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PabloLaura\Desktop\PRLS\OPERACIONES PENDIENTES EN LA CUT 2017\PT - ELABORACIÓN FORMULARIO N°9 2017\SEPTIEMBRE\"/>
    </mc:Choice>
  </mc:AlternateContent>
  <bookViews>
    <workbookView xWindow="0" yWindow="0" windowWidth="27840" windowHeight="13020" activeTab="5"/>
  </bookViews>
  <sheets>
    <sheet name="FORM. 9" sheetId="3" r:id="rId1"/>
    <sheet name="CONCEPTOS" sheetId="10" state="hidden" r:id="rId2"/>
    <sheet name="bd_lista" sheetId="9" state="hidden" r:id="rId3"/>
    <sheet name="CONCEPTOS." sheetId="24" r:id="rId4"/>
    <sheet name="RESUMEN" sheetId="8" state="hidden" r:id="rId5"/>
    <sheet name="CUT MN" sheetId="25" r:id="rId6"/>
    <sheet name="CUT ME" sheetId="26" r:id="rId7"/>
    <sheet name="TRL MN" sheetId="19" r:id="rId8"/>
    <sheet name="TRL ME" sheetId="20" r:id="rId9"/>
    <sheet name="CDI" sheetId="21" r:id="rId10"/>
    <sheet name="LISTA" sheetId="18" state="hidden" r:id="rId11"/>
  </sheets>
  <definedNames>
    <definedName name="_xlnm._FilterDatabase" localSheetId="9" hidden="1">CDI!$A$8:$H$83</definedName>
    <definedName name="_xlnm._FilterDatabase" localSheetId="6" hidden="1">'CUT ME'!$A$8:$Q$369</definedName>
    <definedName name="_xlnm._FilterDatabase" localSheetId="5" hidden="1">'CUT MN'!$A$8:$P$6549</definedName>
    <definedName name="_xlnm._FilterDatabase" localSheetId="10" hidden="1">LISTA!$A$12:$AJ$614</definedName>
    <definedName name="_xlnm._FilterDatabase" localSheetId="4" hidden="1">RESUMEN!$A$10:$AL$614</definedName>
    <definedName name="_xlnm._FilterDatabase" localSheetId="8" hidden="1">'TRL ME'!$A$8:$P$10</definedName>
    <definedName name="_xlnm._FilterDatabase" localSheetId="7" hidden="1">'TRL MN'!$A$8:$N$60</definedName>
    <definedName name="_Key1" localSheetId="9" hidden="1">#REF!</definedName>
    <definedName name="_Key1" localSheetId="6" hidden="1">#REF!</definedName>
    <definedName name="_Key1" localSheetId="10" hidden="1">#REF!</definedName>
    <definedName name="_Key1" localSheetId="4" hidden="1">#REF!</definedName>
    <definedName name="_Key1" hidden="1">#REF!</definedName>
    <definedName name="_Key2" localSheetId="9" hidden="1">#REF!</definedName>
    <definedName name="_Key2" localSheetId="6" hidden="1">#REF!</definedName>
    <definedName name="_Key2" localSheetId="10" hidden="1">#REF!</definedName>
    <definedName name="_Key2" localSheetId="4" hidden="1">#REF!</definedName>
    <definedName name="_Key2" hidden="1">#REF!</definedName>
    <definedName name="_Order1" hidden="1">255</definedName>
    <definedName name="_Order2" hidden="1">255</definedName>
    <definedName name="_Sort" localSheetId="9" hidden="1">#REF!</definedName>
    <definedName name="_Sort" localSheetId="6" hidden="1">#REF!</definedName>
    <definedName name="_Sort" localSheetId="10" hidden="1">#REF!</definedName>
    <definedName name="_Sort" localSheetId="4" hidden="1">#REF!</definedName>
    <definedName name="_Sort" hidden="1">#REF!</definedName>
    <definedName name="_xlnm.Print_Area" localSheetId="9">CDI!$A$1:$H$85</definedName>
    <definedName name="_xlnm.Print_Area" localSheetId="1">CONCEPTOS!$A$1:$B$46</definedName>
    <definedName name="_xlnm.Print_Area" localSheetId="3">CONCEPTOS.!$A$1:$C$50</definedName>
    <definedName name="_xlnm.Print_Area" localSheetId="6">'CUT ME'!$A$1:$Q$371</definedName>
    <definedName name="_xlnm.Print_Area" localSheetId="5">'CUT MN'!$A$1:$P$6551</definedName>
    <definedName name="_xlnm.Print_Area" localSheetId="0">'FORM. 9'!$A$1:$AF$58</definedName>
    <definedName name="_xlnm.Print_Area" localSheetId="10">LISTA!$A$1:$AJ$617</definedName>
    <definedName name="_xlnm.Print_Area" localSheetId="4">RESUMEN!$A$1:$AL$617</definedName>
    <definedName name="_xlnm.Print_Area" localSheetId="7">'TRL MN'!$A$1:$N$62</definedName>
    <definedName name="MARZO" localSheetId="9" hidden="1">#REF!</definedName>
    <definedName name="MARZO" localSheetId="6" hidden="1">#REF!</definedName>
    <definedName name="MARZO" localSheetId="10" hidden="1">#REF!</definedName>
    <definedName name="MARZO" localSheetId="4" hidden="1">#REF!</definedName>
    <definedName name="MARZO" hidden="1">#REF!</definedName>
    <definedName name="_xlnm.Print_Titles" localSheetId="9">CDI!$1:$8</definedName>
    <definedName name="_xlnm.Print_Titles" localSheetId="6">'CUT ME'!$1:$9</definedName>
    <definedName name="_xlnm.Print_Titles" localSheetId="5">'CUT MN'!$1:$9</definedName>
    <definedName name="_xlnm.Print_Titles" localSheetId="10">LISTA!$1:$12</definedName>
    <definedName name="_xlnm.Print_Titles" localSheetId="4">RESUMEN!$1:$10</definedName>
    <definedName name="_xlnm.Print_Titles" localSheetId="8">'TRL ME'!$1:$7</definedName>
    <definedName name="_xlnm.Print_Titles" localSheetId="7">'TRL MN'!$1:$8</definedName>
  </definedNames>
  <calcPr calcId="152511"/>
</workbook>
</file>

<file path=xl/calcChain.xml><?xml version="1.0" encoding="utf-8"?>
<calcChain xmlns="http://schemas.openxmlformats.org/spreadsheetml/2006/main">
  <c r="F12" i="3" l="1"/>
  <c r="A6" i="8" l="1"/>
  <c r="A5" i="8"/>
  <c r="G85" i="21"/>
  <c r="F85" i="21"/>
  <c r="E85" i="21"/>
  <c r="D85" i="21"/>
  <c r="H82" i="21"/>
  <c r="H81" i="21"/>
  <c r="H80" i="21"/>
  <c r="H79" i="21"/>
  <c r="H78" i="21"/>
  <c r="H77" i="21"/>
  <c r="H76" i="21"/>
  <c r="H75" i="21"/>
  <c r="H74" i="21"/>
  <c r="H73" i="21"/>
  <c r="H72" i="21"/>
  <c r="H71" i="21"/>
  <c r="H70" i="21"/>
  <c r="H69" i="21"/>
  <c r="H68" i="21"/>
  <c r="H67" i="21"/>
  <c r="H66" i="21"/>
  <c r="H65" i="21"/>
  <c r="H64" i="21"/>
  <c r="H63" i="21"/>
  <c r="H62" i="21"/>
  <c r="H61" i="21"/>
  <c r="H60" i="21"/>
  <c r="H59" i="21"/>
  <c r="H58" i="21"/>
  <c r="H57" i="21"/>
  <c r="H56" i="21"/>
  <c r="H55" i="21"/>
  <c r="H54" i="21"/>
  <c r="H53" i="21"/>
  <c r="H52" i="21"/>
  <c r="H51" i="21"/>
  <c r="H50" i="21"/>
  <c r="H49" i="21"/>
  <c r="H48" i="21"/>
  <c r="H47" i="21"/>
  <c r="H46" i="21"/>
  <c r="H45" i="21"/>
  <c r="H44" i="21"/>
  <c r="H43" i="21"/>
  <c r="H42" i="21"/>
  <c r="H41" i="21"/>
  <c r="H40" i="21"/>
  <c r="H39" i="21"/>
  <c r="H38" i="21"/>
  <c r="H37" i="21"/>
  <c r="H36" i="21"/>
  <c r="H35" i="21"/>
  <c r="H34" i="21"/>
  <c r="H33" i="21"/>
  <c r="H32" i="21"/>
  <c r="H31" i="21"/>
  <c r="H30" i="21"/>
  <c r="H29" i="21"/>
  <c r="H28" i="21"/>
  <c r="H27" i="21"/>
  <c r="H26" i="21"/>
  <c r="H25" i="21"/>
  <c r="H24" i="21"/>
  <c r="H23" i="21"/>
  <c r="H22" i="21"/>
  <c r="H21" i="21"/>
  <c r="H20" i="21"/>
  <c r="H19" i="21"/>
  <c r="H18" i="21"/>
  <c r="H17" i="21"/>
  <c r="H16" i="21"/>
  <c r="H15" i="21"/>
  <c r="H14" i="21"/>
  <c r="H13" i="21"/>
  <c r="H12" i="21"/>
  <c r="H11" i="21"/>
  <c r="H85" i="21" s="1"/>
  <c r="H10" i="21"/>
  <c r="H9" i="21"/>
  <c r="H83" i="21"/>
  <c r="A5" i="21"/>
  <c r="A4" i="21"/>
  <c r="O12" i="20"/>
  <c r="N12" i="20"/>
  <c r="M12" i="20"/>
  <c r="L12" i="20"/>
  <c r="A5" i="20"/>
  <c r="A4" i="20"/>
  <c r="M62" i="19" l="1"/>
  <c r="L62" i="19"/>
  <c r="N60" i="19"/>
  <c r="N59" i="19"/>
  <c r="N58" i="19"/>
  <c r="N57" i="19"/>
  <c r="N56" i="19"/>
  <c r="N55" i="19"/>
  <c r="N54" i="19"/>
  <c r="N53" i="19"/>
  <c r="N52" i="19"/>
  <c r="N51" i="19"/>
  <c r="N50" i="19"/>
  <c r="N49" i="19"/>
  <c r="N48" i="19"/>
  <c r="N47" i="19"/>
  <c r="N46" i="19"/>
  <c r="N45" i="19"/>
  <c r="N44" i="19"/>
  <c r="N43" i="19"/>
  <c r="N42" i="19"/>
  <c r="N41" i="19"/>
  <c r="N40" i="19"/>
  <c r="N39" i="19"/>
  <c r="N38" i="19"/>
  <c r="N37" i="19"/>
  <c r="N36" i="19"/>
  <c r="N35" i="19"/>
  <c r="N34" i="19"/>
  <c r="N33" i="19"/>
  <c r="N32" i="19"/>
  <c r="N31" i="19"/>
  <c r="N30" i="19"/>
  <c r="N29" i="19"/>
  <c r="N28" i="19"/>
  <c r="N27" i="19"/>
  <c r="N26" i="19"/>
  <c r="N25" i="19"/>
  <c r="N24" i="19"/>
  <c r="N23" i="19"/>
  <c r="N22" i="19"/>
  <c r="N21" i="19"/>
  <c r="N20" i="19"/>
  <c r="N19" i="19"/>
  <c r="N18" i="19"/>
  <c r="N17" i="19"/>
  <c r="N16" i="19"/>
  <c r="N15" i="19"/>
  <c r="N14" i="19"/>
  <c r="N13" i="19"/>
  <c r="N12" i="19"/>
  <c r="N11" i="19"/>
  <c r="N10" i="19"/>
  <c r="N9" i="19"/>
  <c r="A5" i="19"/>
  <c r="A4" i="19"/>
  <c r="P371" i="26"/>
  <c r="O371" i="26"/>
  <c r="N371" i="26"/>
  <c r="M371" i="26"/>
  <c r="A5" i="26"/>
  <c r="A4" i="26"/>
  <c r="O6551" i="25"/>
  <c r="N6551" i="25"/>
  <c r="AL88" i="8" l="1"/>
  <c r="AL614" i="8" l="1"/>
  <c r="AL42" i="8" l="1"/>
  <c r="AL209" i="8"/>
  <c r="AL345" i="8"/>
  <c r="AL12" i="8"/>
  <c r="AL20" i="8"/>
  <c r="AL28" i="8"/>
  <c r="F616" i="8"/>
  <c r="N616" i="8"/>
  <c r="V616" i="8"/>
  <c r="AD616" i="8"/>
  <c r="AL38" i="8"/>
  <c r="AL48" i="8"/>
  <c r="AL223" i="8"/>
  <c r="AL228" i="8"/>
  <c r="AL77" i="8"/>
  <c r="AL47" i="8"/>
  <c r="AL154" i="8"/>
  <c r="AL158" i="8"/>
  <c r="AL113" i="8"/>
  <c r="AL166" i="8"/>
  <c r="AL53" i="8"/>
  <c r="Q616" i="8"/>
  <c r="S616" i="8"/>
  <c r="AA616" i="8"/>
  <c r="AI616" i="8"/>
  <c r="AL17" i="8"/>
  <c r="AL19" i="8"/>
  <c r="AL25" i="8"/>
  <c r="AL27" i="8"/>
  <c r="AL33" i="8"/>
  <c r="AL37" i="8"/>
  <c r="AL41" i="8"/>
  <c r="AL109" i="8"/>
  <c r="AL127" i="8"/>
  <c r="AL237" i="8"/>
  <c r="AL86" i="8"/>
  <c r="AL190" i="8"/>
  <c r="AG616" i="8"/>
  <c r="K616" i="8"/>
  <c r="D616" i="8"/>
  <c r="L616" i="8"/>
  <c r="T616" i="8"/>
  <c r="AB616" i="8"/>
  <c r="AJ616" i="8"/>
  <c r="E616" i="8"/>
  <c r="M616" i="8"/>
  <c r="U616" i="8"/>
  <c r="AC616" i="8"/>
  <c r="AK616" i="8"/>
  <c r="G616" i="8"/>
  <c r="O616" i="8"/>
  <c r="W616" i="8"/>
  <c r="AE616" i="8"/>
  <c r="AL13" i="8"/>
  <c r="AL15" i="8"/>
  <c r="AL18" i="8"/>
  <c r="AL21" i="8"/>
  <c r="AL23" i="8"/>
  <c r="AL29" i="8"/>
  <c r="AL31" i="8"/>
  <c r="H616" i="8"/>
  <c r="P616" i="8"/>
  <c r="X616" i="8"/>
  <c r="AF616" i="8"/>
  <c r="AL32" i="8"/>
  <c r="I616" i="8"/>
  <c r="Y616" i="8"/>
  <c r="J616" i="8"/>
  <c r="R616" i="8"/>
  <c r="Z616" i="8"/>
  <c r="AH616" i="8"/>
  <c r="AL14" i="8"/>
  <c r="AL16" i="8"/>
  <c r="AL22" i="8"/>
  <c r="AL24" i="8"/>
  <c r="AL26" i="8"/>
  <c r="AL34" i="8"/>
  <c r="AL36" i="8"/>
  <c r="AL39" i="8"/>
  <c r="AL149" i="8"/>
  <c r="AL111" i="8"/>
  <c r="AL236" i="8"/>
  <c r="AL110" i="8"/>
  <c r="AL135" i="8"/>
  <c r="AL72" i="8"/>
  <c r="AL68" i="8"/>
  <c r="AL205" i="8"/>
  <c r="AL186" i="8"/>
  <c r="AL85" i="8"/>
  <c r="AL203" i="8"/>
  <c r="AL126" i="8"/>
  <c r="AL169" i="8"/>
  <c r="AL119" i="8"/>
  <c r="AL93" i="8"/>
  <c r="AL96" i="8"/>
  <c r="AL162" i="8"/>
  <c r="AL87" i="8"/>
  <c r="AL94" i="8"/>
  <c r="AL103" i="8"/>
  <c r="AL100" i="8"/>
  <c r="AL155" i="8"/>
  <c r="AL198" i="8"/>
  <c r="AL122" i="8"/>
  <c r="AL227" i="8"/>
  <c r="AL120" i="8"/>
  <c r="AL52" i="8"/>
  <c r="AL54" i="8"/>
  <c r="AL136" i="8"/>
  <c r="AL78" i="8"/>
  <c r="AL123" i="8"/>
  <c r="AL213" i="8"/>
  <c r="AL207" i="8"/>
  <c r="AL214" i="8"/>
  <c r="AL217" i="8"/>
  <c r="AL55" i="8"/>
  <c r="AL147" i="8"/>
  <c r="AL148" i="8"/>
  <c r="AL222" i="8"/>
  <c r="AL150" i="8"/>
  <c r="AL138" i="8"/>
  <c r="AL92" i="8"/>
  <c r="AL146" i="8"/>
  <c r="AL193" i="8"/>
  <c r="AL128" i="8"/>
  <c r="AL70" i="8"/>
  <c r="AL212" i="8"/>
  <c r="AL216" i="8"/>
  <c r="AL167" i="8"/>
  <c r="AL171" i="8"/>
  <c r="AL172" i="8"/>
  <c r="AL173" i="8"/>
  <c r="AL175" i="8"/>
  <c r="AL144" i="8"/>
  <c r="AL51" i="8"/>
  <c r="AL84" i="8"/>
  <c r="AL151" i="8"/>
  <c r="AL118" i="8"/>
  <c r="AL139" i="8"/>
  <c r="AL97" i="8"/>
  <c r="AL197" i="8"/>
  <c r="AL116" i="8"/>
  <c r="AL163" i="8"/>
  <c r="AL153" i="8"/>
  <c r="AL82" i="8"/>
  <c r="AL206" i="8"/>
  <c r="AL129" i="8"/>
  <c r="AL95" i="8"/>
  <c r="AL107" i="8"/>
  <c r="AL112" i="8"/>
  <c r="AL73" i="8"/>
  <c r="AL187" i="8"/>
  <c r="AL185" i="8"/>
  <c r="AL69" i="8"/>
  <c r="AL221" i="8"/>
  <c r="AL83" i="8"/>
  <c r="AL164" i="8"/>
  <c r="AL215" i="8"/>
  <c r="AL91" i="8"/>
  <c r="AL196" i="8"/>
  <c r="AL239" i="8"/>
  <c r="AL300" i="8"/>
  <c r="AL339" i="8"/>
  <c r="AL340" i="8"/>
  <c r="AL465" i="8"/>
  <c r="AL607" i="8"/>
  <c r="AL612" i="8"/>
  <c r="B155" i="9"/>
  <c r="B153" i="9"/>
  <c r="B152" i="9"/>
  <c r="B26" i="9"/>
  <c r="C39" i="3" l="1"/>
  <c r="F39" i="3"/>
  <c r="F37" i="3"/>
  <c r="F36" i="3"/>
  <c r="F34" i="3"/>
  <c r="F33" i="3"/>
  <c r="F32" i="3"/>
  <c r="F31" i="3"/>
  <c r="F30" i="3"/>
  <c r="F29" i="3"/>
  <c r="F28" i="3"/>
  <c r="F25" i="3"/>
  <c r="F24" i="3"/>
  <c r="F23" i="3"/>
  <c r="F21" i="3"/>
  <c r="C37" i="3"/>
  <c r="C36" i="3"/>
  <c r="C35" i="3"/>
  <c r="C33" i="3"/>
  <c r="C32" i="3"/>
  <c r="C31" i="3"/>
  <c r="C30" i="3"/>
  <c r="C29" i="3"/>
  <c r="C28" i="3"/>
  <c r="C27" i="3"/>
  <c r="C26" i="3"/>
  <c r="A9" i="18" l="1"/>
  <c r="AL613" i="8"/>
  <c r="AL611" i="8"/>
  <c r="AL610" i="8"/>
  <c r="AL609" i="8"/>
  <c r="AL608" i="8"/>
  <c r="AL606" i="8"/>
  <c r="AL605" i="8"/>
  <c r="AL604" i="8"/>
  <c r="AL603" i="8"/>
  <c r="AL602" i="8"/>
  <c r="AL601" i="8"/>
  <c r="AL600" i="8"/>
  <c r="AL599" i="8"/>
  <c r="AL598" i="8"/>
  <c r="AL597" i="8"/>
  <c r="AL596" i="8"/>
  <c r="AL595" i="8"/>
  <c r="AL594" i="8"/>
  <c r="AL593" i="8"/>
  <c r="AL592" i="8"/>
  <c r="AL591" i="8"/>
  <c r="AL590" i="8"/>
  <c r="AL589" i="8"/>
  <c r="AL588" i="8"/>
  <c r="AL587" i="8"/>
  <c r="AL586" i="8"/>
  <c r="AL585" i="8"/>
  <c r="AL584" i="8"/>
  <c r="AL583" i="8"/>
  <c r="AL582" i="8"/>
  <c r="AL581" i="8"/>
  <c r="AL580" i="8"/>
  <c r="AL579" i="8"/>
  <c r="AL578" i="8"/>
  <c r="AL577" i="8"/>
  <c r="AL576" i="8"/>
  <c r="AL575" i="8"/>
  <c r="AL574" i="8"/>
  <c r="AL573" i="8"/>
  <c r="AL572" i="8"/>
  <c r="AL571" i="8"/>
  <c r="AL570" i="8"/>
  <c r="AL569" i="8"/>
  <c r="AL568" i="8"/>
  <c r="AL567" i="8"/>
  <c r="AL566" i="8"/>
  <c r="AL565" i="8"/>
  <c r="AL564" i="8"/>
  <c r="AL563" i="8"/>
  <c r="AL562" i="8"/>
  <c r="AL561" i="8"/>
  <c r="AL560" i="8"/>
  <c r="AL559" i="8"/>
  <c r="AL558" i="8"/>
  <c r="AL557" i="8"/>
  <c r="AL556" i="8"/>
  <c r="AL555" i="8"/>
  <c r="AL554" i="8"/>
  <c r="AL553" i="8"/>
  <c r="AL552" i="8"/>
  <c r="AL551" i="8"/>
  <c r="AL550" i="8"/>
  <c r="AL549" i="8"/>
  <c r="AL548" i="8"/>
  <c r="AL547" i="8"/>
  <c r="AL546" i="8"/>
  <c r="AL545" i="8"/>
  <c r="AL544" i="8"/>
  <c r="AL543" i="8"/>
  <c r="AL542" i="8"/>
  <c r="AL541" i="8"/>
  <c r="AL540" i="8"/>
  <c r="AL539" i="8"/>
  <c r="AL538" i="8"/>
  <c r="AL537" i="8"/>
  <c r="AL536" i="8"/>
  <c r="AL535" i="8"/>
  <c r="AL534" i="8"/>
  <c r="AL533" i="8"/>
  <c r="AL532" i="8"/>
  <c r="AL531" i="8"/>
  <c r="AL530" i="8"/>
  <c r="AL529" i="8"/>
  <c r="AL528" i="8"/>
  <c r="AL527" i="8"/>
  <c r="AL526" i="8"/>
  <c r="AL525" i="8"/>
  <c r="AL524" i="8"/>
  <c r="AL523" i="8"/>
  <c r="AL522" i="8"/>
  <c r="AL521" i="8"/>
  <c r="AL520" i="8"/>
  <c r="AL519" i="8"/>
  <c r="AL518" i="8"/>
  <c r="AL517" i="8"/>
  <c r="AL516" i="8"/>
  <c r="AL515" i="8"/>
  <c r="AL514" i="8"/>
  <c r="AL513" i="8"/>
  <c r="AL512" i="8"/>
  <c r="AL511" i="8"/>
  <c r="AL510" i="8"/>
  <c r="AL509" i="8"/>
  <c r="AL508" i="8"/>
  <c r="AL507" i="8"/>
  <c r="AL506" i="8"/>
  <c r="AL505" i="8"/>
  <c r="AL504" i="8"/>
  <c r="AL503" i="8"/>
  <c r="AL502" i="8"/>
  <c r="AL501" i="8"/>
  <c r="AL500" i="8"/>
  <c r="AL499" i="8"/>
  <c r="AL498" i="8"/>
  <c r="AL497" i="8"/>
  <c r="AL496" i="8"/>
  <c r="AL495" i="8"/>
  <c r="AL494" i="8"/>
  <c r="AL493" i="8"/>
  <c r="AL492" i="8"/>
  <c r="AL491" i="8"/>
  <c r="AL490" i="8"/>
  <c r="AL489" i="8"/>
  <c r="AL488" i="8"/>
  <c r="AL487" i="8"/>
  <c r="AL486" i="8"/>
  <c r="AL485" i="8"/>
  <c r="AL484" i="8"/>
  <c r="AL483" i="8"/>
  <c r="AL482" i="8"/>
  <c r="AL481" i="8"/>
  <c r="AL480" i="8"/>
  <c r="AL479" i="8"/>
  <c r="AL478" i="8"/>
  <c r="AL477" i="8"/>
  <c r="AL476" i="8"/>
  <c r="AL475" i="8"/>
  <c r="AL474" i="8"/>
  <c r="AL473" i="8"/>
  <c r="AL472" i="8"/>
  <c r="AL471" i="8"/>
  <c r="AL470" i="8"/>
  <c r="AL469" i="8"/>
  <c r="AL468" i="8"/>
  <c r="AL467" i="8"/>
  <c r="AL466" i="8"/>
  <c r="AL464" i="8"/>
  <c r="AL463" i="8"/>
  <c r="AL462" i="8"/>
  <c r="AL461" i="8"/>
  <c r="AL460" i="8"/>
  <c r="AL459" i="8"/>
  <c r="AL458" i="8"/>
  <c r="AL457" i="8"/>
  <c r="AL456" i="8"/>
  <c r="AL455" i="8"/>
  <c r="AL454" i="8"/>
  <c r="AL453" i="8"/>
  <c r="AL452" i="8"/>
  <c r="AL451" i="8"/>
  <c r="AL450" i="8"/>
  <c r="AL449" i="8"/>
  <c r="AL448" i="8"/>
  <c r="AL447" i="8"/>
  <c r="AL446" i="8"/>
  <c r="AL445" i="8"/>
  <c r="AL444" i="8"/>
  <c r="AL443" i="8"/>
  <c r="AL442" i="8"/>
  <c r="AL441" i="8"/>
  <c r="AL440" i="8"/>
  <c r="AL439" i="8"/>
  <c r="AL438" i="8"/>
  <c r="AL437" i="8"/>
  <c r="AL436" i="8"/>
  <c r="AL435" i="8"/>
  <c r="AL434" i="8"/>
  <c r="AL433" i="8"/>
  <c r="AL432" i="8"/>
  <c r="AL431" i="8"/>
  <c r="AL430" i="8"/>
  <c r="AL429" i="8"/>
  <c r="AL428" i="8"/>
  <c r="AL427" i="8"/>
  <c r="AL426" i="8"/>
  <c r="AL425" i="8"/>
  <c r="AL424" i="8"/>
  <c r="AL423" i="8"/>
  <c r="AL422" i="8"/>
  <c r="AL421" i="8"/>
  <c r="AL420" i="8"/>
  <c r="AL419" i="8"/>
  <c r="AL418" i="8"/>
  <c r="AL417" i="8"/>
  <c r="AL416" i="8"/>
  <c r="AL415" i="8"/>
  <c r="AL414" i="8"/>
  <c r="AL413" i="8"/>
  <c r="AL412" i="8"/>
  <c r="AL411" i="8"/>
  <c r="AL410" i="8"/>
  <c r="AL409" i="8"/>
  <c r="AL408" i="8"/>
  <c r="AL407" i="8"/>
  <c r="AL406" i="8"/>
  <c r="AL405" i="8"/>
  <c r="AL404" i="8"/>
  <c r="AL403" i="8"/>
  <c r="AL402" i="8"/>
  <c r="AL401" i="8"/>
  <c r="AL400" i="8"/>
  <c r="AL399" i="8"/>
  <c r="AL398" i="8"/>
  <c r="AL397" i="8"/>
  <c r="AL396" i="8"/>
  <c r="AL395" i="8"/>
  <c r="AL394" i="8"/>
  <c r="AL393" i="8"/>
  <c r="AL392" i="8"/>
  <c r="AL391" i="8"/>
  <c r="AL390" i="8"/>
  <c r="AL389" i="8"/>
  <c r="AL388" i="8"/>
  <c r="AL387" i="8"/>
  <c r="AL386" i="8"/>
  <c r="AL385" i="8"/>
  <c r="AL384" i="8"/>
  <c r="AL383" i="8"/>
  <c r="AL382" i="8"/>
  <c r="AL381" i="8"/>
  <c r="AL380" i="8"/>
  <c r="AL379" i="8"/>
  <c r="AL378" i="8"/>
  <c r="AL377" i="8"/>
  <c r="AL376" i="8"/>
  <c r="AL375" i="8"/>
  <c r="AL374" i="8"/>
  <c r="AL373" i="8"/>
  <c r="AL372" i="8"/>
  <c r="AL371" i="8"/>
  <c r="AL370" i="8"/>
  <c r="AL369" i="8"/>
  <c r="AL368" i="8"/>
  <c r="AL367" i="8"/>
  <c r="AL366" i="8"/>
  <c r="AL365" i="8"/>
  <c r="AL364" i="8"/>
  <c r="AL363" i="8"/>
  <c r="AL362" i="8"/>
  <c r="AL361" i="8"/>
  <c r="AL360" i="8"/>
  <c r="AL359" i="8"/>
  <c r="AL358" i="8"/>
  <c r="AL357" i="8"/>
  <c r="AL356" i="8"/>
  <c r="AL355" i="8"/>
  <c r="AL354" i="8"/>
  <c r="AL353" i="8"/>
  <c r="AL352" i="8"/>
  <c r="AL351" i="8"/>
  <c r="AL350" i="8"/>
  <c r="AL349" i="8"/>
  <c r="AL348" i="8"/>
  <c r="AL347" i="8"/>
  <c r="AL346" i="8"/>
  <c r="AL344" i="8"/>
  <c r="AL343" i="8"/>
  <c r="AL342" i="8"/>
  <c r="AL341" i="8"/>
  <c r="AL338" i="8"/>
  <c r="AL337" i="8"/>
  <c r="AL336" i="8"/>
  <c r="AL335" i="8"/>
  <c r="AL334" i="8"/>
  <c r="AL333" i="8"/>
  <c r="AL332" i="8"/>
  <c r="AL331" i="8"/>
  <c r="AL330" i="8"/>
  <c r="AL329" i="8"/>
  <c r="AL328" i="8"/>
  <c r="AL327" i="8"/>
  <c r="AL326" i="8"/>
  <c r="AL325" i="8"/>
  <c r="AL324" i="8"/>
  <c r="AL323" i="8"/>
  <c r="AL322" i="8"/>
  <c r="AL321" i="8"/>
  <c r="AL320" i="8"/>
  <c r="AL319" i="8"/>
  <c r="AL318" i="8"/>
  <c r="AL317" i="8"/>
  <c r="AL316" i="8"/>
  <c r="AL315" i="8"/>
  <c r="AL314" i="8"/>
  <c r="AL313" i="8"/>
  <c r="AL312" i="8"/>
  <c r="AL311" i="8"/>
  <c r="AL310" i="8"/>
  <c r="AL309" i="8"/>
  <c r="AL308" i="8"/>
  <c r="AL307" i="8"/>
  <c r="AL306" i="8"/>
  <c r="AL305" i="8"/>
  <c r="AL304" i="8"/>
  <c r="AL303" i="8"/>
  <c r="AL302" i="8"/>
  <c r="AL301" i="8"/>
  <c r="AL299" i="8"/>
  <c r="AL298" i="8"/>
  <c r="AL297" i="8"/>
  <c r="AL296" i="8"/>
  <c r="AL295" i="8"/>
  <c r="AL294" i="8"/>
  <c r="AL293" i="8"/>
  <c r="AL292" i="8"/>
  <c r="AL291" i="8"/>
  <c r="AL290" i="8"/>
  <c r="AL289" i="8"/>
  <c r="AL288" i="8"/>
  <c r="AL287" i="8"/>
  <c r="AL286" i="8"/>
  <c r="AL285" i="8"/>
  <c r="AL284" i="8"/>
  <c r="AL283" i="8"/>
  <c r="AL282" i="8"/>
  <c r="AL281" i="8"/>
  <c r="AL280" i="8"/>
  <c r="AL279" i="8"/>
  <c r="AL278" i="8"/>
  <c r="AL277" i="8"/>
  <c r="AL276" i="8"/>
  <c r="AL275" i="8"/>
  <c r="AL274" i="8"/>
  <c r="AL273" i="8"/>
  <c r="AL272" i="8"/>
  <c r="AL271" i="8"/>
  <c r="AL270" i="8"/>
  <c r="AL269" i="8"/>
  <c r="AL268" i="8"/>
  <c r="AL267" i="8"/>
  <c r="AL266" i="8"/>
  <c r="AL265" i="8"/>
  <c r="AL264" i="8"/>
  <c r="AL263" i="8"/>
  <c r="AL262" i="8"/>
  <c r="AL261" i="8"/>
  <c r="AL260" i="8"/>
  <c r="AL259" i="8"/>
  <c r="AL258" i="8"/>
  <c r="AL257" i="8"/>
  <c r="AL256" i="8"/>
  <c r="AL255" i="8"/>
  <c r="AL254" i="8"/>
  <c r="AL253" i="8"/>
  <c r="AL252" i="8"/>
  <c r="AL251" i="8"/>
  <c r="AL250" i="8"/>
  <c r="AL249" i="8"/>
  <c r="AL248" i="8"/>
  <c r="AL247" i="8"/>
  <c r="AL246" i="8"/>
  <c r="AL245" i="8"/>
  <c r="AL244" i="8"/>
  <c r="AL243" i="8"/>
  <c r="AL242" i="8"/>
  <c r="AL241" i="8"/>
  <c r="AL240" i="8"/>
  <c r="AL238" i="8"/>
  <c r="AL235" i="8"/>
  <c r="AL234" i="8"/>
  <c r="AL233" i="8"/>
  <c r="AL232" i="8"/>
  <c r="AL231" i="8"/>
  <c r="AL230" i="8"/>
  <c r="AL229" i="8"/>
  <c r="AL201" i="8"/>
  <c r="AL220" i="8"/>
  <c r="AL219" i="8"/>
  <c r="AL218" i="8"/>
  <c r="AL224" i="8"/>
  <c r="AL208" i="8"/>
  <c r="AL211" i="8"/>
  <c r="AL210" i="8"/>
  <c r="AL204" i="8"/>
  <c r="AL202" i="8"/>
  <c r="AL199" i="8"/>
  <c r="AL195" i="8"/>
  <c r="AL194" i="8"/>
  <c r="AL189" i="8"/>
  <c r="AL188" i="8"/>
  <c r="AL184" i="8"/>
  <c r="AL183" i="8"/>
  <c r="AL182" i="8"/>
  <c r="AL181" i="8"/>
  <c r="AL180" i="8"/>
  <c r="AL179" i="8"/>
  <c r="AL178" i="8"/>
  <c r="AL177" i="8"/>
  <c r="AL176" i="8"/>
  <c r="AL174" i="8"/>
  <c r="AL170" i="8"/>
  <c r="AL165" i="8"/>
  <c r="AL192" i="8"/>
  <c r="AL161" i="8"/>
  <c r="AL160" i="8"/>
  <c r="AL168" i="8"/>
  <c r="AL156" i="8"/>
  <c r="AL152" i="8"/>
  <c r="AL145" i="8"/>
  <c r="AL143" i="8"/>
  <c r="AL142" i="8"/>
  <c r="AL141" i="8"/>
  <c r="AL140" i="8"/>
  <c r="AL134" i="8"/>
  <c r="AL133" i="8"/>
  <c r="AL132" i="8"/>
  <c r="AL131" i="8"/>
  <c r="AL130" i="8"/>
  <c r="AL125" i="8"/>
  <c r="AL124" i="8"/>
  <c r="AL121" i="8"/>
  <c r="AL157" i="8"/>
  <c r="AL159" i="8"/>
  <c r="AL117" i="8"/>
  <c r="AL115" i="8"/>
  <c r="AL114" i="8"/>
  <c r="AL225" i="8"/>
  <c r="AL191" i="8"/>
  <c r="AL108" i="8"/>
  <c r="AL106" i="8"/>
  <c r="AL105" i="8"/>
  <c r="AL104" i="8"/>
  <c r="AL226" i="8"/>
  <c r="AL102" i="8"/>
  <c r="AL101" i="8"/>
  <c r="AL99" i="8"/>
  <c r="AL98" i="8"/>
  <c r="AL90" i="8"/>
  <c r="AL89" i="8"/>
  <c r="AL81" i="8"/>
  <c r="AL80" i="8"/>
  <c r="AL79" i="8"/>
  <c r="AL76" i="8"/>
  <c r="AL75" i="8"/>
  <c r="AL74" i="8"/>
  <c r="AL200" i="8"/>
  <c r="AL71" i="8"/>
  <c r="AL137" i="8"/>
  <c r="AL67" i="8"/>
  <c r="AL66" i="8"/>
  <c r="AL65" i="8"/>
  <c r="AL64" i="8"/>
  <c r="AL63" i="8"/>
  <c r="AL62" i="8"/>
  <c r="AL61" i="8"/>
  <c r="AL60" i="8"/>
  <c r="AL59" i="8"/>
  <c r="AL58" i="8"/>
  <c r="AL57" i="8"/>
  <c r="AL56" i="8"/>
  <c r="AL50" i="8"/>
  <c r="AL49" i="8"/>
  <c r="AL46" i="8"/>
  <c r="AL45" i="8"/>
  <c r="AL44" i="8"/>
  <c r="AL43" i="8"/>
  <c r="AL40" i="8"/>
  <c r="AL35" i="8"/>
  <c r="AL30" i="8"/>
  <c r="AI616" i="18" l="1"/>
  <c r="AH616" i="18"/>
  <c r="AG616" i="18"/>
  <c r="AF616" i="18"/>
  <c r="AE616" i="18"/>
  <c r="AD616" i="18"/>
  <c r="AC616" i="18"/>
  <c r="AB616" i="18"/>
  <c r="AA616" i="18"/>
  <c r="Z616" i="18"/>
  <c r="Y616" i="18"/>
  <c r="X616" i="18"/>
  <c r="W616" i="18"/>
  <c r="V616" i="18"/>
  <c r="U616" i="18"/>
  <c r="T616" i="18"/>
  <c r="S616" i="18"/>
  <c r="R616" i="18"/>
  <c r="Q616" i="18"/>
  <c r="P616" i="18"/>
  <c r="O616" i="18"/>
  <c r="N616" i="18"/>
  <c r="M616" i="18"/>
  <c r="L616" i="18"/>
  <c r="K616" i="18"/>
  <c r="J616" i="18"/>
  <c r="I616" i="18"/>
  <c r="H616" i="18"/>
  <c r="G616" i="18"/>
  <c r="F616" i="18"/>
  <c r="E616" i="18"/>
  <c r="D616" i="18"/>
  <c r="AJ614" i="18"/>
  <c r="AJ613" i="18"/>
  <c r="AJ612" i="18"/>
  <c r="AJ611" i="18"/>
  <c r="AJ610" i="18"/>
  <c r="AJ609" i="18"/>
  <c r="AJ608" i="18"/>
  <c r="AJ607" i="18"/>
  <c r="AJ606" i="18"/>
  <c r="AJ605" i="18"/>
  <c r="AJ604" i="18"/>
  <c r="AJ603" i="18"/>
  <c r="AJ602" i="18"/>
  <c r="AJ601" i="18"/>
  <c r="AJ600" i="18"/>
  <c r="AJ599" i="18"/>
  <c r="AJ598" i="18"/>
  <c r="AJ597" i="18"/>
  <c r="AJ596" i="18"/>
  <c r="AJ595" i="18"/>
  <c r="AJ594" i="18"/>
  <c r="AJ593" i="18"/>
  <c r="AJ592" i="18"/>
  <c r="AJ591" i="18"/>
  <c r="AJ590" i="18"/>
  <c r="AJ589" i="18"/>
  <c r="AJ588" i="18"/>
  <c r="AJ587" i="18"/>
  <c r="AJ586" i="18"/>
  <c r="AJ585" i="18"/>
  <c r="AJ584" i="18"/>
  <c r="AJ583" i="18"/>
  <c r="AJ582" i="18"/>
  <c r="AJ581" i="18"/>
  <c r="AJ580" i="18"/>
  <c r="AJ579" i="18"/>
  <c r="AJ578" i="18"/>
  <c r="AJ577" i="18"/>
  <c r="AJ576" i="18"/>
  <c r="AJ575" i="18"/>
  <c r="AJ574" i="18"/>
  <c r="AJ573" i="18"/>
  <c r="AJ572" i="18"/>
  <c r="AJ571" i="18"/>
  <c r="AJ570" i="18"/>
  <c r="AJ569" i="18"/>
  <c r="AJ568" i="18"/>
  <c r="AJ567" i="18"/>
  <c r="AJ566" i="18"/>
  <c r="AJ565" i="18"/>
  <c r="AJ564" i="18"/>
  <c r="AJ563" i="18"/>
  <c r="AJ562" i="18"/>
  <c r="AJ561" i="18"/>
  <c r="AJ560" i="18"/>
  <c r="AJ559" i="18"/>
  <c r="AJ558" i="18"/>
  <c r="AJ557" i="18"/>
  <c r="AJ556" i="18"/>
  <c r="AJ555" i="18"/>
  <c r="AJ554" i="18"/>
  <c r="AJ553" i="18"/>
  <c r="AJ552" i="18"/>
  <c r="AJ551" i="18"/>
  <c r="AJ550" i="18"/>
  <c r="AJ549" i="18"/>
  <c r="AJ548" i="18"/>
  <c r="AJ547" i="18"/>
  <c r="AJ546" i="18"/>
  <c r="AJ545" i="18"/>
  <c r="AJ544" i="18"/>
  <c r="AJ543" i="18"/>
  <c r="AJ542" i="18"/>
  <c r="AJ541" i="18"/>
  <c r="AJ540" i="18"/>
  <c r="AJ539" i="18"/>
  <c r="AJ538" i="18"/>
  <c r="AJ537" i="18"/>
  <c r="AJ536" i="18"/>
  <c r="AJ535" i="18"/>
  <c r="AJ534" i="18"/>
  <c r="AJ533" i="18"/>
  <c r="AJ532" i="18"/>
  <c r="AJ531" i="18"/>
  <c r="AJ530" i="18"/>
  <c r="AJ529" i="18"/>
  <c r="AJ528" i="18"/>
  <c r="AJ527" i="18"/>
  <c r="AJ526" i="18"/>
  <c r="AJ525" i="18"/>
  <c r="AJ524" i="18"/>
  <c r="AJ523" i="18"/>
  <c r="AJ522" i="18"/>
  <c r="AJ521" i="18"/>
  <c r="AJ520" i="18"/>
  <c r="AJ519" i="18"/>
  <c r="AJ518" i="18"/>
  <c r="AJ517" i="18"/>
  <c r="AJ516" i="18"/>
  <c r="AJ515" i="18"/>
  <c r="AJ514" i="18"/>
  <c r="AJ513" i="18"/>
  <c r="AJ512" i="18"/>
  <c r="AJ511" i="18"/>
  <c r="AJ510" i="18"/>
  <c r="AJ509" i="18"/>
  <c r="AJ508" i="18"/>
  <c r="AJ507" i="18"/>
  <c r="AJ506" i="18"/>
  <c r="AJ505" i="18"/>
  <c r="AJ504" i="18"/>
  <c r="AJ503" i="18"/>
  <c r="AJ502" i="18"/>
  <c r="AJ501" i="18"/>
  <c r="AJ500" i="18"/>
  <c r="AJ499" i="18"/>
  <c r="AJ498" i="18"/>
  <c r="AJ497" i="18"/>
  <c r="AJ496" i="18"/>
  <c r="AJ495" i="18"/>
  <c r="AJ494" i="18"/>
  <c r="AJ493" i="18"/>
  <c r="AJ492" i="18"/>
  <c r="AJ491" i="18"/>
  <c r="AJ490" i="18"/>
  <c r="AJ489" i="18"/>
  <c r="AJ488" i="18"/>
  <c r="AJ487" i="18"/>
  <c r="AJ486" i="18"/>
  <c r="AJ485" i="18"/>
  <c r="AJ484" i="18"/>
  <c r="AJ483" i="18"/>
  <c r="AJ482" i="18"/>
  <c r="AJ481" i="18"/>
  <c r="AJ480" i="18"/>
  <c r="AJ479" i="18"/>
  <c r="AJ478" i="18"/>
  <c r="AJ477" i="18"/>
  <c r="AJ476" i="18"/>
  <c r="AJ475" i="18"/>
  <c r="AJ474" i="18"/>
  <c r="AJ473" i="18"/>
  <c r="AJ472" i="18"/>
  <c r="AJ471" i="18"/>
  <c r="AJ470" i="18"/>
  <c r="AJ469" i="18"/>
  <c r="AJ468" i="18"/>
  <c r="AJ467" i="18"/>
  <c r="AJ466" i="18"/>
  <c r="AJ465" i="18"/>
  <c r="AJ464" i="18"/>
  <c r="AJ463" i="18"/>
  <c r="AJ462" i="18"/>
  <c r="AJ461" i="18"/>
  <c r="AJ460" i="18"/>
  <c r="AJ459" i="18"/>
  <c r="AJ458" i="18"/>
  <c r="AJ457" i="18"/>
  <c r="AJ456" i="18"/>
  <c r="AJ455" i="18"/>
  <c r="AJ454" i="18"/>
  <c r="AJ453" i="18"/>
  <c r="AJ452" i="18"/>
  <c r="AJ451" i="18"/>
  <c r="AJ450" i="18"/>
  <c r="AJ449" i="18"/>
  <c r="AJ448" i="18"/>
  <c r="AJ447" i="18"/>
  <c r="AJ446" i="18"/>
  <c r="AJ445" i="18"/>
  <c r="AJ444" i="18"/>
  <c r="AJ443" i="18"/>
  <c r="AJ442" i="18"/>
  <c r="AJ441" i="18"/>
  <c r="AJ440" i="18"/>
  <c r="AJ439" i="18"/>
  <c r="AJ438" i="18"/>
  <c r="AJ437" i="18"/>
  <c r="AJ436" i="18"/>
  <c r="AJ435" i="18"/>
  <c r="AJ434" i="18"/>
  <c r="AJ433" i="18"/>
  <c r="AJ432" i="18"/>
  <c r="AJ431" i="18"/>
  <c r="AJ430" i="18"/>
  <c r="AJ429" i="18"/>
  <c r="AJ428" i="18"/>
  <c r="AJ427" i="18"/>
  <c r="AJ426" i="18"/>
  <c r="AJ425" i="18"/>
  <c r="AJ424" i="18"/>
  <c r="AJ423" i="18"/>
  <c r="AJ422" i="18"/>
  <c r="AJ421" i="18"/>
  <c r="AJ420" i="18"/>
  <c r="AJ419" i="18"/>
  <c r="AJ418" i="18"/>
  <c r="AJ417" i="18"/>
  <c r="AJ416" i="18"/>
  <c r="AJ415" i="18"/>
  <c r="AJ414" i="18"/>
  <c r="AJ413" i="18"/>
  <c r="AJ412" i="18"/>
  <c r="AJ411" i="18"/>
  <c r="AJ410" i="18"/>
  <c r="AJ409" i="18"/>
  <c r="AJ408" i="18"/>
  <c r="AJ407" i="18"/>
  <c r="AJ406" i="18"/>
  <c r="AJ405" i="18"/>
  <c r="AJ404" i="18"/>
  <c r="AJ403" i="18"/>
  <c r="AJ402" i="18"/>
  <c r="AJ401" i="18"/>
  <c r="AJ400" i="18"/>
  <c r="AJ399" i="18"/>
  <c r="AJ398" i="18"/>
  <c r="AJ397" i="18"/>
  <c r="AJ396" i="18"/>
  <c r="AJ395" i="18"/>
  <c r="AJ394" i="18"/>
  <c r="AJ393" i="18"/>
  <c r="AJ392" i="18"/>
  <c r="AJ391" i="18"/>
  <c r="AJ390" i="18"/>
  <c r="AJ389" i="18"/>
  <c r="AJ388" i="18"/>
  <c r="AJ387" i="18"/>
  <c r="AJ386" i="18"/>
  <c r="AJ385" i="18"/>
  <c r="AJ384" i="18"/>
  <c r="AJ383" i="18"/>
  <c r="AJ382" i="18"/>
  <c r="AJ381" i="18"/>
  <c r="AJ380" i="18"/>
  <c r="AJ379" i="18"/>
  <c r="AJ378" i="18"/>
  <c r="AJ377" i="18"/>
  <c r="AJ376" i="18"/>
  <c r="AJ375" i="18"/>
  <c r="AJ374" i="18"/>
  <c r="AJ373" i="18"/>
  <c r="AJ372" i="18"/>
  <c r="AJ371" i="18"/>
  <c r="AJ370" i="18"/>
  <c r="AJ369" i="18"/>
  <c r="AJ368" i="18"/>
  <c r="AJ367" i="18"/>
  <c r="AJ366" i="18"/>
  <c r="AJ365" i="18"/>
  <c r="AJ364" i="18"/>
  <c r="AJ363" i="18"/>
  <c r="AJ362" i="18"/>
  <c r="AJ361" i="18"/>
  <c r="AJ360" i="18"/>
  <c r="AJ359" i="18"/>
  <c r="AJ358" i="18"/>
  <c r="AJ357" i="18"/>
  <c r="AJ356" i="18"/>
  <c r="AJ355" i="18"/>
  <c r="AJ354" i="18"/>
  <c r="AJ353" i="18"/>
  <c r="AJ352" i="18"/>
  <c r="AJ351" i="18"/>
  <c r="AJ350" i="18"/>
  <c r="AJ349" i="18"/>
  <c r="AJ348" i="18"/>
  <c r="AJ347" i="18"/>
  <c r="AJ346" i="18"/>
  <c r="AJ345" i="18"/>
  <c r="AJ344" i="18"/>
  <c r="AJ343" i="18"/>
  <c r="AJ342" i="18"/>
  <c r="AJ341" i="18"/>
  <c r="AJ340" i="18"/>
  <c r="AJ339" i="18"/>
  <c r="AJ338" i="18"/>
  <c r="AJ337" i="18"/>
  <c r="AJ336" i="18"/>
  <c r="AJ335" i="18"/>
  <c r="AJ334" i="18"/>
  <c r="AJ333" i="18"/>
  <c r="AJ332" i="18"/>
  <c r="AJ331" i="18"/>
  <c r="AJ330" i="18"/>
  <c r="AJ329" i="18"/>
  <c r="AJ328" i="18"/>
  <c r="AJ327" i="18"/>
  <c r="AJ326" i="18"/>
  <c r="AJ325" i="18"/>
  <c r="AJ324" i="18"/>
  <c r="AJ323" i="18"/>
  <c r="AJ322" i="18"/>
  <c r="AJ321" i="18"/>
  <c r="AJ320" i="18"/>
  <c r="AJ319" i="18"/>
  <c r="AJ318" i="18"/>
  <c r="AJ317" i="18"/>
  <c r="AJ316" i="18"/>
  <c r="AJ315" i="18"/>
  <c r="AJ314" i="18"/>
  <c r="AJ313" i="18"/>
  <c r="AJ312" i="18"/>
  <c r="AJ311" i="18"/>
  <c r="AJ310" i="18"/>
  <c r="AJ309" i="18"/>
  <c r="AJ308" i="18"/>
  <c r="AJ307" i="18"/>
  <c r="AJ306" i="18"/>
  <c r="AJ305" i="18"/>
  <c r="AJ304" i="18"/>
  <c r="AJ303" i="18"/>
  <c r="AJ302" i="18"/>
  <c r="AJ301" i="18"/>
  <c r="AJ300" i="18"/>
  <c r="AJ299" i="18"/>
  <c r="AJ298" i="18"/>
  <c r="AJ297" i="18"/>
  <c r="AJ296" i="18"/>
  <c r="AJ295" i="18"/>
  <c r="AJ294" i="18"/>
  <c r="AJ293" i="18"/>
  <c r="AJ292" i="18"/>
  <c r="AJ291" i="18"/>
  <c r="AJ290" i="18"/>
  <c r="AJ289" i="18"/>
  <c r="AJ288" i="18"/>
  <c r="AJ287" i="18"/>
  <c r="AJ286" i="18"/>
  <c r="AJ285" i="18"/>
  <c r="AJ284" i="18"/>
  <c r="AJ283" i="18"/>
  <c r="AJ282" i="18"/>
  <c r="AJ281" i="18"/>
  <c r="AJ280" i="18"/>
  <c r="AJ279" i="18"/>
  <c r="AJ278" i="18"/>
  <c r="AJ277" i="18"/>
  <c r="AJ276" i="18"/>
  <c r="AJ275" i="18"/>
  <c r="AJ274" i="18"/>
  <c r="AJ273" i="18"/>
  <c r="AJ272" i="18"/>
  <c r="AJ271" i="18"/>
  <c r="AJ270" i="18"/>
  <c r="AJ269" i="18"/>
  <c r="AJ268" i="18"/>
  <c r="AJ267" i="18"/>
  <c r="AJ266" i="18"/>
  <c r="AJ265" i="18"/>
  <c r="AJ264" i="18"/>
  <c r="AJ263" i="18"/>
  <c r="AJ262" i="18"/>
  <c r="AJ261" i="18"/>
  <c r="AJ260" i="18"/>
  <c r="AJ259" i="18"/>
  <c r="AJ258" i="18"/>
  <c r="AJ257" i="18"/>
  <c r="AJ256" i="18"/>
  <c r="AJ255" i="18"/>
  <c r="AJ254" i="18"/>
  <c r="AJ253" i="18"/>
  <c r="AJ252" i="18"/>
  <c r="AJ251" i="18"/>
  <c r="AJ250" i="18"/>
  <c r="AJ249" i="18"/>
  <c r="AJ248" i="18"/>
  <c r="AJ247" i="18"/>
  <c r="AJ246" i="18"/>
  <c r="AJ245" i="18"/>
  <c r="AJ244" i="18"/>
  <c r="AJ243" i="18"/>
  <c r="AJ242" i="18"/>
  <c r="AJ241" i="18"/>
  <c r="AJ240" i="18"/>
  <c r="AJ239" i="18"/>
  <c r="AJ238" i="18"/>
  <c r="AJ237" i="18"/>
  <c r="AJ236" i="18"/>
  <c r="AJ235" i="18"/>
  <c r="AJ234" i="18"/>
  <c r="AJ233" i="18"/>
  <c r="AJ232" i="18"/>
  <c r="AJ231" i="18"/>
  <c r="AJ230" i="18"/>
  <c r="AJ229" i="18"/>
  <c r="AJ228" i="18"/>
  <c r="AJ227" i="18"/>
  <c r="AJ226" i="18"/>
  <c r="AJ225" i="18"/>
  <c r="AJ224" i="18"/>
  <c r="AJ223" i="18"/>
  <c r="AJ222" i="18"/>
  <c r="AJ221" i="18"/>
  <c r="AJ220" i="18"/>
  <c r="AJ219" i="18"/>
  <c r="AJ218" i="18"/>
  <c r="AJ217" i="18"/>
  <c r="AJ216" i="18"/>
  <c r="AJ215" i="18"/>
  <c r="AJ214" i="18"/>
  <c r="AJ213" i="18"/>
  <c r="AJ212" i="18"/>
  <c r="AJ211" i="18"/>
  <c r="AJ210" i="18"/>
  <c r="AJ209" i="18"/>
  <c r="AJ208" i="18"/>
  <c r="AJ207" i="18"/>
  <c r="AJ206" i="18"/>
  <c r="AJ205" i="18"/>
  <c r="AJ204" i="18"/>
  <c r="AJ203" i="18"/>
  <c r="AJ202" i="18"/>
  <c r="AJ201" i="18"/>
  <c r="AJ200" i="18"/>
  <c r="AJ199" i="18"/>
  <c r="AJ198" i="18"/>
  <c r="AJ197" i="18"/>
  <c r="AJ196" i="18"/>
  <c r="AJ195" i="18"/>
  <c r="AJ194" i="18"/>
  <c r="AJ193" i="18"/>
  <c r="AJ192" i="18"/>
  <c r="AJ191" i="18"/>
  <c r="AJ190" i="18"/>
  <c r="AJ189" i="18"/>
  <c r="AJ188" i="18"/>
  <c r="AJ187" i="18"/>
  <c r="AJ186" i="18"/>
  <c r="AJ185" i="18"/>
  <c r="AJ184" i="18"/>
  <c r="AJ183" i="18"/>
  <c r="AJ182" i="18"/>
  <c r="AJ181" i="18"/>
  <c r="AJ180" i="18"/>
  <c r="AJ179" i="18"/>
  <c r="AJ178" i="18"/>
  <c r="AJ177" i="18"/>
  <c r="AJ176" i="18"/>
  <c r="AJ175" i="18"/>
  <c r="AJ174" i="18"/>
  <c r="AJ173" i="18"/>
  <c r="AJ172" i="18"/>
  <c r="AJ171" i="18"/>
  <c r="AJ170" i="18"/>
  <c r="AJ169" i="18"/>
  <c r="AJ168" i="18"/>
  <c r="AJ167" i="18"/>
  <c r="AJ166" i="18"/>
  <c r="AJ165" i="18"/>
  <c r="AJ164" i="18"/>
  <c r="AJ163" i="18"/>
  <c r="AJ162" i="18"/>
  <c r="AJ161" i="18"/>
  <c r="AJ160" i="18"/>
  <c r="AJ159" i="18"/>
  <c r="AJ158" i="18"/>
  <c r="AJ157" i="18"/>
  <c r="AJ156" i="18"/>
  <c r="AJ155" i="18"/>
  <c r="AJ154" i="18"/>
  <c r="AJ153" i="18"/>
  <c r="AJ152" i="18"/>
  <c r="AJ151" i="18"/>
  <c r="AJ150" i="18"/>
  <c r="AJ149" i="18"/>
  <c r="AJ148" i="18"/>
  <c r="AJ147" i="18"/>
  <c r="AJ146" i="18"/>
  <c r="AJ145" i="18"/>
  <c r="AJ144" i="18"/>
  <c r="AJ143" i="18"/>
  <c r="AJ142" i="18"/>
  <c r="AJ141" i="18"/>
  <c r="AJ140" i="18"/>
  <c r="AJ139" i="18"/>
  <c r="AJ138" i="18"/>
  <c r="AJ137" i="18"/>
  <c r="AJ136" i="18"/>
  <c r="AJ135" i="18"/>
  <c r="AJ134" i="18"/>
  <c r="AJ133" i="18"/>
  <c r="AJ132" i="18"/>
  <c r="AJ131" i="18"/>
  <c r="AJ130" i="18"/>
  <c r="AJ129" i="18"/>
  <c r="AJ128" i="18"/>
  <c r="AJ127" i="18"/>
  <c r="AJ126" i="18"/>
  <c r="AJ125" i="18"/>
  <c r="AJ124" i="18"/>
  <c r="AJ123" i="18"/>
  <c r="AJ122" i="18"/>
  <c r="AJ121" i="18"/>
  <c r="AJ120" i="18"/>
  <c r="AJ119" i="18"/>
  <c r="AJ118" i="18"/>
  <c r="AJ117" i="18"/>
  <c r="AJ116" i="18"/>
  <c r="AJ115" i="18"/>
  <c r="AJ114" i="18"/>
  <c r="AJ113" i="18"/>
  <c r="AJ112" i="18"/>
  <c r="AJ111" i="18"/>
  <c r="AJ110" i="18"/>
  <c r="AJ109" i="18"/>
  <c r="AJ108" i="18"/>
  <c r="AJ107" i="18"/>
  <c r="AJ106" i="18"/>
  <c r="AJ105" i="18"/>
  <c r="AJ104" i="18"/>
  <c r="AJ103" i="18"/>
  <c r="AJ102" i="18"/>
  <c r="AJ101" i="18"/>
  <c r="AJ100" i="18"/>
  <c r="AJ99" i="18"/>
  <c r="AJ98" i="18"/>
  <c r="AJ97" i="18"/>
  <c r="AJ96" i="18"/>
  <c r="AJ95" i="18"/>
  <c r="AJ94" i="18"/>
  <c r="AJ93" i="18"/>
  <c r="AJ92" i="18"/>
  <c r="AJ91" i="18"/>
  <c r="AJ90" i="18"/>
  <c r="AJ89" i="18"/>
  <c r="AJ88" i="18"/>
  <c r="AJ87" i="18"/>
  <c r="AJ86" i="18"/>
  <c r="AJ85" i="18"/>
  <c r="AJ84" i="18"/>
  <c r="AJ83" i="18"/>
  <c r="AJ82" i="18"/>
  <c r="AJ81" i="18"/>
  <c r="AJ80" i="18"/>
  <c r="AJ79" i="18"/>
  <c r="AJ78" i="18"/>
  <c r="AJ77" i="18"/>
  <c r="AJ76" i="18"/>
  <c r="AJ75" i="18"/>
  <c r="AJ74" i="18"/>
  <c r="AJ73" i="18"/>
  <c r="AJ72" i="18"/>
  <c r="AJ71" i="18"/>
  <c r="AJ70" i="18"/>
  <c r="AJ69" i="18"/>
  <c r="AJ68" i="18"/>
  <c r="AJ67" i="18"/>
  <c r="AJ66" i="18"/>
  <c r="AJ65" i="18"/>
  <c r="AJ64" i="18"/>
  <c r="AJ63" i="18"/>
  <c r="AJ62" i="18"/>
  <c r="AJ61" i="18"/>
  <c r="AJ60" i="18"/>
  <c r="AJ59" i="18"/>
  <c r="AJ58" i="18"/>
  <c r="AJ57" i="18"/>
  <c r="AJ56" i="18"/>
  <c r="AJ55" i="18"/>
  <c r="AJ54" i="18"/>
  <c r="AJ53" i="18"/>
  <c r="AJ52" i="18"/>
  <c r="AJ51" i="18"/>
  <c r="AJ50" i="18"/>
  <c r="AJ49" i="18"/>
  <c r="AJ48" i="18"/>
  <c r="AJ47" i="18"/>
  <c r="AJ46" i="18"/>
  <c r="AJ45" i="18"/>
  <c r="AJ44" i="18"/>
  <c r="AJ43" i="18"/>
  <c r="AJ42" i="18"/>
  <c r="AJ41" i="18"/>
  <c r="AJ40" i="18"/>
  <c r="AJ39" i="18"/>
  <c r="AJ38" i="18"/>
  <c r="AJ37" i="18"/>
  <c r="AJ36" i="18"/>
  <c r="AJ35" i="18"/>
  <c r="AJ34" i="18"/>
  <c r="AJ33" i="18"/>
  <c r="AJ32" i="18"/>
  <c r="AJ31" i="18"/>
  <c r="AJ30" i="18"/>
  <c r="AJ29" i="18"/>
  <c r="AJ28" i="18"/>
  <c r="AJ27" i="18"/>
  <c r="AJ26" i="18"/>
  <c r="AJ25" i="18"/>
  <c r="AJ24" i="18"/>
  <c r="AJ23" i="18"/>
  <c r="AJ22" i="18"/>
  <c r="AJ21" i="18"/>
  <c r="AJ20" i="18"/>
  <c r="AJ19" i="18"/>
  <c r="AJ18" i="18"/>
  <c r="AJ17" i="18"/>
  <c r="AJ16" i="18"/>
  <c r="AJ15" i="18"/>
  <c r="AJ14" i="18"/>
  <c r="AJ13" i="18"/>
  <c r="AJ616" i="18" l="1"/>
  <c r="C22" i="3" l="1"/>
  <c r="C24" i="3"/>
  <c r="C25" i="3"/>
  <c r="C38" i="3"/>
  <c r="C21" i="3"/>
  <c r="AH1" i="3" l="1"/>
  <c r="B204" i="9"/>
  <c r="B151" i="9"/>
  <c r="AL11" i="8" l="1"/>
  <c r="AL616" i="8" s="1"/>
  <c r="B607" i="9" l="1"/>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5" i="9"/>
  <c r="B24" i="9"/>
  <c r="B23" i="9"/>
  <c r="B22" i="9"/>
  <c r="B21" i="9"/>
  <c r="B20" i="9"/>
  <c r="B19" i="9"/>
  <c r="B18" i="9"/>
  <c r="B16" i="9"/>
  <c r="B15" i="9"/>
  <c r="B14" i="9"/>
  <c r="B13" i="9"/>
  <c r="B12" i="9"/>
  <c r="B11" i="9"/>
  <c r="B10" i="9"/>
  <c r="B9" i="9"/>
  <c r="B8" i="9"/>
  <c r="B7" i="9"/>
  <c r="B6" i="9"/>
  <c r="B5" i="9"/>
  <c r="B4" i="9"/>
  <c r="B3" i="9"/>
  <c r="B2" i="9"/>
  <c r="B154" i="9" l="1"/>
  <c r="B157" i="9"/>
  <c r="B156" i="9" l="1"/>
</calcChain>
</file>

<file path=xl/comments1.xml><?xml version="1.0" encoding="utf-8"?>
<comments xmlns="http://schemas.openxmlformats.org/spreadsheetml/2006/main">
  <authors>
    <author>Eusebio Wilson Callisaya Fernandez</author>
  </authors>
  <commentList>
    <comment ref="H14" authorId="0" shapeId="0">
      <text>
        <r>
          <rPr>
            <b/>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4.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5.xml><?xml version="1.0" encoding="utf-8"?>
<comments xmlns="http://schemas.openxmlformats.org/spreadsheetml/2006/main">
  <authors>
    <author>Pablo Roberto Laura Soto</author>
  </authors>
  <commentList>
    <comment ref="A8" authorId="0" shapeId="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6.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authors>
    <author>Eusebio Wilson Callisaya Fernandez</author>
  </authors>
  <commentList>
    <comment ref="A8" authorId="0" shapeId="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<sst xmlns="http://schemas.openxmlformats.org/spreadsheetml/2006/main" count="40489" uniqueCount="14503">
  <si>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</si>
  <si>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</si>
  <si>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</si>
  <si>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</si>
  <si>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</si>
  <si>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</si>
  <si>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</si>
  <si>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</si>
  <si>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</si>
  <si>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</si>
  <si>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</si>
  <si>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</si>
  <si>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</si>
  <si>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</si>
  <si>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</si>
  <si>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</si>
  <si>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</si>
  <si>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</si>
  <si>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</si>
  <si>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</si>
  <si>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</si>
  <si>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</si>
  <si>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</si>
  <si>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</si>
  <si>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</si>
  <si>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</si>
  <si>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</si>
  <si>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</si>
  <si>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</si>
  <si>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</si>
  <si>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</si>
  <si>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</si>
  <si>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</si>
  <si>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Corresponde a códigos de operación que afectan a las Cuentas Únicas del Tesoro (CUT) que se encuentran sin regularización por parte de la entidad durante el período evaluado.</t>
  </si>
  <si>
    <t>FORMULARIO DE COMUNICACIÓN DE OPERACIONES PENDIENTES (SIN REGULARIZACIÓN)</t>
  </si>
  <si>
    <t>FORM. Nº9. ACRD/R/V.1</t>
  </si>
  <si>
    <t>DIRECCIÓN ADMINISTRATIVA FINANCIERA</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</si>
  <si>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</si>
  <si>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</si>
  <si>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</si>
  <si>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</si>
  <si>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</si>
  <si>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</si>
  <si>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</si>
  <si>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</si>
  <si>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</si>
  <si>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</si>
  <si>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</si>
  <si>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</si>
  <si>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</si>
  <si>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</si>
  <si>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</si>
  <si>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</si>
  <si>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</si>
  <si>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</si>
  <si>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</si>
  <si>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</si>
  <si>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</si>
  <si>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</si>
  <si>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</si>
  <si>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Defensa Legal del Estado</t>
  </si>
  <si>
    <t>Ministerio de Obras Públicas, Servicios y Vivienda</t>
  </si>
  <si>
    <t>Ministerio de Medio Ambiente y Agua</t>
  </si>
  <si>
    <t>Ministerio de Comunicación</t>
  </si>
  <si>
    <t>Consejo Supremo de Defensa Plurinacional</t>
  </si>
  <si>
    <t>Tesoro General de la Nación</t>
  </si>
  <si>
    <t>Orquesta Sinfónica Nacional</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</si>
  <si>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</si>
  <si>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</si>
  <si>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</si>
  <si>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</si>
  <si>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</si>
  <si>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</si>
  <si>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</si>
  <si>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</si>
  <si>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</si>
  <si>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</si>
  <si>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</si>
  <si>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</si>
  <si>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</si>
  <si>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</si>
  <si>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</si>
  <si>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</si>
  <si>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</si>
  <si>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</si>
  <si>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</si>
  <si>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</si>
  <si>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</si>
  <si>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</si>
  <si>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</si>
  <si>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</si>
  <si>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</si>
  <si>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</si>
  <si>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</si>
  <si>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</si>
  <si>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</si>
  <si>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</si>
  <si>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</si>
  <si>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</si>
  <si>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</si>
  <si>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</si>
  <si>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</si>
  <si>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</si>
  <si>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</si>
  <si>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</si>
  <si>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</si>
  <si>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</si>
  <si>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</si>
  <si>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</si>
  <si>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</si>
  <si>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</si>
  <si>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</si>
  <si>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</si>
  <si>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</si>
  <si>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</si>
  <si>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</si>
  <si>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</si>
  <si>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</si>
  <si>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</si>
  <si>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</si>
  <si>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</si>
  <si>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</si>
  <si>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</si>
  <si>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</si>
  <si>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Geológico Minero</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</si>
  <si>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</si>
  <si>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</si>
  <si>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</si>
  <si>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</si>
  <si>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</si>
  <si>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</si>
  <si>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</si>
  <si>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</si>
  <si>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</si>
  <si>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</si>
  <si>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</si>
  <si>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</si>
  <si>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</si>
  <si>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</si>
  <si>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</si>
  <si>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</si>
  <si>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</si>
  <si>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</si>
  <si>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</si>
  <si>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</si>
  <si>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</si>
  <si>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</si>
  <si>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</si>
  <si>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</si>
  <si>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Mutual de Seguros del Policía</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</si>
  <si>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</si>
  <si>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</si>
  <si>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</si>
  <si>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</si>
  <si>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</si>
  <si>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</si>
  <si>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</si>
  <si>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</si>
  <si>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</si>
  <si>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</si>
  <si>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</si>
  <si>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</si>
  <si>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</si>
  <si>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</si>
  <si>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</si>
  <si>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</si>
  <si>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</si>
  <si>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</si>
  <si>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</si>
  <si>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</si>
  <si>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</si>
  <si>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</si>
  <si>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</si>
  <si>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</si>
  <si>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</si>
  <si>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</si>
  <si>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</si>
  <si>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</si>
  <si>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</si>
  <si>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</si>
  <si>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</si>
  <si>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</si>
  <si>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</si>
  <si>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</si>
  <si>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</si>
  <si>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</si>
  <si>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</si>
  <si>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</si>
  <si>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</si>
  <si>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</si>
  <si>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</si>
  <si>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</si>
  <si>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</si>
  <si>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</si>
  <si>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</si>
  <si>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</si>
  <si>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</si>
  <si>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</si>
  <si>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</si>
  <si>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</si>
  <si>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</si>
  <si>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</si>
  <si>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</si>
  <si>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</si>
  <si>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Metalúrgica VINTO - Nacionalizada</t>
  </si>
  <si>
    <t>Empresa Nacional de Ferrocarriles - Residual</t>
  </si>
  <si>
    <t>Empresa de Correos de Bolivia</t>
  </si>
  <si>
    <t>Transportes Aéreos Bolivianos</t>
  </si>
  <si>
    <t>Bolivia TV</t>
  </si>
  <si>
    <t>Corporación de las Fuerzas Armadas p/ el Des. Nacional</t>
  </si>
  <si>
    <t>Empresa Naviera Boliviana</t>
  </si>
  <si>
    <t>Empresa de Apoyo a la Producción de Alimentos</t>
  </si>
  <si>
    <t>Empresa Siderúrgica del Mutún</t>
  </si>
  <si>
    <t>Lácteos de Bolivia</t>
  </si>
  <si>
    <t>Papeles de Bolivia</t>
  </si>
  <si>
    <t>Cartones de Bolivia</t>
  </si>
  <si>
    <t>Boliviana de Aviación</t>
  </si>
  <si>
    <t>Empresa Púb. Nal. Estratégica Cementos de Bolivia</t>
  </si>
  <si>
    <t>Depósitos Aduaneros Bolivianos</t>
  </si>
  <si>
    <t>Empresa Púb. Nal. Estratégica Azúcar de Bolivia - Bermejo</t>
  </si>
  <si>
    <t>Empresa Boliviana de Almendras y Derivados</t>
  </si>
  <si>
    <t>Empresa Boliviana de Industrializacion de Hidrocarburos</t>
  </si>
  <si>
    <t>Agencia Boliviana Espacial</t>
  </si>
  <si>
    <t>Empresa Azucarera San Buenaventura</t>
  </si>
  <si>
    <t>Empresa Pública Nacional Textil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</si>
  <si>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</si>
  <si>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</si>
  <si>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</si>
  <si>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</si>
  <si>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</si>
  <si>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</si>
  <si>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</si>
  <si>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</si>
  <si>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</si>
  <si>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</si>
  <si>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</si>
  <si>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</si>
  <si>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</si>
  <si>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</si>
  <si>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Defensoría del Pueblo</t>
  </si>
  <si>
    <t>Procuraduría General del Estado</t>
  </si>
  <si>
    <t>Empresa Tarijeña del Gas</t>
  </si>
  <si>
    <t>Complejo Agroindustrial Buena Vista</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</si>
  <si>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</si>
  <si>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</si>
  <si>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</si>
  <si>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</si>
  <si>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</si>
  <si>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</si>
  <si>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</si>
  <si>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</si>
  <si>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</si>
  <si>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</si>
  <si>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</si>
  <si>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</si>
  <si>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</si>
  <si>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</si>
  <si>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</si>
  <si>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</si>
  <si>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</si>
  <si>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</si>
  <si>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Vivienda</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</si>
  <si>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</si>
  <si>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</si>
  <si>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</si>
  <si>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</si>
  <si>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</si>
  <si>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</si>
  <si>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</si>
  <si>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</si>
  <si>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</si>
  <si>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</si>
  <si>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</si>
  <si>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</si>
  <si>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</si>
  <si>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</si>
  <si>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</si>
  <si>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</si>
  <si>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</si>
  <si>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</si>
  <si>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</si>
  <si>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</si>
  <si>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</si>
  <si>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</si>
  <si>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</si>
  <si>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</si>
  <si>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</si>
  <si>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</si>
  <si>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</si>
  <si>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</si>
  <si>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</si>
  <si>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</si>
  <si>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</si>
  <si>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</si>
  <si>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</si>
  <si>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</si>
  <si>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</si>
  <si>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</si>
  <si>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</si>
  <si>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</si>
  <si>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</si>
  <si>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</si>
  <si>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</si>
  <si>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</si>
  <si>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</si>
  <si>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</si>
  <si>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</si>
  <si>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</si>
  <si>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</si>
  <si>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</si>
  <si>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</si>
  <si>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</si>
  <si>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</si>
  <si>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</si>
  <si>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</si>
  <si>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</si>
  <si>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</si>
  <si>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</si>
  <si>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</si>
  <si>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</si>
  <si>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</si>
  <si>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</si>
  <si>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</si>
  <si>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</si>
  <si>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</si>
  <si>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</si>
  <si>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</si>
  <si>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</si>
  <si>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</si>
  <si>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</si>
  <si>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</si>
  <si>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</si>
  <si>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</si>
  <si>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</si>
  <si>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</si>
  <si>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</si>
  <si>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</si>
  <si>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</si>
  <si>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</si>
  <si>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</si>
  <si>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</si>
  <si>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</si>
  <si>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</si>
  <si>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</si>
  <si>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</si>
  <si>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</si>
  <si>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</si>
  <si>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</si>
  <si>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</si>
  <si>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</si>
  <si>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</si>
  <si>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</si>
  <si>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</si>
  <si>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</si>
  <si>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</si>
  <si>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</si>
  <si>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</si>
  <si>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</si>
  <si>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</si>
  <si>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</si>
  <si>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</si>
  <si>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</si>
  <si>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</si>
  <si>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</si>
  <si>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</si>
  <si>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</si>
  <si>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</si>
  <si>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</si>
  <si>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</si>
  <si>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</si>
  <si>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</si>
  <si>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</si>
  <si>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</si>
  <si>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</si>
  <si>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</si>
  <si>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</si>
  <si>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</si>
  <si>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</si>
  <si>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</si>
  <si>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</si>
  <si>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</si>
  <si>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</si>
  <si>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</si>
  <si>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</si>
  <si>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</si>
  <si>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</si>
  <si>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</si>
  <si>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</si>
  <si>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</si>
  <si>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</si>
  <si>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</si>
  <si>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</si>
  <si>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</si>
  <si>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</si>
  <si>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</si>
  <si>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</si>
  <si>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</si>
  <si>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</si>
  <si>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</si>
  <si>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</si>
  <si>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</si>
  <si>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</si>
  <si>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</si>
  <si>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</si>
  <si>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</si>
  <si>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</si>
  <si>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</si>
  <si>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</si>
  <si>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</si>
  <si>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</si>
  <si>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</si>
  <si>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</si>
  <si>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</si>
  <si>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</si>
  <si>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</si>
  <si>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</si>
  <si>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</si>
  <si>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</si>
  <si>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</si>
  <si>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</si>
  <si>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</si>
  <si>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</si>
  <si>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</si>
  <si>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</si>
  <si>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</si>
  <si>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</si>
  <si>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</si>
  <si>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</si>
  <si>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</si>
  <si>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</si>
  <si>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</si>
  <si>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</si>
  <si>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</si>
  <si>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</si>
  <si>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</si>
  <si>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</si>
  <si>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</si>
  <si>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</si>
  <si>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</si>
  <si>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</si>
  <si>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</si>
  <si>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</si>
  <si>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</si>
  <si>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</si>
  <si>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</si>
  <si>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</si>
  <si>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</si>
  <si>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</si>
  <si>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</si>
  <si>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</si>
  <si>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</si>
  <si>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</si>
  <si>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</si>
  <si>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</si>
  <si>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</si>
  <si>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</si>
  <si>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</si>
  <si>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</si>
  <si>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</si>
  <si>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</si>
  <si>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</si>
  <si>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</si>
  <si>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</si>
  <si>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</si>
  <si>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</si>
  <si>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</si>
  <si>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</si>
  <si>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</si>
  <si>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</si>
  <si>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</si>
  <si>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</si>
  <si>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</si>
  <si>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</si>
  <si>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</si>
  <si>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</si>
  <si>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</si>
  <si>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</si>
  <si>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</si>
  <si>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</si>
  <si>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</si>
  <si>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</si>
  <si>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</si>
  <si>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</si>
  <si>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</si>
  <si>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</si>
  <si>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</si>
  <si>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</si>
  <si>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</si>
  <si>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</si>
  <si>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</si>
  <si>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</si>
  <si>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</si>
  <si>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</si>
  <si>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</si>
  <si>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</si>
  <si>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</si>
  <si>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</si>
  <si>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</si>
  <si>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</si>
  <si>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</si>
  <si>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</si>
  <si>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</si>
  <si>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</si>
  <si>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</si>
  <si>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</si>
  <si>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</si>
  <si>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</si>
  <si>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</si>
  <si>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</si>
  <si>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</si>
  <si>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</si>
  <si>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</si>
  <si>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</si>
  <si>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</si>
  <si>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</si>
  <si>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</si>
  <si>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</si>
  <si>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</si>
  <si>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</si>
  <si>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</si>
  <si>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</si>
  <si>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</si>
  <si>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</si>
  <si>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</si>
  <si>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</si>
  <si>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</si>
  <si>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</si>
  <si>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</si>
  <si>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</si>
  <si>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</si>
  <si>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</si>
  <si>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</si>
  <si>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</si>
  <si>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</si>
  <si>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</si>
  <si>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</si>
  <si>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</si>
  <si>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</si>
  <si>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</si>
  <si>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</si>
  <si>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</si>
  <si>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</si>
  <si>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</si>
  <si>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</si>
  <si>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</si>
  <si>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</si>
  <si>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</si>
  <si>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</si>
  <si>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</si>
  <si>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</si>
  <si>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</si>
  <si>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</si>
  <si>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</si>
  <si>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</si>
  <si>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</si>
  <si>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</si>
  <si>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</si>
  <si>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</si>
  <si>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</si>
  <si>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</si>
  <si>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</si>
  <si>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</si>
  <si>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</si>
  <si>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</si>
  <si>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</si>
  <si>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</si>
  <si>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</si>
  <si>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</si>
  <si>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</si>
  <si>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</si>
  <si>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</si>
  <si>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</si>
  <si>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</si>
  <si>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</si>
  <si>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</si>
  <si>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</si>
  <si>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</si>
  <si>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</si>
  <si>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</si>
  <si>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</si>
  <si>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</si>
  <si>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</si>
  <si>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</si>
  <si>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</si>
  <si>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</si>
  <si>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</si>
  <si>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</si>
  <si>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</si>
  <si>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</si>
  <si>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</si>
  <si>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</si>
  <si>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</si>
  <si>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</si>
  <si>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</si>
  <si>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</si>
  <si>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</si>
  <si>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</si>
  <si>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</si>
  <si>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</si>
  <si>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</si>
  <si>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</si>
  <si>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</si>
  <si>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</si>
  <si>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</si>
  <si>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</si>
  <si>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</si>
  <si>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</si>
  <si>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</si>
  <si>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</si>
  <si>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</si>
  <si>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EMPRESA MUNICIPAL DE ASEO DE EL ALTO</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</si>
  <si>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</si>
  <si>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</si>
  <si>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</si>
  <si>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</si>
  <si>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</si>
  <si>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</si>
  <si>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Federación de Asociaciones Municipales de Bolivia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</si>
  <si>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</si>
  <si>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</si>
  <si>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</si>
  <si>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</si>
  <si>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</si>
  <si>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</si>
  <si>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</si>
  <si>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</si>
  <si>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</si>
  <si>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</si>
  <si>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ACREEDORES</t>
  </si>
  <si>
    <t>CONTA</t>
  </si>
  <si>
    <t>AREA DE CONTABILIDAD</t>
  </si>
  <si>
    <t>N/I</t>
  </si>
  <si>
    <t>CDT</t>
  </si>
  <si>
    <t>Nro. 
TRL</t>
  </si>
  <si>
    <t>Nro. 
LIBRETA</t>
  </si>
  <si>
    <t>Sin  nombre</t>
  </si>
  <si>
    <t>NO IDENTIFICADO</t>
  </si>
  <si>
    <t>TOTAL</t>
  </si>
  <si>
    <t>TOTALES</t>
  </si>
  <si>
    <t>DETALLE DE OPERACIONES SIN REGULARIZACIÓN POR ENTIDADES</t>
  </si>
  <si>
    <t>(EXPRESADO EN BOLIVIANOS)</t>
  </si>
  <si>
    <t>CUT Bs</t>
  </si>
  <si>
    <t>CUT $US</t>
  </si>
  <si>
    <t>COD.</t>
  </si>
  <si>
    <t>RESP.</t>
  </si>
  <si>
    <t>TOTAL PENDIENTES</t>
  </si>
  <si>
    <t>CONSIDERACIONES GENERALES DEL FORMULARIO</t>
  </si>
  <si>
    <t>El formulario de Operaciones Pendientes en la CUT tiene por objetivo, comunicar que en el período evaluado su Entidad no ha regularizado operaciones mediante el registro de C-21's, C-31's o C-32’s en el SIGMA, por lo que se solicita revisar los anexos adjuntos y evaluar las operaciones a ser regularizadas por la entidad. Concluido el registro debe comunicar a la Dirección General de Contabilidad Fiscal – DGCF para su respectiva conciliación concluyendo el ciclo integrado del SIGMA. Cabe aclarar que el FORMULARIO es un medio de comunicación y alerta, mas no se constituye en un documento de respaldo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del mismo a la Dirección General de Contabilidad Fiscal (Disposición Final Segunda de la Ley Nº614).</t>
  </si>
  <si>
    <r>
      <t xml:space="preserve">Asimismo se aclara que los anexos de operaciones pendientes han sido identificados según la información descrita en las glosas de extractos bancarios de la CUT en el SIGMA,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9"/>
        <color theme="1"/>
        <rFont val="Calibri"/>
        <family val="2"/>
      </rPr>
      <t>no identificados</t>
    </r>
    <r>
      <rPr>
        <sz val="9"/>
        <color theme="1"/>
        <rFont val="Calibri"/>
        <family val="2"/>
      </rPr>
      <t xml:space="preserve"> se comunicarán periódicamente en el </t>
    </r>
    <r>
      <rPr>
        <b/>
        <u/>
        <sz val="9"/>
        <color theme="1"/>
        <rFont val="Calibri"/>
        <family val="2"/>
      </rPr>
      <t>PORTAL</t>
    </r>
    <r>
      <rPr>
        <sz val="9"/>
        <color theme="1"/>
        <rFont val="Calibri"/>
        <family val="2"/>
      </rPr>
      <t xml:space="preserve"> de comunicados del </t>
    </r>
    <r>
      <rPr>
        <b/>
        <u/>
        <sz val="9"/>
        <color theme="1"/>
        <rFont val="Calibri"/>
        <family val="2"/>
      </rPr>
      <t>SIGMA</t>
    </r>
    <r>
      <rPr>
        <sz val="9"/>
        <color theme="1"/>
        <rFont val="Calibri"/>
        <family val="2"/>
      </rPr>
      <t>.</t>
    </r>
  </si>
  <si>
    <t>Las operaciones en las CUT’s en moneda Bolivianos y Dólares, ambas deben ser registradas en moneda Nacional “Bolivianos”, tomando en para el caso de operaciones originadas en moneda extranjera “Dólares” se debe incorporar la Fecha de extracto, Tipo de Cambio de "Compra".</t>
  </si>
  <si>
    <t>A continuación se describe los códigos de operación que afectan a la Cuenta Única del Tesoro:</t>
  </si>
  <si>
    <t>BOD Boletas de Depósito</t>
  </si>
  <si>
    <t>• Corresponden a depósitos realizados a la Cuenta Única del Tesoro (CUT) que indican en la glosa la entidad beneficiaria o el número de Libreta específica.</t>
  </si>
  <si>
    <t>• Las Boletas de Depósito se regularizan en el SIGMA mediante comprobantes presupuestarios C-21's por el reconocimiento del ingreso y C-32's cuando la Boleta de Depósito sea utilizada para la reversión de comprobantes de pago C-31's.</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</si>
  <si>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</si>
  <si>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</si>
  <si>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</si>
  <si>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</si>
  <si>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</si>
  <si>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</si>
  <si>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</si>
  <si>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Son débitos que realiza el BCB por el cobro comisiones bancarias por las operaciones que se realizan en la CUT.</t>
  </si>
  <si>
    <t>• Regularizar las comisiones bancarias mediante C-31 de "Regularización" afectando el presupuesto del gasto (Fuentes: 11, 20, 80 y 70) según corresponda.</t>
  </si>
  <si>
    <t>DEV  Débitos Varios</t>
  </si>
  <si>
    <t>• Débitos efectuados que fueron solicitadas por la entidad, generadas por las transferencias o por cargos bancarios que realiza el BCB.</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</si>
  <si>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</si>
  <si>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r>
      <t>CVD  Comisiones por Compra Venta de Divisas</t>
    </r>
    <r>
      <rPr>
        <b/>
        <sz val="8"/>
        <color theme="1"/>
        <rFont val="Calibri"/>
        <family val="2"/>
      </rPr>
      <t xml:space="preserve">   </t>
    </r>
  </si>
  <si>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</si>
  <si>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</si>
  <si>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</si>
  <si>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</si>
  <si>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</si>
  <si>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</si>
  <si>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</si>
  <si>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</si>
  <si>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r>
      <t>PTV  Pago de Títulos - Valores</t>
    </r>
    <r>
      <rPr>
        <b/>
        <sz val="8"/>
        <color theme="1"/>
        <rFont val="Calibri"/>
        <family val="2"/>
      </rPr>
      <t xml:space="preserve"> </t>
    </r>
  </si>
  <si>
    <t>• Son débitos provenientes de pagos o cancelación de títulos valores que realiza el BCB a través de operaciones de débito a cuentas del TGN.</t>
  </si>
  <si>
    <t>RVL  Revalorización en Moneda Nacional</t>
  </si>
  <si>
    <t>• Débitos o créditos que aplica el BCB por la revalorización de la moneda nacional por efectos de la variación del valor en moneda de origen (moneda extranjera).</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</si>
  <si>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</si>
  <si>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</si>
  <si>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</si>
  <si>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</si>
  <si>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 A estas operaciones se las debe asignar el Presupuesto de Recursos, siempre y cuando no corresponda a un depósito erróneo o disminución de algún exigible.</t>
  </si>
  <si>
    <t>TRL  Transferencias entre Libretas</t>
  </si>
  <si>
    <t>• Corresponde a créditos y/o débitos generados a requerimiento de la entidad, previa evaluación de sus analistas.</t>
  </si>
  <si>
    <t>• Estas operaciones se regulariza de dos formas:</t>
  </si>
  <si>
    <r>
      <t>-</t>
    </r>
    <r>
      <rPr>
        <sz val="7"/>
        <color theme="1"/>
        <rFont val="Times New Roman"/>
        <family val="1"/>
      </rPr>
      <t xml:space="preserve">           </t>
    </r>
    <r>
      <rPr>
        <sz val="8"/>
        <color theme="1"/>
        <rFont val="Calibri"/>
        <family val="2"/>
      </rPr>
      <t>Con Presupuesto, ingreso o gasto cuando corresponda, elaborar el registro C21 o C31.</t>
    </r>
  </si>
  <si>
    <r>
      <t>-</t>
    </r>
    <r>
      <rPr>
        <sz val="7"/>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</si>
  <si>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</si>
  <si>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</si>
  <si>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</si>
  <si>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</si>
  <si>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</si>
  <si>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</si>
  <si>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</si>
  <si>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</si>
  <si>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</si>
  <si>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</si>
  <si>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</si>
  <si>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</si>
  <si>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</si>
  <si>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</si>
  <si>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</si>
  <si>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</si>
  <si>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</si>
  <si>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</si>
  <si>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</si>
  <si>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Hidrocarburos Y Energía</t>
  </si>
  <si>
    <t>Ministerio De Defensa Legal Del Estado</t>
  </si>
  <si>
    <t>Ministerio De Obras Públicas, Servicios Y Vivienda</t>
  </si>
  <si>
    <t>Ministerio De Medio Ambiente Y Agua</t>
  </si>
  <si>
    <t>Ministerio De Comunicación</t>
  </si>
  <si>
    <t>Consejo Supremo De Defensa Plurinacional</t>
  </si>
  <si>
    <t>Dirección General De Programación Y Operaciones Del Tesoro</t>
  </si>
  <si>
    <t>Dirección General De Crédito Público</t>
  </si>
  <si>
    <t>Dirección General De Administración Y Finanzas Territoriales</t>
  </si>
  <si>
    <t>Dirección General De Pensiones Y Jubilaciones</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</si>
  <si>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</si>
  <si>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</si>
  <si>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</si>
  <si>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</si>
  <si>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</si>
  <si>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</si>
  <si>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</si>
  <si>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</si>
  <si>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</si>
  <si>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</si>
  <si>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</si>
  <si>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</si>
  <si>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</si>
  <si>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</si>
  <si>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</si>
  <si>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</si>
  <si>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</si>
  <si>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</si>
  <si>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</si>
  <si>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</si>
  <si>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Nacional Siglo Xx</t>
  </si>
  <si>
    <t>Universidad Autónoma Del Beni José  Ballivián</t>
  </si>
  <si>
    <t>Universidad Amazónica De Pando</t>
  </si>
  <si>
    <t>Consejo Nacional Del Cine</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</si>
  <si>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</si>
  <si>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</si>
  <si>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</si>
  <si>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</si>
  <si>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</si>
  <si>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</si>
  <si>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</si>
  <si>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</si>
  <si>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</si>
  <si>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</si>
  <si>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</si>
  <si>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</si>
  <si>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</si>
  <si>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</si>
  <si>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</si>
  <si>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</si>
  <si>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</si>
  <si>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</si>
  <si>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</si>
  <si>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</si>
  <si>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</si>
  <si>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</si>
  <si>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</si>
  <si>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</si>
  <si>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</si>
  <si>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Serv. Nal. Para La Sostenibilidad En Saneamiento Básico</t>
  </si>
  <si>
    <t>Servicio Estatal De Autonomías</t>
  </si>
  <si>
    <t>Zona Franca Comercial E Industrial De Cobija</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</si>
  <si>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</si>
  <si>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</si>
  <si>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</si>
  <si>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</si>
  <si>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</si>
  <si>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</si>
  <si>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</si>
  <si>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</si>
  <si>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</si>
  <si>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</si>
  <si>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</si>
  <si>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</si>
  <si>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</si>
  <si>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</si>
  <si>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</si>
  <si>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</si>
  <si>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</si>
  <si>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</si>
  <si>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</si>
  <si>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</si>
  <si>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</si>
  <si>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Fondo Nacional De Inversión Productiva Y Social</t>
  </si>
  <si>
    <t>Servicio Nacional De Riego</t>
  </si>
  <si>
    <t>Mutual De Seguros Del Policía</t>
  </si>
  <si>
    <t>Servicio De Impuestos Nacionales</t>
  </si>
  <si>
    <t>Administradora Boliviana De Carreteras</t>
  </si>
  <si>
    <t>Fundación Cultural Del Banco Central De Bolivia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</si>
  <si>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</si>
  <si>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</si>
  <si>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</si>
  <si>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</si>
  <si>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</si>
  <si>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</si>
  <si>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</si>
  <si>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</si>
  <si>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</si>
  <si>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</si>
  <si>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</si>
  <si>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</si>
  <si>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</si>
  <si>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</si>
  <si>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</si>
  <si>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</si>
  <si>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</si>
  <si>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</si>
  <si>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</si>
  <si>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</si>
  <si>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</si>
  <si>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</si>
  <si>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</si>
  <si>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</si>
  <si>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</si>
  <si>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</si>
  <si>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</si>
  <si>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</si>
  <si>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</si>
  <si>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</si>
  <si>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</si>
  <si>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</si>
  <si>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</si>
  <si>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</si>
  <si>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</si>
  <si>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</si>
  <si>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</si>
  <si>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</si>
  <si>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</si>
  <si>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</si>
  <si>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</si>
  <si>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</si>
  <si>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</si>
  <si>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</si>
  <si>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</si>
  <si>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Empresa Nacional De Electricidad</t>
  </si>
  <si>
    <t>Corporación Minera De Bolivia</t>
  </si>
  <si>
    <t>Empresa Metalúrgica Vinto - Nacionalizada</t>
  </si>
  <si>
    <t>Empresa Nacional De Ferrocarriles - Residual</t>
  </si>
  <si>
    <t>Empresa De Correos De Bolivia</t>
  </si>
  <si>
    <t>Bolivia Tv</t>
  </si>
  <si>
    <t>Corporación De Las Fuerzas Armadas P/ El Des. Nacional</t>
  </si>
  <si>
    <t>Empresa De Apoyo A La Producción De Alimentos</t>
  </si>
  <si>
    <t>Empresa Siderúrgica Del Mutún</t>
  </si>
  <si>
    <t>Lácteos De Bolivia</t>
  </si>
  <si>
    <t>Papeles De Bolivia</t>
  </si>
  <si>
    <t>Cartones De Bolivia</t>
  </si>
  <si>
    <t>Boliviana De Aviación</t>
  </si>
  <si>
    <t>Empresa Púb. Nal. Estratégica Cementos De Bolivia</t>
  </si>
  <si>
    <t>Empresa Púb. Nal. Estratégica Azúcar De Bolivia - Bermejo</t>
  </si>
  <si>
    <t>Empresa Boliviana De Almendras Y Derivados</t>
  </si>
  <si>
    <t>Empresa Boliviana De Industrializacion De Hidrocarburos</t>
  </si>
  <si>
    <t>Empresa Estratégica Boliviana De Construcción Y Conservación De Infraestructura Civil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</si>
  <si>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</si>
  <si>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</si>
  <si>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</si>
  <si>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</si>
  <si>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</si>
  <si>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</si>
  <si>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Púb. Deptal. Hotel Terminal-Terminal De Buses Oruro</t>
  </si>
  <si>
    <t>Contraloria General Del Estado</t>
  </si>
  <si>
    <t>Defensoría Del Pueblo</t>
  </si>
  <si>
    <t>Procuraduría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</si>
  <si>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</si>
  <si>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</si>
  <si>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</si>
  <si>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</si>
  <si>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</si>
  <si>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</si>
  <si>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</si>
  <si>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</si>
  <si>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</si>
  <si>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</si>
  <si>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</si>
  <si>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</si>
  <si>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</si>
  <si>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</si>
  <si>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</si>
  <si>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</si>
  <si>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</si>
  <si>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</si>
  <si>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</si>
  <si>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</si>
  <si>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</si>
  <si>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</si>
  <si>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</si>
  <si>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</si>
  <si>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</si>
  <si>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</si>
  <si>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</si>
  <si>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</si>
  <si>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</si>
  <si>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</si>
  <si>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</si>
  <si>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</si>
  <si>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</si>
  <si>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</si>
  <si>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</si>
  <si>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</si>
  <si>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</si>
  <si>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</si>
  <si>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</si>
  <si>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</si>
  <si>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</si>
  <si>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</si>
  <si>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</si>
  <si>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</si>
  <si>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</si>
  <si>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</si>
  <si>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</si>
  <si>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</si>
  <si>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</si>
  <si>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</si>
  <si>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</si>
  <si>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</si>
  <si>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</si>
  <si>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</si>
  <si>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</si>
  <si>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</si>
  <si>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</si>
  <si>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</si>
  <si>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</si>
  <si>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</si>
  <si>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</si>
  <si>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</si>
  <si>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</si>
  <si>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</si>
  <si>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</si>
  <si>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</si>
  <si>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</si>
  <si>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</si>
  <si>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</si>
  <si>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</si>
  <si>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</si>
  <si>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</si>
  <si>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</si>
  <si>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</si>
  <si>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</si>
  <si>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</si>
  <si>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</si>
  <si>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</si>
  <si>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</si>
  <si>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</si>
  <si>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</si>
  <si>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</si>
  <si>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</si>
  <si>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</si>
  <si>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</si>
  <si>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</si>
  <si>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</si>
  <si>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</si>
  <si>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</si>
  <si>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</si>
  <si>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</si>
  <si>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</si>
  <si>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</si>
  <si>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</si>
  <si>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</si>
  <si>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</si>
  <si>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</si>
  <si>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</si>
  <si>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</si>
  <si>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</si>
  <si>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</si>
  <si>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</si>
  <si>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</si>
  <si>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</si>
  <si>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</si>
  <si>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</si>
  <si>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</si>
  <si>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</si>
  <si>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</si>
  <si>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</si>
  <si>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</si>
  <si>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</si>
  <si>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</si>
  <si>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</si>
  <si>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</si>
  <si>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</si>
  <si>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</si>
  <si>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</si>
  <si>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</si>
  <si>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</si>
  <si>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</si>
  <si>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</si>
  <si>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</si>
  <si>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</si>
  <si>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</si>
  <si>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</si>
  <si>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</si>
  <si>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</si>
  <si>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</si>
  <si>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</si>
  <si>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</si>
  <si>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</si>
  <si>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</si>
  <si>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</si>
  <si>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</si>
  <si>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</si>
  <si>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</si>
  <si>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</si>
  <si>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</si>
  <si>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</si>
  <si>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</si>
  <si>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</si>
  <si>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</si>
  <si>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</si>
  <si>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</si>
  <si>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</si>
  <si>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</si>
  <si>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</si>
  <si>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</si>
  <si>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</si>
  <si>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</si>
  <si>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</si>
  <si>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</si>
  <si>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</si>
  <si>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</si>
  <si>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</si>
  <si>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</si>
  <si>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</si>
  <si>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</si>
  <si>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</si>
  <si>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</si>
  <si>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</si>
  <si>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</si>
  <si>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</si>
  <si>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</si>
  <si>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</si>
  <si>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</si>
  <si>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</si>
  <si>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</si>
  <si>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</si>
  <si>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</si>
  <si>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</si>
  <si>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</si>
  <si>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</si>
  <si>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</si>
  <si>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</si>
  <si>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</si>
  <si>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</si>
  <si>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</si>
  <si>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</si>
  <si>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</si>
  <si>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</si>
  <si>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</si>
  <si>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</si>
  <si>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</si>
  <si>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</si>
  <si>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</si>
  <si>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</si>
  <si>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</si>
  <si>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</si>
  <si>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</si>
  <si>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</si>
  <si>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</si>
  <si>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</si>
  <si>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</si>
  <si>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</si>
  <si>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</si>
  <si>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</si>
  <si>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</si>
  <si>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</si>
  <si>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</si>
  <si>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</si>
  <si>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</si>
  <si>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</si>
  <si>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</si>
  <si>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</si>
  <si>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</si>
  <si>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</si>
  <si>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</si>
  <si>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</si>
  <si>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</si>
  <si>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</si>
  <si>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</si>
  <si>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</si>
  <si>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</si>
  <si>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</si>
  <si>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</si>
  <si>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</si>
  <si>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</si>
  <si>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</si>
  <si>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</si>
  <si>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</si>
  <si>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</si>
  <si>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</si>
  <si>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</si>
  <si>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</si>
  <si>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</si>
  <si>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</si>
  <si>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</si>
  <si>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</si>
  <si>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</si>
  <si>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</si>
  <si>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</si>
  <si>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</si>
  <si>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</si>
  <si>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</si>
  <si>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</si>
  <si>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</si>
  <si>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</si>
  <si>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</si>
  <si>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</si>
  <si>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</si>
  <si>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</si>
  <si>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</si>
  <si>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</si>
  <si>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</si>
  <si>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</si>
  <si>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</si>
  <si>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</si>
  <si>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</si>
  <si>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</si>
  <si>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</si>
  <si>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</si>
  <si>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</si>
  <si>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</si>
  <si>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</si>
  <si>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</si>
  <si>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</si>
  <si>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</si>
  <si>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</si>
  <si>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</si>
  <si>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</si>
  <si>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</si>
  <si>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</si>
  <si>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</si>
  <si>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</si>
  <si>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</si>
  <si>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</si>
  <si>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</si>
  <si>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</si>
  <si>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</si>
  <si>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</si>
  <si>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</si>
  <si>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</si>
  <si>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</si>
  <si>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</si>
  <si>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</si>
  <si>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</si>
  <si>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</si>
  <si>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</si>
  <si>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</si>
  <si>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</si>
  <si>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</si>
  <si>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</si>
  <si>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</si>
  <si>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</si>
  <si>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</si>
  <si>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</si>
  <si>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</si>
  <si>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</si>
  <si>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</si>
  <si>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</si>
  <si>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</si>
  <si>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</si>
  <si>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</si>
  <si>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</si>
  <si>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</si>
  <si>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</si>
  <si>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</si>
  <si>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</si>
  <si>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</si>
  <si>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</si>
  <si>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</si>
  <si>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</si>
  <si>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</si>
  <si>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</si>
  <si>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</si>
  <si>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</si>
  <si>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</si>
  <si>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</si>
  <si>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</si>
  <si>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</si>
  <si>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</si>
  <si>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</si>
  <si>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</si>
  <si>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</si>
  <si>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</si>
  <si>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</si>
  <si>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</si>
  <si>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</si>
  <si>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</si>
  <si>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</si>
  <si>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</si>
  <si>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</si>
  <si>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</si>
  <si>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</si>
  <si>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</si>
  <si>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</si>
  <si>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</si>
  <si>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</si>
  <si>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</si>
  <si>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</si>
  <si>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</si>
  <si>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</si>
  <si>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</si>
  <si>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</si>
  <si>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</si>
  <si>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</si>
  <si>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</si>
  <si>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</si>
  <si>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</si>
  <si>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</si>
  <si>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</si>
  <si>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</si>
  <si>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</si>
  <si>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</si>
  <si>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</si>
  <si>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</si>
  <si>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</si>
  <si>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</si>
  <si>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</si>
  <si>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</si>
  <si>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</si>
  <si>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</si>
  <si>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</si>
  <si>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</si>
  <si>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</si>
  <si>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</si>
  <si>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</si>
  <si>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</si>
  <si>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</si>
  <si>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</si>
  <si>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</si>
  <si>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</si>
  <si>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</si>
  <si>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Acreedores</t>
  </si>
  <si>
    <t>Area De Contabilidad</t>
  </si>
  <si>
    <t>No Identificado</t>
  </si>
  <si>
    <t>Empresa Estratégica Boliviana Construcción y Conserv. Infraestructura Civil</t>
  </si>
  <si>
    <t>Lic. Gonzalo Mondaca Michel</t>
  </si>
  <si>
    <t>Jefe de la Unidad de Contabilidad y Cuentas Fiscales
Dirección General de Contabilidad Fiscal
Ministerio de Economía y Finanzas Publicas</t>
  </si>
  <si>
    <t>MZCh</t>
  </si>
  <si>
    <t>Dirección General de Programación y Operaciones del Tesoro</t>
  </si>
  <si>
    <t xml:space="preserve">CÓDIGO ENTIDAD      </t>
  </si>
  <si>
    <t>QUE AFECTAN A LAS CUENTAS ÚNICAS DEL TESORO EN BOLIVIANOS Y DÓLARES
(EXPRESADO EN BOLIVIANOS)</t>
  </si>
  <si>
    <t xml:space="preserve">CUT </t>
  </si>
  <si>
    <t>Dólares
($us) (**)</t>
  </si>
  <si>
    <t>(**) Los importes correspondientes a operaciones CUT Dolares, se expresan en Moneda Nacional.</t>
  </si>
  <si>
    <t>TEC</t>
  </si>
  <si>
    <t>Adm. de Aeropuertos y Servicios Auxiliares a la Naveg. Aérea</t>
  </si>
  <si>
    <t>TFD</t>
  </si>
  <si>
    <t>TRL Bs
Crédito</t>
  </si>
  <si>
    <t>TRL Bs
Débito</t>
  </si>
  <si>
    <t>TRL USD
Débito</t>
  </si>
  <si>
    <t>Fondo De Desarrollo Indigena</t>
  </si>
  <si>
    <t>COBRO POR COMISIONES ALADI Nro: 000001/2009</t>
  </si>
  <si>
    <t>COBRO DE UTILES DE ESCRITORIO Nro: 000001/2009</t>
  </si>
  <si>
    <t>TRL USD
Crédito</t>
  </si>
  <si>
    <t>Lic. Gonzalo Calisaya Gomez</t>
  </si>
  <si>
    <t>Director General de Contabilidad Fiscal
Viceministerio de Presupuesto y Contabilidad Fiscal
Ministerio de Economía y Finanzas Publicas</t>
  </si>
  <si>
    <t>Unidad De Liquidación Fondo Des. Pueblos Indígenas, Originarios Y Com.Campesinas</t>
  </si>
  <si>
    <t>CDC</t>
  </si>
  <si>
    <t>DAU</t>
  </si>
  <si>
    <t>DVD</t>
  </si>
  <si>
    <t>INF</t>
  </si>
  <si>
    <t>Transferencias entre Cuentas BCB</t>
  </si>
  <si>
    <t>Diferencial Cambiario en Compra Venta de Divisas</t>
  </si>
  <si>
    <t>Comisiones Bancarias</t>
  </si>
  <si>
    <t>Nota Impresa de Pago de Deuda Pública</t>
  </si>
  <si>
    <t>Cierre Definitivo de Cuentas</t>
  </si>
  <si>
    <t>Debito Automático Instruido por el VTCP</t>
  </si>
  <si>
    <t>(*)  Para conocer el detalle de cada codigo se debe ingresar al PORTAL de la página del SIGEP.</t>
  </si>
  <si>
    <t>DESDE ENERO A SEPTIEMBRE DE 2016</t>
  </si>
  <si>
    <t>TRC</t>
  </si>
  <si>
    <t>Unidad de Liquidación del Fondo de Desarrollo para los Pueblos Indígenas, Originarios y Comunidades Campesinas</t>
  </si>
  <si>
    <t>Fondo de Desarrollo Indigena</t>
  </si>
  <si>
    <t>Agencia de Gobierno Electrónico y Tecnologías de Información y Comunicación</t>
  </si>
  <si>
    <t>Comité Organizador de los XI Juegos Suramericanos Cochabamba 2018</t>
  </si>
  <si>
    <t>Agencia Boliviana de Energía Nuclear</t>
  </si>
  <si>
    <t>Dir. Estrg. de Defensa de los Manantiales del Silala y todos los Rec. Hídricos en frontera con la Rep.de Chile</t>
  </si>
  <si>
    <t>Servicio Nacional Textil</t>
  </si>
  <si>
    <t>Gestora Pública de la Seguridad Social de Largo Plazo</t>
  </si>
  <si>
    <t>EMPRESA MUNICIPAL DE AGUA POTABLE Y ALCANTARILLADO SANITARIO DE URIONDO</t>
  </si>
  <si>
    <t>Transferencias entre Cuentas</t>
  </si>
  <si>
    <t>COBRO COSTOS DE PAPELERIA SEGUN TRANSFERENCIA DEL EXTERIOR POR ORDEN DE HOGAS S.A. LIB. 00513062001 YPFB-OPERACIONES PLANTA DE SEPARACION DE LIQUIDOS RIO GRANDE</t>
  </si>
  <si>
    <t>COBRO COSTOS DE PAPELERIA SEGUN TRANSFERENCIA DEL EXTERIOR POR ORDEN DE LIMA GAS S.A. LIB. 00513062001 YPFB-OPERACIONES PLANTA DE SEPARACION DE LIQUIDOS RIO GRANDE</t>
  </si>
  <si>
    <t>COBRO COSTOS DE PAPELERIA SEGUN TRANSFERENCIA DEL EXTERIOR POR ORDEN DE CORPORACION PETROLERA S.A. LIB. 00513062001 YPFB-OPERACIONES PLANTA DE SEPARACION DE LIQUIDOS RIO GRANDE</t>
  </si>
  <si>
    <t>'TRANSFERENCIA DE FONDOS||S/G. NOTA CITE: MH/VTCP/DGT/UO/OB NO.1844/2008 DE F.21-10-2008 DEL MIN.DE HACIENDA S/G. DETALLE ADJUNTO. DEBITO DE LA LIBRETA NO.00990201001, REPOSICION UTILES DE ESCRITORIO.</t>
  </si>
  <si>
    <t>COBRO COSTOS DE PAPELERIA SEGUN TRANSFERENCIA DEL EXTERIOR POR ORDEN DE LIMA GAS S.A. (PERU) LIB. 00513062001 YPFB-OPERACIONES PLANTA DE SEPARACION DE LIQUIDOS RIO GRANDE</t>
  </si>
  <si>
    <t>00099021001 DEPOSITO DE EFECTIVO, DEPOSITANTE: SANDRA BEATRIZ DORIA MEDINA RIVERA, CONCEPTO: EXCESO DE HABERES ENERO 2016, CUENTA DE DEPOSITO: CUENTA UNICA DEL TESORO</t>
  </si>
  <si>
    <t>00526012001 DEPOSITO DE EFECTIVO, DEPOSITANTE: DAVID ALIAGA - BOLIVIA TV, CONCEPTO: DEVOLUCIÓN, CUENTA DE DEPOSITO: CUENTA UNICA DEL TESORO</t>
  </si>
  <si>
    <t>00526012001 DEPOSITO DE EFECTIVO, DEPOSITANTE: CELSO MAMANI - BOLIVIA TV, CONCEPTO: DEVOLUCIÓN, CUENTA DE DEPOSITO: CUENTA UNICA DEL TESORO</t>
  </si>
  <si>
    <t>00099021001 DEPOSITO DE EFECTIVO, DEPOSITANTE: BRAULIO QUISPE BARRERA, CONCEPTO: DEVOLUCION POR COBRO INDEBIDO, CUENTA DE DEPOSITO: CUENTA UNICA DEL TESORO</t>
  </si>
  <si>
    <t>00099021001 DEPOSITO DE EFECTIVO, DEPOSITANTE: AYDA ROSMINDA MEDRANO AVERANGA, CONCEPTO: DOBLE PERCEPCIÓN, CUENTA DE DEPOSITO: CUENTA UNICA DEL TESORO</t>
  </si>
  <si>
    <t>RESPUESTA A DEBITOS Nro:000001/2009, por operación de importación a través del CPCR-ALADI.</t>
  </si>
  <si>
    <t>01</t>
  </si>
  <si>
    <t>02</t>
  </si>
  <si>
    <t>00099021001</t>
  </si>
  <si>
    <t>Conservatorio Plurinacional de Musica</t>
  </si>
  <si>
    <t xml:space="preserve">Servicio Geológico Minero </t>
  </si>
  <si>
    <t>Empresa Estatal de Transporte por Cable "Mi teleférico"</t>
  </si>
  <si>
    <t>Empresa Estatal "Boliviana de Turismo"</t>
  </si>
  <si>
    <t>Dirección General de Administración y Finanzas Territoriales</t>
  </si>
  <si>
    <t>Cuenta Contable</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</si>
  <si>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8"/>
        <color theme="1"/>
        <rFont val="Calibri"/>
        <family val="2"/>
      </rPr>
      <t>no identificados</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</si>
  <si>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</si>
  <si>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</si>
  <si>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</si>
  <si>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</si>
  <si>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</si>
  <si>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</si>
  <si>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</si>
  <si>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</si>
  <si>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</si>
  <si>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</si>
  <si>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</si>
  <si>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</si>
  <si>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</si>
  <si>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GESTORA PÚBLICA DE LA SEGURIDAD SOCIAL DE LARGO PLAZO</t>
  </si>
  <si>
    <t>UCCF</t>
  </si>
  <si>
    <t>Area de Conciliaciones</t>
  </si>
  <si>
    <t>RETIRO TOTAL DE RECURSOS CAPTADOS EN LA FECHA</t>
  </si>
  <si>
    <t>00099021001 DEPOSITO DE EFECTIVO, DEPOSITANTE: LUCRECIA VELARDE VDA. DE FLORES, CONCEPTO: PARA DEPARTAMENTO DE SENASIR, CUENTA DE DEPOSITO: CUENTA UNICA DEL TESORO</t>
  </si>
  <si>
    <t>COBRO COSTOS DE PAPELERIA SEGUN TRANSFERENCIA DEL EXTERIOR POR ORDEN DE GAS CORONA S.A.E.C.A. REF.: ANTICIPO SEGUN CONTRATO LIB. 00513062001 YPFB-OPERACIONES PLANTA DE SEPARACION DE LIQUIDOS RIO GRANDE</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</si>
  <si>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</si>
  <si>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</si>
  <si>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</si>
  <si>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</si>
  <si>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</si>
  <si>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t>Agencia de Gobierno Electronico y Tec. de Inf. y Comunicación</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</si>
  <si>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</si>
  <si>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De: 00099024113 Transferencia en cumplimiento al DS N0913 de 15/06/2011 y el Convenio Intergubernativo de Financiamiento UPRE-CIF-IG/320/2015, suscrito entre la UPRE y el GAM Potosi, Proyecto Construccion Bloque Aulas, Direcciones, Biblioteca y Cancha U.E. Don Bosco B, correspondiente al pago de la</t>
  </si>
  <si>
    <t>COBRO COSTOS DE PAPELERIA SEGUN TRANSFERENCIA DEL EXTERIOR POR ORDEN DE GAS TOTAL S.A. (PARAGUAY) REF.: A CUENTA S/CONTRATO NO.63 AJUSTE DE PRECIO POR GLP LIB. 00513062001 YPFB-OPERACIONES PLANTA DE SEPARACION DE LIQUIDOS RIO GRANDE</t>
  </si>
  <si>
    <t>00099021001 DEPOSITO DE EFECTIVO, DEPOSITANTE: VITALIANO MOLINA ERGUETA, CONCEPTO: DEVOLUCION COBRO INDEBIDO, CUENTA DE DEPOSITO: CUENTA UNICA DEL TESORO</t>
  </si>
  <si>
    <t>00526012001 DEPOSITO DE EFECTIVO, DEPOSITANTE: HERNAN SILVESTRE VILA, CONCEPTO: DEVOLUCION DE VIATICOS, CUENTA DE DEPOSITO: CUENTA UNICA DEL TESORO</t>
  </si>
  <si>
    <t>04</t>
  </si>
  <si>
    <t>10</t>
  </si>
  <si>
    <t>00290014101</t>
  </si>
  <si>
    <t>00287100001</t>
  </si>
  <si>
    <t>00292012001</t>
  </si>
  <si>
    <t>Empresa Pública Nacional Estratégica Cartones de Bolivia</t>
  </si>
  <si>
    <t>5.9.3</t>
  </si>
  <si>
    <t>5.9.4</t>
  </si>
  <si>
    <t>5.9.7</t>
  </si>
  <si>
    <t>5.9.8</t>
  </si>
  <si>
    <t>00526012001 DEPOSITO DE EFECTIVO, DEPOSITANTE: JUAN SEBASTIAN QUISPE VELARDE, CONCEPTO: DEVOLUCION DE FONDOS EN AVANCE, CUENTA DE DEPOSITO: CUENTA UNICA DEL TESORO</t>
  </si>
  <si>
    <t>COBRO COSTOS DE PAPELERIA SEGUN TRANSFERENCIA DEL EXTERIOR POR ORDEN DE ENERGIA ARGENTINA S.A. LIB. 00513012007 YPFB - RECURSOS NACIONALIZACIÓN</t>
  </si>
  <si>
    <t>COBRO COSTOS DE PAPELERIA SEGUN TRANSFERENCIA DEL EXTERIOR POR ORDEN DE PETROLEOS PARAGUAYOS LIB. 00513062001 YPFB-OPERACIONES PLANTA DE SEPARACION DE LIQUIDOS RIO GRANDE</t>
  </si>
  <si>
    <t>A:00099021001 Transferencia que efectuamos a requerimiento de la Unidad de Administracion e Informacion Salarial segun notas CITE: MEFP/VTCP/DGPOT/UAIS/Nos.7615 y 0379/2016 y en virtud a los informes Tecnico No. INF.VPE/SG/DGAA/RH No.0024-216 y el Informe Legal No. 064/2016, de la Vicepresidencia de</t>
  </si>
  <si>
    <t>00290044101</t>
  </si>
  <si>
    <t>00287102001</t>
  </si>
  <si>
    <t>00222012001</t>
  </si>
  <si>
    <t xml:space="preserve">De: 00249014201 A:00046024204 TRANSFERENCIA DE RECURSOS A SOLICITUD DE CEASS S/G NOTA </t>
  </si>
  <si>
    <t xml:space="preserve">De: 00213014401 A:00086018007 TRANSFERENCIA DE RECURSOS A SOLICITUD DEL SERVICIO NACIONAL DE </t>
  </si>
  <si>
    <t>00213014401</t>
  </si>
  <si>
    <t xml:space="preserve">De: 00099014102 A:00222012001 TRANSFERENCIA DE RECURSOS A SOLICITUD DEL INSTITUTO NACIONAL DE INNOVACION </t>
  </si>
  <si>
    <t xml:space="preserve">De: 00099014102 A:00222012001 TRANSFERENCIA DE RECURSOS A SOLICITUD DEL INSTITUTO NACIONAL DE INNOVACIÓN </t>
  </si>
  <si>
    <t>00249014201</t>
  </si>
  <si>
    <t xml:space="preserve">De: 00099021001 A:00287100001 TRANSFERENCIA DE RECURSOS A SOLICITUD DEL FONDO NACIONAL DE INVERSION </t>
  </si>
  <si>
    <t xml:space="preserve">De: 00099014102 A:00287102001 TRANSFERENCIA A SOLICITUD DEL FONDO DE INVERSIÓN PRODUCTIVA Y SOCIAL S/G </t>
  </si>
  <si>
    <t xml:space="preserve">De: 00290014101 A:00099021001 DEVOLUCION DE RECURSOS A SOLICITUD DE IMPUESTOS NACIONALES S/G </t>
  </si>
  <si>
    <t xml:space="preserve">De: 00290044101 A:00099021001 TRANSFERENCIA DE RECURSOS A SOLICITUD DE IMPUESTOS NACIONALES S/G NOTA </t>
  </si>
  <si>
    <t>00290104101</t>
  </si>
  <si>
    <t xml:space="preserve">De: 00290104101 A:00099021001 TRANSFERENCIA DE RECURSOS A SOLICITUD DE IMPUESTOS NACIONALES S/G NOTA </t>
  </si>
  <si>
    <t xml:space="preserve">De: 00099014102 A:00292012001 TRANSFERENCIA DE RECURSOS A SOLICITUD DE VIAS BOLIVIA S/G NOTA </t>
  </si>
  <si>
    <t>00342012001</t>
  </si>
  <si>
    <t xml:space="preserve">De: 00099014102 A:00342012001 TRANSFERENCIA DE RECURSOS A SOLICITUD DE LA AGENCIA ESTATAL DE VIVIENDA S/G </t>
  </si>
  <si>
    <t>00572012001</t>
  </si>
  <si>
    <t>PAGO A CAF PRÉSTAMO CFA007894 VCTO. 03-ene-2017 POR CUENTA DE TGN , NTI. 008705 VALOR 03-ene-2017 CAPITAL USD 641.703,15 INTERESES USD 183.800,76 CTA. 5970 LIBRETA 00099021001 CUENTA UNICA DEL TESORO EN DOLARES AMERICANOS</t>
  </si>
  <si>
    <t>NO_CONCILIADO</t>
  </si>
  <si>
    <t>'TRANSFERENCIA'||RECIBIDA DEL EXTERIOR POR DESEMBOLSO DEL FIDA REF.: IFAD LN 2000000391, REPL SPA. EXP. 1 JAN TO 24 NOV 2016 LIBRETA N° 00047258001 PAR US MDRYT PROGRAMA ACCESOS ASAP FIDA S/G SWIFT 00211 DEL 06-01-2017</t>
  </si>
  <si>
    <t>'TRANSFERENCIA'||RECIBIDA DEL EXTERIOR POR DESEMBOLSO DEL FIDA REF.: IFAD LN 2000000391, REPL SPA. EXP. 1 JAN TO 24 NOV 2016 LIBRETA N° 00047258001 PAR US MDRYT PROGRAMA ACCESOS ASAP FIDA REF.: UTILES DE ESCRITORIO</t>
  </si>
  <si>
    <t>AJUSTE COMPLEMENTARIO POR REVALORIZACION SALDOS DE ACTIVOS DE RESERVA Y OBLIGACIONES MONEDA EXTRANJERA (DOLARES) Saldo MO = -402189887.67 ;Bs/Mo: 6.86000000000 ;Saldo Bs: -2759022629.39</t>
  </si>
  <si>
    <t>PAGO PRÉSTAMO BID 611-SF-BO VCTO. 16-01-2017 POR CUENTA DE TRANSREDES S.A. SEGÚN NOTA TSC-009/2017 DE FECHA 11-01-2017, VALOR 16-01-2017 CAPITAL USD 67.220,73 INTERESES USD 20.776,81 LIBRETA 00099021001 RECURSOS ORDINARIOS DOLARES AMERICANOS - 5970 (ALIVIO MDRI)</t>
  </si>
  <si>
    <t>DEBITO ADICIONAL POR PAGO SALDO PRÉSTAMO BID 611-SF-BO VCTO. 16-01-2017 POR CUENTA DE TRANSREDES S.A. SEGÚN NOTA TSC-009/2017 DE FECHA 11-01-2017, VALOR 16-01-2017 INTERESES USD 490,61 LIBRETA 00099021001 RECURSOS ORDINARIOS DOLARES AMERICANOS - 5970 (ALIVIO MDRI)</t>
  </si>
  <si>
    <t>||TRANSFERENCIA DE FONDOS SG. NOTA DEL MINISTERIO DE ECONOMIA Y FINANZAS PUBLCAS CITE: MEFP/VTCP/DGCP/UODP-59/2017 RECIBIDA EN LA FECHA REF: TRANSF. PAGO CUOTA PARTE DEL CREDITO IDA 3507/BO A CARGO DEL FNDR VCTO. 15-01-17 (TRAM-TSO-364) ABONO EN LA LIB. N°00099021001 TESORO GENERAL DE LA NACION RECURSOS ORDINARIOS ME</t>
  </si>
  <si>
    <t>||COMISIONES QUE COBRA EL NORDEA BANK AB-STOCKOLM POR EL PAGO DEL PTMO. BID 931-SF-BO VCTO. 9-12-2016 LIB.00099021001 TGN-RECURSOS ORDINARIOS-DOLARES AMERICANOS (5970)S/G LIQ.8652 DEL 2/12/2016 DEL MEFP</t>
  </si>
  <si>
    <t>AJUSTE COMPLEMENTARIO POR REVALORIZACION SALDOS DE ACTIVOS DE RESERVA Y OBLIGACIONES MONEDA EXTRANJERA (DOLARES) Saldo MO = -396645814.86 ;Bs/Mo: 6.86000000000 ;Saldo Bs: -2720990289.95</t>
  </si>
  <si>
    <t>00099021001 DEPOSITO DE EFECTIVO, DEPOSITANTE: MARIA ASUNCION EUGENIA ORRELLANA MEDRANO, CONCEPTO: DEVOLUCION REFRIGERIOS BERGAMO, CUENTA DE DEPOSITO: CUENTA UNICA DEL TESORO EN DOLARES AMERICANOS</t>
  </si>
  <si>
    <t>PAGO A BID PRÉSTAMO 2460/BL-BO VCTO. 19-ene-2017 POR CUENTA DE TGN , NTI. 008922 VALOR 19-ene-2017 INTERESES USD 1.821,11 CTA. 5970 CUENTA UNICA DEL TESORO DOLARES AMERICANOS LIB. 00099021001</t>
  </si>
  <si>
    <t>||COMPLEMENTO A NUESTRO COMPROBANTE CONTABLE G 0360520 DE LA FECHA, PAGO AL EXIMBANK CHINA PRÉSTAMO PCB (2015) 8 (350) POR CUENTA DEL TGN, COBRO DE COMISIONES DEL BANQUERO USD 20.- CORRESPONDIENTES AL VCTO. DEL 21/07/2016 Y 21/01/2017 SEGÚN MENSAJE DEL EXIMBANK CHINA RECIBIDO EL 15/08/2016 CTA. 5970 CUENTA UNICA DEL TESORO EN DÓLARES AMERICANOS LIB. 00099021001</t>
  </si>
  <si>
    <t>'TRANSFERENCIA'||DE FONDOS DEL EXTERIOR POR DESEMBOLSO DEL BID REF.: ATN-OC-13889-BO REQ. 0006, OPS0201702361A LIBRETA N°0015018001 MIN.GOB.USD APOYO AL FORTALECIMIENTO ONSC REF: UTILES DE ESCRITORIO</t>
  </si>
  <si>
    <t>00099021001 DEP.DE CHEQ.AJENOS,RET.DE CAM.,CONCEPTO: FONDESIF - DEVOLUCION ASISTENCIA TECNICA 16TA CUOTA,DEP.: FUNDACION SARTAWI , PROCEDENCIA: BANCO UNION S.A., CHEQUE: 102, FECHA DE EMISION:25/01/2017</t>
  </si>
  <si>
    <t>AJUSTE COMPLEMENTARIO POR REVALORIZACION SALDOS DE ACTIVOS DE RESERVA Y OBLIGACIONES MONEDA EXTRANJERA (DOLARES) Saldo MO = -377388314.67 ;Bs/Mo: 6.86000000000 ;Saldo Bs: -2588883838.63</t>
  </si>
  <si>
    <t>'TRANSFERENCIA'||RECIBIDA DEL EXTERIOR POR DESMEBOLSO DEL BID, REF.: ATN-FM-15060-BO REQ. 0003 OPS0201703682A (REMESAS DEL EXTERIOR) LIBRETA N° 00086048002-US ACTUAL ESTRATEGIA DE BIODEVERSIDAD (REM.EXT) SWFT N° 01688 DE 08-02-2017</t>
  </si>
  <si>
    <t>PAGO PRÉSTAMO BID 939-SF-BO VCTO. 08-feb-2017 POR CUENTA DE BANCO DE DESARROLLO , VALOR 08-feb-2017 CAPITAL USD 651.382,87 INTERESES USD 183.490,35 LIBRETA 00099021001 RECURSOS ORDINARIOS DOLARES AMERICANOS (5970) . MDRI</t>
  </si>
  <si>
    <t>PAGO A CAF PRÉSTAMO CFA008296 VCTO. 08-feb-2017 POR CUENTA DE TGN , NTI. 008913 VALOR 08-feb-2017 CAPITAL USD 202.484,20 INTERESES USD 40.287,16 COMISIONES USD 39.543,99 CTA. 5970 CUENTA UNICA DEL TESORO DOLARES AMERICANOS LIB. 00099021001</t>
  </si>
  <si>
    <t>PAGO A CAF PRÉSTAMO CFA008239 VCTO. 08-feb-2017 POR CUENTA DE TGN , NTI. 008914 VALOR 08-feb-2017 INTERESES USD 356.062,34 COMISIONES USD 92.202,38 CTA. 5970 CUENTA UNICA DEL TESORO DOLARES AMERICANOS LIB. 00099021001</t>
  </si>
  <si>
    <t>'TRANSFERENCIA'||RECIBIDA DEL EXTERIOR POR DESMEBOLSO DEL BID, REF.: ATN-FM-15060-BO REQ. 0003 OPS0201703682A (REMESAS DEL EXTERIOR) LIBRETA N° 00086048002-US ACTUAL ESTRATEGIA DE BIODEVERSIDAD REF.: UTILES DE ESCRITORIO</t>
  </si>
  <si>
    <t>AJUSTE COMPLEMENTARIO POR REVALORIZACION SALDOS DE ACTIVOS DE RESERVA Y OBLIGACIONES MONEDA EXTRANJERA (DOLARES) Saldo MO = -374582044.11 ;Bs/Mo: 6.86000000000 ;Saldo Bs: -2569632822.60</t>
  </si>
  <si>
    <t>PAGO A FONPLATA PRÉSTAMO BOL 19/2011 VCTO. 09-feb-2017 POR CUENTA DE TGN , NTI. 008889 VALOR 09-feb-2017 CAPITAL USD 1.974.994,01 INTERESES USD 813.017,01 COMISIONES USD 18.259,54 CTA. 5970 CUENTA UNICA DEL TESORO DOLARES AMERICANOS LIB. 00099021001</t>
  </si>
  <si>
    <t>AJUSTE COMPLEMENTARIO POR REVALORIZACION SALDOS DE ACTIVOS DE RESERVA Y OBLIGACIONES MONEDA EXTRANJERA (DOLARES) Saldo MO = -373275130.72 ;Bs/Mo: 6.86000000000 ;Saldo Bs: -2560667396.73</t>
  </si>
  <si>
    <t>TRANSFERENCIA DE FONDOS AL EXTERIOR A SOLICITUD DE TESORO GENERAL DE LA NACION SEGUN SOLICITUD 1671 REF: PAGO A LA ORGANIZACIÓN DE LAS NACIONES UNIDAS PARA LA AGRICULTURA Y LA ALIMENTACIÓN (FAO), POR CONCEPTO DE MEMBRESÍA POR EUR17.287,47, SEGÚN SOLICITUD VRE-DGRM-CS-34/2017. EQUIVALENTES 18.277,95 LIB. 00099021001 TGN-RECURSOS ORDINARIOS (3987) POR DIFERENCIAL CAMBIARIO</t>
  </si>
  <si>
    <t>AJUSTE COMPLEMENTARIO POR REVALORIZACION SALDOS DE ACTIVOS DE RESERVA Y OBLIGACIONES MONEDA EXTRANJERA (DOLARES) Saldo MO = -364453939.43 ;Bs/Mo: 6.86000000000 ;Saldo Bs: -2500154024.48</t>
  </si>
  <si>
    <t>PAGO A BID PRÉSTAMO 3599/BL-BO VCTO. 15-feb-2017 POR CUENTA DE TGN , NTI. 008888 VALOR 15-feb-2017 INTERESES USD 82,24 CTA. 5970 CUENTA UNICA DEL TESORO DOLARES AMERICANOS LIB. 00099021001</t>
  </si>
  <si>
    <t>TRANSFERENCIA DE FONDOS AL EXTERIOR A SOLICITUD DE TESORO GENERAL DE LA NACION SEGUN SOLICITUD 1675 REF: PAGO A LA CONVENCIÓN SOBRE LA CONSERVACIÓN DE LAS ESPECIES MIGRATORIAS DE ANIMALES SILVESTRES (CMS), POR CONCEPTO DE MEMBRESÍA POR EUR463,00, SEGÚN SOLICITUD VRE-DGRM-CS-21/2017. EQUIVALENTES 48 LIB. 00099021001 TGN-RECURSOS ORDINARIOS (3987) POR DIFERENCIAL CAMBIARIO</t>
  </si>
  <si>
    <t>TRANSFERENCIA DE FONDOS AL EXTERIOR A SOLICITUD DE TESORO GENERAL DE LA NACION SEGUN SOLICITUD 1677 REF: PAGO AL TRIBUNAL INTERNACIONAL DEL DERECHO DEL MAR (ITLOS/TIDM), POR CONCEPTO DE MEMBRESÍA POR EUR2.615,00, SEGÚN SOLICITUD VRE-DGRM-CS-22/2017. EQUIVALENTES 2.767,46 USD LIB. 00099021001 TGN-RECURSOS ORDINARIOS (3987) POR DIFERENCIAL CAMBIARIO</t>
  </si>
  <si>
    <t>TRANSFERENCIA DE FONDOS AL EXTERIOR A SOLICITUD DE TESORO GENERAL DE LA NACION SEGUN SOLICITUD 1678 REF: PAGO A LA ORGANIZACIÓN MUNDIAL DE SANIDAD ANIMAL (OIE), POR CONCEPTO DE MEMBRESÍA POR EUR20.553,00, SEGÚN SOLICITUD VRE-DGRM-CS-19/2017. EQUIVALENTES 21.751,28 USD LIB. 00099021001 TGN-RECURSOS ORDINARIOS (3987) POR DIFERENCIAL CAMBIARIO</t>
  </si>
  <si>
    <t>AJUSTE COMPLEMENTARIO POR REVALORIZACION SALDOS DE ACTIVOS DE RESERVA Y OBLIGACIONES MONEDA EXTRANJERA (DOLARES) Saldo MO = -363716621.27 ;Bs/Mo: 6.86000000000 ;Saldo Bs: -2495096021.89</t>
  </si>
  <si>
    <t>PAGO A CAF PRÉSTAMO CFA009277 VCTO. 17-feb-2017 POR CUENTA DE TGN , NTI. 009012 VALOR 17-feb-2017 COMISIONES USD 307.688,89 CTA. 5970 CUENTA UNICA DEL TESORO DOLARES AMERICANOS LIB. 00099021001</t>
  </si>
  <si>
    <t>AJUSTE COMPLEMENTARIO POR REVALORIZACION SALDOS DE ACTIVOS DE RESERVA Y OBLIGACIONES MONEDA EXTRANJERA (DOLARES) Saldo MO = -362764773.96 ;Bs/Mo: 6.86000000000 ;Saldo Bs: -2488566349.36</t>
  </si>
  <si>
    <t>TRANSFERENCIA DE FONDOS AL EXTERIOR A SOLICITUD DE TESORO GENERAL DE LA NACION SEGUN SOLICITUD 1703 REF: PAGO AL PROTOCOLO DE KYOTO (PK-CCC), POR CONCEPTO DE MEMBRESÍA POR EUR1.695,00, SEGÚN SOLICITUD VRE-DGRM-CS-38/2017. EQUIVALENTES 1.798,39 USD LIB. 00099021001 TGN-RECURSOS ORDINARIOS (3987) POR DIFERENCIAL CAMBIARIO</t>
  </si>
  <si>
    <t>TRANSFERENCIA RECIBIDA DEL EXTERIOR SEGÚN MENSAJES SWIFT Nos. 02448-02430 (REM.EXT.) DE FECHA 21-02-2017 POR DESEMBOLSO DE CAF PRÉSTAMO CFA008237 PROG.INFRAEST.RURAL SANTA CRUZ SOLICITUD DESEM. 6 LIBRETA N° 00990307020 PAR-CAF 8237-USD-PROG.INFRAESTRUCTURA RURAL - GADSC</t>
  </si>
  <si>
    <t>TRANSFERENCIA DE FONDOS AL EXTERIOR A SOLICITUD DE TESORO GENERAL DE LA NACION SEGUN SOLICITUD 1721 REF: PAGO A LA ORGANIZACIÓN DE LAS NACIONES UNIDAS PARA EL DESARROLLO INDUSTRIAL (ONUDI), POR CONCEPTO DE MEMBRESÍA POR EUR21.012,00, SEGÚN SOLICITUD VRE-DGRM-CS-17/2017. EQUIVALENTES 22.306,44 USD LIB. 00099021001 TGN-RECURSOS ORDINARIOS (3987) POR DIFERENCIAL CAMBIARIO</t>
  </si>
  <si>
    <t>||TRANSFERENCIA POR COBRO DE COMISION QUE EFECTUA EL BANK OF TOKYO-MITSUBISHI UFJ. LTD POR PAGO DEL PRESTAMO BV-P5 VCTO. 20-02-2017, SEGUN SWIFT N° 02418 DEL 21-02-2017 LIBRETA N° 00099021001 RECURSOS ORDINARIOS DOLARES AMERICANOS 5970, REF.: COMISIONES BANCARIAS</t>
  </si>
  <si>
    <t>TRANSFERENCIA DE FONDOS AL EXTERIOR A SOLICITUD DE TESORO GENERAL DE LA NACION SEGUN SOLICITUD 1676 REF: PAGO A LA ORGANIZACIÓN METEOROLÓGICA MUNDIAL (OMM), POR CONCEPTO DE MEMBRESÍA POR CHF52.805,74, SEGÚN SOLICITUD VRE-DGRM-CS-23/2017. EQUIVALENTES 53.702,57 USD LIB. 00099021001 TGN-RECURSOS ORDINARIOS (3987) POR DIFERENCIAL CAMBIARIO</t>
  </si>
  <si>
    <t>TRANSFERENCIA DE FONDOS AL EXTERIOR A SOLICITUD DE TESORO GENERAL DE LA NACION SEGUN SOLICITUD 1723 REF: PAGO AL INSTITUTO ITALO LATINOAMERICANO (IILA), POR CONCEPTO DE MEMBRESÍA POR EUR5.866,16, SEGÚN SOLICITUD VRE-DGRM-CS-18/2017. EQUIVALENTES 6.187,61 USD LIB. 00099021001 TGN-RECURSOS ORDINARIOS (3987) POR DIFERENCIAL CAMBIARIO</t>
  </si>
  <si>
    <t>00099021001 DEP.DE CHEQ.AJENOS,RET.DE CAM.,CONCEPTO: FONDESIF-DEVOLUCION ASISTENCIA TECNICA 17MA CUOTA,DEP.: FUNDACION SARTAWI , PROCEDENCIA: BANCO UNION S.A., CHEQUE: 107, FECHA DE EMISION:22/02/2017</t>
  </si>
  <si>
    <t>||TRANSFERENCIA EFECTUADA POR EL TESORO GENERAL DE LA NACION PARA ABONO EN LA CUT M/E.</t>
  </si>
  <si>
    <t>||TRANSFERENCIA EFECTUADA POR EL TESORO GENERAL DE LA NACION PARA ABONO EN LA CUT M/E</t>
  </si>
  <si>
    <t>AJUSTE COMPLEMENTARIO POR REVALORIZACION SALDOS DE ACTIVOS DE RESERVA Y OBLIGACIONES MONEDA EXTRANJERA (DOLARES) Saldo MO = -448678371.99 ;Bs/Mo: 6.86000000000 ;Saldo Bs: -3077933631.84</t>
  </si>
  <si>
    <t>||TRANSFERENCIA DE EXTERIOR SEGUN SWIFT NO.2696 Y NO.2689 A F/DEL TESORO GENERAL DE LA NACION POR ORDEN DE UNITED NATIONS (NEW YORK) PARA ABNO A LA CUT EN MONEDA EXTRANJERA</t>
  </si>
  <si>
    <t>AJUSTE COMPLEMENTARIO POR REVALORIZACION SALDOS DE ACTIVOS DE RESERVA Y OBLIGACIONES MONEDA EXTRANJERA (DOLARES) Saldo MO = -448480351.03 ;Bs/Mo: 6.86000000000 ;Saldo Bs: -3076575208.06</t>
  </si>
  <si>
    <t>NTE</t>
  </si>
  <si>
    <t>De: 00291012001 TRANSFERENCIA A SOLICITUD DE LA ADMINISTRADORA BOLIVIANA DE CARRETERAS S/G NOTA ABC/GNAF/SAF/ATE/2017-0519 PAGO DEL CERTIFICADO 47 (DEVOLUCION DE RETENCIONES) CORRESPONDIENTE AL TRAMO VILLA TUNARI ISINUTA A LA EMPRESA BOLIVIANA DE CONSTRUCCION.</t>
  </si>
  <si>
    <t>AJUSTE COMPLEMENTARIO POR REVALORIZACION SALDOS DE ACTIVOS DE RESERVA Y OBLIGACIONES MONEDA EXTRANJERA (DOLARES) Saldo MO = -444561392.00 ;Bs/Mo: 6.86000000000 ;Saldo Bs: -3049691149.11</t>
  </si>
  <si>
    <t>TRANSFERENCIA RECIBIDA DEL EXTERIOR SEGÚN MENSAJES SWIFT Nos. 03071-03070 (REM.EXT.) DE FECHA 07-03-2017 POR DESEMBOLSO DE IDA PRÉSTAMO 5168-BO 001 GAMLP 02-2017 AC77270 LIBRETA N° 00099037014 PAR-IDA 5168 - USD - PROY. INFRAESTRUCTURA URBANA - GAMLP</t>
  </si>
  <si>
    <t>||SEGUN NOTA DEL MINISTERIO DE MEDIO AMBIENTE Y AGUA CITE: MMAYA/DGAA/CITE N° 129/2017 RECIBIDA EN LA FECHA REF: REGULARIZACION DEL COMPROBANTE CONTABLE N°0881334 SEGUN MENSAJES SWIFT NROS 03029 Y 03043 DE F. 06-03-17 ABONO EN LA LIBRETA N° 00086018017 MMAYA SUS ONUDI PLAN IMP. ESTOCOLMO COP'S</t>
  </si>
  <si>
    <t>TRANSFERENCIA RECIBIDA DEL EXTERIOR SEGÚN MENSAJES SWIFT Nos. 03410-03401 (REM.EXT.) DE FECHA 13-03-2017 POR DESEMBOLSO DE IDA PRÉSTAMO 5168-BO 001 12 GAMEA AC83006 LIBRETA N° 00099037013 IDA 5168 - USD - PROY. INFRAESTRCUTURA URBANA - GAMEA</t>
  </si>
  <si>
    <t>PAGO A OPEP PRÉSTAMO 1287-P VCTO. 15-mar-2017 POR CUENTA DE TGN , NTI. 009003 VALOR 15-mar-2017 CAPITAL USD 498.180,00 INTERESES USD 250.364,91 CTA. 5970 CUENTA UNICA DEL TESORO DOLARES AMERICANOS LIB. 00099021001</t>
  </si>
  <si>
    <t>PAGO A BID PRÉSTAMO 3699/BL-BO VCTO. 15-mar-2017 POR CUENTA DE TGN , NTI. 009058 VALOR 15-mar-2017 INTERESES USD 12.255,89 COMISIONES USD 297.317,46 CTA. 5970 CUENTA UNICA DEL TESORO DOLARES AMERICANOS LIB. 00099021001</t>
  </si>
  <si>
    <t>PAGO A FONPLATA PRÉSTAMO BOL 25/2015 VCTO. 15-mar-2017 POR CUENTA DE TGN , NTI. 009101 VALOR 15-mar-2017 INTERESES USD 8.982,73 COMISIONES USD 14.365,75 CTA. 5970 CUENTA UNICA DEL TESORO DOLARES AMERICANOS LIB. 00099021001</t>
  </si>
  <si>
    <t>PAGO A IDA PRÉSTAMO 5454-BO VCTO. 15-mar-2017 POR CUENTA DE TGN , NTI. 009005 VALOR 15-mar-2017 INTERESES USD 3.934,62 CTA. 5970 CUENTA UNICA DEL TESORO DOLARES AMERICANOS LIB. 00099021001</t>
  </si>
  <si>
    <t>PAGO A BID PRÉSTAMO 3699/BL-BO VCTO. 15-mar-2017 POR CUENTA DE TGN , NTI. 009063 VALOR 15-mar-2017 INTERESES USD 252,66 CTA. 5970 CUENTA UNICA DEL TESORO DOLARES AMERICANOS LIB. 00099021001</t>
  </si>
  <si>
    <t>PAGO A FONPLATA PRÉSTAMO BOL 23/2014 VCTO. 15-mar-2017 POR CUENTA DE TGN , NTI. 009082 VALOR 15-mar-2017 INTERESES USD 154.308,22 COMISIONES USD 41.804,50 CTA. 5970 CUENTA UNICA DEL TESORO DOLARES AMERICANOS LIB. 00099021001</t>
  </si>
  <si>
    <t>PAGO A OPEP PRÉSTAMO 654-P VCTO. 15-mar-2017 POR CUENTA DE TGN , NTI. 009001 VALOR 15-mar-2017 CAPITAL USD 91.760,00 INTERESES USD 9.173,20 CTA. 5970 CUENTA UNICA DEL TESORO DOLARES AMERICANOS LIB. 00099021001</t>
  </si>
  <si>
    <t>AJUSTE COMPLEMENTARIO POR REVALORIZACION SALDOS DE ACTIVOS DE RESERVA Y OBLIGACIONES MONEDA EXTRANJERA (DOLARES) Saldo MO = -441230338.51 ;Bs/Mo: 6.86000000000 ;Saldo Bs: -3026840122.19</t>
  </si>
  <si>
    <t>PAGO A OPEP PRÉSTAMO 1527-P VCTO. 15-mar-2017 POR CUENTA DE TGN , NTI. 009002 VALOR 15-mar-2017 INTERESES USD 292.055,86 CTA. 5970 CUENTA UNICA DEL TESORO DOLARES AMERICANOS LIB. 00099021001</t>
  </si>
  <si>
    <t>AJUSTE COMPLEMENTARIO POR REVALORIZACION SALDOS DE ACTIVOS DE RESERVA Y OBLIGACIONES MONEDA EXTRANJERA (DOLARES) Saldo MO = -442698753.52 ;Bs/Mo: 6.86000000000 ;Saldo Bs: -3036913449.14</t>
  </si>
  <si>
    <t>PAGO A BID PRÉSTAMO 3540/BL-BO VCTO. 15-mar-2017 POR CUENTA DE TGN , NTI. 009109 VALOR 15-mar-2017 COMISIONES USD 353.627,15 CTA. 5970 CUENTA UNICA DEL TESORO DOLARES AMERICANOS LIB. 00099021001</t>
  </si>
  <si>
    <t>PAGO A BID PRÉSTAMO 1075-SF-BO VCTO. 18-mar-2017 POR CUENTA DE TGN , NTI. 009113 VALOR 20-mar-2017 CAPITAL USD 42.027,62 INTERESES USD 20.391,90 CTA. 5970 CUENTA UNICA DEL TESORO DOLARES AMERICANOS LIB. 00099021001</t>
  </si>
  <si>
    <t>A:00291012001 Transferencia de recursos en virtud al Art 17 y 18 del Reglamento Especifico para la Administracion de Cuentas Corrientes Fiscales, Operaciones, Servicios Financieros y Sistema de Pagos del Tesoro (RM 153), y las notas CITE: ABC/GNAF/SAF/ATE/2017-0639 y 0648 de la Administradora Bolivi</t>
  </si>
  <si>
    <t>PAGO A EXIMBANK CHINA POPUL PRÉSTAMO GCL NO.(2007)13(184) VCTO. 21-mar-2017 SEGÚN NOTA MEFP/VTCP/DGCP/UODP-265/2017 DE FECHA 20-03-2017 DEL MEFP, NTI. 009036 VALOR 21-mar-2017 CAPITAL RMY 12.168.507,60 INTERESES RMY 2.814.374,30 CTA. 5970 CUENTA UNICA DEL TESORO DOLARES AMERICANOS</t>
  </si>
  <si>
    <t>AJUSTE COMPLEMENTARIO POR REVALORIZACION SALDOS DE ACTIVOS DE RESERVA Y OBLIGACIONES MONEDA EXTRANJERA (DOLARES) Saldo MO = -1420185292.79 ;Bs/Mo: 6.86000000000 ;Saldo Bs: -9742471108.55</t>
  </si>
  <si>
    <t>PAGO A BID PRÉSTAMO 2786/BL-BO VCTO. 22-mar-2017 POR CUENTA DE TGN , NTI. 009115 VALOR 22-mar-2017 INTERESES USD 5.431,03 CTA. 5970 CUENTA UNICA DEL TESORO DOLARES AMERICANOS LIB. 00099021001</t>
  </si>
  <si>
    <t>||COBRO COMISION DE PAGO DEL BANK OF TOKYO-MITSUBISHI UFJ LTD. REF.: PAGO PTMO.BID 964/SF-BO VCTO. 23-03-2017 POR CUENTA DEL MEFP COD.LIQ. 9093 LIBRETA N°00099021001 TGN-RECURSOS ORDINARIOS-DOLARES AMERICANOS (5970)</t>
  </si>
  <si>
    <t>AJUSTE COMPLEMENTARIO POR REVALORIZACION SALDOS DE ACTIVOS DE RESERVA Y OBLIGACIONES MONEDA EXTRANJERA (DOLARES) Saldo MO = -1443945326.45 ;Bs/Mo: 6.86000000000 ;Saldo Bs: -9905464939.44</t>
  </si>
  <si>
    <t>PAGO A BID PRÉSTAMO 709-SF-BO VCTO. 24-03-2017 POR CUENTA DE YPFB TRANSPORTE SEGÚN NOTA TSC-068/2017 DE FECHA 13-03-2017 Y SWIFT N° 4073 DE FECHA 23/03/2017, VALOR 24-03-2017 CAPITAL USD 597.421,06 INTERESES USD 159.085,46 LIBRETA 00099021001 TGN-RECURSOS ORDINARIOS - DOLARES AMERICANOS (5970) ALIVIO MDRI</t>
  </si>
  <si>
    <t>00099021001 DEPOSITO DE EFECTIVO, DEPOSITANTE: SONIA JUANA LIMA VDA DE VERA, CONCEPTO: SENASIR, CUENTA DE DEPOSITO: CUENTA UNICA DEL TESORO EN DOLARES AMERICANOS</t>
  </si>
  <si>
    <t>PAGO A BID PRÉSTAMO 1039-SF-BO VCTO. 27-mar-2017 POR CUENTA DE TGN , NTI. 009094 VALOR 27-mar-2017 CAPITAL USD 263.572,48 INTERESES USD 120.072,57 CTA. 5970 CUENTA UNICA DEL TESORO DOLARES AMERICANOS LIB. 00099021001</t>
  </si>
  <si>
    <t>'TRANSFERENCIA'||DE FONDOS POR DESEMBOLSO DEL BID REF.: GRT-FM-12228-BO REQ. 0021 OPS0201708082A (REMESAS DEL EXTERIOR) LIB.00086068001 MMAYA US-VMA.BID CONSERV.USO SOST.TIERRA Y ECO.SIST. ANDIN.SWIFT 4301 DE 29-03-17</t>
  </si>
  <si>
    <t>'TRANSFERENCIA'||DE FONDOS POR DESEMBOLSO DEL BID REF.: GRT-FM-12228-BO REQ. 0021 OPS0201708082A (REMESAS DEL EXTERIOR) LIB.00086068001 MMAYA US-VMA.BID CONSERV.USO SOST.TIERRA Y ECO.SIST. ANDIN.REF:UTILES DE ESCRITORIO</t>
  </si>
  <si>
    <t>00099021001 DEP.DE CHEQ.AJENOS,RET.DE CAM.,CONCEPTO: DEPÓSITO A CUENTA,DEP.: FUNDACIÓN SARTAWI , PROCEDENCIA: BANCO UNION S.A., CHEQUE: 121, FECHA DE EMISION:29/03/2017</t>
  </si>
  <si>
    <t>||DEVOLUCION DE FONDOS EN DEMASIA SEGUN SOL. 4294-1980 MINISTERIO DE DEFENSA EN FECHA 28/03/2017 EN COMPLEMENTO A COMPROBANTE S 883631 DE LA FECHA REF.PAGO DE LA 5TA CUOTA CORRESP. AL 10% DEL CONTRATO NO.024/13 POR COMPRA DE SEIS HELICOPTEROS SUPER PUMA ABONO LIBRETA 00099021001 TGN-RECURSOS ORDINARIOS</t>
  </si>
  <si>
    <t>TRANSFERENCIA DE FONDOS AL EXTERIOR A SOLICITUD DE TESORO GENERAL DE LA NACION SEGUN SOLICITUD 1964 REF: PAGO A LA CONVENCIÓN SOBRE LOS HUMEDALES (RAMSAR), POR CONCEPTO DE MEMBRESÍA POR CHF2.000,00, SEGÚN SOLICITUD VRE-DGRM-CS-100/2017. EQUIVALENTES 2.045,83 USD LIB. 00099021001 TGN-RECURSOS ORDINARIOS (3987) POR DIFERENCIAL CAMBIARIO</t>
  </si>
  <si>
    <t>J03181790002</t>
  </si>
  <si>
    <t>G03788820003</t>
  </si>
  <si>
    <t>TRANSFERENCIA DE FONDOS AL EXTERIOR A SOLICITUD DE TESORO GENERAL DE LA NACION SEGUN SOLICITUD 1670 REF: PAGO A LA ORGANIZACIÓN DE NACIONES UNIDAS PARA LA ALIMENTACIÓN Y AGRICULTURA (FAO), POR CONCEPTO DE MEMBRESÍA POR USD24.572,34, SEGÚN SOLICITUD VRE-DGRM-CS-34/2017. LIB. 00099021001 TGN-RECURSOS ORDINARIOS (3987)</t>
  </si>
  <si>
    <t>G03788810003</t>
  </si>
  <si>
    <t>TRANSFERENCIA DE FONDOS AL EXTERIOR A SOLICITUD DE TESORO GENERAL DE LA NACION SEGUN SOLICITUD 1669 REF: PAGO A LA SECRETARÍA GENERAL DE LA COMUNIDAD ANDINA (CAN), POR CONCEPTO DE MEMBRESÍA POR USD314.400,00, SEGÚN SOLICITUD VRE-DGRM-CS-27/2017. LIB. 00099021001 TGN-RECURSOS ORDINARIOS (3987)</t>
  </si>
  <si>
    <t>G03792920004</t>
  </si>
  <si>
    <t>TRANSFERENCIA DE FONDOS AL EXTERIOR A SOLICITUD DE TESORO GENERAL DE LA NACION SEGUN SOLICITUD 1671 REF: PAGO A LA ORGANIZACIÓN DE LAS NACIONES UNIDAS PARA LA AGRICULTURA Y LA ALIMENTACIÓN (FAO), POR CONCEPTO DE MEMBRESÍA POR EUR17.287,47, SEGÚN SOLICITUD VRE-DGRM-CS-34/2017. EQUIVALENTES  18.277,95 LIB. 00099021001 TGN-RECURSOS ORDINARIOS (3987)</t>
  </si>
  <si>
    <t>G03797620003</t>
  </si>
  <si>
    <t>TRANSFERENCIA DE FONDOS AL EXTERIOR A SOLICITUD DE TESORO GENERAL DE LA NACION SEGUN SOLICITUD 1674 REF: PAGO AL COMITÉ INTERGUBERNAMENTAL COORDINADOR DE LOS PAÍSES DE LA CUENCA DEL PLATA (CIC), POR CONCEPTO DE MEMBRESÍA POR USD58.149,74, SEGÚN SOLICITUD VRE-DGRM-CS-20/2017. LIB. 00099021001 TGN-RECURSOS ORDINARIOS (3987)</t>
  </si>
  <si>
    <t>G03797660003</t>
  </si>
  <si>
    <t>TRANSFERENCIA DE FONDOS AL EXTERIOR A SOLICITUD DE TESORO GENERAL DE LA NACION SEGUN SOLICITUD 1673 REF: PAGO A LA ORGANIZACIÓN DE ESTADOS AMERICANOS (OEA), POR CONCEPTO DE MEMBRESÍA POR USD46.872,00, SEGÚN SOLICITUD VRE-DGRM-CS-2/2017. LIB. 00099021001 TGN-RECURSOS ORDINARIOS (3987)</t>
  </si>
  <si>
    <t>G03797680003</t>
  </si>
  <si>
    <t>TRANSFERENCIA DE FONDOS AL EXTERIOR A SOLICITUD DE TESORO GENERAL DE LA NACION SEGUN SOLICITUD 1672 REF: PAGO AL TRIBUNAL DE JUSTICIA DE LA COMUNIDAD ANDINA DE NACIONES (TJCAN), POR CONCEPTO DE MEMBRESÍA POR USD64.386,68, SEGÚN SOLICITUD VRE-DGRM-CS-28/2017. LIB. 00099021001 TGN-RECURSOS ORDINARIOS (3987)</t>
  </si>
  <si>
    <t>G03805590004</t>
  </si>
  <si>
    <t>TRANSFERENCIA DE FONDOS AL EXTERIOR A SOLICITUD DE TESORO GENERAL DE LA NACION SEGUN SOLICITUD 1675 REF: PAGO A LA CONVENCIÓN SOBRE LA CONSERVACIÓN DE LAS ESPECIES MIGRATORIAS DE ANIMALES SILVESTRES (CMS), POR CONCEPTO DE MEMBRESÍA POR EUR463,00, SEGÚN SOLICITUD VRE-DGRM-CS-21/2017. EQUIVALENTES  48 LIB. 00099021001 TGN-RECURSOS ORDINARIOS (3987)</t>
  </si>
  <si>
    <t>G03805580004</t>
  </si>
  <si>
    <t>TRANSFERENCIA DE FONDOS AL EXTERIOR A SOLICITUD DE TESORO GENERAL DE LA NACION SEGUN SOLICITUD 1677 REF: PAGO AL TRIBUNAL INTERNACIONAL DEL DERECHO DEL MAR (ITLOS/TIDM), POR CONCEPTO DE MEMBRESÍA POR EUR2.615,00, SEGÚN SOLICITUD VRE-DGRM-CS-22/2017. EQUIVALENTES  2.767,46 USD LIB. 00099021001 TGN-RECURSOS ORDINARIOS (3987)</t>
  </si>
  <si>
    <t>G03805570004</t>
  </si>
  <si>
    <t>TRANSFERENCIA DE FONDOS AL EXTERIOR A SOLICITUD DE TESORO GENERAL DE LA NACION SEGUN SOLICITUD 1678 REF: PAGO A LA ORGANIZACIÓN MUNDIAL DE SANIDAD ANIMAL (OIE), POR CONCEPTO DE MEMBRESÍA POR EUR20.553,00, SEGÚN SOLICITUD VRE-DGRM-CS-19/2017. EQUIVALENTES  21.751,28 USD LIB. 00099021001 TGN-RECURSOS ORDINARIOS (3987)</t>
  </si>
  <si>
    <t>G03828360004</t>
  </si>
  <si>
    <t>TRANSFERENCIA DE FONDOS AL EXTERIOR A SOLICITUD DE TESORO GENERAL DE LA NACION SEGUN SOLICITUD 1703 REF: PAGO AL PROTOCOLO DE KYOTO (PK-CCC), POR CONCEPTO DE MEMBRESÍA POR EUR1.695,00, SEGÚN SOLICITUD VRE-DGRM-CS-38/2017. EQUIVALENTES  1.798,39 USD LIB. 00099021001 TGN-RECURSOS ORDINARIOS (3987)</t>
  </si>
  <si>
    <t>G03838010004</t>
  </si>
  <si>
    <t>TRANSFERENCIA DE FONDOS AL EXTERIOR A SOLICITUD DE TESORO GENERAL DE LA NACION SEGUN SOLICITUD 1721 REF: PAGO A LA ORGANIZACIÓN DE LAS NACIONES UNIDAS PARA EL DESARROLLO INDUSTRIAL (ONUDI), POR CONCEPTO DE MEMBRESÍA POR EUR21.012,00, SEGÚN SOLICITUD VRE-DGRM-CS-17/2017. EQUIVALENTES  22.306,44 USD LIB. 00099021001 TGN-RECURSOS ORDINARIOS (3987)</t>
  </si>
  <si>
    <t>G03842220004</t>
  </si>
  <si>
    <t>TRANSFERENCIA DE FONDOS AL EXTERIOR A SOLICITUD DE TESORO GENERAL DE LA NACION SEGUN SOLICITUD 1676 REF: PAGO A LA ORGANIZACIÓN METEOROLÓGICA MUNDIAL (OMM), POR CONCEPTO DE MEMBRESÍA POR CHF52.805,74, SEGÚN SOLICITUD VRE-DGRM-CS-23/2017. EQUIVALENTES  53.702,57 USD LIB. 00099021001 TGN-RECURSOS ORDINARIOS (3987)</t>
  </si>
  <si>
    <t>G03843330003</t>
  </si>
  <si>
    <t>TRANSFERENCIA DE FONDOS AL EXTERIOR A SOLICITUD DE TESORO GENERAL DE LA NACION SEGUN SOLICITUD 1728 REF: PAGO AL FONDO FIDUCIARIO PARA LA ARMONÍA CON LA NATURALEZA (FFAN), POR CONCEPTO DE MEMBRESÍA POR USD20.000,00, SEGÚN SOLICITUD VRE-DGRM-CS-36/2017. LIB. 00099021001 TGN-RECURSOS ORDINARIOS (3987)</t>
  </si>
  <si>
    <t>G03844060003</t>
  </si>
  <si>
    <t>TRANSFERENCIA DE FONDOS AL EXTERIOR A SOLICITUD DE TESORO GENERAL DE LA NACION SEGUN SOLICITUD 1727 REF: PAGO A LA OFICINA DE LAS NACIONES UNIDAS CONTRA LA DROGA Y EL DELITO (UNODC), POR CONCEPTO DE MEMBRESÍA POR USD250.000,00, SEGÚN SOLICITUD VRE-DGRM-CS-50/2017. LIB. 00099021001 TGN-RECURSOS ORDINARIOS (3987)</t>
  </si>
  <si>
    <t>S08804490002</t>
  </si>
  <si>
    <t>||REGULARIZ.TRANSF. DE FONDOS DEL EXTERIOR  SEGUN SWIFT 02440-02435 DEL 21/02/2017 POR ORDEN DEL CONSULADO GENERAL DE BOLIVIA-BUENOS AIRES. LIB.099021001 TGN-RECURSOS ORDINARIOS</t>
  </si>
  <si>
    <t>G03849540004</t>
  </si>
  <si>
    <t>TRANSFERENCIA DE FONDOS AL EXTERIOR A SOLICITUD DE TESORO GENERAL DE LA NACION SEGUN SOLICITUD 1723 REF: PAGO AL INSTITUTO ITALO LATINOAMERICANO (IILA), POR CONCEPTO DE MEMBRESÍA POR EUR5.866,16, SEGÚN SOLICITUD VRE-DGRM-CS-18/2017. EQUIVALENTES  6.187,61 USD LIB. 00099021001 TGN-RECURSOS ORDINARIOS (3987)</t>
  </si>
  <si>
    <t>S08807570001</t>
  </si>
  <si>
    <t>||RESPUESTA A DEBITO DEL BANQUERO SG SWIFT NO.2654 DE LA FECHA REF: COBRO COMISION EUR 10.- POR TRANSFERENCIA DE EUR 20.553.- FECHA VALOR 16/02/2017 SG SOL. DEL MEFP CONTRIBUCION MEMBRESIA  LIB.00099021001 TGN RECURSOS ORDINARIOS</t>
  </si>
  <si>
    <t>S08807570004</t>
  </si>
  <si>
    <t>||RESPUESTA A DEBITO DEL BANQUERO SG SWIFT NO.2654 DE LA FECHA REF: COBRO COMISION EUR 10.- POR TRANSFERENCIA DE EUR 20.553.- FECHA VALOR 16/02/2017 SG SOL. DEL MEFP CONTRIBUCION MEMBRESIA  CGO. LIB.00099021001 TGN RECURSOS ORDINARIOS (UTILES DE ESCRITORIO)</t>
  </si>
  <si>
    <t>S08807640001</t>
  </si>
  <si>
    <t>||RESPUESTA A DEBITO DEL BANQUERO SG SWIFT NO.2653 DE LA FECHA REF: COBRO COMISION EUR 7,00 POR TRANSFERENCIA DE EUR 2.615.- FECHA VALOR 16/02/2017 SG SOL. DEL MEFP CONTRIBUCION MEMBRESIA  LIB.00099021001 TGN RECURSOS ORDINARIOS</t>
  </si>
  <si>
    <t>S08807640004</t>
  </si>
  <si>
    <t>||RESPUESTA A DEBITO DEL BANQUERO SG SWIFT NO.2653 DE LA FECHA REF: COBRO COMISION EUR 7,00 POR TRANSFERENCIA DE EUR 2.615.- FECHA VALOR 16/02/2017 SG SOL. DEL MEFP CONTRIBUCION MEMBRESIA  CGO.LIB.00099021001 TGN RECURSOS ORDINARIOS (UTILES DE ESCRITORIO)</t>
  </si>
  <si>
    <t>G03976110003</t>
  </si>
  <si>
    <t>TRANSFERENCIA DE FONDOS AL EXTERIOR A SOLICITUD DE TESORO GENERAL DE LA NACION SEGUN SOLICITUD 1843 REF: PAGO A LA UNIÓN DE NACIONES SUDAMERICANAS (UNASUR), POR CONCEPTO DE MEMBRESÍA POR USD123.852,19, SEGÚN SOLICITUD VRE-DGRM-CS-65/2017. LIB. 00099021001 TGN-RECURSOS ORDINARIOS (3987)</t>
  </si>
  <si>
    <t>S08823300004</t>
  </si>
  <si>
    <t>||RESPUESTA DEBITO DEL BANQUERO S/G SWIFT NO.3703 DE LA FECHA REF.: COBRO COMISION DEL BANQUERO POR TRASF.EUR 21.012.- DEL 21/02/2017 SEGUN SOLIC.DEL TGN POR PAGO MEMBRESIA A LA  ORGANIZACION DE NACIONES UNIDAS LIB.00099021001 TGN-RECURSOS ORDINARIOS POR COBRO UTILES DE ESCRITORIO</t>
  </si>
  <si>
    <t>S08823300001</t>
  </si>
  <si>
    <t>||RESPUESTA DEBITO DEL BANQUERO S/G SWIFT NO.3703 DE LA FECHA REF.: COBRO COMISION DEL BANQUERO POR TRASF.EUR 21.012.- DEL 21/02/2017 SEGUN SOLIC.DEL TGN POR PAGO MEMBRESIA A LA  ORGANIZACION DE NACIONES UNIDAS LIB.00099021001 TGN-RECURSOS ORDINARIOS</t>
  </si>
  <si>
    <t>S08825490002</t>
  </si>
  <si>
    <t>||TRANSF. DE FONDOS DEL EXTERIOR SEGUN SWIFT NOS.3815-3805 DE LA FECHA   A FAVOR DE CARTONBOL. LIBRETA 00576012002 CARTONBOL RECAUDADORA</t>
  </si>
  <si>
    <t>S08827130004</t>
  </si>
  <si>
    <t>||RESPUESTA A DEBITO DEL BANQUERO SEG.SWIFT 03963 DE LA FECHA. REF.: COBRO COMISION POR TRANSF. DE EUR 5,866,16 VALOR 22/02/2017 SEG. SOLICITUD DEL TGN POR CONCEPTO DE PAGO MEMBRESIA  A IILA. LIB. 00099021001 TGN-RECURSOS ORDINARIOS. REF.: UTILES DE ESCRITORIO</t>
  </si>
  <si>
    <t>S08827130001</t>
  </si>
  <si>
    <t>||RESPUESTA A DEBITO DEL BANQUERO SEG.SWIFT 03963 DE LA FECHA. REF.: COBRO COMISION POR TRANSF. DE EUR 5,866,16 VALOR 22/02/2017 SEG. SOLICITUD DEL TGN POR CONCEPTO DE PAGO MEMBRESIA  A IILA. LIB. 00099021001 TGN-RECURSOS ORDINARIOS</t>
  </si>
  <si>
    <t>G04062280003</t>
  </si>
  <si>
    <t>TRANSFERENCIA DE FONDOS AL EXTERIOR A SOLICITUD DE TESORO GENERAL DE LA NACION SEGUN SOLICITUD 1944 REF: PAGO AL FORO DE PAÍSES EXPORTADORES DE GAS (FPEG), POR CONCEPTO DE MEMBRESÍA POR USD600.000,00, SEGÚN SOLICITUD VRE-DGRM-CS-73/2017. LIB. 00099021001 TGN-RECURSOS ORDINARIOS (3987)</t>
  </si>
  <si>
    <t>G04128690004</t>
  </si>
  <si>
    <t>TRANSFERENCIA DE FONDOS AL EXTERIOR A SOLICITUD DE TESORO GENERAL DE LA NACION SEGUN SOLICITUD 1964 REF: PAGO A LA CONVENCIÓN SOBRE LOS HUMEDALES (RAMSAR), POR CONCEPTO DE MEMBRESÍA POR CHF2.000,00, SEGÚN SOLICITUD VRE-DGRM-CS-100/2017. EQUIVALENTES  2.045,83 USD LIB. 00099021001 TGN-RECURSOS ORDINARIOS (3987)</t>
  </si>
  <si>
    <t>O14837330002</t>
  </si>
  <si>
    <t>00010011101 DEPOSITO DE EFECTIVO, DEPOSITANTE: CESAR ADLID SILES BAZAN, CONCEPTO: DEVOLUCION SABSA - ISAE GESTION 2014, CUENTA DE DEPOSITO: CUENTA UNICA DEL TESORO</t>
  </si>
  <si>
    <t>O14837350002</t>
  </si>
  <si>
    <t>00010011102 DEPOSITO DE EFECTIVO, DEPOSITANTE: CESAR ADALID SILES BAZAN, CONCEPTO: DEVOLUCION SABSA - ISAE GESTION 2013, CUENTA DE DEPOSITO: CUENTA UNICA DEL TESORO</t>
  </si>
  <si>
    <t>O14799630002</t>
  </si>
  <si>
    <t>00015011108 DEPOSITO DE EFECTIVO, DEPOSITANTE: MERY CHALLCO ESCOBAR, CONCEPTO: DEP. POR CONSUMO EXECIVO DE LLAMADAS MOVILES,SEGUN DETALLE OCTUBRE Y NOVIEMBRE 2016, CUENTA DE DEPOSITO: CUENTA UNICA DEL TESORO</t>
  </si>
  <si>
    <t>O14801540002</t>
  </si>
  <si>
    <t>00015011108 DEPOSITO DE EFECTIVO, DEPOSITANTE: DENIS POMA GUTIERREZ, CONCEPTO: CONSUMO EXEDENTE DE TELEFONO, CUENTA DE DEPOSITO: CUENTA UNICA DEL TESORO</t>
  </si>
  <si>
    <t>O14806200002</t>
  </si>
  <si>
    <t>00015011108 DEPOSITO DE EFECTIVO, DEPOSITANTE: DENIS POMA GUTIERREZ, CONCEPTO: PAGO DE EXCEDENTE TELEFONICO, CUENTA DE DEPOSITO: CUENTA UNICA DEL TESORO</t>
  </si>
  <si>
    <t>O14806940002</t>
  </si>
  <si>
    <t>00016011101 DEPOSITO DE EFECTIVO, DEPOSITANTE: LUCY MONASTERIOS QUISPE CI 4321669 LP, CONCEPTO: DEVOLUCION POR CONCEPTO DE CARGO DE CUENTA DOCUMENTADA, CUENTA DE DEPOSITO: CUENTA UNICA DEL TESORO</t>
  </si>
  <si>
    <t>O14808230002</t>
  </si>
  <si>
    <t>00016018008 DEPOSITO DE EFECTIVO, DEPOSITANTE: MIN DE EDUCACION EDWIN LAZARTE ANTURIANO, CONCEPTO: DEVOLUCION DE PASAJE TERRESTRE, CUENTA DE DEPOSITO: CUENTA UNICA DEL TESORO</t>
  </si>
  <si>
    <t>O14830010002</t>
  </si>
  <si>
    <t>00016071101 DEPOSITO DE EFECTIVO, DEPOSITANTE: LIZETH GUTIERREZ APARICIO, CONCEPTO: DEVOLUCION FONDOS EN AVANCE POR PASAJES, CUENTA DE DEPOSITO: CUENTA UNICA DEL TESORO</t>
  </si>
  <si>
    <t>S08837660004</t>
  </si>
  <si>
    <t>||VENTA DE DIVISAS S/G NOTAS STRIA.GRAL.Nº040/17,27/01/17 Y STRIA.GRAL.Nº107/17,24/03/17 Y AUT.VTA.DIV.EFECT.P/MEFP EL 31/03/17 REF.:EMIS.CARTA DE CREDITO I-2017-022,COMIS.EMISION L/C 0,15% S/USD469.600.-POR 200 DIAS,REEMB.GSTS.COM.BS220.-Y EMISION COMP.CONTABLE BS50.- LIB.0020051101 MINDEF-ARMADA BOLIVIANA VARIOS REF.:COMISIONES EMISION LC I-2017-022</t>
  </si>
  <si>
    <t>S08770430002</t>
  </si>
  <si>
    <t>||TRANSFERENCIA DE FONDOS S/G FORMULARIO CITE: BUN0040/17 DE LA FECHA (HRE-TSO-360), DEVOLUCION DE RECURSOS NO EJECUTADOS AL CIERRE GESTION 2016 PROGRAMA BOLIVIA CAMBIA. A SOLICITUD GOB.AUT.MCPAL.ORURO, LIBRETA N°00990204115 BOLIVIA CAMBIA; BUN.</t>
  </si>
  <si>
    <t>G03682420005</t>
  </si>
  <si>
    <t>VENTA DE DIVISAS CON TRANSFERENCIA DE FONDOS A SOLICITUD DE MINISTERIO DE LA PRESIDENCIA SEGUN SOLICITUD 1577 REF: ACT-28 PAGO PAGO FACTURA 123-2014 Y FACTURA 129-2014 A LA EMPRESA NEURONIC TECNOLOGIA MEDICA POR COMPRA EQUIPAMIENTO PARA EL PROGRAMA DE FORTALECIMIENTO A LA SALUD IMPLEMENTACION DE CEN LIB. 00099021001 TGN-RECURSOS ORDINARIOS (3987)</t>
  </si>
  <si>
    <t>G03682420004</t>
  </si>
  <si>
    <t>VENTA DE DIVISAS CON TRANSFERENCIA DE FONDOS A SOLICITUD DE MINISTERIO DE LA PRESIDENCIA SEGUN SOLICITUD 1577 REF: ACT-28 PAGO PAGO FACTURA 123-2014 Y FACTURA 129-2014 A LA EMPRESA NEURONIC TECNOLOGIA MEDICA POR COMPRA EQUIPAMIENTO PARA EL PROGRAMA DE FORTALECIMIENTO A LA SALUD IMPLEMENTACION DE CEN LIB. 00099021001 TGN-RECURSOS ORDINARIOS (3987) POR DIFERENCIAL CAMBIARIO</t>
  </si>
  <si>
    <t>G03682410005</t>
  </si>
  <si>
    <t>VENTA DE DIVISAS CON TRANSFERENCIA DE FONDOS A SOLICITUD DE MINISTERIO DE LA PRESIDENCIA SEGUN SOLICITUD 1580 REF: ACT-28 PAGO PAGO FACTURA 123-2014 Y FACTURA 129-2014 A LA EMPRESA NEURONIC TECNOLOGIA MEDICA POR COMPRA EQUIPAMIENTO PARA EL PROGRAMA DE FORTALECIMIENTO A LA SALUD IMPLEMENTACION DE CEN LIB. 00099021001 TGN-RECURSOS ORDINARIOS (3987)</t>
  </si>
  <si>
    <t>G03682410004</t>
  </si>
  <si>
    <t>VENTA DE DIVISAS CON TRANSFERENCIA DE FONDOS A SOLICITUD DE MINISTERIO DE LA PRESIDENCIA SEGUN SOLICITUD 1580 REF: ACT-28 PAGO PAGO FACTURA 123-2014 Y FACTURA 129-2014 A LA EMPRESA NEURONIC TECNOLOGIA MEDICA POR COMPRA EQUIPAMIENTO PARA EL PROGRAMA DE FORTALECIMIENTO A LA SALUD IMPLEMENTACION DE CEN LIB. 00099021001 TGN-RECURSOS ORDINARIOS (3987) POR DIFERENCIAL CAMBIARIO</t>
  </si>
  <si>
    <t>G03682430005</t>
  </si>
  <si>
    <t>VENTA DE DIVISAS CON TRANSFERENCIA DE FONDOS A SOLICITUD DE MINISTERIO DE LA PRESIDENCIA SEGUN SOLICITUD 1578 REF: ACT-28 PAGO PAGO FACTURA 235-2014 A LA EMPRESA NEURONIC TECNOLOGIA MEDICA POR COMPRA EQUIPAMIENTO PARA EL PROGRAMA DE FORTALECIMIENTO A LA SALUD IMPLEMENTACION DE CENTROS DE HABILITACIO LIB. 00099021001 TGN-RECURSOS ORDINARIOS (3987)</t>
  </si>
  <si>
    <t>G03682430004</t>
  </si>
  <si>
    <t>VENTA DE DIVISAS CON TRANSFERENCIA DE FONDOS A SOLICITUD DE MINISTERIO DE LA PRESIDENCIA SEGUN SOLICITUD 1578 REF: ACT-28 PAGO PAGO FACTURA 235-2014 A LA EMPRESA NEURONIC TECNOLOGIA MEDICA POR COMPRA EQUIPAMIENTO PARA EL PROGRAMA DE FORTALECIMIENTO A LA SALUD IMPLEMENTACION DE CENTROS DE HABILITACIO LIB. 00099021001 TGN-RECURSOS ORDINARIOS (3987) POR DIFERENCIAL CAMBIARIO</t>
  </si>
  <si>
    <t>G03693890005</t>
  </si>
  <si>
    <t>VENTA DE DIVISAS CON TRANSFERENCIA DE FONDOS A SOLICITUD DE MINISTERIO DE LA PRESIDENCIA SEGUN SOLICITUD 1581 REF: ACT-28 PAGO FACTURA 190-2014 A LA EMPRESA NEURONIC TECNOLOGIA MEDICA, POR COMPRA EQUIPAMIENTO PARA EL PROGRAMA FORTALECIMIENTO A LA SALUD IMPLEMENTACION DE CENTROS DE HABILITACION Y REH LIB. 00099021001 TGN-RECURSOS ORDINARIOS (3987)</t>
  </si>
  <si>
    <t>G03693890004</t>
  </si>
  <si>
    <t>VENTA DE DIVISAS CON TRANSFERENCIA DE FONDOS A SOLICITUD DE MINISTERIO DE LA PRESIDENCIA SEGUN SOLICITUD 1581 REF: ACT-28 PAGO FACTURA 190-2014 A LA EMPRESA NEURONIC TECNOLOGIA MEDICA, POR COMPRA EQUIPAMIENTO PARA EL PROGRAMA FORTALECIMIENTO A LA SALUD IMPLEMENTACION DE CENTROS DE HABILITACION Y REH LIB. 00099021001 TGN-RECURSOS ORDINARIOS (3987) POR DIFERENCIAL CAMBIARIO</t>
  </si>
  <si>
    <t>G03693880005</t>
  </si>
  <si>
    <t>VENTA DE DIVISAS CON TRANSFERENCIA DE FONDOS A SOLICITUD DE MINISTERIO DE LA PRESIDENCIA SEGUN SOLICITUD 1579 REF: ACT-28 PAGO PAGO FACTURA 191-2014 A LA EMPRESA NEURONIC TECNOLOGIA MEDICA POR COMPRA EQUIPAMIENTO PARA EL PROGRAMA DE FORTALECIMIENTO A LA SALUD IMPLEMENTACION DE CENTROS DE HABILITACIO LIB. 00099021001 TGN-RECURSOS ORDINARIOS (3987)</t>
  </si>
  <si>
    <t>G03693880004</t>
  </si>
  <si>
    <t>VENTA DE DIVISAS CON TRANSFERENCIA DE FONDOS A SOLICITUD DE MINISTERIO DE LA PRESIDENCIA SEGUN SOLICITUD 1579 REF: ACT-28 PAGO PAGO FACTURA 191-2014 A LA EMPRESA NEURONIC TECNOLOGIA MEDICA POR COMPRA EQUIPAMIENTO PARA EL PROGRAMA DE FORTALECIMIENTO A LA SALUD IMPLEMENTACION DE CENTROS DE HABILITACIO LIB. 00099021001 TGN-RECURSOS ORDINARIOS (3987) POR DIFERENCIAL CAMBIARIO</t>
  </si>
  <si>
    <t>O14812860002</t>
  </si>
  <si>
    <t>00099021001 DEPOSITO DE EFECTIVO, DEPOSITANTE: COOPERATIVA VIDA NUEVA PCD LTDA., CONCEPTO: DEVOLUCION DE LA COOPERATIVA VIDA NUEVA PCD LTDA. A LA U.E.-FNSE DEL MINISTERIO DE PRESIDENCIA, CUENTA DE DEPOSITO: CUENTA UNICA DEL TESORO</t>
  </si>
  <si>
    <t>O14812870002</t>
  </si>
  <si>
    <t>B14837720002</t>
  </si>
  <si>
    <t>00099021001 DEP.DE CHEQ.AJENOS,RET.DE CAM.,CONCEPTO: DEVOLUCIÓN BOLTUR PASAJE JAIME DURAN,DEP.: MINISTERIO DE ECONOMÍA Y FINANZAS PÚBLICAS , PROCEDENCIA: BANCO UNION S.A., CHEQUE: 6152, FECHA DE EMISION:06/03/2017</t>
  </si>
  <si>
    <t>O14858780002</t>
  </si>
  <si>
    <t>00035011105 DEPOSITO DE EFECTIVO, DEPOSITANTE: VALDEZ VALDEZ CARMEN ROSA, CONCEPTO: DEVOLUCION POR CONCEPTO DE PAGO DE MULTAS EN DEMASIA, CUENTA DE DEPOSITO: CUENTA UNICA DEL TESORO</t>
  </si>
  <si>
    <t>B14879390002</t>
  </si>
  <si>
    <t>00099021001 DEP.DE CHEQ.AJENOS,RET.DE CAM.,CONCEPTO: REEMBOLSO POR INCAPACIDAD DE CAJA CORDES A LA U.C.P.P.,DEP.: CAJA DE SALUD ""CORDES"" , PROCEDENCIA: BANCO UNION S.A., CHEQUE: 3739, FECHA DE EMISION:16/03/2017</t>
  </si>
  <si>
    <t>O14891210002</t>
  </si>
  <si>
    <t>00099031004 DEPOSITO DE EFECTIVO, DEPOSITANTE: MIN. DE ECONOMIA Y FINANZAS PUBLICAS UOTGN, CONCEPTO: ANULACION NOCRE, CUENTA DE DEPOSITO: CUENTA UNICA DEL TESORO</t>
  </si>
  <si>
    <t>O14889230002</t>
  </si>
  <si>
    <t>00041048002 DEPOSITO DE EFECTIVO, DEPOSITANTE: ELIZABETH MOLLINEDO GONZALES, CONCEPTO: DEP POR CONCEPTO DE DEVOLUCION DE FONDOS NO UTILIZADOS, CUENTA DE DEPOSITO: CUENTA UNICA DEL TESORO</t>
  </si>
  <si>
    <t>S08808520002</t>
  </si>
  <si>
    <t>'TRANSFERENCIA DE FONDOS DE DPTOS.DE ENCAJE LEGAL DEL SISTEMA FINANCIERO A DPTOS.CTES.DEL SECTOR PUBLICO S/G CITE' BUN/0139/17||DE LA FECHA (HRE-TSO-988). A SOLICITUD MEFP, REVERSIÓN ANTICIPADA PARA ABONO A LA LIBRETA N°00046021109; BUN.</t>
  </si>
  <si>
    <t>O14859420002</t>
  </si>
  <si>
    <t>00046057005 DEPOSITO DE EFECTIVO, DEPOSITANTE: ROSMERY AJPI CALLE MINISTERIO DE SALUD, CONCEPTO: DEVOLUCION DE HABERES MES DE OCTUBRE ,NOVIEMBRE, DICIEMBRE 2016 / JHESICA LIZONDO, CUENTA DE DEPOSITO: CUENTA UNICA DEL TESORO</t>
  </si>
  <si>
    <t>B14800930002</t>
  </si>
  <si>
    <t>00047011104 DEP.DE CHEQ.AJENOS,RET.DE CAM.,CONCEPTO: POR NOTA DE CARGO N° 12/16, PROCESO COACTIVO FISCAL,DEP.: OMAR AMILCAR CAMACHO MOLINA , PROCEDENCIA: BANCO UNION S.A., CHEQUE: 8344, FECHA DE EMISION:10/02/2017</t>
  </si>
  <si>
    <t>O14809970002</t>
  </si>
  <si>
    <t>00047018022 DEPOSITO DE EFECTIVO, DEPOSITANTE: JUAN CARLOS FERNANDEZ PALACIOS, CONCEPTO: FONDOS EN AVANCE GASTOS DE REFRIGERIO EN CAPACITACIONES, CUENTA DE DEPOSITO: CUENTA UNICA DEL TESORO</t>
  </si>
  <si>
    <t>O14818080002</t>
  </si>
  <si>
    <t>00047261101 DEPOSITO DE EFECTIVO, DEPOSITANTE: BEATRIZ TARQUI PESAS, CONCEPTO: SALDOS NO EJECUTADOS EN LA FERIA DEL PESCADO PREVENTIVO 14, CUENTA DE DEPOSITO: CUENTA UNICA DEL TESORO</t>
  </si>
  <si>
    <t>O14813070002</t>
  </si>
  <si>
    <t>00099021001 DEPOSITO DE EFECTIVO, DEPOSITANTE: DENIS SALINAS -MINISTERIO DE DEPORTES, CONCEPTO: DEV. SALDOS NO EJECUTADOS FONDOS EN AVANCE COPA ESTADO PLURINACIONAL, CUENTA DE DEPOSITO: CUENTA UNICA DEL TESORO</t>
  </si>
  <si>
    <t>G03778160004</t>
  </si>
  <si>
    <t>VENTA DE DIVISAS CON TRANSFERENCIA DE FONDOS A SOLICITUD DE MINISTERIO DE CULTURAS SEGUN SOLICITUD 1660 REF: TRANSFERENCIA A ESTUDIO SIGERMAN, MAKON Y ASOCIADOS S.R.L.POR PAGO DE SERVICIO DE CONSULTORÍA POR PRODUCTO EN EL EXTRANJERO "ESTRATEGIA PARA EL DESARROLLO DE LA OFERTA TURÍSTICA DE BOLIVIA", LIB. 00099021001 TGN-RECURSOS ORDINARIOS (3987)</t>
  </si>
  <si>
    <t>G03778180004</t>
  </si>
  <si>
    <t>VENTA DE DIVISAS CON TRANSFERENCIA DE FONDOS A SOLICITUD DE MINISTERIO DE CULTURAS SEGUN SOLICITUD 1661 REF: TRANSFERENCIA A BRANDING LATIN AMERICA LIMITED/RODOLFO CARLOS MILESI, POR SERVICIO DE CONSULTORIA POR PRODUCTO ENE LE EXTRANJERO "ESTRATEGIA COMERCIAL DE MARCA PAÍS BOLIVIA APLICADA AL SECTOR LIB. 00099021001 TGN-RECURSOS ORDINARIOS (3987) POR DIFERENCIAL CAMBIARIO</t>
  </si>
  <si>
    <t>G03778180005</t>
  </si>
  <si>
    <t>VENTA DE DIVISAS CON TRANSFERENCIA DE FONDOS A SOLICITUD DE MINISTERIO DE CULTURAS SEGUN SOLICITUD 1661 REF: TRANSFERENCIA A BRANDING LATIN AMERICA LIMITED/RODOLFO CARLOS MILESI, POR SERVICIO DE CONSULTORIA POR PRODUCTO ENE LE EXTRANJERO "ESTRATEGIA COMERCIAL DE MARCA PAÍS BOLIVIA APLICADA AL SECTOR LIB. 00099021001 TGN-RECURSOS ORDINARIOS (3987)</t>
  </si>
  <si>
    <t>G03778190004</t>
  </si>
  <si>
    <t>VENTA DE DIVISAS CON TRANSFERENCIA DE FONDOS A SOLICITUD DE MINISTERIO DE CULTURAS SEGUN SOLICITUD 1662 REF: TRANSFERENCIA A BRANDING LATIN AMERICA LIMITED/RODOLFO CARLOS MILESI, POR SERVICIO DE CONSULTORIA POR PRODUCTO ENE LE EXTRANJERO "ESTRATEGIA COMERCIAL DE MARCA PAÍS BOLIVIA APLICADA AL SECTOR LIB. 00099021001 TGN-RECURSOS ORDINARIOS (3987) POR DIFERENCIAL CAMBIARIO</t>
  </si>
  <si>
    <t>G03778190005</t>
  </si>
  <si>
    <t>VENTA DE DIVISAS CON TRANSFERENCIA DE FONDOS A SOLICITUD DE MINISTERIO DE CULTURAS SEGUN SOLICITUD 1662 REF: TRANSFERENCIA A BRANDING LATIN AMERICA LIMITED/RODOLFO CARLOS MILESI, POR SERVICIO DE CONSULTORIA POR PRODUCTO ENE LE EXTRANJERO "ESTRATEGIA COMERCIAL DE MARCA PAÍS BOLIVIA APLICADA AL SECTOR LIB. 00099021001 TGN-RECURSOS ORDINARIOS (3987)</t>
  </si>
  <si>
    <t>B14890540002</t>
  </si>
  <si>
    <t>00052014102 DEP.DE CHEQ.AJENOS,RET.DE CAM.,CONCEPTO: FONDO DE FOMENTO A LA EDUCACIÓN CÍVICA PATRIOTICA,DEP.: MINISTERIO DE CULTURAS Y TURISMO , PROCEDENCIA: BANCO UNION S.A., CHEQUE: 3351, FECHA DE EMISION:30/03/2017</t>
  </si>
  <si>
    <t>J03182050001</t>
  </si>
  <si>
    <t>De: 00070011102 A requerimiento del Ministerio de Trabajo, Empleo y Prevision Social , con nota CITE: MTEPS/DGAA N 615/2016, en la cual solicita la devolucion de depositos erroneos, de acuerdo a la nota interna de la Direccion General de Contabilidad Fiscal, CITE: MEFP/VPCF/DGCF/UCCF N 1048/2016, de</t>
  </si>
  <si>
    <t>J03182040001</t>
  </si>
  <si>
    <t>J03182010001</t>
  </si>
  <si>
    <t>De: 00070011102 A requerimiento del Ministerio de Trabajo, Empleo y Prevision Social , con nota CITE: MTEPS/DGAA N 635/2016, en la cual solicita la devolucion de depositos erroneos, de acuerdo a la nota interna de la Direccion General de Contabilidad Fiscal, CITE: MEFP/VPCF/DGCF/UCCF N 1063/2016, de</t>
  </si>
  <si>
    <t>J03182000001</t>
  </si>
  <si>
    <t>J03181770001</t>
  </si>
  <si>
    <t>De: 00070011102 Transferencia que efectuamos a requerimiento del Ministerio de Trabajo, Empleo y Prevision Social segun nota CITE: MTEPS/DGAA No.626/2016 y en virtud a la nota interna CITE: MEFP/VPCF/DGCF/UCCF No.1064/16 de la Direccion General de Contabilidad Fiscal de esta Cartera de Estado, de ac</t>
  </si>
  <si>
    <t>J03212030001</t>
  </si>
  <si>
    <t>De: 00249012001 Transferencia que efectuamos a requerimiento del Ministerio de Trabajo Empleo y Prevision Social, segun notas CITE: DMTEPS/Of.1836, 2426 y 2635/16 y DGAA/N063/17, en virtud al inf. Tecnico MTEPS/DGAA/UF/T-N038/15 y Inf. Legales MTEPS/DGAJ/GJ/N2504/16 del MTEPS e inf. MEFP/DGAJ/UAJ/N8</t>
  </si>
  <si>
    <t>O14812450002</t>
  </si>
  <si>
    <t>00070011102 DEPOSITO DE EFECTIVO, DEPOSITANTE: PAZ FERNANDEZ DIONICIO DAVID, CONCEPTO: DEVOLUCION PAGO EN DEMACIA, CUENTA DE DEPOSITO: CUENTA UNICA DEL TESORO</t>
  </si>
  <si>
    <t>O14817970002</t>
  </si>
  <si>
    <t>00070011102 DEPOSITO DE EFECTIVO, DEPOSITANTE: WILLIAM CRISTIAN BAPTISTA NOYA, CONCEPTO: DEVOLCUION POR RETENCION DE VIATICOS, CUENTA DE DEPOSITO: CUENTA UNICA DEL TESORO</t>
  </si>
  <si>
    <t>O14867870002</t>
  </si>
  <si>
    <t>00070014201 DEPOSITO DE EFECTIVO, DEPOSITANTE: GALO ILLATARCO, CONCEPTO: DEVOLUCIÓN DE VIÁTICOS, CUENTA DE DEPOSITO: CUENTA UNICA DEL TESORO</t>
  </si>
  <si>
    <t>O14872140002</t>
  </si>
  <si>
    <t>00070011102 DEPOSITO DE EFECTIVO, DEPOSITANTE: ELSA VIRGINIA TICONA CONDE, CONCEPTO: PAGO POR EXTRAVIO DE CREDENCIAL, CUENTA DE DEPOSITO: CUENTA UNICA DEL TESORO</t>
  </si>
  <si>
    <t>CTV</t>
  </si>
  <si>
    <t>Q07961160002</t>
  </si>
  <si>
    <t>NUMERO DE LIBRETA CUT: 00086031101 OPERACIÓN E18  TRANSFERENCIA DEL SISTEMA FINANCIERO POR CUENTA DE TERCEROS  A LA CUT REEMBOLSO DE GASTOS POR TRAMITE DE DESADUANIZACION DE 100 TABLETS DONADAS POR WCS BOLIVIA A FAVOR DE SERNAP</t>
  </si>
  <si>
    <t>S08800850002</t>
  </si>
  <si>
    <t>||TRANSFERENCIA DE FONDOS S/G. FORMULARIO, CITE' BUN0128/17 DE LA FECHA (HRE-TSO-930). DEVOLUCION DE SALDOS NO EJECUTADOS GESTION 2015 DEL PROY. CONSER ESTABLECIMIENTO DE ESPECIES FORESTALES EN LA MICROCUENTA DEL RIO ACASIO MUNICIPIO ACASIO. A SOLICITUD DEL G.A.M. DE ACASIO; LIBRETA 00086014407 MMAYA-BS-PLAN NAL.DE CUENTAS PROYECTOS; BUN.</t>
  </si>
  <si>
    <t>S08833700003</t>
  </si>
  <si>
    <t>||TRANSFERENCIA DE FONDOS S/G. MENSAJE SWIFT NRO. 04340 DE LA FECHA (SECTOR PUBLICO). DEBITO DE LA LIBRETA 00086018036 COBRO UTILES DE ESCRITORIO.</t>
  </si>
  <si>
    <t>B14801790002</t>
  </si>
  <si>
    <t>00099021001 DEP.DE CHEQ.AJENOS,RET.DE CAM.,CONCEPTO: REEMBOLSO POR INCAPACIDAD DE CAJA DE SALUD "CORDES" AL MINISTERIO DE MEDIO AMBIENTE Y AGUA,DEP.: CAJA DE SALUD "CORDES" , PROCEDENCIA: BANCO UNION S.A., CHEQUE: 3343, FECHA DE EMISION:21/02/2017</t>
  </si>
  <si>
    <t>O14825260002</t>
  </si>
  <si>
    <t>00086038007 DEPOSITO DE EFECTIVO, DEPOSITANTE: JORGE DAVID BILBOA PAZ - SERNAP, CONCEPTO: DEVOLUCION SUELDO / REMUNERACION, CUENTA DE DEPOSITO: CUENTA UNICA DEL TESORO</t>
  </si>
  <si>
    <t>O14834040002</t>
  </si>
  <si>
    <t>00086031101 DEPOSITO DE EFECTIVO, DEPOSITANTE: JOSE MAYTA CHOQUE, CONCEPTO: REVERSION SUELDO - MES ENERO, CUENTA DE DEPOSITO: CUENTA UNICA DEL TESORO</t>
  </si>
  <si>
    <t>B14843040002</t>
  </si>
  <si>
    <t>00086057003 DEP.DE CHEQ.AJENOS,RET.DE CAM.,CONCEPTO: REPOSICION DE FONDOS,DEP.: MMA Y A/UCP - PAAP , PROCEDENCIA: BANCO UNION S.A., CHEQUE: 88, FECHA DE EMISION:13/03/2017</t>
  </si>
  <si>
    <t>B14850770002</t>
  </si>
  <si>
    <t>00086018007 DEP.DE CHEQ.AJENOS,RET.DE CAM.,CONCEPTO: DEVOLUCIÓN DE FONDOS,DEP.: PROY CONSTRUCCIÓN DEFENSIVOS RIO CHIM - CALIF , PROCEDENCIA: BANCO UNION S.A., CHEQUE: 6120, FECHA DE EMISION:03/03/2017</t>
  </si>
  <si>
    <t>J03212020001</t>
  </si>
  <si>
    <t>De: 00130012002 Transferencia que efectuamos a requerimiento del Ministerio de Trabajo Empleo y Prevision Social, segun notas CITE: DMTEPS/Of.1836, 2426 y 2635/16 y DGAA/N063/17, en virtud al inf. Tecnico MTEPS/DGAA/UF/T-N038/15 y Inf. Legales MTEPS/DGAJ/GJ/N2504/16 del MTEPS e inf. MEFP/DGAJ/UAJ/N8</t>
  </si>
  <si>
    <t>B14824130002</t>
  </si>
  <si>
    <t>00130012002 DEP.DE CHEQ.AJENOS,RET.DE CAM.,CONCEPTO: PAGO INCAPACIDAD TEMPORAL DEL PERSONAL FOFIM CORRESPONDIENTE MES NOVIEMBRE 2016,DEP.: CAJA DE SALUD DE CAMINOS Y R.A. , PROCEDENCIA: BANCO UNION S.A., CHEQUE: 7115, FECHA DE EMISION:08/03/2017</t>
  </si>
  <si>
    <t>O14829060002</t>
  </si>
  <si>
    <t>00130012001 DEPOSITO DE EFECTIVO, DEPOSITANTE: COOP. MINERA 16 DE JULIO LTDA, CONCEPTO: PAGO CUOTA 26; 3RA AMPLIACION COOP. MINERA 16 DE JULIO LTDA, CUENTA DE DEPOSITO: CUENTA UNICA DEL TESORO</t>
  </si>
  <si>
    <t>O14863330002</t>
  </si>
  <si>
    <t>00130012001 DEPOSITO DE EFECTIVO, DEPOSITANTE: COOP. MINERA 16 DE JULIO LTDA., CONCEPTO: PAGO CUOTA 27; 3RA AMPLIACIÓN COOP. MINERA 16 DE JULIO LTDA., CUENTA DE DEPOSITO: CUENTA UNICA DEL TESORO</t>
  </si>
  <si>
    <t>O14812240002</t>
  </si>
  <si>
    <t>00132052001 DEPOSITO DE EFECTIVO, DEPOSITANTE: SEMILLAS / SEDEM, CONCEPTO: DEVOLUCION DE SALDO NO UTILIZADO, CUENTA DE DEPOSITO: CUENTA UNICA DEL TESORO</t>
  </si>
  <si>
    <t>S08776450002</t>
  </si>
  <si>
    <t>'TRANSFERENCIA DE FONDOS DE DPTOS.DE ENCAJE LEGAL DEL SISTEMA FINANCIERO A DPTOS.CTES.DEL SECTOR PUBLICO S/G CITE' BUN061/17||DE LA FECHA (HRE-TSO-469). PAGO DUPLICADO AL BENEFICIARIO POMA HUANCA CLAUDINA. A SOLICITUD DEL BCB, LIBRETA N°00134019201 PRESTAMO RECURSOS ESPECIFICOS-COVIPOL</t>
  </si>
  <si>
    <t>B14810920002</t>
  </si>
  <si>
    <t>00099021001 DEP.DE CHEQ.AJENOS,RET.DE CAM.,CONCEPTO: DEVOLUCION DE RECURSOS,DEP.: AGENCIA NACIONAL DE HIDROCARBUROS , PROCEDENCIA: BANCO UNION S.A., CHEQUE: 4258, FECHA DE EMISION:03/03/2017</t>
  </si>
  <si>
    <t>B14838140002</t>
  </si>
  <si>
    <t>00099021001 DEP.DE CHEQ.AJENOS,RET.DE CAM.,CONCEPTO: DEVOLUCIÓN DE RECURSOS,DEP.: AGENCIA NACIONAL DE HIDROCARBUROS , PROCEDENCIA: BANCO UNION S.A., CHEQUE: 4262, FECHA DE EMISION:09/03/2017</t>
  </si>
  <si>
    <t>B14842860002</t>
  </si>
  <si>
    <t>00099021001 DEP.DE CHEQ.AJENOS,RET.DE CAM.,CONCEPTO: DEVOLUCIÓN DE RECURSOS,DEP.: AGENCIA NACIONAL DE HIDROCARBUROS , PROCEDENCIA: BANCO UNION S.A., CHEQUE: 4267, FECHA DE EMISION:13/03/2017</t>
  </si>
  <si>
    <t>B14850870002</t>
  </si>
  <si>
    <t>00099021001 DEP.DE CHEQ.AJENOS,RET.DE CAM.,CONCEPTO: DEVOLUCION DE RECURSOS,DEP.: AGENCIA NACIONAL DE HIDROCARBUROS , PROCEDENCIA: BANCO UNION S.A., CHEQUE: 4278, FECHA DE EMISION:15/03/2017</t>
  </si>
  <si>
    <t>B14863610002</t>
  </si>
  <si>
    <t>00099021001 DEP.DE CHEQ.AJENOS,RET.DE CAM.,CONCEPTO: DEVOLUCION DE RECURSOS,DEP.: AGENCIA NACIONAL DE HIDROCARBUROS , PROCEDENCIA: BANCO UNION S.A., CHEQUE: 4285, FECHA DE EMISION:20/03/2017</t>
  </si>
  <si>
    <t>B14891830002</t>
  </si>
  <si>
    <t>00099021001 DEP.DE CHEQ.AJENOS,RET.DE CAM.,CONCEPTO: DEVOLUCION DE RECURSOS,DEP.: AGENCIA NACIONAL DE HIDROCARBUROS , PROCEDENCIA: BANCO UNION S.A., CHEQUE: 4290, FECHA DE EMISION:24/03/2017</t>
  </si>
  <si>
    <t>S08763100002</t>
  </si>
  <si>
    <t>'TRANSFERENCIA DE FONDOS DE DPTOS.DE ENCAJE LEGAL DEL SISTEMA FINANCIERO A DPTOS.CTES.DEL SECTOR PUBLICO S/G CITE' BUN/0004/17||DE LA FECHA (HRE-TSO-39). A SOLIC.DEL MEFP,LIBR.00212082001 REVERS.FDOS.POR ERROR EN MONTO DE TRANSF.ELECTR.DE F.30-12-16; BUN</t>
  </si>
  <si>
    <t>S08803560003</t>
  </si>
  <si>
    <t>'TRANSFERENCIA DE FONDOS||A SOL. DEL MIN,DE ECO Y FIN.PUBL. MEFP/VTCP/DGPOT/UPCFTGN/TR-N°354/2017 DE LA FECHA HRE TSO 951 REPOSICION DE BOLETAS DE PAGO SOLICITADOS POR EL INRA, POR DEPOSITOS ERRÓNEOS, CONSIGNADOS EN EL COMPROBANTE DE PAGO N°18675. DEBITO DE LA LIBRETA 00099021001 COBRO UTILES DE ESCRITORIO.</t>
  </si>
  <si>
    <t>O14842990002</t>
  </si>
  <si>
    <t>00212082004 DEPOSITO DE EFECTIVO, DEPOSITANTE: ROGER HERLAN CHURA PILLCO INRA, CONCEPTO: DEVOLUCION DE GASTOS OPERATIVOS C-31 Nº 51, CUENTA DE DEPOSITO: CUENTA UNICA DEL TESORO</t>
  </si>
  <si>
    <t>B14886340002</t>
  </si>
  <si>
    <t>00212022005 DEP.DE CHEQ.AJENOS,RET.DE CAM.,CONCEPTO: APORTES VOLUNTARIOS INRA - SANTA CRUZ,DEP.: INRA - SANTA CRUZ , PROCEDENCIA: BANCO UNION S.A., CHEQUE: 1620, FECHA DE EMISION:27/03/2017</t>
  </si>
  <si>
    <t>O14808300002</t>
  </si>
  <si>
    <t>00222012001 DEPOSITO DE EFECTIVO, DEPOSITANTE: SABINO APAZA QUISPE, CONCEPTO: DEVOLUCION DE SALARIO, CUENTA DE DEPOSITO: CUENTA UNICA DEL TESORO</t>
  </si>
  <si>
    <t>O14813200002</t>
  </si>
  <si>
    <t>00223012001 DEPOSITO DE EFECTIVO, DEPOSITANTE: JAVIER IVAN SELAYA GONZALES, CONCEPTO: DEVOLUCION DE VIATICOS AL C-31 09/2017, CUENTA DE DEPOSITO: CUENTA UNICA DEL TESORO</t>
  </si>
  <si>
    <t>S08822250003</t>
  </si>
  <si>
    <t>'TRANSFERENCIA'||RECIBIDA DEL EXTERIOR POR DESEMBOLSO DEL BID, REF: GRT-WS-12956-BO-2 REQ. 0020 OPS0201708938A (REM. EXT.) LIBRETA ° 002250104401 SENASBA FUNCIONAMIENTO-RECURSOS UNION EUROPEA, REF: UTILES DE ESCRITORIO</t>
  </si>
  <si>
    <t>J03182130002</t>
  </si>
  <si>
    <t>A:00249012001 A requerimiento de la Unidad de Administracion e Informacion Salarial (UAIS), con nota interna CITE: MEFP/VTCP/DGPOT/UAIS/N 7760/2016, en la cual solicita la reversion definitiva de las boletas de consignadas en el Comprobante de Pago N 18674.</t>
  </si>
  <si>
    <t>J03215890002</t>
  </si>
  <si>
    <t>A:00249012001 A requerimiento de la Unidad de Administracion e Informacion Salarial (UAIS), con nota interna CITE: MEFP/VTCP/DGPOT/UAIS/N 1846/2017, en la cual solicita la reversion definitiva de las boletas consignadas en el Comprobante de Pago N 18685.</t>
  </si>
  <si>
    <t>O14877180002</t>
  </si>
  <si>
    <t>00266022001 DEPOSITO DE EFECTIVO, DEPOSITANTE: MARGRITA VELASCO NINA, CONCEPTO: DEVOLUCION REFRIGERIO NOVIEMBRE DIRECCIONES DISTRITALES LA PAZ,EL ALTO Y PROVINCIAS, CUENTA DE DEPOSITO: CUENTA UNICA DEL TESORO</t>
  </si>
  <si>
    <t>B14828970002</t>
  </si>
  <si>
    <t>00283062001 DEP.DE CHEQ.AJENOS,RET.DE CAM.,CONCEPTO: DEVOLUCION,DEP.: ADUANA NACIONAL DE BOLIVIA , PROCEDENCIA: BANCO UNION S.A., CHEQUE: 2453, FECHA DE EMISION:06/03/2017</t>
  </si>
  <si>
    <t>G03609170003</t>
  </si>
  <si>
    <t>TRANSFERENCIA RECIBIDA DEL EXTERIOR SEGÚN MENSAJES SWIFT Nos. 00883-00878 (REM.EXT.) DE FECHA 20-01-2016 POR DESEMBOLSO DE CAF PRÉSTAMO CFA009344 PROG.MAS INV.P/RIEGO FASE IV/SOLICITUD DESEMBOLSO FONDO ROTATORI LIBRETA N° 00287102001 FPS-RECURSOS PROPIOS REF.: UTILES DE ESCRITORIO</t>
  </si>
  <si>
    <t>G03970780003</t>
  </si>
  <si>
    <t>TRANSFERENCIA RECIBIDA DEL EXTERIOR SEGÚN MENSAJES SWIFT Nos. 03396-03394 (REM.EXT.) DE FECHA 10-03-2017 POR DESEMBOLSO DE CAF PRÉSTAMO CFA008785 PROGRAMA MI RIEGO LIBRETA N° 00287102001 FPS-RECURSOS PROPIOS REF.: UTILES DE ESCRITORIO</t>
  </si>
  <si>
    <t>S08822890003</t>
  </si>
  <si>
    <t>TRANSFERENCIA DE FONDOS S/G CITE N°||JGCB/TRL/74/2017 DEL FPS RECIBIDA EN LA FECHA  (TRAM-TSO-1380) REF: PROGRAMACION DE PAGOS DE INVERSION Y FORTALECIMIENTO CONVENIO PLAN VIDA KFW. DE LA LIBRETA N° 00287102001 CUT FPS-RECURSOS PROPIOS COSTO UTILES DE ESCRITORIO</t>
  </si>
  <si>
    <t>S08822890002</t>
  </si>
  <si>
    <t>TRANSFERENCIA DE FONDOS S/G CITE N°||JGCB/TRL/74/2017 DEL FPS RECIBIDA EN LA FECHA  (TRAM-TSO-1380) REF: PROGRAMACION DE PAGOS DE INVERSION Y FORTALECIMIENTO CONVENIO PLAN VIDA KFW. ABONO EN LA LIBRETA N° 00287104416 FPS - BS - PLAN VIDA KFW</t>
  </si>
  <si>
    <t>J03210250001</t>
  </si>
  <si>
    <t>De: 00287102001 TRL 71 - TRANSFERENCIA RECURSOS POR DEVOLUCION DE REVERSION DEL PAGO SERV. CONSUMO TELEFONICO DE FEBRERO 2016  OF. DPTAL. PANDO - FUENTE 41 ORGANISMO 111 TGN.</t>
  </si>
  <si>
    <t>J03210220001</t>
  </si>
  <si>
    <t>De: 00287024101 TRL/046/2017. TRANSFERENCIA DE RECURSOS POR DEVOLUCION DE SALDOS NO EJECUTADOS, CIERRE DE CONVENIO MEJORAMIENTO VIAL URBANO EN EL ALTO DE ACUERDO A NOTA GF/JGCO/064/2017. FUENTE 41 ORGANISMO 111 TGN.</t>
  </si>
  <si>
    <t>G04046870003</t>
  </si>
  <si>
    <t>TRANSFERENCIA RECIBIDA DEL EXTERIOR SEGÚN MENSAJES SWIFT Nos. 03915-03913 (REM.EXT.) DE FECHA 21-03-2017 POR DESEMBOLSO DE CAF PRÉSTAMO CFA009344 PROG.MAS INV.P/ RIEGO FASE IV SOLIC. DESEMB. FONDO ROTATORIO 4 LIBRETA N° 00287102001 FPS-RECURSOS PROPIOS REF.: UTILES DE ESCRITORIO</t>
  </si>
  <si>
    <t>B14850930002</t>
  </si>
  <si>
    <t>00287102001 DEP.DE CHEQ.AJENOS,RET.DE CAM.,CONCEPTO: REEMBOLSO POR INCAPACIDAD DE LA CAJA DE SALUD CORDES A LA FPS,DEP.: CAJA DE SALUD CORDES , PROCEDENCIA: BANCO UNION S.A., CHEQUE: 3663, FECHA DE EMISION:16/03/2017</t>
  </si>
  <si>
    <t>B14855210002</t>
  </si>
  <si>
    <t>00287102001 DEP.DE CHEQ.AJENOS,RET.DE CAM.,CONCEPTO: REVERSION DEL FONDO EN AVANCE DE GASOLINA C-31 N° 3 BENI,DEP.: FPS - OFICINA CENTRAL , PROCEDENCIA: BANCO UNION S.A., CHEQUE: 281, FECHA DE EMISION:15/03/2017</t>
  </si>
  <si>
    <t>O14822220002</t>
  </si>
  <si>
    <t>00290064101 DEPOSITO DE EFECTIVO, DEPOSITANTE: LIDIA NELLY VALENCIA, CONCEPTO: PAGO DE SERVICIO BASICO DE AGUA, CUENTA DE DEPOSITO: CUENTA UNICA DEL TESORO</t>
  </si>
  <si>
    <t>O14822250002</t>
  </si>
  <si>
    <t>00290064101 DEPOSITO DE EFECTIVO, DEPOSITANTE: LIDIA NELLY VALENCIA, CONCEPTO: PAGO DE SERVICIOS BASICOS POR CONSUMO DE LUZ, CUENTA DE DEPOSITO: CUENTA UNICA DEL TESORO</t>
  </si>
  <si>
    <t>B14838510002</t>
  </si>
  <si>
    <t>00290012001 DEP.DE CHEQ.AJENOS,RET.DE CAM.,CONCEPTO: DEVOLUCIÓN DE PASAJES ABORDO-TARIFA ROJAS C-31 N°31, SIP,DEP.: SERVICIO DE IMPUESTOS NACIONALES , PROCEDENCIA: BANCO UNION S.A., CHEQUE: 4209, FECHA DE EMISION:08/03/2017</t>
  </si>
  <si>
    <t>B14838520002</t>
  </si>
  <si>
    <t>00290012001 DEP.DE CHEQ.AJENOS,RET.DE CAM.,CONCEPTO: DEVOLUCIÓN DE TALLER DE CUERDAS Y GESTIÓN DE CALIDAD/2016 C-31 N°32, SIP,DEP.: SERVICIO DE IMPUESTOS NACIONALES , PROCEDENCIA: BANCO UNION S.A., CHEQUE: 4210, FECHA DE EMISION:08/03/2017</t>
  </si>
  <si>
    <t>O14883270002</t>
  </si>
  <si>
    <t>00290012001 DEPOSITO DE EFECTIVO, DEPOSITANTE: MOISES BALBOA MAMANI, CONCEPTO: FACTURA SABSA, CUENTA DE DEPOSITO: CUENTA UNICA DEL TESORO</t>
  </si>
  <si>
    <t>G03579180003</t>
  </si>
  <si>
    <t>TRANSFERENCIA RECIBIDA DEL EXTERIOR SEGÚN MENSAJES SWIFT Nos. 00738 - 00737 (REM.EXT.) DE FECHA 17-01-2017 POR DESEMBOLSO DE FONPLATA PRÉSTAMO BOL 23/2014 RFB-GAF-BOL-004-2017 DESEMB. N° 5 LIBRETA N° 00291012002 ABC-RECURSOS PROPIOS REF.: UTILES DE ESCRITORIO</t>
  </si>
  <si>
    <t>G03781500003</t>
  </si>
  <si>
    <t>TRANSFERENCIA RECIBIDA DEL EXTERIOR SEGÚN MENSAJES SWIFT Nos. 01953-01951  (REM.EXT.) DE FECHA 13-02-2017 POR DESEMBOLSO DE FONPLATA PRÉSTAMO BOL 21/2014 GAF-BOL 011-2017 DESEMB. N° 6 LIBRETA N° 00291012002 ABC-RECURSOS PROPIOS REF.: UTILES DE ESCRITORIO</t>
  </si>
  <si>
    <t>G03781490003</t>
  </si>
  <si>
    <t>TRANSFERENCIA RECIBIDA DEL EXTERIOR SEGÚN MENSAJES SWIFT Nos. 01952-01950 (REM.EXT.) DE FECHA 13-02-2017 POR DESEMBOLSO DE FONPLATA PRÉSTAMO BOL 22/2014 GAF-BOL-012-2017 DESEMB. N° 6 LIBRETA N° 00291012002 ABC-RECURSOS PROPIOS REF.: UTILES DE ESCRITORIO</t>
  </si>
  <si>
    <t>G03788850003</t>
  </si>
  <si>
    <t>TRANSFERENCIA DE FONDOS AL EXTERIOR A SOLICITUD DE ADMINISTRADORA BOLIVIANA DE CARRETERAS SEGUN SOLICITUD 1665 REF: REFERENCIA 21316/ASM/DEMANDADA  TRANSFERENCIA A LA CAMARA DE COMERCIO INTERNACIONAL POR ARBITRAJE POR REFERENCIA 21316/ASM  TRADECO INFRAESTRUCTURA S A  C/ABC  SEGUN SOLICITUD DE LA GE LIB. 00291012002 ABC-RECURSOS PROPIOS</t>
  </si>
  <si>
    <t>G03801780003</t>
  </si>
  <si>
    <t>TRANSFERENCIA RECIBIDA DEL EXTERIOR SEGÚN MENSAJES SWIFT Nos. 02160-02154 (REM.EXT.) DE FECHA 15-02-2017 POR DESEMBOLSO DE IDA PRÉSTAMO 4923-BO 001 ABC022 AC52152 LIBRETA N° 00291012002 ABC-RECURSOS PROPIOS REF.: UTILES DE ESCRITORIO</t>
  </si>
  <si>
    <t>G03919970004</t>
  </si>
  <si>
    <t>VENTA DE DIVISAS CON TRANSFERENCIA DE FONDOS A SOLICITUD DE ADMINISTRADORA BOLIVIANA DE CARRETERAS SEGUN SOLICITUD 1790 REF: PIARC TRANSFERENCIA POR SUSCRIPCION GESTIONES 2016-2017, EUROS 3.000,00 Y EUROS 2.850,00 T/C 7.20369 AL 03/03/2017,   SEGUN SOLICITUD I/2017-03699, Y DOCUMENTACION ADJUNTA. EQ LIB. 00291012002 ABC-RECURSOS PROPIOS POR DIFERENCIAL CAMBIARIO</t>
  </si>
  <si>
    <t>G03919970005</t>
  </si>
  <si>
    <t>VENTA DE DIVISAS CON TRANSFERENCIA DE FONDOS A SOLICITUD DE ADMINISTRADORA BOLIVIANA DE CARRETERAS SEGUN SOLICITUD 1790 REF: PIARC TRANSFERENCIA POR SUSCRIPCION GESTIONES 2016-2017, EUROS 3.000,00 Y EUROS 2.850,00 T/C 7.20369 AL 03/03/2017,   SEGUN SOLICITUD I/2017-03699, Y DOCUMENTACION ADJUNTA. EQ LIB. 00291012002 ABC-RECURSOS PROPIOS</t>
  </si>
  <si>
    <t>G03936710003</t>
  </si>
  <si>
    <t>TRANSFERENCIA RECIBIDA DEL EXTERIOR SEGÚN MENSAJES SWIFT Nos. 03127-03125 (REM.EXT.) DE FECHA 07-03-2017 POR DESEMBOLSO DE CAF PRÉSTAMO CFA008239 CARRETERA PADILLA-EL SALTO SOLICITUD DE DESEMBOLSO NRO.13 LIBRETA N° 00291012002 ABC-RECURSOS PROPIOS REF.: UTILES DE ESCRITORIO</t>
  </si>
  <si>
    <t>G04009110003</t>
  </si>
  <si>
    <t>TRANSFERENCIA RECIBIDA DEL EXTERIOR SEGÚN MENSAJES SWIFT Nos. 3693 - 3683 (REM.EXT.) DE FECHA 16-03-2017 POR DESEMBOLSO DE FONPLATA PRÉSTAMO BOL 23/2014 GAF-BOL- 018 -2017 DESEMB. N° 6 LIBRETA N° 00291012002 ABC-RECURSOS PROPIOS REF.: UTILES DE ESCRITORIO</t>
  </si>
  <si>
    <t>S08826600001</t>
  </si>
  <si>
    <t>||COBRO QUE EFECTUA EL BANK OF TOKYO-MITSUBISHI POR LA EMISION DE LA  AUT. IRREVOCABLE DE PAGO YC-JICA-001/2017 REF.: "PROYECTO SOBRE MEDIDAS PREVENTIVAS DE DESASTRES EN LA RED VIAL FUNDAMENTAL 7 LIBRETA N° 00291012002 ABC-RECURSOS PROPIOS</t>
  </si>
  <si>
    <t>S08826600004</t>
  </si>
  <si>
    <t>||COBRO QUE EFECTUA EL BANK OF TOKYO-MITSUBISHI POR LA EMISION DE LA  AUT. IRREVOCABLE DE PAGO YC-JICA-001/2017 REF.: "PROYECTO SOBRE MEDIDAS PREVENTIVAS DE DESASTRES EN LA RED VIAL FUNDAMENTAL 7 LIBRETA N° 00291012002 ABC-RECURSOS PROPIOS REF.: SWIFT Y UTILES DE ESCRITORIO</t>
  </si>
  <si>
    <t>Q08168210002</t>
  </si>
  <si>
    <t>NUMERO DE LIBRETA CUT: 00291012009 OPERACIÓN E18  TRANSFERENCIA DEL SISTEMA FINANCIERO POR CUENTA DE TERCEROS  A LA CUT REC. CIR-033 PAGO TOTAL EJECUCION POLIZA CIR -1952-FOX- AFIANZADO MATERSA A SOLICITUD DE  COMPAÑÍA DE SEGUROS Y REASEGUROS FORTALEZA S</t>
  </si>
  <si>
    <t>G04076660003</t>
  </si>
  <si>
    <t>TRANSFERENCIA RECIBIDA DEL EXTERIOR SEGÚN MENSAJES SWIFT Nos. 04104-04092 (REM.EXT.) DE FECHA 24-03-2017 POR DESEMBOLSO DE CAF PRÉSTAMO CFA008340 CONST.DOBLEVIA MONTERO-CRISTAL SOLICITUD DESEMBOLSO NRO 11 LIBRETA N° 00291012002 ABC-RECURSOS PROPIOS REF.: UTILES DE ESCRITORIO</t>
  </si>
  <si>
    <t>G04071930003</t>
  </si>
  <si>
    <t>TRANSFERENCIA RECIBIDA DEL EXTERIOR SEGÚN MENSAJES SWIFT Nos. 04108-04096 (REM.EXT.) DE FECHA 24-03-2017 POR DESEMBOLSO DE BID PRÉSTAMO 2786/BL-BO REQ 0020 OPS0201710452A LIBRETA N° 00291012002 ABC-RECURSOS PROPIOS REF.: UTILES DE ESCRITORIO</t>
  </si>
  <si>
    <t>G04071900003</t>
  </si>
  <si>
    <t>TRANSFERENCIA RECIBIDA DEL EXTERIOR SEGÚN MENSAJES SWIFT Nos. 04107-04095 (REM.EXT.) DE FECHA 24-03-2017 POR DESEMBOLSO DE BID PRÉSTAMO 2786/BL-BO REQ 0020 OPS0201710452A LIBRETA N° 00291012002 ABC-RECURSOS PROPIOS REF.: UTILES DE ESCRITORIO</t>
  </si>
  <si>
    <t>G04071890003</t>
  </si>
  <si>
    <t>TRANSFERENCIA RECIBIDA DEL EXTERIOR SEGÚN MENSAJES SWIFT Nos. 04106-04094 (REM.EXT.) DE FECHA 24-03-2017 POR DESEMBOLSO DE CAF PRÉSTAMO CFA007840 TUNEL INCAHUASI SOLICITUD DE DESEMBOLSO NRO. 9 LIBRETA N° 00291012002 ABC-RECURSOS PROPIOS REF.: UTILES DE ESCRITORIO</t>
  </si>
  <si>
    <t>G04090820003</t>
  </si>
  <si>
    <t>TRANSFERENCIA RECIBIDA DEL EXTERIOR SEGÚN MENSAJES SWIFT Nos. 04172-04164 (REM.EXT.) DE FECHA 27-03-2017 POR DESEMBOLSO DE BID PRÉSTAMO 3540/BL-BO REQ 0001 OPS0201710810A LIBRETA N° 00291012002 ABC-RECURSOS PROPIOS REF.: UTILES DE ESCRITORIO</t>
  </si>
  <si>
    <t>G04090840003</t>
  </si>
  <si>
    <t>TRANSFERENCIA RECIBIDA DEL EXTERIOR SEGÚN MENSAJES SWIFT Nos. 04171-04163 (REM.EXT.) DE FECHA 27-03-2017 POR DESEMBOLSO DE BID PRÉSTAMO 3540/BL-BO REQ 0001 OPS0201710810A LIBRETA N° 00291012002 ABC-RECURSOS PROPIOS REF.: UTILES DE ESCRITORIO</t>
  </si>
  <si>
    <t>O14806330002</t>
  </si>
  <si>
    <t>00291012002 DEPOSITO DE EFECTIVO, DEPOSITANTE: JUAN PABLO COLQUE AYALA, CONCEPTO: RENOVACION CREDENCIALES 2017, CUENTA DE DEPOSITO: CUENTA UNICA DEL TESORO</t>
  </si>
  <si>
    <t>B14846050002</t>
  </si>
  <si>
    <t>00291012001 DEP.DE CHEQ.AJENOS,RET.DE CAM.,CONCEPTO: DEVOLUCION DE SALDO,DEP.: ABC REGIONAL TARIJA , PROCEDENCIA: BANCO UNION S.A., CHEQUE: 1912, FECHA DE EMISION:13/03/2017</t>
  </si>
  <si>
    <t>J03212010001</t>
  </si>
  <si>
    <t>De: 00299014101 Transferencia que efectuamos a requerimiento del Ministerio de Trabajo Empleo y Prevision Social, segun notas CITE:DMTEPS/Of.1836,2426 y 2635/16 y DGAA/N063/17, en virtud al inf. Tecnico MTEPS/DGAA/UF/T-N038/15 y Inf. Legales MTEPS/DGAJ/ GJ/N2504/16 del MTEPS e inf. MEFP/DGAJ/UAJ/N86</t>
  </si>
  <si>
    <t>J03212050001</t>
  </si>
  <si>
    <t>De: 00300014201 Transferencia que efectuamos a requerimiento del Ministerio de Trabajo Empleo y Prevision Social, segun notas CITE: DMTEPS/Of.1836, 2426 y 2635/16 y DGAA/N063/17, en virtud al inf. Tecnico MTEPS/DGAA/UF/T-N038/15 y Inf. Legales MTEPS/DGAJ/GJ/N2504/16 del MTEPS e inf. MEFP/DGAJ/UAJ/N8</t>
  </si>
  <si>
    <t>J03212060001</t>
  </si>
  <si>
    <t>De: 00301014201 Transferencia que efectuamos a requerimiento del Ministerio de Trabajo Empleo y Prevision Social, segun notas CITE: DMTEPS/Of.1836, 2426 y 2635/16 y DGAA/N063/17, en virtud al inf. Tecnico MTEPS/DGAA/UF/T-N038/15 y Inf. Legales MTEPS/DGAJ/GJ/N2504/16 del MTEPS e inf. MEFP/DGAJ/UAJ/N8</t>
  </si>
  <si>
    <t>G03586430004</t>
  </si>
  <si>
    <t>VENTA DE DIVISAS CON TRANSFERENCIA DE FONDOS A SOLICITUD DE AUTORIDAD DE REG.Y FISCALIZ.DE TELECOMUNICACIONES Y TRANSP. SEGUN SOLICITUD 1522 REF: TRANSFERENCIA DE FONDOS A LA ASOCIACIÓN LATINOAMERICANA DE FERROCARRILES - ALAF CORRESPONDIENTE A CUOTAS DEL SEGUNDO SEMESTRE 2015 Y CUOTAS DEL PRIMER Y S LIB. 00099021001 TGN-RECURSOS ORDINARIOS (3987)</t>
  </si>
  <si>
    <t>G04019870004</t>
  </si>
  <si>
    <t>VENTA DE DIVISAS CON TRANSFERENCIA DE FONDOS A SOLICITUD DE AUTORIDAD DE REG.Y FISCALIZ.DE TELECOMUNICACIONES Y TRANSP.  REF: TRANSFERENCIA DE FONDOS A LA UNION POSTAL DE LAS AMERICAS ESPAÑA Y PORTUGAL -UPAEP CORREP.AL PLAN DE AMOTIZ.ANUAL DE LA DEUDA POR CONCEPTO DE CUOTAS CONTRIBUTIVAS PARA GASTOS LIB. 00099021001 TGN-RECURSOS ORDINARIOS</t>
  </si>
  <si>
    <t>G04128680005</t>
  </si>
  <si>
    <t>VENTA DE DIVISAS CON TRANSFERENCIA DE FONDOS A SOLICITUD DE AUTORIDAD DE REG.Y FISCALIZ.DE TELECOMUNICACIONES Y TRANSP. SEGUN SOLICITUD 1975 REF: PAGO DE CUOTA DE AMORTIZACIÓN DE LA DEUDA POR CONTRIBUCIONES Y CUOTA ANUAL 2017 A LA UNIÓN INTERNACIONAL DE TELECOMUNICACIONES - UIT, DE ACUERDO A CERTIFI LIB. 00099021001 TGN-RECURSOS ORDINARIOS (3987)</t>
  </si>
  <si>
    <t>G04128680004</t>
  </si>
  <si>
    <t>VENTA DE DIVISAS CON TRANSFERENCIA DE FONDOS A SOLICITUD DE AUTORIDAD DE REG.Y FISCALIZ.DE TELECOMUNICACIONES Y TRANSP. SEGUN SOLICITUD 1975 REF: PAGO DE CUOTA DE AMORTIZACIÓN DE LA DEUDA POR CONTRIBUCIONES Y CUOTA ANUAL 2017 A LA UNIÓN INTERNACIONAL DE TELECOMUNICACIONES - UIT, DE ACUERDO A CERTIFI LIB. 00099021001 TGN-RECURSOS ORDINARIOS (3987) POR DIFERENCIAL CAMBIARIO</t>
  </si>
  <si>
    <t>J03212090001</t>
  </si>
  <si>
    <t>De: 00315012001 Transferencia que efectuamos a requerimiento del Ministerio de Trabajo Empleo y Prevision Social, segun notas CITE: DMTEPS/Of.1836, 2426 y 2635/16 y DGAA/N063/17, en virtud al inf. Tecnico MTEPS/DGAA/UF/T-N038/15 y Inf. Legales MTEPS/DGAJ/GJ/N2504/16 del MTEPS e inf. MEFP/DGAJ/UAJ/N8</t>
  </si>
  <si>
    <t>J03194630002</t>
  </si>
  <si>
    <t>A:00340012003 A requerimiento de la Unidad de Administracion e Informacion Salarial (UAIS), con nota interna CITE: MEFP/VTCP/DGPOT/UAIS/N 560/2017, en la cual solicita la reversion definitiva de las boletas consignadas en el Comprobante de Pago N 18678.</t>
  </si>
  <si>
    <t>O14834920002</t>
  </si>
  <si>
    <t>00340012003 DEPOSITO DE EFECTIVO, DEPOSITANTE: INGRID MURQUITE CONDORI, CONCEPTO: DEVOLUCION AGUINALDO 2016, CUENTA DE DEPOSITO: CUENTA UNICA DEL TESORO</t>
  </si>
  <si>
    <t>O14831560002</t>
  </si>
  <si>
    <t>00344012001 DEPOSITO DE EFECTIVO, DEPOSITANTE: IPELC, CONCEPTO: SALDO NO EJECUTADO DEL ILC QUECHUA DEL INFORME N°31, CUENTA DE DEPOSITO: CUENTA UNICA DEL TESORO</t>
  </si>
  <si>
    <t>O14831570002</t>
  </si>
  <si>
    <t>00344014601 DEPOSITO DE EFECTIVO, DEPOSITANTE: IPELC, CONCEPTO: DEVOLUCIÓN DEL MONTO DE COMBUSTIBLE NO UTILIZADO CEPY, CUENTA DE DEPOSITO: CUENTA UNICA DEL TESORO</t>
  </si>
  <si>
    <t>O14831600002</t>
  </si>
  <si>
    <t>00344018001 DEPOSITO DE EFECTIVO, DEPOSITANTE: IPELC, CONCEPTO: SALDO NO EJECUTADO CONSOLIDACIÓN DE NUCLEOS REFERENCIALES EN OCHO DISTRITOS EDUCATIVOS, CUENTA DE DEPOSITO: CUENTA UNICA DEL TESORO</t>
  </si>
  <si>
    <t>O14831610002</t>
  </si>
  <si>
    <t>00344018001 DEPOSITO DE EFECTIVO, DEPOSITANTE: IPELC, CONCEPTO: SALDO NO EJECUTADO CONSOLIDACIÓN MESCP EN NUCLEOS REFERENCIALES SEPT A NOV, CUENTA DE DEPOSITO: CUENTA UNICA DEL TESORO</t>
  </si>
  <si>
    <t>O14831620002</t>
  </si>
  <si>
    <t>00344018001 DEPOSITO DE EFECTIVO, DEPOSITANTE: IPELC, CONCEPTO: SALDO NO EJECUTADO PAGO PASAJES Y VIÁTICOS ILC MESCP E IPELC ENCUENTRO PLURINACIONAL, CUENTA DE DEPOSITO: CUENTA UNICA DEL TESORO</t>
  </si>
  <si>
    <t>O14831630002</t>
  </si>
  <si>
    <t>00344018001 DEPOSITO DE EFECTIVO, DEPOSITANTE: IPELC, CONCEPTO: SALDO NO EJECUTADO CONSOLIDACIÓN MESCP Y PSP EN SIETE NUCLEOS REFERENCIALES, CUENTA DE DEPOSITO: CUENTA UNICA DEL TESORO</t>
  </si>
  <si>
    <t>O14860900002</t>
  </si>
  <si>
    <t>00344018001 DEPOSITO DE EFECTIVO, DEPOSITANTE: IPELC, CONCEPTO: SALDO NO EJECUTADO SEGUIMIENTO PROCESOS PEDAGOGICOS EN NUCLEOS REFERENCIALES, CUENTA DE DEPOSITO: CUENTA UNICA DEL TESORO</t>
  </si>
  <si>
    <t>J03204820002</t>
  </si>
  <si>
    <t>A:00373024101 TRANSFERENCIA S/G NOTA MEFP/VTCP/DGPOT/UPCFTGN/INF/N430/2017 EN VIRTUD DEL ART. 8 D.S. N 2842 MEDIANTE NOTA MEFP/VTCP/DGPOT/UPCFTGN/N0559/2016 SE COMUNICA AL FDI QUE LAS TRANSFERENCIAS SE EFECTUARAN DE FORMA MENSUAL CONFORME A RECAUDACION EN EFECTIVO DEL 5% DEL IDH.</t>
  </si>
  <si>
    <t>S08833510002</t>
  </si>
  <si>
    <t>'TRANSFERENCIA DE FONDOS DE DPTOS.DE ENCAJE LEGAL DEL SISTEMA FINANCIERO A DPTOS.CTES.DEL SECTOR PUBLICO S/G CITE' BUN/0208/17||DE LA FECHA (HRE-TSO-1529). A SOLICITUD DEL MEFP; REVERSION ANTICIPADA PARA ABONO A LA LIBRETA N°00373024101; BUN.</t>
  </si>
  <si>
    <t>O14890750002</t>
  </si>
  <si>
    <t>00373024101 DEPOSITO DE EFECTIVO, DEPOSITANTE: FONDO DE DESARROLLO INDIGENA, CONCEPTO: POR CONCEPTO DE REVERSION DE CHEQUE, CUENTA DE DEPOSITO: CUENTA UNICA DEL TESORO</t>
  </si>
  <si>
    <t>O14812360002</t>
  </si>
  <si>
    <t>00378012002 DEPOSITO DE EFECTIVO, DEPOSITANTE: ROLANDO D. MARQUEZ TINTAYA -SENATEX, CONCEPTO: DEVOLUCION POR RETENCIONES IVA DEL MES DE FEBRERO DE 2017 AL C31-67, CUENTA DE DEPOSITO: CUENTA UNICA DEL TESORO</t>
  </si>
  <si>
    <t>O14866400002</t>
  </si>
  <si>
    <t>00378012002 DEPOSITO DE EFECTIVO, DEPOSITANTE: SENATEX, CONCEPTO: RETENCIONES IMPOSITIVAS C31 - 113, CUENTA DE DEPOSITO: CUENTA UNICA DEL TESORO</t>
  </si>
  <si>
    <t>B14834070002</t>
  </si>
  <si>
    <t>00099021001 DEP.DE CHEQ.AJENOS,RET.DE CAM.,CONCEPTO: PAGO POR SUBSIDIO DE ENFERMEDAD Y MATERNIDAD CORRESPONDIENTE AL MES DE DICIEMBRE 2016,DEP.: CAJA DE SALUD DE LA BANCA PRIVADA , PROCEDENCIA: BANCO NACIONAL DE BOLIVIA S.A., CHEQUE: 6347011, FECHA DE EMISION:16</t>
  </si>
  <si>
    <t>B14834090002</t>
  </si>
  <si>
    <t>00099021001 DEP.DE CHEQ.AJENOS,RET.DE CAM.,CONCEPTO: REMBOLSO DE SUBSIDIO DE ENFERMEDAD CORRESPONDIENTE AL MES DE DICIEMBRE 2016,DEP.: CAJA DE SALUD DE LA BANCA PRIVADA , PROCEDENCIA: BANCO NACIONAL DE BOLIVIA S.A., CHEQUE: 6347098, FECHA DE EMISION:23/02/2017</t>
  </si>
  <si>
    <t>B14850920002</t>
  </si>
  <si>
    <t>00099021001 DEP.DE CHEQ.AJENOS,RET.DE CAM.,CONCEPTO: REEMBOLSO POR INCAPACIDAD DE LA CAJA DE SALUD CORDES A LA HTT,DEP.: CAJA DE SALUD CORDES , PROCEDENCIA: BANCO UNION S.A., CHEQUE: 3664, FECHA DE EMISION:16/03/2017</t>
  </si>
  <si>
    <t>O14801650002</t>
  </si>
  <si>
    <t>00512032001 DEPOSITO DE EFECTIVO, DEPOSITANTE: JUAN CANAZA HUAYTA, CONCEPTO: DEVOLUCION DE SALARIO, CUENTA DE DEPOSITO: CUENTA UNICA DEL TESORO</t>
  </si>
  <si>
    <t>S08762550001</t>
  </si>
  <si>
    <t>||COBRO EMISION BOLETA DE GARANTIA Nº001/2017 P/O Y.P.F.B. A/F ADUANA NACIONAL. LIB.00513012004 LBP-YPFB-UNICOMERCIAL REF.:COMISIONES EMISION BOLETA DE GARANTIA Nº001/2017</t>
  </si>
  <si>
    <t>G03475850001</t>
  </si>
  <si>
    <t>G03472150004</t>
  </si>
  <si>
    <t>VENTA DE DIVISAS CON TRANSFERENCIA DE FONDOS A SOLICITUD DE YACIMIENTOS PETROLIFEROS FISCALES BOLIVIANOS SEGUN SOLICITUD 1470 REF: PAGO ANTICIPADO A PETROPERU PROVISION DIESEL OIL MES DICIEMBRE 2016 LIB. 00513012004 LBP-YPFB-UNICOMERCIAL (4030005415/1-2188907)</t>
  </si>
  <si>
    <t>G03472140004</t>
  </si>
  <si>
    <t>VENTA DE DIVISAS CON TRANSFERENCIA DE FONDOS A SOLICITUD DE YACIMIENTOS PETROLIFEROS FISCALES BOLIVIANOS SEGUN SOLICITUD 1467 REF: PAGO ANTICIPADO A TRAFIGURA PTE LTD POR SUMINISTRO DE INSUMOS Y ADITIVOS Y DIESEL OIL MES DICIEMBRE 2016 LIB. 00513012004 LBP-YPFB-UNICOMERCIAL (4030005415/1-2188907)</t>
  </si>
  <si>
    <t>G03472130004</t>
  </si>
  <si>
    <t>VENTA DE DIVISAS CON TRANSFERENCIA DE FONDOS A SOLICITUD DE YACIMIENTOS PETROLIFEROS FISCALES BOLIVIANOS SEGUN SOLICITUD 1469 REF: PAGO ANTICIPADO A TRAFIGURA PTE LTD POR SUMINISTRO DE INSUMOS Y ADITIVOS Y DIESEL OIL MES DICIEMBRE 2016 LIB. 00513012004 LBP-YPFB-UNICOMERCIAL (4030005415/1-2188907)</t>
  </si>
  <si>
    <t>G03472120004</t>
  </si>
  <si>
    <t>VENTA DE DIVISAS CON TRANSFERENCIA DE FONDOS A SOLICITUD DE YACIMIENTOS PETROLIFEROS FISCALES BOLIVIANOS SEGUN SOLICITUD 1468 REF: PAGO A LA COMPAÑÍA DE PETRÓLEOS DE CHILE COPEC SA POR EL SUMINISTRO DE GASOLINA POR LAS CARGAS DEL 01 AL 07 DE DICIEMBRE DE 2016 LIB. 00513012004 LBP-YPFB-UNICOMERCIAL (4030005415/1-2188907)</t>
  </si>
  <si>
    <t>G03472030001</t>
  </si>
  <si>
    <t>G03472050001</t>
  </si>
  <si>
    <t>COBRO COSTOS DE PAPELERIA SEGUN TRANSFERENCIA DEL EXTERIOR POR ORDEN DE HOGAS S.A. (LIMA PERU) REF.: EXPORTACION GLP Y OTROS LIB. 00513062001 YPFB-OPERACIONES PLANTA DE SEPARACION DE LIQUIDOS RIO GRANDE</t>
  </si>
  <si>
    <t>J03182120001</t>
  </si>
  <si>
    <t>De: 00513012002 Transferencia que se efectua a requerimiento de Yacimientos Petroliferos Fiscales Bolivianos (YPFB), con nota CITE: DFC 4362 URT-3166/2016 y en virtud a la nota interna CITE: MEFP/VPCF/DGCF/UCCF N 1054/2016, por concepto de deposito erroneo.</t>
  </si>
  <si>
    <t>J03182110001</t>
  </si>
  <si>
    <t>De: 00513012004 Transferencia que se efectua a requerimiento de Yacimientos Petroliferos Fiscales Bolivianos (YPFB), con nota CITE: DFC 4361 URT-3165/2016 y en virtud a la nota interna CITE: MEFP/VPCF/DGCF/UCCF N 1056/2016, por concepto de deposito en demasia.</t>
  </si>
  <si>
    <t>J03182100001</t>
  </si>
  <si>
    <t>De: 00513012004 Transferencia que se efectua a requerimiento de Yacimientos Petroliferos Fiscales Bolivianos (YPFB), con nota CITE: DFC 4358 URT-3162/2016 y en virtud a la nota interna CITE: MEFP/VPCF/DGCF/UCCF N 1053/2016, por concepto de deposito en demasia.</t>
  </si>
  <si>
    <t>J03182090001</t>
  </si>
  <si>
    <t>De: 00513012004 Transferencia que se efectua a requerimiento de Yacimientos Petroliferos Fiscales Bolivianos (YPFB), con nota CITE: DFC 4357 URT-3161/2016 y en virtud a la nota interna CITE: MEFP/VPCF/DGCF/UCCF N 1055/2016, por concepto de deposito en demasia.</t>
  </si>
  <si>
    <t>J03182080001</t>
  </si>
  <si>
    <t>De: 00513012004 Transferencia que se efectua a requerimiento de Yacimientos Petroliferos Fiscales Bolivianos (YPFB), con nota CITE: DFC 4360 URT-3164/2016 y en virtud a la nota interna CITE: MEFP/VPCF/DGCF/UCCF N 1057/2016, por concepto de deposito en demasia.</t>
  </si>
  <si>
    <t>J03182070001</t>
  </si>
  <si>
    <t>De: 00513012004 Transferencia que se efectua a requerimiento de Yacimientos Petroliferos Fiscales Bolivianos (YPFB), con nota CITE: DFC 4359 URT-3163/2016 y en virtud a la nota interna CITE: MEFP/VPCF/DGCF/UCCF N 1058/2016, por concepto de deposito en demasia.</t>
  </si>
  <si>
    <t>S08763870002</t>
  </si>
  <si>
    <t>||DEVOLUCION DE PAGO COMISIONES NOTIFICACION DE EMISION DE CARTA DE CREDITO STANDBY BS220 Y EMISION DE CBTE. CONTABLE BS50 DE ACUERDO A SWIFT 00164 DE LA FECHA ADJUNTO REF.: 40GA-G43351-4DGN LIB. 00513012007 YPFB- RECURSOS DE NACIONALIZACION REF.: COMISIONES AVISO LCSB 40GA-G43351-4DGN</t>
  </si>
  <si>
    <t>J03181990001</t>
  </si>
  <si>
    <t>De: 00513012004 Transferencia que efectuamos a requerimiento de Yacimientos Petroliferos Fiscales Bolivianos mediante nota CITE: YPFB/DFC-4293 URT-3117/2016 para la devolucion del deposito en demasia a la EE.SS.RIOJA  en virtud a la nota CITE: MEFP/VPCF/DGCF/UCCF No 1059/2016</t>
  </si>
  <si>
    <t>J03181980001</t>
  </si>
  <si>
    <t>De: 00513012004 Transferencia que efectuamos a requerimiento de Yacimientos Petroliferos Fiscales Bolivianos mediante nota CITE: YPFB/DFC-4292 URT-3116/2016 para la devolucion del deposito en demasia a la EE.SS. EL OASIS  en virtud a la nota CITE: MEFP/VPCF/DGCF/UCCF No 1059/2016</t>
  </si>
  <si>
    <t>J03181970001</t>
  </si>
  <si>
    <t>De: 00513012004 Transferencia que efectuamos a requerimiento de Yacimientos Petroliferos Fiscales Bolivianos mediante nota CITE: YPFB/DFC-4294 URT-3118/2016 para la devolucion de recursos a la Distribuidora LUBRIGAS  en virtud a la nota CITE: MEFP/VPCF/DGCF/UCCF No 1059/2016</t>
  </si>
  <si>
    <t>J03181960001</t>
  </si>
  <si>
    <t>De: 00513012004 Transferencia que efectuamos a requerimiento de Yacimientos Petroliferos Fiscales Bolivianos mediante nota CITE: YPFB/DFC-4295 URT-3119/2016 para la devolucion del deposito en demasia a la distribuidora ROGAS en virtud a la nota CITE: MEFP/VPCF/DGCF/UCCF No 1059/2016</t>
  </si>
  <si>
    <t>J03181810001</t>
  </si>
  <si>
    <t>De: 00513012004 Transferencia que efectuamos a requerimiento de Yacimientos Petroliferos Fiscales Bolivianos mediante nota CITE: YPFB/DFC-4296 URT-3120/2016 para la devolucion del deposito en demasia a la EE.SS. MIZQUE  en virtud a la nota CITE: MEFP/VPCF/DGCF/UCCF No 1059/2016</t>
  </si>
  <si>
    <t>G03507900001</t>
  </si>
  <si>
    <t>COBRO COSTOS DE PAPELERIA SEGUN TRANSFERENCIA DEL EXTERIOR POR ORDEN DE GAS TOTAL S.A. REF:CONTRATO N 63 LIB. 00513062001 YPFB-OPERACIONES PLANTA DE SEPARACION DE LIQUIDOS RIO GRANDE</t>
  </si>
  <si>
    <t>S08765020001</t>
  </si>
  <si>
    <t>||COMISION TRANSFERENCIA FDOS.AL EXTERIOR 0,10% S/USD1.456.000.-,REEMB.GSTS.COMUNICACION BS220.-Y EMISION COMP.CONTABLE BS50.-REF.:PAGO 1 LC I-2016-032 P/C Y.P.F.B. A/F KOSAN CRISPLANT A/S,EN COMPL.A COMP.876501,09/01/17. LIB.00513012004 LBP-YPFB-UNICOMERCIAL REF.:COMISIONES PAGO 1 LC I-2016-032</t>
  </si>
  <si>
    <t>COBRO COSTOS DE PAPELERIA SEGUN TRANSFERENCIA DEL EXTERIOR POR ORDEN DE PETROLEO BRASILEIRO S.A. PETROBRAS LIB. 00513012007 YPFB - RECURSOS NACIONALIZACIÓN</t>
  </si>
  <si>
    <t>G03521850001</t>
  </si>
  <si>
    <t>COBRO COSTOS DE PAPELERIA SEGUN TRANSFERENCIA DEL EXTERIOR POR ORDEN DE COPAPE PROD.DE PETROLEO LTDA.BRAZIL-SAO PAULO LIB. 00513062001 YPFB-OPERACIONES PLANTA DE SEPARACION DE LIQUIDOS RIO GRANDE</t>
  </si>
  <si>
    <t>S08769090001</t>
  </si>
  <si>
    <t>||COMISION TRANSFERENCIA FDOS.AL EXTERIOR 0,10% S/USD2.329.600.-,REEMB.GSTS.COMUNICACION BS220.-Y EMISION COMP.CONTABLE BS50.-REF.:PAGO 2 LC I-2016-032 P/C Y.P.F.B. A/F KOSAN CRISPLANT A/S,EN COMPL.A COMP.876908,12/01/17. LIB.00513012004 LBP-YPFB-UNICOMERCIAL REF.:COMISIONES PAGO 2 LC I-2016-032</t>
  </si>
  <si>
    <t>G03543560004</t>
  </si>
  <si>
    <t>VENTA DE DIVISAS CON TRANSFERENCIA DE FONDOS A SOLICITUD DE YACIMIENTOS PETROLIFEROS FISCALES BOLIVIANOS SEGUN SOLICITUD 1509 REF: PAGO A PETRÓLEO BRASILEIRO SA POR SUMINISTRO DE GASOLINA PARA ENERO 2017 LIB. 00513012004 LBP-YPFB-UNICOMERCIAL (4030005415/1-2188907)</t>
  </si>
  <si>
    <t>COBRO COSTOS DE PAPELERIA SEGUN TRANSFERENCIA DEL EXTERIOR POR ORDEN DE ENERGIA ARGENTINA SOCIEDAD ANONIMA LIB. 00513012007 YPFB - RECURSOS NACIONALIZACIÓN</t>
  </si>
  <si>
    <t>S08772150001</t>
  </si>
  <si>
    <t>'COBRO POR´||COMISION TRANSFERENCIA DE FONDOS AL EXTERIOR 0,10% S/USD 624.400.- REEMB. GASTOS DE COMUNICACION BS220.- Y EMISION DE CBTE. CONTABLE BS50.- REF. PAGO N°1 LC I-2016-004 YPFB AFAVOR DE MAGHREB MANAGEMENT INTERNATIONAL MM EN COMPLEMENTO A CBTE. S-0877214 ADJ. LIB. 00513072001 YPFB-OPERACIONES GNRGD REF.: COMISIONES PAGO N°1 I-2016-004</t>
  </si>
  <si>
    <t>G03589160001</t>
  </si>
  <si>
    <t>COBRO COSTOS DE PAPELERIA SEGUN TRANSFERENCIA DEL EXTERIOR POR ORDEN DE LIMA GAS S.A.CALLAO-PERU LIB. 00513062001 YPFB-OPERACIONES PLANTA DE SEPARACION DE LIQUIDOS RIO GRANDE</t>
  </si>
  <si>
    <t>S08776350001</t>
  </si>
  <si>
    <t>'COBRO DE UTILES DE ESCRITORIO POR´||COMPLEMENTO AL COMPROBANTE S-877634 DE LA FECHA REF.: TRANSF. DE FDOS. DEL EXTERIOR A FAVOR DE Y.P.F.B. LIBRETA 00513062001 YPFB-OPERACIONES PLANTA DE SEPARACION DE LIQUIDOS RIO GRANDE</t>
  </si>
  <si>
    <t>G03618620001</t>
  </si>
  <si>
    <t>COBRO COSTOS DE PAPELERIA SEGUN TRANSFERENCIA DEL EXTERIOR POR ORDEN DE CORPORACION PETROLERA S.A.(ASUNCION PARAGUAY) LIB. 00513062001 YPFB-OPERACIONES PLANTA DE SEPARACION DE LIQUIDOS RIO GRANDE</t>
  </si>
  <si>
    <t>G03638940003</t>
  </si>
  <si>
    <t>PROVISION DE FONDOS A SOLICITUD DE YACIMIENTOS PETROLIFEROS FISCALES BOLIVIANOS SEGUN SOLICITUD YPFB-0011-2017 REF: PAGO REGALIAS AL TGN OCTUBRE 2016 LIB. 00099021001 TGN YPFB PARTICIPACION 6% PRODUCCIÓN BRUTA DE HIDROCARBUROS BOCA DE POZO</t>
  </si>
  <si>
    <t>J03187750001</t>
  </si>
  <si>
    <t>De: 00513012004 A requerimiento de Yacimientos Petroliferos Fiscales Bolivianos (YPFB), con nota CITE: YPFB/DFC-4583 URT-3282/2016, en la cual solicita la devolucion de depositos erroneos, de acuerdo a la nota interna de la Direccion General de Contabilidad Fiscal, CITE: MEFP/VPCF/DGCF/UCCF N 053/20</t>
  </si>
  <si>
    <t>J03187760001</t>
  </si>
  <si>
    <t>De: 00513012002 A requerimiento de Yacimientos Petroliferos Fiscales Bolivianos (YPFB), con nota CITE: YPFB/DFC-4479 URT-3232/2016, en la cual solicita la devolucion de depositos erroneos, segun nota interna de la Direccion General de Contabilidad Fiscal, CITE: MEFP/VPCF/DGCF/UCCF N 058/2017, de acu</t>
  </si>
  <si>
    <t>J03187770001</t>
  </si>
  <si>
    <t>De: 00513012004 A requerimiento del Ministerio de Yacimientos Petroliferos Fiscales Bolivianos (YPFB), con nota CITE: YPFB/DFC-4480 URT-3232/2016, en la cual solicita la devolucion de depositos erroneos, de acuerdo a la nota interna de la Direccion General de Contabilidad Fiscal, CITE: MEFP/VPCF/DGC</t>
  </si>
  <si>
    <t>J03187780001</t>
  </si>
  <si>
    <t>De: 00513012004 A requerimiento de Yacimientos Petroliferos Fiscales Bolivianos (YPFB), con nota CITE: YPFB/DFC-4483 y 4481 URT-3236 y 3234/2016 , en la cual solicita la devolucion de depositos erroneos, de segun nota interna de la Direccion General de Contabilidad Fiscal, CITE: MEFP/VPCF/DGCF/UCCF</t>
  </si>
  <si>
    <t>J03187790001</t>
  </si>
  <si>
    <t>De: 00513012004 A requerimiento de Yacimientos Petroliferos Fiscales Bolivianos (YPFB), con nota CITE: YPFB/DFC-4482 URT-3235/2016, en la cual solicita la devolucion de depositos erroneos, de acuerdo a la nota interna de la Direccion General de Contabilidad Fiscal, CITE: MEFP/VPCF/DGCF/UCCF N 058/20</t>
  </si>
  <si>
    <t>J03187800001</t>
  </si>
  <si>
    <t>De: 00513012004 A requerimiento de Yacimientos Petroliferos Fiscales Bolivianos (YPFB), con nota CITE: YPFB/DFC-4557 URT-3253/2016, en la cual solicita la devolucion de depositos en demasia, de acuerdo a la nota interna de la Direccion General de Contabilidad Fiscal, CITE: MEFP/VPCF/DGCF/UCCF N 059/</t>
  </si>
  <si>
    <t>J03187880001</t>
  </si>
  <si>
    <t>De: 00513012004 A requerimiento de Yacimientos Petroliferos Fiscales Bolivianos (YPFB), con nota CITE: YPFB/DFC-4556 y URT-3252/2016, en la cual solicita la devolucion de depositos erroneos, de acuerdo a la nota interna de la Direccion General de Contabilidad Fiscal, CITE: MEFP/VPCF/DGCF/UCCF N 059/</t>
  </si>
  <si>
    <t>G03648580004</t>
  </si>
  <si>
    <t>VENTA DE DIVISAS CON TRANSFERENCIA DE FONDOS A SOLICITUD DE YACIMIENTOS PETROLIFEROS FISCALES BOLIVIANOS SEGUN SOLICITUD 1554 REF: PAGO ANTICIPADO A VITOL SA POR SUMINISTRO DE DIESEL OIL MES ENERO 2017 PRIMER EMBARQUE LIB. 00513012004 LBP-YPFB-UNICOMERCIAL (4030005415/1-2188907)</t>
  </si>
  <si>
    <t>G03652960001</t>
  </si>
  <si>
    <t>COBRO COSTOS DE PAPELERIA SEGUN TRANSFERENCIA DEL EXTERIOR POR ORDEN DE PETROBRAS PARAGUAY GAS SRL. LIB. 00513062001 YPFB-OPERACIONES PLANTA DE SEPARACION DE LIQUIDOS RIO GRANDE</t>
  </si>
  <si>
    <t>G03662060004</t>
  </si>
  <si>
    <t>VENTA DE DIVISAS CON TRANSFERENCIA DE FONDOS A SOLICITUD DE YACIMIENTOS PETROLIFEROS FISCALES BOLIVIANOS SEGUN SOLICITUD 1568 REF: PAGO ANTICIPADO A VITOL SA POR SUMINISTRO DE INSUMOS Y ADITIVOS Y DIESEL OIL CORRESPONDIENTE AL MES DE ENERO 2017 LIB. 00513012004 LBP-YPFB-UNICOMERCIAL (4030005415/1-2188907)</t>
  </si>
  <si>
    <t>G03665140004</t>
  </si>
  <si>
    <t>VENTA DE DIVISAS CON TRANSFERENCIA DE FONDOS A SOLICITUD DE YACIMIENTOS PETROLIFEROS FISCALES BOLIVIANOS SEGUN SOLICITUD 1567 REF: PAGO A PETRÓLEO BRASILEIRO SA SUMINISTRO DE GASOLINA PARA ENERO 2017 LIB. 00513012004 LBP-YPFB-UNICOMERCIAL (4030005415/1-2188907)</t>
  </si>
  <si>
    <t>G03673510004</t>
  </si>
  <si>
    <t>VENTA DE DIVISAS CON TRANSFERENCIA DE FONDOS A SOLICITUD DE YACIMIENTOS PETROLIFEROS FISCALES BOLIVIANOS SEGUN SOLICITUD 1575 REF: PAGO A LA EMPRESA SENERINI TRANSPORTES LTDA POR SERVICIO DE TRANSPORTE DE COMBUSTIBLES LÍQUIDOS PARA EL MES DE ENERO DE 2017 LIB. 00513012004 LBP-YPFB-UNICOMERCIAL (4030005415/1-2188907)</t>
  </si>
  <si>
    <t>G03678930001</t>
  </si>
  <si>
    <t>COBRO COSTOS DE PAPELERIA SEGUN TRANSFERENCIA DEL EXTERIOR POR ORDEN DE PETROBRAS PARAGUAY GAS SRL. ASUNCION-PARAGUAY LIB. 00513062001 YPFB-OPERACIONES PLANTA DE SEPARACION DE LIQUIDOS RIO GRANDE</t>
  </si>
  <si>
    <t>G03698160004</t>
  </si>
  <si>
    <t>VENTA DE DIVISAS CON TRANSFERENCIA DE FONDOS A SOLICITUD DE YACIMIENTOS PETROLIFEROS FISCALES BOLIVIANOS SEGUN SOLICITUD 1596 REF: PAGO A LA EMPRESA PETROPERU S.A. POR SUMINISTRO DE DIESEL PARA EL MES DE ENERO DE 2017 LIB. 00513012004 LBP-YPFB-UNICOMERCIAL (4030005415/1-2188907)</t>
  </si>
  <si>
    <t>G03698140004</t>
  </si>
  <si>
    <t>VENTA DE DIVISAS CON TRANSFERENCIA DE FONDOS A SOLICITUD DE YACIMIENTOS PETROLIFEROS FISCALES BOLIVIANOS SEGUN SOLICITUD 1592 REF: PAGO ANTICIPADO A TRAFIGURA SA POR SUMINISTRO DE INSUMOS Y ADITIVOS Y DIESEL OIL CORRESPONDIENTE AL MES DE ENERO 2017 LIB. 00513012004 LBP-YPFB-UNICOMERCIAL (4030005415/1-2188907)</t>
  </si>
  <si>
    <t>G03702180001</t>
  </si>
  <si>
    <t>S08787730002</t>
  </si>
  <si>
    <t>||TRANSFERENCIA DE FONDOS DEL EXTERIOR REF.:COMISION AVISO CARTA DE CREDITO STANDBY BS220.-Y EMISION COMP.CONTABLE BS50.-REF.:31134020172157 (BCB:SB-R-2016-67) A/F Y.P.F.B.,S/G SWIFT 1516 ADJ.DE LA FECHA. LIB.00513012007 YPFB-RECURSOS NACIONALIZACIÓN REF.:COMISIONES AVISO SBLC 31134020172157</t>
  </si>
  <si>
    <t>S08788240001</t>
  </si>
  <si>
    <t>'COBRO DE UTILES DE ESCRITORIO POR´||COMPLEMENTO AL COMPROBANTE S-0878823 DE LA FECHA. REF.: TRANSF. DE FONDOS DEL EXTERIOR A FAVOR DE YPFB. LIBRETA 00513062001 YPFB-OPERACIONES PLANTA DE SEPARACION DE LIQUIDOS RIO GRANDE.</t>
  </si>
  <si>
    <t>G03725770001</t>
  </si>
  <si>
    <t>COBRO COSTOS DE PAPELERIA SEGUN TRANSFERENCIA DEL EXTERIOR POR ORDEN DE PETROBRAS PARAGUAY GAS SRL REEF.: OPE 0/321353 LIB. 00513062001 YPFB-OPERACIONES PLANTA DE SEPARACION DE LIQUIDOS RIO GRANDE</t>
  </si>
  <si>
    <t>G03735120001</t>
  </si>
  <si>
    <t>COBRO COSTOS DE PAPELERIA SEGUN TRANSFERENCIA DEL EXTERIOR POR ORDEN DE CORPORACION PETROLERA S.A.ASUNCION PARAGUAY.REF.:PAGO DEPRE FACTURA NRO.11/2017 LIB. 00513062001 YPFB-OPERACIONES PLANTA DE SEPARACION DE LIQUIDOS RIO GRANDE</t>
  </si>
  <si>
    <t>G03746950001</t>
  </si>
  <si>
    <t>COBRO COSTOS DE PAPELERIA SEGUN TRANSFERENCIA DEL EXTERIOR POR ORDEN DE PETROBRAS PARAGUAY GAS SRL. REF.: OPE 0/321720 LIB. 00513062001 YPFB-OPERACIONES PLANTA DE SEPARACION DE LIQUIDOS RIO GRANDE</t>
  </si>
  <si>
    <t>G03755410004</t>
  </si>
  <si>
    <t>VENTA DE DIVISAS CON TRANSFERENCIA DE FONDOS A SOLICITUD DE YACIMIENTOS PETROLIFEROS FISCALES BOLIVIANOS SEGUN SOLICITUD 1639 REF: PAGO ANTICIPADO A EMPRESA VITOL S.A. SUMINISTRO DIESEL OIL E INSUMO Y ADITIVOS DICIEMBRE 2016 LIB. 00513012004 LBP-YPFB-UNICOMERCIAL (4030005415/1-2188907)</t>
  </si>
  <si>
    <t>G03767260001</t>
  </si>
  <si>
    <t>COBRO COSTOS DE PAPELERIA SEGUN TRANSFERENCIA DEL EXTERIOR POR ORDEN DE CORPORACION PARAGUAYA DISTRIBUIDORA DE DERIVADOS DE PETROLEO S.A. REF.: PAGO A PROVEEDORES COMPRA 900 TON GLP LIB. 00513062001 YPFB-OPERACIONES PLANTA DE SEPARACION DE LIQUIDOS RIO GRANDE</t>
  </si>
  <si>
    <t>G03780650001</t>
  </si>
  <si>
    <t>COBRO COSTOS DE PAPELERIA SEGUN TRANSFERENCIA DEL EXTERIOR POR ORDEN DE GAS TOTAL S.A. (PARAGUAY)REF.: CONTRATO N 63 AJUSTE DE PRECIO POR GLP LIB. 00513062001 YPFB-OPERACIONES PLANTA DE SEPARACION DE LIQUIDOS RIO GRANDE</t>
  </si>
  <si>
    <t>G03780610001</t>
  </si>
  <si>
    <t>COBRO COSTOS DE PAPELERIA SEGUN TRANSFERENCIA DEL EXTERIOR POR ORDEN DE GAS CORONA S.A.E.C.A. REF.: PAGO PARCIAL PRE-FACTURA NO.17/2017 LIB. 00513062001 YPFB-OPERACIONES PLANTA DE SEPARACION DE LIQUIDOS RIO GRANDE</t>
  </si>
  <si>
    <t>G03778150004</t>
  </si>
  <si>
    <t>VENTA DE DIVISAS CON TRANSFERENCIA DE FONDOS A SOLICITUD DE YACIMIENTOS PETROLIFEROS FISCALES BOLIVIANOS SEGUN SOLICITUD 1659 REF: PAGO A SGS CHILE LIMITADA POR EL SERVICIO DE INSPECCION DE CALIDAD DE PRODUCTO EN BUQUE EN EL PERIODO DE ENERO, MARZO, MAYO, JUNIO, JULIO Y AGOSTO DE 2016 LIB. 00513012004 LBP-YPFB-UNICOMERCIAL (4030005415/1-2188907)</t>
  </si>
  <si>
    <t>G03778170004</t>
  </si>
  <si>
    <t>VENTA DE DIVISAS CON TRANSFERENCIA DE FONDOS A SOLICITUD DE YACIMIENTOS PETROLIFEROS FISCALES BOLIVIANOS SEGUN SOLICITUD 1663 REF: PAGO A CAMIN CARGO CONTROL ARGENTINA S.A. POR SERVICIO DE INSPECCIÓN CORRESPONDIENTE A LOS MESES DE MAYO, JUNIO Y JULIO DE 2016 LIB. 00513012004 LBP-YPFB-UNICOMERCIAL (4030005415/1-2188907)</t>
  </si>
  <si>
    <t>G03788860004</t>
  </si>
  <si>
    <t>VENTA DE DIVISAS CON TRANSFERENCIA DE FONDOS A SOLICITUD DE YACIMIENTOS PETROLIFEROS FISCALES BOLIVIANOS SEGUN SOLICITUD 1664 REF: PAGO A COMPAÑÍA DE PETRÓLEOS DE CHI8LE COPEC S.A. POR SUMINISTRO DE GASOLINA FACTURAS FINALES CARGAS DEL 2016 LIB. 00513012004 LBP-YPFB-UNICOMERCIAL (4030005415/1-2188907)</t>
  </si>
  <si>
    <t>G03814230001</t>
  </si>
  <si>
    <t>COBRO COSTOS DE PAPELERIA SEGUN TRANSFERENCIA DEL EXTERIOR POR ORDEN DE VICTORIA JUAN GAS S.A.C. REF.: FACT. COMERCIALES 106 119 Y NOTA DE DEBITO 5. LIB. 00513062001 YPFB-OPERACIONES PLANTA DE SEPARACION DE LIQUIDOS RIO GRANDE</t>
  </si>
  <si>
    <t>S08800010002</t>
  </si>
  <si>
    <t>||TRANSFERENCIA DE FONDOS DEL EXTERIOR REF.:PAGO COMISIONES SBLC 21.9016286.6,S/G SWIFT 2306 ADJ.DE LA FECHA. LIB.00513012007 YPFB - RECURSOS NACIONALIZACIÓN REF.:COMISIONES SBLC 21.9016286.6</t>
  </si>
  <si>
    <t>G03815790004</t>
  </si>
  <si>
    <t>VENTA DE DIVISAS CON TRANSFERENCIA DE FONDOS A SOLICITUD DE YACIMIENTOS PETROLIFEROS FISCALES BOLIVIANOS SEGUN SOLICITUD 1698 REF: CAMC.- CANCELACIÓN DEL 20 POR CIENTO DEL VALOR TOTAL POR LA ADQUISICIÓN DE EQUIPOS DE PERFORACIÓN 1000HP, DE ACUERDO AL CONTRATO FIRMADO NO 2009AM420-016-YD201, SEGÚN NO LIB. 00513032001 YPFB - ACTIVIDADES VPACF</t>
  </si>
  <si>
    <t>G03815750004</t>
  </si>
  <si>
    <t>VENTA DE DIVISAS CON TRANSFERENCIA DE FONDOS A SOLICITUD DE YACIMIENTOS PETROLIFEROS FISCALES BOLIVIANOS SEGUN SOLICITUD 1696 REF: BUREAU VERITAS ARGENTINA S.A.-PAGO DE 120.334,71 SUS CON MULTAS POR RETRASO EN LA INSPECCIÓN DEL EQUIPO 1000HP, CON RETENC. DEL 12.5 POR CIENTO IUE-BE Y RETENC. DEL 7 PO LIB. 00513032001 YPFB - ACTIVIDADES VPACF</t>
  </si>
  <si>
    <t>G03815710005</t>
  </si>
  <si>
    <t>VENTA DE DIVISAS CON TRANSFERENCIA DE FONDOS A SOLICITUD DE YACIMIENTOS PETROLIFEROS FISCALES BOLIVIANOS SEGUN SOLICITUD 1697 REF: GRANT PRIDECO L.P.- PAGO DEL SEGUNDO PAGO PARCIAL 30 POR CIENTO (PAGO FINAL) POR ADQUISICIÓN DE TUBERÍAS DE PERFORACIÓN DE 5  OD (DRILL PIPE), SEGÚN CONTRATO NO ULG-SCZ- LIB. 00513032001 YPFB - ACTIVIDADES VPACF</t>
  </si>
  <si>
    <t>G03815710004</t>
  </si>
  <si>
    <t>VENTA DE DIVISAS CON TRANSFERENCIA DE FONDOS A SOLICITUD DE YACIMIENTOS PETROLIFEROS FISCALES BOLIVIANOS SEGUN SOLICITUD 1697 REF: GRANT PRIDECO L.P.- PAGO DEL SEGUNDO PAGO PARCIAL 30 POR CIENTO (PAGO FINAL) POR ADQUISICIÓN DE TUBERÍAS DE PERFORACIÓN DE 5  OD (DRILL PIPE), SEGÚN CONTRATO NO ULG-SCZ- LIB. 00513032001 YPFB - ACTIVIDADES VPACF POR DIFERENCIAL CAMBIARIO</t>
  </si>
  <si>
    <t>G03820400004</t>
  </si>
  <si>
    <t>VENTA DE DIVISAS CON TRANSFERENCIA DE FONDOS A SOLICITUD DE YACIMIENTOS PETROLIFEROS FISCALES BOLIVIANOS SEGUN SOLICITUD 1707 REF: PAGO A LA EMPRESASENERINI TRANSPORTES LTDA POR SERVICIO DE TRANSPORTE DE COMBUSTIBLES LÍQUIDOS PARA EL MES DE ENERO DE 2017 LIB. 00513012004 LBP-YPFB-UNICOMERCIAL (4030005415/1-2188907)</t>
  </si>
  <si>
    <t>G03848910001</t>
  </si>
  <si>
    <t>COBRO COSTOS DE PAPELERIA SEGUN TRANSFERENCIA DEL EXTERIOR POR ORDEN DE GAS CORONA S.A.E.C.A.REF.:PAGO PARCIAL PRE-FACTURA N./17/2017 LIB. 00513062001 YPFB-OPERACIONES PLANTA DE SEPARACION DE LIQUIDOS RIO GRANDE</t>
  </si>
  <si>
    <t>G03848120001</t>
  </si>
  <si>
    <t>COBRO COSTOS DE PAPELERIA SEGUN TRANSFERENCIA DEL EXTERIOR POR ORDEN DE GAS TOTAL S.A. (PARAGUAY) REF.: AJUSTE DE PRECIO S/CONTRATO N 63 LIB. 00513062001 YPFB-OPERACIONES PLANTA DE SEPARACION DE LIQUIDOS RIO GRANDE</t>
  </si>
  <si>
    <t>G03848100001</t>
  </si>
  <si>
    <t>G03848080001</t>
  </si>
  <si>
    <t>G03838400004</t>
  </si>
  <si>
    <t>VENTA DE DIVISAS CON TRANSFERENCIA DE FONDOS A SOLICITUD DE YACIMIENTOS PETROLIFEROS FISCALES BOLIVIANOS SEGUN SOLICITUD 1720 REF: PAGO A LA EMPRESA TRANSPORTADORA TORNADO LTDA  POR SERVICIO DE TRANSPORTE DE COMBUSTIBLES LÍQUIDOS PARA EL MES DE ENERO Y FENRERO DE 2017 LIB. 00513012004 LBP-YPFB-UNICOMERCIAL (4030005415/1-2188907)</t>
  </si>
  <si>
    <t>G03838380004</t>
  </si>
  <si>
    <t>VENTA DE DIVISAS CON TRANSFERENCIA DE FONDOS A SOLICITUD DE YACIMIENTOS PETROLIFEROS FISCALES BOLIVIANOS SEGUN SOLICITUD 1718 REF: PAGO A LA EMPRESA DE TRANSPORTES BORGO LTDA. POR SERVICIO DE TRANSPORTE DE COMBUSTIBLES LÍQUIDOS PARA LOS MESES MESES DE ENERO Y FEBRERO DE 2017 LIB. 00513012004 LBP-YPFB-UNICOMERCIAL (4030005415/1-2188907)</t>
  </si>
  <si>
    <t>G03859490001</t>
  </si>
  <si>
    <t>COBRO COSTOS DE PAPELERIA SEGUN TRANSFERENCIA DEL EXTERIOR POR ORDEN DE GAS CORONA S.A.E.C.A. REF.:PAGO PRE-FACTURA N 17/2017 LIB. 00513062001 YPFB-OPERACIONES PLANTA DE SEPARACION DE LIQUIDOS RIO GRANDE</t>
  </si>
  <si>
    <t>G03861990003</t>
  </si>
  <si>
    <t>PROVISION DE FONDOS A SOLICITUD DE YACIMIENTOS PETROLIFEROS FISCALES BOLIVIANOS SEGUN SOLICITUD YPFB-0050-2017 REF: PAGO REGALIAS TGN NOVIEMBRE 2016 LIB. 00099021001 TGN YPFB PARTICIPACION 6% PRODUCCIÓN BRUTA DE HIDROCARBUROS BOCA DE POZO</t>
  </si>
  <si>
    <t>G03862230001</t>
  </si>
  <si>
    <t>COBRO COSTOS DE PAPELERIA SEGUN TRANSFERENCIA DEL EXTERIOR POR ORDEN DE COPAPE PROD DE PETROLEO LTDA REF:INV NR 3 LIB. 00513062001 YPFB-OPERACIONES PLANTA DE SEPARACION DE LIQUIDOS RIO GRANDE</t>
  </si>
  <si>
    <t>G03864850001</t>
  </si>
  <si>
    <t>COBRO COSTOS DE PAPELERIA SEGUN TRANSFERENCIA DEL EXTERIOR POR ORDEN DE COPAPE PROD DE PETROLEO LTDA.- SAO PAULO BR REF.:INV 28/2017 LIB. 00513062001 YPFB-OPERACIONES PLANTA DE SEPARACION DE LIQUIDOS RIO GRANDE</t>
  </si>
  <si>
    <t>G03877760004</t>
  </si>
  <si>
    <t>VENTA DE DIVISAS CON TRANSFERENCIA DE FONDOS A SOLICITUD DE YACIMIENTOS PETROLIFEROS FISCALES BOLIVIANOS SEGUN SOLICITUD 1758 REF: PAGO A VITOL SA POR POR DIFERENCIA DE FACTURA PROFORMA Y FACTURA COMERCIAL DE SUMINISTRO DE DIESEL LIB. 00513012004 LBP-YPFB-UNICOMERCIAL (4030005415/1-2188907)</t>
  </si>
  <si>
    <t>G03877770004</t>
  </si>
  <si>
    <t>VENTA DE DIVISAS CON TRANSFERENCIA DE FONDOS A SOLICITUD DE YACIMIENTOS PETROLIFEROS FISCALES BOLIVIANOS SEGUN SOLICITUD 1759 REF: PAGO A SGS CHILE LIMITADA POR SERVICIO DE INSPECCIÓN EN EL PERÍODO DE SEPTIEMBRE Y OCTUBRE DE 2016 LIB. 00513012004 LBP-YPFB-UNICOMERCIAL (4030005415/1-2188907)</t>
  </si>
  <si>
    <t>G03877780004</t>
  </si>
  <si>
    <t>VENTA DE DIVISAS CON TRANSFERENCIA DE FONDOS A SOLICITUD DE YACIMIENTOS PETROLIFEROS FISCALES BOLIVIANOS SEGUN SOLICITUD 1761 REF: PAGO A NOBLE AMÉRICAS CORP POR EL SUMINISTRO DE DIÉSEL OÍL MEDIANTE BUQUE BW LIONESS CUARTO EMBARQUE LOTE 3 EN EL PERÍODO 20 A 24 DE DICIEMBRE DE 2016 LIB. 00513012004 LBP-YPFB-UNICOMERCIAL (4030005415/1-2188907)</t>
  </si>
  <si>
    <t>G03877790004</t>
  </si>
  <si>
    <t>VENTA DE DIVISAS CON TRANSFERENCIA DE FONDOS A SOLICITUD DE YACIMIENTOS PETROLIFEROS FISCALES BOLIVIANOS SEGUN SOLICITUD 1762 REF: PAGO A NOBLE AMÉRICAS CORP POR EL SUMINISTRO DE DIÉSEL OÍL MEDIANTE BUQUE BW LIONESS CUARTO EMBARQUE LOTE 3 EN EL PERÍODO 20 A 24 DE DICIEMBRE DE 2016 LIB. 00513012004 LBP-YPFB-UNICOMERCIAL (4030005415/1-2188907)</t>
  </si>
  <si>
    <t>G03877800004</t>
  </si>
  <si>
    <t>VENTA DE DIVISAS CON TRANSFERENCIA DE FONDOS A SOLICITUD DE YACIMIENTOS PETROLIFEROS FISCALES BOLIVIANOS SEGUN SOLICITUD 1763 REF: PAGO A COMPAÑÍA DE PETRÓLEOS DE CHILE  S.A. POR SUMINISTRO DE GASOLINA FACTURAS FINALES CARGAS DEL 01 AL 18 DE ENERO DE 2017 LIB. 00513012004 LBP-YPFB-UNICOMERCIAL (4030005415/1-2188907)</t>
  </si>
  <si>
    <t>G03877810004</t>
  </si>
  <si>
    <t>VENTA DE DIVISAS CON TRANSFERENCIA DE FONDOS A SOLICITUD DE YACIMIENTOS PETROLIFEROS FISCALES BOLIVIANOS SEGUN SOLICITUD 1764 REF: PAGO A COMPAÑIA DE PETROLEOS DE CHILE COPEC S.A. POR SUMINISTRO DE GASOLINA ESPECIAL PERIODO 21 1 17 AL 31 1 17 LIB. 00513012004 LBP-YPFB-UNICOMERCIAL (4030005415/1-2188907)</t>
  </si>
  <si>
    <t>G03888530004</t>
  </si>
  <si>
    <t>VENTA DE DIVISAS CON TRANSFERENCIA DE FONDOS A SOLICITUD DE YACIMIENTOS PETROLIFEROS FISCALES BOLIVIANOS SEGUN SOLICITUD 1770 REF: PAGO INSPECTORATE SERVICE PERU SAC POR SERVICIO DE INSPECCION CORRESPONDIENTE AL MES DE NOVIEMBRE Y DICIEMBRE 2016 LIB. 00513012004 LBP-YPFB-UNICOMERCIAL (4030005415/1-2188907)</t>
  </si>
  <si>
    <t>G03891480004</t>
  </si>
  <si>
    <t>VENTA DE DIVISAS CON TRANSFERENCIA DE FONDOS A SOLICITUD DE YACIMIENTOS PETROLIFEROS FISCALES BOLIVIANOS SEGUN SOLICITUD 1772 REF: PAGO A EMPRESA PETROPERU POR SUMINISTRO DE GASOLINA CARGAS DEL 14 AL 28 DE ENERO DE 2017 LIB. 00513012004 LBP-YPFB-UNICOMERCIAL (4030005415/1-2188907)</t>
  </si>
  <si>
    <t>G03893880001</t>
  </si>
  <si>
    <t>S08811020004</t>
  </si>
  <si>
    <t>||VENTA DE DIVISAS S/G NOTA YPFB/PRS/GAFC 0521 DFC 0632 URT 0373/2017 Y  AUT.VTA.DIVISAS EFECT.P/MEFP DE 24/02/17 REF.:EMISION CARTA DE CREDITO I-2017-013,COMISION EMISION L/C 0,15% S/USD4.200.000.-POR 335 DIAS,REEMB.GSTS.COMUNICACION BS220.-Y EMISION COMP.CONTABLE BS50.- LIB.00513012004 LBP-YPFB-UNICOMERCIAL REF.:COMISIONES EMISION LC I-2017-013.</t>
  </si>
  <si>
    <t>G03900100004</t>
  </si>
  <si>
    <t>VENTA DE DIVISAS CON TRANSFERENCIA DE FONDOS A SOLICITUD DE YACIMIENTOS PETROLIFEROS FISCALES BOLIVIANOS SEGUN SOLICITUD 1779 REF: PAGO A SGS CHILE POR SERVICIO DE ANALISIS DE MUESTRAS DE RECON CRUDE OIL EN TERMINAL ARICA CHILE LIB. 00513012004 LBP-YPFB-UNICOMERCIAL (4030005415/1-2188907)</t>
  </si>
  <si>
    <t>G03905620001</t>
  </si>
  <si>
    <t>G03915240004</t>
  </si>
  <si>
    <t>VENTA DE DIVISAS CON TRANSFERENCIA DE FONDOS A SOLICITUD DE YACIMIENTOS PETROLIFEROS FISCALES BOLIVIANOS SEGUN SOLICITUD 1783 REF: PAGO A PETROPERU POR SUMINISTRO DE GASOLINA CARGAS 30 DE ENERO AL 09 DE FEBRERO 2017 LIB. 00513012004 LBP-YPFB-UNICOMERCIAL (4030005415/1-2188907)</t>
  </si>
  <si>
    <t>G03915230004</t>
  </si>
  <si>
    <t>VENTA DE DIVISAS CON TRANSFERENCIA DE FONDOS A SOLICITUD DE YACIMIENTOS PETROLIFEROS FISCALES BOLIVIANOS SEGUN SOLICITUD 1781 REF: PAGO A PETRÓLEO BRASILEIRO S.A. POR SUMINISTRO DE GASOLINA PARA FEBRERO 2017 LIB. 00513012004 LBP-YPFB-UNICOMERCIAL (4030005415/1-2188907)</t>
  </si>
  <si>
    <t>G03915220004</t>
  </si>
  <si>
    <t>VENTA DE DIVISAS CON TRANSFERENCIA DE FONDOS A SOLICITUD DE YACIMIENTOS PETROLIFEROS FISCALES BOLIVIANOS SEGUN SOLICITUD 1782 REF: PAGO A PETRÓLEO BRASILEIRO S.A. POR SUMINISTRO DE GASOLINA PARA FEBRERO 2017 LIB. 00513012004 LBP-YPFB-UNICOMERCIAL (4030005415/1-2188907)</t>
  </si>
  <si>
    <t>G03917960001</t>
  </si>
  <si>
    <t>COBRO COSTOS DE PAPELERIA SEGUN TRANSFERENCIA DEL EXTERIOR POR ORDEN DE CORPORACION PETROLERA S.A. ASUNCION PARAGUAY LIB. 00513062001 YPFB-OPERACIONES PLANTA DE SEPARACION DE LIQUIDOS RIO GRANDE</t>
  </si>
  <si>
    <t>G03924670001</t>
  </si>
  <si>
    <t>COBRO COSTOS DE PAPELERIA SEGUN TRANSFERENCIA DEL EXTERIOR POR ORDEN DE PETROLEOS PARAGUAYOS REF:PAGO DE FACTURA NRO 7 LIB. 00513062001 YPFB-OPERACIONES PLANTA DE SEPARACION DE LIQUIDOS RIO GRANDE</t>
  </si>
  <si>
    <t>S08813870004</t>
  </si>
  <si>
    <t>||VENTA DE DIVISAS S/G NOTA YPFB/PSR/GAFC 0520 DFC 0631 URT 0372/2017 Y AUT. VTA DE DIVISAS MEFP DE 07-03-17 REF. EMISION CARTA DE CREDITO I-2017-015, COMISION EMISION LC 0,15% S/USD 825.795.- POR 125 DIAS, REEMB. GASTOS DE COMUNICACION BS220.- Y EMISION CBTE. CTBLE BS50. LIB. 00513072001 YPFB OPERACIONES GNRGD</t>
  </si>
  <si>
    <t>G03934420001</t>
  </si>
  <si>
    <t>COBRO COSTOS DE PAPELERIA SEGUN TRANSFERENCIA DEL EXTERIOR POR ORDEN DE CORPORACION PARAGUAYA DISTRIBUIDORA DE DERIVADOS DE PETROLEO S.A. REF.: PAGO A PROVEEDORES FACT.32 Y 33 POR CONCILIACION ENERO 2017 LIB. 00513062001 YPFB-OPERACIONES PLANTA DE SEPARACION DE LIQUIDOS RIO GRANDE</t>
  </si>
  <si>
    <t>G03935800001</t>
  </si>
  <si>
    <t>COBRO COSTOS DE PAPELERIA SEGUN TRANSFERENCIA DEL EXTERIOR POR ORDEN DE LLAMA GAS S.A. REF:FACTURAS NOS. 9 Y 10 LIB. 00513062001 YPFB-OPERACIONES PLANTA DE SEPARACION DE LIQUIDOS RIO GRANDE</t>
  </si>
  <si>
    <t>S08814480001</t>
  </si>
  <si>
    <t>'COBRO DE UTILES DE ESCRITORIO POR´||COMPLEMENTO AL COMPROBANTE S-881446 DE LA FECHA REF:TRANSF. DE FONDOS DEL EXTERIOR A FAVOR DE Y.P.F.B. LIBRETA 00513062001 YPFB OPERACIONES PLANTA DE SEPARACION DE LIQUIDOS</t>
  </si>
  <si>
    <t>G03948220001</t>
  </si>
  <si>
    <t>COBRO COSTOS DE PAPELERIA SEGUN TRANSFERENCIA DEL EXTERIOR POR ORDEN DE HERCO COMBUSTIBLES S.A. LIMA PERU LIB. 00513062001 YPFB-OPERACIONES PLANTA DE SEPARACION DE LIQUIDOS RIO GRANDE</t>
  </si>
  <si>
    <t>G03948160001</t>
  </si>
  <si>
    <t>G03946710004</t>
  </si>
  <si>
    <t>VENTA DE DIVISAS CON TRANSFERENCIA DE FONDOS A SOLICITUD DE YACIMIENTOS PETROLIFEROS FISCALES BOLIVIANOS SEGUN SOLICITUD 1822 REF: PAGO A SGS CHILE POR SERVICIO DE INSPECCION DE CALIDAD NOVIEMBRE 2016 LIB. 00513012004 LBP-YPFB-UNICOMERCIAL (4030005415/1-2188907)</t>
  </si>
  <si>
    <t>G03946670004</t>
  </si>
  <si>
    <t>VENTA DE DIVISAS CON TRANSFERENCIA DE FONDOS A SOLICITUD DE YACIMIENTOS PETROLIFEROS FISCALES BOLIVIANOS SEGUN SOLICITUD 1814 REF: PAGO ANTICIPADO A VITOL SA POR SUMINISTRO DE DIESEL OIL SEGUNDO EMBARQUE FEBRERO 2017 LIB. 00513012004 LBP-YPFB-UNICOMERCIAL (4030005415/1-2188907)</t>
  </si>
  <si>
    <t>G03961670001</t>
  </si>
  <si>
    <t>COBRO COSTOS DE PAPELERIA SEGUN TRANSFERENCIA DEL EXTERIOR POR ORDEN DE GAS CORONA S.A.E.C.A.ASUNCION - PARAGUAY LIB. 00513062001 YPFB-OPERACIONES PLANTA DE SEPARACION DE LIQUIDOS RIO GRANDE</t>
  </si>
  <si>
    <t>G03967690004</t>
  </si>
  <si>
    <t>VENTA DE DIVISAS CON TRANSFERENCIA DE FONDOS A SOLICITUD DE YACIMIENTOS PETROLIFEROS FISCALES BOLIVIANOS SEGUN SOLICITUD 1838 REF: PAGO A SGS CHILE POR SERVICIOS DE INSPECCION DE CALIDAD Y CANTIDAD CORRESPONDIENTE AL MES DE DICIEMBRE 2016 LIB. 00513012004 LBP-YPFB-UNICOMERCIAL (4030005415/1-2188907)</t>
  </si>
  <si>
    <t>S08820270002</t>
  </si>
  <si>
    <t>||REGISTRO REPOSICION COBRO COMISION CARTA DE CREDITO 40GA-G50799-4DGN (BCB.: SB-R-2017-014 A/F YPFB  EN COMPLEMENTO A CBTE. S-0882023 Y S-0882026. LIB.N°00513012007 YPFB - RECURSOS NACIONALIZACION REF.: DEVOLUCION COM SB-R-2017-14</t>
  </si>
  <si>
    <t>COBRO COSTOS DE PAPELERIA SEGUN TRANSFERENCIA DEL EXTERIOR POR ORDEN DE PETROLEO BRASILEIRO SA PETROBRAS LIB. 00513012007 YPFB - RECURSOS NACIONALIZACIÓN</t>
  </si>
  <si>
    <t>G03976040001</t>
  </si>
  <si>
    <t>PAGO A PDVSA PRÉSTAMO SA137065 VCTO. 13-mar-2017 POR CUENTA DE YPFB , NTI. 009100 VALOR 13-mar-2017 CAPITAL USD 16.899,71 INTERESES USD 4.055,93 CTA. 00513012004 LBP-YPFB-UNICOMERCIAL (4030005415/1-2188907)</t>
  </si>
  <si>
    <t>G03976040004</t>
  </si>
  <si>
    <t>PAGO A PDVSA PRÉSTAMO SA137065 VCTO. 13-mar-2017 POR CUENTA DE YPFB , NTI. 009100 VALOR 13-mar-2017 CAPITAL USD 16.899,71 INTERESES USD 4.055,93 CTA. 00513012004 LBP-YPFB-UNICOMERCIAL (4030005415/1-2188907) REF.: COMISIONES BANCARIAS</t>
  </si>
  <si>
    <t>S08820960001</t>
  </si>
  <si>
    <t>'COBRO POR´||COMISION TRANSFERENCIA DE FONDOS AL EXTERIOR 0,10% S/USD320.400.- REEMBOLSO GASTOS DE COMUNICACION BS220.- EMISION CBTE. CONTABLE BS50.- REF.: PAGO N°1 LC-I-2015-018 P/C YPFB A FAVOR DE CUÑADO S.A. EN COMPLEMENTO A  CBTE. ADJUNTO DE LA FECHA LIB. 05132202002 YPFB - OPERACIONES GNRGD REF.: COMISIONES DE PAGO N°1 LC I-2015-018</t>
  </si>
  <si>
    <t>S08820650001</t>
  </si>
  <si>
    <t>'COBRO DE UTILES DE ESCRITORIO POR´||COMPLEMENTO A COMPROBANTE S-882063 DE LA FECHA  REF:TRANSF. DE FONDOS DEL EXTERIOR A FAVOR DE Y.P.F.B. LIBRETA 00513062001 YPFB OPERACIONES PLANTA DE SEPARACION DE LIQUIDOS</t>
  </si>
  <si>
    <t>G03994510001</t>
  </si>
  <si>
    <t>COBRO COSTOS DE PAPELERIA SEGUN TRANSFERENCIA DEL EXTERIOR POR ORDEN DE LIMA GAS S.A. (PERU) REF.: EXPORTACION DE GLP Y OTROS LIB. 00513062001 YPFB-OPERACIONES PLANTA DE SEPARACION DE LIQUIDOS RIO GRANDE</t>
  </si>
  <si>
    <t>G04003160001</t>
  </si>
  <si>
    <t>COBRO COSTOS DE PAPELERIA SEGUN TRANSFERENCIA DEL EXTERIOR POR ORDEN DE GAS CORONA S.A.E.C.A.(ASUNCION PARAGUAY) REF.: ANTICIPO SEGUN CONTRATO YPFB DLG LIB. 00513062001 YPFB-OPERACIONES PLANTA DE SEPARACION DE LIQUIDOS RIO GRANDE</t>
  </si>
  <si>
    <t>G04009130001</t>
  </si>
  <si>
    <t>COBRO COSTOS DE PAPELERIA SEGUN TRANSFERENCIA DEL EXTERIOR POR ORDEN DE GAS CORONA S.A.E.C.A.ASUNCION-PARAGUAY REF.:ANTICIPO SEGUN CONTRATO YPFB LIB. 00513062001 YPFB-OPERACIONES PLANTA DE SEPARACION DE LIQUIDOS RIO GRANDE</t>
  </si>
  <si>
    <t>G04008410004</t>
  </si>
  <si>
    <t>VENTA DE DIVISAS CON TRANSFERENCIA DE FONDOS A SOLICITUD DE YACIMIENTOS PETROLIFEROS FISCALES BOLIVIANOS SEGUN SOLICITUD 1878 REF: PAGO ANTICIPADO A TRAFIGURA POR SUMINISTRO DE DIESEL Y GASOLINA CORRESPONDIENTE AL MES DE MARZO/2017 LIB. 00513012004 LBP-YPFB-UNICOMERCIAL (4030005415/1-2188907)</t>
  </si>
  <si>
    <t>G04024880001</t>
  </si>
  <si>
    <t>G04038620001</t>
  </si>
  <si>
    <t>COBRO COSTOS DE PAPELERIA SEGUN TRANSFERENCIA DEL EXTERIOR POR ORDEN DE GAS TOTAL S.A. REF.: CONTRATO N 63 AJUSTE DE PRECIO POR GLP LIB. 00513062001 YPFB-OPERACIONES PLANTA DE SEPARACION DE LIQUIDOS RIO GRANDE</t>
  </si>
  <si>
    <t>G04039950004</t>
  </si>
  <si>
    <t>VENTA DE DIVISAS CON TRANSFERENCIA DE FONDOS A SOLICITUD DE YACIMIENTOS PETROLIFEROS FISCALES BOLIVIANOS SEGUN SOLICITUD 1914 REF: PAGO A LA EMPRESA PETROPERU POR SUMINISTRO DE GASOLINA DEL 10 AL 21 DE FEBRERO DE 2017 LIB. 00513012004 LBP-YPFB-UNICOMERCIAL (4030005415/1-2188907)</t>
  </si>
  <si>
    <t>G04042910001</t>
  </si>
  <si>
    <t>PAGO A EXIMBANK CHINA POPUL PRÉSTAMO 2004 8 118 VCTO. 21-mar-2017 POR CUENTA DE YPFB , NTI. 008993 VALOR 21-mar-2017 CAPITAL RMY 6.620.579,87 INTERESES RMY 1.198.393,86 CTA. 00513012002 LBP-YPFB-VENTA GAS NAT.UNRC LP CP (2011349951300)</t>
  </si>
  <si>
    <t>G04042910004</t>
  </si>
  <si>
    <t>PAGO A EXIMBANK CHINA POPUL PRÉSTAMO 2004 8 118 VCTO. 21-mar-2017 POR CUENTA DE YPFB , NTI. 008993 VALOR 21-mar-2017 CAPITAL RMY 6.620.579,87 INTERESES RMY 1.198.393,86 CTA. 00513012002 LBP-YPFB-VENTA GAS NAT.UNRC LP CP (2011349951300) REF.: COMISIONES BANCARIAS</t>
  </si>
  <si>
    <t>G04046130001</t>
  </si>
  <si>
    <t>COBRO COSTOS DE PAPELERIA SEGUN TRANSFERENCIA DEL EXTERIOR POR ORDEN DE LLAMA GAS S.A. LIMA-PERU.REF.:PAGO FT 17 Y 18 LIB. 00513062001 YPFB-OPERACIONES PLANTA DE SEPARACION DE LIQUIDOS RIO GRANDE</t>
  </si>
  <si>
    <t>G04046150001</t>
  </si>
  <si>
    <t>COBRO COSTOS DE PAPELERIA SEGUN TRANSFERENCIA DEL EXTERIOR POR ORDEN DE PUMA ENERGY PARAGUAY S.A. REF.: OPE 0/327546 LIB. 00513062001 YPFB-OPERACIONES PLANTA DE SEPARACION DE LIQUIDOS RIO GRANDE</t>
  </si>
  <si>
    <t>S08827970001</t>
  </si>
  <si>
    <t>'COBRO DE UTILES DE ESCRITORIO POR´||COMPLEMENTO COMP. S-882793 DE LA FECHA REF.:. TRANSF. DE FDOS. DEL EXTERIOR A FAVOR DE Y.P.F.B. LIBRETA 00513062001 YPFB-OPERACIONES PLANTA DE SEPARACION DE LIQUIDOS RIO GRANDE</t>
  </si>
  <si>
    <t>G04068240001</t>
  </si>
  <si>
    <t>G04059990001</t>
  </si>
  <si>
    <t>COBRO COSTOS DE PAPELERIA SEGUN TRANSFERENCIA DEL EXTERIOR POR ORDEN DE HERCO COMBUSTIBLES S.A.LIMA-PERU LIB. 00513062001 YPFB-OPERACIONES PLANTA DE SEPARACION DE LIQUIDOS RIO GRANDE</t>
  </si>
  <si>
    <t>G04065780001</t>
  </si>
  <si>
    <t>COBRO COSTOS DE PAPELERIA SEGUN TRANSFERENCIA DEL EXTERIOR POR ORDEN DE COPAPE PROD DE PETROLEO LTDA REF.: INV. 78/2017 LIB. 00513062001 YPFB-OPERACIONES PLANTA DE SEPARACION DE LIQUIDOS RIO GRANDE</t>
  </si>
  <si>
    <t>G04068210001</t>
  </si>
  <si>
    <t>COBRO COSTOS DE PAPELERIA SEGUN TRANSFERENCIA DEL EXTERIOR POR ORDEN DE CORPORACION PETROLERA S.A. (ASUNCION PARAGUAY) REF.: PAGO FACTURA NRO.61 LIB. 00513062001 YPFB-OPERACIONES PLANTA DE SEPARACION DE LIQUIDOS RIO GRANDE</t>
  </si>
  <si>
    <t>G04070600001</t>
  </si>
  <si>
    <t>COBRO COSTOS DE PAPELERIA SEGUN TRANSFERENCIA DEL EXTERIOR POR ORDEN DE PETROLEOS PARAGUAYOS (PETROBRAS)REF.FACTURS NO.21 LIB. 00513062001 YPFB-OPERACIONES PLANTA DE SEPARACION DE LIQUIDOS RIO GRANDE</t>
  </si>
  <si>
    <t>S08830030001</t>
  </si>
  <si>
    <t>'COBRO DE UTILES DE ESCRITORIO POR´||TRANSF. DE FONDOS DEL EXTERIOR EN COMPLEMENTO A COMPROBANTE S-882998 DE LA FECHA. LIBRETA 00513062001 YPFB OPERACIONES PLANTA DE SEPARACION DE LIQUIDOS</t>
  </si>
  <si>
    <t>S08830190001</t>
  </si>
  <si>
    <t>'COBRO DE UTILES DE ESCRITORIO POR´||COMPLEMENTO AL COMPROBANTE S-0883014 DE LA FECHA LIBRETA NO.00513062001 YPFB-OPERACIONES PLANTA DE SEPARACION DE LIQUIDOS RIO GRANDE</t>
  </si>
  <si>
    <t>G04083590004</t>
  </si>
  <si>
    <t>VENTA DE DIVISAS CON TRANSFERENCIA DE FONDOS A SOLICITUD DE YACIMIENTOS PETROLIFEROS FISCALES BOLIVIANOS SEGUN SOLICITUD 1959 REF: PAGO A EMPRESA NACIONAL DE ENERGÍA ENEX S.A POR SUMINISTRO DE GASOLINA FACTURAS FINALES - CARGAS DEL 21 DE DICIEMBRE DE 2016 AL 25 DE NENERO DE 2017 LIB. 00513012004 LBP-YPFB-UNICOMERCIAL (4030005415/1-2188907)</t>
  </si>
  <si>
    <t>G04083550004</t>
  </si>
  <si>
    <t>VENTA DE DIVISAS CON TRANSFERENCIA DE FONDOS A SOLICITUD DE YACIMIENTOS PETROLIFEROS FISCALES BOLIVIANOS SEGUN SOLICITUD 1962 REF: PAGO A EMPRESA NACIONAL DE ENERGÍA ENEX S.A. POR SUMINISTRO DE GASOLINA FACTURAS FINALES - CARGAS DEL 21 DE DICIEMBRE DE 2016 AL 25 DE ENERO DE 2017 LIB. 00513012004 LBP-YPFB-UNICOMERCIAL (4030005415/1-2188907)</t>
  </si>
  <si>
    <t>G04083540004</t>
  </si>
  <si>
    <t>VENTA DE DIVISAS CON TRANSFERENCIA DE FONDOS A SOLICITUD DE YACIMIENTOS PETROLIFEROS FISCALES BOLIVIANOS SEGUN SOLICITUD 1961 REF: PAGO A PETROPERU POR SUMINISTRO DE GASOLINA DEL 23 AL 28 DE FEBRERO DE 2017 LIB. 00513012004 LBP-YPFB-UNICOMERCIAL (4030005415/1-2188907)</t>
  </si>
  <si>
    <t>S08831990001</t>
  </si>
  <si>
    <t>'COBRO POR´||AMPLIACION DE VALIDEZ 0,15% S/USD 290.280.- POR 31 DIAS, SEGUN NOTA YPFB/GCIL:353DPO:299/2017 REF.: I-2016-036 POR CUENTA DE YPFB A FAVOR DE DELTA COMPRESION SRL CGO. LIB N°00513012004 LBP - YPFB UNICOMERCIAL REF. COM. ENMIENDA LC I-2016-036</t>
  </si>
  <si>
    <t>G04114940001</t>
  </si>
  <si>
    <t>COBRO COSTOS DE PAPELERIA SEGUN TRANSFERENCIA DEL EXTERIOR POR ORDEN DE HERCO COMUSTIBLES S.A., LIMA-PERU LIB. 00513062001 YPFB-OPERACIONES PLANTA DE SEPARACION DE LIQUIDOS RIO GRANDE</t>
  </si>
  <si>
    <t>G04126970001</t>
  </si>
  <si>
    <t>COBRO COSTOS DE PAPELERIA SEGUN TRANSFERENCIA DEL EXTERIOR POR ORDEN DE LIMA GAS S.A., CALLAO PERU LIB. 00513062001 YPFB-OPERACIONES PLANTA DE SEPARACION DE LIQUIDOS RIO GRANDE</t>
  </si>
  <si>
    <t>G04120880004</t>
  </si>
  <si>
    <t>VENTA DE DIVISAS CON TRANSFERENCIA DE FONDOS A SOLICITUD DE YACIMIENTOS PETROLIFEROS FISCALES BOLIVIANOS SEGUN SOLICITUD 1999 REF: PAGO A PETROPERU POR SUMINISTRO DE DIESEL OIL POR EL PERIODO DE MARZO 2017 LIB. 00513012004 LBP-YPFB-UNICOMERCIAL (4030005415/1-2188907)</t>
  </si>
  <si>
    <t>G04117530003</t>
  </si>
  <si>
    <t>PROVISION DE FONDOS A SOLICITUD DE YACIMIENTOS PETROLIFEROS FISCALES BOLIVIANOS SEGUN SOLICITUD YPFB-0100-2017 REF: PAGO REGALIAS DICIEMBRE 2016 A TGN LIB. 00099021001 TGN YPFB PARTICIPACION 6% PRODUCCIÓN BRUTA DE HIDROCARBUROS BOCA DE POZO</t>
  </si>
  <si>
    <t>G04134420001</t>
  </si>
  <si>
    <t>COBRO COSTOS DE PAPELERIA SEGUN TRANSFERENCIA DEL EXTERIOR POR ORDEN DE LLAMA GAS S.A.- LIMA PERU LIB. 00513062001 YPFB-OPERACIONES PLANTA DE SEPARACION DE LIQUIDOS RIO GRANDE</t>
  </si>
  <si>
    <t>G04137960001</t>
  </si>
  <si>
    <t>COBRO COSTOS DE PAPELERIA SEGUN TRANSFERENCIA DEL EXTERIOR POR ORDEN DE PERUANA DE COMBUSTIBLE S.A.LIMA,PERU. REF.:FACT 36 LIB. 00513062001 YPFB-OPERACIONES PLANTA DE SEPARACION DE LIQUIDOS RIO GRANDE</t>
  </si>
  <si>
    <t>G04137980001</t>
  </si>
  <si>
    <t>COBRO COSTOS DE PAPELERIA SEGUN TRANSFERENCIA DEL EXTERIOR POR ORDEN DE VICTORIA JUAN GAS S.A.C. REF.: PAGO FACTURA COMERCIAL NO.78 LIB. 00513062001 YPFB-OPERACIONES PLANTA DE SEPARACION DE LIQUIDOS RIO GRANDE</t>
  </si>
  <si>
    <t>O14805330002</t>
  </si>
  <si>
    <t>00513012004 DEPOSITO DE EFECTIVO, DEPOSITANTE: ISAAC J. THOMPSON MEAVE, CONCEPTO: DEVOLUCION DE SALDO DE FONDO EN AVANCE GASTOS VARIOS, CUENTA DE DEPOSITO: CUENTA UNICA DEL TESORO</t>
  </si>
  <si>
    <t>B14855270002</t>
  </si>
  <si>
    <t>00513152001 DEP.DE CHEQ.AJENOS,RET.DE CAM.,CONCEPTO: REVERSION DE SALDOS NO EJECUTADOS,DEP.: YPFB , PROCEDENCIA: BANCO UNION S.A., CHEQUE: 129, FECHA DE EMISION:16/03/2017</t>
  </si>
  <si>
    <t>J03194650002</t>
  </si>
  <si>
    <t>A:00526012001 A requerimiento de la Unidad de Administracion e Informacion Salarial (UAIS), con nota interna CITE: MEFP/VTCP/DGPOT/UAIS/N 560/2017, en la cual solicita la reversion definitiva de las boletas consignadas en el Comprobante de Pago N 18678.</t>
  </si>
  <si>
    <t>O14819500002</t>
  </si>
  <si>
    <t>00526012001 DEPOSITO DE EFECTIVO, DEPOSITANTE: BTV CARLOS FLORES MENACHO, CONCEPTO: DEVOLUCION POR CONCEPTO DE VIATICOS, CUENTA DE DEPOSITO: CUENTA UNICA DEL TESORO</t>
  </si>
  <si>
    <t>O14819510002</t>
  </si>
  <si>
    <t>B14823590002</t>
  </si>
  <si>
    <t>00526012001 DEP.DE CHEQ.AJENOS,RET.DE CAM.,CONCEPTO: SALDOS DE LA GESTION 2015,DEP.: BOLIVIA TV. , PROCEDENCIA: BANCO UNION S.A., CHEQUE: 15763, FECHA DE EMISION:07/03/2017</t>
  </si>
  <si>
    <t>B14824450002</t>
  </si>
  <si>
    <t>00526012001 DEP.DE CHEQ.AJENOS,RET.DE CAM.,CONCEPTO: DESCUENTO POR FONDOS EN AVANCE,DEP.: BOLIVIA TV , PROCEDENCIA: BANCO UNION S.A., CHEQUE: 15770, FECHA DE EMISION:09/03/2017</t>
  </si>
  <si>
    <t>B14824470002</t>
  </si>
  <si>
    <t>00526012001 DEP.DE CHEQ.AJENOS,RET.DE CAM.,CONCEPTO: DESCUENTO POR VIATICOS,DEP.: BOLIVIA TV , PROCEDENCIA: BANCO UNION S.A., CHEQUE: 15771, FECHA DE EMISION:09/03/2017</t>
  </si>
  <si>
    <t>B14827680002</t>
  </si>
  <si>
    <t>00526012001 DEP.DE CHEQ.AJENOS,RET.DE CAM.,CONCEPTO: DESCUENTOS POR FONDOS EN AVANCE NO DESCARGADOS,DEP.: BOLIVIA TV. , PROCEDENCIA: BANCO UNION S.A., CHEQUE: 15774, FECHA DE EMISION:09/03/2017</t>
  </si>
  <si>
    <t>B14827700002</t>
  </si>
  <si>
    <t>00526012001 DEP.DE CHEQ.AJENOS,RET.DE CAM.,CONCEPTO: DESCUENTOS POR VIATICOS NO DESCARGADOS,DEP.: BOLIVIA TV. , PROCEDENCIA: BANCO UNION S.A., CHEQUE: 15773, FECHA DE EMISION:09/03/2017</t>
  </si>
  <si>
    <t>O14827910002</t>
  </si>
  <si>
    <t>00526012001 DEPOSITO DE EFECTIVO, DEPOSITANTE: BOLIVIA TV - OSBALDO PARRADO MAMANI, CONCEPTO: DEVOLUCION DE PASAJES, CUENTA DE DEPOSITO: CUENTA UNICA DEL TESORO</t>
  </si>
  <si>
    <t>O14829090002</t>
  </si>
  <si>
    <t>00526012001 DEPOSITO DE EFECTIVO, DEPOSITANTE: BOLIVIA TV TATIANA ALEJANDRA ALBARRACIN MURILLO, CONCEPTO: DEVOLUCION PASAJES, CUENTA DE DEPOSITO: CUENTA UNICA DEL TESORO</t>
  </si>
  <si>
    <t>O14856350002</t>
  </si>
  <si>
    <t>00526012001 DEPOSITO DE EFECTIVO, DEPOSITANTE: BOLIVIA TV. FREDDY ESPRELLA ROJAS, CONCEPTO: DEVOLUCION DE PASAJES, CUENTA DE DEPOSITO: CUENTA UNICA DEL TESORO</t>
  </si>
  <si>
    <t>O14861110002</t>
  </si>
  <si>
    <t>00526012001 DEPOSITO DE EFECTIVO, DEPOSITANTE: BOLIVIA TV. SOFIA CHAMBI RODRIGUEZ, CONCEPTO: DEVOLUCION DE PASAJES, CUENTA DE DEPOSITO: CUENTA UNICA DEL TESORO</t>
  </si>
  <si>
    <t>O14861120002</t>
  </si>
  <si>
    <t>00526012001 DEPOSITO DE EFECTIVO, DEPOSITANTE: BOLIVIA TV. JESUS HENRY VILLCA MADENI, CONCEPTO: DEVOLUCION DE PASAJES, CUENTA DE DEPOSITO: CUENTA UNICA DEL TESORO</t>
  </si>
  <si>
    <t>O14864690002</t>
  </si>
  <si>
    <t>00526012001 DEPOSITO DE EFECTIVO, DEPOSITANTE: RAMIRO COAQUIRA RIVAS - BOLIVIA TV, CONCEPTO: DEVOLUCIÓN DE VIÁTICO, RAMIRO COAQUIRA, CUENTA DE DEPOSITO: CUENTA UNICA DEL TESORO</t>
  </si>
  <si>
    <t>O14864770002</t>
  </si>
  <si>
    <t>00526012001 DEPOSITO DE EFECTIVO, DEPOSITANTE: YACIR JOSÉ CERDANO PACO, CONCEPTO: DEVOLUCIÓN VIÁTICOS, CUENTA DE DEPOSITO: CUENTA UNICA DEL TESORO</t>
  </si>
  <si>
    <t>O14871860002</t>
  </si>
  <si>
    <t>00526012001 DEPOSITO DE EFECTIVO, DEPOSITANTE: GLORIA AJPI - BOLIVIA TV, CONCEPTO: DEVOLUCIÓN, CUENTA DE DEPOSITO: CUENTA UNICA DEL TESORO</t>
  </si>
  <si>
    <t>O14871870002</t>
  </si>
  <si>
    <t>O14871890002</t>
  </si>
  <si>
    <t>O14883720002</t>
  </si>
  <si>
    <t>00526012001 DEPOSITO DE EFECTIVO, DEPOSITANTE: BOLIVIA TV HEBER MICHEL OÑA CI. 6638615 PT., CONCEPTO: DEVOLUCION POR CONCEPTO DE PASAJES, CUENTA DE DEPOSITO: CUENTA UNICA DEL TESORO</t>
  </si>
  <si>
    <t>S08825360001</t>
  </si>
  <si>
    <t>COBRO DE||COSTO UTILES DE ESCRITORIO POR LA EMISION DEL COMPROBANTE CONTABLE N° 0882532 DE LA FECHA. DE LA LIBRETA N° 00574012001 LACTEOSBOL (4010681126) EN MONEDA NACIONAL COSTO UTILES DE ESCRITORIO</t>
  </si>
  <si>
    <t>B14837820002</t>
  </si>
  <si>
    <t>00580012001 DEP.DE CHEQ.AJENOS,RET.DE CAM.,CONCEPTO: RETENCIONES EFECTUADAS,DEP.: DEPOSITOS ADUANEROS BOLIVIANOS D.A.B. , PROCEDENCIA: BANCO UNION S.A., CHEQUE: 6521, FECHA DE EMISION:06/03/2017</t>
  </si>
  <si>
    <t>O14859430002</t>
  </si>
  <si>
    <t>00580012001 DEPOSITO DE EFECTIVO, DEPOSITANTE: CLAUDIA SAILER TUDELA, CONCEPTO: DEVOLUCION RETROACTIVO 2014, CUENTA DE DEPOSITO: CUENTA UNICA DEL TESORO</t>
  </si>
  <si>
    <t>O14864120002</t>
  </si>
  <si>
    <t>00580012001 DEPOSITO DE EFECTIVO, DEPOSITANTE: CLAUDIA ELIZABET SAILER TUDELA, CONCEPTO: DEV. DE AGUINALDO GESTION 2014, CUENTA DE DEPOSITO: CUENTA UNICA DEL TESORO</t>
  </si>
  <si>
    <t>S08792150002</t>
  </si>
  <si>
    <t>'TRANSFERENCIA DE FONDOS DE DPTOS.DE ENCAJE LEGAL DEL SISTEMA FINANCIERO A DPTOS.CTES.DEL SECTOR PUBLICO S/G CITE' BUN/0102/17||DE LA FECHA (HRE-TSO-819). A SOLICITUD DEL MEFP, REVERSION ANTICIPADA ABONO A LA LIBRETA N°00582012002; BUN.</t>
  </si>
  <si>
    <t>J03215900002</t>
  </si>
  <si>
    <t>A:00582012002 A requerimiento de la Unidad de Administracion e Informacion Salarial (UAIS), con nota interna CITE: MEFP/VTCP/DGPOT/UAIS/N 1820/2017, en la cual solicita la reversion definitiva de las boletas consignadas en el Comprobante de Pago N 18685.</t>
  </si>
  <si>
    <t>S08782780001</t>
  </si>
  <si>
    <t>||AMPLIACION DE VALIDEZ 0,15% S/USD26.944,91.-POR 44 DIAS,REEMBS.GSTS.COMUNICACION BS220.-Y EMISION COMP.CONTABLE BS50.-,S/G NOTA EASBA-NE-GG-Nº051/2017,25/01/17 REF.:LC I-2016-020 P/C EASBA A/F BRN INTERNACIONAL INDUSTRIA E COMERCIO. LIB.00586019203 GASTO CORRIENTE EASBA-SANO Nº 400 REF.:COMISION AMPL.VALIDEZ LC I-2016-020</t>
  </si>
  <si>
    <t>S08782760001</t>
  </si>
  <si>
    <t>||AMPLIACION DE VALIDEZ 0,15% S/USD137.936,70.-POR 44 DIAS,REEMBS.GSTS.COMUNICACION BS220.-Y EMISION COMP.CONTABLE BS50.-,S/G NOTA EASBA-NE-GG-Nº051/2017,25/01/17 REF.:LC I-2016-011 P/C EASBA A/F BRN INTERNACIONAL INDUSTRIA E COMERCIO. LIB.00586019203 GASTO CORRIENTE EASBA-SANO Nº 400 REF.:COMISION AMPL.VALIDEZ LC I-2016-011</t>
  </si>
  <si>
    <t>S08791530001</t>
  </si>
  <si>
    <t>||COMISION TRANSFERENCIA FDOS.AL EXTERIOR 0,10% S/USD137.936,70.-,REEMB.GSTS.COMUNICACION BS220.-Y EMISION COMP.CONTABLE BS50.-REF.:PAGO 7 LC I-2016-011 P/C EASBA A/F BRN INTERNACIONAL INDUSTRIA E COMERCIO LTDA.,EN COMPL.A COMP.879152,07/02/17. LIB.00586019203 GASTO CORRIENTE EASBA-SANO Nº 400 REF.:COMISIONES PAGO 7 LC I-2016-011</t>
  </si>
  <si>
    <t>S08820190001</t>
  </si>
  <si>
    <t>||AMPLIACION DE VALIDEZ 0,15% S/USD26.944,91.-POR 31 DIAS,REEMBS.GSTS.COMUNICACION BS220.-Y EMISION COMP.CONTABLE BS50.-,S/G NOTA EASBA-NE-GG-Nº154/2017,09/03/17 REF.:I-2016-020 P/C EASBA A/F BRN INTERNACIONAL INDUSTRIA E COMERCIO. LIB.00586019203 GASTO CORRIENTE EASBA - SANO Nº 400 REF.:COMISIONES AMPL.VALIDEZ LC I-2016-020</t>
  </si>
  <si>
    <t>O14846040002</t>
  </si>
  <si>
    <t>00586019203 DEPOSITO DE EFECTIVO, DEPOSITANTE: EMPRESA AZUCARERA SAN BUENAVENTURA EASBA, CONCEPTO: DEVOLUCION DE EXCEDENTE EN LLAMADAS TELEFONICAS (1139/2016), CUENTA DE DEPOSITO: CUENTA UNICA DEL TESORO</t>
  </si>
  <si>
    <t>B14871100002</t>
  </si>
  <si>
    <t>00590012001 DEP.DE CHEQ.AJENOS,RET.DE CAM.,CONCEPTO: VENTA DE EQUIPOS,DEP.: MINISTERIO DE GOBIERNO , PROCEDENCIA: BANCO UNION S.A., CHEQUE: 258, FECHA DE EMISION:24/03/2017</t>
  </si>
  <si>
    <t>B14871110002</t>
  </si>
  <si>
    <t>00590012001 DEP.DE CHEQ.AJENOS,RET.DE CAM.,CONCEPTO: VENTA DE EQUIPOS,DEP.: MINISTERIO DE DEFENSA , PROCEDENCIA: BANCO UNION S.A., CHEQUE: 256, FECHA DE EMISION:24/03/2017</t>
  </si>
  <si>
    <t>B14871120002</t>
  </si>
  <si>
    <t>00590012001 DEP.DE CHEQ.AJENOS,RET.DE CAM.,CONCEPTO: VENTA DE EQUIPOS,DEP.: AGETIC , PROCEDENCIA: BANCO UNION S.A., CHEQUE: 259, FECHA DE EMISION:24/03/2017</t>
  </si>
  <si>
    <t>O14893020002</t>
  </si>
  <si>
    <t>00590012001 DEPOSITO DE EFECTIVO, DEPOSITANTE: CARLOS EDUARDO HUMEREZ BOCANGEL, CONCEPTO: DEVOLUCIÓN DE FONDOS EN AVANCE, CUENTA DE DEPOSITO: CUENTA UNICA DEL TESORO</t>
  </si>
  <si>
    <t>S08812520001</t>
  </si>
  <si>
    <t>COBRO DE||COSTO UTILES DE ESCRITORIO POR LA EMISION DEL COMPROBANTE CONTABLE N° 0881248 DE LA FECHA, (REF. VENC. EN FECHA 05.03.17 DEL CREDITO AL MEFP - TELEFERICO CONTRATO SANO N° 156/14) DE LA LIBRETA N° 00099021001 RECURSOS ORDINARIOS MN COSTO UTILES DE ESCRITORIO</t>
  </si>
  <si>
    <t>S08812620001</t>
  </si>
  <si>
    <t>COBRO DE||COSTO UTILES DE ESCRITORIO POR LA EMISION DEL COMPROBANTE CONTABLE N° 0881258 DE LA FECHA, (REF. VENC. EN FECHA 05.03.17 DEL CREDITO AL MEFP - TELEFERICO CONTRATO SANO N° 156/14) DE LA LIBRETA N° 00099021001 RECURSOS ORDINARIOS MN POR COSTO UTILES DE ESCRITORIO</t>
  </si>
  <si>
    <t>S08812760001</t>
  </si>
  <si>
    <t>COBRO DE||COSTO UTILES DE ESCRITORIO POR LA EMISION DEL COMPROBANTE CONTABLE N° 0881275 DE LA FECHA, (REF. VENC. EN FECHA 05.03.17 DEL CREDITO AL MEFP - TELEFERICO CONTRATO SANO N° 156/14) DE LA LIBRETA N° 00099021001 RECURSOS ORDINARIOS MN POR COSTO UTILES DE ESCRITORIO</t>
  </si>
  <si>
    <t>O14812050002</t>
  </si>
  <si>
    <t>00591012001 DEPOSITO DE EFECTIVO, DEPOSITANTE: ROSA SILVANA VIDAURRE PRADO, CONCEPTO: DEVOLUCION DE HABERES, CUENTA DE DEPOSITO: CUENTA UNICA DEL TESORO</t>
  </si>
  <si>
    <t>O14812110002</t>
  </si>
  <si>
    <t>00591012001 DEPOSITO DE EFECTIVO, DEPOSITANTE: ANDREA LIBERTAD OSAKI MALDONADO, CONCEPTO: DEVOLUCION, CUENTA DE DEPOSITO: CUENTA UNICA DEL TESORO</t>
  </si>
  <si>
    <t>O14874470002</t>
  </si>
  <si>
    <t>00591012001 DEPOSITO DE EFECTIVO, DEPOSITANTE: SERVICIOS COPABOL S.A., CONCEPTO: CONSUMO DE AGUA, CUENTA DE DEPOSITO: CUENTA UNICA DEL TESORO</t>
  </si>
  <si>
    <t>O14874480002</t>
  </si>
  <si>
    <t>O14892580002</t>
  </si>
  <si>
    <t>00591012001 DEPOSITO DE EFECTIVO, DEPOSITANTE: KETAL S.A., CONCEPTO: PAGO POR SERVICIO DE AGUA, CUENTA DE DEPOSITO: CUENTA UNICA DEL TESORO</t>
  </si>
  <si>
    <t>S08781100001</t>
  </si>
  <si>
    <t>'COBRO DE UTILES DE ESCRITORIO POR´||BS 50.- EN COMPLEMENTO AL COMPROBANTE S-0878107 ADJUNTO DE LA FECHA. LIBRETA N°00592012001 BOLTUR-BOLETAJE Y VENTA DE PAQUETES TURISTICOS REF.:BG 006/2016.</t>
  </si>
  <si>
    <t>B14805360002</t>
  </si>
  <si>
    <t>00680012001 DEP.DE CHEQ.AJENOS,RET.DE CAM.,CONCEPTO: PAGO ALQUILER ATM CONTRALORIA MARZO 2017,DEP.: BANCO UNION S.A. , PROCEDENCIA: BANCO UNION S.A., CHEQUE: 146599, FECHA DE EMISION:02/03/2017</t>
  </si>
  <si>
    <t>J03197970002</t>
  </si>
  <si>
    <t>A:00099021001 El concepto de la mencionada operacion corresponde a la transferencia de capital por el mes de Enero de 2017 del Fideicomiso Programa de Reconversion Productiva y Comercial TGN 9.</t>
  </si>
  <si>
    <t>J03203040002</t>
  </si>
  <si>
    <t>A:00099021001 El concepto de la mencionada operacion corresponde a la transferencia de capital por el mes de Enero/2017, de Cooperativa Sudamerica al TGN.</t>
  </si>
  <si>
    <t>J03210230002</t>
  </si>
  <si>
    <t>A:00099021001 El concepto de la mencionada operacion corresponde a la transferencia de capital por el mes de Febrero de 2017 del Fideicomiso Programa de Reconversion Productiva y Comercial TGN 9.</t>
  </si>
  <si>
    <t>S08763620002</t>
  </si>
  <si>
    <t>||TRANSFERENCIA DE FONDOS S/G. NOTA DE CITE:BUN0021/17 DE LA FECHA (HRE-TSO-47).RECURSOS NO EJECUTADOS POR CIERRE DE LA PRESENTE GESTION. A SOL.GAM-PORTACHUELO,LIBRETA N°00099018024 PAR-VIPFE-RECON-PROGR.NON PROJECT GRANT AID 2005; BUN.</t>
  </si>
  <si>
    <t>S08777820002</t>
  </si>
  <si>
    <t>||TRANSFERENCIA DE FONDOS S/G. NOTA CITE:BUN064/17 DE LA FECHA (HRE-TSO-479),DEVOLUCIÓN  RECURSOS NO EJECUTADOS "PROGRAMA DE DESARROLLO DE UN MODELO DE ATENCION INTEGRAL DEL NIÑO EN RIESGO NUTRICIONAL, ESTRATEGIA MOCHILA NUTRICIONAL". A SOLIC.G.A.M.SANTIVAÑEZ,LIBR.N°00099018035"PAR-VIPFE RECON-SEG.CONT.DESENDEUDAMIENTO DESARROLLO;BUN</t>
  </si>
  <si>
    <t>S08762070002</t>
  </si>
  <si>
    <t>'TRANSFERENCIA DE FONDOS DE DPTOS.DE ENCAJE LEGAL DEL SISTEMA FINANCIERO A DPTOS.CTES.DEL SECTOR PUBLICO S/G CITE' BUN/0003/17||DE LA FECHA (HRE-TSO-12). A SOLIC.MEFP, REVER.DE FONDOS P/ERROR EN MONTO DE TRANSF.ELEC. F.30/12/16 LIBRETA N°00099021001;BUN.</t>
  </si>
  <si>
    <t>J03182160002</t>
  </si>
  <si>
    <t>A:00099021001 A requerimiento de la Unidad de Administracion e Informacion Salarial (UAIS), con nota interna CITE: MEFP/VTCP/DGPOT/UAIS/N 7760/2016, en la cual solicita la reversion definitiva de las boletas de consignadas en el Comprobante de Pago N 18674.</t>
  </si>
  <si>
    <t>J03182150002</t>
  </si>
  <si>
    <t>A:00099021001 A requerimiento de la Unidad de Administracion e Informacion Salarial (UAIS), con nota interna CITE: MEFP/VTCP/DGPOT/UAIS/N 7760/2016, en la cual solicita la reversion definitiva de las boletas  consignadas en el Comprobante de Pago N 18674.</t>
  </si>
  <si>
    <t>Q07868790002</t>
  </si>
  <si>
    <t>NUMERO DE LIBRETA CUT: Cuenta Unica del Tesoro OPERACIÓN E18  TRANSFERENCIA DEL SISTEMA FINANCIERO POR CUENTA DE TERCEROS  A LA CUT Devolucion de pagos CC no cobrados por afiliados Civiles y Militares correspondiente al periodo Junio 2016</t>
  </si>
  <si>
    <t>S08764660002</t>
  </si>
  <si>
    <t>||TRANSFERENCIA A LA CUENTA UNICA DEL TESORO IMPORTE RETENIDO A WALTER ABRAHAM PEREZ ALANDIA POR REMUNERACIÓN MÁXIMA CORRESPONDIENTE AL MES DE DICIEMBRE/2016 - LIBRETA N° 00990201001, SEGÚN COMUNICACIÓN INTERNA BCB-DIR-CI-2017-3 Y "ROC" N° 12/2017 DEL DCR. TRANSFERENCIA POR REMUNERACIÓN MÁXIMA WALTER ALANDIA - DICIEMBRE/2016 LIBRETA N° 00990201001</t>
  </si>
  <si>
    <t>S08768100003</t>
  </si>
  <si>
    <t>'TRANSFERENCIA DE FONDOS||S/G. NOTA CITE: MEFP/VTCP/DGPOT/UPCFTGN/TR-N°0064/2017 DE LA FECHA, DEL MIN.DE ECONOMIA Y FINANZAS PUBLICAS.(HRE-TSO-314). DEBITO DE LA LIBRETA N°00099021001, REPOSICION UTILES DE ESCRITORIO.</t>
  </si>
  <si>
    <t>S08768620001</t>
  </si>
  <si>
    <t>COBRO DE UTILES DE ESCRITORIO POR´||COM PLEMENTO AL COMPROBANTE NO.S-0876605 DE LA FECHA LIBRETA 00099021001 TGN-RECURSOS ORDIANRIOS. REF.: UTILES DE ESCRITORIO</t>
  </si>
  <si>
    <t>Q07893950002</t>
  </si>
  <si>
    <t>NUMERO DE LIBRETA CUT: 00990201001 OPERACIÓN E18  TRANSFERENCIA DEL SISTEMA FINANCIERO POR CUENTA DE TERCEROS  A LA CUT REGULARIZACION DE DESCARGO A OBSERVACION SALARIAL DICIEMBRE 2016</t>
  </si>
  <si>
    <t>Q07891410002</t>
  </si>
  <si>
    <t>NUMERO DE LIBRETA CUT: 00990201001 OPERACIÓN E18  TRANSFERENCIA DEL SISTEMA FINANCIERO POR CUENTA DE TERCEROS  A LA CUT DEVOLUCION DE EXCEDENTES DE HABERES DICIEMBRE 2016 A SOLICITUD MARIO GARCIA SAINZ</t>
  </si>
  <si>
    <t>Q07898330002</t>
  </si>
  <si>
    <t>NUMERO DE LIBRETA CUT: 00990201001 OPERACIÓN E18  TRANSFERENCIA DEL SISTEMA FINANCIERO POR CUENTA DE TERCEROS  A LA CUT DEVOLUCIÓN DE EXCEDENTE DE SALARIO OCTUBRE 2016</t>
  </si>
  <si>
    <t>S08771140002</t>
  </si>
  <si>
    <t>'TRANSFERENCIA DE FONDOS DE DPTOS.DE ENCAJE LEGAL DEL SISTEMA FINANCIERO A DPTOS.CTES.DEL SECTOR PUBLICO S/G CITE' BUN/0045/17||DE LA FECHA (HRE-TSO-370). A SOLIC.DEL MEFP,LIBR.00099021001 REVERS.FDOS.POR ERROR EN MONTO DE TRANSF.ELECTR.DE F.12-01-17; BUN</t>
  </si>
  <si>
    <t>Q07907030002</t>
  </si>
  <si>
    <t>NUMERO DE LIBRETA CUT: 00099021001 OPERACIÓN E18  TRANSFERENCIA DEL SISTEMA FINANCIERO POR CUENTA DE TERCEROS  A LA CUT TRANSFERENCIA PAGO ADELANTADO PRA -RP DICIEMBRE 2016</t>
  </si>
  <si>
    <t>Q07907020002</t>
  </si>
  <si>
    <t>NUMERO DE LIBRETA CUT: 00099021001 OPERACIÓN E18  TRANSFERENCIA DEL SISTEMA FINANCIERO POR CUENTA DE TERCEROS  A LA CUT TRANSFERENCIA PAGO INDEBIDO  -RP DICIEMBRE 2016</t>
  </si>
  <si>
    <t>Q07906980002</t>
  </si>
  <si>
    <t>NUMERO DE LIBRETA CUT: 00099021001 OPERACIÓN E18  TRANSFERENCIA DEL SISTEMA FINANCIERO POR CUENTA DE TERCEROS  A LA CUT TRANSFERENCIA DESCUENTO COBRO INDEBIDO R 026-99-RP DICIEMBRE 2016</t>
  </si>
  <si>
    <t>Q07916300002</t>
  </si>
  <si>
    <t>NUMERO DE LIBRETA CUT: Cuenta Unica del Tesoro OPERACIÓN E18  TRANSFERENCIA DEL SISTEMA FINANCIERO POR CUENTA DE TERCEROS  A LA CUT Devolucion de pagos CC no cobrados por afiliados Civiles y Militares correspondiente al periodo Julio 2016</t>
  </si>
  <si>
    <t>Q07916290002</t>
  </si>
  <si>
    <t>NUMERO DE LIBRETA CUT: Cuenta Unica del Tesoro OPERACIÓN E18  TRANSFERENCIA DEL SISTEMA FINANCIERO POR CUENTA DE TERCEROS  A LA CUT Devolucion pagos en exceso Gno. Autonomo Dept. de Tarija</t>
  </si>
  <si>
    <t>Q07916260002</t>
  </si>
  <si>
    <t>NUMERO DE LIBRETA CUT: Cuenta Unica del Tesoro OPERACIÓN E18  TRANSFERENCIA DEL SISTEMA FINANCIERO POR CUENTA DE TERCEROS  A LA CUT Masa Hereditaria caso Angel David Leaño Berrios</t>
  </si>
  <si>
    <t>S08774670003</t>
  </si>
  <si>
    <t>'TRANSFERENCIA DE FONDOS||S/G. NOTA CITE: MEFP/VTCP/DGPOT/UPCFTGN/TR-N°0124/2017 DE LA FECHA, DEL MIN.DE ECONOMIA Y FINANZAS PUBLICAS.(HRE-TSO-438). DEBITO DE LA LIBRETA N°00099021001, REPOSICION UTILES DE ESCRITORIO.</t>
  </si>
  <si>
    <t>S08775720003</t>
  </si>
  <si>
    <t>'TRANSFERENCIA DE FONDOS||S/G. NOTA CITE: MEFP/VTCP/DGPOT/UPCFTGN/TR-NO.0149/17 DE LA FECHA, DEL MIN.ECO.Y FINANC.PUB.(HRE-TSO-455). DEBITO DE LA LIBRETA N° 00099021001, REPOSICION UTILES DE ESCRITORIO.</t>
  </si>
  <si>
    <t>S08776850003</t>
  </si>
  <si>
    <t>'TRANSFERENCIA DE FONDOS||A SOL. DEL MIN,DE ECO Y FIN.PUBL. MEFP/VTCP/DGPOT/UPCFTGN/TR-N°0157/2017 DE LA FECHA HRE TSO 473 REPOSICION DE BOLETAS DE PAGO SOLICITADA POR VARIAS ENTIDADES CONSIGNADAS EN EL COMPROBANTE DE PAGO NRO. 18677. DEBITO DE LA LIBRETA 00099021001 COBRO UTILES DE ESCRITORIO.</t>
  </si>
  <si>
    <t>S08781200004</t>
  </si>
  <si>
    <t>Q07955080002</t>
  </si>
  <si>
    <t>NUMERO DE LIBRETA CUT: 00990201001 OPERACIÓN E18  TRANSFERENCIA DEL SISTEMA FINANCIERO POR CUENTA DE TERCEROS  A LA CUT DEVOLUCION DE SALARIOS</t>
  </si>
  <si>
    <t>Q07954910002</t>
  </si>
  <si>
    <t>NUMERO DE LIBRETA CUT: 00990201001 OPERACIÓN E18  TRANSFERENCIA DEL SISTEMA FINANCIERO POR CUENTA DE TERCEROS  A LA CUT DEVOLUCION EXCEDENTE UNIVERSIDAD SAN SIMON</t>
  </si>
  <si>
    <t>Q07962010002</t>
  </si>
  <si>
    <t>NUMERO DE LIBRETA CUT: Cuenta Unica del Tesoro OPERACIÓN E18  TRANSFERENCIA DEL SISTEMA FINANCIERO POR CUENTA DE TERCEROS  A LA CUT Pago pension en demasia CUA 20667012 del asegurado Alberto Vargas Lira</t>
  </si>
  <si>
    <t>Q07962020002</t>
  </si>
  <si>
    <t>NUMERO DE LIBRETA CUT: Cuenta Unica del Tesoro OPERACIÓN E18  TRANSFERENCIA DEL SISTEMA FINANCIERO POR CUENTA DE TERCEROS  A LA CUT Pago pension en demsaia CUA 10642833 del asegurado Mario Lea Plaza Torri</t>
  </si>
  <si>
    <t>Q07962030002</t>
  </si>
  <si>
    <t>NUMERO DE LIBRETA CUT: Cuenta Unica del Tesoro OPERACIÓN E18  TRANSFERENCIA DEL SISTEMA FINANCIERO POR CUENTA DE TERCEROS  A LA CUT Pago pension en demsaia CUA 100314121 del asegurado Raul Roca Salazar</t>
  </si>
  <si>
    <t>S08786570003</t>
  </si>
  <si>
    <t>'TRANSFERENCIA DE FONDOS||S/G. NOTA CITE: MEFP/VTCP/DGPOT/UPCFTGN/TR-N°222/2017 DE LA FECHA, DEL MIN.DE ECONOMIA Y FINANZAS PUBLICAS.(HRE-TSO-552). DEBITO DE LA LIBRETA N°00099021001, REPOSICION UTILES DE ESCRITORIO.</t>
  </si>
  <si>
    <t>S08787380002</t>
  </si>
  <si>
    <t>'TRANSFERENCIA DE FONDOS DE DPTOS.DE ENCAJE LEGAL DEL SISTEMA FINANCIERO A DPTOS.CTES.DEL SECTOR PUBLICO S/G CITE' BUN/0093/17||DE LA FECHA (HRE-TSO-561).DEVOLUCION CORRESPONDIENTE AL SALDO REMANENTE DE LA RENTA SOLIDARIA GESTION 2016. A SOLICITUD BANCO UNION S.A., PARA ABONO A LA LIBRETA N°00099021001.</t>
  </si>
  <si>
    <t>Q07991930002</t>
  </si>
  <si>
    <t>NUMERO DE LIBRETA CUT: 00990201001 OPERACIÓN E18  TRANSFERENCIA DEL SISTEMA FINANCIERO POR CUENTA DE TERCEROS  A LA CUT DEVOLUCION DE EXCEDENTES UMSS A SOL. DE OTERO FERRUFINO NANCY</t>
  </si>
  <si>
    <t>Q08002150002</t>
  </si>
  <si>
    <t>NUMERO DE LIBRETA CUT: CUENTA UNICA DEL TESORO OPERACIÓN E18  TRANSFERENCIA DEL SISTEMA FINANCIERO POR CUENTA DE TERCEROS  A LA CUT Devolucion pagos en exceso Poder Legislativo</t>
  </si>
  <si>
    <t>Q08002170002</t>
  </si>
  <si>
    <t>NUMERO DE LIBRETA CUT: 00099021001 OPERACIÓN E18  TRANSFERENCIA DEL SISTEMA FINANCIERO POR CUENTA DE TERCEROS  A LA CUT DESCUENTO COBRO INDEBIDO R 026-99-RP</t>
  </si>
  <si>
    <t>Q08002270002</t>
  </si>
  <si>
    <t>NUMERO DE LIBRETA CUT: 00099021001 OPERACIÓN E18  TRANSFERENCIA DEL SISTEMA FINANCIERO POR CUENTA DE TERCEROS  A LA CUT PAGO INDEBIDO -RP ENERO 2017</t>
  </si>
  <si>
    <t>Q08002280002</t>
  </si>
  <si>
    <t>NUMERO DE LIBRETA CUT: 00099021001 OPERACIÓN E18  TRANSFERENCIA DEL SISTEMA FINANCIERO POR CUENTA DE TERCEROS  A LA CUT PAGO ADELANTADO PRA -RP ENERO 2017</t>
  </si>
  <si>
    <t>J03194640002</t>
  </si>
  <si>
    <t>A:00099021001 A requerimiento de la Unidad de Administracion e Informacion Salarial (UAIS), con nota interna CITE: MEFP/VTCP/DGPOT/UAIS/N 560/2017, en la cual solicita la reversion definitiva de las boletas consignadas en el Comprobante de Pago N 18678.</t>
  </si>
  <si>
    <t>S08794940002</t>
  </si>
  <si>
    <t>||REGISTRO POR LA DEVOLUCION DEL SALDO NO UTILIZADO DE LA CARTA DE CREDITO I-2016-028 DE ACUERDO A NOTA SEDEM/GG/CB/2017-0068 ADJUNTA DE LA FECHA. LIBRETA 00576012002 CARTONBOL RECAUDADORA REF.: DEP SALDO NO UTILIZADO LC I-2016-028.</t>
  </si>
  <si>
    <t>S08794260002</t>
  </si>
  <si>
    <t>||TRANSFERENCIA A LA CUENTA UNICA DEL TESORO IMPORTE RETENIDO A WALTER ABRAHAM PEREZ ALANDIA POR REMUNERACIÓN MÁXIMA CORRESPONDIENTE AL MES DE ENERO/2017 - LIBRETA N° 00990201001. TRANSFERENCIA POR REMUNERACIÓN MÁXIMA WALTER ALANDIA - ENERO/2017 LIBRETA N° 00990201001</t>
  </si>
  <si>
    <t>Q08007810002</t>
  </si>
  <si>
    <t>NUMERO DE LIBRETA CUT: Cuenta Unica del Tesoro OPERACIÓN E18  TRANSFERENCIA DEL SISTEMA FINANCIERO POR CUENTA DE TERCEROS  A LA CUT Pago pension por riesgos profesional Enero 2017</t>
  </si>
  <si>
    <t>Q08013960002</t>
  </si>
  <si>
    <t>NUMERO DE LIBRETA CUT: Cuenta Unica del Tesoro OPERACIÓN E18  TRANSFERENCIA DEL SISTEMA FINANCIERO POR CUENTA DE TERCEROS  A LA CUT Pago pension en demasia CUA 6252060 del asegurado German Coro Donaire</t>
  </si>
  <si>
    <t>Q08008690002</t>
  </si>
  <si>
    <t>NUMERO DE LIBRETA CUT: Cuenta Unica del Tesoro OPERACIÓN E18  TRANSFERENCIA DEL SISTEMA FINANCIERO POR CUENTA DE TERCEROS  A LA CUT Devolucion de pagos CC no cobrados por afiliados Civiles correspondientes al periodo Agosto 2016</t>
  </si>
  <si>
    <t>G03784530001</t>
  </si>
  <si>
    <t>COBRO COSTOS DE PAPELERIA SEGUN TRANSFERENCIA DEL EXTERIOR POR ORDEN DE MISSION OF BOLIVIA TO THE OAS.REF.: DEVOLUCION SALDOS GASTOS DE FUNCIONAMIENTO LIB. 00099021001 TGN-RECURSOS ORDINARIOS (3987)</t>
  </si>
  <si>
    <t>G03784520002</t>
  </si>
  <si>
    <t>TRANSFERENCIA DEL EXTERIOR SEGUN SWIFT 01964 DE FECHA 14/02/2017 ORDENANTE: MISSION OF BOLIVIA TO THE OAS.REF.: DEVOLUCION SALDOS GASTOS DE FUNCIONAMIENTO LIB. 00099021001 TGN-RECURSOS ORDINARIOS (3987)</t>
  </si>
  <si>
    <t>G03794470001</t>
  </si>
  <si>
    <t>COBRO COSTOS DE PAPELERIA SEGUN TRANSFERENCIA DEL EXTERIOR POR ORDEN DE DELEGACION BOLIVIA ANTE LA UNESCO REF.: DEVOLUCION SALDOS GASTOS DE FUNCIONAMIENTO LIB. 00099021001 TGN-RECURSOS ORDINARIOS (3987)</t>
  </si>
  <si>
    <t>G03794460002</t>
  </si>
  <si>
    <t>TRANSFERENCIA DEL EXTERIOR SEGUN SWIFT NO.2113 DE FECHA 15/02/2017 ORDENANTE: DELEGACION BOLIVIA ANTE LA UNESCO REF.: DEVOLUCION SALDOS GASTOS DE FUNCIONAMIENTO LIB. 00099021001 TGN-RECURSOS ORDINARIOS (3987)</t>
  </si>
  <si>
    <t>S08798140002</t>
  </si>
  <si>
    <t>'TRANSFERENCIA DE FONDOS DE DPTOS.DE ENCAJE LEGAL DEL SISTEMA FINANCIERO A DPTOS.CTES.DEL SECTOR PUBLICO S/G CITE' BUN/0121/17||DE LA FECHA (HRE-TSO-905). A SOLIC. MEFP; REVERSION POR ERROR EN MONTO DE TRANSF.ELECT. DE F. 10/02/17; LIBR.00099021001; BUN.</t>
  </si>
  <si>
    <t>S08799540002</t>
  </si>
  <si>
    <t>||MULTA POR INCUMPLIMIENTO A LA GUIA DE PROCEDIMIENTOS OPERATIVOS DE CANCELACION DE PAGOS A FUNCIONARIOS PUBLICOS Y BENEFICIARIOS DE RENTA DE ACUERDO A NOTA MEFP/VTCP/DGPOT/UAIS/N° 396/2017 RECIBIDA EN F.16/02/17 REF: POR DEVOL.BOLETA DE PAGO A LA BENEF. ANA SOLANO CLAROS DE CONFORMIDAD AL INCISO M, PUNTO 1; LIBRETA 00099021001.</t>
  </si>
  <si>
    <t>Q08035000002</t>
  </si>
  <si>
    <t>NUMERO DE LIBRETA CUT: Cuenta Unica del Tesoro OPERACIÓN E18  TRANSFERENCIA DEL SISTEMA FINANCIERO POR CUENTA DE TERCEROS  A LA CUT Devolucion pagos en exceso Gno. Autonomo Dept. de Potosi</t>
  </si>
  <si>
    <t>G03822440002</t>
  </si>
  <si>
    <t>TRANSFERENCIA DEL EXTERIOR SEGUN SWIFT 02267 DE FECHA 17/02/2017 ORDENANTE: EMBAJADA DE BOLIVIA MONTEVIDEO UY REF.: DEVOLUCION SALDOS GASTOS DE FUNCIONAMIENTO LIB. 00099021001 TGN-RECURSOS ORDINARIOS (3987)</t>
  </si>
  <si>
    <t>G03822450001</t>
  </si>
  <si>
    <t>COBRO COSTOS DE PAPELERIA SEGUN TRANSFERENCIA DEL EXTERIOR POR ORDEN DE EMBAJADA DE BOLIVIA MONTEVIDEO UY REF.: DEVOLUCION SALDOS GASTOS DE FUNCIONAMIENTO LIB. 00099021001 TGN-RECURSOS ORDINARIOS (3987)</t>
  </si>
  <si>
    <t>G03824420002</t>
  </si>
  <si>
    <t>TRANSFERENCIA DEL EXTERIOR SEGUN SWIFT NO.2305 DE FECHA 17/02/2017 ORDENANTE: CONSULATE GENERAL OF BOLIVIA (LOS ANGELES) REF.: DEVOLUCION SALDOS GASTOS FUNCIONAMIENTO LIB. 00099021001 TGN-RECURSOS ORDINARIOS (3987)</t>
  </si>
  <si>
    <t>G03824430001</t>
  </si>
  <si>
    <t>COBRO COSTOS DE PAPELERIA SEGUN TRANSFERENCIA DEL EXTERIOR POR ORDEN DE CONSULATE GENERAL OF BOLIVIA (LOS ANGELES) REF.: DEVOLUCION SALDOS GASTOS FUNCIONAMIENTO LIB. 00099021001 TGN-RECURSOS ORDINARIOS (3987)</t>
  </si>
  <si>
    <t>G03836930001</t>
  </si>
  <si>
    <t>COBRO COSTOS DE PAPELERIA SEGUN TRANSFERENCIA DEL EXTERIOR POR ORDEN DE EMBASSY OF THE PLURINATIONAL STATE OF BOLIVIA (RUSSIA) REF.: DEVOLUCION DE GASTOS DE FUNCIONAMIENTO LIB. 00099021001 TGN-RECURSOS ORDINARIOS (3987)</t>
  </si>
  <si>
    <t>G03836920002</t>
  </si>
  <si>
    <t>TRANSFERENCIA DEL EXTERIOR SEGUN SWIFT NO.2353 DE FECHA 20/02/2017 ORDENANTE: EMBASSY OF THE PLURINATIONAL STATE OF BOLIVIA (RUSSIA) REF.: DEVOLUCION DE GASTOS DE FUNCIONAMIENTO LIB. 00099021001 TGN-RECURSOS ORDINARIOS (3987)</t>
  </si>
  <si>
    <t>G03831520001</t>
  </si>
  <si>
    <t>COBRO COSTOS DE PAPELERIA SEGUN TRANSFERENCIA DEL EXTERIOR POR ORDEN DE EMBAJADA DE BOLIVIA,BOGOTA-COLOMBIA.REF.:DEVOLUCION SALDOS DE EJECUTADOS GESTION 2016 LIB. 00099021001 TGN-RECURSOS ORDINARIOS (3987)</t>
  </si>
  <si>
    <t>G03831510002</t>
  </si>
  <si>
    <t>TRANSFERENCIA DEL EXTERIOR SEGUN SWIFT 02347-02346 DE FECHA 20/02/2017 ORDENANTE: EMBAJADA DE BOLIVIA,BOGOTA-COLOMBIA.REF.:DEVOLUCION SALDOS DE EJECUTADOS GESTION 2016 LIB. 00099021001 TGN-RECURSOS ORDINARIOS (3987)</t>
  </si>
  <si>
    <t>G03848940001</t>
  </si>
  <si>
    <t>COBRO COSTOS DE PAPELERIA SEGUN TRANSFERENCIA DEL EXTERIOR POR ORDEN DE EMBAJADA DE BOLIVIA-OTAWA-CANADA. REF.:DEVOLUCION SALDOS GASTOS FUNCIONAMIENTO LIB. 00099021001 TGN-RECURSOS ORDINARIOS (3987)</t>
  </si>
  <si>
    <t>G03848930002</t>
  </si>
  <si>
    <t>TRANSFERENCIA DEL EXTERIOR SEGUN SWIFT 02470 DE FECHA 21/02/2017 ORDENANTE: EMBAJADA DE BOLIVIA-OTAWA-CANADA. REF.:DEVOLUCION SALDOS GASTOS FUNCIONAMIENTO LIB. 00099021001 TGN-RECURSOS ORDINARIOS (3987)</t>
  </si>
  <si>
    <t>G03841050002</t>
  </si>
  <si>
    <t>TRANSFERENCIA DEL EXTERIOR SEGUN SWIFT NO.2399 DE FECHA 21/02/2017 ORDENANTE: BOTSCHAFT DES PLURINATIONALEN STAATES BOLIVIEN (BERLIN) REF.: DEVOLUCION SALDOS PROGRAMA ALEMANIA LIB. 00099021001 TGN-RECURSOS ORDINARIOS (3987)</t>
  </si>
  <si>
    <t>G03848060001</t>
  </si>
  <si>
    <t>COBRO COSTOS DE PAPELERIA SEGUN TRANSFERENCIA DEL EXTERIOR POR ORDEN DE EMBAJADA DEL ESTA PLURINACIONAL (MEXICO) REF.: DEVOLUCION DE SALDOS NO EJECUTADOS GASTOS DE FUNCIONAMIENTO GESTION 2016 LIB. 00099021001 TGN-RECURSOS ORDINARIOS (3987)</t>
  </si>
  <si>
    <t>G03848050002</t>
  </si>
  <si>
    <t>TRANSFERENCIA DEL EXTERIOR SEGUN SWIFT NO.2402 DE FECHA 21/02/2017 ORDENANTE: EMBAJADA DEL ESTA PLURINACIONAL (MEXICO) REF.: DEVOLUCION DE SALDOS NO EJECUTADOS GASTOS DE FUNCIONAMIENTO GESTION 2016 LIB. 00099021001 TGN-RECURSOS ORDINARIOS (3987)</t>
  </si>
  <si>
    <t>G03848000001</t>
  </si>
  <si>
    <t>COBRO COSTOS DE PAPELERIA SEGUN TRANSFERENCIA DEL EXTERIOR POR ORDEN DE EMBAJADA DE BOLIVIA-OTAWA-CANADA. REF.:DEVOLUCION SALDOS LIB. 00099021001 TGN-RECURSOS ORDINARIOS (3987)</t>
  </si>
  <si>
    <t>G03847990002</t>
  </si>
  <si>
    <t>TRANSFERENCIA DEL EXTERIOR SEGUN SWIFT 02403 DE FECHA 21/02/2017 ORDENANTE: EMBAJADA DE BOLIVIA-OTAWA-CANADA. REF.:DEVOLUCION SALDOS LIB. 00099021001 TGN-RECURSOS ORDINARIOS (3987)</t>
  </si>
  <si>
    <t>G03841060001</t>
  </si>
  <si>
    <t>COBRO COSTOS DE PAPELERIA SEGUN TRANSFERENCIA DEL EXTERIOR POR ORDEN DE BOTSCHAFT DES PLURINATIONALEN STAATES BOLIVIEN (BERLIN) REF.: DEVOLUCION SALDOS PROGRAMA ALEMANIA LIB. 00099021001 TGN-RECURSOS ORDINARIOS (3987)</t>
  </si>
  <si>
    <t>G03871750002</t>
  </si>
  <si>
    <t>TRANSFERENCIA DEL EXTERIOR SEGUN SWIFT 02616-02615 DE FECHA 23/02/2017 ORDENANTE: EMBAJADA DE LA REPUBLICA DE BOLIVIA-BRASILEA-BRASIL. REF.:DEVOLUCION SALDO GASTOS DE FUNCIONAMIENTO LIB. 00099021001 TGN-RECURSOS ORDINARIOS (3987)</t>
  </si>
  <si>
    <t>G03871760001</t>
  </si>
  <si>
    <t>COBRO COSTOS DE PAPELERIA SEGUN TRANSFERENCIA DEL EXTERIOR POR ORDEN DE EMBAJADA DE LA REPUBLICA DE BOLIVIA-BRASILEA-BRASIL. REF.:DEVOLUCION SALDO GASTOS DE FUNCIONAMIENTO LIB. 00099021001 TGN-RECURSOS ORDINARIOS (3987)</t>
  </si>
  <si>
    <t>G03862240002</t>
  </si>
  <si>
    <t>TRANSFERENCIA DEL EXTERIOR SEGUN MJE.SWIFT NO.2563 DE FECHA 23/02/2017 ORDENANTE: BOTSCHAFT DES PLURINATIONALEN STAATES BOLIVIEN REF:DEVOLUCION DE SALDOS GASTOS DE FUNCIONAMIENTO LIB. 00099021001 TGN-RECURSOS ORDINARIOS (3987)</t>
  </si>
  <si>
    <t>G03862250001</t>
  </si>
  <si>
    <t>COBRO COSTOS DE PAPELERIA SEGUN TRANSFERENCIA DEL EXTERIOR POR ORDEN DE BOTSCHAFT DES PLURINATIONALEN STAATES BOLIVIEN REF:DEVOLUCION DE SALDOS GASTOS DE FUNCIONAMIENTO LIB. 00099021001 TGN-RECURSOS ORDINARIOS (3987)</t>
  </si>
  <si>
    <t>G03864820002</t>
  </si>
  <si>
    <t>TRANSFERENCIA DEL EXTERIOR SEGUN SWIFT 02565 DE FECHA 23/02/2017 ORDENANTE: EMBAJADA DE BOLIVIA,SAN JOSE,COSTA RICA.REF.: DEVOLUCION SALDOS GASTOS DE FUNCIONAMIENTO LIB. 00099021001 TGN-RECURSOS ORDINARIOS (3987)</t>
  </si>
  <si>
    <t>G03864830001</t>
  </si>
  <si>
    <t>COBRO COSTOS DE PAPELERIA SEGUN TRANSFERENCIA DEL EXTERIOR POR ORDEN DE EMBAJADA DE BOLIVIA,SAN JOSE,COSTA RICA.REF.: DEVOLUCION SALDOS GASTOS DE FUNCIONAMIENTO LIB. 00099021001 TGN-RECURSOS ORDINARIOS (3987)</t>
  </si>
  <si>
    <t>G03868900002</t>
  </si>
  <si>
    <t>TRANSFERENCIA DEL EXTERIOR SEGUN SWIFT 02564 DE FECHA 23/02/2017 ORDENANTE: EMBAJADA DE BOLIVIA-SAN JOSE-COSTA RICA. REF.:DEVOLUCION SALDOS PROGRAMA DE DOCUMENTACION LIB. 00099021001 TGN-RECURSOS ORDINARIOS (3987)</t>
  </si>
  <si>
    <t>G03868910001</t>
  </si>
  <si>
    <t>COBRO COSTOS DE PAPELERIA SEGUN TRANSFERENCIA DEL EXTERIOR POR ORDEN DE EMBAJADA DE BOLIVIA-SAN JOSE-COSTA RICA. REF.:DEVOLUCION SALDOS PROGRAMA DE DOCUMENTACION LIB. 00099021001 TGN-RECURSOS ORDINARIOS (3987)</t>
  </si>
  <si>
    <t>S08808720004</t>
  </si>
  <si>
    <t>G03893960002</t>
  </si>
  <si>
    <t>TRANSFERENCIA DEL EXTERIOR SEGUN MJE.SWIFT NOS.2701-2694 DE FECHA 01/03/2017 ORDENANTE: PERMANENT MSSN OF BOLIVIA TO THE UN STATE OF BOLIVIA TO THE UNITED REF:DEVOLUCION DE SALDOS GASTOS DE FUNCIONAMIENTO LIB. 00099021001 TGN-RECURSOS ORDINARIOS (3987)</t>
  </si>
  <si>
    <t>G03893970001</t>
  </si>
  <si>
    <t>COBRO COSTOS DE PAPELERIA SEGUN TRANSFERENCIA DEL EXTERIOR POR ORDEN DE PERMANENT MSSN OF BOLIVIA TO THE UN STATE OF BOLIVIA TO THE UNITED REF:DEVOLUCION DE SALDOS GASTOS DE FUNCIONAMIENTO LIB. 00099021001 TGN-RECURSOS ORDINARIOS (3987)</t>
  </si>
  <si>
    <t>S08811050003</t>
  </si>
  <si>
    <t>'TRANSFERENCIA DE FONDOS||A SOL. DEL MIN,DE ECO Y FIN.PUBL. MEFP/VTCP/DGPOT/UPCFTGN/TR-N°399/2017 DE LA FECHA HRE TSO 1032 REPOSICIÓN DE BOLETAS DE PAGO SOLICITADAS POR VARIAS ENTIDADES CONSIGNADAS EN EL COMPROBANTE DE PAGO N° 18680. DEBITO DE LA LIBRETA 00099021001 COBRO UTILES DE ESCRITORIO.</t>
  </si>
  <si>
    <t>S08812000003</t>
  </si>
  <si>
    <t>'TRANSFERENCIA DE FONDOS||A SOL. DEL MIN,DE ECO Y FIN.PUBL. MEFP/VTCP/DGPOT/UPCFTGN/TR-N°421/2017 DE LA FECHA HRE TSO 1045 REPOSICION DE BOLETAS DE PAGO SOLICITADAS POR VARIAS ENTIDADES CONSIGNADAS EN EL COMPROBANTE DE PAGO N° 18681. DEBITO DE LA LIBRETA 00099021001 COBRO UTILES DE ESCRITORIO.</t>
  </si>
  <si>
    <t>Q08084710002</t>
  </si>
  <si>
    <t>NUMERO DE LIBRETA CUT: Cuenta Unica del Tesoro OPERACIÓN E18  TRANSFERENCIA DEL SISTEMA FINANCIERO POR CUENTA DE TERCEROS  A LA CUT Devolucion de aportes en exceso TGN</t>
  </si>
  <si>
    <t>Q08092510002</t>
  </si>
  <si>
    <t>Q08102270002</t>
  </si>
  <si>
    <t>NUMERO DE LIBRETA CUT: 00990201001 OPERACIÓN E18  TRANSFERENCIA DEL SISTEMA FINANCIERO POR CUENTA DE TERCEROS  A LA CUT DEVOLUCION DE EXCEDENTE DE SALARIO MES DICIEMBRE DE 2016</t>
  </si>
  <si>
    <t>Q08102260002</t>
  </si>
  <si>
    <t>NUMERO DE LIBRETA CUT: 00990201001 OPERACIÓN E18  TRANSFERENCIA DEL SISTEMA FINANCIERO POR CUENTA DE TERCEROS  A LA CUT DEVOLUCION DE EXCEDENTE DE SALARIO MES OCTUBRE DE 2016</t>
  </si>
  <si>
    <t>Q08109340002</t>
  </si>
  <si>
    <t>NUMERO DE LIBRETA CUT: 00099021001 OPERACIÓN E18  TRANSFERENCIA DEL SISTEMA FINANCIERO POR CUENTA DE TERCEROS  A LA CUT DESCUENTO COBRO INDEBIDO R026-99-RP PERIODO FEB 2017</t>
  </si>
  <si>
    <t>Q08109410002</t>
  </si>
  <si>
    <t>NUMERO DE LIBRETA CUT: 00099021001 OPERACIÓN E18  TRANSFERENCIA DEL SISTEMA FINANCIERO POR CUENTA DE TERCEROS  A LA CUT PAGO INDEBIDO -RP FEBRERO 2017</t>
  </si>
  <si>
    <t>S08815980002</t>
  </si>
  <si>
    <t>'TRANSFERENCIA DE FONDOS DE DPTOS.DE ENCAJE LEGAL DEL SISTEMA FINANCIERO A DPTOS.CTES.DEL SECTOR PUBLICO S/G CITE' BUN/0171/17||DE LA FECHA (HRE-TSO-1096). A SOLIC.MEFP, REVERS.FONDOS P/ERROR EN MONTO DE TRANS.ELEC.DE F.08-03-2017,LIBRETA 00099021001;BUN.</t>
  </si>
  <si>
    <t>S08816020002</t>
  </si>
  <si>
    <t>'TRANSFERENCIA DE FONDOS DE DPTOS.DE ENCAJE LEGAL DEL SISTEMA FINANCIERO A DPTOS.CTES.DEL SECTOR PUBLICO S/G CITE' BUN/0169/17||DE LA FECHA (HRE-TSO-1097). A SOLIC.MEFP; REVERSION POR ERROR EN MONTO DE LA TRANSF.ELECT. DE F.08/03/2017; LIB.00099021001; BUN</t>
  </si>
  <si>
    <t>Q08109310002</t>
  </si>
  <si>
    <t>NUMERO DE LIBRETA CUT: 00099021001 OPERACIÓN E18  TRANSFERENCIA DEL SISTEMA FINANCIERO POR CUENTA DE TERCEROS  A LA CUT PAGO ADELANTADO PRA-RP FEBRERO 2017</t>
  </si>
  <si>
    <t>S08816900002</t>
  </si>
  <si>
    <t>||TRANSFERENCIA A LA CUENTA UNICA DEL TESORO IMPORTE RETENIDO A WALTER ABRAHAM PEREZ ALANDIA POR REMUNERACIÓN MÁXIMA CORRESPONDIENTE AL MES DE FEBRERO/2017 - LIBRETA N° 00990201001, SEGÚN DOCUMENTOS ADJUNTOS Y "ROC" N° 189/2017 DEL DCR. TRANSFERENCIA POR REMUNERACIÓN MÁXIMA WALTER ALANDIA - FEBRERO/2017 LIBRETA N° 00990201001</t>
  </si>
  <si>
    <t>Q08121660002</t>
  </si>
  <si>
    <t>NUMERO DE LIBRETA CUT: Cuenta Unica del Tesoro OPERACIÓN E18  TRANSFERENCIA DEL SISTEMA FINANCIERO POR CUENTA DE TERCEROS  A LA CUT Devolucion de pagos CC no cobrados por afiliados Civiles y Militares correspondientes al periodo Septiembre 2016</t>
  </si>
  <si>
    <t>Q08121700002</t>
  </si>
  <si>
    <t>NUMERO DE LIBRETA CUT: Cuenta Unica del Tesoro OPERACIÓN E18  TRANSFERENCIA DEL SISTEMA FINANCIERO POR CUENTA DE TERCEROS  A LA CUT Pago pension por Riesgos Profesionales</t>
  </si>
  <si>
    <t>S08823520003</t>
  </si>
  <si>
    <t>'TRANSFERENCIA DE FONDOS||EN ATENCION A NOTA DEL MIN. DE ECONOMIA Y FINANZAS PUBLICAS MEFP/VTCP/DGPOT/UPCFTGN/TR-N°476/2017 DE LA FECHA (HRE-TSO-1390). DEBITO DE LA LIBRETA NO.00099021001, REPOSICION UTILES DE ESCRITORIO.</t>
  </si>
  <si>
    <t>Q08138390002</t>
  </si>
  <si>
    <t>NUMERO DE LIBRETA CUT: Cuenta Unica del Tesoro OPERACIÓN E18  TRANSFERENCIA DEL SISTEMA FINANCIERO POR CUENTA DE TERCEROS  A LA CUT Devolucion de Aportes en exceso Gobierno Autonomo Departamental de Potosi</t>
  </si>
  <si>
    <t>G04046160002</t>
  </si>
  <si>
    <t>TRANSFERENCIA DEL EXTERIOR SEGUN SWIFT NOS.3938-3937 DE FECHA 21/03/2017 ORDENANTE: EMBASSY OF THE PLURINATIONALSTATE OF BOLIVIA-WASHINGTON REF:DEVOLUCION SALDOS GASTOS DE FUNCIONAMIENTO 2016 LIB. 00099021001 TGN-RECURSOS ORDINARIOS (3987)</t>
  </si>
  <si>
    <t>G04046170001</t>
  </si>
  <si>
    <t>COBRO COSTOS DE PAPELERIA SEGUN TRANSFERENCIA DEL EXTERIOR POR ORDEN DE EMBASSY OF THE PLURINATIONALSTATE OF BOLIVIA-WASHINGTON REF:DEVOLUCION SALDOS GASTOS DE FUNCIONAMIENTO 2016 LIB. 00099021001 TGN-RECURSOS ORDINARIOS (3987)</t>
  </si>
  <si>
    <t>J03212590002</t>
  </si>
  <si>
    <t>A:00099021001 A requerimiento de la Unidad de Administracion e Informacion Salarial (UAIS), con nota interna CITE: MEFP/VTCP/DGPOT/UAIS/N 1636/2017, en la cual solicita la reposicion de Boletas de Pago consignadas en el Comprobante de Pago N 18683.</t>
  </si>
  <si>
    <t>Q08177490002</t>
  </si>
  <si>
    <t>NUMERO DE LIBRETA CUT: Cuenta Unica del Tesoro OPERACIÓN E18  TRANSFERENCIA DEL SISTEMA FINANCIERO POR CUENTA DE TERCEROS  A LA CUT Devolucion de pagos CC no cobrados por afiliados Civiles y Militares correspondiente al periodo Octubre 2016</t>
  </si>
  <si>
    <t>S08830720003</t>
  </si>
  <si>
    <t>'TRANSFERENCIA DE FONDOS||A SOL. DEL MIN,DE ECO Y FIN.PUBL. MEFP/VTCP/DGPOT/UPCFTGN/TR-N°559/2017 DE LA FECHA HRE TSO 1507 REPOSICION DE BOLETAS DE PAGO CORRESP. AL SENASIR Y VARIAS ENTIDADES DETALLADAS EN LOS COMPROBANTES DE PAGOS NROS. 71483, 71482, 71481 Y 71480. DEBITO DE LA LIBRETA 00099021001 COBRO UTILES DE ESCRITORIO.</t>
  </si>
  <si>
    <t>S08830800003</t>
  </si>
  <si>
    <t>'TRANSFERENCIA DE FONDOS||EN ATENCION A NOTA DEL MIN. DE ECONOMIA Y FINANZAS PUBLICAS MEFP/VTCP/DGPOT/UPCFTGN/TR-N°560/2017 DE LA FECHA (HRE-TSO-1508) DEBITO DE LA LIBRETA  N° 00099021001, REPOSICIÓN ÚTILES DE ESCRITORIO</t>
  </si>
  <si>
    <t>E00457380001</t>
  </si>
  <si>
    <t>S08835950002</t>
  </si>
  <si>
    <t>||TRANSFERENCIA DE FONDOS S/G. FORMULARIO, CITE' BUN0217/17 DE LA FECHA (HRE-TSO-1553). DEVOLUCION DE SUELDOS PAGADOS EN DEMASIA MES NOVIEMBRE 2016, FUNCIONARIA :MORALES JURADO LISANDRA. EN CUMPLIMIENTO AL D.S. N°1134 EN SU ART.21. A SOLICITUD DEL UAJMS; LIBRETA 00099021001; BUN.</t>
  </si>
  <si>
    <t>S08837830004</t>
  </si>
  <si>
    <t>J03215880002</t>
  </si>
  <si>
    <t>A:00099021001 A requerimiento de la Unidad de Administracion e Informacion Salarial (UAIS), con nota interna CITE: MEFP/VTCP/DGPOT/UAIS/N 1846/2017, en la cual solicita la reversion definitiva de las boletas consignadas en el Comprobante de Pago N 18685.</t>
  </si>
  <si>
    <t>O14797120002</t>
  </si>
  <si>
    <t>O14801080002</t>
  </si>
  <si>
    <t>O14801210002</t>
  </si>
  <si>
    <t>00099021001 DEPOSITO DE EFECTIVO, DEPOSITANTE: SENASIR-IRMA MENESES VDA. DE ALDUNATE, CONCEPTO: DEVOLUCION A SENASIR, CUENTA DE DEPOSITO: CUENTA UNICA DEL TESORO</t>
  </si>
  <si>
    <t>O14801250002</t>
  </si>
  <si>
    <t>00099021001 DEPOSITO DE EFECTIVO, DEPOSITANTE: UMSA-ESTEBAN TICONA ALEJO, CONCEPTO: DEVOLUCION FEBRERO 2017, CUENTA DE DEPOSITO: CUENTA UNICA DEL TESORO</t>
  </si>
  <si>
    <t>O14801310002</t>
  </si>
  <si>
    <t>00099021001 DEPOSITO DE EFECTIVO, DEPOSITANTE: PAOLA ANDREA GARCIA PANDO, CONCEPTO: DEVOLUCION SALARIO - DIC 2016, CUENTA DE DEPOSITO: CUENTA UNICA DEL TESORO</t>
  </si>
  <si>
    <t>O14801870002</t>
  </si>
  <si>
    <t>00099021001 DEPOSITO DE EFECTIVO, DEPOSITANTE: RAIMUNDO ANGEL FERRUFINO EDUARDO, CONCEPTO: DEVOLUCION, CUENTA DE DEPOSITO: CUENTA UNICA DEL TESORO</t>
  </si>
  <si>
    <t>O14801910002</t>
  </si>
  <si>
    <t>00099021001 DEPOSITO DE EFECTIVO, DEPOSITANTE: MARTIN YAHUASI MAMANI, CONCEPTO: ACUERDO PLAN DE PAGOS SENASIR, CUENTA DE DEPOSITO: CUENTA UNICA DEL TESORO</t>
  </si>
  <si>
    <t>O14802040002</t>
  </si>
  <si>
    <t>00099021001 DEPOSITO DE EFECTIVO, DEPOSITANTE: PATRICIA HANDAL ACHA-SENASIR, CONCEPTO: DOBLE PERCEPCION, CUENTA DE DEPOSITO: CUENTA UNICA DEL TESORO</t>
  </si>
  <si>
    <t>O14802350002</t>
  </si>
  <si>
    <t>00099021001 DEPOSITO DE EFECTIVO, DEPOSITANTE: VICENTE WALDO AGUIRRE TARQUINO, CONCEPTO: DEVOLUCION FEBRERO 2017, CUENTA DE DEPOSITO: CUENTA UNICA DEL TESORO</t>
  </si>
  <si>
    <t>O14802500002</t>
  </si>
  <si>
    <t>00099021001 DEPOSITO DE EFECTIVO, DEPOSITANTE: ROBERTO MARTIN ZELAYA SANCHEZ, CONCEPTO: REVERSION AL PREVENTIVO N° 86, CUENTA DE DEPOSITO: CUENTA UNICA DEL TESORO</t>
  </si>
  <si>
    <t>O14803770002</t>
  </si>
  <si>
    <t>00099021001 DEPOSITO DE EFECTIVO, DEPOSITANTE: IRIS GUTIERREZ-MINISTERIO DE DEPORTES, CONCEPTO: DEV. SALDOS NO EJECUTADOS FONDOS EN AVANCE COPA ESTADO PLURINACIONAL, CUENTA DE DEPOSITO: CUENTA UNICA DEL TESORO</t>
  </si>
  <si>
    <t>O14805310002</t>
  </si>
  <si>
    <t>00099021001 DEPOSITO DE EFECTIVO, DEPOSITANTE: AIDA M. VDA DE ROSSO, CONCEPTO: CONVENIO DE PAGO 009.16, CUENTA DE DEPOSITO: CUENTA UNICA DEL TESORO</t>
  </si>
  <si>
    <t>O14805320002</t>
  </si>
  <si>
    <t>00099021001 DEPOSITO DE EFECTIVO, DEPOSITANTE: DELMA PILAR TERRAZAS TROCHE, CONCEPTO: DOBLE PERCEPCION, CUENTA DE DEPOSITO: CUENTA UNICA DEL TESORO</t>
  </si>
  <si>
    <t>O14805950002</t>
  </si>
  <si>
    <t>00099021001 DEPOSITO DE EFECTIVO, DEPOSITANTE: FELIPA AYALA DE NINAHUANCA, CONCEPTO: COBRO INDEVIDO, CUENTA DE DEPOSITO: CUENTA UNICA DEL TESORO</t>
  </si>
  <si>
    <t>O14806210002</t>
  </si>
  <si>
    <t>00099021001 DEPOSITO DE EFECTIVO, DEPOSITANTE: OSCAR NIGOEVIC HEREDIA, CONCEPTO: DEVOLUCION DEMASIA HABERES POR MAXIMA REMUNERACION SECTOR PUBLICO, CUENTA DE DEPOSITO: CUENTA UNICA DEL TESORO</t>
  </si>
  <si>
    <t>O14806670002</t>
  </si>
  <si>
    <t>00099021001 DEPOSITO DE EFECTIVO, DEPOSITANTE: LUIS RAMIRO VILLARROEL LOZADA MIN. DE DEPORTES, CONCEPTO: DEVOLUCION DE FONDOS EN AVANCE NO UTILIZADOS COPA ESTADO PLURINACIONAL DE BOLIVIA, CUENTA DE DEPOSITO: CUENTA UNICA DEL TESORO</t>
  </si>
  <si>
    <t>O14806750002</t>
  </si>
  <si>
    <t>00099021001 DEPOSITO DE EFECTIVO, DEPOSITANTE: JULIA RAMIREZ HERRERA, CONCEPTO: DOBLE PERCEPCION, CUENTA DE DEPOSITO: CUENTA UNICA DEL TESORO</t>
  </si>
  <si>
    <t>O14808120002</t>
  </si>
  <si>
    <t>00099021001 DEPOSITO DE EFECTIVO, DEPOSITANTE: LUIS OROZCO, CONCEPTO: DEV. SALDOS NO EJECUTADOS FONDOS EN AVANCE COPA ESTADO PLURINACIONAL, CUENTA DE DEPOSITO: CUENTA UNICA DEL TESORO</t>
  </si>
  <si>
    <t>B14810410002</t>
  </si>
  <si>
    <t>00099021001 DEP.DE CHEQ.AJENOS,RET.DE CAM.,CONCEPTO: ANULACION DE CHEQUE Nº 17828 DEV SALDO PAGO POR PASANTIA SEPTIEMBRE 2016,DEP.: SENASIR , PROCEDENCIA: BANCO UNION S.A., CHEQUE: 18065, FECHA DE EMISION:23/02/2017</t>
  </si>
  <si>
    <t>O14809980002</t>
  </si>
  <si>
    <t>00099021001 DEPOSITO DE EFECTIVO, DEPOSITANTE: JUAN CARLOS FERNANDEZ PALACIOS, CONCEPTO: FONDOS EN AVANCE COMPRA DE COMBUSTIBLE, CUENTA DE DEPOSITO: CUENTA UNICA DEL TESORO</t>
  </si>
  <si>
    <t>O14810060002</t>
  </si>
  <si>
    <t>00099021001 DEPOSITO DE EFECTIVO, DEPOSITANTE: CARLOS RAMIREZ DIAZ, CONCEPTO: DEVOLUCION DE VIATICOS, CUENTA DE DEPOSITO: CUENTA UNICA DEL TESORO</t>
  </si>
  <si>
    <t>O14810660002</t>
  </si>
  <si>
    <t>00099021001 DEPOSITO DE EFECTIVO, DEPOSITANTE: ARMANDO ALEJANDRO MONTESINOS NUÑEZ, CONCEPTO: DEVOLUCION, CUENTA DE DEPOSITO: CUENTA UNICA DEL TESORO</t>
  </si>
  <si>
    <t>O14811210002</t>
  </si>
  <si>
    <t>00099021001 DEPOSITO DE EFECTIVO, DEPOSITANTE: JESUS SALAZAR P, CONCEPTO: DEPÓSITO DUODECIMA DE AGUINALDO, CUENTA DE DEPOSITO: CUENTA UNICA DEL TESORO</t>
  </si>
  <si>
    <t>O14811230002</t>
  </si>
  <si>
    <t>00099021001 DEPOSITO DE EFECTIVO, DEPOSITANTE: MARCO ANTONIO CABRERA CARRILLO, CONCEPTO: DEVOLUCION DE SUELDO DEL MES DE FEBRERO DE 2017, CUENTA DE DEPOSITO: CUENTA UNICA DEL TESORO</t>
  </si>
  <si>
    <t>O14811600002</t>
  </si>
  <si>
    <t>00099021001 DEPOSITO DE EFECTIVO, DEPOSITANTE: SENASIR, CONCEPTO: COMPROMISO DE DEVOLUCION DE DEUDA, CUENTA DE DEPOSITO: CUENTA UNICA DEL TESORO</t>
  </si>
  <si>
    <t>O14811810002</t>
  </si>
  <si>
    <t>00099021001 DEPOSITO DE EFECTIVO, DEPOSITANTE: MARTIN RAUL SILVESTRE RAMON DIAZ ROMERO HERNANDEZ, CONCEPTO: DEVOLUCION POR DUODECIMAS DE AGUINALDO - SENASIR, CUENTA DE DEPOSITO: CUENTA UNICA DEL TESORO</t>
  </si>
  <si>
    <t>O14811840002</t>
  </si>
  <si>
    <t>00099021001 DEPOSITO DE EFECTIVO, DEPOSITANTE: REMIGIA CHAMBI DE CALLIZAYA, CONCEPTO: COBRO INDEBIDO POR NUEVAS NUPCIAS, CUENTA DE DEPOSITO: CUENTA UNICA DEL TESORO</t>
  </si>
  <si>
    <t>O14812330002</t>
  </si>
  <si>
    <t>00099021001 DEPOSITO DE EFECTIVO, DEPOSITANTE: FELIPA QUISPE VDA DE SALCEDO CI. 2540497L.P, CONCEPTO: COBROS INDEVIDOS - DEVOLUCION, CUENTA DE DEPOSITO: CUENTA UNICA DEL TESORO</t>
  </si>
  <si>
    <t>O14812680002</t>
  </si>
  <si>
    <t>00099021001 DEPOSITO DE EFECTIVO, DEPOSITANTE: ALBERTO SOLIZ VALDEZ CI. 2257270LP., CONCEPTO: DOBLE PERCEPCION, CUENTA DE DEPOSITO: CUENTA UNICA DEL TESORO</t>
  </si>
  <si>
    <t>O14814830002</t>
  </si>
  <si>
    <t>00099021001 DEPOSITO DE EFECTIVO, DEPOSITANTE: JUAN CARLOS FERNANDEZ PALACIOS, CONCEPTO: ALIMENTACION Y OTROS SIMILARES - SANTA CRUZ MONTEAGUDO, CUENTA DE DEPOSITO: CUENTA UNICA DEL TESORO</t>
  </si>
  <si>
    <t>O14815250002</t>
  </si>
  <si>
    <t>00099021001 DEPOSITO DE EFECTIVO, DEPOSITANTE: MAMANI CAIHUARA SANTIAGO CI. 1331090, CONCEPTO: DEVOLUCION DE SALARIO EXCEDENTE AL DEL PRESIDENTE DICIEMBRE 2016, CUENTA DE DEPOSITO: CUENTA UNICA DEL TESORO</t>
  </si>
  <si>
    <t>O14815290002</t>
  </si>
  <si>
    <t>00099021001 DEPOSITO DE EFECTIVO, DEPOSITANTE: OPORTO GAMBOA MARCO RAUL CI. 1317561, CONCEPTO: DEVOLUCION DE SALARIO EXCEDENTE AL DEL PRESIDENTE DICIEMBRE 2016, CUENTA DE DEPOSITO: CUENTA UNICA DEL TESORO</t>
  </si>
  <si>
    <t>O14815310002</t>
  </si>
  <si>
    <t>00099021001 DEPOSITO DE EFECTIVO, DEPOSITANTE: BARRIOS VILLA ALFONSO CI. 1253043, CONCEPTO: DEVOLUCION DE SALARIO EXCEDENTE AL DEL PRESIDENTE FEBRERO 2017, CUENTA DE DEPOSITO: CUENTA UNICA DEL TESORO</t>
  </si>
  <si>
    <t>O14815330002</t>
  </si>
  <si>
    <t>00099021001 DEPOSITO DE EFECTIVO, DEPOSITANTE: GUERRA AROZAMEN ANTONIO CI. 1255809, CONCEPTO: DEVOLUCION DE SALARIO EXCEDENTE AL DEL PRESIDENTE FEBRERO 2017, CUENTA DE DEPOSITO: CUENTA UNICA DEL TESORO</t>
  </si>
  <si>
    <t>O14815340002</t>
  </si>
  <si>
    <t>00099021001 DEPOSITO DE EFECTIVO, DEPOSITANTE: GOYTIA MORALES JOSE CI. 1271669, CONCEPTO: DEVOLUCION DE SALARIO EXCEDENTE AL DEL PRESIDENTE FEBRERO 2017, CUENTA DE DEPOSITO: CUENTA UNICA DEL TESORO</t>
  </si>
  <si>
    <t>O14815360002</t>
  </si>
  <si>
    <t>00099021001 DEPOSITO DE EFECTIVO, DEPOSITANTE: FUERTES CALLA PINO BERNARDINO CI. 1283979, CONCEPTO: DEVOLUCION DE SALARIO EXCEDENTE AL DEL PRESIDENTE FEBRERO 2017, CUENTA DE DEPOSITO: CUENTA UNICA DEL TESORO</t>
  </si>
  <si>
    <t>O14815380002</t>
  </si>
  <si>
    <t>00099021001 DEPOSITO DE EFECTIVO, DEPOSITANTE: CALLE ARACENA JOSE MANUEL CI. 1284098, CONCEPTO: DEVOLUCION DE SALARIO EXCEDENTE AL DEL PRESIDENTE FEBRERO 2017, CUENTA DE DEPOSITO: CUENTA UNICA DEL TESORO</t>
  </si>
  <si>
    <t>O14815400002</t>
  </si>
  <si>
    <t>00099021001 DEPOSITO DE EFECTIVO, DEPOSITANTE: TIRADO ENCINAS JOSE CI. 1328741, CONCEPTO: DEVOLUCION DE SALARIO EXCEDENTE AL DEL PRESIDENTE FEBRERO 2017, CUENTA DE DEPOSITO: CUENTA UNICA DEL TESORO</t>
  </si>
  <si>
    <t>O14815410002</t>
  </si>
  <si>
    <t>00099021001 DEPOSITO DE EFECTIVO, DEPOSITANTE: CAMARGO BARRIONUEVO HERNAN CI. 1394844, CONCEPTO: DEVOLUCION DE SALARIO EXCEDENTE AL DEL PRESIDENTE FEBRERO 2017, CUENTA DE DEPOSITO: CUENTA UNICA DEL TESORO</t>
  </si>
  <si>
    <t>O14815440002</t>
  </si>
  <si>
    <t>00099021001 DEPOSITO DE EFECTIVO, DEPOSITANTE: AGUIRRE HAUG ROSA CI. 1616147, CONCEPTO: DEVOLUCION DE SALARIO EXCEDENTE AL DEL PRESIDENTE FEBRERO 2017, CUENTA DE DEPOSITO: CUENTA UNICA DEL TESORO</t>
  </si>
  <si>
    <t>O14815490002</t>
  </si>
  <si>
    <t>00099021001 DEPOSITO DE EFECTIVO, DEPOSITANTE: MORA FERAUDI RUBEN CI. 2216655, CONCEPTO: DEVOLUCION DE SALARIO EXCEDENTE AL DEL PRESIDENTE FEBRERO 2017, CUENTA DE DEPOSITO: CUENTA UNICA DEL TESORO</t>
  </si>
  <si>
    <t>O14815510002</t>
  </si>
  <si>
    <t>00099021001 DEPOSITO DE EFECTIVO, DEPOSITANTE: SECKO GONZALES HUGO CI. 3682597, CONCEPTO: DEVOLUCION DE SALARIO EXCEDENTE AL DEL PRESIDENTE FEBRERO 2017, CUENTA DE DEPOSITO: CUENTA UNICA DEL TESORO</t>
  </si>
  <si>
    <t>O14815520002</t>
  </si>
  <si>
    <t>00099021001 DEPOSITO DE EFECTIVO, DEPOSITANTE: BRACAMONTE ALANIZ HUMBERTO CI. 5567062, CONCEPTO: DEVOLUCION DE SALARIO EXCEDENTE AL DEL PRESIDENTE FEBRERO 2017, CUENTA DE DEPOSITO: CUENTA UNICA DEL TESORO</t>
  </si>
  <si>
    <t>O14815560002</t>
  </si>
  <si>
    <t>00099021001 DEPOSITO DE EFECTIVO, DEPOSITANTE: BALDIVIESO SAENZ RENE CI. 1328213, CONCEPTO: DEVOLUCION DE SALARIO EXCEDENTE AL DEL PRESIDENTE FEBRERO 2017, CUENTA DE DEPOSITO: CUENTA UNICA DEL TESORO</t>
  </si>
  <si>
    <t>O14816110002</t>
  </si>
  <si>
    <t>00099021001 DEPOSITO DE EFECTIVO, DEPOSITANTE: LAUREANA QUISPE VDA DE CANAVIRI, CONCEPTO: COBRO INDEVIDO, CUENTA DE DEPOSITO: CUENTA UNICA DEL TESORO</t>
  </si>
  <si>
    <t>O14816340002</t>
  </si>
  <si>
    <t>00099021001 DEPOSITO DE EFECTIVO, DEPOSITANTE: MIRIAM FLORES CUELLAR, CONCEPTO: DOBLE PERCEPCION, CUENTA DE DEPOSITO: CUENTA UNICA DEL TESORO</t>
  </si>
  <si>
    <t>O14816560002</t>
  </si>
  <si>
    <t>00099021001 DEPOSITO DE EFECTIVO, DEPOSITANTE: JOSE LINARES RAMIREZ, CONCEPTO: DOBLE PERCEPCION, CUENTA DE DEPOSITO: CUENTA UNICA DEL TESORO</t>
  </si>
  <si>
    <t>O14816580002</t>
  </si>
  <si>
    <t>O14816670002</t>
  </si>
  <si>
    <t>00099021001 DEPOSITO DE EFECTIVO, DEPOSITANTE: OPORTO GAMBOA MARCO RAUL CI. 1317561, CONCEPTO: DEVOLUCION DE SALARIO EXEDENTE AL PRESIDENTE . SEPTIEMBRE A NOVIEMBRE 2016, CUENTA DE DEPOSITO: CUENTA UNICA DEL TESORO</t>
  </si>
  <si>
    <t>O14816720002</t>
  </si>
  <si>
    <t>00099021001 DEPOSITO DE EFECTIVO, DEPOSITANTE: MAMANI CAIHUARA SANTIAGO CI. 1331090, CONCEPTO: DEVOLUCION DE SALARIO EXEDENTE AL PRESIDENTE . SEPTIEMBRE A NOVIEMBRE 2016, CUENTA DE DEPOSITO: CUENTA UNICA DEL TESORO</t>
  </si>
  <si>
    <t>O14816770002</t>
  </si>
  <si>
    <t>00099021001 DEPOSITO DE EFECTIVO, DEPOSITANTE: GIOVANA OTTMINA DORIGO VARGAS, CONCEPTO: DOBLE PERCEPCION, CUENTA DE DEPOSITO: CUENTA UNICA DEL TESORO</t>
  </si>
  <si>
    <t>O14819720002</t>
  </si>
  <si>
    <t>00099021001 DEPOSITO DE EFECTIVO, DEPOSITANTE: YOLANDA LILIANA GONZALES RIOS, CONCEPTO: DEVOLUCION DE HABERES ENERO, CUENTA DE DEPOSITO: CUENTA UNICA DEL TESORO</t>
  </si>
  <si>
    <t>O14819730002</t>
  </si>
  <si>
    <t>00099021001 DEPOSITO DE EFECTIVO, DEPOSITANTE: YOLANDA LILIANA GONZALES RIOS, CONCEPTO: DEVOLUCION DE HABERES FEBRERO, CUENTA DE DEPOSITO: CUENTA UNICA DEL TESORO</t>
  </si>
  <si>
    <t>O14820960002</t>
  </si>
  <si>
    <t>00099021001 DEPOSITO DE EFECTIVO, DEPOSITANTE: JOSE LUIS ZEGARRA MALDONADO, CONCEPTO: REVERSION SALARIAL (MES MARZO/17 1 DIA: 01-03-17), CUENTA DE DEPOSITO: CUENTA UNICA DEL TESORO</t>
  </si>
  <si>
    <t>O14821470002</t>
  </si>
  <si>
    <t>00099021001 DEPOSITO DE EFECTIVO, DEPOSITANTE: MATILDE FLORES DE PAREDES, CONCEPTO: COBRO INDEBIDO - GASTOS JUDICIALES, CUENTA DE DEPOSITO: CUENTA UNICA DEL TESORO</t>
  </si>
  <si>
    <t>O14824390002</t>
  </si>
  <si>
    <t>00099021001 DEPOSITO DE EFECTIVO, DEPOSITANTE: HERVIN MIGUEL DURAN CONDORI, CONCEPTO: DEVOLUCION PAGO DE HABERES FEBRERO 2017, CUENTA DE DEPOSITO: CUENTA UNICA DEL TESORO</t>
  </si>
  <si>
    <t>O14824770002</t>
  </si>
  <si>
    <t>O14825470002</t>
  </si>
  <si>
    <t>00099021001 DEPOSITO DE EFECTIVO, DEPOSITANTE: IRENE BALLADARES VELASQUEZ, CONCEPTO: DEVOLUCIÓN AL SENASIR COACTIVO SOCIAL, CUENTA DE DEPOSITO: CUENTA UNICA DEL TESORO</t>
  </si>
  <si>
    <t>O14826040002</t>
  </si>
  <si>
    <t>00099021001 DEPOSITO DE EFECTIVO, DEPOSITANTE: RUBEN AYZACAYO BERRIOS, CONCEPTO: REVERSION HABERES DICIEMBRE 2016, CUENTA DE DEPOSITO: CUENTA UNICA DEL TESORO</t>
  </si>
  <si>
    <t>B14828600002</t>
  </si>
  <si>
    <t>00099021001 DEP.DE CHEQ.AJENOS,RET.DE CAM.,CONCEPTO: DEVOLUCION COBRO INDEVIDO SR. CASSAL MAIRE ALBERTO REGIONAL TARIJA,DEP.: SENASIR , PROCEDENCIA: BANCO UNION S.A., CHEQUE: 7397, FECHA DE EMISION:08/03/2017</t>
  </si>
  <si>
    <t>O14828510002</t>
  </si>
  <si>
    <t>00099021001 DEPOSITO DE EFECTIVO, DEPOSITANTE: IGNACIA LOLA AQUINO DE CHOQUE, CONCEPTO: DUODECIMAS DE AGUINALDO DE LA SRA ANTONIA CALDERON VDA DE AQUINO, CUENTA DE DEPOSITO: CUENTA UNICA DEL TESORO</t>
  </si>
  <si>
    <t>O14828520002</t>
  </si>
  <si>
    <t>00099021001 DEPOSITO DE EFECTIVO, DEPOSITANTE: FLORINDA SULLA CANI RAMOS, CONCEPTO: REVERSIÓN PARCIAL DE SUELDO, CUENTA DE DEPOSITO: CUENTA UNICA DEL TESORO</t>
  </si>
  <si>
    <t>O14829030002</t>
  </si>
  <si>
    <t>00099021001 DEPOSITO DE EFECTIVO, DEPOSITANTE: SEDES LA PAZ - FELICIANO VARAS GUTIERREZ, CONCEPTO: HABERES OCTUBRE 2016, CUENTA DE DEPOSITO: CUENTA UNICA DEL TESORO</t>
  </si>
  <si>
    <t>O14829570002</t>
  </si>
  <si>
    <t>00099021001 DEPOSITO DE EFECTIVO, DEPOSITANTE: HUGO PABLO KANTUTA COLQUE, CONCEPTO: DEPÓSITO POR CONCEPTO DE COBRO INDEBIDO, CUENTA DE DEPOSITO: CUENTA UNICA DEL TESORO</t>
  </si>
  <si>
    <t>O14830510002</t>
  </si>
  <si>
    <t>00099021001 DEPOSITO DE EFECTIVO, DEPOSITANTE: SANDRA BEATRIZ DORIA MEDINA RIVERA, CONCEPTO: EXCESO DE HABERES: FEBRERO, MARZO, ABRIL 2016, CUENTA DE DEPOSITO: CUENTA UNICA DEL TESORO</t>
  </si>
  <si>
    <t>O14830690002</t>
  </si>
  <si>
    <t>00099021001 DEPOSITO DE EFECTIVO, DEPOSITANTE: ALBERTO ROMAN AYMAYA, CONCEPTO: DEVOLUCION DE SALDO SERVICIO DE REFRIGERIO MES ENERO, CUENTA DE DEPOSITO: CUENTA UNICA DEL TESORO</t>
  </si>
  <si>
    <t>O14834140002</t>
  </si>
  <si>
    <t>00099021001 DEPOSITO DE EFECTIVO, DEPOSITANTE: REMEDIOS BLANCA ARUQUIPA QUISPE, CONCEPTO: DEVOLUCION POR TOPE SALARIAL POR MES DE FEBRERO,MARZO,ABRIL Y MAYO DE 2016, CUENTA DE DEPOSITO: CUENTA UNICA DEL TESORO</t>
  </si>
  <si>
    <t>O14834190002</t>
  </si>
  <si>
    <t>00099021001 DEPOSITO DE EFECTIVO, DEPOSITANTE: EDGAR GEMIO ZABALA, CONCEPTO: DEVOLUCION DE FONDOS EN AVANCE COPA DE FUTBOL ESTADO PLURINACIONAL DE BOLIVIA SUB 18, CUENTA DE DEPOSITO: CUENTA UNICA DEL TESORO</t>
  </si>
  <si>
    <t>O14834200002</t>
  </si>
  <si>
    <t>O14834220002</t>
  </si>
  <si>
    <t>O14834510002</t>
  </si>
  <si>
    <t>00099021001 DEPOSITO DE EFECTIVO, DEPOSITANTE: RICARDO QUELCA QUISPE CI. 393399 LP, CONCEPTO: DOBLE PERCEPCION, CUENTA DE DEPOSITO: CUENTA UNICA DEL TESORO</t>
  </si>
  <si>
    <t>O14834590002</t>
  </si>
  <si>
    <t>00099021001 DEPOSITO DE EFECTIVO, DEPOSITANTE: EDGAR ALVARADO VILLARROEL, CONCEPTO: DEVOLUCION DE PASAJES VIAJE AL EXTERIOR, CUENTA DE DEPOSITO: CUENTA UNICA DEL TESORO</t>
  </si>
  <si>
    <t>O14834810002</t>
  </si>
  <si>
    <t>00099021001 DEPOSITO DE EFECTIVO, DEPOSITANTE: JAIME RAUL IZQUIERDO PACHECO, CONCEPTO: ARREGLO DE REVERSION DE BOLETA, CUENTA DE DEPOSITO: CUENTA UNICA DEL TESORO</t>
  </si>
  <si>
    <t>O14834820002</t>
  </si>
  <si>
    <t>O14834830002</t>
  </si>
  <si>
    <t>O14834840002</t>
  </si>
  <si>
    <t>O14834910002</t>
  </si>
  <si>
    <t>00099021001 DEPOSITO DE EFECTIVO, DEPOSITANTE: EDILBERTO PEREDO CARTAGENA, CONCEPTO: DEVOLUCION AGUINALDO 2016, CUENTA DE DEPOSITO: CUENTA UNICA DEL TESORO</t>
  </si>
  <si>
    <t>O14835010002</t>
  </si>
  <si>
    <t>00099021001 DEPOSITO DE EFECTIVO, DEPOSITANTE: CAP INF JOSE LUIS GUIZADA VEIZAGA, CONCEPTO: DEVOLUCION POR CONCEPTO DE PASAJES, CUENTA DE DEPOSITO: CUENTA UNICA DEL TESORO</t>
  </si>
  <si>
    <t>O14837340002</t>
  </si>
  <si>
    <t>00099021001 DEPOSITO DE EFECTIVO, DEPOSITANTE: CESAR ADLID SILES BAZAN, CONCEPTO: DEVOLUCION SABSA - ISAE GESTION 2014, CUENTA DE DEPOSITO: CUENTA UNICA DEL TESORO</t>
  </si>
  <si>
    <t>O14837370002</t>
  </si>
  <si>
    <t>00099021001 DEPOSITO DE EFECTIVO, DEPOSITANTE: CESAR ADALID SILES BAZAN, CONCEPTO: DEVOLUCION SABSA - ISAE GESTION 2013, CUENTA DE DEPOSITO: CUENTA UNICA DEL TESORO</t>
  </si>
  <si>
    <t>O14839230002</t>
  </si>
  <si>
    <t>00099021001 DEPOSITO DE EFECTIVO, DEPOSITANTE: INTERCLEAN S.R.L., CONCEPTO: DEVOLUCION PAGO EN DEMASIA, CUENTA DE DEPOSITO: CUENTA UNICA DEL TESORO</t>
  </si>
  <si>
    <t>O14839670002</t>
  </si>
  <si>
    <t>00099021001 DEPOSITO DE EFECTIVO, DEPOSITANTE: CECILIA FLORES DE CEÑI, CONCEPTO: DEP. POR COBRO INDEBIDO, CUENTA DE DEPOSITO: CUENTA UNICA DEL TESORO</t>
  </si>
  <si>
    <t>O14841520002</t>
  </si>
  <si>
    <t>00099021001 DEPOSITO DE EFECTIVO, DEPOSITANTE: JOSE POMA QUISPE - POLICIA BOLIVIANA, CONCEPTO: DEVOLUCION DE HABERES DE LAS GESTIONES 2007 AL 2008, CUENTA DE DEPOSITO: CUENTA UNICA DEL TESORO</t>
  </si>
  <si>
    <t>O14842240002</t>
  </si>
  <si>
    <t>00099021001 DEPOSITO DE EFECTIVO, DEPOSITANTE: ARNETH GUEVARA FLORES, CONCEPTO: DEVOLUCION DE COMISIONES, CUENTA DE DEPOSITO: CUENTA UNICA DEL TESORO</t>
  </si>
  <si>
    <t>O14843100002</t>
  </si>
  <si>
    <t>00099021001 DEPOSITO DE EFECTIVO, DEPOSITANTE: MANUEL QUISPE MAMANI, CONCEPTO: DEVOLUCION DE FONDOS EN AVANCE, CUENTA DE DEPOSITO: CUENTA UNICA DEL TESORO</t>
  </si>
  <si>
    <t>B14846460002</t>
  </si>
  <si>
    <t>00099021001 DEP.DE CHEQ.AJENOS,RET.DE CAM.,CONCEPTO: REVERSION FRACCION CC TGN CONCILIACION NOV-AGUINALDO,DEP.: SEGUROS PROVIDA S.A. , PROCEDENCIA: BANCO NACIONAL DE BOLIVIA S.A., CHEQUE: 2312749, FECHA DE EMISION:14/03/2017</t>
  </si>
  <si>
    <t>B14846480002</t>
  </si>
  <si>
    <t>00099021001 DEP.DE CHEQ.AJENOS,RET.DE CAM.,CONCEPTO: REVERSION FRACCION CC TGN CONCILIACION NOV-AGUINALDO,DEP.: SEGUROS PROVIDA S.A. , PROCEDENCIA: BANCO NACIONAL DE BOLIVIA S.A., CHEQUE: 4350237, FECHA DE EMISION:14/03/2017</t>
  </si>
  <si>
    <t>B14846540002</t>
  </si>
  <si>
    <t>00099021001 DEP.DE CHEQ.AJENOS,RET.DE CAM.,CONCEPTO: DEV. DE DEP. EFECTUAFOS A LA CTA. DE ACREEDORES POR CONCEPTO DE COBROS INDEBIDOS,DEP.: SENASIR , PROCEDENCIA: BANCO UNION S.A., CHEQUE: 7398, FECHA DE EMISION:09/03/2017</t>
  </si>
  <si>
    <t>O14846240002</t>
  </si>
  <si>
    <t>00099021001 DEPOSITO DE EFECTIVO, DEPOSITANTE: MAGALY ASUNCION LADINO CRUZ C.I. 2559686, CONCEPTO: DEV. DE HABERES PERCIBIDOS INDEBIDAMENTE EN CALIDAD DE DOCENTE EGRESADA CON QUINTA CATEGORIA, CUENTA DE DEPOSITO: CUENTA UNICA DEL TESORO</t>
  </si>
  <si>
    <t>O14847790002</t>
  </si>
  <si>
    <t>00099021001 DEPOSITO DE EFECTIVO, DEPOSITANTE: ERNESTO MURILLO ESTRADA, CONCEPTO: DOBLE PERCEPCIÓN, CUENTA DE DEPOSITO: CUENTA UNICA DEL TESORO</t>
  </si>
  <si>
    <t>O14848340002</t>
  </si>
  <si>
    <t>00099021001 DEPOSITO DE EFECTIVO, DEPOSITANTE: LINE HOUSE SERVICES SRL, CONCEPTO: DEVOLUCION DE MULTAS, CUENTA DE DEPOSITO: CUENTA UNICA DEL TESORO</t>
  </si>
  <si>
    <t>O14848360002</t>
  </si>
  <si>
    <t>O14848370002</t>
  </si>
  <si>
    <t>O14848380002</t>
  </si>
  <si>
    <t>O14848390002</t>
  </si>
  <si>
    <t>O14848410002</t>
  </si>
  <si>
    <t>00290012001 DEPOSITO DE EFECTIVO, DEPOSITANTE: LINE HOUSE SERVICES SRL, CONCEPTO: DEVOLUCION DE MULTAS, CUENTA DE DEPOSITO: CUENTA UNICA DEL TESORO</t>
  </si>
  <si>
    <t>O14850300002</t>
  </si>
  <si>
    <t>00099021001 DEPOSITO DE EFECTIVO, DEPOSITANTE: FILOMENA MAYTA VDA.DE RAMOS, CONCEPTO: DEVOLUCION A SENASIR, CUENTA DE DEPOSITO: CUENTA UNICA DEL TESORO</t>
  </si>
  <si>
    <t>O14850740002</t>
  </si>
  <si>
    <t>00099021001 DEPOSITO DE EFECTIVO, DEPOSITANTE: SENASIR - LUIS VICTOR RIVEROS ANDRADE, CONCEPTO: DOBLE PERCEPCIÓN, CUENTA DE DEPOSITO: CUENTA UNICA DEL TESORO</t>
  </si>
  <si>
    <t>O14851060002</t>
  </si>
  <si>
    <t>00099021001 DEPOSITO DE EFECTIVO, DEPOSITANTE: ADALID MAMANI MAMANI, CONCEPTO: REVERSIÓN - COBRO INDEBIDO, CUENTA DE DEPOSITO: CUENTA UNICA DEL TESORO</t>
  </si>
  <si>
    <t>O14851390002</t>
  </si>
  <si>
    <t>00099021001 DEPOSITO DE EFECTIVO, DEPOSITANTE: MARISOL MORENO CHAVEZ, CONCEPTO: DEVOLUCIÓN DUODECIMAS DE AGUINALDO DE MARISOL MORENO CHAVEZ, CUENTA DE DEPOSITO: CUENTA UNICA DEL TESORO</t>
  </si>
  <si>
    <t>O14851990002</t>
  </si>
  <si>
    <t>00099021001 DEPOSITO DE EFECTIVO, DEPOSITANTE: VICTOR LUIS MERCADO GARNICA, CONCEPTO: PAGO AGUINALDO DE NAVIDAD 2016, CUENTA DE DEPOSITO: CUENTA UNICA DEL TESORO</t>
  </si>
  <si>
    <t>O14854660002</t>
  </si>
  <si>
    <t>00099021001 DEPOSITO DE EFECTIVO, DEPOSITANTE: BERNARDINO BASILIO VILLAFUERTE VELASQUEZ, CONCEPTO: DOBLE PERCEPCION, CUENTA DE DEPOSITO: CUENTA UNICA DEL TESORO</t>
  </si>
  <si>
    <t>O14854830002</t>
  </si>
  <si>
    <t>00099021001 DEPOSITO DE EFECTIVO, DEPOSITANTE: POLICIA BOLIVIANA, CONCEPTO: REVERSION HABERES OCTUBRE 2011 DE LUIS QUIROGA CUTIPA, CUENTA DE DEPOSITO: CUENTA UNICA DEL TESORO</t>
  </si>
  <si>
    <t>O14854860002</t>
  </si>
  <si>
    <t>00099021001 DEPOSITO DE EFECTIVO, DEPOSITANTE: POLICIA BOLIVIANA, CONCEPTO: REVERSION HABERES SEPTIEMBRE 2011 DE LUIS QUIROGA CUTIPA, CUENTA DE DEPOSITO: CUENTA UNICA DEL TESORO</t>
  </si>
  <si>
    <t>O14854890002</t>
  </si>
  <si>
    <t>00099021001 DEPOSITO DE EFECTIVO, DEPOSITANTE: POLICIA BOLIVIANA, CONCEPTO: REVERSION HABERES AGODTO 2011 DE LUIS QUIROGA CUTIPA, CUENTA DE DEPOSITO: CUENTA UNICA DEL TESORO</t>
  </si>
  <si>
    <t>O14854910002</t>
  </si>
  <si>
    <t>00099021001 DEPOSITO DE EFECTIVO, DEPOSITANTE: POLICIA BOLIVIANA, CONCEPTO: REVERSION HABERES JULIO 2011 DE LUIS QUIROGA CUTIPA, CUENTA DE DEPOSITO: CUENTA UNICA DEL TESORO</t>
  </si>
  <si>
    <t>O14854930002</t>
  </si>
  <si>
    <t>00099021001 DEPOSITO DE EFECTIVO, DEPOSITANTE: POLICIA BOLIVIANA, CONCEPTO: REVERSION HABERES JUNIO 2011 DE LUIS QUIROGA CUTIPA, CUENTA DE DEPOSITO: CUENTA UNICA DEL TESORO</t>
  </si>
  <si>
    <t>O14854950002</t>
  </si>
  <si>
    <t>00099021001 DEPOSITO DE EFECTIVO, DEPOSITANTE: POLICIA BOLIVIANA, CONCEPTO: REVERSION HABERES MAYO 2011 DE LUIS QUIROGA CUTIPA, CUENTA DE DEPOSITO: CUENTA UNICA DEL TESORO</t>
  </si>
  <si>
    <t>O14855600002</t>
  </si>
  <si>
    <t>00099021001 DEPOSITO DE EFECTIVO, DEPOSITANTE: BRIGIDA CHOQUE VARGAS CI. 2179018 LP, CONCEPTO: COBRO INDEBIDO POR PAGO DEL PRA, CUENTA DE DEPOSITO: CUENTA UNICA DEL TESORO</t>
  </si>
  <si>
    <t>O14856430002</t>
  </si>
  <si>
    <t>00099021001 DEPOSITO DE EFECTIVO, DEPOSITANTE: ENCUADERNACIONES A Y M, CONCEPTO: DEVOLUCION PAGO EN DEMASIA, CUENTA DE DEPOSITO: CUENTA UNICA DEL TESORO</t>
  </si>
  <si>
    <t>O14859720002</t>
  </si>
  <si>
    <t>00099021001 DEPOSITO DE EFECTIVO, DEPOSITANTE: SGTO 2DO RICHARD E. MENDOZA LIMACHI, CONCEPTO: REVERSIÓN HABERES ENERO 2016, CUENTA DE DEPOSITO: CUENTA UNICA DEL TESORO</t>
  </si>
  <si>
    <t>O14859730002</t>
  </si>
  <si>
    <t>00099021001 DEPOSITO DE EFECTIVO, DEPOSITANTE: SGTO 2DO RICHARD E. MENDOZA LIMACHI, CONCEPTO: REVERSIÓN HABERES FEBRERO 2016, CUENTA DE DEPOSITO: CUENTA UNICA DEL TESORO</t>
  </si>
  <si>
    <t>O14859750002</t>
  </si>
  <si>
    <t>00099021001 DEPOSITO DE EFECTIVO, DEPOSITANTE: SGTO 2DO RICHARD E. MENDOZA LIMACHI, CONCEPTO: REVERSIÓN HABERES MARZO 2016, CUENTA DE DEPOSITO: CUENTA UNICA DEL TESORO</t>
  </si>
  <si>
    <t>O14859760002</t>
  </si>
  <si>
    <t>00099021001 DEPOSITO DE EFECTIVO, DEPOSITANTE: SGTO 2DO RICHARD E. MENDOZA LIMACHI, CONCEPTO: REVERSIÓN HABERES ABRIL 2016, CUENTA DE DEPOSITO: CUENTA UNICA DEL TESORO</t>
  </si>
  <si>
    <t>O14859780002</t>
  </si>
  <si>
    <t>00099021001 DEPOSITO DE EFECTIVO, DEPOSITANTE: SGTO 2DO RICHARD E. MENDOZA LIMACHI, CONCEPTO: REVERSIÓN HABERES MAYO 2016, CUENTA DE DEPOSITO: CUENTA UNICA DEL TESORO</t>
  </si>
  <si>
    <t>O14859790002</t>
  </si>
  <si>
    <t>00099021001 DEPOSITO DE EFECTIVO, DEPOSITANTE: SGTO 2DO RICHARD E. MENDOZA LIMACHI, CONCEPTO: REVERSIÓN HABERES JUNIO 2016, CUENTA DE DEPOSITO: CUENTA UNICA DEL TESORO</t>
  </si>
  <si>
    <t>O14859820002</t>
  </si>
  <si>
    <t>00099021001 DEPOSITO DE EFECTIVO, DEPOSITANTE: SGTO 2DO RICHARD E. MENDOZA LIMACHI, CONCEPTO: REVERSIÓN HABERES JULIO 2016, CUENTA DE DEPOSITO: CUENTA UNICA DEL TESORO</t>
  </si>
  <si>
    <t>O14859830002</t>
  </si>
  <si>
    <t>00099021001 DEPOSITO DE EFECTIVO, DEPOSITANTE: SGTO 2DO RICHARD E. MENDOZA LIMACHI, CONCEPTO: REVERSIÓN HABERES SEPTIEMBRE 2016, CUENTA DE DEPOSITO: CUENTA UNICA DEL TESORO</t>
  </si>
  <si>
    <t>O14859840002</t>
  </si>
  <si>
    <t>00099021001 DEPOSITO DE EFECTIVO, DEPOSITANTE: SGTO 2DO RICHARD E. MENDOZA LIMACHI, CONCEPTO: REVERSIÓN HABERES AGOSTO 2016, CUENTA DE DEPOSITO: CUENTA UNICA DEL TESORO</t>
  </si>
  <si>
    <t>O14859850002</t>
  </si>
  <si>
    <t>00099021001 DEPOSITO DE EFECTIVO, DEPOSITANTE: SGTO 2DO RICHARD E. MENDOZA LIMACHI, CONCEPTO: REVERSIÓN HABERES OCTUBRE 2016, CUENTA DE DEPOSITO: CUENTA UNICA DEL TESORO</t>
  </si>
  <si>
    <t>O14859860002</t>
  </si>
  <si>
    <t>00099021001 DEPOSITO DE EFECTIVO, DEPOSITANTE: SGTO 2DO RICHARD E. MENDOZA LIMACHI, CONCEPTO: REVERSIÓN REINTEGRO 2016, CUENTA DE DEPOSITO: CUENTA UNICA DEL TESORO</t>
  </si>
  <si>
    <t>O14860210002</t>
  </si>
  <si>
    <t>00099021001 DEPOSITO DE EFECTIVO, DEPOSITANTE: FELIX CALLISAYA HUANCHI, CONCEPTO: DEVOLUCION POR DOBLE PERCEPCION, CUENTA DE DEPOSITO: CUENTA UNICA DEL TESORO</t>
  </si>
  <si>
    <t>O14860320002</t>
  </si>
  <si>
    <t>00099021001 DEPOSITO DE EFECTIVO, DEPOSITANTE: NAIDA IRMA PEÑAFIEL, CONCEPTO: PREVENTIVO 3113, CUENTA DE DEPOSITO: CUENTA UNICA DEL TESORO</t>
  </si>
  <si>
    <t>O14860340002</t>
  </si>
  <si>
    <t>00099021001 DEPOSITO DE EFECTIVO, DEPOSITANTE: NAIDA IRMA PEÑAFIEL, CONCEPTO: PREVENTIVO 3112, CUENTA DE DEPOSITO: CUENTA UNICA DEL TESORO</t>
  </si>
  <si>
    <t>O14860690002</t>
  </si>
  <si>
    <t>00099021001 DEPOSITO DE EFECTIVO, DEPOSITANTE: CLAUDINA CALLISAYA ALIAGA, CONCEPTO: DEP UNA DUODESIMA DE AGUINALDO, CUENTA DE DEPOSITO: CUENTA UNICA DEL TESORO</t>
  </si>
  <si>
    <t>O14862440002</t>
  </si>
  <si>
    <t>00099021001 DEPOSITO DE EFECTIVO, DEPOSITANTE: ADRIANA ZURITA ROCA, CONCEPTO: ABONO EN DEMASIA POR OMISION DEL DESCUENTO POR MULTA, CUENTA DE DEPOSITO: CUENTA UNICA DEL TESORO</t>
  </si>
  <si>
    <t>O14863670002</t>
  </si>
  <si>
    <t>00099021001 DEPOSITO DE EFECTIVO, DEPOSITANTE: MARIO APAZA MAMANI, CONCEPTO: MONTO A REVERTIR A LA C.U.T. HABERES OCTUBRE, NOVIEMBRE, DICIEMBRE GESTIÓN 2016, CUENTA DE DEPOSITO: CUENTA UNICA DEL TESORO</t>
  </si>
  <si>
    <t>O14864410002</t>
  </si>
  <si>
    <t>00099021001 DEPOSITO DE EFECTIVO, DEPOSITANTE: MABEL ELENA CERRUTO ASCARRUNZ, CONCEPTO: DOBLE PERCEPCION, CUENTA DE DEPOSITO: CUENTA UNICA DEL TESORO</t>
  </si>
  <si>
    <t>O14866540002</t>
  </si>
  <si>
    <t>00099021001 DEPOSITO DE EFECTIVO, DEPOSITANTE: JULIETA HERRERA CRUZ, CONCEPTO: DOBLE PERCEPCIÓN, CUENTA DE DEPOSITO: CUENTA UNICA DEL TESORO</t>
  </si>
  <si>
    <t>O14866660002</t>
  </si>
  <si>
    <t>00099021001 DEPOSITO DE EFECTIVO, DEPOSITANTE: SIXTO MAMANI QUISPE, CONCEPTO: DOBLE PERCEPCIÓN, CUENTA DE DEPOSITO: CUENTA UNICA DEL TESORO</t>
  </si>
  <si>
    <t>O14866980002</t>
  </si>
  <si>
    <t>00099021001 DEPOSITO DE EFECTIVO, DEPOSITANTE: CLEMENTE CACERES GUARACHI, CONCEPTO: DOBLE PERCEPCION, CUENTA DE DEPOSITO: CUENTA UNICA DEL TESORO</t>
  </si>
  <si>
    <t>O14867360002</t>
  </si>
  <si>
    <t>00099021001 DEPOSITO DE EFECTIVO, DEPOSITANTE: JUAN CARLOS CONDORI CHOQUE, CONCEPTO: DEVOLUCION, CUENTA DE DEPOSITO: CUENTA UNICA DEL TESORO</t>
  </si>
  <si>
    <t>O14867370002</t>
  </si>
  <si>
    <t>O14867380002</t>
  </si>
  <si>
    <t>O14868080002</t>
  </si>
  <si>
    <t>00099021001 DEPOSITO DE EFECTIVO, DEPOSITANTE: AMANDA QUISPE CAHUAYA, CONCEPTO: DEVOLUCIÓN, CUENTA DE DEPOSITO: CUENTA UNICA DEL TESORO</t>
  </si>
  <si>
    <t>O14870320002</t>
  </si>
  <si>
    <t>00099021001 DEPOSITO DE EFECTIVO, DEPOSITANTE: PAOLA SUSANA GONZALES GARCIA, CONCEPTO: DEVOLUCIÓN DE VIÁTICOS, CUENTA DE DEPOSITO: CUENTA UNICA DEL TESORO</t>
  </si>
  <si>
    <t>O14871380002</t>
  </si>
  <si>
    <t>00099021001 DEPOSITO DE EFECTIVO, DEPOSITANTE: VICTORIA TORREZ CUMARA, CONCEPTO: DEVOLUCIÓN POR PAGO EN DEMASÍA - AGUINALDO DE NAVIDAD DE LA GESTIÓN 2016, CUENTA DE DEPOSITO: CUENTA UNICA DEL TESORO</t>
  </si>
  <si>
    <t>O14871970002</t>
  </si>
  <si>
    <t>00099021001 DEPOSITO DE EFECTIVO, DEPOSITANTE: ALBERTO MORALES MERCADO, CONCEPTO: DOBLE PERCEPCION, CUENTA DE DEPOSITO: CUENTA UNICA DEL TESORO</t>
  </si>
  <si>
    <t>O14872150002</t>
  </si>
  <si>
    <t>00099021001 DEPOSITO DE EFECTIVO, DEPOSITANTE: EDUARDO LUNARIO SANCHEZ, CONCEPTO: DEVOLUCION DE DOBLE PERCEPCION, CUENTA DE DEPOSITO: CUENTA UNICA DEL TESORO</t>
  </si>
  <si>
    <t>O14872360002</t>
  </si>
  <si>
    <t>O14873070002</t>
  </si>
  <si>
    <t>00099021001 DEPOSITO DE EFECTIVO, DEPOSITANTE: ROSARIO RUIZ CUELLAR, CONCEPTO: POR DOBLE PERCEPCIÓN, CUENTA DE DEPOSITO: CUENTA UNICA DEL TESORO</t>
  </si>
  <si>
    <t>O14874170002</t>
  </si>
  <si>
    <t>00099021001 DEPOSITO DE EFECTIVO, DEPOSITANTE: ALEJANDRO VARGAS QUISBERT, CONCEPTO: DOBLE PERCEPCION, CUENTA DE DEPOSITO: CUENTA UNICA DEL TESORO</t>
  </si>
  <si>
    <t>O14874720002</t>
  </si>
  <si>
    <t>00099021001 DEPOSITO DE EFECTIVO, DEPOSITANTE: MARIO APAZA MAMANI, CONCEPTO: MONTO A REVERTIR A LA CUT HABERES OCTUBRE,NOVIEMBRE,DICIEMBRE GESTION 2016, CUENTA DE DEPOSITO: CUENTA UNICA DEL TESORO</t>
  </si>
  <si>
    <t>O14875290002</t>
  </si>
  <si>
    <t>00099021001 DEPOSITO DE EFECTIVO, DEPOSITANTE: OLGA QUISPE MAMANI, CONCEPTO: DEVOLUCION POR COBRO INDEBIDO, CUENTA DE DEPOSITO: CUENTA UNICA DEL TESORO</t>
  </si>
  <si>
    <t>O14875390002</t>
  </si>
  <si>
    <t>00099021001 DEPOSITO DE EFECTIVO, DEPOSITANTE: NELLY FIDENCIA HEREDIA SANDOVAL DE PONCE, CONCEPTO: DEVOLUCIÓN DOBLE PERCEPCIÓN, CUENTA DE DEPOSITO: CUENTA UNICA DEL TESORO</t>
  </si>
  <si>
    <t>O14876320002</t>
  </si>
  <si>
    <t>00099021001 DEPOSITO DE EFECTIVO, DEPOSITANTE: FERNANDEZ CORDERO VICTOR C.I. 1334601, CONCEPTO: DEVOLUCION DE SALARIO EXCEDENTE AL PRESIDENTE DEL MES DE MAYO A JULIO 2016, CUENTA DE DEPOSITO: CUENTA UNICA DEL TESORO</t>
  </si>
  <si>
    <t>O14876910002</t>
  </si>
  <si>
    <t>00099021001 DEPOSITO DE EFECTIVO, DEPOSITANTE: KATTY S. CARRILLO FUENTES, CONCEPTO: DUODECIMAS DE AGUINALDO, CUENTA DE DEPOSITO: CUENTA UNICA DEL TESORO</t>
  </si>
  <si>
    <t>O14879440002</t>
  </si>
  <si>
    <t>00099021001 DEPOSITO DE EFECTIVO, DEPOSITANTE: MIGUEL ANGEL VELASCO TERAN, CONCEPTO: DEVOLUCION DEL TOTAL DEL MONTO COBRADO, CUENTA DE DEPOSITO: CUENTA UNICA DEL TESORO</t>
  </si>
  <si>
    <t>O14880260002</t>
  </si>
  <si>
    <t>00099021001 DEPOSITO DE EFECTIVO, DEPOSITANTE: GERARDO APAZA MAMANI, CONCEPTO: DOBLE PERCEPCION, CUENTA DE DEPOSITO: CUENTA UNICA DEL TESORO</t>
  </si>
  <si>
    <t>O14882820002</t>
  </si>
  <si>
    <t>00099021001 DEPOSITO DE EFECTIVO, DEPOSITANTE: NICOLAS CATARI APAZA, CONCEPTO: DEVOLUCION, CUENTA DE DEPOSITO: CUENTA UNICA DEL TESORO</t>
  </si>
  <si>
    <t>O14882900002</t>
  </si>
  <si>
    <t>00099021001 DEPOSITO DE EFECTIVO, DEPOSITANTE: PAULINO QUISPE MAMANI, CONCEPTO: DOBLE PERCEPCION, CUENTA DE DEPOSITO: CUENTA UNICA DEL TESORO</t>
  </si>
  <si>
    <t>O14883430002</t>
  </si>
  <si>
    <t>00099021001 DEPOSITO DE EFECTIVO, DEPOSITANTE: MARIA SOLEDAD FLORES R., CONCEPTO: DEVOLUCION POR CONCEPTO REEMBOLSO DE VIATICOS DE GILVIO JANAYO, CUENTA DE DEPOSITO: CUENTA UNICA DEL TESORO</t>
  </si>
  <si>
    <t>O14883660002</t>
  </si>
  <si>
    <t>00099021001 DEPOSITO DE EFECTIVO, DEPOSITANTE: LEONEL LEONIDAS YAPARI NINA, CONCEPTO: DEVOLUCION POR DOBLE PERCEPCION, CUENTA DE DEPOSITO: CUENTA UNICA DEL TESORO</t>
  </si>
  <si>
    <t>O14883790002</t>
  </si>
  <si>
    <t>00099021001 DEPOSITO DE EFECTIVO, DEPOSITANTE: HUMBERTO CALDERON ANCASI C.I 2178426 LP, CONCEPTO: DEVOLUCION DE DEUDA, CUENTA DE DEPOSITO: CUENTA UNICA DEL TESORO</t>
  </si>
  <si>
    <t>O14883800002</t>
  </si>
  <si>
    <t>00099021001 DEPOSITO DE EFECTIVO, DEPOSITANTE: LUISA RODRIGUEZ MEJIA, CONCEPTO: DEVOLUCIÓN COBRO INDEBIDO, MEDIANTE CONVENIO DE PAGO CON SENASIR, CUENTA DE DEPOSITO: CUENTA UNICA DEL TESORO</t>
  </si>
  <si>
    <t>O14883960002</t>
  </si>
  <si>
    <t>00099021001 DEPOSITO DE EFECTIVO, DEPOSITANTE: LUIS RAMIRO ROLQUE LASTRA 2208732 LP, CONCEPTO: DEVOLUCION DE DEUDA DOBLE PERCEPCION, CUENTA DE DEPOSITO: CUENTA UNICA DEL TESORO</t>
  </si>
  <si>
    <t>O14884400002</t>
  </si>
  <si>
    <t>00099021001 DEPOSITO DE EFECTIVO, DEPOSITANTE: ANGEL CLAUDIO CONDORI AJATA, CONCEPTO: DEVOLUCION DE MONTO ABONADO EN DEMASIA, CUENTA DE DEPOSITO: CUENTA UNICA DEL TESORO</t>
  </si>
  <si>
    <t>O14884410002</t>
  </si>
  <si>
    <t>00099021001 DEPOSITO DE EFECTIVO, DEPOSITANTE: DIEGO OSVALDO VELASQUEZ SULLCANI, CONCEPTO: REVERSION PARCIAL, CUENTA DE DEPOSITO: CUENTA UNICA DEL TESORO</t>
  </si>
  <si>
    <t>O14884470002</t>
  </si>
  <si>
    <t>00099021001 DEPOSITO DE EFECTIVO, DEPOSITANTE: CECILIA ZEGARRA LAURA, CONCEPTO: DEVOLUCION DE PAGO EN EXCESO BONO ANTIGUEDAD MES ABRIL 2014, CUENTA DE DEPOSITO: CUENTA UNICA DEL TESORO</t>
  </si>
  <si>
    <t>O14884490002</t>
  </si>
  <si>
    <t>00099021001 DEPOSITO DE EFECTIVO, DEPOSITANTE: CECILIA ZEGARRA LAURA, CONCEPTO: DEVOLUCION DE PAGO EN EXCESO BONO ANTIGUEDAD MES MARZO 2015, CUENTA DE DEPOSITO: CUENTA UNICA DEL TESORO</t>
  </si>
  <si>
    <t>O14884510002</t>
  </si>
  <si>
    <t>00099021001 DEPOSITO DE EFECTIVO, DEPOSITANTE: CECILIA ZEGARRA LAURA, CONCEPTO: DEVOLUCION DE PAGO EN EXCESO BONO ANTIGUEDAD MES FEBRERO 2014, CUENTA DE DEPOSITO: CUENTA UNICA DEL TESORO</t>
  </si>
  <si>
    <t>O14884530002</t>
  </si>
  <si>
    <t>00099021001 DEPOSITO DE EFECTIVO, DEPOSITANTE: CECILIA ZEGARRA LAURA, CONCEPTO: DEVOLUCION DE PAGO EN EXCESO BONO ANTIGUEDAD MES ENERO 2014, CUENTA DE DEPOSITO: CUENTA UNICA DEL TESORO</t>
  </si>
  <si>
    <t>O14884560002</t>
  </si>
  <si>
    <t>00099021001 DEPOSITO DE EFECTIVO, DEPOSITANTE: CECILIA ZEGARRA LAURA, CONCEPTO: DEVOLUCION DE PAGO EN EXCESO BONO ANTIGUEDAD MES DICIEMBRE 2013, CUENTA DE DEPOSITO: CUENTA UNICA DEL TESORO</t>
  </si>
  <si>
    <t>O14884570002</t>
  </si>
  <si>
    <t>00099021001 DEPOSITO DE EFECTIVO, DEPOSITANTE: CECILIA ZEGARRA LAURA, CONCEPTO: DEVOLUCION DE PAGO EN EXCESO BONO ANTIGUEDAD MES NOVIEMBRE 2013, CUENTA DE DEPOSITO: CUENTA UNICA DEL TESORO</t>
  </si>
  <si>
    <t>O14887150002</t>
  </si>
  <si>
    <t>00099021001 DEPOSITO DE EFECTIVO, DEPOSITANTE: IRMA MENESES VDA DE ALDUNATE, CONCEPTO: DEVOLUCIÓN A SENASIR, CUENTA DE DEPOSITO: CUENTA UNICA DEL TESORO</t>
  </si>
  <si>
    <t>B14891710002</t>
  </si>
  <si>
    <t>00099021001 DEP.DE CHEQ.AJENOS,RET.DE CAM.,CONCEPTO: DEVOLUCION COBROS INDEBIDOS GRUPO 10 COMPROBANTE N° 82,DEP.: SENASIR , PROCEDENCIA: BANCO UNION S.A., CHEQUE: 7440, FECHA DE EMISION:30/03/2017</t>
  </si>
  <si>
    <t>O14891350002</t>
  </si>
  <si>
    <t>00099021001 DEPOSITO DE EFECTIVO, DEPOSITANTE: BONIFACIA ELENA CANQUI QUISPE, CONCEPTO: DOBLE PERCEPCION, CUENTA DE DEPOSITO: CUENTA UNICA DEL TESORO</t>
  </si>
  <si>
    <t>O14891870002</t>
  </si>
  <si>
    <t>00099021001 DEPOSITO DE EFECTIVO, DEPOSITANTE: INGRYD SANJINEZ MOGRO, CONCEPTO: DEP POR EXCEDENTE EN LLAMADAS TELEFONICAS SEGUN DS N° 27327, CUENTA DE DEPOSITO: CUENTA UNICA DEL TESORO</t>
  </si>
  <si>
    <t>O14892600002</t>
  </si>
  <si>
    <t>O14892920002</t>
  </si>
  <si>
    <t>00099021001 DEPOSITO DE EFECTIVO, DEPOSITANTE: MIRIAM MAMANI VALENCIA, CONCEPTO: DEVOLUCION POR PERDIDAS DE CREDENCIALES, CUENTA DE DEPOSITO: CUENTA UNICA DEL TESORO</t>
  </si>
  <si>
    <t>O14893180002</t>
  </si>
  <si>
    <t>00099021001 DEPOSITO DE EFECTIVO, DEPOSITANTE: CLEMENTE MACHACA LAURA, CONCEPTO: DOBLE PERCEPCIÓN, CUENTA DE DEPOSITO: CUENTA UNICA DEL TESORO</t>
  </si>
  <si>
    <t>O14893230002</t>
  </si>
  <si>
    <t>00099021001 DEPOSITO DE EFECTIVO, DEPOSITANTE: LIDIA CANAVIRI OLIVAREZ, CONCEPTO: COBRO INDEBIDO DE CATEGORÍA, CUENTA DE DEPOSITO: CUENTA UNICA DEL TESORO</t>
  </si>
  <si>
    <t>G03478800003</t>
  </si>
  <si>
    <t>PAGO A CAF PRÉSTAMO CFA007894 VCTO. 03-ene-2017 POR CUENTA DE TGN , NTI. 008705 VALOR 03-ene-2017 CAPITAL USD 641.703,15 INTERESES USD 183.800,76 CTA. 3987 LIBRETA 00099021001 CUENTA UNICA DEL TESORO REF.: COMISIONES BANCARIAS</t>
  </si>
  <si>
    <t>G03488650003</t>
  </si>
  <si>
    <t>PAGO PRÉSTAMO VAR.ACRE.BILAT. VARIOS CLUB DE PARIS VCTO. 04-ene-2017 POR CUENTA DE TGN , NTI. 008798 VALOR 04-ene-2017 CAPITAL UFV 40.248.270,62 INTERESES UFV 5.013.789,66 CTA. 3987-LIB.00099021001 RECURSOS ORDINARIOS - CUENTA UNICA DEL TESORO REF.: COMISIONES BANCARIAS</t>
  </si>
  <si>
    <t>G03488650001</t>
  </si>
  <si>
    <t>PAGO PRÉSTAMO VAR.ACRE.BILAT. VARIOS CLUB DE PARIS VCTO. 04-ene-2017 POR CUENTA DE TGN , NTI. 008798 VALOR 04-ene-2017 CAPITAL UFV 40.248.270,62 INTERESES UFV 5.013.789,66 CTA. 3987-LIB.00099021001 RECURSOS ORDINARIOS - CUENTA UNICA DEL TESORO</t>
  </si>
  <si>
    <t>S08763760003</t>
  </si>
  <si>
    <t>'TRANSFERENCIA DE FONDOS||A SOL. DEL MIN,DE ECO Y FIN.PUBL. MEFP/VTCP/DGCP/UODP-11/2017 DE LA FECHA HRE TSO 51. A FAVOR DEL GOBIERNO AUTONOMO MUNICIPAL DE EL ALTO. DEBITO DE LA LIBRETA 00099021001 COBRO UTILES DE ESCRITORIO.</t>
  </si>
  <si>
    <t>S08763760001</t>
  </si>
  <si>
    <t>'TRANSFERENCIA DE FONDOS||A SOL. DEL MIN,DE ECO Y FIN.PUBL. MEFP/VTCP/DGCP/UODP-11/2017 DE LA FECHA HRE TSO 51. A FAVOR DEL GOBIERNO AUTONOMO MUNICIPAL DE EL ALTO. DEBITO DE LA LIBRETA 00099037011 IDA 5168 -  BS - PROY. INFRAESTRUCTURA URBANA - GAMEA.</t>
  </si>
  <si>
    <t>S08770880001</t>
  </si>
  <si>
    <t>||UTILES DE ESCRITORIO POR PAGO DE COMISION QUE COBRA EL NORDEA BANK AB-STOCKOLM POR PAGO PTMO. BID 931/SF-BO POR CUENTA DEL TGN LIB.00099021001 TGN-RECURSOS ORDINARIOS (3987)</t>
  </si>
  <si>
    <t>S08774170001</t>
  </si>
  <si>
    <t>||COBRO DE COMISIONES BANCARIAS POR TRANSF.FDOS. ALIVIO OTORGADO POR LA REPUBLICA DE FRANCIA  A BOLIVIA DE ACUERDO AL CONTRATO DE DESENDEUDAMIENTO Y DESARROLLO (3C2D) DEL 23-12-2014 REF.:  DEVOLUCION DEL PAGO EFECTUADO A NATIXIS POR DEUDA EXT. DE 30-12-2016 651-OB1 LIB. N° 00099021001 RECURSOS ORDINARIOS-3987 REF.: COMISIONES BANCARIAS</t>
  </si>
  <si>
    <t>G03594400003</t>
  </si>
  <si>
    <t>PAGO A BID PRÉSTAMO 2460/BL-BO VCTO. 19-ene-2017 POR CUENTA DE TGN , NTI. 008922 VALOR 19-ene-2017  INTERESES USD 1.821,11 CTA. 3987 CUENTA UNICA DEL TESORO-3987 LIB. 00099021001 REF.: COMISIONES BANCARIAS</t>
  </si>
  <si>
    <t>S08775450002</t>
  </si>
  <si>
    <t>'TRANSFERENCIA DE FONDOS DE DPTOS.DE ENCAJE LEGAL DEL SISTEMA FINANCIERO A DPTOS.CTES.DEL SECTOR PUBLICO S/G CITE' BUN.CA/P.CORP/054/17||DE LA FECHA (HRE-TSO-445). A SOLIC.BDP SAM-FIDEICOMISO N°39-FIPOREBO,LIBR.N°00099021001 TGN RECURSOS ORDINARIOS,DEVOL.FDOS;BUN.</t>
  </si>
  <si>
    <t>S08776840002</t>
  </si>
  <si>
    <t>'TRANSFERENCIA DE FONDOS DE DPTOS.DE ENCAJE LEGAL DEL SISTEMA FINANCIERO A DPTOS.CTES.DEL SECTOR PUBLICO S/G CITE' BUN.CA/P.CORP/058/17||DE LA FECHA (HRE-TSO-474). A SOLIC.BDP SAM-FIDEICOMISO N°39-FIPOREBO,LIBR.N°00099021001 TGN RECURSOS ORDINARIOS,DEVOL.FDOS;BUN.</t>
  </si>
  <si>
    <t>S08776380001</t>
  </si>
  <si>
    <t>||TRANSFERENCIA DE FONDOS SEGUN NOTA DEL MINISTERIO DE ECONOMIA Y FINANZAS PUBLICAS, CITE: MEFP VTCP DGCP UODP-111/17, RECIBIDA EN LA FECHA REF:  PAGO VENCIMIENTO CLAVE PIZARRA TGNU1G04 (TRAM-TSO-463) EQUIV. A UFV. 2.500.000.00 T/C UFV. 2,17778 DE LA LIBRETA 00099021001 TGN RECURSOS ORDINARIOS MONEDA NACIONAL</t>
  </si>
  <si>
    <t>Q07944350002</t>
  </si>
  <si>
    <t>NÚMERO DE LIBRETA CUT: 99031009.00 OPERACIÓN T01 TRANSFERENCIA DE FONDOS A LA CUT - TESORO DIRECTO DE BANCO UNION S.A. A CUENTA UNICA DEL TESORO CON NUMERO DE SOLICITUD = 1536655 Y NUMERO CORRELATIVO = 91320026012017784 TRANSFERENCIA POR OPERACIONES DE VE</t>
  </si>
  <si>
    <t>G03691080002</t>
  </si>
  <si>
    <t>PAGO PRÉSTAMO IDA 2134-BO VCTO. 01-feb-2017 POR CUENTA DE BANCO DE DESARROLLO , VALOR 01-feb-2017 CAPITAL BS 524.823,23 INTERESES BS 141.702,29 LIBRETA 00099021001 RECURSOS ORDINARIOS (3987) - MDRI</t>
  </si>
  <si>
    <t>G03747750003</t>
  </si>
  <si>
    <t>PAGO PRÉSTAMO BID 914-SF-BO-1 VCTO. 08-02-2017 POR CUENTA DE FNDR SEGÚN NOTA COD.LIQ.009015 DE FECHA 07-02-2017, VALOR 08-02-2017 CAPITAL USD 7.678,50 INTERESES USD 16.931,98 LIBRETA 00099021001 RECURSOS ORDINARIOS 3987 - ALIVIO MDRI</t>
  </si>
  <si>
    <t>G03747870003</t>
  </si>
  <si>
    <t>PAGO A CAF PRÉSTAMO CFA008239 VCTO. 08-feb-2017 POR CUENTA DE TGN , NTI. 008914 VALOR 08-feb-2017  INTERESES USD 356.062,34 COMISIONES USD 92.202,38 CTA. 3987 CUENTA UNICA DEL TESORO-3987 LIB. 00099021001 REF.: COMISIONES BANCARIAS</t>
  </si>
  <si>
    <t>G03747890002</t>
  </si>
  <si>
    <t>PAGO PRÉSTAMO BID 939-SF-BO VCTO. 08-feb-2017 POR CUENTA DE BANCO DE DESARROLLO , VALOR 08-feb-2017 CAPITAL BS 3.423.057,33 INTERESES BS 964.253,12 LIBRETA 00099021001 RECURSOS ORDINARIOS (3987) . MDRI</t>
  </si>
  <si>
    <t>G03741300003</t>
  </si>
  <si>
    <t>PAGO A CAF PRÉSTAMO CFA008296 VCTO. 08-feb-2017 POR CUENTA DE TGN , NTI. 008913 VALOR 08-feb-2017 CAPITAL USD 202.484,20 INTERESES USD 40.287,16 COMISIONES USD 39.543,99 CTA. 3987 CUENTA UNICA DEL TESORO-3987 LIB. 00099021001 REF.: COMISIONES BANCARIAS</t>
  </si>
  <si>
    <t>G03748390003</t>
  </si>
  <si>
    <t>PAGO A FONPLATA PRÉSTAMO BOL 19/2011 VCTO. 09-feb-2017 POR CUENTA DE TGN , NTI. 008889 VALOR 09-feb-2017 CAPITAL USD 1.974.994,01 INTERESES USD 813.017,01 COMISIONES USD 18.259,54 CTA. 3987 CUENTA UNICA DEL TESORO-3987 LIB. 00099021001 REF.: COMISIONES BANCARIAS</t>
  </si>
  <si>
    <t>S08794710002</t>
  </si>
  <si>
    <t>||DIFERENCIAL POR PAGO PRESTAMO 96/003/00 VCTO. 10-02-2017 POR CUENTA DE GAD COCHABAMBA, VALOR 10-02-2017 INTERESES UFV 7,019,37 LIBRETA N° 00099031002 RECUP. DIFERENCIALES CAPITAL E INTERESES-CRED. EXT.</t>
  </si>
  <si>
    <t>G03761270003</t>
  </si>
  <si>
    <t>PAGO A CDP s.p.a. PRÉSTAMO 96/003/00 VCTO. 10-feb-2017 POR CUENTA DE GOB.AUT.DEPT.CBBA , VALOR 10-feb-2017 CAPITAL EUR 413.449,71 INTERESES EUR 4.134,50 LIB. 00099031002 RECUP.DIFERENCIALES CAPITAL E INTERES-CRED.EXT.</t>
  </si>
  <si>
    <t>G03793270003</t>
  </si>
  <si>
    <t>PAGO A BID PRÉSTAMO 3599/BL-BO VCTO. 15-feb-2017 POR CUENTA DE TGN , NTI. 008888 VALOR 15-feb-2017  INTERESES USD 82,24 CTA. 3987 CUENTA UNICA DEL TESORO-3987 LIB. 00099021001 REF.: COMISIONES BANCARIAS</t>
  </si>
  <si>
    <t>G03817670003</t>
  </si>
  <si>
    <t>PAGO A CAF PRÉSTAMO CFA009277 VCTO. 17-feb-2017 POR CUENTA DE TGN , NTI. 009012 VALOR 17-feb-2017   COMISIONES USD 307.688,89 CTA. 3987 CUENTA UNICA DEL TESORO-3987 LIB. 00099021001 REF.: COMISIONES BANCARIAS</t>
  </si>
  <si>
    <t>S08801150001</t>
  </si>
  <si>
    <t>COBRO DE||COSTO DE ÚTILES DE ESCRITORIO POR LA EMISIÓN DEL COMPROBANTE CONTABLE N° 880114 DE LA FECHA. REF: COBRO DE INTERESES CON VENCIMIENTO EN LA FECHA POR EL CREDITO DE EMERGENCIA AL TGN (CONTRATO SANO N° 43/08) DE LA LIBRETA N° 00099021001 TGN RECURSOS ORDINARIOS MN POR COSTO ÚTILES ESCRITORIO</t>
  </si>
  <si>
    <t>S08801130001</t>
  </si>
  <si>
    <t>COBRO DE||COSTO DE ÚTILES DE ESCRITORIO POR LA EMISIÓN DEL COMPROBANTE CONTABLE N° 880112 DE LA FECHA. REF: COBRO DE INTERESES CON VENCIMIENTO EN LA FECHA POR EL CREDITO DE EMERGENCIA AL TGN (CONTRATO SANO N° 43/08) DE LA LIBRETA N° 00099021001 TGN RECURSOS ORDINARIOS MN POR COSTO ÚTILES ESCRITORIO</t>
  </si>
  <si>
    <t>S08801110001</t>
  </si>
  <si>
    <t>COBRO DE||COSTO DE ÚTILES DE ESCRITORIO POR LA EMISIÓN DEL COMPROBANTE CONTABLE N° 880110 DE LA FECHA. REF: COBRO DE INTERESES CON VENCIMIENTO EN LA FECHA POR EL CREDITO DE EMERGENCIA AL TGN (CONTRATO SANO N° 43/08) DE LA LIBRETA N° 00099021001 TGN RECURSOS ORDINARIOS MN POR COSTO ÚTILES ESCRITORIO</t>
  </si>
  <si>
    <t>S08801090001</t>
  </si>
  <si>
    <t>COBRO DE||COSTO DE ÚTILES DE ESCRITORIO POR LA EMISIÓN DEL COMPROBANTE CONTABLE N° 880107 DE LA FECHA. REF: COBRO DE INTERESES CON VENCIMIENTO EN LA FECHA POR EL CREDITO DE EMERGENCIA AL TGN (CONTRATO SANO N° 43/08) DE LA LIBRETA N° 00099021001 TGN RECURSOS ORDINARIOS MN POR COSTO ÚTILES ESCRITORIO</t>
  </si>
  <si>
    <t>S08801050001</t>
  </si>
  <si>
    <t>COBRO DE||COSTO DE ÚTILES DE ESCRITORIO POR LA EMISIÓN DEL COMPROBANTE CONTABLE N° 880104 DE LA FECHA. REF: COBRO DE INTERESES CON VENCIMIENTO EN LA FECHA POR EL CREDITO DE EMERGENCIA AL TGN (CONTRATO SANO N° 43/08) DE LA LIBRETA N° 00099021001 TGN RECURSOS ORDINARIOS MN POR COSTO ÚTILES ESCRITORIO</t>
  </si>
  <si>
    <t>S08801030001</t>
  </si>
  <si>
    <t>COBRO DE||COSTO DE ÚTILES DE ESCRITORIO POR LA EMISIÓN DEL COMPROBANTE CONTABLE N° 880101 DE LA FECHA. REF: COBRO DE INTERESES CON VENCIMIENTO EN LA FECHA POR EL CREDITO DE EMERGENCIA AL TGN (CONTRATO SANO N° 43/08) DE LA LIBRETA N° 00099021001 TGN RECURSOS ORDINARIOS MN POR COSTO ÚTILES ESCRITORIO</t>
  </si>
  <si>
    <t>S08800550001</t>
  </si>
  <si>
    <t>COBRO DE||COSTO DE ÚTILES DE ESCRITORIO POR LA EMISIÓN DEL COMPROBANTE CONTABLE N° 880053 DE LA FECHA. REF: COBRO DE INTERESES CON VENCIMIENTO EN LA FECHA  POR EL CRÉDITO DE EMERGENCIA  AL TGN (CONTRATO SANO N° 043/08) DE LA LIBRETA N° 00099021001 TGN RECURSOS ORDINARIOS MN POR COSTO ÚTILES ESCRITORIO</t>
  </si>
  <si>
    <t>S08800510001</t>
  </si>
  <si>
    <t>COBRO DE||COSTO DE ÚTILES DE ESCRITORIO POR LA EMISIÓN DEL COMPROBANTE CONTABLE N° 880049 DE LA FECHA. REF: COBRO DE INTERESES CON VENCIMIENTO EN LA FECHA POR EL CRÉDITO DE EMERGENCIA  AL TGN (CONTRATO SANO N° 043/08) DE LA LIBRETA N° 00099021001 TGN RECURSOS ORDINARIOS MN POR COSTO ÚTILES ESCRITORIO</t>
  </si>
  <si>
    <t>S08800470001</t>
  </si>
  <si>
    <t>COBRO DE||COSTO DE ÚTILES DE ESCRITORIO POR LA EMISIÓN DEL COMPROBANTE CONTABLE N° 880046 DE LA FECHA. REF: COBRO DE INTERESES CON VENCIMIENTO EN LA FECHA POR EL CRÉDITO DE EMERGENCIA  AL TGN (CONTRATO SANO N° 043/08) DE LA LIBRETA N° 00099021001 TGN RECURSOS ORDINARIOS MN POR COSTO ÚTILES ESCRITORIO</t>
  </si>
  <si>
    <t>S08800450001</t>
  </si>
  <si>
    <t>COBRO DE||COSTO DE ÚTILES DE ESCRITORIO POR LA EMISIÓN DEL COMPROBANTE CONTABLE N° 880044 DE LA FECHA. REF: COBRO DE INTERESES CON VENCIMIENTO EN LA FECHA POR EL CRÉDITO DE EMERGENCIA  AL TGN (CONTRATO SANO N° 043/08) DE LA LIBRETA N° 00099021001 TGN RECURSOS ORDINARIOS MN POR COSTO ÚTILES ESCRITORIO</t>
  </si>
  <si>
    <t>S08800430001</t>
  </si>
  <si>
    <t>COBRO DE||COSTO DE ÚTILES DE ESCRITORIO POR LA EMISIÓN DEL COMPROBANTE CONTABLE N° 880041 DE LA FECHA. REF: COBRO DE INTERESES CON VENCIMIENTO EN LA FECHA POR EL CRÉDITO DE EMERGENCIA  AL TGN (CONTRATO SANO N° 043/08) DE LA LIBRETA N° 00099021001 TGN RECURSOS ORDINARIOS MN POR COSTO ÚTILES ESCRITORIO</t>
  </si>
  <si>
    <t>S08800380001</t>
  </si>
  <si>
    <t>COBRO DE||COSTO DE ÚTILES DE ESCRITORIO POR LA EMISIÓN DEL COMPROBANTE CONTABLE N° 880035 DE LA FECHA. REF: COBRO DE INTERESES CON VENCIMIENTO EN LA FECHA POR EL CRÉDITO DE EMERGENCIA  AL TGN (CONTRATO SANO N° 043/08) DE LA LIBRETA N° 00099021001 TGN RECURSOS ORDINARIOS MN POR COSTO ÚTILES ESCRITORIO</t>
  </si>
  <si>
    <t>Q08102610002</t>
  </si>
  <si>
    <t>NÚMERO DE LIBRETA CUT: 99031009.00 OPERACIÓN T01 TRANSFERENCIA DE FONDOS A LA CUT - TESORO DIRECTO DE BANCO UNION S.A. A CUENTA UNICA DEL TESORO CON NUMERO DE SOLICITUD = 1635411 Y NUMERO CORRELATIVO = 91320008032017501 TRANSFERENCIA POR OPERACIONES DE VE</t>
  </si>
  <si>
    <t>S08815460002</t>
  </si>
  <si>
    <t>||TRANSFERENCIA DE FONDOS SEGÚN NOTA DEL FONDESIF, SITE:FSFADM004/17 RECIBIDA EN LA FECHA, REF: TRANSFERENCIA AL TGN LA AMORTIZACIÓN DE CAPITAL DE COOP. PAULO VI BS 8.262,29 DEL PRPC TGN 9° (TRAM-TSO-1088) ABONO EN LA LIBRETA N° 00099021001 TGN - RECURSOS ORDINARIOS</t>
  </si>
  <si>
    <t>Q08108420002</t>
  </si>
  <si>
    <t>NÚMERO DE LIBRETA CUT: 99031009.00 OPERACIÓN T01 TRANSFERENCIA DE FONDOS A LA CUT - TESORO DIRECTO DE BANCO UNION S.A. A CUENTA UNICA DEL TESORO CON NUMERO DE SOLICITUD = 1638846 Y NUMERO CORRELATIVO = 91320009032017559 TRANSFERENCIA POR OPERACIONES DE VE</t>
  </si>
  <si>
    <t>G03961760001</t>
  </si>
  <si>
    <t>COMISIONES BANCARIAS POR PAGO A FIEM - ICO ESPAÑA POR EL PRESTAMO ICO 01020036.0 HOSPITAL SAN JUAN DE VCTO. 10-09-2016. LIBRETA N° 00099021001  TGN-RECURSOS ORDINARIOS (3987)</t>
  </si>
  <si>
    <t>S08821370003</t>
  </si>
  <si>
    <t>'TRANSFERENCIA DE FONDOS||S/G. NOTA CITE: MEFP/VTCP/DGCP/UODP-243/17 DE LA FECHA, DEL MIN.ECO.FINAN.PUB.(HRE-TSO-1363),A FAVOR DEL GOB.AUT.DPTAL.SANTA CRUZ. DEBITO DE LA LIBRETA N°00099021001, REPOSICION UTILES DE ESCRITORIO.</t>
  </si>
  <si>
    <t>S08821370001</t>
  </si>
  <si>
    <t>'TRANSFERENCIA DE FONDOS||S/G. NOTA CITE: MEFP/VTCP/DGCP/UODP-243/17 DE LA FECHA, DEL MIN.ECO.FINAN.PUB.(HRE-TSO-1363),A FAVOR DEL GOB.AUT.DPTAL.SANTA CRUZ. DEBITO DE LA LIBRETA N°00099037013 PAR-CAF 8237BS-PROG.INFRESTRUCTURA RURAL-GADSC</t>
  </si>
  <si>
    <t>S08821320003</t>
  </si>
  <si>
    <t>'TRANSFERENCIA DE FONDOS||A SOL. DEL MIN,DE ECO Y FIN.PUBL. MEFP/VTCP/DGCP/UODP-246/2017 DE LA FECHA HRE TSO 1362 A FAVOR DEL GOBIERNO AUTONOMO MUNICIPAL DE LA PAZ. DEBITO DE LA LIBRETA 00099021001 COBRO UTILES DE ESCRITORIO.</t>
  </si>
  <si>
    <t>S08821320001</t>
  </si>
  <si>
    <t>'TRANSFERENCIA DE FONDOS||A SOL. DEL MIN,DE ECO Y FIN.PUBL. MEFP/VTCP/DGCP/UODP-246/2017 DE LA FECHA HRE TSO 1362 A FAVOR DEL GOBIERNO AUTONOMO MUNICIPAL DE LA PAZ. DEBITO DE LA LIBRETA 00099037012 PAR-IDA 5168-BS-PROY.INFRAESTRUCTURA URBANA - GAMLP.</t>
  </si>
  <si>
    <t>Q08126170002</t>
  </si>
  <si>
    <t>NÚMERO DE LIBRETA CUT: 99031009.00 OPERACIÓN T01 TRANSFERENCIA DE FONDOS A LA CUT - TESORO DIRECTO DE BANCO UNION S.A. A CUENTA UNICA DEL TESORO CON NUMERO DE SOLICITUD = 1650551 Y NUMERO CORRELATIVO = 91320014032017735 TRANSFERENCIA POR OPERACIONES DE VE</t>
  </si>
  <si>
    <t>Q08131520002</t>
  </si>
  <si>
    <t>NÚMERO DE LIBRETA CUT: 99031009.00 OPERACIÓN T01 TRANSFERENCIA DE FONDOS A LA CUT - TESORO DIRECTO DE BANCO UNION S.A. A CUENTA UNICA DEL TESORO CON NUMERO DE SOLICITUD = 1653847 Y NUMERO CORRELATIVO = 91320015032017807 TRANSFERENCIA POR OPERACIONES DE VE</t>
  </si>
  <si>
    <t>G04004810002</t>
  </si>
  <si>
    <t>PAGO PRÉSTAMO IDA 2013-BO VCTO. 15-mar-2017 POR CUENTA DE COMIBOL , VALOR 15-mar-2017 CAPITAL USD 181.893,77 INTERESES USD 17.052,54 LIB. 00099021001 -  RECURSOS ORDINARIOS (3987) - MDRI</t>
  </si>
  <si>
    <t>G04006100003</t>
  </si>
  <si>
    <t>PAGO A BID PRÉSTAMO 3699/BL-BO VCTO. 15-mar-2017 POR CUENTA DE TGN , NTI. 009058 VALOR 15-mar-2017  INTERESES USD 12.255,89 COMISIONES USD 297.317,46 CTA. 3987 CUENTA UNICA DEL TESORO-3987 LIB. 00099021001 REF.: COMISIONES BANCARIAS</t>
  </si>
  <si>
    <t>G04000270003</t>
  </si>
  <si>
    <t>PAGO A OPEP PRÉSTAMO 654-P VCTO. 15-mar-2017 POR CUENTA DE TGN , NTI. 009001 VALOR 15-mar-2017 CAPITAL USD 91.760,00 INTERESES USD 9.173,20 CTA. 3987 CUENTA UNICA DEL TESORO-3987 LIB. 00099021001 REF.: COMISIONES BANCARIAS</t>
  </si>
  <si>
    <t>G04000280003</t>
  </si>
  <si>
    <t>PAGO A OPEP PRÉSTAMO 1287-P VCTO. 15-mar-2017 POR CUENTA DE TGN , NTI. 009003 VALOR 15-mar-2017 CAPITAL USD 498.180,00 INTERESES USD 250.364,91 CTA. 3987 CUENTA UNICA DEL TESORO-3987 LIB. 00099021001 REF.: COMISIONES BANCARIAS</t>
  </si>
  <si>
    <t>G04000290003</t>
  </si>
  <si>
    <t>PAGO A OPEP PRÉSTAMO 1527-P VCTO. 15-mar-2017 POR CUENTA DE TGN , NTI. 009002 VALOR 15-mar-2017  INTERESES USD 292.055,86 CTA. 3987 CUENTA UNICA DEL TESORO-3987 LIB. 00099021001 REF.: COMISIONES BANCARIAS</t>
  </si>
  <si>
    <t>G04003120003</t>
  </si>
  <si>
    <t>PAGO A FONPLATA PRÉSTAMO BOL 23/2014 VCTO. 15-mar-2017 POR CUENTA DE TGN , NTI. 009082 VALOR 15-mar-2017  INTERESES USD 154.308,22 COMISIONES USD 41.804,50 CTA. 3987 CUENTA UNICA DEL TESORO-3987 LIB. 00099021001 REF.: COMISIONES BANCARIAS</t>
  </si>
  <si>
    <t>G04000320003</t>
  </si>
  <si>
    <t>PAGO A BID PRÉSTAMO 3699/BL-BO VCTO. 15-mar-2017 POR CUENTA DE TGN , NTI. 009063 VALOR 15-mar-2017  INTERESES USD 252,66 CTA. 3987 CUENTA UNICA DEL TESORO-3987 LIB. 00099021001 REF.: COMISIONES BANCARIAS</t>
  </si>
  <si>
    <t>G04000310003</t>
  </si>
  <si>
    <t>PAGO A IDA PRÉSTAMO 5454-BO VCTO. 15-mar-2017 POR CUENTA DE TGN , NTI. 009005 VALOR 15-mar-2017  INTERESES USD 3.934,62 CTA. 3987 CUENTA UNICA DEL TESORO-3987 LIB. 00099021001 REF.: COMISIONES BANCARIAS</t>
  </si>
  <si>
    <t>G04000300003</t>
  </si>
  <si>
    <t>PAGO A FONPLATA PRÉSTAMO BOL 25/2015 VCTO. 15-mar-2017 POR CUENTA DE TGN , NTI. 009101 VALOR 15-mar-2017  INTERESES USD 8.982,73 COMISIONES USD 14.365,75 CTA. 3987 CUENTA UNICA DEL TESORO-3987 LIB. 00099021001 REF.: COMISIONES BANCARIAS</t>
  </si>
  <si>
    <t>S08823540003</t>
  </si>
  <si>
    <t>'TRANSFERENCIA DE FONDOS||EN ATENCION A NOTA DEL MIN. DE ECONOMIA Y FINANZAS PUBLICAS. MEFP/VTCP/DGCP/UODP- 260/2017 DE LA FECHA(HRE-TSO-1392). PAGO BTS EXTRABURSATIL -VENCIMIENTO 17 DE MARZO  DE 2017  D.S. N°1121 DE 11/01/2012. DEBITO DE LA LIBRETA N° 00099021001, REPOSICIÓN ÚTILES DE ESCRITORIO.</t>
  </si>
  <si>
    <t>S08823540001</t>
  </si>
  <si>
    <t>'TRANSFERENCIA DE FONDOS||EN ATENCION A NOTA DEL MIN. DE ECONOMIA Y FINANZAS PUBLICAS. MEFP/VTCP/DGCP/UODP- 260/2017 DE LA FECHA(HRE-TSO-1392). PAGO BTS EXTRABURSATIL -VENCIMIENTO 17 DE MARZO  DE 2017  D.S. N°1121 DE 11/01/2012. DEBITO DE LIBRETA  N° 00099021001 "TGN-RECURSOS ORDINARIOS-MONEDA NACIONAL".</t>
  </si>
  <si>
    <t>Q08138190002</t>
  </si>
  <si>
    <t>NÚMERO DE LIBRETA CUT: 99031009.00 OPERACIÓN T01 TRANSFERENCIA DE FONDOS A LA CUT - TESORO DIRECTO DE BANCO UNION S.A. A CUENTA UNICA DEL TESORO CON NUMERO DE SOLICITUD = 1656286 Y NUMERO CORRELATIVO = 91320016032017860 TRANSFERENCIA POR OPERACIONES DE VE</t>
  </si>
  <si>
    <t>G04009050003</t>
  </si>
  <si>
    <t>PAGO A BID PRÉSTAMO 3540/BL-BO VCTO. 15-mar-2017 POR CUENTA DE TGN , NTI. 009109 VALOR 15-mar-2017   COMISIONES USD 353.627,15 CTA. 3987 CUENTA UNICA DEL TESORO-3987 LIB. 00099021001 REF.: COMISIONES BANCARIAS</t>
  </si>
  <si>
    <t>S08823970002</t>
  </si>
  <si>
    <t>||TRANSF. DE FONDOS SEGUN CITE: FSFADM009/17 DEL FONDO DE DESARROLLO DEL SISTEMA FINANCIERO Y DE APOYO AL SECTOR PRODUCTIVO FONDESIF, RECIB. EN LA FECHA REF:TRANSF.AL TGN LA  AMORTIZACION DE CAPITAL DE COOP. BUEN SAMARITANO BS.617,45 Y PAULO VI BS.9.091,79 DEL PRPC TGN N°9 (TRAM-TSO-1400) ABONO EN LA LIBRETA N°00099021001 TGN-RECURSOS ORDINARIOS</t>
  </si>
  <si>
    <t>Q08143000002</t>
  </si>
  <si>
    <t>NÚMERO DE LIBRETA CUT: 99031009.00 OPERACIÓN T01 TRANSFERENCIA DE FONDOS A LA CUT - TESORO DIRECTO DE BANCO UNION S.A. A CUENTA UNICA DEL TESORO CON NUMERO DE SOLICITUD = 1659436 Y NUMERO CORRELATIVO = 91320017032017923 TRANSFERENCIA POR OPERACIONES DE VE</t>
  </si>
  <si>
    <t>S08825320001</t>
  </si>
  <si>
    <t>||TRANSFERENCIA DE FONDOS EN ATENCION A NOTA DEL MINISTERIO DE ECONOMIA Y FINANZAS PUBLICAS CITE: MEFP/VTCP/DGCP/UF-171/2017 RECIBIDA EN LA FECHA  (TRAM-TSO-1414) REF: DEBITO AUTOMATICO A LA EMPRESA PUBLICA PRODUCTIVA LACTEOS-LACTEOSBOL. DE LA LIBRETA N° 00574012001 LACTEOSBOL (4010681126) EN MONEDA NACIONAL</t>
  </si>
  <si>
    <t>S08825100003</t>
  </si>
  <si>
    <t>'TRANSFERENCIA'||DEL EXTERIOR SEGUN MENSAJE SWIFT N°03836 Y NOTA MEFP/VTCP/DGCP/UEPS-385/2017 DE LA FECHA POR LA EMISION DE BONOS SOBERANOS (REMEXT) LIB. 00099021001 RECURSOS ORDINARIOS (3987) REF.: UTILES DE ESCRITORIO</t>
  </si>
  <si>
    <t>Q08150670002</t>
  </si>
  <si>
    <t>NÚMERO DE LIBRETA CUT: 990301013.00 OPERACIÓN T01 TRANSFERENCIA DE FONDOS A LA CUT - TESORO DIRECTO DE BANCO UNION S.A. A CUENTA UNICA DEL TESORO CON NUMERO DE SOLICITUD = 1663774 Y NUMERO CORRELATIVO = 91320020032017990 TGN RECURSOS ORDINARIOS POR CUENTA</t>
  </si>
  <si>
    <t>G04034260003</t>
  </si>
  <si>
    <t>DIFERENCIAL POR PAGO PRÉSTAMO 1075-SF-BO VCTO. 18-03-2017 POR CUENTA DE FNDR SEGÚN NOTA COD. LIQ.009129 DE FECHA 13-03-2017, VALOR 20-03-2017 CAPITAL USD 41.847,32 INTERESES USD 20.304,43 LIBRETA N° 00099031002 TGN-RECUP.DIFERENCIALES CAPITAL E INTERESES - CRED. EXT.</t>
  </si>
  <si>
    <t>G04034210004</t>
  </si>
  <si>
    <t>PAGO A BID PRÉSTAMO 1075-SF-BO VCTO. 18-mar-2017 POR CUENTA DE TGN , NTI. 009113 VALOR 20-mar-2017 CAPITAL USD 42.027,62 INTERESES USD 20.391,90 CTA. 3987 CUENTA UNICA DEL TESORO-3987 LIB. 00099021001 REF.: COMISIONES BANCARIAS</t>
  </si>
  <si>
    <t>Q08155560002</t>
  </si>
  <si>
    <t>NÚMERO DE LIBRETA CUT: 99031009.00 OPERACIÓN T01 TRANSFERENCIA DE FONDOS A LA CUT - TESORO DIRECTO DE BANCO UNION S.A. A CUENTA UNICA DEL TESORO CON NUMERO DE SOLICITUD = 1667083 Y NUMERO CORRELATIVO = 91320021032017037 TRANSFERENCIA OPERACIONES DE VENTA</t>
  </si>
  <si>
    <t>S08826620003</t>
  </si>
  <si>
    <t>||PAGO A BID PRÉSTAMO 1075-SF-BO VCTO. 18-03-2017 POR CUENTA DEL FNDR SEGÚN COD.LIQ.009129 DE FECHA 13-03-2017, VALOR 21-03-2017 CAPITAL USD 1.077,74 INTERESES USD 522,92 LIBRETA N° 00099021001 RECURSOS ORDINARIOS (3987) - ALIVIO MDRI</t>
  </si>
  <si>
    <t>G04042990003</t>
  </si>
  <si>
    <t>PAGO A EXIMBANK CHINA POPUL PRÉSTAMO GCL NO.(2007)13(184) VCTO. 21-mar-2017 SEGÚN NOTA MEFP/VTCP/DGCP/UODP-265/2017 DE FECHA 20-03-2017 DEL MEFP, NTI. 009036 VALOR 21-mar-2017 CAPITAL RMY 12.168.507,60 INTERESES RMY 2.814.374,30 CTA. 3987 CUENTA UNICA DEL TESORO-3987 REF.: COMISIONES BANCARIAS</t>
  </si>
  <si>
    <t>Q08161150002</t>
  </si>
  <si>
    <t>NÚMERO DE LIBRETA CUT: 99031009.00 OPERACIÓN T01 TRANSFERENCIA DE FONDOS A LA CUT - TESORO DIRECTO DE BANCO UNION S.A. A CUENTA UNICA DEL TESORO CON NUMERO DE SOLICITUD = 1670757 Y NUMERO CORRELATIVO = 91320022032017083 TRANSFERENCIA POR OPERACIONES DE VE</t>
  </si>
  <si>
    <t>G04050060003</t>
  </si>
  <si>
    <t>PAGO A BID PRÉSTAMO 2786/BL-BO VCTO. 22-mar-2017 POR CUENTA DE TGN , NTI. 009115 VALOR 22-mar-2017  INTERESES USD 5.431,03 CTA. 3987 CUENTA UNICA DEL TESORO-3987 LIB. 00099021001 REF.: COMISIONES BANCARIAS</t>
  </si>
  <si>
    <t>S08827420001</t>
  </si>
  <si>
    <t>||EN COMPLEMENTO A NUESTRO COMPROBANTE G-0406580 DE LA FECHA  POR COBRO DE GASTOS DE COMUNICACIÓN POR PAGO DEL PRESTAMO BID 964-SF-BO VCTO. 23-03-2017 SEGUN COD.LIQ.9093, VALOR 23-03-2017 LIB. 00099021001 TGN-RECURSOS ORDINARIOS (3987)</t>
  </si>
  <si>
    <t>Q08165830002</t>
  </si>
  <si>
    <t>NÚMERO DE LIBRETA CUT: 99031009.00 OPERACIÓN T01 TRANSFERENCIA DE FONDOS A LA CUT - TESORO DIRECTO DE BANCO UNION S.A. A CUENTA UNICA DEL TESORO CON NUMERO DE SOLICITUD = 1673655 Y NUMERO CORRELATIVO = 91320023032017130 TRANSFERENCIA POR OPERACIONES DE VE</t>
  </si>
  <si>
    <t>E00457340001</t>
  </si>
  <si>
    <t>E00457370001</t>
  </si>
  <si>
    <t>G04089110002</t>
  </si>
  <si>
    <t>DIFERENCIAL POR PAGO PRÉSTAMO 1116-SF-BO VCTO. 25-03-2017 POR CUENTA DE GOB.AUT.DEPT.TARIJA SEGÚN NOTA COD. LIQ.009117 DE FECHA 23-03-2017, VALOR 27-03-2017 CAPITAL USD 7.531,84 INTERESES USD 3.953,20 LIBRETA N°.00099021001 RECURSOS ORDINARIOS (3987) - ALIVIO MDRI</t>
  </si>
  <si>
    <t>G04083510004</t>
  </si>
  <si>
    <t>PAGO A BID PRÉSTAMO 1039-SF-BO VCTO. 27-mar-2017 POR CUENTA DE TGN , NTI. 009094 VALOR 27-mar-2017 CAPITAL USD 263.572,48 INTERESES USD 120.072,57 CTA. 3987 CUENTA UNICA DEL TESORO-3987 LIB. 00099021001 REF.: COMISIONES BANCARIAS</t>
  </si>
  <si>
    <t>Q08192230002</t>
  </si>
  <si>
    <t>NÚMERO DE LIBRETA CUT: 99031009.00 OPERACIÓN T01 TRANSFERENCIA DE FONDOS A LA CUT - TESORO DIRECTO DE BANCO UNION S.A. A CUENTA UNICA DEL TESORO CON NUMERO DE SOLICITUD = 1691062 Y NUMERO CORRELATIVO = 91320030032017404 TRANSFERENCIA POR OPERACIONES DE VE</t>
  </si>
  <si>
    <t>G04131110003</t>
  </si>
  <si>
    <t>PAGO A NATIXIS FRANCIA PRÉSTAMO 931-OA1 VCTO. 31-mar-2017 POR CUENTA DE GMSCZ , VALOR 31-mar-2017 CAPITAL EUR 8.801,00 INTERESES EUR 2.685,23 LIB. 00099031002 RECUP.DIFERENCIALES CAPITAL E INTERES-CRED.EXT.</t>
  </si>
  <si>
    <t>G04131130003</t>
  </si>
  <si>
    <t>PAGO A NATIXIS FRANCIA PRÉSTAMO 931-OB1 VCTO. 31-mar-2017 POR CUENTA DE SEMAPA , VALOR 31-mar-2017 CAPITAL EUR 32.274,00 INTERESES EUR 3.058,49 LIB. 00099031002 RECUP.DIFERENCIALES CAPITAL E INTERES-CRED.EXT.</t>
  </si>
  <si>
    <t>O14855620002</t>
  </si>
  <si>
    <t>00099031004 DEPOSITO DE EFECTIVO, DEPOSITANTE: MINISTERIO DE ECONOMÍA, CONCEPTO: NOCRE, CUENTA DE DEPOSITO: CUENTA UNICA DEL TESORO</t>
  </si>
  <si>
    <t>A:00099021001 Pago de capital e interes corriente a favor del TGN, adeudados por el GAD La Paz, correspondiente al Convenio de Reprogramacion del Credito CAF N2760.</t>
  </si>
  <si>
    <t>Q07916280002</t>
  </si>
  <si>
    <t>S08813000002</t>
  </si>
  <si>
    <t>||TRANSFERENCIA DE FONDOS S/G. FORMULARIO, CITE' BUN0158/17 DE LA FECHA (HRE-TSO-1058). DEVOLUCION RECURSOS PROY. CONST. COSECHA DE AGUA CON ATAJOS CABILDO COPANA AYLLU PANACACHI Y COMUNIDAD PAMPA CHURO. A SOLICITUD DEL G.A.M. CHAYANTA; LIBRETA 00099021001 RECURSOS ORDINARIOS; BUN.</t>
  </si>
  <si>
    <t>S08825600002</t>
  </si>
  <si>
    <t>||TRANSFERENCIA DE FONDOS S/G. FORMULARIO  CITE:BUN/CF130/17  DE LA FECHA (HRE-TSO-2017- 1417), DEVOLUCION SALDOS NO EJECUTADOS PROYECTO MANEJO INTEGRAL DE LA SUBCUENCA DEL RIO CHARAZANI. A SOLIC.GOB.AUT.DPTAL. DE LA PAZ, LIBRETA 0099021001 RECURSOS ORDINARIOS-MMAYA; BUN.</t>
  </si>
  <si>
    <t>A:00099021001 Pago de capital e interes corriente a favor del TGN, adeudado por el GAD Santa Cruz, correspondiente al Convenio Subsidiario CAF 2324 del Proyecto Preinversion Estudio Mejoramiento del Sistema de Riego Choreti Itanambicua.</t>
  </si>
  <si>
    <t>A:00099021001 Pago de capital e interes corriente a favor del TGN, adeudado por el GAD Chuquisaca, correspondientes a Convenios Subsidiarios CAF 2324 de los Proyectos de Preinversion Riego Cachimayu y Tomina.</t>
  </si>
  <si>
    <t>Q07888310002</t>
  </si>
  <si>
    <t>NUMERO DE LIBRETA CUT: 00099021001 OPERACIÓN E18  TRANSFERENCIA DEL SISTEMA FINANCIERO POR CUENTA DE TERCEROS  A LA CUT DEVOLUCION AL TGN A SOLICITUD DE AFP FUTURO DE BOLIVIA</t>
  </si>
  <si>
    <t>Q07893100002</t>
  </si>
  <si>
    <t>NUMERO DE LIBRETA CUT: Cuenta Unica del Tesoro OPERACIÓN E18  TRANSFERENCIA DEL SISTEMA FINANCIERO POR CUENTA DE TERCEROS  A LA CUT Pago Pension por Riesgos Profesionales correspondiente a Diciembre 2016</t>
  </si>
  <si>
    <t>B14806290002</t>
  </si>
  <si>
    <t>00099021001 DEP.DE CHEQ.AJENOS,RET.DE CAM.,CONCEPTO: DEVOLUCION DE CC NO COBRADA NOV. Y AGUINALDO 2016,DEP.: LA VITALICIA SEGUROS Y REASEGUROS DE VIDA SA , PROCEDENCIA: BANCO BISA S.A., CHEQUE: 32888, FECHA DE EMISION:03/03/2017</t>
  </si>
  <si>
    <t>B14829250002</t>
  </si>
  <si>
    <t>00099021001 DEP.DE CHEQ.AJENOS,RET.DE CAM.,CONCEPTO: DEVOLUCIÓN DE CC NO COBRADA NOVIEMBRE Y AGUINALDO 2016,DEP.: LA VITALICIA SEGUROS Y REASEGUROS DE VIDA S.A. , PROCEDENCIA: BANCO BISA S.A., CHEQUE: 32899, FECHA DE EMISION:10/03/2017</t>
  </si>
  <si>
    <t>B14833890002</t>
  </si>
  <si>
    <t>00099021001 DEP.DE CHEQ.AJENOS,RET.DE CAM.,CONCEPTO: FRACCION COMPLEMENTARIA MENSUAL,DEP.: FUTURO DE BOLIVIA S.A. AFP , PROCEDENCIA: BANCO DE CREDITO DE BOLIVIA S.A., CHEQUE: 48136, FECHA DE EMISION:13/03/2017</t>
  </si>
  <si>
    <t>B14833910002</t>
  </si>
  <si>
    <t>00099021001 DEP.DE CHEQ.AJENOS,RET.DE CAM.,CONCEPTO: COMPENSACION MENSUAL DE COTIZACION,DEP.: FUTURO DE BOLIVIA S.A. AFP , PROCEDENCIA: BANCO DE CREDITO DE BOLIVIA S.A., CHEQUE: 48135, FECHA DE EMISION:13/03/2017</t>
  </si>
  <si>
    <t>B14845900002</t>
  </si>
  <si>
    <t>00099021001 DEP.DE CHEQ.AJENOS,RET.DE CAM.,CONCEPTO: DEVOLUCION DE COTIZACION EXCESO EMPLEADOR,DEP.: FUTURO DE BOLIVIA S.A. AFP , PROCEDENCIA: BANCO DE CREDITO DE BOLIVIA S.A., CHEQUE: 48197, FECHA DE EMISION:14/03/2017</t>
  </si>
  <si>
    <t>B14845970002</t>
  </si>
  <si>
    <t>00099021001 DEP.DE CHEQ.AJENOS,RET.DE CAM.,CONCEPTO: DEVOLUCION DE COTIZACION EXCESO EMP,DEP.: FUTURO DE BOLIVIA S.A. AFP , PROCEDENCIA: BANCO DE CREDITO DE BOLIVIA S.A., CHEQUE: 48199, FECHA DE EMISION:14/03/2017</t>
  </si>
  <si>
    <t>B14797740002</t>
  </si>
  <si>
    <t>00099021001 DEP.DE CHEQ.AJENOS,RET.DE CAM.,CONCEPTO: GARECA TORRICO NESTOR VLADIMIR,DEP.: BANCO UNION SA , PROCEDENCIA: BANCO UNION S.A., CHEQUE: 148203, FECHA DE EMISION:01/03/2017</t>
  </si>
  <si>
    <t>B14810400002</t>
  </si>
  <si>
    <t>00099021001 DEP.DE CHEQ.AJENOS,RET.DE CAM.,CONCEPTO: BENITEZ PANTOJA FLORIA,DEP.: BANCO UNION S.A. , PROCEDENCIA: BANCO UNION S.A., CHEQUE: 148205, FECHA DE EMISION:06/03/2017</t>
  </si>
  <si>
    <t>B14824080002</t>
  </si>
  <si>
    <t>00099021001 DEP.DE CHEQ.AJENOS,RET.DE CAM.,CONCEPTO: CAROL ASTRID CHAVEZ CARREÑO,DEP.: BANCO UNION S.A. , PROCEDENCIA: BANCO UNION S.A., CHEQUE: 148206, FECHA DE EMISION:09/03/2017</t>
  </si>
  <si>
    <t>B14827760002</t>
  </si>
  <si>
    <t>00099021001 DEP.DE CHEQ.AJENOS,RET.DE CAM.,CONCEPTO: PAGO DE SINIESTRO POR INCUMPLIMIENTO DE CONTRATO,DEP.: CIA DE SEGUROS Y REASEGUROS FORTALEZA S.A. , PROCEDENCIA: BANCO BISA S.A., CHEQUE: 8933, FECHA DE EMISION:08/03/2017</t>
  </si>
  <si>
    <t>B14837770002</t>
  </si>
  <si>
    <t>00099021001 DEP.DE CHEQ.AJENOS,RET.DE CAM.,CONCEPTO: ALVARO MAURICIO CARRASCO VACA,DEP.: BANCO UNION S.A. , PROCEDENCIA: BANCO UNION S.A., CHEQUE: 148210, FECHA DE EMISION:14/03/2017</t>
  </si>
  <si>
    <t>B14837780002</t>
  </si>
  <si>
    <t>00099021001 DEP.DE CHEQ.AJENOS,RET.DE CAM.,CONCEPTO: CALVI LOBATON CARMEN CELIDA,DEP.: BANCO UNION S.A. , PROCEDENCIA: BANCO UNION S.A., CHEQUE: 148209, FECHA DE EMISION:14/03/2017</t>
  </si>
  <si>
    <t>B14837790002</t>
  </si>
  <si>
    <t>00099021001 DEP.DE CHEQ.AJENOS,RET.DE CAM.,CONCEPTO: JUAN PABLO MARTINEZ PASTOR,DEP.: BANCO UNION S.A. , PROCEDENCIA: BANCO UNION S.A., CHEQUE: 148208, FECHA DE EMISION:14/03/2017</t>
  </si>
  <si>
    <t>B14850400002</t>
  </si>
  <si>
    <t>00099021001 DEP.DE CHEQ.AJENOS,RET.DE CAM.,CONCEPTO: OROPEZA DOMINGUEZ MARIA RENE,DEP.: BANCO UNIÓN S.A. , PROCEDENCIA: BANCO UNION S.A., CHEQUE: 148213, FECHA DE EMISION:17/03/2017</t>
  </si>
  <si>
    <t>B14850410002</t>
  </si>
  <si>
    <t>00099021001 DEP.DE CHEQ.AJENOS,RET.DE CAM.,CONCEPTO: GUERRERO MENACHO JORGE OTTO GERMAN,DEP.: BANCO UNIÓN S.A. , PROCEDENCIA: BANCO UNION S.A., CHEQUE: 148212, FECHA DE EMISION:17/03/2017</t>
  </si>
  <si>
    <r>
      <rPr>
        <b/>
        <u/>
        <sz val="10"/>
        <rFont val="Arial"/>
        <family val="2"/>
      </rPr>
      <t>NOTA IMPORTANTE</t>
    </r>
    <r>
      <rPr>
        <sz val="10"/>
        <rFont val="Arial"/>
        <family val="2"/>
      </rPr>
      <t>: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t>
    </r>
  </si>
  <si>
    <t>Nota de Transferencia Electrónica</t>
  </si>
  <si>
    <t>Ministerio de Hidrocarburos</t>
  </si>
  <si>
    <t xml:space="preserve">Ministerio de Hidrocarburos </t>
  </si>
  <si>
    <t>B14613920002</t>
  </si>
  <si>
    <t>00099021001 DEP.DE CHEQ.AJENOS,RET.DE CAM.,CONCEPTO: CLAUDIA CAROLA PATTY COSSIO,DEP.: BANCO UNION S.A. , PROCEDENCIA: BANCO UNION S.A., CHEQUE: 145883, FECHA DE EMISION:03/01/2017</t>
  </si>
  <si>
    <t>B14613930002</t>
  </si>
  <si>
    <t>00099021001 DEP.DE CHEQ.AJENOS,RET.DE CAM.,CONCEPTO: DEVOLUCION,DEP.: MINISTERIO DE EDUCACION , PROCEDENCIA: BANCO UNION S.A., CHEQUE: 20553, FECHA DE EMISION:30/12/2016</t>
  </si>
  <si>
    <t>O14614060002</t>
  </si>
  <si>
    <t>00099021001 DEPOSITO DE EFECTIVO, DEPOSITANTE: THELMA CHANA DURAN, CONCEPTO: DEPÓSITO UNA DUODECIMA DE AGUINALDO DERECHO HABIENTE, CUENTA DE DEPOSITO: CUENTA UNICA DEL TESORO</t>
  </si>
  <si>
    <t>O14614090002</t>
  </si>
  <si>
    <t>00099021001 DEPOSITO DE EFECTIVO, DEPOSITANTE: THELMA CHANA DURAN, CONCEPTO: DEPÓSITO UNA DUODECIMA DE AGUINALDO TITULAR, CUENTA DE DEPOSITO: CUENTA UNICA DEL TESORO</t>
  </si>
  <si>
    <t>O14614190002</t>
  </si>
  <si>
    <t>00099021001 DEPOSITO DE EFECTIVO, DEPOSITANTE: RAMIRO PEPE PATZI HUARAYO, CONCEPTO: REVERSION POR PASAJES Y VIATICOS, CUENTA DE DEPOSITO: CUENTA UNICA DEL TESORO</t>
  </si>
  <si>
    <t>O14615100002</t>
  </si>
  <si>
    <t>00099021001 DEPOSITO DE EFECTIVO, DEPOSITANTE: RAIMUNDO ANGEL FERRUFINO EDUARDO, CONCEPTO: DEVOLUCION (SENASIR), CUENTA DE DEPOSITO: CUENTA UNICA DEL TESORO</t>
  </si>
  <si>
    <t>O14615310002</t>
  </si>
  <si>
    <t>00099021001 DEPOSITO DE EFECTIVO, DEPOSITANTE: MANUELA NANCY MARQUEZ LECOÑA, CONCEPTO: DEVOLUCIÓN UNA DUODECIMA DE AGUINALDO, CUENTA DE DEPOSITO: CUENTA UNICA DEL TESORO</t>
  </si>
  <si>
    <t>O14615500002</t>
  </si>
  <si>
    <t>00046024204 DEPOSITO DE EFECTIVO, DEPOSITANTE: JOSE QUISPE TACCO, CONCEPTO: DEVOLUCION "JORNADA NACIONAL DE VACUNACION SARAMPION RUBIOLA 2015" PREVENTIVO N°08250, CUENTA DE DEPOSITO: CUENTA UNICA DEL TESORO</t>
  </si>
  <si>
    <t>O14615770002</t>
  </si>
  <si>
    <t>00099021001 DEPOSITO DE EFECTIVO, DEPOSITANTE: IVAN PATRICIO INCHAUSTE RIOJA, CONCEPTO: DEVOLUCION POR CONCEPTO DE PASAJES AEREOS, CUENTA DE DEPOSITO: CUENTA UNICA DEL TESORO</t>
  </si>
  <si>
    <t>O14615830002</t>
  </si>
  <si>
    <t>00099021001 DEPOSITO DE EFECTIVO, DEPOSITANTE: DAMIAN CHOQUE ALARO, CONCEPTO: DUODECIMAS DE AGUINALDO, CUENTA DE DEPOSITO: CUENTA UNICA DEL TESORO</t>
  </si>
  <si>
    <t>B14618920002</t>
  </si>
  <si>
    <t>00099021001 DEP.DE CHEQ.AJENOS,RET.DE CAM.,CONCEPTO: LOPEZ ROJAS CRISOLOGO,DEP.: BANCO UNION S.A. , PROCEDENCIA: BANCO UNION S.A., CHEQUE: 145884, FECHA DE EMISION:04/01/2017</t>
  </si>
  <si>
    <t>B14619290002</t>
  </si>
  <si>
    <t>00591012001 DEP.DE CHEQ.AJENOS,RET.DE CAM.,CONCEPTO: RECAUDACION,DEP.: EMP ESTATAL DE TRANS POR CABLE MI TELEFERICO , PROCEDENCIA: BANCO UNION S.A., CHEQUE: 1017, FECHA DE EMISION:22/12/2016</t>
  </si>
  <si>
    <t>B14619310002</t>
  </si>
  <si>
    <t>00591012001 DEP.DE CHEQ.AJENOS,RET.DE CAM.,CONCEPTO: RECAUDACION,DEP.: EMP ESTATAL DE TRANS POR CABLE MI TELEFERICO , PROCEDENCIA: BANCO UNION S.A., CHEQUE: 1019, FECHA DE EMISION:22/12/2016</t>
  </si>
  <si>
    <t>B14619340002</t>
  </si>
  <si>
    <t>00591012001 DEP.DE CHEQ.AJENOS,RET.DE CAM.,CONCEPTO: RECAUDACION,DEP.: EMP ESTATAL DE TRANS POR CABLE MI TELEFERICO , PROCEDENCIA: BANCO UNION S.A., CHEQUE: 1016, FECHA DE EMISION:22/12/2016</t>
  </si>
  <si>
    <t>B14619450002</t>
  </si>
  <si>
    <t>00099021001 DEP.DE CHEQ.AJENOS,RET.DE CAM.,CONCEPTO: REMBOLSO DE SUBSIDIO DE ENFERMEDAD, CORRESPONDIENTE AL MES DE SEPTIEMBRE 2016,DEP.: CAJA DE SALUD DE LA BANCA PRIVADA , PROCEDENCIA: BANCO NACIONAL DE BOLIVIA S.A., CHEQUE: 6346001, FECHA DE EMISION:03/01/2017</t>
  </si>
  <si>
    <t>O14617940002</t>
  </si>
  <si>
    <t>00099021001 DEPOSITO DE EFECTIVO, DEPOSITANTE: MARTIN YAHUASI MAMANI, CONCEPTO: CONVENIO DE PAGO SENASIR, CUENTA DE DEPOSITO: CUENTA UNICA DEL TESORO</t>
  </si>
  <si>
    <t>O14618000002</t>
  </si>
  <si>
    <t>00099021001 DEPOSITO DE EFECTIVO, DEPOSITANTE: REMIGIA CHAMBI DE CALLISAYA, CONCEPTO: COBRO INDEBIDO POR NUEVAS NUPCIAS, CUENTA DE DEPOSITO: CUENTA UNICA DEL TESORO</t>
  </si>
  <si>
    <t>O14618150002</t>
  </si>
  <si>
    <t>00099021001 DEPOSITO DE EFECTIVO, DEPOSITANTE: LUIS HUANCA ULURI, CONCEPTO: DOBLE PERCEPCION, CUENTA DE DEPOSITO: CUENTA UNICA DEL TESORO</t>
  </si>
  <si>
    <t>O14618180002</t>
  </si>
  <si>
    <t>00099021001 DEPOSITO DE EFECTIVO, DEPOSITANTE: MARIA LOURDES FIGUEREDO RADA, CONCEPTO: DOBLE PERCEPCION, CUENTA DE DEPOSITO: CUENTA UNICA DEL TESORO</t>
  </si>
  <si>
    <t>O14618420002</t>
  </si>
  <si>
    <t>O14618450002</t>
  </si>
  <si>
    <t>00099021001 DEPOSITO DE EFECTIVO, DEPOSITANTE: VITALIANO MOLINA ERGUETA, CONCEPTO: DEVOLUCIÓN POR COBRO INDEBIDO, CUENTA DE DEPOSITO: CUENTA UNICA DEL TESORO</t>
  </si>
  <si>
    <t>O14618500002</t>
  </si>
  <si>
    <t>00099021001 DEPOSITO DE EFECTIVO, DEPOSITANTE: HILDA MERY GUTIERREZ MARTINEZ-SENASIR, CONCEPTO: DEVOLUCION DOBLE PERCEPCION, CUENTA DE DEPOSITO: CUENTA UNICA DEL TESORO</t>
  </si>
  <si>
    <t>O14619320002</t>
  </si>
  <si>
    <t>00099021001 DEPOSITO DE EFECTIVO, DEPOSITANTE: ANGELA LAURA YANARICO - SEDES LA PAZ, CONCEPTO: DOBLE PERCEPCIÓN, CUENTA DE DEPOSITO: CUENTA UNICA DEL TESORO</t>
  </si>
  <si>
    <t>O14619350002</t>
  </si>
  <si>
    <t>O14619370002</t>
  </si>
  <si>
    <t>O14619410002</t>
  </si>
  <si>
    <t>00099021001 DEPOSITO DE EFECTIVO, DEPOSITANTE: RENE EDILBERTO ROCHA PEREZ, CONCEPTO: DEVOLUCION AGUINALDO 2016 INCOS GUAYARAMERIN, CUENTA DE DEPOSITO: CUENTA UNICA DEL TESORO</t>
  </si>
  <si>
    <t>O14620360002</t>
  </si>
  <si>
    <t>00099021001 DEPOSITO DE EFECTIVO, DEPOSITANTE: ROGER HURTADO LAZO, CONCEPTO: REVERSION DE PASAJES, CUENTA DE DEPOSITO: CUENTA UNICA DEL TESORO</t>
  </si>
  <si>
    <t>O14620530002</t>
  </si>
  <si>
    <t>00099021001 DEPOSITO DE EFECTIVO, DEPOSITANTE: JOSE LEDEZMA TORDOYA, CONCEPTO: REVERSION, CUENTA DE DEPOSITO: CUENTA UNICA DEL TESORO</t>
  </si>
  <si>
    <t>O14620840002</t>
  </si>
  <si>
    <t>00099021001 DEPOSITO DE EFECTIVO, DEPOSITANTE: ROMEL MONRROY ESTRADA, CONCEPTO: DEVOLUCION DE 5 DIAS TRABAJADOS, CUENTA DE DEPOSITO: CUENTA UNICA DEL TESORO</t>
  </si>
  <si>
    <t>O14620910002</t>
  </si>
  <si>
    <t>00099021001 DEPOSITO DE EFECTIVO, DEPOSITANTE: CLAUDIA BERMUDEZ ARANCIBIA, CONCEPTO: DEVOLUCION DE SALDO NO EJECUTADO C-31 Nº 2532 / 2016, CUENTA DE DEPOSITO: CUENTA UNICA DEL TESORO</t>
  </si>
  <si>
    <t>O14621090002</t>
  </si>
  <si>
    <t>00099021001 DEPOSITO DE EFECTIVO, DEPOSITANTE: OSMAN GUARDIA, CONCEPTO: PREVENTIVO 2039, CUENTA DE DEPOSITO: CUENTA UNICA DEL TESORO</t>
  </si>
  <si>
    <t>O14621120002</t>
  </si>
  <si>
    <t>00099021001 DEPOSITO DE EFECTIVO, DEPOSITANTE: OSMAN GUARDIA, CONCEPTO: PREVENTIVO 2038, CUENTA DE DEPOSITO: CUENTA UNICA DEL TESORO</t>
  </si>
  <si>
    <t>O14621140002</t>
  </si>
  <si>
    <t>00099021001 DEPOSITO DE EFECTIVO, DEPOSITANTE: BEATRIZ CARDENAS, CONCEPTO: PREVENTIVO 2986, CUENTA DE DEPOSITO: CUENTA UNICA DEL TESORO</t>
  </si>
  <si>
    <t>O14621160002</t>
  </si>
  <si>
    <t>00099021001 DEPOSITO DE EFECTIVO, DEPOSITANTE: BEATRIZ CARDENAS, CONCEPTO: PREVENTIVO 2985, CUENTA DE DEPOSITO: CUENTA UNICA DEL TESORO</t>
  </si>
  <si>
    <t>O14621170002</t>
  </si>
  <si>
    <t>00099021001 DEPOSITO DE EFECTIVO, DEPOSITANTE: BEATRIZ CARDENAS, CONCEPTO: PREVENTIVO 2987, CUENTA DE DEPOSITO: CUENTA UNICA DEL TESORO</t>
  </si>
  <si>
    <t>O14621180002</t>
  </si>
  <si>
    <t>00312014401 DEPOSITO DE EFECTIVO, DEPOSITANTE: DANIEL SILES, CONCEPTO: DINAMARCA PREVENTIVO 2656, CUENTA DE DEPOSITO: CUENTA UNICA DEL TESORO</t>
  </si>
  <si>
    <t>O14621360002</t>
  </si>
  <si>
    <t>00312014401 DEPOSITO DE EFECTIVO, DEPOSITANTE: IVAN COLQUE, CONCEPTO: DINAMARCA PREVENTIVO 3207, CUENTA DE DEPOSITO: CUENTA UNICA DEL TESORO</t>
  </si>
  <si>
    <t>O14621380002</t>
  </si>
  <si>
    <t>00099021001 DEPOSITO DE EFECTIVO, DEPOSITANTE: JUAN CARLOS MESCHIWTZ, CONCEPTO: PREVENTIVO 2298, CUENTA DE DEPOSITO: CUENTA UNICA DEL TESORO</t>
  </si>
  <si>
    <t>O14621400002</t>
  </si>
  <si>
    <t>00526012001 DEPOSITO DE EFECTIVO, DEPOSITANTE: JUVENAL ARNALDO ACARAPI MAGUEÑO, CONCEPTO: DEVOLUCION FONDOS EN AVANCE BOLIVIA TV, CUENTA DE DEPOSITO: CUENTA UNICA DEL TESORO</t>
  </si>
  <si>
    <t>B14625020002</t>
  </si>
  <si>
    <t>00222018010 DEP.DE CHEQ.AJENOS,RET.DE CAM.,CONCEPTO: REEVRSION C31-1918,DEP.: INIAF-CHACO , PROCEDENCIA: BANCO UNION S.A., CHEQUE: 3582, FECHA DE EMISION:13/12/2016</t>
  </si>
  <si>
    <t>B14625460002</t>
  </si>
  <si>
    <t>00099021001 DEP.DE CHEQ.AJENOS,RET.DE CAM.,CONCEPTO: DEVOLUCION DE CC NO COBRADA SEPTIEMBRE 2016,DEP.: LA VITALICIA SEGUROS Y REASEGUROS DE VIDA S.A. , PROCEDENCIA: BANCO BISA S.A., CHEQUE: 32676, FECHA DE EMISION:05/01/2017</t>
  </si>
  <si>
    <t>O14623310002</t>
  </si>
  <si>
    <t>00099021001 DEPOSITO DE EFECTIVO, DEPOSITANTE: AIDA LUZ MORALES VDA DE ROSSO, CONCEPTO: CONVENIO DE PAGO 00916, CUENTA DE DEPOSITO: CUENTA UNICA DEL TESORO</t>
  </si>
  <si>
    <t>O14623490002</t>
  </si>
  <si>
    <t>00099021001 DEPOSITO DE EFECTIVO, DEPOSITANTE: JULIO ALANOCA COARETI, CONCEPTO: DEVOLUCION DOBLE PERCEPCION, CUENTA DE DEPOSITO: CUENTA UNICA DEL TESORO</t>
  </si>
  <si>
    <t>O14623950002</t>
  </si>
  <si>
    <t>00099021001 DEPOSITO DE EFECTIVO, DEPOSITANTE: GONZALES RIOS YOLANDA LILIANA, CONCEPTO: DEVOLUCION DE HABERES, CUENTA DE DEPOSITO: CUENTA UNICA DEL TESORO</t>
  </si>
  <si>
    <t>O14624800002</t>
  </si>
  <si>
    <t>O14625030002</t>
  </si>
  <si>
    <t>00099021001 DEPOSITO DE EFECTIVO, DEPOSITANTE: ROSARIO POMA-MIN EDUCACION, CONCEPTO: DEVOLUCION, CUENTA DE DEPOSITO: CUENTA UNICA DEL TESORO</t>
  </si>
  <si>
    <t>O14625500002</t>
  </si>
  <si>
    <t>00099021001 DEPOSITO DE EFECTIVO, DEPOSITANTE: FELIPA AYALA DE NINAHUANCA, CONCEPTO: DEP. POR COBRO INDEBIDO, CUENTA DE DEPOSITO: CUENTA UNICA DEL TESORO</t>
  </si>
  <si>
    <t>O14626030002</t>
  </si>
  <si>
    <t>00047161101 DEPOSITO DE EFECTIVO, DEPOSITANTE: VICENTE MANCACHI M., CONCEPTO: DEVOLUCION PAGO REFRIGERIO MES JUNIO/2016 AL SR ESCOBAR CHOQUE WILFREDO, CUENTA DE DEPOSITO: CUENTA UNICA DEL TESORO</t>
  </si>
  <si>
    <t>O14626230002</t>
  </si>
  <si>
    <t>00099021001 DEPOSITO DE EFECTIVO, DEPOSITANTE: RENE AGUILAR SANSUSTE, CONCEPTO: DEVOLUCIÓN TASA DE AEROPUERTO, CUENTA DE DEPOSITO: CUENTA UNICA DEL TESORO</t>
  </si>
  <si>
    <t>O14626530002</t>
  </si>
  <si>
    <t>00099021001 DEPOSITO DE EFECTIVO, DEPOSITANTE: MIN . PRESIDENCIA - OMAR R. CARY ROMANO, CONCEPTO: DEVOLUCION VIATICOS AL EXTERIOR Y GASTOS DE REPRESENTACION, CUENTA DE DEPOSITO: CUENTA UNICA DEL TESORO</t>
  </si>
  <si>
    <t>O14626580002</t>
  </si>
  <si>
    <t>00099021001 DEPOSITO DE EFECTIVO, DEPOSITANTE: ABDON RANULFO VASQUEZ ESPINOZA, CONCEPTO: DEVOLUCION DE FONDOS, CUENTA DE DEPOSITO: CUENTA UNICA DEL TESORO</t>
  </si>
  <si>
    <t>O14626620002</t>
  </si>
  <si>
    <t>00025018007 DEPOSITO DE EFECTIVO, DEPOSITANTE: MINISTERIO DE LA PRESIDENCIA, CONCEPTO: MIN. PRESIDENCIA DAKAR 2017, CUENTA DE DEPOSITO: CUENTA UNICA DEL TESORO</t>
  </si>
  <si>
    <t>O14626760002</t>
  </si>
  <si>
    <t>00015011101 DEPOSITO DE EFECTIVO, DEPOSITANTE: MIN.DE EDUCACION GERMAN SOLIZ DELGADILLO, CONCEPTO: DEVOLUCION DE PASAJES, CUENTA DE DEPOSITO: CUENTA UNICA DEL TESORO</t>
  </si>
  <si>
    <t>O14626770002</t>
  </si>
  <si>
    <t>00526012001 DEPOSITO DE EFECTIVO, DEPOSITANTE: WILLIAMS CORDERO ALBA, CONCEPTO: DEVOLUCION DE FONDOS EN AVANCE, CUENTA DE DEPOSITO: CUENTA UNICA DEL TESORO</t>
  </si>
  <si>
    <t>O14626870002</t>
  </si>
  <si>
    <t>00099021001 DEPOSITO DE EFECTIVO, DEPOSITANTE: COOPERATIVA VIDA NUEVA PCD LTDA., CONCEPTO: DEVOLUCION DE LA COOPERATIVA VIDA NUEVA PCD LTDA. A LA UE-FNSE DEL MINISTERIO DE PRESIDENCIA, CUENTA DE DEPOSITO: CUENTA UNICA DEL TESORO</t>
  </si>
  <si>
    <t>B14629620002</t>
  </si>
  <si>
    <t>00099021001 DEP.DE CHEQ.AJENOS,RET.DE CAM.,CONCEPTO: EDUARDO SOTO BUTRON,DEP.: BANCO UNION S.A. , PROCEDENCIA: BANCO UNION S.A., CHEQUE: 145892, FECHA DE EMISION:06/01/2017</t>
  </si>
  <si>
    <t>B14629630002</t>
  </si>
  <si>
    <t>00099021001 DEP.DE CHEQ.AJENOS,RET.DE CAM.,CONCEPTO: PAZ BALLIVIAN SERGIO ANTONIO,DEP.: BANCO UNION S.A. , PROCEDENCIA: BANCO UNION S.A., CHEQUE: 145893, FECHA DE EMISION:06/01/2017</t>
  </si>
  <si>
    <t>B14629650002</t>
  </si>
  <si>
    <t>00099021001 DEP.DE CHEQ.AJENOS,RET.DE CAM.,CONCEPTO: SEVILLA PAZ SOLDAN RICARDO MARIANO,DEP.: BANCO UNION S.A. , PROCEDENCIA: BANCO UNION S.A., CHEQUE: 145896, FECHA DE EMISION:06/01/2017</t>
  </si>
  <si>
    <t>B14629680002</t>
  </si>
  <si>
    <t>00099021001 DEP.DE CHEQ.AJENOS,RET.DE CAM.,CONCEPTO: GONZALES FLORES CARLOS EDUARDO,DEP.: BANCO UNION S.A. , PROCEDENCIA: BANCO UNION S.A., CHEQUE: 145895, FECHA DE EMISION:06/01/2017</t>
  </si>
  <si>
    <t>B14629700002</t>
  </si>
  <si>
    <t>00099021001 DEP.DE CHEQ.AJENOS,RET.DE CAM.,CONCEPTO: MIRANDA CRUZ GERSON JESUS,DEP.: BANCO UNION S.A. , PROCEDENCIA: BANCO UNION S.A., CHEQUE: 145891, FECHA DE EMISION:06/01/2017</t>
  </si>
  <si>
    <t>B14629750002</t>
  </si>
  <si>
    <t>00099021001 DEP.DE CHEQ.AJENOS,RET.DE CAM.,CONCEPTO: ALARCON CHUMACERO KATTY EVELING,DEP.: BANCO UNION S.A. , PROCEDENCIA: BANCO UNION S.A., CHEQUE: 145890, FECHA DE EMISION:06/01/2017</t>
  </si>
  <si>
    <t>B14629760002</t>
  </si>
  <si>
    <t>00099021001 DEP.DE CHEQ.AJENOS,RET.DE CAM.,CONCEPTO: SALAZAR RAMIREZ DAVID,DEP.: BANCO UNION S.A. , PROCEDENCIA: BANCO UNION S.A., CHEQUE: 145889, FECHA DE EMISION:06/01/2017</t>
  </si>
  <si>
    <t>B14629860002</t>
  </si>
  <si>
    <t>00680012001 DEP.DE CHEQ.AJENOS,RET.DE CAM.,CONCEPTO: PAGO ALQUILER ATM CONTRALORIA ENERO 2017,DEP.: BANCO UNION S.A , PROCEDENCIA: BANCO UNION S.A., CHEQUE: 142677, FECHA DE EMISION:05/01/2017</t>
  </si>
  <si>
    <t>O14629490002</t>
  </si>
  <si>
    <t>00099021001 DEPOSITO DE EFECTIVO, DEPOSITANTE: TEDDY ALMANZA PEREZ, CONCEPTO: DEVOLUCION POR CONCEPTO DE PASAJES DE PERIODISTAS (ABI) MES DE NOVIEMBRE, CUENTA DE DEPOSITO: CUENTA UNICA DEL TESORO</t>
  </si>
  <si>
    <t>O14630490002</t>
  </si>
  <si>
    <t>00099021001 DEPOSITO DE EFECTIVO, DEPOSITANTE: SAMUEL DURAN CORONEL, CONCEPTO: PAGO DE REPARTO ANTICIPADO PRH, CUENTA DE DEPOSITO: CUENTA UNICA DEL TESORO</t>
  </si>
  <si>
    <t>O14630610002</t>
  </si>
  <si>
    <t>00099021001 DEPOSITO DE EFECTIVO, DEPOSITANTE: JUAN CARLOS MESCHIWTZ, CONCEPTO: PREVENTIVO 3154, CUENTA DE DEPOSITO: CUENTA UNICA DEL TESORO</t>
  </si>
  <si>
    <t>O14630630002</t>
  </si>
  <si>
    <t>00099021001 DEPOSITO DE EFECTIVO, DEPOSITANTE: ROLY IGNACIO ALVAREZ, CONCEPTO: PREVENTIVO 2833, CUENTA DE DEPOSITO: CUENTA UNICA DEL TESORO</t>
  </si>
  <si>
    <t>O14630660002</t>
  </si>
  <si>
    <t>00099021001 DEPOSITO DE EFECTIVO, DEPOSITANTE: ERWIN CRUZ, CONCEPTO: PREVENTIVO 3134, CUENTA DE DEPOSITO: CUENTA UNICA DEL TESORO</t>
  </si>
  <si>
    <t>O14630690002</t>
  </si>
  <si>
    <t>00312014401 DEPOSITO DE EFECTIVO, DEPOSITANTE: MARIO IVANOE CLAVIJO, CONCEPTO: DINAMARCA PREVENTIVO 3092, CUENTA DE DEPOSITO: CUENTA UNICA DEL TESORO</t>
  </si>
  <si>
    <t>O14630700002</t>
  </si>
  <si>
    <t>00099021001 DEPOSITO DE EFECTIVO, DEPOSITANTE: YAMIL FARMAN, CONCEPTO: PREVENTIVO 1965, CUENTA DE DEPOSITO: CUENTA UNICA DEL TESORO</t>
  </si>
  <si>
    <t>O14630900002</t>
  </si>
  <si>
    <t>00099021001 DEPOSITO DE EFECTIVO, DEPOSITANTE: EDGAR QUINTANILLA MORODIAS, CONCEPTO: DOBLE PERCEPCION, CUENTA DE DEPOSITO: CUENTA UNICA DEL TESORO</t>
  </si>
  <si>
    <t>O14631220002</t>
  </si>
  <si>
    <t>00099021001 DEPOSITO DE EFECTIVO, DEPOSITANTE: LUCRECIA VELARDE VDA DE FLORES, CONCEPTO: PARA DEPARTAMENTO DE SANSIR, CUENTA DE DEPOSITO: CUENTA UNICA DEL TESORO</t>
  </si>
  <si>
    <t>O14631250002</t>
  </si>
  <si>
    <t>00099021001 DEPOSITO DE EFECTIVO, DEPOSITANTE: REGIMIENTO CABALLERIA 3 AROMA, CONCEPTO: REVERSION CONCEPTO LUZ DIC/2016, CUENTA DE DEPOSITO: CUENTA UNICA DEL TESORO</t>
  </si>
  <si>
    <t>O14631290002</t>
  </si>
  <si>
    <t>00099021001 DEPOSITO DE EFECTIVO, DEPOSITANTE: REGIMIENTO CABALLERIA 3 AROMA, CONCEPTO: REVERSION CONCEPTO LUZ NOV/2016, CUENTA DE DEPOSITO: CUENTA UNICA DEL TESORO</t>
  </si>
  <si>
    <t>O14632180002</t>
  </si>
  <si>
    <t>00099021001 DEPOSITO DE EFECTIVO, DEPOSITANTE: JUAN CARLOS MESCHWITZ, CONCEPTO: PREVENTIVO 800, CUENTA DE DEPOSITO: CUENTA UNICA DEL TESORO</t>
  </si>
  <si>
    <t>O14632620002</t>
  </si>
  <si>
    <t>00099021001 DEPOSITO DE EFECTIVO, DEPOSITANTE: MERY GONZALES ORTUÑO, CONCEPTO: DEVOLUCIÓN POR CONCEPTO DE PERCEPCIÓN INDEBIDA POR CATEGORIA, CUENTA DE DEPOSITO: CUENTA UNICA DEL TESORO</t>
  </si>
  <si>
    <t>B14634740002</t>
  </si>
  <si>
    <t>00099021001 DEP.DE CHEQ.AJENOS,RET.DE CAM.,CONCEPTO: PERALTA CABALLERO JOSE MAURICIO ENRIQUE,DEP.: BANCO UNION SA , PROCEDENCIA: BANCO UNION S.A., CHEQUE: 145899, FECHA DE EMISION:09/01/2017</t>
  </si>
  <si>
    <t>B14634750002</t>
  </si>
  <si>
    <t>00099021001 DEP.DE CHEQ.AJENOS,RET.DE CAM.,CONCEPTO: CHAMBI PEREZ JORGE FORTUNATO,DEP.: BANCO UNION SA , PROCEDENCIA: BANCO UNION S.A., CHEQUE: 145898, FECHA DE EMISION:09/01/2017</t>
  </si>
  <si>
    <t>B14634760002</t>
  </si>
  <si>
    <t>00099021001 DEP.DE CHEQ.AJENOS,RET.DE CAM.,CONCEPTO: OMONTE ROSEMARY MAITA GARCIA DE,DEP.: BANCO UNION SA , PROCEDENCIA: BANCO UNION S.A., CHEQUE: 145897, FECHA DE EMISION:09/01/2017</t>
  </si>
  <si>
    <t>O14635180002</t>
  </si>
  <si>
    <t>00099021001 DEPOSITO DE EFECTIVO, DEPOSITANTE: PRESCILA CALLISAYA, CONCEPTO: DEVOLUCION DE EFECTIVO POR INFORME DE AUDITORIA CANCILLERIA, CUENTA DE DEPOSITO: CUENTA UNICA DEL TESORO</t>
  </si>
  <si>
    <t>O14635250002</t>
  </si>
  <si>
    <t>00099021001 DEPOSITO DE EFECTIVO, DEPOSITANTE: SERNAP, CONCEPTO: POR REVERSION DE FONFOS NO UTILIZADOS, CUENTA DE DEPOSITO: CUENTA UNICA DEL TESORO</t>
  </si>
  <si>
    <t>O14635290002</t>
  </si>
  <si>
    <t>00099021001 DEPOSITO DE EFECTIVO, DEPOSITANTE: MARCO ANTONIO ARDILES ALVAREZ, CONCEPTO: DEPÓSITO DUODECIMA DE AGUINALDO PAGADO LUEGO DE FALLECIMIENTO BERTHA INES ALVAREZ ESPADA, CUENTA DE DEPOSITO: CUENTA UNICA DEL TESORO</t>
  </si>
  <si>
    <t>O14635300002</t>
  </si>
  <si>
    <t>O14635410002</t>
  </si>
  <si>
    <t>00312014401 DEPOSITO DE EFECTIVO, DEPOSITANTE: VICTOR HUGO VELARDE, CONCEPTO: PREVENTIVO 1555, CUENTA DE DEPOSITO: CUENTA UNICA DEL TESORO</t>
  </si>
  <si>
    <t>O14635430002</t>
  </si>
  <si>
    <t>00312014401 DEPOSITO DE EFECTIVO, DEPOSITANTE: VICTOR HUGO VELARDE, CONCEPTO: PREVENTIVO 1556, CUENTA DE DEPOSITO: CUENTA UNICA DEL TESORO</t>
  </si>
  <si>
    <t>O14635450002</t>
  </si>
  <si>
    <t>00099021001 DEPOSITO DE EFECTIVO, DEPOSITANTE: MARITA RUIZ, CONCEPTO: PREVENTIVO 1372, CUENTA DE DEPOSITO: CUENTA UNICA DEL TESORO</t>
  </si>
  <si>
    <t>O14635460002</t>
  </si>
  <si>
    <t>00312014401 DEPOSITO DE EFECTIVO, DEPOSITANTE: BISMAR ZAMBRANA SIBAUTE, CONCEPTO: PREVENTIVO 992, CUENTA DE DEPOSITO: CUENTA UNICA DEL TESORO</t>
  </si>
  <si>
    <t>O14635470002</t>
  </si>
  <si>
    <t>00312014401 DEPOSITO DE EFECTIVO, DEPOSITANTE: BISMAR ZAMBRANA SIBAUTE, CONCEPTO: PREVENTIVO 991, CUENTA DE DEPOSITO: CUENTA UNICA DEL TESORO</t>
  </si>
  <si>
    <t>O14635480002</t>
  </si>
  <si>
    <t>00099021001 DEPOSITO DE EFECTIVO, DEPOSITANTE: LUIS RAMIRO VILLARROEL LOZADA, CONCEPTO: DEVOLUCION POR CONCEPTO DE UN DIA DE VIATICOS, CUENTA DE DEPOSITO: CUENTA UNICA DEL TESORO</t>
  </si>
  <si>
    <t>O14635570002</t>
  </si>
  <si>
    <t>00099021001 DEPOSITO DE EFECTIVO, DEPOSITANTE: LUIS RAMIRO VILLARROEL LOZADA, CONCEPTO: DEVOLUCION DE FONDOS EN AVANCE NO UTILIZADOS, CUENTA DE DEPOSITO: CUENTA UNICA DEL TESORO</t>
  </si>
  <si>
    <t>O14635580002</t>
  </si>
  <si>
    <t>00099021001 DEPOSITO DE EFECTIVO, DEPOSITANTE: RONALD JAVIER DEHEZA GUTIERREZ, CONCEPTO: DOBLE PERCEPCION, CUENTA DE DEPOSITO: CUENTA UNICA DEL TESORO</t>
  </si>
  <si>
    <t>O14635590002</t>
  </si>
  <si>
    <t>00099021001 DEPOSITO DE EFECTIVO, DEPOSITANTE: MIGUEL A. PEDREGAL PARDO, CONCEPTO: DOBLE PERCEPCION, CUENTA DE DEPOSITO: CUENTA UNICA DEL TESORO</t>
  </si>
  <si>
    <t>O14636010002</t>
  </si>
  <si>
    <t>00099021001 DEPOSITO DE EFECTIVO, DEPOSITANTE: LUIS AMERICO GONZALES OMONTE, CONCEPTO: DEVOLUCION DE PASAJE AEREO, CUENTA DE DEPOSITO: CUENTA UNICA DEL TESORO</t>
  </si>
  <si>
    <t>O14636050002</t>
  </si>
  <si>
    <t>00099021001 DEPOSITO DE EFECTIVO, DEPOSITANTE: ANA LARA NAVARRO - MINISTERIO DE EDUCACIÓN, CONCEPTO: DEVOLUCIÓN CARGO A CUENTA 6TA OCEPB DELEGACIÓN POTOSÍ, CUENTA DE DEPOSITO: CUENTA UNICA DEL TESORO</t>
  </si>
  <si>
    <t>O14636140002</t>
  </si>
  <si>
    <t>00099021001 DEPOSITO DE EFECTIVO, DEPOSITANTE: ANGELICA JAUREGUI GUTIERREZ VDA DE SALAS, CONCEPTO: COBRO INDEBIDO, CUENTA DE DEPOSITO: CUENTA UNICA DEL TESORO</t>
  </si>
  <si>
    <t>O14636260002</t>
  </si>
  <si>
    <t>00099021001 DEPOSITO DE EFECTIVO, DEPOSITANTE: FELIPA QUISPE VDA. DE SALCEDO CI 2540497 LP, CONCEPTO: COBROS INDEVIDOS - DEVOLUCION, CUENTA DE DEPOSITO: CUENTA UNICA DEL TESORO</t>
  </si>
  <si>
    <t>O14636700002</t>
  </si>
  <si>
    <t>00099021001 DEPOSITO DE EFECTIVO, DEPOSITANTE: JAIME MACHACA CHUQUIMIA, CONCEPTO: DEP UNA DUODECIMA DE AGUINALDO, CUENTA DE DEPOSITO: CUENTA UNICA DEL TESORO</t>
  </si>
  <si>
    <t>B14640310002</t>
  </si>
  <si>
    <t>00099021001 DEP.DE CHEQ.AJENOS,RET.DE CAM.,CONCEPTO: JIMENEZ DE SANCHEZ MARITZA,DEP.: BANCO UNION S.A. , PROCEDENCIA: BANCO UNION S.A., CHEQUE: 145900, FECHA DE EMISION:10/01/2017</t>
  </si>
  <si>
    <t>B14640350002</t>
  </si>
  <si>
    <t>00099021001 DEP.DE CHEQ.AJENOS,RET.DE CAM.,CONCEPTO: JIMENEZ DE SANCHEZ MARITZA,DEP.: BANCO UNION S.A. , PROCEDENCIA: BANCO UNION S.A., CHEQUE: 145901, FECHA DE EMISION:10/01/2017</t>
  </si>
  <si>
    <t>B14640380002</t>
  </si>
  <si>
    <t>00099021001 DEP.DE CHEQ.AJENOS,RET.DE CAM.,CONCEPTO: PACHECO MOLINA ROLANDO,DEP.: BANCO UNION S.A. , PROCEDENCIA: BANCO UNION S.A., CHEQUE: 145902, FECHA DE EMISION:10/01/2017</t>
  </si>
  <si>
    <t>B14640390002</t>
  </si>
  <si>
    <t>00099021001 DEP.DE CHEQ.AJENOS,RET.DE CAM.,CONCEPTO: DURAN CRESPO JORGE LEONARDO,DEP.: BANCO UNION S.A. , PROCEDENCIA: BANCO UNION S.A., CHEQUE: 145903, FECHA DE EMISION:10/01/2017</t>
  </si>
  <si>
    <t>B14640400002</t>
  </si>
  <si>
    <t>00099021001 DEP.DE CHEQ.AJENOS,RET.DE CAM.,CONCEPTO: MELEAN CAMACHO LUIS GONZALO,DEP.: BANCO UNION S.A. , PROCEDENCIA: BANCO UNION S.A., CHEQUE: 145904, FECHA DE EMISION:10/01/2017</t>
  </si>
  <si>
    <t>B14640430002</t>
  </si>
  <si>
    <t>00099021001 DEP.DE CHEQ.AJENOS,RET.DE CAM.,CONCEPTO: CARDOZO URIBE AIDEE LOURDES,DEP.: BANCO UNION S.A. , PROCEDENCIA: BANCO UNION S.A., CHEQUE: 145905, FECHA DE EMISION:10/01/2017</t>
  </si>
  <si>
    <t>O14639480002</t>
  </si>
  <si>
    <t>00099021001 DEPOSITO DE EFECTIVO, DEPOSITANTE: PEDRO CACHI CHOQUE, CONCEPTO: DUODECIMAS DE AGUINALDO, CUENTA DE DEPOSITO: CUENTA UNICA DEL TESORO</t>
  </si>
  <si>
    <t>O14640070002</t>
  </si>
  <si>
    <t>00099021001 DEPOSITO DE EFECTIVO, DEPOSITANTE: MIRIAM MENDOZA ALEJANDRO CI 5542729, CONCEPTO: DEVOLUCION DE SALARIO, CUENTA DE DEPOSITO: CUENTA UNICA DEL TESORO</t>
  </si>
  <si>
    <t>O14640460002</t>
  </si>
  <si>
    <t>00099021001 DEPOSITO DE EFECTIVO, DEPOSITANTE: RAFAILIA GUTIERREZ MAYTA DE COLQUE, CONCEPTO: DOBLE PERCEPCION, CUENTA DE DEPOSITO: CUENTA UNICA DEL TESORO</t>
  </si>
  <si>
    <t>O14641120002</t>
  </si>
  <si>
    <t>00051018010 DEPOSITO DE EFECTIVO, DEPOSITANTE: PABLO GARCIA RIVERA, CONCEPTO: DEVOLUCION POR CONCEPTO DE PASAJE AEREO, CUENTA DE DEPOSITO: CUENTA UNICA DEL TESORO</t>
  </si>
  <si>
    <t>O14641220002</t>
  </si>
  <si>
    <t>00086031101 DEPOSITO DE EFECTIVO, DEPOSITANTE: SERNAP COTA PATA, CONCEPTO: POR CONCEPTO DE INGRESOS POR SERVICIOS HIGIENICOS, MES NOVIEMBRE, CUENTA DE DEPOSITO: CUENTA UNICA DEL TESORO</t>
  </si>
  <si>
    <t>O14641690002</t>
  </si>
  <si>
    <t>00099021001 DEPOSITO DE EFECTIVO, DEPOSITANTE: CECILIA HUANCA HUALLPA CI. 2686888 L.P., CONCEPTO: DEVOLUCION SALARIO MES DE ENERO 2016, CUENTA DE DEPOSITO: CUENTA UNICA DEL TESORO</t>
  </si>
  <si>
    <t>O14641700002</t>
  </si>
  <si>
    <t>00099021001 DEPOSITO DE EFECTIVO, DEPOSITANTE: CECILIA HUANCA HUALLPA CI. 2686888 L.P., CONCEPTO: DEVOLUCION DE SALARIO MES DE FEBRERO 2016, CUENTA DE DEPOSITO: CUENTA UNICA DEL TESORO</t>
  </si>
  <si>
    <t>O14641710002</t>
  </si>
  <si>
    <t>00099021001 DEPOSITO DE EFECTIVO, DEPOSITANTE: CECILIA HUANCA HUALLPA CI. 2686888 L.P., CONCEPTO: DEVOLUCION SALARIO MES DE MARZO 2016, CUENTA DE DEPOSITO: CUENTA UNICA DEL TESORO</t>
  </si>
  <si>
    <t>O14641720002</t>
  </si>
  <si>
    <t>00099021001 DEPOSITO DE EFECTIVO, DEPOSITANTE: CECILIA HUANCA HUALLPA CI. 2686888 L.P., CONCEPTO: DEVOLUCION SALARIO MES DE ABRIL 2016, CUENTA DE DEPOSITO: CUENTA UNICA DEL TESORO</t>
  </si>
  <si>
    <t>O14641740002</t>
  </si>
  <si>
    <t>00099021001 DEPOSITO DE EFECTIVO, DEPOSITANTE: CECILIA HUANCA HUALLPA CI. 2686888 L.P., CONCEPTO: DEVOLUCION SALARIO MES DE MAYO 2016, CUENTA DE DEPOSITO: CUENTA UNICA DEL TESORO</t>
  </si>
  <si>
    <t>O14641750002</t>
  </si>
  <si>
    <t>00099021001 DEPOSITO DE EFECTIVO, DEPOSITANTE: CECILIA HUANCA HUALLPA CI. 2686888 L.P., CONCEPTO: DEVOLUCION SALARIO MES DE JUNIO 2016, CUENTA DE DEPOSITO: CUENTA UNICA DEL TESORO</t>
  </si>
  <si>
    <t>O14641980002</t>
  </si>
  <si>
    <t>00099021001 DEPOSITO DE EFECTIVO, DEPOSITANTE: RENE CALLE TINTAYA, CONCEPTO: DEVOLUCION POR CONCEPTO DE DOS DUODECIMAS DE AGUINALDO, CUENTA DE DEPOSITO: CUENTA UNICA DEL TESORO</t>
  </si>
  <si>
    <t>O14642090002</t>
  </si>
  <si>
    <t>00099021001 DEPOSITO DE EFECTIVO, DEPOSITANTE: MARILIN LOURDES VILLA OLIVERA DE VERA, CONCEPTO: DOBLE PERCEPCION, CUENTA DE DEPOSITO: CUENTA UNICA DEL TESORO</t>
  </si>
  <si>
    <t>O14642100002</t>
  </si>
  <si>
    <t>00099021001 DEPOSITO DE EFECTIVO, DEPOSITANTE: MIN DE EDUCACION-GERMAN SOLIZ DELGADILLO, CONCEPTO: DEVOLUCION DE PASAJES, CUENTA DE DEPOSITO: CUENTA UNICA DEL TESORO</t>
  </si>
  <si>
    <t>O14642470002</t>
  </si>
  <si>
    <t>00099021001 DEPOSITO DE EFECTIVO, DEPOSITANTE: PEDRO CRESPO ALVIZURI-MINISTERIO DE EDUCACION, CONCEPTO: DEVOLUCION POR EXCEDENTE DE HABERES MES DE DICIEMBRE-2016, CUENTA DE DEPOSITO: CUENTA UNICA DEL TESORO</t>
  </si>
  <si>
    <t>O14642640002</t>
  </si>
  <si>
    <t>00099021001 DEPOSITO DE EFECTIVO, DEPOSITANTE: JUSTINIANO ARAPI ROQUE, CONCEPTO: DOBLE PERCEPCION, CUENTA DE DEPOSITO: CUENTA UNICA DEL TESORO</t>
  </si>
  <si>
    <t>O14643380002</t>
  </si>
  <si>
    <t>00099021001 DEPOSITO DE EFECTIVO, DEPOSITANTE: CARLOS EDUARDO MORALES LANDIVAR-SENASIR, CONCEPTO: PAGO P.R.A., CUENTA DE DEPOSITO: CUENTA UNICA DEL TESORO</t>
  </si>
  <si>
    <t>B14645260002</t>
  </si>
  <si>
    <t>00099021001 DEP.DE CHEQ.AJENOS,RET.DE CAM.,CONCEPTO: DEVOLUCION DE PROCESOS,DEP.: MINISTERIO DE EDUCACION , PROCEDENCIA: BANCO UNION S.A., CHEQUE: 19391, FECHA DE EMISION:30/12/2016</t>
  </si>
  <si>
    <t>B14645460002</t>
  </si>
  <si>
    <t>00099021001 DEP.DE CHEQ.AJENOS,RET.DE CAM.,CONCEPTO: ROMERO FERNANDEZ CARLOS EDGAR,DEP.: BANCO UNION S.A. , PROCEDENCIA: BANCO UNION S.A., CHEQUE: 145910, FECHA DE EMISION:11/01/2017</t>
  </si>
  <si>
    <t>B14645530002</t>
  </si>
  <si>
    <t>00099021001 DEP.DE CHEQ.AJENOS,RET.DE CAM.,CONCEPTO: NAVA ROMANO VICTOR RENE,DEP.: BANCO UNION S.A. , PROCEDENCIA: BANCO UNION S.A., CHEQUE: 145906, FECHA DE EMISION:11/01/2017</t>
  </si>
  <si>
    <t>B14645640002</t>
  </si>
  <si>
    <t>00099021001 DEP.DE CHEQ.AJENOS,RET.DE CAM.,CONCEPTO: CRESPO POLO CARLOS RENAN,DEP.: BANCO UNION S.A. , PROCEDENCIA: BANCO UNION S.A., CHEQUE: 145908, FECHA DE EMISION:11/01/2017</t>
  </si>
  <si>
    <t>B14645680002</t>
  </si>
  <si>
    <t>00099021001 DEP.DE CHEQ.AJENOS,RET.DE CAM.,CONCEPTO: CRESPO POLO CARLOS RENAN,DEP.: BANCO UNION S.A. , PROCEDENCIA: BANCO UNION S.A., CHEQUE: 145907, FECHA DE EMISION:11/01/2017</t>
  </si>
  <si>
    <t>B14645700002</t>
  </si>
  <si>
    <t>00099021001 DEP.DE CHEQ.AJENOS,RET.DE CAM.,CONCEPTO: ORTEGA REYES EDSON PABEL,DEP.: BANCO UNION S.A. , PROCEDENCIA: BANCO UNION S.A., CHEQUE: 145909, FECHA DE EMISION:11/01/2017</t>
  </si>
  <si>
    <t>B14645800002</t>
  </si>
  <si>
    <t>00099021001 DEP.DE CHEQ.AJENOS,RET.DE CAM.,CONCEPTO: COMPENSACIÓN MENSUAL DE COTIZACIONES,DEP.: FUTURO DE BOLIVIA S.A. AFP , PROCEDENCIA: BANCO DE CREDITO DE BOLIVIA S.A., CHEQUE: 47363, FECHA DE EMISION:11/01/2017</t>
  </si>
  <si>
    <t>B14645830002</t>
  </si>
  <si>
    <t>00099021001 DEP.DE CHEQ.AJENOS,RET.DE CAM.,CONCEPTO: FRACCIÓN COMPLEMENTARIA MENSUAL,DEP.: FUTURO DE BOLIVIA S.A. AFP , PROCEDENCIA: BANCO DE CREDITO DE BOLIVIA S.A., CHEQUE: 47358, FECHA DE EMISION:11/01/2017</t>
  </si>
  <si>
    <t>B14646400002</t>
  </si>
  <si>
    <t>00099021001 DEP.DE CHEQ.AJENOS,RET.DE CAM.,CONCEPTO: PAGO DE SUBSIDIO DE ENFERMEDAD Y MATERNIDAD CORRESPONDIENTE AL MES DE OCTUBRE 2016,DEP.: CAJA DE SALUD DE LA BANCA PRIVADA , PROCEDENCIA: BANCO NACIONAL DE BOLIVIA S.A., CHEQUE: 6346170, FECHA DE EMISION:15/12</t>
  </si>
  <si>
    <t>O14644880002</t>
  </si>
  <si>
    <t>00099021001 DEPOSITO DE EFECTIVO, DEPOSITANTE: CARMELA AGRAMONT CHUQUIMIA CI. 2716928 L.P., CONCEPTO: REVERSION HABERES OCTUBRE 2007, CUENTA DE DEPOSITO: CUENTA UNICA DEL TESORO</t>
  </si>
  <si>
    <t>O14644890002</t>
  </si>
  <si>
    <t>00099021001 DEPOSITO DE EFECTIVO, DEPOSITANTE: CARMELA AGRAMONT CHUQUIMIA CI. 2716928 L.P., CONCEPTO: REVERSION HABERES NOVIEMBRE 2007, CUENTA DE DEPOSITO: CUENTA UNICA DEL TESORO</t>
  </si>
  <si>
    <t>O14644900002</t>
  </si>
  <si>
    <t>00099021001 DEPOSITO DE EFECTIVO, DEPOSITANTE: CARMELA AGRAMONT CHUQUIMIA CI. 2716928 L.P., CONCEPTO: REVERSION HABERES DICIEMBRE 2007, CUENTA DE DEPOSITO: CUENTA UNICA DEL TESORO</t>
  </si>
  <si>
    <t>O14644910002</t>
  </si>
  <si>
    <t>00099021001 DEPOSITO DE EFECTIVO, DEPOSITANTE: CARMELA AGRAMONT CHUQUIMIA CI. 2716928 L.P., CONCEPTO: REVERSION HABERES ENERO 2008, CUENTA DE DEPOSITO: CUENTA UNICA DEL TESORO</t>
  </si>
  <si>
    <t>O14644930002</t>
  </si>
  <si>
    <t>00099021001 DEPOSITO DE EFECTIVO, DEPOSITANTE: CARMELA AGRAMONT CHUQUIMIA CI. 2716928 L.P., CONCEPTO: REVERSION HABERES FEBRERO 2008, CUENTA DE DEPOSITO: CUENTA UNICA DEL TESORO</t>
  </si>
  <si>
    <t>O14645400002</t>
  </si>
  <si>
    <t>00099021001 DEPOSITO DE EFECTIVO, DEPOSITANTE: DESIDERIO CALLA GUERRERO CI 4936959 LP, CONCEPTO: REHABILITACION DE PAGO CCM POR DOBLE PERCEPCION, CUENTA DE DEPOSITO: CUENTA UNICA DEL TESORO</t>
  </si>
  <si>
    <t>O14645490002</t>
  </si>
  <si>
    <t>00099021001 DEPOSITO DE EFECTIVO, DEPOSITANTE: JUAN CARLOS MALDONADO QUEVEDO, CONCEPTO: DEP. DOS DUODECIMAS DE AGUINALDO DERECHO HAMBIENTE, CUENTA DE DEPOSITO: CUENTA UNICA DEL TESORO</t>
  </si>
  <si>
    <t>O14645510002</t>
  </si>
  <si>
    <t>00099021001 DEPOSITO DE EFECTIVO, DEPOSITANTE: JUAN CARLOS MALDONADO QUEVEDO, CONCEPTO: DEP. DOS DUODECIMAS DE AGUINALDO TITULAR, CUENTA DE DEPOSITO: CUENTA UNICA DEL TESORO</t>
  </si>
  <si>
    <t>O14645730002</t>
  </si>
  <si>
    <t>00099021001 DEPOSITO DE EFECTIVO, DEPOSITANTE: FRANKLIN USIN VARGAS, CONCEPTO: DEVOLUCION DE GASTOS DE FUNCIONAMIENTO OBSERVADOS, CUENTA DE DEPOSITO: CUENTA UNICA DEL TESORO</t>
  </si>
  <si>
    <t>O14645790002</t>
  </si>
  <si>
    <t>00099021001 DEPOSITO DE EFECTIVO, DEPOSITANTE: MARIOBO TACANA HORTENSIA, CONCEPTO: DEVOLUCION 15 DIAS DE AGUINALDO GESTION 2016 AGUINALDO 327840 / 365 *15 DIAS = 134,70, CUENTA DE DEPOSITO: CUENTA UNICA DEL TESORO</t>
  </si>
  <si>
    <t>O14646130002</t>
  </si>
  <si>
    <t>00099021001 DEPOSITO DE EFECTIVO, DEPOSITANTE: FERNANDO BLANCO CASTILLO, CONCEPTO: DEVOLUCION DE HABERES DEL MES OCTUBRE 2016, CUENTA DE DEPOSITO: CUENTA UNICA DEL TESORO</t>
  </si>
  <si>
    <t>O14646640002</t>
  </si>
  <si>
    <t>00099021001 DEPOSITO DE EFECTIVO, DEPOSITANTE: VICTORIA CANDIDA CHOQUE MAMANI CI: 4261813 LP, CONCEPTO: DEPOSITAR DOS DUODECIMAS DE AGUINALDO, CUENTA DE DEPOSITO: CUENTA UNICA DEL TESORO</t>
  </si>
  <si>
    <t>O14646700002</t>
  </si>
  <si>
    <t>00099021001 DEPOSITO DE EFECTIVO, DEPOSITANTE: LUIS NESTOR NAVARRO TUFIÑO, CONCEPTO: DEVOLUCIÓN EXCEDENTE SALARIAL DEL MES DE JUNIO 2016, CUENTA DE DEPOSITO: CUENTA UNICA DEL TESORO</t>
  </si>
  <si>
    <t>O14649480002</t>
  </si>
  <si>
    <t>00099021001 DEPOSITO DE EFECTIVO, DEPOSITANTE: CARMIÑA LLORENTI BARRIENTOS, CONCEPTO: DEV.AGUINALDO GESTION 2016, S/G PGE-RR.HH.Nº 01/17, CUENTA DE DEPOSITO: CUENTA UNICA DEL TESORO</t>
  </si>
  <si>
    <t>O14649550002</t>
  </si>
  <si>
    <t>00099021001 DEPOSITO DE EFECTIVO, DEPOSITANTE: MARIA GREGORIA POZO, CONCEPTO: DEPOSITAR UNA DUODECIMA DE AGUINALDO, CUENTA DE DEPOSITO: CUENTA UNICA DEL TESORO</t>
  </si>
  <si>
    <t>O14650380002</t>
  </si>
  <si>
    <t>00046021109 DEPOSITO DE EFECTIVO, DEPOSITANTE: OCTAVIO LARREA LOPEZ, CONCEPTO: DESCARGO PENDIENTE COMO EX FUNCIONARIO DEL EX FID, CUENTA DE DEPOSITO: CUENTA UNICA DEL TESORO</t>
  </si>
  <si>
    <t>O14650760002</t>
  </si>
  <si>
    <t>00099021001 DEPOSITO DE EFECTIVO, DEPOSITANTE: LILIAN ALVAREZ BASCOPE, CONCEPTO: DEVOLUCION POR PAGO EN DEMASIA, CUENTA DE DEPOSITO: CUENTA UNICA DEL TESORO</t>
  </si>
  <si>
    <t>O14650810002</t>
  </si>
  <si>
    <t>00099021001 DEPOSITO DE EFECTIVO, DEPOSITANTE: ISABEL CARMEN DEL GRANADO LOZA, CONCEPTO: DEVOLUCION DE SALDO, CUENTA DE DEPOSITO: CUENTA UNICA DEL TESORO</t>
  </si>
  <si>
    <t>O14650960002</t>
  </si>
  <si>
    <t>00526012001 DEPOSITO DE EFECTIVO, DEPOSITANTE: CESAR GOMEZ CONDORI - BOLIVIA TV, CONCEPTO: DEVOLUCION DE FONDOS EN AVANCE, CUENTA DE DEPOSITO: CUENTA UNICA DEL TESORO</t>
  </si>
  <si>
    <t>O14651100002</t>
  </si>
  <si>
    <t>00099021001 DEPOSITO DE EFECTIVO, DEPOSITANTE: REYNALDO QUISBERTH RONDON CI 4254305 LP, CONCEPTO: REVERSION DE HABERES DEL MES DE ABRIL DEL AÑO 2016, CUENTA DE DEPOSITO: CUENTA UNICA DEL TESORO</t>
  </si>
  <si>
    <t>O14651110002</t>
  </si>
  <si>
    <t>00099021001 DEPOSITO DE EFECTIVO, DEPOSITANTE: REYNALDO QUISBERTH RONDON CI 4254305 LP, CONCEPTO: REVERSION BONO DE SEGURIDAD CIUDADANA ME S DE ABRIL DEL 2016, CUENTA DE DEPOSITO: CUENTA UNICA DEL TESORO</t>
  </si>
  <si>
    <t>O14651160002</t>
  </si>
  <si>
    <t>00099021001 DEPOSITO DE EFECTIVO, DEPOSITANTE: REYNALDO QUISBERTH RONDON CI 4254305 LP, CONCEPTO: REVERSION DE HABERES DEL MES DE MAYO DEL AÑO 2016, CUENTA DE DEPOSITO: CUENTA UNICA DEL TESORO</t>
  </si>
  <si>
    <t>O14651200002</t>
  </si>
  <si>
    <t>00099021001 DEPOSITO DE EFECTIVO, DEPOSITANTE: REYNALDO QUISBERTH RONDON CI 4254305 LP, CONCEPTO: REVERSION BONO DE SEGURIDAD CIUDADANA DEL MES DE MAYO 2016, CUENTA DE DEPOSITO: CUENTA UNICA DEL TESORO</t>
  </si>
  <si>
    <t>O14651260002</t>
  </si>
  <si>
    <t>00099021001 DEPOSITO DE EFECTIVO, DEPOSITANTE: REYNALDO QUISBERTH RONDON CI 4254305 LP, CONCEPTO: REVRSION DE HABERES DEL MES DE JUNIO DEL AÑO 2016, CUENTA DE DEPOSITO: CUENTA UNICA DEL TESORO</t>
  </si>
  <si>
    <t>O14651290002</t>
  </si>
  <si>
    <t>00099021001 DEPOSITO DE EFECTIVO, DEPOSITANTE: REYNALDO QUISBERTH RONDON CI 4254305 LP, CONCEPTO: REVRSION BONO DE SEGURIDAD CIUDADANA DEL MES DE JUNIO 2016, CUENTA DE DEPOSITO: CUENTA UNICA DEL TESORO</t>
  </si>
  <si>
    <t>O14652030002</t>
  </si>
  <si>
    <t>00099021001 DEPOSITO DE EFECTIVO, DEPOSITANTE: JEANETTE OLMOS SOTO, CONCEPTO: DEVOLUCION POR DOBLE PERCEPCION, CUENTA DE DEPOSITO: CUENTA UNICA DEL TESORO</t>
  </si>
  <si>
    <t>O14652330002</t>
  </si>
  <si>
    <t>00099021001 DEPOSITO DE EFECTIVO, DEPOSITANTE: RAMIRO FERNANDO PINILLA LIZARRAGA CI 3474215 LP, CONCEPTO: DS 2242 REGULARIZACION ENERO 2016 A AGOSTO 2016 MEFP/VTCP/DGPOT/UAIS-CPI/N°030/2016, CUENTA DE DEPOSITO: CUENTA UNICA DEL TESORO</t>
  </si>
  <si>
    <t>O14652360002</t>
  </si>
  <si>
    <t>00099021001 DEPOSITO DE EFECTIVO, DEPOSITANTE: JAVIER VALDIVIA, CONCEPTO: DEVOLUCIÓN DE HABER DE NOVIEMBRE 2016, CUENTA DE DEPOSITO: CUENTA UNICA DEL TESORO</t>
  </si>
  <si>
    <t>O14652400002</t>
  </si>
  <si>
    <t>00099021001 DEPOSITO DE EFECTIVO, DEPOSITANTE: JAVIER VALDIVIA, CONCEPTO: DEVOLUCIÓN DE HABER DE DICIEMBRE 2016, CUENTA DE DEPOSITO: CUENTA UNICA DEL TESORO</t>
  </si>
  <si>
    <t>O14652860002</t>
  </si>
  <si>
    <t>00047011104 DEPOSITO DE EFECTIVO, DEPOSITANTE: ROBERT EMETERIO VARGAS FUENTES, CONCEPTO: CASO FELCC49/2015 SAN JOSE DE CHIQUITOS, CUENTA DE DEPOSITO: CUENTA UNICA DEL TESORO</t>
  </si>
  <si>
    <t>B14655260002</t>
  </si>
  <si>
    <t>00099021001 DEP.DE CHEQ.AJENOS,RET.DE CAM.,CONCEPTO: DELGADO KORIYAMA MIGUEL ANGEL,DEP.: BANCO UNION S.A. , PROCEDENCIA: BANCO UNION S.A., CHEQUE: 145914, FECHA DE EMISION:12/01/2017</t>
  </si>
  <si>
    <t>B14655400002</t>
  </si>
  <si>
    <t>00099021001 DEP.DE CHEQ.AJENOS,RET.DE CAM.,CONCEPTO: LUIS ARTURO LAVADENZ CUENTAS,DEP.: BANCO UNION S.A. , PROCEDENCIA: BANCO UNION S.A., CHEQUE: 145912, FECHA DE EMISION:12/01/2017</t>
  </si>
  <si>
    <t>B14655440002</t>
  </si>
  <si>
    <t>00099021001 DEP.DE CHEQ.AJENOS,RET.DE CAM.,CONCEPTO: SERRUDO MORALES ALCIDES RENE,DEP.: BANCO UNION S.A. , PROCEDENCIA: BANCO UNION S.A., CHEQUE: 145911, FECHA DE EMISION:12/01/2017</t>
  </si>
  <si>
    <t>B14655470002</t>
  </si>
  <si>
    <t>00099021001 DEP.DE CHEQ.AJENOS,RET.DE CAM.,CONCEPTO: REVERSION FRACCION ELENA DEL ROSARIO ESPINOZA VERA,DEP.: SEGUROS PROVIDA S.A. , PROCEDENCIA: BANCO NACIONAL DE BOLIVIA S.A., CHEQUE: 4350224, FECHA DE EMISION:12/01/2017</t>
  </si>
  <si>
    <t>B14655510002</t>
  </si>
  <si>
    <t>00099021001 DEP.DE CHEQ.AJENOS,RET.DE CAM.,CONCEPTO: REVERSION FRACCION JUAN HUGO BADANI GUTIERREZ,DEP.: SEGUROS PROVIDA S.A. , PROCEDENCIA: BANCO NACIONAL DE BOLIVIA S.A., CHEQUE: 2312748, FECHA DE EMISION:12/01/2017</t>
  </si>
  <si>
    <t>B14656310002</t>
  </si>
  <si>
    <t>00099021001 DEP.DE CHEQ.AJENOS,RET.DE CAM.,CONCEPTO: DEVOLUCION,DEP.: MINISTERIO DE AUTONOMIAS , PROCEDENCIA: BANCO UNION S.A., CHEQUE: 155, FECHA DE EMISION:13/01/2017</t>
  </si>
  <si>
    <t>B14656340002</t>
  </si>
  <si>
    <t>00526012001 DEP.DE CHEQ.AJENOS,RET.DE CAM.,CONCEPTO: REVERSION DE VIATICOS,DEP.: BOLIVIA TV , PROCEDENCIA: BANCO UNION S.A., CHEQUE: 15711, FECHA DE EMISION:13/01/2017</t>
  </si>
  <si>
    <t>B14656360002</t>
  </si>
  <si>
    <t>00526012001 DEP.DE CHEQ.AJENOS,RET.DE CAM.,CONCEPTO: DEVOLUCION SALDOS FONDO OPERATIVO CBBA,DEP.: BOLIVIA TV , PROCEDENCIA: BANCO UNION S.A., CHEQUE: 15710, FECHA DE EMISION:13/01/2017</t>
  </si>
  <si>
    <t>O14654170002</t>
  </si>
  <si>
    <t>00099021001 DEPOSITO DE EFECTIVO, DEPOSITANTE: JUAN MARCELO ANDIA, CONCEPTO: PREVENTIVO 3000, CUENTA DE DEPOSITO: CUENTA UNICA DEL TESORO</t>
  </si>
  <si>
    <t>O14654180002</t>
  </si>
  <si>
    <t>00099021001 DEPOSITO DE EFECTIVO, DEPOSITANTE: JUAN MARCELO ANDIA, CONCEPTO: PREV. 2065, CUENTA DE DEPOSITO: CUENTA UNICA DEL TESORO</t>
  </si>
  <si>
    <t>O14654190002</t>
  </si>
  <si>
    <t>00099021001 DEPOSITO DE EFECTIVO, DEPOSITANTE: JUAN MARCELO ANDIA, CONCEPTO: PREV. 2064, CUENTA DE DEPOSITO: CUENTA UNICA DEL TESORO</t>
  </si>
  <si>
    <t>O14654200002</t>
  </si>
  <si>
    <t>00099021001 DEPOSITO DE EFECTIVO, DEPOSITANTE: GERARDO VEIZAGA, CONCEPTO: PREVENTIVO 3176, CUENTA DE DEPOSITO: CUENTA UNICA DEL TESORO</t>
  </si>
  <si>
    <t>O14654230002</t>
  </si>
  <si>
    <t>00099021001 DEPOSITO DE EFECTIVO, DEPOSITANTE: JEANGLER ARELY PEREZ, CONCEPTO: PREVENTIVO Nº 3241, CUENTA DE DEPOSITO: CUENTA UNICA DEL TESORO</t>
  </si>
  <si>
    <t>O14654240002</t>
  </si>
  <si>
    <t>00099021001 DEPOSITO DE EFECTIVO, DEPOSITANTE: JUAN COLQUE, CONCEPTO: PREVENTIVO 3224, CUENTA DE DEPOSITO: CUENTA UNICA DEL TESORO</t>
  </si>
  <si>
    <t>O14654250002</t>
  </si>
  <si>
    <t>00099021001 DEPOSITO DE EFECTIVO, DEPOSITANTE: IVAN COLQUE, CONCEPTO: PREVENTIVO 3222, CUENTA DE DEPOSITO: CUENTA UNICA DEL TESORO</t>
  </si>
  <si>
    <t>O14654260002</t>
  </si>
  <si>
    <t>00312014401 DEPOSITO DE EFECTIVO, DEPOSITANTE: DANIEL SILES, CONCEPTO: PREVENTIVO 2826, CUENTA DE DEPOSITO: CUENTA UNICA DEL TESORO</t>
  </si>
  <si>
    <t>O14654910002</t>
  </si>
  <si>
    <t>00099021001 DEPOSITO DE EFECTIVO, DEPOSITANTE: IRIS OLIMPIA AJATA GUERRERO, CONCEPTO: DEVOL GASTOS EN REFRIGERIOS EN LA ACTIVIDAD DE CIERRE AULA EXPORTADORA CONFORME NOTA UAE N° 041/2016, CUENTA DE DEPOSITO: CUENTA UNICA DEL TESORO</t>
  </si>
  <si>
    <t>O14655160002</t>
  </si>
  <si>
    <t>00117012001 DEPOSITO DE EFECTIVO, DEPOSITANTE: GUSTAVO VARGAS VILLEGAS, CONCEPTO: DEVOLUCIÓN DE PASAJES Y VIÁTICOS, CUENTA DE DEPOSITO: CUENTA UNICA DEL TESORO</t>
  </si>
  <si>
    <t>O14656030002</t>
  </si>
  <si>
    <t>00099021001 DEPOSITO DE EFECTIVO, DEPOSITANTE: PEDRO R. SALGADO RIVAS, CONCEPTO: DEVOLUCION DE UN DIA DE HABER ( SALDO), CUENTA DE DEPOSITO: CUENTA UNICA DEL TESORO</t>
  </si>
  <si>
    <t>O14656190002</t>
  </si>
  <si>
    <t>00099021001 DEPOSITO DE EFECTIVO, DEPOSITANTE: MINISTERIO DE COMUNICACION, CONCEPTO: DEVOLUCION POR ERROR EN PARTIDA, CUENTA DE DEPOSITO: CUENTA UNICA DEL TESORO</t>
  </si>
  <si>
    <t>O14657050002</t>
  </si>
  <si>
    <t>00099021001 DEPOSITO DE EFECTIVO, DEPOSITANTE: EJERCITO DE BOLIVIA - EMTE, CONCEPTO: REVERSION POR CONCEPTO DE ENERGIA ELECTRICA CORRESPONDIENTE AL MES DIC/16, CUENTA DE DEPOSITO: CUENTA UNICA DEL TESORO</t>
  </si>
  <si>
    <t>O14657740002</t>
  </si>
  <si>
    <t>00134012001 DEPOSITO DE EFECTIVO, DEPOSITANTE: GROBBER G. TICONA SANDALIO, CONCEPTO: RESTITUCION A LA CUT DEL PAGO DUP. EN FECHA 07/06/16 A LA CUENTA DEL BENEF. SR. ANDRE RADA FERNANDO, CUENTA DE DEPOSITO: CUENTA UNICA DEL TESORO</t>
  </si>
  <si>
    <t>O14657970002</t>
  </si>
  <si>
    <t>00099021001 DEPOSITO DE EFECTIVO, DEPOSITANTE: CARLOS LUIS CHAMBILLA CHURA, CONCEPTO: DEVOLUCION POR CONCEPTO DE PERCEPCION INDEVIDA, CUENTA DE DEPOSITO: CUENTA UNICA DEL TESORO</t>
  </si>
  <si>
    <t>O14658020002</t>
  </si>
  <si>
    <t>00099021001 DEPOSITO DE EFECTIVO, DEPOSITANTE: GROBBER G. TICONA SANDALIO, CONCEPTO: RESTITUCION A LA CUT DEL PAGO DUP FECHA 02-06-16 A LA CTA DEL BENEFICIARIO SR. LAYME APAZA RODOLFO, CUENTA DE DEPOSITO: CUENTA UNICA DEL TESORO</t>
  </si>
  <si>
    <t>O14658040002</t>
  </si>
  <si>
    <t>00099021001 DEPOSITO DE EFECTIVO, DEPOSITANTE: GROBBER G. TICONA SANDALIO, CONCEPTO: RESTITUCION A LA CUT DEL PAGO DUP FECHA 07-06-16 EN LA CTA DEL BENEFICIARIO SR. CERVANTES BECERRA C., CUENTA DE DEPOSITO: CUENTA UNICA DEL TESORO</t>
  </si>
  <si>
    <t>O14658110002</t>
  </si>
  <si>
    <t>00099021001 DEPOSITO DE EFECTIVO, DEPOSITANTE: GROBBER G. TICONA SANDALIO, CONCEPTO: RESTITUCION A LA CUT DEL PAGO DUP FECHA 02-06-16 EN LA CTA DEL BENEFICIARIO SR. LIZARRAGA DIEGO C., CUENTA DE DEPOSITO: CUENTA UNICA DEL TESORO</t>
  </si>
  <si>
    <t>O14658120002</t>
  </si>
  <si>
    <t>00076014201 DEPOSITO DE EFECTIVO, DEPOSITANTE: GROBBER G. TICONA SANDALIO, CONCEPTO: RESTITUCION A LA CUT DEL PAGO DUP FECHA 07-06-16 A LA CTA DEL BENEFICIARIO SR. QUISPE MAMANI ISMAEL, CUENTA DE DEPOSITO: CUENTA UNICA DEL TESORO</t>
  </si>
  <si>
    <t>O14659330002</t>
  </si>
  <si>
    <t>00099021001 DEPOSITO DE EFECTIVO, DEPOSITANTE: JEANNETH BARRERA, CONCEPTO: PREVENTIVO 3168, CUENTA DE DEPOSITO: CUENTA UNICA DEL TESORO</t>
  </si>
  <si>
    <t>O14659350002</t>
  </si>
  <si>
    <t>00099021001 DEPOSITO DE EFECTIVO, DEPOSITANTE: JEANNETH BARRERA, CONCEPTO: PREVENTIVO 3169, CUENTA DE DEPOSITO: CUENTA UNICA DEL TESORO</t>
  </si>
  <si>
    <t>B14661340002</t>
  </si>
  <si>
    <t>00099021001 DEP.DE CHEQ.AJENOS,RET.DE CAM.,CONCEPTO: VARGAS RIVAS HUMBERTO,DEP.: BANCO UNION S.A. , PROCEDENCIA: BANCO UNION S.A., CHEQUE: 145916, FECHA DE EMISION:16/01/2017</t>
  </si>
  <si>
    <t>B14661370002</t>
  </si>
  <si>
    <t>00099021001 DEP.DE CHEQ.AJENOS,RET.DE CAM.,CONCEPTO: VILLAVICENCIO LAZCANO ALVARO CARLOS,DEP.: BANCO UNION S.A. , PROCEDENCIA: BANCO UNION S.A., CHEQUE: 145917, FECHA DE EMISION:16/01/2017</t>
  </si>
  <si>
    <t>B14661390002</t>
  </si>
  <si>
    <t>00099021001 DEP.DE CHEQ.AJENOS,RET.DE CAM.,CONCEPTO: PEÑALOZA VALENZUELA JUAN JOSE,DEP.: BANCO UNION S.A. , PROCEDENCIA: BANCO UNION S.A., CHEQUE: 145918, FECHA DE EMISION:16/01/2017</t>
  </si>
  <si>
    <t>B14662140002</t>
  </si>
  <si>
    <t>00373024101 DEP.DE CHEQ.AJENOS,RET.DE CAM.,CONCEPTO: FOND DESARROLLO INDIGENA-DEVOL INCAPACIDAD TEMP.- OCTUBRE/2016,DEP.: CAJA PETROLERA DE SALUD , PROCEDENCIA: BANCO UNION S.A., CHEQUE: 10574, FECHA DE EMISION:16/01/2017</t>
  </si>
  <si>
    <t>O14660670002</t>
  </si>
  <si>
    <t>00099021001 DEPOSITO DE EFECTIVO, DEPOSITANTE: ROCIO ERIKA SALAZAR TICONA, CONCEPTO: REVERSION DE PASJE, CUENTA DE DEPOSITO: CUENTA UNICA DEL TESORO</t>
  </si>
  <si>
    <t>O14662010002</t>
  </si>
  <si>
    <t>00526012001 DEPOSITO DE EFECTIVO, DEPOSITANTE: CESAR GOMEZ CONDORI - BOLIVIA TV, CONCEPTO: DEVOLUCION DE FONDO EN AVANCE, CUENTA DE DEPOSITO: CUENTA UNICA DEL TESORO</t>
  </si>
  <si>
    <t>O14663440002</t>
  </si>
  <si>
    <t>00099021001 DEPOSITO DE EFECTIVO, DEPOSITANTE: RAIMUNDO YLDON MONTAÑO GARCIA, CONCEPTO: DEVOLUCION DE RECURSOS DE AGUINALDO, CUENTA DE DEPOSITO: CUENTA UNICA DEL TESORO</t>
  </si>
  <si>
    <t>O14663490002</t>
  </si>
  <si>
    <t>00099021001 DEPOSITO DE EFECTIVO, DEPOSITANTE: RAIMUNDO YLDON MONTAÑO GARCIA, CONCEPTO: DEVOLUCION DE RECURSOS POR UN DIA DE SUELDO, CUENTA DE DEPOSITO: CUENTA UNICA DEL TESORO</t>
  </si>
  <si>
    <t>O14666990002</t>
  </si>
  <si>
    <t>O14667000002</t>
  </si>
  <si>
    <t>00526012001 DEPOSITO DE EFECTIVO, DEPOSITANTE: WILDER RAMIRO CHAVEZ, CONCEPTO: DEVOLUCION DE VIATICOS - GUAQUI, CUENTA DE DEPOSITO: CUENTA UNICA DEL TESORO</t>
  </si>
  <si>
    <t>O14667280002</t>
  </si>
  <si>
    <t>00582012002 DEPOSITO DE EFECTIVO, DEPOSITANTE: MAX GINO NERY ESPINOZA, CONCEPTO: DESCUENTO DEL 7%, CUENTA DE DEPOSITO: CUENTA UNICA DEL TESORO</t>
  </si>
  <si>
    <t>O14667520002</t>
  </si>
  <si>
    <t>00582012003 DEPOSITO DE EFECTIVO, DEPOSITANTE: SISTEMAS DE SANITIZACION Y LIMPIEZA SRL, CONCEPTO: DEVOLUCION DE GARANTIA DE CUMPLIMIENTO, CUENTA DE DEPOSITO: CUENTA UNICA DEL TESORO</t>
  </si>
  <si>
    <t>O14667790002</t>
  </si>
  <si>
    <t>00526012001 DEPOSITO DE EFECTIVO, DEPOSITANTE: JOSE ANTONIO TORRICO ALARCON, CONCEPTO: DEVOLUCION DE FONDOS EN AVANCE DE ACUERDO A PREVENTIVO N° 388, CUENTA DE DEPOSITO: CUENTA UNICA DEL TESORO</t>
  </si>
  <si>
    <t>O14668020002</t>
  </si>
  <si>
    <t>00513072001 DEPOSITO DE EFECTIVO, DEPOSITANTE: SERGIO DANIEL ALBA GARRON, CONCEPTO: DEVOLUCION POR PAGO DUPLICADO POR SERVICIO COURIER, CUENTA DE DEPOSITO: CUENTA UNICA DEL TESORO</t>
  </si>
  <si>
    <t>O14668350002</t>
  </si>
  <si>
    <t>O14668400002</t>
  </si>
  <si>
    <t>00099021001 DEPOSITO DE EFECTIVO, DEPOSITANTE: CARLA FABIOLA GUTIERREZ RODRIGUEZ, CONCEPTO: PREV. 3320, CUENTA DE DEPOSITO: CUENTA UNICA DEL TESORO</t>
  </si>
  <si>
    <t>O14668430002</t>
  </si>
  <si>
    <t>00312014401 DEPOSITO DE EFECTIVO, DEPOSITANTE: PAUL JONATHAN PEREYRA SILVA, CONCEPTO: PREVENTIVO 3180, CUENTA DE DEPOSITO: CUENTA UNICA DEL TESORO</t>
  </si>
  <si>
    <t>O14668450002</t>
  </si>
  <si>
    <t>00099021001 DEPOSITO DE EFECTIVO, DEPOSITANTE: MINISTERIO DE EDUCACION, CONCEPTO: DEVOLUCION PASAJES, CUENTA DE DEPOSITO: CUENTA UNICA DEL TESORO</t>
  </si>
  <si>
    <t>O14668470002</t>
  </si>
  <si>
    <t>00526012001 DEPOSITO DE EFECTIVO, DEPOSITANTE: FERNANDO QUISPE LIMACHI - BOLIVIA TV, CONCEPTO: DEVOLUCION DE VIATICOS, CUENTA DE DEPOSITO: CUENTA UNICA DEL TESORO</t>
  </si>
  <si>
    <t>O14668730002</t>
  </si>
  <si>
    <t>00526012001 DEPOSITO DE EFECTIVO, DEPOSITANTE: BOLIVIA TV - DAVID OSCAR LAURA MAMANI, CONCEPTO: DEVOLUCION DE FONDOS EN AVANCE, CUENTA DE DEPOSITO: CUENTA UNICA DEL TESORO</t>
  </si>
  <si>
    <t>O14668770002</t>
  </si>
  <si>
    <t>00526012001 DEPOSITO DE EFECTIVO, DEPOSITANTE: JUAN CARLOS VARGAS ESCALANTE, CONCEPTO: DEVOLUCION DE VIATICOS NO UTILIZADOS BOLIVIA TV, CUENTA DE DEPOSITO: CUENTA UNICA DEL TESORO</t>
  </si>
  <si>
    <t>O14668780002</t>
  </si>
  <si>
    <t>00526012001 DEPOSITO DE EFECTIVO, DEPOSITANTE: ERICK SALAS CHOQUE, CONCEPTO: DEVOLUCION DE VIATICOS NO UTILIZADOS BOLIVIA TV, CUENTA DE DEPOSITO: CUENTA UNICA DEL TESORO</t>
  </si>
  <si>
    <t>O14669580002</t>
  </si>
  <si>
    <t>00526012001 DEPOSITO DE EFECTIVO, DEPOSITANTE: BOLIVIA TV RODRIGO GUIBARRA PARRADO, CONCEPTO: DEVOLUCION DE FONDOS EN AVANCE, CUENTA DE DEPOSITO: CUENTA UNICA DEL TESORO</t>
  </si>
  <si>
    <t>B14671610002</t>
  </si>
  <si>
    <t>00099021001 DEP.DE CHEQ.AJENOS,RET.DE CAM.,CONCEPTO: PEREYRA TORRICO JORGE ALBERTO,DEP.: BANCO UNION S.A. , PROCEDENCIA: BANCO UNION S.A., CHEQUE: 145925, FECHA DE EMISION:18/01/2017</t>
  </si>
  <si>
    <t>B14671630002</t>
  </si>
  <si>
    <t>00099021001 DEP.DE CHEQ.AJENOS,RET.DE CAM.,CONCEPTO: ANTONIO JOSE PARDO NOVAK,DEP.: BANCO UNION S.A. , PROCEDENCIA: BANCO UNION S.A., CHEQUE: 145926, FECHA DE EMISION:18/01/2017</t>
  </si>
  <si>
    <t>B14671640002</t>
  </si>
  <si>
    <t>00099021001 DEP.DE CHEQ.AJENOS,RET.DE CAM.,CONCEPTO: GONZALES JEMIO FREDDY,DEP.: BANCO UNION S.A. , PROCEDENCIA: BANCO UNION S.A., CHEQUE: 145920, FECHA DE EMISION:18/01/2017</t>
  </si>
  <si>
    <t>B14671650002</t>
  </si>
  <si>
    <t>00099021001 DEP.DE CHEQ.AJENOS,RET.DE CAM.,CONCEPTO: GRILO SALVATIERRA MARIA ESTELA,DEP.: BANCO UNION S.A. , PROCEDENCIA: BANCO UNION S.A., CHEQUE: 145921, FECHA DE EMISION:18/01/2017</t>
  </si>
  <si>
    <t>B14671680002</t>
  </si>
  <si>
    <t>00099021001 DEP.DE CHEQ.AJENOS,RET.DE CAM.,CONCEPTO: CARMEN ROSA TERAN ALVAREZ,DEP.: BANCO UNION S.A. , PROCEDENCIA: BANCO UNION S.A., CHEQUE: 145922, FECHA DE EMISION:18/01/2017</t>
  </si>
  <si>
    <t>B14671740002</t>
  </si>
  <si>
    <t>00099021001 DEP.DE CHEQ.AJENOS,RET.DE CAM.,CONCEPTO: BURGOS BURGOA RENE,DEP.: BANCO UNION S.A. , PROCEDENCIA: BANCO UNION S.A., CHEQUE: 145923, FECHA DE EMISION:18/01/2017</t>
  </si>
  <si>
    <t>B14671760002</t>
  </si>
  <si>
    <t>00099021001 DEP.DE CHEQ.AJENOS,RET.DE CAM.,CONCEPTO: PEREIRA FUENTES ROMMEL,DEP.: BANCO UNION S.A. , PROCEDENCIA: BANCO UNION S.A., CHEQUE: 145924, FECHA DE EMISION:18/01/2017</t>
  </si>
  <si>
    <t>B14671840002</t>
  </si>
  <si>
    <t>00291084101 DEP.DE CHEQ.AJENOS,RET.DE CAM.,CONCEPTO: DEVOLUCION DE SALDO,DEP.: ABC REGIONAL SANTA CRUZ , PROCEDENCIA: BANCO UNION S.A., CHEQUE: 3966, FECHA DE EMISION:28/12/2016</t>
  </si>
  <si>
    <t>B14672610002</t>
  </si>
  <si>
    <t>00373024101 DEP.DE CHEQ.AJENOS,RET.DE CAM.,CONCEPTO: FONDO DESARROLLO INDIGENA - DEVOL. INCAPACIDAD TEMP. NOVIEMBRE /2016,DEP.: CAJA PETROLERA DE SALUD , PROCEDENCIA: BANCO UNION S.A., CHEQUE: 10635, FECHA DE EMISION:18/01/2017</t>
  </si>
  <si>
    <t>O14671050002</t>
  </si>
  <si>
    <t>00133012001 DEPOSITO DE EFECTIVO, DEPOSITANTE: LOTERIA NACIONAL DE B Y S, CONCEPTO: PAGO EN DEMASIA REFRIGERIO AL SR. NARCISO ULURI DIC. - 2012, CUENTA DE DEPOSITO: CUENTA UNICA DEL TESORO</t>
  </si>
  <si>
    <t>O14671370002</t>
  </si>
  <si>
    <t>00526012001 DEPOSITO DE EFECTIVO, DEPOSITANTE: WILLIAMS HENRY CORDERO ALBA, CONCEPTO: DEVOLUCION DE VIATICOS - BOLIVIA TV, CUENTA DE DEPOSITO: CUENTA UNICA DEL TESORO</t>
  </si>
  <si>
    <t>O14671770002</t>
  </si>
  <si>
    <t>00099021001 DEPOSITO DE EFECTIVO, DEPOSITANTE: TEOFILA ALVARADO ALVARADO DE NOGALES, CONCEPTO: DEVOLUCION DE RENTA, CUENTA DE DEPOSITO: CUENTA UNICA DEL TESORO</t>
  </si>
  <si>
    <t>O14671780002</t>
  </si>
  <si>
    <t>00099021001 DEPOSITO DE EFECTIVO, DEPOSITANTE: CRILLON TOURS S.A., CONCEPTO: DEVOLUCION, CUENTA DE DEPOSITO: CUENTA UNICA DEL TESORO</t>
  </si>
  <si>
    <t>O14672350002</t>
  </si>
  <si>
    <t>00223012001 DEPOSITO DE EFECTIVO, DEPOSITANTE: EDGAR HERVAS MORALES, CONCEPTO: DEVOLUCION DE FONDOS EN AVANCE, CUENTA DE DEPOSITO: CUENTA UNICA DEL TESORO</t>
  </si>
  <si>
    <t>O14672390002</t>
  </si>
  <si>
    <t>00223012001 DEPOSITO DE EFECTIVO, DEPOSITANTE: EDGAR HERVAS MORALES, CONCEPTO: DEVOLUCION DE VIATICOS AL C-31 9, CUENTA DE DEPOSITO: CUENTA UNICA DEL TESORO</t>
  </si>
  <si>
    <t>O14672420002</t>
  </si>
  <si>
    <t>00223012001 DEPOSITO DE EFECTIVO, DEPOSITANTE: EDGAR HERVAS MORALES, CONCEPTO: DEVOLUCION FONDOS EN AVANCE C31 # 11, CUENTA DE DEPOSITO: CUENTA UNICA DEL TESORO</t>
  </si>
  <si>
    <t>O14672520002</t>
  </si>
  <si>
    <t>00344012001 DEPOSITO DE EFECTIVO, DEPOSITANTE: ESTEBAN QUISPE ALANOCA, CONCEPTO: DEVOLUCION, RECURSOS ESPECIFICOS - IPELC, CUENTA DE DEPOSITO: CUENTA UNICA DEL TESORO</t>
  </si>
  <si>
    <t>O14672560002</t>
  </si>
  <si>
    <t>O14673420002</t>
  </si>
  <si>
    <t>00099021001 DEPOSITO DE EFECTIVO, DEPOSITANTE: FLORENCIA LARICO APAZA, CONCEPTO: DEVOLUCION DE PAGO DE HABER DE MES MAYO 2016 DEL SEÑOR PEDRO TICONA VERGARA CON C I 3312195 LP, CUENTA DE DEPOSITO: CUENTA UNICA DEL TESORO</t>
  </si>
  <si>
    <t>O14673510002</t>
  </si>
  <si>
    <t>00099021001 DEPOSITO DE EFECTIVO, DEPOSITANTE: HERNAN CHOQUEHUANCA ORTIZ, CONCEPTO: DEVOLUCION PAGO UNICO SEGUN D.S. 822, CUENTA DE DEPOSITO: CUENTA UNICA DEL TESORO</t>
  </si>
  <si>
    <t>O14673760002</t>
  </si>
  <si>
    <t>00099021001 DEPOSITO DE EFECTIVO, DEPOSITANTE: FILOMENA MAYTA VDA. DE RAMOS, CONCEPTO: DEVOLUCION A SENASIR, CUENTA DE DEPOSITO: CUENTA UNICA DEL TESORO</t>
  </si>
  <si>
    <t>O14673830002</t>
  </si>
  <si>
    <t>00099021001 DEPOSITO DE EFECTIVO, DEPOSITANTE: MAX IGNACIO GALARZA, CONCEPTO: DEVOLUCION POR CONCEPTO HABER MES ABRIL DEL AÑO DOS MIL DIEZ Y SEIS (2016), CUENTA DE DEPOSITO: CUENTA UNICA DEL TESORO</t>
  </si>
  <si>
    <t>O14673980002</t>
  </si>
  <si>
    <t>00223012001 DEPOSITO DE EFECTIVO, DEPOSITANTE: JOAQUIN COIMBRA ARIAS, CONCEPTO: DEVOLUCION DE VIATICOS C-31 N° 9, CUENTA DE DEPOSITO: CUENTA UNICA DEL TESORO</t>
  </si>
  <si>
    <t>O14674100002</t>
  </si>
  <si>
    <t>00526012001 DEPOSITO DE EFECTIVO, DEPOSITANTE: BOLIVIA TV - ANTENOR LUIS CERRUTO MEDINA, CONCEPTO: DEVOLUCION DE FONDOS, CUENTA DE DEPOSITO: CUENTA UNICA DEL TESORO</t>
  </si>
  <si>
    <t>O14674710002</t>
  </si>
  <si>
    <t>00099021001 DEPOSITO DE EFECTIVO, DEPOSITANTE: JESUS RUBEN TORDOYA IBAÑEZ, CONCEPTO: DEVOLUCION REFRIGERIO, CUENTA DE DEPOSITO: CUENTA UNICA DEL TESORO</t>
  </si>
  <si>
    <t>B14676940002</t>
  </si>
  <si>
    <t>00099021001 DEP.DE CHEQ.AJENOS,RET.DE CAM.,CONCEPTO: THANIA KARINA SALVATIERRA AMAYA DE BERDECIO,DEP.: BANCO UNION S.A. , PROCEDENCIA: BANCO UNION S.A., CHEQUE: 145927, FECHA DE EMISION:19/01/2017</t>
  </si>
  <si>
    <t>B14676990002</t>
  </si>
  <si>
    <t>00099021001 DEP.DE CHEQ.AJENOS,RET.DE CAM.,CONCEPTO: SOLIZ PANOZO MILENKA ELIZABETH,DEP.: BANCO UNION S.A. , PROCEDENCIA: BANCO UNION S.A., CHEQUE: 145928, FECHA DE EMISION:19/01/2017</t>
  </si>
  <si>
    <t>B14677010002</t>
  </si>
  <si>
    <t>00099021001 DEP.DE CHEQ.AJENOS,RET.DE CAM.,CONCEPTO: ANA MARIA CAREAGA GARNICA,DEP.: BANCO UNION S.A. , PROCEDENCIA: BANCO UNION S.A., CHEQUE: 145929, FECHA DE EMISION:19/01/2017</t>
  </si>
  <si>
    <t>B14677030002</t>
  </si>
  <si>
    <t>00099021001 DEP.DE CHEQ.AJENOS,RET.DE CAM.,CONCEPTO: VALLEJOS FLORES JAIME,DEP.: BANCO UNION S.A. , PROCEDENCIA: BANCO UNION S.A., CHEQUE: 145930, FECHA DE EMISION:19/01/2017</t>
  </si>
  <si>
    <t>B14677440002</t>
  </si>
  <si>
    <t>00582012001 DEP.DE CHEQ.AJENOS,RET.DE CAM.,CONCEPTO: BOLETA DE GARANTIA BANCO DE LA COMUNIDAD,DEP.: EMPRESA BOLIVIANA DE ALMENDRA Y DERIVADOS , PROCEDENCIA: BANCO UNION S.A., CHEQUE: 4599, FECHA DE EMISION:27/12/2016</t>
  </si>
  <si>
    <t>B14677590002</t>
  </si>
  <si>
    <t>00099021001 DEP.DE CHEQ.AJENOS,RET.DE CAM.,CONCEPTO: DEVOLUCION DE SUBSIDIO,DEP.: EMPRESA BOLIVIANA DE ALMENDRA Y DERIVADOS , PROCEDENCIA: BANCO UNION S.A., CHEQUE: 4398, FECHA DE EMISION:28/12/2016</t>
  </si>
  <si>
    <t>B14677610002</t>
  </si>
  <si>
    <t>00582012001 DEP.DE CHEQ.AJENOS,RET.DE CAM.,CONCEPTO: FLETES DE CARGUIO Y DESCARGUIO P/2269,DEP.: EMPRESA BOLIVIANA DE ALMENDRA Y DERIVADOS , PROCEDENCIA: BANCO UNION S.A., CHEQUE: 4598, FECHA DE EMISION:27/12/2016</t>
  </si>
  <si>
    <t>B14677620002</t>
  </si>
  <si>
    <t>00291012002 DEP.DE CHEQ.AJENOS,RET.DE CAM.,CONCEPTO: REPOSICION DE SEÑAL HORIZONTAL INF. AFECTADA CARRETERA LP-OR. CAMION VOLVO PLACA 542-RKH BISA SEGURO,DEP.: BISA SEGUROS Y REASEGUROS S.A.</t>
  </si>
  <si>
    <t>O14675980002</t>
  </si>
  <si>
    <t>00099021001 DEPOSITO DE EFECTIVO, DEPOSITANTE: JOSE ANTONIO VERDUGUEZ TORRICO, CONCEPTO: DEP. POR DUODECIMAS DE AGUINALDO, CUENTA DE DEPOSITO: CUENTA UNICA DEL TESORO</t>
  </si>
  <si>
    <t>O14676630002</t>
  </si>
  <si>
    <t>00099021001 DEPOSITO DE EFECTIVO, DEPOSITANTE: GREGORIO ALCON PACASI - MINISTERIO DE EDUCACION, CONCEPTO: DEVOLUCION DE PASAJES, CUENTA DE DEPOSITO: CUENTA UNICA DEL TESORO</t>
  </si>
  <si>
    <t>O14676770002</t>
  </si>
  <si>
    <t>00222012001 DEPOSITO DE EFECTIVO, DEPOSITANTE: SABINO APAZA QUISPE, CONCEPTO: DEVOLUCION POR CONCEPTO DE SALARIO, CUENTA DE DEPOSITO: CUENTA UNICA DEL TESORO</t>
  </si>
  <si>
    <t>O14676830002</t>
  </si>
  <si>
    <t>00015011108 DEPOSITO DE EFECTIVO, DEPOSITANTE: JOIS SARELLY VILLAVICENCIO ARANCIBIA, CONCEPTO: DEVOLUCION POR CONCEPTO DE VIATICOS, CUENTA DE DEPOSITO: CUENTA UNICA DEL TESORO</t>
  </si>
  <si>
    <t>O14676880002</t>
  </si>
  <si>
    <t>00099021001 DEPOSITO DE EFECTIVO, DEPOSITANTE: MIN DE EDUCACION- ANA LARA NAVARRO, CONCEPTO: DEVOLUCION CARGO A CUENTA DELEGACION POTOSI EN LA 6TA OCEPB, CUENTA DE DEPOSITO: CUENTA UNICA DEL TESORO</t>
  </si>
  <si>
    <t>O14677260002</t>
  </si>
  <si>
    <t>00030018011 DEPOSITO DE EFECTIVO, DEPOSITANTE: MARCELO AUGUSTO ALVAREZ ASCARRUNZ, CONCEPTO: DEVOLUCION POR COBRO DE MULTAS, CUENTA DE DEPOSITO: CUENTA UNICA DEL TESORO</t>
  </si>
  <si>
    <t>O14677290002</t>
  </si>
  <si>
    <t>O14677550002</t>
  </si>
  <si>
    <t>00099021001 DEPOSITO DE EFECTIVO, DEPOSITANTE: MILKA MOLLO MAMANI, CONCEPTO: COBRO INDEBIDO, CUENTA DE DEPOSITO: CUENTA UNICA DEL TESORO</t>
  </si>
  <si>
    <t>O14678720002</t>
  </si>
  <si>
    <t>00046021109 DEPOSITO DE EFECTIVO, DEPOSITANTE: FELIX SEVERO MAYTA TOLA, CONCEPTO: DEVOLUCION DE RECURSOS AL COMPROBANTE Nº 1315 / 2007, CUENTA DE DEPOSITO: CUENTA UNICA DEL TESORO</t>
  </si>
  <si>
    <t>O14679180002</t>
  </si>
  <si>
    <t>00099021001 DEPOSITO DE EFECTIVO, DEPOSITANTE: YERKO ROMULO GARAFULICH ROMERO, CONCEPTO: DEP POR DEVOLUCION DE ALQUILER, CUENTA DE DEPOSITO: CUENTA UNICA DEL TESORO</t>
  </si>
  <si>
    <t>O14679190002</t>
  </si>
  <si>
    <t>00592012001 DEPOSITO DE EFECTIVO, DEPOSITANTE: EMPRESA ESTATAL BOLIVIANA DE TURISMO, CONCEPTO: DEVOLUCION FONDO DE AVANCE, CUENTA DE DEPOSITO: CUENTA UNICA DEL TESORO</t>
  </si>
  <si>
    <t>B14680800002</t>
  </si>
  <si>
    <t>00526012001 DEP.DE CHEQ.AJENOS,RET.DE CAM.,CONCEPTO: REVERSION REFRIGERIOS REG. STC. NOV / 2016,DEP.: BOLIVIA TV. , PROCEDENCIA: BANCO UNION S.A., CHEQUE: 15727, FECHA DE EMISION:18/01/2017</t>
  </si>
  <si>
    <t>B14681360002</t>
  </si>
  <si>
    <t>00099021001 DEP.DE CHEQ.AJENOS,RET.DE CAM.,CONCEPTO: DEV. POR OMISION DE MARCADO BIOMETRICO POR LA SRA. CINTHIA PATRICIA ALARCON MENDOZA COF. REPARTO,DEP.: SENASIR , PROCEDENCIA: BANCO UNION S.A., CHEQUE: 329, FECHA DE EMISION:13/01/2017</t>
  </si>
  <si>
    <t>B14681750002</t>
  </si>
  <si>
    <t>00099021001 DEP.DE CHEQ.AJENOS,RET.DE CAM.,CONCEPTO: DEVOLUCION DE PASAJES AEREOS,DEP.: MINISTERIO DE EDUCACION , PROCEDENCIA: BANCO UNION S.A., CHEQUE: 20599, FECHA DE EMISION:17/01/2017</t>
  </si>
  <si>
    <t>O14681050002</t>
  </si>
  <si>
    <t>00099021001 DEPOSITO DE EFECTIVO, DEPOSITANTE: ALAN EDGAR PINTO LANDAETA, CONCEPTO: DOBLE PERCEPCION, CUENTA DE DEPOSITO: CUENTA UNICA DEL TESORO</t>
  </si>
  <si>
    <t>O14681470002</t>
  </si>
  <si>
    <t>00222018010 DEPOSITO DE EFECTIVO, DEPOSITANTE: BENI, CONCEPTO: REPOSICION DE FONDOS C-31/2998, CUENTA DE DEPOSITO: CUENTA UNICA DEL TESORO</t>
  </si>
  <si>
    <t>O14681790002</t>
  </si>
  <si>
    <t>00099021001 DEPOSITO DE EFECTIVO, DEPOSITANTE: CARMELA AGRAMONT CHUQUIMIA - C.I.2716928 L.P., CONCEPTO: REVERSION DE AGUINALDO GESTION 2008, CUENTA DE DEPOSITO: CUENTA UNICA DEL TESORO</t>
  </si>
  <si>
    <t>O14681820002</t>
  </si>
  <si>
    <t>00099021001 DEPOSITO DE EFECTIVO, DEPOSITANTE: CARMELA AGRAMONT CHUQUIMIA - C.I.2716928 L.P., CONCEPTO: REVERSION DE AGUINALDO GESTION 2007 (DUODECIMAS), CUENTA DE DEPOSITO: CUENTA UNICA DEL TESORO</t>
  </si>
  <si>
    <t>O14682000002</t>
  </si>
  <si>
    <t>00526012001 DEPOSITO DE EFECTIVO, DEPOSITANTE: BOLIVIA TV, CONCEPTO: DEVOLUCION FONDO EN AVANCE, CUENTA DE DEPOSITO: CUENTA UNICA DEL TESORO</t>
  </si>
  <si>
    <t>O14683350002</t>
  </si>
  <si>
    <t>00099021001 DEPOSITO DE EFECTIVO, DEPOSITANTE: ALVARO RODRIGO PINILLA ROMERO, CONCEPTO: DEVOLUCION DE TASA AEROPUERTUARIA (SABSA) C-31/3422 GESTION 2016, CUENTA DE DEPOSITO: CUENTA UNICA DEL TESORO</t>
  </si>
  <si>
    <t>O14684000002</t>
  </si>
  <si>
    <t>00099021001 DEPOSITO DE EFECTIVO, DEPOSITANTE: LUISA HUANCA COLQUE, CONCEPTO: DEVOLUCION DE HABERES MES DE DICIEMBRE 2016, CUENTA DE DEPOSITO: CUENTA UNICA DEL TESORO</t>
  </si>
  <si>
    <t>O14684100002</t>
  </si>
  <si>
    <t>00594012001 DEPOSITO DE EFECTIVO, DEPOSITANTE: ASP - B RODRIGO MONTAÑO, CONCEPTO: DEVOLUCION DE FONDOS, CUENTA DE DEPOSITO: CUENTA UNICA DEL TESORO</t>
  </si>
  <si>
    <t>O14684120002</t>
  </si>
  <si>
    <t>00594012001 DEPOSITO DE EFECTIVO, DEPOSITANTE: ASP - B ILSE RICO OROZCO, CONCEPTO: DEVOLUCION DE FONDOS, CUENTA DE DEPOSITO: CUENTA UNICA DEL TESORO</t>
  </si>
  <si>
    <t>O14684530002</t>
  </si>
  <si>
    <t>00099021001 DEPOSITO DE EFECTIVO, DEPOSITANTE: ELENA CALLES MELEAN, CONCEPTO: PREVENTIVO 3151, CUENTA DE DEPOSITO: CUENTA UNICA DEL TESORO</t>
  </si>
  <si>
    <t>O14684560002</t>
  </si>
  <si>
    <t>00099021001 DEPOSITO DE EFECTIVO, DEPOSITANTE: ELENA CALLES MELEAN, CONCEPTO: PREVENTIVO 3152, CUENTA DE DEPOSITO: CUENTA UNICA DEL TESORO</t>
  </si>
  <si>
    <t>O14684630002</t>
  </si>
  <si>
    <t>00312014401 DEPOSITO DE EFECTIVO, DEPOSITANTE: MIGUEL FRANCISCO HINOJOSA, CONCEPTO: DINAMARCA PREVENTIVO 3100, CUENTA DE DEPOSITO: CUENTA UNICA DEL TESORO</t>
  </si>
  <si>
    <t>O14684660002</t>
  </si>
  <si>
    <t>00312014401 DEPOSITO DE EFECTIVO, DEPOSITANTE: MIGUEL FRANCISCO DIAZ HINOJOSA, CONCEPTO: DINAMARCA PREVENTIVO 3102, CUENTA DE DEPOSITO: CUENTA UNICA DEL TESORO</t>
  </si>
  <si>
    <t>O14684690002</t>
  </si>
  <si>
    <t>00312014401 DEPOSITO DE EFECTIVO, DEPOSITANTE: MIGUEL FRANCISCO DIAZ HINOJOSA, CONCEPTO: DINAMARCA PREVENTIVO 3104, CUENTA DE DEPOSITO: CUENTA UNICA DEL TESORO</t>
  </si>
  <si>
    <t>O14684720002</t>
  </si>
  <si>
    <t>00223012001 DEPOSITO DE EFECTIVO, DEPOSITANTE: JORGE MAURICIO MARIN PEÑALOZA, CONCEPTO: DEVOLUCION DE VIATICOS AC-31 N° 9, CUENTA DE DEPOSITO: CUENTA UNICA DEL TESORO</t>
  </si>
  <si>
    <t>O14684760002</t>
  </si>
  <si>
    <t>00099021001 DEPOSITO DE EFECTIVO, DEPOSITANTE: MARCELA CARBALLO, CONCEPTO: PREVENTIVO 2204, CUENTA DE DEPOSITO: CUENTA UNICA DEL TESORO</t>
  </si>
  <si>
    <t>O14684770002</t>
  </si>
  <si>
    <t>00312014401 DEPOSITO DE EFECTIVO, DEPOSITANTE: MARCELA ELIANA CARBALLO, CONCEPTO: DINAMARCA PREVENTIVO 3074, CUENTA DE DEPOSITO: CUENTA UNICA DEL TESORO</t>
  </si>
  <si>
    <t>O14684780002</t>
  </si>
  <si>
    <t>00312014401 DEPOSITO DE EFECTIVO, DEPOSITANTE: MARCELA ELIANA CARBALLO, CONCEPTO: DINAMARCA PREVENTIVO 3073, CUENTA DE DEPOSITO: CUENTA UNICA DEL TESORO</t>
  </si>
  <si>
    <t>O14684840002</t>
  </si>
  <si>
    <t>00312014401 DEPOSITO DE EFECTIVO, DEPOSITANTE: MARCELA ELIANA CARBALLO, CONCEPTO: DINAMARCA PREVENTIVO 2226, CUENTA DE DEPOSITO: CUENTA UNICA DEL TESORO</t>
  </si>
  <si>
    <t>O14684930002</t>
  </si>
  <si>
    <t>00099021001 DEPOSITO DE EFECTIVO, DEPOSITANTE: JEANGLER ARELY, CONCEPTO: PREVENTIVO 1680, CUENTA DE DEPOSITO: CUENTA UNICA DEL TESORO</t>
  </si>
  <si>
    <t>O14684940002</t>
  </si>
  <si>
    <t>00099021001 DEPOSITO DE EFECTIVO, DEPOSITANTE: JEANGLER ARELY, CONCEPTO: PREVENTIVO 1679, CUENTA DE DEPOSITO: CUENTA UNICA DEL TESORO</t>
  </si>
  <si>
    <t>O14685060002</t>
  </si>
  <si>
    <t>00099021001 DEPOSITO DE EFECTIVO, DEPOSITANTE: MANUEL FERNANDO QUILLE FLORES, CONCEPTO: DEVOLUCION, CUENTA DE DEPOSITO: CUENTA UNICA DEL TESORO</t>
  </si>
  <si>
    <t>O14685540002</t>
  </si>
  <si>
    <t>00291012002 DEPOSITO DE EFECTIVO, DEPOSITANTE: SIMON CUBA QUISPE, CONCEPTO: EXTRAVIO CREDENCIAL ABC, CUENTA DE DEPOSITO: CUENTA UNICA DEL TESORO</t>
  </si>
  <si>
    <t>B14687030002</t>
  </si>
  <si>
    <t>00099021001 DEP.DE CHEQ.AJENOS,RET.DE CAM.,CONCEPTO: QUISPE GARCIA AMALIO,DEP.: BANCO UNION S.A. , PROCEDENCIA: BANCO UNION S.A., CHEQUE: 145931, FECHA DE EMISION:23/01/2017</t>
  </si>
  <si>
    <t>B14687050002</t>
  </si>
  <si>
    <t>00099021001 DEP.DE CHEQ.AJENOS,RET.DE CAM.,CONCEPTO: QUISPE GARCIA AMALIO,DEP.: BANCO UNION S.A. , PROCEDENCIA: BANCO UNION S.A., CHEQUE: 145932, FECHA DE EMISION:23/01/2017</t>
  </si>
  <si>
    <t>B14687060002</t>
  </si>
  <si>
    <t>00099021001 DEP.DE CHEQ.AJENOS,RET.DE CAM.,CONCEPTO: CASTRO SOTO MARIA DEL ROSARIO,DEP.: BANCO UNION S.A. , PROCEDENCIA: BANCO UNION S.A., CHEQUE: 145933, FECHA DE EMISION:23/01/2017</t>
  </si>
  <si>
    <t>B14687080002</t>
  </si>
  <si>
    <t>00099021001 DEP.DE CHEQ.AJENOS,RET.DE CAM.,CONCEPTO: TORRICO VEGA WILMA,DEP.: BANCO UNION S.A. , PROCEDENCIA: BANCO UNION S.A., CHEQUE: 145934, FECHA DE EMISION:23/01/2017</t>
  </si>
  <si>
    <t>B14687420002</t>
  </si>
  <si>
    <t>00046024204 DEP.DE CHEQ.AJENOS,RET.DE CAM.,CONCEPTO: REPOSICION DE FONDOS A LA CUENTA DEL MINISTERIO DE SALUD,DEP.: MINISTERIO DE SALUD , PROCEDENCIA: BANCO UNION S.A., CHEQUE: 1684, FECHA DE EMISION:19/01/2017</t>
  </si>
  <si>
    <t>O14686620002</t>
  </si>
  <si>
    <t>00099021001 DEPOSITO DE EFECTIVO, DEPOSITANTE: NICANOR CLAUDIO QUISBERT QUIROGA, CONCEPTO: DOBLE PERCEPCION, CUENTA DE DEPOSITO: CUENTA UNICA DEL TESORO</t>
  </si>
  <si>
    <t>O14686660002</t>
  </si>
  <si>
    <t>00099021001 DEPOSITO DE EFECTIVO, DEPOSITANTE: MARIO LIMACHI MALDONADO, CONCEPTO: DOBLE PERCEPCION, CUENTA DE DEPOSITO: CUENTA UNICA DEL TESORO</t>
  </si>
  <si>
    <t>O14686830002</t>
  </si>
  <si>
    <t>00099021001 DEPOSITO DE EFECTIVO, DEPOSITANTE: JESUS RAUL DE LA FUENTE REYNA, CONCEPTO: DEV.LIQUIDO PAGABLE,ASR MUMANAL, MUMANAL FEDERACION URBANA Y CONFEDERACION URBANA, CUENTA DE DEPOSITO: CUENTA UNICA DEL TESORO</t>
  </si>
  <si>
    <t>O14687290002</t>
  </si>
  <si>
    <t>00099021001 DEPOSITO DE EFECTIVO, DEPOSITANTE: CARMIÑA FORONDA GUERRA, CONCEPTO: DOBLE PERCEPCION, CUENTA DE DEPOSITO: CUENTA UNICA DEL TESORO</t>
  </si>
  <si>
    <t>O14687320002</t>
  </si>
  <si>
    <t>00099021001 DEPOSITO DE EFECTIVO, DEPOSITANTE: ANGELICA TRINIDAD ARUQUIPA VDA DE CHARCAS, CONCEPTO: DEP DE UNA DUODECIMA DE AGUINALDO, CUENTA DE DEPOSITO: CUENTA UNICA DEL TESORO</t>
  </si>
  <si>
    <t>O14687810002</t>
  </si>
  <si>
    <t>00099021001 DEPOSITO DE EFECTIVO, DEPOSITANTE: CARLOS EDUARDO MARIO MORALES LANDIVAR, CONCEPTO: PAGO DEL 10% POR CONCEPTO DEL PRA, CUENTA DE DEPOSITO: CUENTA UNICA DEL TESORO</t>
  </si>
  <si>
    <t>O14688100002</t>
  </si>
  <si>
    <t>00041044201 DEPOSITO DE EFECTIVO, DEPOSITANTE: SANDRA PATRICIA MONASTERIOS YAPU, CONCEPTO: REVERSION DE RECURSOS NO UTILIZADOS, CUENTA DE DEPOSITO: CUENTA UNICA DEL TESORO</t>
  </si>
  <si>
    <t>O14688150002</t>
  </si>
  <si>
    <t>00223012001 DEPOSITO DE EFECTIVO, DEPOSITANTE: MARIA LOURDES CORDERO PEREZ, CONCEPTO: DEVOLUCION DE UN DIA DE VIATICO AL C-31 #9, CUENTA DE DEPOSITO: CUENTA UNICA DEL TESORO</t>
  </si>
  <si>
    <t>O14688480002</t>
  </si>
  <si>
    <t>00099021001 DEPOSITO DE EFECTIVO, DEPOSITANTE: RAQUEL LITA CAERO RODRIGUEZ, CONCEPTO: DEVOLUCION DOBLE PERCEPCION, CUENTA DE DEPOSITO: CUENTA UNICA DEL TESORO</t>
  </si>
  <si>
    <t>O14688830002</t>
  </si>
  <si>
    <t>00526012001 DEPOSITO DE EFECTIVO, DEPOSITANTE: BOLIVIA TV- ANTENOR LUIS CERRUTO MEDINA, CONCEPTO: DEVOLUCION DE VIATICOS, CUENTA DE DEPOSITO: CUENTA UNICA DEL TESORO</t>
  </si>
  <si>
    <t>B14691740002</t>
  </si>
  <si>
    <t>00099021001 DEP.DE CHEQ.AJENOS,RET.DE CAM.,CONCEPTO: PAGO DE SUBSIDIO DE MATERNIDAD FEBRERO MARZO Y ABRIL 2016,DEP.: CAJA DE SALUD DE LA BANCA PRIVADA , PROCEDENCIA: BANCO NACIONAL DE BOLIVIA S.A., CHEQUE: 6346754, FECHA DE EMISION:13/01/2017</t>
  </si>
  <si>
    <t>O14691230002</t>
  </si>
  <si>
    <t>O14692000002</t>
  </si>
  <si>
    <t>00099021001 DEPOSITO DE EFECTIVO, DEPOSITANTE: ANH - ORURO, CONCEPTO: DEVOLUCION RECURSOS COURIER - ANH ORURO, CUENTA DE DEPOSITO: CUENTA UNICA DEL TESORO</t>
  </si>
  <si>
    <t>O14692480002</t>
  </si>
  <si>
    <t>00099021001 DEPOSITO DE EFECTIVO, DEPOSITANTE: CAMILLE PATRICIA COPACABANA PONCE FORTUN, CONCEPTO: DEPÓSITO DUODECIMA DE AGUINALDO DE JULIA ELENA FORTUN MELGAREJO, CUENTA DE DEPOSITO: CUENTA UNICA DEL TESORO</t>
  </si>
  <si>
    <t>O14692580002</t>
  </si>
  <si>
    <t>00030011101 DEPOSITO DE EFECTIVO, DEPOSITANTE: MINISTERIO DE JUSTICIA, CONCEPTO: DEVOLUCION REFRIGERIO RPA DIC-16(DEVENGADO), CUENTA DE DEPOSITO: CUENTA UNICA DEL TESORO</t>
  </si>
  <si>
    <t>O14692600002</t>
  </si>
  <si>
    <t>00234014202 DEPOSITO DE EFECTIVO, DEPOSITANTE: ISELA ANEL CONDARCO CORDOVA, CONCEPTO: DEV. DE VIATICOS S/G C31-26 DE FECHA 12 AL 13 DE ENERO DE 2017 EN COMISION DE VIAJE ORURO, CUENTA DE DEPOSITO: CUENTA UNICA DEL TESORO</t>
  </si>
  <si>
    <t>O14692660002</t>
  </si>
  <si>
    <t>00512012001 DEPOSITO DE EFECTIVO, DEPOSITANTE: MARCO LELARGE - A.A.S.A.N.A., CONCEPTO: DEVOLUCION, CUENTA DE DEPOSITO: CUENTA UNICA DEL TESORO</t>
  </si>
  <si>
    <t>O14693610002</t>
  </si>
  <si>
    <t>00526012001 DEPOSITO DE EFECTIVO, DEPOSITANTE: GUIDO BARRIOS RIVAS, CONCEPTO: DEVOLUCION POR CONCEPTO DE FONDOS EN AVANCE, CUENTA DE DEPOSITO: CUENTA UNICA DEL TESORO</t>
  </si>
  <si>
    <t>B14695180002</t>
  </si>
  <si>
    <t>00526012001 DEP.DE CHEQ.AJENOS,RET.DE CAM.,CONCEPTO: DEVOLUCION PAGO EN DEMASIA COTAS (STC),DEP.: COTAS , PROCEDENCIA: BANCO UNION S.A., CHEQUE: 15735, FECHA DE EMISION:25/01/2017</t>
  </si>
  <si>
    <t>B14695230002</t>
  </si>
  <si>
    <t>00526012001 DEP.DE CHEQ.AJENOS,RET.DE CAM.,CONCEPTO: DEVOLUCION DE REFRIGERIO DE JESIKA NILDA VILLCA JIMENEZ,DEP.: BOLIVIA TV , PROCEDENCIA: BANCO UNION S.A., CHEQUE: 15737, FECHA DE EMISION:25/01/2017</t>
  </si>
  <si>
    <t>B14695240002</t>
  </si>
  <si>
    <t>00526012001 DEP.DE CHEQ.AJENOS,RET.DE CAM.,CONCEPTO: DEVOLUCION SALDO FONDO OPERATIVO (STC),DEP.: BOLIVIA TV , PROCEDENCIA: BANCO UNION S.A., CHEQUE: 15736, FECHA DE EMISION:25/01/2017</t>
  </si>
  <si>
    <t>B14696000002</t>
  </si>
  <si>
    <t>00099021001 DEP.DE CHEQ.AJENOS,RET.DE CAM.,CONCEPTO: MARTHA MONTECINOS CANDIA,DEP.: BANCO UNION S.A. , PROCEDENCIA: BANCO UNION S.A., CHEQUE: 145936, FECHA DE EMISION:26/01/2017</t>
  </si>
  <si>
    <t>B14696010002</t>
  </si>
  <si>
    <t>00099021001 DEP.DE CHEQ.AJENOS,RET.DE CAM.,CONCEPTO: RIOS KENY RITHA SANCHEZ DE,DEP.: BANCO UNION S.A. , PROCEDENCIA: BANCO UNION S.A., CHEQUE: 145937, FECHA DE EMISION:26/01/2017</t>
  </si>
  <si>
    <t>B14696620002</t>
  </si>
  <si>
    <t>00580012001 DEP.DE CHEQ.AJENOS,RET.DE CAM.,CONCEPTO: DEVOLUCION,DEP.: DEPOSITOS ADUANEROS BOLIVIANOS D.A.B. , PROCEDENCIA: BANCO UNION S.A., CHEQUE: 6391, FECHA DE EMISION:26/01/2017</t>
  </si>
  <si>
    <t>O14695250002</t>
  </si>
  <si>
    <t>00099021001 DEPOSITO DE EFECTIVO, DEPOSITANTE: JOSE ANTONIO MENENDEZ BALDERRAMA, CONCEPTO: DEVOLUCION DE PAGO ESCEDENTE POR ERROR DE SEDES, OCUTBRE 2016, CUENTA DE DEPOSITO: CUENTA UNICA DEL TESORO</t>
  </si>
  <si>
    <t>O14695820002</t>
  </si>
  <si>
    <t>00222018010 DEPOSITO DE EFECTIVO, DEPOSITANTE: BENI, CONCEPTO: REVERSION DE FONDOS NO EJECUTADOS, CUENTA DE DEPOSITO: CUENTA UNICA DEL TESORO</t>
  </si>
  <si>
    <t>O14696260002</t>
  </si>
  <si>
    <t>00099021001 DEPOSITO DE EFECTIVO, DEPOSITANTE: SAGUAPAC, CONCEPTO: PREVENTIVO 2300, CUENTA DE DEPOSITO: CUENTA UNICA DEL TESORO</t>
  </si>
  <si>
    <t>O14696300002</t>
  </si>
  <si>
    <t>00099021001 DEPOSITO DE EFECTIVO, DEPOSITANTE: ROSE MARY ARIAS DURAN, CONCEPTO: DEP. POR UNA DUODECIMA DE AGUINALDO, CUENTA DE DEPOSITO: CUENTA UNICA DEL TESORO</t>
  </si>
  <si>
    <t>O14696310002</t>
  </si>
  <si>
    <t>O14696990002</t>
  </si>
  <si>
    <t>00099021001 DEPOSITO DE EFECTIVO, DEPOSITANTE: VIRGINIA VELASCO CONDORI, CONCEPTO: DEVOLUCION DE PASAJES AEREOS NO UTILIZADOS, CUENTA DE DEPOSITO: CUENTA UNICA DEL TESORO</t>
  </si>
  <si>
    <t>O14697160002</t>
  </si>
  <si>
    <t>00099021001 DEPOSITO DE EFECTIVO, DEPOSITANTE: CUNO CANASA LOLA CELESTINA (QEPD), CONCEPTO: IMPORTE POR COBRO INDEBIDO, CUENTA DE DEPOSITO: CUENTA UNICA DEL TESORO</t>
  </si>
  <si>
    <t>O14697440002</t>
  </si>
  <si>
    <t>00099021001 DEPOSITO DE EFECTIVO, DEPOSITANTE: ALVARO MARCO ANTONIO CABA OLIVAREZ CI 2377522 LP, CONCEPTO: CJTE MEFP/VTCP/DGPOT/UAJS-CPI/N°030/2016 REGULARIZACION JUNIO-JULIO-AGOSTO 2016, CUENTA DE DEPOSITO: CUENTA UNICA DEL TESORO</t>
  </si>
  <si>
    <t>O14697570002</t>
  </si>
  <si>
    <t>00223012001 DEPOSITO DE EFECTIVO, DEPOSITANTE: JEANNETH VILLALOBOS CAYO FONOBOSQUE, CONCEPTO: DEVOLUCION DE VIATICOS AL PREVENTIVO C-31 009, CUENTA DE DEPOSITO: CUENTA UNICA DEL TESORO</t>
  </si>
  <si>
    <t>O14697690002</t>
  </si>
  <si>
    <t>00099021001 DEPOSITO DE EFECTIVO, DEPOSITANTE: EGIDIA LOURDES VACAFLOR FLORES, CONCEPTO: DEVOLUCION DOS DUODECIMAS DE AGUINALDO, CUENTA DE DEPOSITO: CUENTA UNICA DEL TESORO</t>
  </si>
  <si>
    <t>O14698780002</t>
  </si>
  <si>
    <t>00099021001 DEPOSITO DE EFECTIVO, DEPOSITANTE: ANTONIO SURCO SACACA, CONCEPTO: PERCEPCION INDEBIDA, CUENTA DE DEPOSITO: CUENTA UNICA DEL TESORO</t>
  </si>
  <si>
    <t>O14700060002</t>
  </si>
  <si>
    <t>00099021001 DEPOSITO DE EFECTIVO, DEPOSITANTE: FRANCISCO HUAÑAPACO GUTIERREZ, CONCEPTO: DOBLE PERCEPCION, CUENTA DE DEPOSITO: CUENTA UNICA DEL TESORO</t>
  </si>
  <si>
    <t>O14700120002</t>
  </si>
  <si>
    <t>00099021001 DEPOSITO DE EFECTIVO, DEPOSITANTE: JUAN CARLOS SIERRA C., CONCEPTO: DEP. UNA DUODECIMA DE AGUINALDO, CUENTA DE DEPOSITO: CUENTA UNICA DEL TESORO</t>
  </si>
  <si>
    <t>O14701060002</t>
  </si>
  <si>
    <t>00099021001 DEPOSITO DE EFECTIVO, DEPOSITANTE: WALTER RAMIREZ CRIALES, CONCEPTO: DOBLE PERCEPCION, CUENTA DE DEPOSITO: CUENTA UNICA DEL TESORO</t>
  </si>
  <si>
    <t>O14701180002</t>
  </si>
  <si>
    <t>00099021001 DEPOSITO DE EFECTIVO, DEPOSITANTE: ANH - SCZ, CONCEPTO: DEVOLUCION DE RECURSOS COMBUSTIBLE ANH - SCZ, CUENTA DE DEPOSITO: CUENTA UNICA DEL TESORO</t>
  </si>
  <si>
    <t>O14701550002</t>
  </si>
  <si>
    <t>00035011105 DEPOSITO DE EFECTIVO, DEPOSITANTE: CARLOS CAMARGO TICONA, CONCEPTO: DEVOLUCION DE VIATICOS, CUENTA DE DEPOSITO: CUENTA UNICA DEL TESORO</t>
  </si>
  <si>
    <t>O14701740002</t>
  </si>
  <si>
    <t>00099021001 DEPOSITO DE EFECTIVO, DEPOSITANTE: RICARDO QUIROGA UGARTE, CONCEPTO: DOBLE PERCEPCION, CUENTA DE DEPOSITO: CUENTA UNICA DEL TESORO</t>
  </si>
  <si>
    <t>O14703700002</t>
  </si>
  <si>
    <t>00046024204 DEPOSITO DE EFECTIVO, DEPOSITANTE: MINISTERIO DE SALUD, CONCEPTO: DEVOLUCION POR CONCEPTO FONDOS EN AVANCE, CUENTA DE DEPOSITO: CUENTA UNICA DEL TESORO</t>
  </si>
  <si>
    <t>O14706750002</t>
  </si>
  <si>
    <t>00099021001 DEPOSITO DE EFECTIVO, DEPOSITANTE: BETZABETH AMANDA MELGAREJO VELASCO, CONCEPTO: DEVOLUCION POR PERCEPCION INDEBIDA DE HABERES, CUENTA DE DEPOSITO: CUENTA UNICA DEL TESORO</t>
  </si>
  <si>
    <t>O14707150002</t>
  </si>
  <si>
    <t>00348014401 DEPOSITO DE EFECTIVO, DEPOSITANTE: ARSENIO MARCIAL CASTELLON QUISBERT, CONCEPTO: DEVOLUCION DE RECURSOS POR CONCEPTO DE PAGO EN EXCESO, CUENTA DE DEPOSITO: CUENTA UNICA DEL TESORO</t>
  </si>
  <si>
    <t>O14707290002</t>
  </si>
  <si>
    <t>00099021001 DEPOSITO DE EFECTIVO, DEPOSITANTE: WILMA VIKY TROCHE JUCUMANI, CONCEPTO: DEVOLUCION POR CONCEPTO DE CATEGORIA INDEBIDA, CUENTA DE DEPOSITO: CUENTA UNICA DEL TESORO</t>
  </si>
  <si>
    <t>O14708380002</t>
  </si>
  <si>
    <t>00099021001 DEPOSITO DE EFECTIVO, DEPOSITANTE: MEYDA GABY NINA ZUNA, CONCEPTO: REVERSION DE BOLETO DE HABER MENSUAL DE JUNIO, CUENTA DE DEPOSITO: CUENTA UNICA DEL TESORO</t>
  </si>
  <si>
    <t>O14708390002</t>
  </si>
  <si>
    <t>00099021001 DEPOSITO DE EFECTIVO, DEPOSITANTE: MEYDA GABY NINA ZUNA, CONCEPTO: REVERSION DE BOLETA DE HABER MENSUAL DE AGOSTO, CUENTA DE DEPOSITO: CUENTA UNICA DEL TESORO</t>
  </si>
  <si>
    <t>O14709340002</t>
  </si>
  <si>
    <t>00348014401 DEPOSITO DE EFECTIVO, DEPOSITANTE: RUBEN GUZMAN ARIAS, CONCEPTO: DEVOLUCION DE VIATICOS GESTION 2014, CUENTA DE DEPOSITO: CUENTA UNICA DEL TESORO</t>
  </si>
  <si>
    <t>B14712590002</t>
  </si>
  <si>
    <t>00526012001 DEP.DE CHEQ.AJENOS,RET.DE CAM.,CONCEPTO: REVERSION DE FONDOS EN AVANCE,DEP.: BOLIVIA TV. , PROCEDENCIA: BANCO UNION S.A., CHEQUE: 15744, FECHA DE EMISION:30/01/2017</t>
  </si>
  <si>
    <t>B14713610002</t>
  </si>
  <si>
    <t>00099021001 DEP.DE CHEQ.AJENOS,RET.DE CAM.,CONCEPTO: CRESPO POLO CARLOS RENAN,DEP.: BANCO UNION S.A. , PROCEDENCIA: BANCO UNION S.A., CHEQUE: 145940, FECHA DE EMISION:31/01/2017</t>
  </si>
  <si>
    <t>B14713620002</t>
  </si>
  <si>
    <t>00099021001 DEP.DE CHEQ.AJENOS,RET.DE CAM.,CONCEPTO: MARCELO EDGAR CORTEZ ZACONETA,DEP.: BANCO UNION S.A. , PROCEDENCIA: BANCO UNION S.A., CHEQUE: 145938, FECHA DE EMISION:31/01/2017</t>
  </si>
  <si>
    <t>B14713640002</t>
  </si>
  <si>
    <t>00099021001 DEP.DE CHEQ.AJENOS,RET.DE CAM.,CONCEPTO: CASTRO SOTO MARIA DEL ROSARIO,DEP.: BANCO UNION S.A. , PROCEDENCIA: BANCO UNION S.A., CHEQUE: 145941, FECHA DE EMISION:31/01/2017</t>
  </si>
  <si>
    <t>B14713650002</t>
  </si>
  <si>
    <t>00099021001 DEP.DE CHEQ.AJENOS,RET.DE CAM.,CONCEPTO: NAVA GUZMAN CARLOS ANGEL,DEP.: BANCO UNION S.A. , PROCEDENCIA: BANCO UNION S.A., CHEQUE: 145292, FECHA DE EMISION:31/01/2017</t>
  </si>
  <si>
    <t>B14713690002</t>
  </si>
  <si>
    <t>00099021001 DEP.DE CHEQ.AJENOS,RET.DE CAM.,CONCEPTO: EDUARDO SOTO BUTRON,DEP.: BANCO UNION S.A. , PROCEDENCIA: BANCO UNION S.A., CHEQUE: 145293, FECHA DE EMISION:31/01/2017</t>
  </si>
  <si>
    <t>B14713720002</t>
  </si>
  <si>
    <t>00099021001 DEP.DE CHEQ.AJENOS,RET.DE CAM.,CONCEPTO: MARIA ELENA CHIRI ACZAMA,DEP.: BANCO UNION S.A. , PROCEDENCIA: BANCO UNION S.A., CHEQUE: 145294, FECHA DE EMISION:31/01/2017</t>
  </si>
  <si>
    <t>O14713060002</t>
  </si>
  <si>
    <t>00592012001 DEPOSITO DE EFECTIVO, DEPOSITANTE: COSMOS TRAVEL AND SERVICE, CONCEPTO: DEVOLUCIONES DE BOLETOS, CUENTA DE DEPOSITO: CUENTA UNICA DEL TESORO</t>
  </si>
  <si>
    <t>O14714250002</t>
  </si>
  <si>
    <t>00099021001 DEPOSITO DE EFECTIVO, DEPOSITANTE: MILITZA MOLLEDA PRADO, CONCEPTO: DEVOLUCION, CUENTA DE DEPOSITO: CUENTA UNICA DEL TESORO</t>
  </si>
  <si>
    <t>O14714260002</t>
  </si>
  <si>
    <t>O14714280002</t>
  </si>
  <si>
    <t>O14714300002</t>
  </si>
  <si>
    <t>O14714320002</t>
  </si>
  <si>
    <t>O14714330002</t>
  </si>
  <si>
    <t>O14714340002</t>
  </si>
  <si>
    <t>O14714400002</t>
  </si>
  <si>
    <t>00015011108 DEPOSITO DE EFECTIVO, DEPOSITANTE: DENIS RONALD POMA GUTIERREZ, CONCEPTO: PAGO DE EXCEDENTE, CUENTA DE DEPOSITO: CUENTA UNICA DEL TESORO</t>
  </si>
  <si>
    <t>O14714760002</t>
  </si>
  <si>
    <t>00099021001 DEPOSITO DE EFECTIVO, DEPOSITANTE: ALVARO MACHACA MEDINA, CONCEPTO: DEVOLUCION HABERES DE PAGO DICIEMBRE 2016 ITEM HIPIC 20264, CUENTA DE DEPOSITO: CUENTA UNICA DEL TESORO</t>
  </si>
  <si>
    <t>B14720340002</t>
  </si>
  <si>
    <t>00099021001 DEP.DE CHEQ.AJENOS,RET.DE CAM.,CONCEPTO: SEJAS LAZARTE ROSALIA,DEP.: BANCO UNION S.A. , PROCEDENCIA: BANCO UNION S.A., CHEQUE: 145298, FECHA DE EMISION:01/02/2017</t>
  </si>
  <si>
    <t>B14720350002</t>
  </si>
  <si>
    <t>00099021001 DEP.DE CHEQ.AJENOS,RET.DE CAM.,CONCEPTO: CRESPO POLO CARLOS RENAN,DEP.: BANCO UNION S.A. , PROCEDENCIA: BANCO UNION S.A., CHEQUE: 145300, FECHA DE EMISION:01/02/2017</t>
  </si>
  <si>
    <t>B14720370002</t>
  </si>
  <si>
    <t>00099021001 DEP.DE CHEQ.AJENOS,RET.DE CAM.,CONCEPTO: LARA TORRICO ANTONIO,DEP.: BANCO UNION S.A. , PROCEDENCIA: BANCO UNION S.A., CHEQUE: 145301, FECHA DE EMISION:01/02/2017</t>
  </si>
  <si>
    <t>B14720390002</t>
  </si>
  <si>
    <t>00099021001 DEP.DE CHEQ.AJENOS,RET.DE CAM.,CONCEPTO: VILLCA HUARACHI MARIO,DEP.: BANCO UNION S.A. , PROCEDENCIA: BANCO UNION S.A., CHEQUE: 145299, FECHA DE EMISION:01/02/2017</t>
  </si>
  <si>
    <t>B14720410002</t>
  </si>
  <si>
    <t>00132042001 DEP.DE CHEQ.AJENOS,RET.DE CAM.,CONCEPTO: REVERSION DE FONDOS,DEP.: ABONOS , PROCEDENCIA: BANCO UNION S.A., CHEQUE: 17, FECHA DE EMISION:24/01/2017</t>
  </si>
  <si>
    <t>O14720400002</t>
  </si>
  <si>
    <t>00099021001 DEPOSITO DE EFECTIVO, DEPOSITANTE: ANA MARIA IRIARTE DE CARDONA CI: 2018940 LP., CONCEPTO: COBRO INDEBIDO POR NUEVAS NUPCIAS, CUENTA DE DEPOSITO: CUENTA UNICA DEL TESORO</t>
  </si>
  <si>
    <t>O14720600002</t>
  </si>
  <si>
    <t>00099021001 DEPOSITO DE EFECTIVO, DEPOSITANTE: MARCELA MAMANI CHOQUE, CONCEPTO: REVERSION EN COMPRA DE PRODUCTO QUIMICOS, CUENTA DE DEPOSITO: CUENTA UNICA DEL TESORO</t>
  </si>
  <si>
    <t>O14720620002</t>
  </si>
  <si>
    <t>00099021001 DEPOSITO DE EFECTIVO, DEPOSITANTE: EDGAR RAUL SERRANO GARRET, CONCEPTO: DEVOLUCION SERVICIO TELEFONIA GESTION 2015 S/G PGE/DGAA/NOT 008/2015, CUENTA DE DEPOSITO: CUENTA UNICA DEL TESORO</t>
  </si>
  <si>
    <t>O14720660002</t>
  </si>
  <si>
    <t>00099021001 DEPOSITO DE EFECTIVO, DEPOSITANTE: YOLANDA EUGENIA TERCEROS VELIZ CI 2368546 LP, CONCEPTO: DOBLE PERCEPCION, CUENTA DE DEPOSITO: CUENTA UNICA DEL TESORO</t>
  </si>
  <si>
    <t>O14721220002</t>
  </si>
  <si>
    <t>O14721720002</t>
  </si>
  <si>
    <t>00099021001 DEPOSITO DE EFECTIVO, DEPOSITANTE: ROSARIO RUIZ CUELLAR, CONCEPTO: POR DOBLE PERCEPCION, CUENTA DE DEPOSITO: CUENTA UNICA DEL TESORO</t>
  </si>
  <si>
    <t>O14722260002</t>
  </si>
  <si>
    <t>00099021001 DEPOSITO DE EFECTIVO, DEPOSITANTE: CEFERINO MARTIN CHOQUE ARUQUIPA, CONCEPTO: DEVOLUCION POR CONCEPTO DE DESCUENTO, CUENTA DE DEPOSITO: CUENTA UNICA DEL TESORO</t>
  </si>
  <si>
    <t>O14723770002</t>
  </si>
  <si>
    <t>00234014202 DEPOSITO DE EFECTIVO, DEPOSITANTE: PERCY OSCAR ACARAPI MEJILLONES, CONCEPTO: DEVOLUCION AL C-31 1237 , PARTIDA 854, CUENTA DE DEPOSITO: CUENTA UNICA DEL TESORO</t>
  </si>
  <si>
    <t>O14724380002</t>
  </si>
  <si>
    <t>O14724890002</t>
  </si>
  <si>
    <t>00099021001 DEPOSITO DE EFECTIVO, DEPOSITANTE: OSCAR NIGOEVIE HEREDIA, CONCEPTO: DEVOLUCION DEMASIA HABERES MAXIMA REMUNERACION SECTOR PUBLICO, CUENTA DE DEPOSITO: CUENTA UNICA DEL TESORO</t>
  </si>
  <si>
    <t>O14725170002</t>
  </si>
  <si>
    <t>00099021001 DEPOSITO DE EFECTIVO, DEPOSITANTE: BENITO RICARDO ENRIQUEZ SALAS C.I.2400254 L.P., CONCEPTO: REVERSION DE BOLETA DE HABER MENSUAL DIC.2016 PROFESORA HORTENCIA IRENE SALAS ACHIMO C.I.4265783 LP, CUENTA DE DEPOSITO: CUENTA UNICA DEL TESORO</t>
  </si>
  <si>
    <t>O14725340002</t>
  </si>
  <si>
    <t>00099021001 DEPOSITO DE EFECTIVO, DEPOSITANTE: JEANETTE OLMOS SOTO, CONCEPTO: DEVOLUCION DOBLE PERCEPCION, CUENTA DE DEPOSITO: CUENTA UNICA DEL TESORO</t>
  </si>
  <si>
    <t>O14725880002</t>
  </si>
  <si>
    <t>00099021001 DEPOSITO DE EFECTIVO, DEPOSITANTE: LINE HOUSE SERVICES SRL., CONCEPTO: DEVOLUCION POR MULTA SERVICIO DE COURRIER MES DICIEMBRE 2016, CUENTA DE DEPOSITO: CUENTA UNICA DEL TESORO</t>
  </si>
  <si>
    <t>O14726000002</t>
  </si>
  <si>
    <t>00099021001 DEPOSITO DE EFECTIVO, DEPOSITANTE: TRINIDAD VELASQUEZ PEREZ, CONCEPTO: DEPÓSITO POR CONCEPTO DE DESCUENTO, CUENTA DE DEPOSITO: CUENTA UNICA DEL TESORO</t>
  </si>
  <si>
    <t>B14728420002</t>
  </si>
  <si>
    <t>00099021001 DEP.DE CHEQ.AJENOS,RET.DE CAM.,CONCEPTO: ARANDIA VALDEZ EDWIN RUBEN,DEP.: BANCO UNION SA , PROCEDENCIA: BANCO UNION S.A., CHEQUE: 148158, FECHA DE EMISION:03/02/2017</t>
  </si>
  <si>
    <t>B14728440002</t>
  </si>
  <si>
    <t>00099021001 DEP.DE CHEQ.AJENOS,RET.DE CAM.,CONCEPTO: QUINTEROS VIRREIRA RONALD DAVID,DEP.: BANCO UNION SA , PROCEDENCIA: BANCO UNION S.A., CHEQUE: 148159, FECHA DE EMISION:03/02/2017</t>
  </si>
  <si>
    <t>B14728510002</t>
  </si>
  <si>
    <t>00099021001 DEP.DE CHEQ.AJENOS,RET.DE CAM.,CONCEPTO: CUIZA VILLALPANDO DOMINGO GERARDO,DEP.: BANCO UNION SA , PROCEDENCIA: BANCO UNION S.A., CHEQUE: 148160, FECHA DE EMISION:03/02/2017</t>
  </si>
  <si>
    <t>B14728530002</t>
  </si>
  <si>
    <t>00099021001 DEP.DE CHEQ.AJENOS,RET.DE CAM.,CONCEPTO: CALVI LOBATON CARMEN CELIDA,DEP.: BANCO UNION SA , PROCEDENCIA: BANCO UNION S.A., CHEQUE: 148161, FECHA DE EMISION:03/02/2017</t>
  </si>
  <si>
    <t>B14728540002</t>
  </si>
  <si>
    <t>00099021001 DEP.DE CHEQ.AJENOS,RET.DE CAM.,CONCEPTO: IRIARTE MONTAÑO GUIDO,DEP.: BANCO UNION SA , PROCEDENCIA: BANCO UNION S.A., CHEQUE: 148162, FECHA DE EMISION:03/02/2017</t>
  </si>
  <si>
    <t>B14728570002</t>
  </si>
  <si>
    <t>00680012001 DEP.DE CHEQ.AJENOS,RET.DE CAM.,CONCEPTO: PAGO ALQUILER ATM CONTRALORIA FEBRERO 2017,DEP.: BANCO UNION SA , PROCEDENCIA: BANCO UNION S.A., CHEQUE: 146495, FECHA DE EMISION:02/02/2017</t>
  </si>
  <si>
    <t>B14728750002</t>
  </si>
  <si>
    <t>00099021001 DEP.DE CHEQ.AJENOS,RET.DE CAM.,CONCEPTO: PAGO INCAPACIDADES TEMPORALES (REEMBOLSO) MIN. ECONOMIA Y FINANZAS PUBLICAS,DEP.: CAJA NACIONAL DE SALUD , PROCEDENCIA: BANCO UNION S.A., CHEQUE: 12470, FECHA DE EMISION:03/02/2017</t>
  </si>
  <si>
    <t>B14728790002</t>
  </si>
  <si>
    <t>00099021001 DEP.DE CHEQ.AJENOS,RET.DE CAM.,CONCEPTO: PAGO INCAPACIDADES TEMPORALES (REEMBOLSO) MIN. ECONOMIA Y FINANZAS PUBLICAS,DEP.: CAJA NACIONAL DE SALUD , PROCEDENCIA: BANCO UNION S.A., CHEQUE: 12471, FECHA DE EMISION:03/02/2017</t>
  </si>
  <si>
    <t>B14728810002</t>
  </si>
  <si>
    <t>00099021001 DEP.DE CHEQ.AJENOS,RET.DE CAM.,CONCEPTO: PAGO INCAPACIDADES TEMPORALES (REEMBOLSO) MIN. ECONOMIA Y FINANZAS PUBLICAS,DEP.: CAJA NACIONAL DE SALUD , PROCEDENCIA: BANCO UNION S.A., CHEQUE: 12469, FECHA DE EMISION:03/02/2017</t>
  </si>
  <si>
    <t>B14728820002</t>
  </si>
  <si>
    <t>00099021001 DEP.DE CHEQ.AJENOS,RET.DE CAM.,CONCEPTO: PAGO INCAPACIDADES TEMPORALES (REEMBOLSO) MIN. ECONOMIA Y FINANZAS PUBLICAS,DEP.: CAJA NACIONAL DE SALUD , PROCEDENCIA: BANCO UNION S.A., CHEQUE: 12468, FECHA DE EMISION:03/02/2017</t>
  </si>
  <si>
    <t>B14728850002</t>
  </si>
  <si>
    <t>00099021001 DEP.DE CHEQ.AJENOS,RET.DE CAM.,CONCEPTO: PAGO INCAPACIDADES TEMPORALES (REEMBOLSO) MIN. ECONOMIA Y FINANZAS PUBLICAS,DEP.: CAJA NACIONAL DE SALUD , PROCEDENCIA: BANCO UNION S.A., CHEQUE: 12466, FECHA DE EMISION:03/02/2017</t>
  </si>
  <si>
    <t>B14728860002</t>
  </si>
  <si>
    <t>00099021001 DEP.DE CHEQ.AJENOS,RET.DE CAM.,CONCEPTO: PAGO INCAPACIDADES TEMPORALES (REEMBOLSO) MIN. ECONOMIA Y FINANZAS PUBLICAS,DEP.: CAJA NACIONAL DE SALUD , PROCEDENCIA: BANCO UNION S.A., CHEQUE: 12467, FECHA DE EMISION:03/02/2017</t>
  </si>
  <si>
    <t>B14728870002</t>
  </si>
  <si>
    <t>00099021001 DEP.DE CHEQ.AJENOS,RET.DE CAM.,CONCEPTO: PAGO INCAPACIDADES TEMPORALES (REEMBOLSO) MIN. ECONOMIA Y FINANZAS PUBLICAS,DEP.: CAJA NACIONAL DE SALUD , PROCEDENCIA: BANCO UNION S.A., CHEQUE: 12465, FECHA DE EMISION:03/02/2017</t>
  </si>
  <si>
    <t>B14728890002</t>
  </si>
  <si>
    <t>00099021001 DEP.DE CHEQ.AJENOS,RET.DE CAM.,CONCEPTO: PAGO INCAPACIDADES TEMPORALES (REEMBOLSO) MIN. ECONOMIA Y FINANZAS PUBLICAS,DEP.: CAJA NACIONAL DE SALUD , PROCEDENCIA: BANCO UNION S.A., CHEQUE: 12464, FECHA DE EMISION:03/02/2017</t>
  </si>
  <si>
    <t>B14728920002</t>
  </si>
  <si>
    <t>00099021001 DEP.DE CHEQ.AJENOS,RET.DE CAM.,CONCEPTO: PAGO INCAPACIDADES TEMPORALES (REEMBOLSO) MIN. ECONOMIA Y FINANZAS PUBLICAS,DEP.: CAJA NACIONAL DE SALUD , PROCEDENCIA: BANCO UNION S.A., CHEQUE: 12463, FECHA DE EMISION:03/02/2017</t>
  </si>
  <si>
    <t>B14728950002</t>
  </si>
  <si>
    <t>00099021001 DEP.DE CHEQ.AJENOS,RET.DE CAM.,CONCEPTO: DEVOLUCION DE SALDO NO EJECUTADO,DEP.: AGENCIA NACIONAL DE HIDROCARBUROS , PROCEDENCIA: BANCO UNION S.A., CHEQUE: 4200, FECHA DE EMISION:01/02/2017</t>
  </si>
  <si>
    <t>B14729060002</t>
  </si>
  <si>
    <t>00132052001 DEP.DE CHEQ.AJENOS,RET.DE CAM.,CONCEPTO: DEVOLUCION POR PAGO ERRONEO,DEP.: TOTAL RADIO SYSTEMS LTDA , PROCEDENCIA: BANCO UNION S.A., CHEQUE: 285, FECHA DE EMISION:03/02/2017</t>
  </si>
  <si>
    <t>B14729350002</t>
  </si>
  <si>
    <t>00099021001 DEP.DE CHEQ.AJENOS,RET.DE CAM.,CONCEPTO: DEVOLUCION DE CC NO COBRADO OCTUBRE 2016,DEP.: LA VITALICIA SEGUROS Y REASEGUROS DE VIDA S.A. , PROCEDENCIA: BANCO BISA S.A., CHEQUE: 32796, FECHA DE EMISION:03/02/2017</t>
  </si>
  <si>
    <t>O14728140002</t>
  </si>
  <si>
    <t>00099021001 DEPOSITO DE EFECTIVO, DEPOSITANTE: AIDA LUZ MORALES VDA. DE ROSSO, CONCEPTO: CONVENIO DE PAGO 009 . 16, CUENTA DE DEPOSITO: CUENTA UNICA DEL TESORO</t>
  </si>
  <si>
    <t>O14728240002</t>
  </si>
  <si>
    <t>O14729380002</t>
  </si>
  <si>
    <t>00099021001 DEPOSITO DE EFECTIVO, DEPOSITANTE: FLORENCIA LARICO APAZA, CONCEPTO: DEVOLUCION DE PAGO DE HABER MES DE MAYO 2016 DEL SEÑOR PEDRO TICONA VERGARA CON CI. 3312195 LP, CUENTA DE DEPOSITO: CUENTA UNICA DEL TESORO</t>
  </si>
  <si>
    <t>O14729490002</t>
  </si>
  <si>
    <t>00099021001 DEPOSITO DE EFECTIVO, DEPOSITANTE: LIMBERTH ROJAS, CONCEPTO: REVERSION POR CONCEPTO DE SERVICIOS BASICOS DEL SR. LIMBERT ROJAS, CUENTA DE DEPOSITO: CUENTA UNICA DEL TESORO</t>
  </si>
  <si>
    <t>O14729500002</t>
  </si>
  <si>
    <t>00099021001 DEPOSITO DE EFECTIVO, DEPOSITANTE: JAVIER VALDIVIA, CONCEPTO: DEVOLUCION DE HABER DEL MES NOVIEMBRE 2016, CUENTA DE DEPOSITO: CUENTA UNICA DEL TESORO</t>
  </si>
  <si>
    <t>O14729510002</t>
  </si>
  <si>
    <t>00099021001 DEPOSITO DE EFECTIVO, DEPOSITANTE: JAVIER VALDIVIA, CONCEPTO: DEVOLUCION DE HABER DEL MES DE DICIEMBRE 2016, CUENTA DE DEPOSITO: CUENTA UNICA DEL TESORO</t>
  </si>
  <si>
    <t>O14729540002</t>
  </si>
  <si>
    <t>00099021001 DEPOSITO DE EFECTIVO, DEPOSITANTE: PATRICIA HANDAL ACHA - SENASIR, CONCEPTO: DOBLE PERCEPCION - DEVOLUCION, CUENTA DE DEPOSITO: CUENTA UNICA DEL TESORO</t>
  </si>
  <si>
    <t>O14730080002</t>
  </si>
  <si>
    <t>00099021001 DEPOSITO DE EFECTIVO, DEPOSITANTE: ROSENDO MARCA MAMANI, CONCEPTO: DOBLE PERCEPCION, CUENTA DE DEPOSITO: CUENTA UNICA DEL TESORO</t>
  </si>
  <si>
    <t>B14732990002</t>
  </si>
  <si>
    <t>00580012001 DEP.DE CHEQ.AJENOS,RET.DE CAM.,CONCEPTO: DEVOLUCION,DEP.: DEP. ADUANEROS BOLIVIANOS , PROCEDENCIA: BANCO UNION S.A., CHEQUE: 6403, FECHA DE EMISION:31/01/2017</t>
  </si>
  <si>
    <t>O14732280002</t>
  </si>
  <si>
    <t>O14732490002</t>
  </si>
  <si>
    <t>00099021001 DEPOSITO DE EFECTIVO, DEPOSITANTE: VITALIANO MOLINA ERGUETA, CONCEPTO: DEVOLUCION POR COBRO INDEBIDO, CUENTA DE DEPOSITO: CUENTA UNICA DEL TESORO</t>
  </si>
  <si>
    <t>O14732870002</t>
  </si>
  <si>
    <t>00099021001 DEPOSITO DE EFECTIVO, DEPOSITANTE: GUERRA AROZAMEN ANTONIO CI 1255809, CONCEPTO: DEVOLUCION DE PAGO EN EXCESO DEL SALARIO MAYOR AL DEL PRESIDENTE DICIEMBRE 2016, CUENTA DE DEPOSITO: CUENTA UNICA DEL TESORO</t>
  </si>
  <si>
    <t>O14732920002</t>
  </si>
  <si>
    <t>00099021001 DEPOSITO DE EFECTIVO, DEPOSITANTE: SARAVIA MAGNE RENE CI 1271670, CONCEPTO: DEVOLUCION DE PAGO EN EXCESO DEL SALARIO MAYOR AL DEL PRESIDENTE JUNIO 2016, CUENTA DE DEPOSITO: CUENTA UNICA DEL TESORO</t>
  </si>
  <si>
    <t>O14732960002</t>
  </si>
  <si>
    <t>00099021001 DEPOSITO DE EFECTIVO, DEPOSITANTE: QUIROZ GONZALES CELSO CI 3674459, CONCEPTO: DEVOLUCION DE PAGO EN EXCESO DEL SALARIO MAYOR AL DEL PRESIDENTE JUNIO 2016, CUENTA DE DEPOSITO: CUENTA UNICA DEL TESORO</t>
  </si>
  <si>
    <t>O14732980002</t>
  </si>
  <si>
    <t>00099021001 DEPOSITO DE EFECTIVO, DEPOSITANTE: SECKO GONZALES HUGO CI 3682597, CONCEPTO: DEVOLUCION DE PAGO EN EXCESO DEL SALARIO MAYOR AL DEL PRESIDENTE DICIEMBRE 2016, CUENTA DE DEPOSITO: CUENTA UNICA DEL TESORO</t>
  </si>
  <si>
    <t>O14733000002</t>
  </si>
  <si>
    <t>00099021001 DEPOSITO DE EFECTIVO, DEPOSITANTE: MENDOZA LUZCUBER ADALID CI 1379430, CONCEPTO: DEVOLUCION DE PAGO EN EXCESO DEL SALARIO MAYOR AL DEL PRESIDENTE ENE - JUN 2016, CUENTA DE DEPOSITO: CUENTA UNICA DEL TESORO</t>
  </si>
  <si>
    <t>O14733460002</t>
  </si>
  <si>
    <t>00513072001 DEPOSITO DE EFECTIVO, DEPOSITANTE: JAVIER SANDRO ALEGRE PIZARRO, CONCEPTO: RPOSICION IMPOSITIVA, CUENTA DE DEPOSITO: CUENTA UNICA DEL TESORO</t>
  </si>
  <si>
    <t>O14733500002</t>
  </si>
  <si>
    <t>00099021001 DEPOSITO DE EFECTIVO, DEPOSITANTE: COOPERATIVA VIDA NUEVA PCD LTDA, CONCEPTO: DEVOLUCION DE LA COOPERATIVA VIDA NUEVA PCD LTDA A LA UE-FNSE DEL MINISTERIO DE PRESIDENCIA, CUENTA DE DEPOSITO: CUENTA UNICA DEL TESORO</t>
  </si>
  <si>
    <t>O14733520002</t>
  </si>
  <si>
    <t>00099021001 DEPOSITO DE EFECTIVO, DEPOSITANTE: COOPERATIVA VIDA NUEVA LTDA, CONCEPTO: DEVOLUCION DE LA COOPERATIVA VIDA NUEVA PCD LTDA A LA UE-FNSE DEL MINISTERIO DE PRESIDENCIA, CUENTA DE DEPOSITO: CUENTA UNICA DEL TESORO</t>
  </si>
  <si>
    <t>O14733560002</t>
  </si>
  <si>
    <t>00099021001 DEPOSITO DE EFECTIVO, DEPOSITANTE: LUCRECIA VELARDE VDA. DE FLORES, CONCEPTO: PARA DEPARTAMENTO DE SENASIT, CUENTA DE DEPOSITO: CUENTA UNICA DEL TESORO</t>
  </si>
  <si>
    <t>O14733600002</t>
  </si>
  <si>
    <t>00099021001 DEPOSITO DE EFECTIVO, DEPOSITANTE: JESUS RAUL DE LA FUENTE REYNA, CONCEPTO: DEVOLUCION DE TOTAL ACREEDORES, TOTAL TRUNCAMIENTO TOTAL LIQUIDO PAGABLE, CUENTA DE DEPOSITO: CUENTA UNICA DEL TESORO</t>
  </si>
  <si>
    <t>O14733840002</t>
  </si>
  <si>
    <t>00099021001 DEPOSITO DE EFECTIVO, DEPOSITANTE: ERICK DANIEL MUKAY CI. 5580884 BN, CONCEPTO: DEVOLUCION REMUNERACION MAYOR AL PRESIDENTE, CUENTA DE DEPOSITO: CUENTA UNICA DEL TESORO</t>
  </si>
  <si>
    <t>O14734060002</t>
  </si>
  <si>
    <t>00099021001 DEPOSITO DE EFECTIVO, DEPOSITANTE: FELIPA AYALA DE NINAHUANCA, CONCEPTO: COBRO INDEBIDO, CUENTA DE DEPOSITO: CUENTA UNICA DEL TESORO</t>
  </si>
  <si>
    <t>O14734160002</t>
  </si>
  <si>
    <t>00099021001 DEPOSITO DE EFECTIVO, DEPOSITANTE: BARRIOS VILLA ALFONSO CI 1253043, CONCEPTO: DEVOLUCION DE PAGO EN EXCESO DEL SALARIO MAYOR AL DEL PRESIDENTE DICIEMBRE 2016, CUENTA DE DEPOSITO: CUENTA UNICA DEL TESORO</t>
  </si>
  <si>
    <t>O14734180002</t>
  </si>
  <si>
    <t>00099021001 DEPOSITO DE EFECTIVO, DEPOSITANTE: GOYTIA MORALES JOSE CI 1271669, CONCEPTO: DEVOLUCION DE PAGO EN EXCESO DEL SALARIO MAYOR AL DEL PRESIDENTE DICIEMBRE 2016, CUENTA DE DEPOSITO: CUENTA UNICA DEL TESORO</t>
  </si>
  <si>
    <t>O14734210002</t>
  </si>
  <si>
    <t>00099021001 DEPOSITO DE EFECTIVO, DEPOSITANTE: FUERTES CALLAPINO BERNARDINO CI 1283979, CONCEPTO: DEVOLUCION DE PAGO EN EXCESO DEL SALARIO MAYOR AL DEL PRESIDENTE DICIEMBRE 2016, CUENTA DE DEPOSITO: CUENTA UNICA DEL TESORO</t>
  </si>
  <si>
    <t>O14734230002</t>
  </si>
  <si>
    <t>00099021001 DEPOSITO DE EFECTIVO, DEPOSITANTE: TIRADO ENCINAS JOSE CI 1328741, CONCEPTO: DEVOLUCION DE PAGO EN EXCESO DEL SALARIO MAYOR AL DEL PRESIDENTE DICIEMBRE 2016, CUENTA DE DEPOSITO: CUENTA UNICA DEL TESORO</t>
  </si>
  <si>
    <t>O14734240002</t>
  </si>
  <si>
    <t>00099021001 DEPOSITO DE EFECTIVO, DEPOSITANTE: AGUIRRE HAUG ROSA CI 1616147, CONCEPTO: DEVOLUCION DE PAGO EN EXCESO DEL SALARIO MAYOR AL DEL PRESIDENTE DICIEMBRE 2016, CUENTA DE DEPOSITO: CUENTA UNICA DEL TESORO</t>
  </si>
  <si>
    <t>O14734250002</t>
  </si>
  <si>
    <t>00099021001 DEPOSITO DE EFECTIVO, DEPOSITANTE: MORA FERAUDI RUBEN CI 2216655, CONCEPTO: DEVOLUCION DE PAGO EN EXCESO DEL SALARIO MAYOR AL DEL PRESIDENTE DICIEMBRE 2016, CUENTA DE DEPOSITO: CUENTA UNICA DEL TESORO</t>
  </si>
  <si>
    <t>O14734280002</t>
  </si>
  <si>
    <t>00099021001 DEPOSITO DE EFECTIVO, DEPOSITANTE: BRACAMONTE ALANIZ HUMBERTO CI 5567062, CONCEPTO: DEVOLUCION DE PAGO EN EXCESO DEL SALARIO MAYOR AL DEL PRESIDENTE DICIEMBRE 2016, CUENTA DE DEPOSITO: CUENTA UNICA DEL TESORO</t>
  </si>
  <si>
    <t>O14734300002</t>
  </si>
  <si>
    <t>00099021001 DEPOSITO DE EFECTIVO, DEPOSITANTE: VILLCA PANIAGUA NANCY CI 3689094, CONCEPTO: DEVOLUCION DE PAGO EN EXCESO DEL SALARIO MAYOR AL DEL PRESIDENTE DICIEMBRE 2016, CUENTA DE DEPOSITO: CUENTA UNICA DEL TESORO</t>
  </si>
  <si>
    <t>O14734340002</t>
  </si>
  <si>
    <t>00099021001 DEPOSITO DE EFECTIVO, DEPOSITANTE: BURGOA PORCEL NANCY CI 1385073, CONCEPTO: DEVOLUCION DE PAGO EN EXCESO DEL SALARIO MAYOR AL DEL PRESIDENTE DICIEMBRE 2016, CUENTA DE DEPOSITO: CUENTA UNICA DEL TESORO</t>
  </si>
  <si>
    <t>B14737260002</t>
  </si>
  <si>
    <t>00099021001 DEP.DE CHEQ.AJENOS,RET.DE CAM.,CONCEPTO: DEVOLUCION DE VIATICOS NO CORRESPONDE A FRANZ QUINTANILLA,DEP.: |MINISTERIO DE ECONOMIA Y FINANZAS PUBLICAS , PROCEDENCIA: BANCO UNION S.A., CHEQUE: 6049, FECHA DE EMISION:06/02/2017</t>
  </si>
  <si>
    <t>B14737600002</t>
  </si>
  <si>
    <t>00590012001 DEP.DE CHEQ.AJENOS,RET.DE CAM.,CONCEPTO: PAGO POR VENTA DE EQUIPOS A LACTEOSBOL,DEP.: LACTEOSBOL , PROCEDENCIA: BANCO UNION S.A., CHEQUE: 238, FECHA DE EMISION:07/02/2017</t>
  </si>
  <si>
    <t>B14737630002</t>
  </si>
  <si>
    <t>00590012001 DEP.DE CHEQ.AJENOS,RET.DE CAM.,CONCEPTO: PAGO POR VENTAS DE EQUIPOS AL MINISTERIO DE GOBIERNO,DEP.: MINISTERIO DE GOBIERNO , PROCEDENCIA: BANCO UNION S.A., CHEQUE: 235, FECHA DE EMISION:07/02/2017</t>
  </si>
  <si>
    <t>B14737640002</t>
  </si>
  <si>
    <t>00590012001 DEP.DE CHEQ.AJENOS,RET.DE CAM.,CONCEPTO: PAGO POR VENTA DE EQUIPOS A LA EMPRESA AGETIC,DEP.: AGETIC , PROCEDENCIA: BANCO UNION S.A., CHEQUE: 239, FECHA DE EMISION:07/02/2017</t>
  </si>
  <si>
    <t>O14737040002</t>
  </si>
  <si>
    <t>00099021001 DEPOSITO DE EFECTIVO, DEPOSITANTE: ALICIA CONDORI LUIS, CONCEPTO: DEVOLUCION DE DOS DUODECIMAS DE AGUINALDO, CUENTA DE DEPOSITO: CUENTA UNICA DEL TESORO</t>
  </si>
  <si>
    <t>O14737300002</t>
  </si>
  <si>
    <t>00099021001 DEPOSITO DE EFECTIVO, DEPOSITANTE: ENRIQUE QUISBERT, CONCEPTO: DEP. POR DOBLE PERCEPCION DE HABERES NOV 2016 Y 2 DUODECIMAS DE AGUINALDO, CUENTA DE DEPOSITO: CUENTA UNICA DEL TESORO</t>
  </si>
  <si>
    <t>O14738930002</t>
  </si>
  <si>
    <t>00099021001 DEPOSITO DE EFECTIVO, DEPOSITANTE: ROXANA PAMELA LINO VALVERDE, CONCEPTO: DEVOLUCION POR CONCEPTO DE FONDOS EN AVANCE, CUENTA DE DEPOSITO: CUENTA UNICA DEL TESORO</t>
  </si>
  <si>
    <t>O14738950002</t>
  </si>
  <si>
    <t>00099021001 DEPOSITO DE EFECTIVO, DEPOSITANTE: ROXANA PAMELA LINO VALVERDE, CONCEPTO: DEVOLUCION FONDOS EN AVANCE, CUENTA DE DEPOSITO: CUENTA UNICA DEL TESORO</t>
  </si>
  <si>
    <t>B14742520002</t>
  </si>
  <si>
    <t>00099021001 DEP.DE CHEQ.AJENOS,RET.DE CAM.,CONCEPTO: SUBSIDIO DE ENFERMEDAD Y MATERNIDAD CORRESPONDIENTE AL MES DE NOVIEMBRE,DEP.: CAJA DE SALUD DE LA BANCA PRIVADA , PROCEDENCIA: BANCO NACIONAL DE BOLIVIA S.A., CHEQUE: 6346670, FECHA DE EMISION:08/02/2017</t>
  </si>
  <si>
    <t>B14742530002</t>
  </si>
  <si>
    <t>00099021001 DEP.DE CHEQ.AJENOS,RET.DE CAM.,CONCEPTO: REEMBOLSO DE SUBSIDIO DE ENFERMEDAD CORRESPONDIENTE AL MES DE NOVIEMBRE 2016,DEP.: CAJA DE SALUD DE LA BANCA PRIVADA , PROCEDENCIA: BANCO NACIONAL DE BOLIVIA S.A., CHEQUE: 6346648, FECHA DE EMISION:08/02/2017</t>
  </si>
  <si>
    <t>O14742280002</t>
  </si>
  <si>
    <t>00099021001 DEPOSITO DE EFECTIVO, DEPOSITANTE: EDITORIAL TUPAC KATARI - MARCELO BENAVIDES, CONCEPTO: SOLICITUD DE DEVOLUCION PAGO EN DEMASIA, CUENTA DE DEPOSITO: CUENTA UNICA DEL TESORO</t>
  </si>
  <si>
    <t>O14742620002</t>
  </si>
  <si>
    <t>00099021001 DEPOSITO DE EFECTIVO, DEPOSITANTE: HEVER H. VELEZ RAMOS, CONCEPTO: REVERSION DE VIATICOS, CUENTA DE DEPOSITO: CUENTA UNICA DEL TESORO</t>
  </si>
  <si>
    <t>O14742630002</t>
  </si>
  <si>
    <t>00099021001 DEPOSITO DE EFECTIVO, DEPOSITANTE: WILLAMS NELSON POZO FLORES, CONCEPTO: REVERSION DE VIATICOS, CUENTA DE DEPOSITO: CUENTA UNICA DEL TESORO</t>
  </si>
  <si>
    <t>O14742660002</t>
  </si>
  <si>
    <t>00344012001 DEPOSITO DE EFECTIVO, DEPOSITANTE: ESTEBAN QUISPE ALANOCA, CONCEPTO: DEVOLUCION POR CONCEPTO DE TRASPASO, CUENTA DE DEPOSITO: CUENTA UNICA DEL TESORO</t>
  </si>
  <si>
    <t>O14742760002</t>
  </si>
  <si>
    <t>00099021001 DEPOSITO DE EFECTIVO, DEPOSITANTE: FELIPA QUISPE VDA DE SALCEDO, CONCEPTO: DEVOLUCION, CUENTA DE DEPOSITO: CUENTA UNICA DEL TESORO</t>
  </si>
  <si>
    <t>O14743130002</t>
  </si>
  <si>
    <t>00015011108 DEPOSITO DE EFECTIVO, DEPOSITANTE: MERCEDES URQUIOLA MENDEZ CI 2528038 LP, CONCEPTO: DEVOLUCION DE CONSUMO DE SERVICIO DE TELEFONIA MOVIL MES DE OCTUBRE 2015, CUENTA DE DEPOSITO: CUENTA UNICA DEL TESORO</t>
  </si>
  <si>
    <t>O14743170002</t>
  </si>
  <si>
    <t>00015011108 DEPOSITO DE EFECTIVO, DEPOSITANTE: MERCEDES URQUIOLA MENDEZ CI 2528038 LP, CONCEPTO: DEVOLUCION DE CONSUMO DE SERVICIO DE TELEFONIA MOVIL - MES DE OCTUBRE 2016, CUENTA DE DEPOSITO: CUENTA UNICA DEL TESORO</t>
  </si>
  <si>
    <t>O14743180002</t>
  </si>
  <si>
    <t>00015011108 DEPOSITO DE EFECTIVO, DEPOSITANTE: MERCEDES URQUIOLA MENDEZ CI 2528038 LP, CONCEPTO: DEVOLUCION DE CONSUMO DE SERVICIO DE TELEFONIA MOVIL - MES DE NOVIEMBRE 2016, CUENTA DE DEPOSITO: CUENTA UNICA DEL TESORO</t>
  </si>
  <si>
    <t>O14743270002</t>
  </si>
  <si>
    <t>00015011108 DEPOSITO DE EFECTIVO, DEPOSITANTE: MERCEDES URQUIOLA MENDEZ CI 2528038 LP, CONCEPTO: DEVOLUCION DE CONSUMO DE SERVICIOS DE TELEFONIA MOVIL-GESTION 2016, CUENTA DE DEPOSITO: CUENTA UNICA DEL TESORO</t>
  </si>
  <si>
    <t>O14743450002</t>
  </si>
  <si>
    <t>00015011108 DEPOSITO DE EFECTIVO, DEPOSITANTE: SAMUEL VILLEGAS AYALA, CONCEPTO: DEVOLUCION DE EXCEDENTE DE LLAMADAS TELEFONICAS MES DE OCTUBRE 2015, CUENTA DE DEPOSITO: CUENTA UNICA DEL TESORO</t>
  </si>
  <si>
    <t>O14744110002</t>
  </si>
  <si>
    <t>00015011108 DEPOSITO DE EFECTIVO, DEPOSITANTE: MINISTERIO DE GOBIERNO, CONCEPTO: USO DE TELEFONOS CELULARES, CUENTA DE DEPOSITO: CUENTA UNICA DEL TESORO</t>
  </si>
  <si>
    <t>O14744120002</t>
  </si>
  <si>
    <t>O14744150002</t>
  </si>
  <si>
    <t>O14744260002</t>
  </si>
  <si>
    <t>O14744280002</t>
  </si>
  <si>
    <t>O14744300002</t>
  </si>
  <si>
    <t>O14744350002</t>
  </si>
  <si>
    <t>00015011108 DEPOSITO DE EFECTIVO, DEPOSITANTE: CARLOS APARICIO VEDIA, CONCEPTO: DEVOLUCION EN EXCESO DE LLAMADAS LINEA 71290321 OCTUBRE, CUENTA DE DEPOSITO: CUENTA UNICA DEL TESORO</t>
  </si>
  <si>
    <t>O14744750002</t>
  </si>
  <si>
    <t>00015011108 DEPOSITO DE EFECTIVO, DEPOSITANTE: DANIEL RODOLFO MORILLO, CONCEPTO: DEP. POR EXCESO DE LLAMADAS, CUENTA DE DEPOSITO: CUENTA UNICA DEL TESORO</t>
  </si>
  <si>
    <t>O14744770002</t>
  </si>
  <si>
    <t>00015011108 DEPOSITO DE EFECTIVO, DEPOSITANTE: MERY CHALLCO ESCOBAR, CONCEPTO: DEP. POR EXCESO DE LLAMADAS, CUENTA DE DEPOSITO: CUENTA UNICA DEL TESORO</t>
  </si>
  <si>
    <t>O14744820002</t>
  </si>
  <si>
    <t>00015011108 DEPOSITO DE EFECTIVO, DEPOSITANTE: CINTYA PEÑALOZASUAREZ, CONCEPTO: DEP. POR EXCESO DE LLAMADAS, CUENTA DE DEPOSITO: CUENTA UNICA DEL TESORO</t>
  </si>
  <si>
    <t>O14744830002</t>
  </si>
  <si>
    <t>00015011108 DEPOSITO DE EFECTIVO, DEPOSITANTE: JOSE ANTONIO ARUQUIPA, CONCEPTO: DEP. POR EXCESO DE LLAMADAS, CUENTA DE DEPOSITO: CUENTA UNICA DEL TESORO</t>
  </si>
  <si>
    <t>O14744840002</t>
  </si>
  <si>
    <t>00015011108 DEPOSITO DE EFECTIVO, DEPOSITANTE: FRANCISCO MACABAPI, CONCEPTO: DEP. POR EXCESO DE LLAMADAS, CUENTA DE DEPOSITO: CUENTA UNICA DEL TESORO</t>
  </si>
  <si>
    <t>O14744850002</t>
  </si>
  <si>
    <t>00015011108 DEPOSITO DE EFECTIVO, DEPOSITANTE: MARIEL GODA AZEBEY, CONCEPTO: DEP. POR EXCESO DE LLAMADAS, CUENTA DE DEPOSITO: CUENTA UNICA DEL TESORO</t>
  </si>
  <si>
    <t>B14746080002</t>
  </si>
  <si>
    <t>00015011108 DEP.DE CHEQ.AJENOS,RET.DE CAM.,CONCEPTO: DEVOLUCION DE RECURSOS,DEP.: MINISTERIO DE GOBIERNO , PROCEDENCIA: BANCO UNION S.A., CHEQUE: 50721, FECHA DE EMISION:03/02/2017</t>
  </si>
  <si>
    <t>B14746420002</t>
  </si>
  <si>
    <t>00099021001 DEP.DE CHEQ.AJENOS,RET.DE CAM.,CONCEPTO: CARMEN ROSA TERAN ALVAREZ,DEP.: BANCO UNION S.A. , PROCEDENCIA: BANCO UNION S.A., CHEQUE: 148166, FECHA DE EMISION:09/02/2017</t>
  </si>
  <si>
    <t>B14746500002</t>
  </si>
  <si>
    <t>00099021001 DEP.DE CHEQ.AJENOS,RET.DE CAM.,CONCEPTO: CAMACHO BALDERRAMA MARIA DEL ROSARIO TERESA,DEP.: BANCO UNION S.A. , PROCEDENCIA: BANCO UNION S.A., CHEQUE: 148167, FECHA DE EMISION:09/02/2017</t>
  </si>
  <si>
    <t>B14746800002</t>
  </si>
  <si>
    <t>00099021001 DEP.DE CHEQ.AJENOS,RET.DE CAM.,CONCEPTO: COMPENSACION MENSUAL COTIZACION,DEP.: FUTURO DE BOLIVIA S.A. AFP , PROCEDENCIA: BANCO DE CREDITO DE BOLIVIA S.A., CHEQUE: 47738, FECHA DE EMISION:08/02/2017</t>
  </si>
  <si>
    <t>B14746810002</t>
  </si>
  <si>
    <t>00099021001 DEP.DE CHEQ.AJENOS,RET.DE CAM.,CONCEPTO: COMPENSACION MENSUAL COTIZACION,DEP.: FUTURO DE BOLIVIA S.A. AFP , PROCEDENCIA: BANCO DE CREDITO DE BOLIVIA S.A., CHEQUE: 47739, FECHA DE EMISION:08/02/2017</t>
  </si>
  <si>
    <t>B14746830002</t>
  </si>
  <si>
    <t>00099021001 DEP.DE CHEQ.AJENOS,RET.DE CAM.,CONCEPTO: COMPENSACION MENSUAL COTIZACION,DEP.: FUTURO DE BOLIVIA S.A. AFP , PROCEDENCIA: BANCO DE CREDITO DE BOLIVIA S.A., CHEQUE: 47740, FECHA DE EMISION:08/02/2017</t>
  </si>
  <si>
    <t>B14746840002</t>
  </si>
  <si>
    <t>00099021001 DEP.DE CHEQ.AJENOS,RET.DE CAM.,CONCEPTO: COMPENSACION MENSUAL COTIZACION,DEP.: FUTURO DE BOLIVIA S.A. AFP , PROCEDENCIA: BANCO DE CREDITO DE BOLIVIA S.A., CHEQUE: 47742, FECHA DE EMISION:08/02/2017</t>
  </si>
  <si>
    <t>B14746850002</t>
  </si>
  <si>
    <t>00099021001 DEP.DE CHEQ.AJENOS,RET.DE CAM.,CONCEPTO: COMPENSACION MENSUAL COTIZACION,DEP.: FUTURO DE BOLIVIA S.A. AFP , PROCEDENCIA: BANCO DE CREDITO DE BOLIVIA S.A., CHEQUE: 47741, FECHA DE EMISION:08/02/2017</t>
  </si>
  <si>
    <t>B14746910002</t>
  </si>
  <si>
    <t>00099021001 DEP.DE CHEQ.AJENOS,RET.DE CAM.,CONCEPTO: FRACCION COMPLEMENTARIA MENSUAL,DEP.: FUTURO DE BOLIVIA S.A. AFP , PROCEDENCIA: BANCO DE CREDITO DE BOLIVIA S.A., CHEQUE: 47743, FECHA DE EMISION:08/02/2017</t>
  </si>
  <si>
    <t>B14747130002</t>
  </si>
  <si>
    <t>00099021001 DEP.DE CHEQ.AJENOS,RET.DE CAM.,CONCEPTO: REVERSION DE FONDOS NO UTILIZADOS,DEP.: SERNAP-MANURIPI , PROCEDENCIA: BANCO UNION S.A., CHEQUE: 1672, FECHA DE EMISION:07/02/2017</t>
  </si>
  <si>
    <t>O14745950002</t>
  </si>
  <si>
    <t>00099021001 DEPOSITO DE EFECTIVO, DEPOSITANTE: RAMIRO ALEJANDRO LAZARTE LUJAN, CONCEPTO: DOBLE PERCEPCION, CUENTA DE DEPOSITO: CUENTA UNICA DEL TESORO</t>
  </si>
  <si>
    <t>O14746460002</t>
  </si>
  <si>
    <t>00099021001 DEPOSITO DE EFECTIVO, DEPOSITANTE: MIRIAM CONDORI DE LIZARAZU, CONCEPTO: PREVENTIVO 794, CUENTA DE DEPOSITO: CUENTA UNICA DEL TESORO</t>
  </si>
  <si>
    <t>O14746470002</t>
  </si>
  <si>
    <t>00312014401 DEPOSITO DE EFECTIVO, DEPOSITANTE: DANIEL SILES, CONCEPTO: DINAMARCA PREVENTIVO 2827, CUENTA DE DEPOSITO: CUENTA UNICA DEL TESORO</t>
  </si>
  <si>
    <t>O14746540002</t>
  </si>
  <si>
    <t>00312014401 DEPOSITO DE EFECTIVO, DEPOSITANTE: ANA KATHERINE ARIAS, CONCEPTO: DINAMARCA PREVENTIVO 1647, CUENTA DE DEPOSITO: CUENTA UNICA DEL TESORO</t>
  </si>
  <si>
    <t>O14746620002</t>
  </si>
  <si>
    <t>00312014401 DEPOSITO DE EFECTIVO, DEPOSITANTE: ANA KATHERINE ARIAS, CONCEPTO: DINAMARCA PREVENTIVO 245, CUENTA DE DEPOSITO: CUENTA UNICA DEL TESORO</t>
  </si>
  <si>
    <t>O14747240002</t>
  </si>
  <si>
    <t>00099021001 DEPOSITO DE EFECTIVO, DEPOSITANTE: SERNAP - PAMELA ALVARADO, CONCEPTO: POR REVERSION DE FONDOS NO UTILIZADOS, CUENTA DE DEPOSITO: CUENTA UNICA DEL TESORO</t>
  </si>
  <si>
    <t>O14747250002</t>
  </si>
  <si>
    <t>O14747870002</t>
  </si>
  <si>
    <t>00099021001 DEPOSITO DE EFECTIVO, DEPOSITANTE: MARIA DEL CARMEN ALMENDRAS CAMARGO, CONCEPTO: DEVOLUCION POR CONCEPTO DE GASTOS NO RECONOCIDOS POR EL ESTADO, CUENTA DE DEPOSITO: CUENTA UNICA DEL TESORO</t>
  </si>
  <si>
    <t>B14751140002</t>
  </si>
  <si>
    <t>00099021001 DEP.DE CHEQ.AJENOS,RET.DE CAM.,CONCEPTO: DEVOLUCION SALDO VIATICOS,DEP.: CONTRALORIA GENERAL DEL ESTADO , PROCEDENCIA: BANCO UNION S.A., CHEQUE: 4928, FECHA DE EMISION:08/02/2017</t>
  </si>
  <si>
    <t>B14751260002</t>
  </si>
  <si>
    <t>00680012001 DEP.DE CHEQ.AJENOS,RET.DE CAM.,CONCEPTO: DEVOLUCION SALDO NO UTILIZADO,DEP.: CONTRALORIA GENERAL DEL ESTADO , PROCEDENCIA: BANCO UNION S.A., CHEQUE: 4926, FECHA DE EMISION:08/02/2017</t>
  </si>
  <si>
    <t>B14751300002</t>
  </si>
  <si>
    <t>00099021001 DEP.DE CHEQ.AJENOS,RET.DE CAM.,CONCEPTO: DEVOLUCION SALDO VIATICOS PASAJES,DEP.: CONTRALORIA GENERAL DEL ESTADO , PROCEDENCIA: BANCO UNION S.A., CHEQUE: 4927, FECHA DE EMISION:08/02/2017</t>
  </si>
  <si>
    <t>B14751320002</t>
  </si>
  <si>
    <t>00099021001 DEP.DE CHEQ.AJENOS,RET.DE CAM.,CONCEPTO: DEVOLUCION SALDO VIATICOS,DEP.: CONTRALORIA GENERAL DEL ESTADO , PROCEDENCIA: BANCO UNION S.A., CHEQUE: 4934, FECHA DE EMISION:10/02/2017</t>
  </si>
  <si>
    <t>B14751560002</t>
  </si>
  <si>
    <t>00099021001 DEP.DE CHEQ.AJENOS,RET.DE CAM.,CONCEPTO: COMPENSACION MENSUAL COTIZACION,DEP.: FUTURO DE BOLIVIA S.A. AFP , PROCEDENCIA: BANCO DE CREDITO DE BOLIVIA S.A., CHEQUE: 47744, FECHA DE EMISION:09/02/2017</t>
  </si>
  <si>
    <t>B14751880002</t>
  </si>
  <si>
    <t>00526012001 DEP.DE CHEQ.AJENOS,RET.DE CAM.,CONCEPTO: REVERSION FONDOS EN AVANCE,DEP.: BOLIVIA TV , PROCEDENCIA: BANCO UNION S.A., CHEQUE: 15748, FECHA DE EMISION:10/02/2017</t>
  </si>
  <si>
    <t>O14750090002</t>
  </si>
  <si>
    <t>00576012002 DEPOSITO DE EFECTIVO, DEPOSITANTE: RUBEN LUIS VERA CHOQUE, CONCEPTO: DIFERNECIAS DE SALDOS DE ALMACENES, CUENTA DE DEPOSITO: CUENTA UNICA DEL TESORO</t>
  </si>
  <si>
    <t>O14750690002</t>
  </si>
  <si>
    <t>00099021001 DEPOSITO DE EFECTIVO, DEPOSITANTE: MERY GUTIERREZ MARTINEZ CI. 2356299 LP., CONCEPTO: DOBLE PERCEPCION, CUENTA DE DEPOSITO: CUENTA UNICA DEL TESORO</t>
  </si>
  <si>
    <t>O14750970002</t>
  </si>
  <si>
    <t>00099021001 DEPOSITO DE EFECTIVO, DEPOSITANTE: JAVIER EDUARDO NINA TAPIA, CONCEPTO: DEP DEVOLUCION AGUNALDO DICIEMBRE-2016, CUENTA DE DEPOSITO: CUENTA UNICA DEL TESORO</t>
  </si>
  <si>
    <t>O14751430002</t>
  </si>
  <si>
    <t>00574012002 DEPOSITO DE EFECTIVO, DEPOSITANTE: JENRY MAX SILVESTRE VILLAFUERTE, CONCEPTO: DEVOLUCION DESCARGO DE FONDOS EN AVANCE, CUENTA DE DEPOSITO: CUENTA UNICA DEL TESORO</t>
  </si>
  <si>
    <t>O14751510002</t>
  </si>
  <si>
    <t>00015011108 DEPOSITO DE EFECTIVO, DEPOSITANTE: DENIS POMA GUTIERREZ, CONCEPTO: CONSUMO EXCEDENTE DE TELEFONO, CUENTA DE DEPOSITO: CUENTA UNICA DEL TESORO</t>
  </si>
  <si>
    <t>O14751550002</t>
  </si>
  <si>
    <t>00099021001 DEPOSITO DE EFECTIVO, DEPOSITANTE: ZORKA MERCADO ALVAREZ, CONCEPTO: REVERSION SUELDO MES ENERO 2017, CUENTA DE DEPOSITO: CUENTA UNICA DEL TESORO</t>
  </si>
  <si>
    <t>O14752040002</t>
  </si>
  <si>
    <t>00099021001 DEPOSITO DE EFECTIVO, DEPOSITANTE: LA VITALICIA SEGUROS Y REASEGUROS DE VIDA S.A., CONCEPTO: DEVOLUCION DE CC NO COBRADO OCTUBRE 2016, CUENTA DE DEPOSITO: CUENTA UNICA DEL TESORO</t>
  </si>
  <si>
    <t>O14752660002</t>
  </si>
  <si>
    <t>00099021001 DEPOSITO DE EFECTIVO, DEPOSITANTE: LORENA INDIRA APAZA CORONEL, CONCEPTO: DEVOLUCION DE FONDOS NO UTILIZADOS PREVENTIVO Nº 1615, CUENTA DE DEPOSITO: CUENTA UNICA DEL TESORO</t>
  </si>
  <si>
    <t>O14752720002</t>
  </si>
  <si>
    <t>00099021001 DEPOSITO DE EFECTIVO, DEPOSITANTE: LORENA INDIRA APAZA CORONEL, CONCEPTO: DEVOLUCION DE FONDOS NO UTILIZADOS PREVENTIVO Nº 1784, CUENTA DE DEPOSITO: CUENTA UNICA DEL TESORO</t>
  </si>
  <si>
    <t>O14752960002</t>
  </si>
  <si>
    <t>00099021001 DEPOSITO DE EFECTIVO, DEPOSITANTE: GRAL EDWIN A. DE LA FUENTE JERIA, CONCEPTO: DEVOLUCION VIATICOS GESTION 2016 C31-848 C31-953, CUENTA DE DEPOSITO: CUENTA UNICA DEL TESORO</t>
  </si>
  <si>
    <t>O14752970002</t>
  </si>
  <si>
    <t>00099021001 DEPOSITO DE EFECTIVO, DEPOSITANTE: GRAL EDWIN A. DE LA FUENTE JERIA, CONCEPTO: DEVOLUCION VIATICOS GESTION 2015 C31-393; C31-853;C31-1307, CUENTA DE DEPOSITO: CUENTA UNICA DEL TESORO</t>
  </si>
  <si>
    <t>O14753900002</t>
  </si>
  <si>
    <t>00016071101 DEPOSITO DE EFECTIVO, DEPOSITANTE: BETTY FLORES CAMACHO, CONCEPTO: DEVOLUCION POR FONDOS EN AVANCE, CUENTA DE DEPOSITO: CUENTA UNICA DEL TESORO</t>
  </si>
  <si>
    <t>B14755650002</t>
  </si>
  <si>
    <t>00099021001 DEP.DE CHEQ.AJENOS,RET.DE CAM.,CONCEPTO: CABALLERO VEGA ESTHER ROSSE MARY,DEP.: BANCO UNION S.A. , PROCEDENCIA: BANCO UNION S.A., CHEQUE: 148175, FECHA DE EMISION:13/02/2017</t>
  </si>
  <si>
    <t>B14755670002</t>
  </si>
  <si>
    <t>00099021001 DEP.DE CHEQ.AJENOS,RET.DE CAM.,CONCEPTO: CALVI LOBATON CARMEN CELIDA,DEP.: BANCO UNION S.A. , PROCEDENCIA: BANCO UNION S.A., CHEQUE: 148176, FECHA DE EMISION:13/02/2017</t>
  </si>
  <si>
    <t>B14756120002</t>
  </si>
  <si>
    <t>00373024101 DEP.DE CHEQ.AJENOS,RET.DE CAM.,CONCEPTO: FONDO INDIGENA-DEVOLUCION INCAPACIDAD TEMP - DIC/2016,DEP.: CAJA PETROLERA DE SALUD , PROCEDENCIA: BANCO UNION S.A., CHEQUE: 10782, FECHA DE EMISION:13/02/2017</t>
  </si>
  <si>
    <t>O14756600002</t>
  </si>
  <si>
    <t>00513072001 DEPOSITO DE EFECTIVO, DEPOSITANTE: DUNIA PORRES CARPIO, CONCEPTO: REPOSICION IMPOSITIVA, CUENTA DE DEPOSITO: CUENTA UNICA DEL TESORO</t>
  </si>
  <si>
    <t>O14757100002</t>
  </si>
  <si>
    <t>00099021001 DEPOSITO DE EFECTIVO, DEPOSITANTE: LUCY MONASTERIOS QUISPE CI. 4321669LP, CONCEPTO: DEVOLUCION, CUENTA DE DEPOSITO: CUENTA UNICA DEL TESORO</t>
  </si>
  <si>
    <t>O14757150002</t>
  </si>
  <si>
    <t>00099021001 DEPOSITO DE EFECTIVO, DEPOSITANTE: EFRAIN GRISOLOGO MACHICADO RAMOS, CONCEPTO: REVERSION SIGMA, CUENTA DE DEPOSITO: CUENTA UNICA DEL TESORO</t>
  </si>
  <si>
    <t>O14757170002</t>
  </si>
  <si>
    <t>00099021001 DEPOSITO DE EFECTIVO, DEPOSITANTE: MARIO CARVAJAL LOZANO, CONCEPTO: DEVOLUCION POR OBSERVACION EMB. MARIO CARVAJAL LOZANO, EMBAJADA DE BOLIVIA EN BOGOTA - COLOMBIA, CUENTA DE DEPOSITO: CUENTA UNICA DEL TESORO</t>
  </si>
  <si>
    <t>O14757320002</t>
  </si>
  <si>
    <t>00099021001 DEPOSITO DE EFECTIVO, DEPOSITANTE: MARIO ERWIN MEDINA ORDOÑEZ, CONCEPTO: DEVOLUCION DE SALARIO MES DE ENERO 2017, CUENTA DE DEPOSITO: CUENTA UNICA DEL TESORO</t>
  </si>
  <si>
    <t>B14759230002</t>
  </si>
  <si>
    <t>00526012001 DEP.DE CHEQ.AJENOS,RET.DE CAM.,CONCEPTO: DEVOLUCION IVA FACTURA NO DECLARADA,DEP.: BOLIVIATV , PROCEDENCIA: BANCO UNION S.A., CHEQUE: 15750, FECHA DE EMISION:10/02/2017</t>
  </si>
  <si>
    <t>B14759250002</t>
  </si>
  <si>
    <t>00526012001 DEP.DE CHEQ.AJENOS,RET.DE CAM.,CONCEPTO: DEVOLUCION REFRIGERIO STC.,DEP.: BOLIVIA TV , PROCEDENCIA: BANCO UNION S.A., CHEQUE: 15749, FECHA DE EMISION:10/02/2017</t>
  </si>
  <si>
    <t>B14760420002</t>
  </si>
  <si>
    <t>00070011102 DEP.DE CHEQ.AJENOS,RET.DE CAM.,CONCEPTO: DEVOLUCION RECURSOS,DEP.: MINISTERIO DE TRABAJO , PROCEDENCIA: BANCO UNION S.A., CHEQUE: 7896, FECHA DE EMISION:01/02/2017</t>
  </si>
  <si>
    <t>B14760540002</t>
  </si>
  <si>
    <t>00099021001 DEP.DE CHEQ.AJENOS,RET.DE CAM.,CONCEPTO: COMPENSACION MENSUAL DE COTIZACION,DEP.: FUTURO DE BOLIVIA SA SFP , PROCEDENCIA: BANCO DE CREDITO DE BOLIVIA S.A., CHEQUE: 47761, FECHA DE EMISION:13/02/2017</t>
  </si>
  <si>
    <t>B14760600002</t>
  </si>
  <si>
    <t>00099021001 DEP.DE CHEQ.AJENOS,RET.DE CAM.,CONCEPTO: DEVOLUCION COBROS INDEBIDOS GRUPO 9 COMPROBANTE 26,DEP.: SENASIR , PROCEDENCIA: BANCO UNION S.A., CHEQUE: 7354, FECHA DE EMISION:08/02/2017</t>
  </si>
  <si>
    <t>B14760620002</t>
  </si>
  <si>
    <t>00099021001 DEP.DE CHEQ.AJENOS,RET.DE CAM.,CONCEPTO: DEVOLUCION COBRO INDEBIDO GRUPO 8 COMPROBANTE 25,DEP.: SENASIR , PROCEDENCIA: BANCO UNION S.A., CHEQUE: 7329, FECHA DE EMISION:01/02/2017</t>
  </si>
  <si>
    <t>O14759740002</t>
  </si>
  <si>
    <t>00099021001 DEPOSITO DE EFECTIVO, DEPOSITANTE: MIGUEL ANTONIO RIVEROS UGARTE, CONCEPTO: REVERSION 13% POR CONCEPTO VIATICOS CAMBIO DE DESTINO, CUENTA DE DEPOSITO: CUENTA UNICA DEL TESORO</t>
  </si>
  <si>
    <t>O14760330002</t>
  </si>
  <si>
    <t>00047261101 DEPOSITO DE EFECTIVO, DEPOSITANTE: JESUS MENDOZA GALARZA, CONCEPTO: DEVOLUCION POR GASTOS DE ALIMENTACION Y OTROS, CUENTA DE DEPOSITO: CUENTA UNICA DEL TESORO</t>
  </si>
  <si>
    <t>O14760350002</t>
  </si>
  <si>
    <t>00099021001 DEPOSITO DE EFECTIVO, DEPOSITANTE: JESUS MENDOZA GALARZA, CONCEPTO: DEVOLUCION DE DINEROS GASTOS POR ALIMENTO, CUENTA DE DEPOSITO: CUENTA UNICA DEL TESORO</t>
  </si>
  <si>
    <t>O14760580002</t>
  </si>
  <si>
    <t>00342012001 DEPOSITO DE EFECTIVO, DEPOSITANTE: ROSSE MARY FUNES MORALES CI 3431385, CONCEPTO: DEVOLUCION FONDOS EN AVANCE, CUENTA DE DEPOSITO: CUENTA UNICA DEL TESORO</t>
  </si>
  <si>
    <t>O14760630002</t>
  </si>
  <si>
    <t>00099021001 DEPOSITO DE EFECTIVO, DEPOSITANTE: SERVICIO NAL. DE SISTEMA DEL REPARTO, CONCEPTO: DEVOLUCION DEL PAGO UNICO, CUENTA DE DEPOSITO: CUENTA UNICA DEL TESORO</t>
  </si>
  <si>
    <t>O14760660002</t>
  </si>
  <si>
    <t>O14761700002</t>
  </si>
  <si>
    <t>00290062001 DEPOSITO DE EFECTIVO, DEPOSITANTE: SERVICIOS Y COMERCIO DE JUAN CARLOS DEL CASTILLO, CONCEPTO: POR MULTA AL TIEMPO DE ENTREGA DE MAT, CUENTA DE DEPOSITO: CUENTA UNICA DEL TESORO</t>
  </si>
  <si>
    <t>O14761710002</t>
  </si>
  <si>
    <t>00290062001 DEPOSITO DE EFECTIVO, DEPOSITANTE: SERVICIOS Y COMERCIO DE JUAN CARLOS DEL CASTILLO, CONCEPTO: POR MULTA AL TIEMPO DE ENTREGA DE MAT., CUENTA DE DEPOSITO: CUENTA UNICA DEL TESORO</t>
  </si>
  <si>
    <t>O14761760002</t>
  </si>
  <si>
    <t>00099021001 DEPOSITO DE EFECTIVO, DEPOSITANTE: ANGELICA JAUREGUI GUTIERREZ VDA. DE SALAS, CONCEPTO: DEVOLUCION, CUENTA DE DEPOSITO: CUENTA UNICA DEL TESORO</t>
  </si>
  <si>
    <t>O14762180002</t>
  </si>
  <si>
    <t>00099021001 DEPOSITO DE EFECTIVO, DEPOSITANTE: LORENA INDIRA APAZA CORONEL- SERNAP, CONCEPTO: DEVOLUCION DE FONDOS NO UTILIZADOS PREVENTIVO Nº 2600, CUENTA DE DEPOSITO: CUENTA UNICA DEL TESORO</t>
  </si>
  <si>
    <t>O14764410002</t>
  </si>
  <si>
    <t>00015011108 DEPOSITO DE EFECTIVO, DEPOSITANTE: MINISTERIO DE GOBIERNO, CONCEPTO: POR EXCESO DE CONSUMO DE TELEFONO CELULAR, CUENTA DE DEPOSITO: CUENTA UNICA DEL TESORO</t>
  </si>
  <si>
    <t>O14765310002</t>
  </si>
  <si>
    <t>00099021001 DEPOSITO DE EFECTIVO, DEPOSITANTE: XIMENA QUISPE CALLE, CONCEPTO: DEVOLUCION DE DOS DUODECIMAS DE AGUINALDO, CUENTA DE DEPOSITO: CUENTA UNICA DEL TESORO</t>
  </si>
  <si>
    <t>O14765390002</t>
  </si>
  <si>
    <t>00099021001 DEPOSITO DE EFECTIVO, DEPOSITANTE: JOSEFINA NUÑEZ MURILLO VDA DE RADA, CONCEPTO: DEVOLUCION DE RENTAS E INTERESES, CUENTA DE DEPOSITO: CUENTA UNICA DEL TESORO</t>
  </si>
  <si>
    <t>O14765520002</t>
  </si>
  <si>
    <t>00099021001 DEPOSITO DE EFECTIVO, DEPOSITANTE: ALVARO MAX CASTILLO LANDA, CONCEPTO: DIFERENCIA EN EXCESO AGUINALDO, CUENTA DE DEPOSITO: CUENTA UNICA DEL TESORO</t>
  </si>
  <si>
    <t>O14765710002</t>
  </si>
  <si>
    <t>00099018023 DEPOSITO DE EFECTIVO, DEPOSITANTE: MINISTERIO DE SALUD-RICHARD ENRIQUEZ CALDERON, CONCEPTO: DEVOLUCION PAR-VIPFE-RECON-FDO SOCIAL CENTRAL BOLIVIA CANADA 1997 5974, CUENTA DE DEPOSITO: CUENTA UNICA DEL TESORO</t>
  </si>
  <si>
    <t>B14768470002</t>
  </si>
  <si>
    <t>00099021001 DEP.DE CHEQ.AJENOS,RET.DE CAM.,CONCEPTO: DIAZ CENTELLAS HILARION,DEP.: BANCO UNION S.A. , PROCEDENCIA: BANCO UNION S.A., CHEQUE: 148182, FECHA DE EMISION:16/02/2017</t>
  </si>
  <si>
    <t>B14768480002</t>
  </si>
  <si>
    <t>00099021001 DEP.DE CHEQ.AJENOS,RET.DE CAM.,CONCEPTO: GONZALES RAMIREZ DE MENDEZ NANCY VICTORIA,DEP.: BANCO UNION S.A. , PROCEDENCIA: BANCO UNION S.A., CHEQUE: 148183, FECHA DE EMISION:16/02/2017</t>
  </si>
  <si>
    <t>B14768490002</t>
  </si>
  <si>
    <t>00099021001 DEP.DE CHEQ.AJENOS,RET.DE CAM.,CONCEPTO: SUAREZ BARRIENTOS EDUARDO LUIS,DEP.: BANCO UNION S.A. , PROCEDENCIA: BANCO UNION S.A., CHEQUE: 148181, FECHA DE EMISION:16/02/2017</t>
  </si>
  <si>
    <t>B14768500002</t>
  </si>
  <si>
    <t>00099021001 DEP.DE CHEQ.AJENOS,RET.DE CAM.,CONCEPTO: MAMANI RAMIREZ MARIA PAULINA,DEP.: BANCO UNION S.A. , PROCEDENCIA: BANCO UNION S.A., CHEQUE: 148180, FECHA DE EMISION:16/02/2017</t>
  </si>
  <si>
    <t>B14768520002</t>
  </si>
  <si>
    <t>00099021001 DEP.DE CHEQ.AJENOS,RET.DE CAM.,CONCEPTO: MEJIA IVONNE MARLENE JORDAN DE,DEP.: BANCO UNION S.A. , PROCEDENCIA: BANCO UNION S.A., CHEQUE: 148179, FECHA DE EMISION:16/02/2017</t>
  </si>
  <si>
    <t>B14768560002</t>
  </si>
  <si>
    <t>00099021001 DEP.DE CHEQ.AJENOS,RET.DE CAM.,CONCEPTO: AYDDE MAMANI COLQUE,DEP.: BANCO UNION S.A. , PROCEDENCIA: BANCO UNION S.A., CHEQUE: 148178, FECHA DE EMISION:16/02/2017</t>
  </si>
  <si>
    <t>B14768570002</t>
  </si>
  <si>
    <t>00099021001 DEP.DE CHEQ.AJENOS,RET.DE CAM.,CONCEPTO: MAMANI FERNANDEZ JANET MIRIAN,DEP.: BANCO UNION S.A. , PROCEDENCIA: BANCO UNION S.A., CHEQUE: 148177, FECHA DE EMISION:16/02/2017</t>
  </si>
  <si>
    <t>O14768120002</t>
  </si>
  <si>
    <t>00099021001 DEPOSITO DE EFECTIVO, DEPOSITANTE: ALVARO MARCO ANTONIO CABA OLIVAREZ C.I.2377522 LP, CONCEPTO: CITE:MEFP/VTCP/DGPOT/UAIS-CPI/N°030/2016 REGULARIZACION SEPTIEMBRE-OCTUBRE-NOVIEMBRE 2016, CUENTA DE DEPOSITO: CUENTA UNICA DEL TESORO</t>
  </si>
  <si>
    <t>O14768250002</t>
  </si>
  <si>
    <t>00099021001 DEPOSITO DE EFECTIVO, DEPOSITANTE: TRAMA- DE FERNANDO RUDYARD PAREDEZ CABRERA, CONCEPTO: DEVOLUCION, CUENTA DE DEPOSITO: CUENTA UNICA DEL TESORO</t>
  </si>
  <si>
    <t>O14769160002</t>
  </si>
  <si>
    <t>00099021001 DEPOSITO DE EFECTIVO, DEPOSITANTE: IRENE BALLADARES VELASQUEZ, CONCEPTO: DEVOLUCION AL SENASIR COACTIVO SOCIAL, CUENTA DE DEPOSITO: CUENTA UNICA DEL TESORO</t>
  </si>
  <si>
    <t>O14769380002</t>
  </si>
  <si>
    <t>00099021001 DEPOSITO DE EFECTIVO, DEPOSITANTE: MARIO ALEJANDRO ARIAS URIA, CONCEPTO: DEVOLUCION DE MULTAS NO DESCONTADAS POR CONSULTORIA POR PRODUCTO MEFP (3201), CUENTA DE DEPOSITO: CUENTA UNICA DEL TESORO</t>
  </si>
  <si>
    <t>O14769400002</t>
  </si>
  <si>
    <t>00099021001 DEPOSITO DE EFECTIVO, DEPOSITANTE: MARIO ALEJANDRO ARIAS URIA, CONCEPTO: DEVOLUCION DE MULTAS NO DESCONTADAS POR CONSULTORIA POR PRODUCTO PREVENTIVO 3240, CUENTA DE DEPOSITO: CUENTA UNICA DEL TESORO</t>
  </si>
  <si>
    <t>O14769650002</t>
  </si>
  <si>
    <t>00132052001 DEPOSITO DE EFECTIVO, DEPOSITANTE: EEPS- SEDEM, CONCEPTO: DEVOLUCION DE FONDOS EN AVANCE SALDO, CUENTA DE DEPOSITO: CUENTA UNICA DEL TESORO</t>
  </si>
  <si>
    <t>O14769850002</t>
  </si>
  <si>
    <t>00099021001 DEPOSITO DE EFECTIVO, DEPOSITANTE: MARTHA CAROLINA ESPINOZA TORRES, CONCEPTO: DOS DUODECIMAS DE AGUINALDO DE BETTY ROSA TORRES HERRERA DE ESPINOZA, CUENTA DE DEPOSITO: CUENTA UNICA DEL TESORO</t>
  </si>
  <si>
    <t>B14772210002</t>
  </si>
  <si>
    <t>00291012006 DEP.DE CHEQ.AJENOS,RET.DE CAM.,CONCEPTO: KAREN TERESA BALCAZAR CRONENBOLD,DEP.: BANCO UNION S.A. , PROCEDENCIA: BANCO UNION S.A., CHEQUE: 148186, FECHA DE EMISION:17/02/2017</t>
  </si>
  <si>
    <t>B14772610002</t>
  </si>
  <si>
    <t>00099021001 DEP.DE CHEQ.AJENOS,RET.DE CAM.,CONCEPTO: DEVOLUCION DE PASAJES AEREOS NO UTILIZADOS DE LA EMPRESA BOA,DEP.: MINISTERIO DE EDUCACION , PROCEDENCIA: BANCO UNION S.A., CHEQUE: 20652, FECHA DE EMISION:16/02/2017</t>
  </si>
  <si>
    <t>O14772110002</t>
  </si>
  <si>
    <t>00099021001 DEPOSITO DE EFECTIVO, DEPOSITANTE: EDUARDO LUIS ROJAS MERCADO, CONCEPTO: DEVOLUCION HABER INDEBIDO MES ENERO/17, CUENTA DE DEPOSITO: CUENTA UNICA DEL TESORO</t>
  </si>
  <si>
    <t>O14772140002</t>
  </si>
  <si>
    <t>00099021001 DEPOSITO DE EFECTIVO, DEPOSITANTE: CEFERINO MARTIN CHOQUE ARUQUIPA, CONCEPTO: DEVOLUCION POR CONCEPTO DE MULTA, CUENTA DE DEPOSITO: CUENTA UNICA DEL TESORO</t>
  </si>
  <si>
    <t>O14774560002</t>
  </si>
  <si>
    <t>00015011108 DEPOSITO DE EFECTIVO, DEPOSITANTE: MIN. GOB. MARITZA SANJINES CESPEDES, CONCEPTO: EXCESO DE LIMITE DE CONSUMO DE LLAMADAS A CELULAR, CUENTA DE DEPOSITO: CUENTA UNICA DEL TESORO</t>
  </si>
  <si>
    <t>O14774580002</t>
  </si>
  <si>
    <t>00015011108 DEPOSITO DE EFECTIVO, DEPOSITANTE: MIN. GOB. JORGE E. RENDON LAIME, CONCEPTO: EXCESO DE LIMITE DE CONSUMO DE LLAMADAS A CELULAR, CUENTA DE DEPOSITO: CUENTA UNICA DEL TESORO</t>
  </si>
  <si>
    <t>O14774620002</t>
  </si>
  <si>
    <t>00015011108 DEPOSITO DE EFECTIVO, DEPOSITANTE: MIN. GOB. JORGE ESTEBAN RENDON LAIME, CONCEPTO: EXCESO DE LIMITE DE CONSUMO DE LLAMADAS A CELULAR, CUENTA DE DEPOSITO: CUENTA UNICA DEL TESORO</t>
  </si>
  <si>
    <t>O14774650002</t>
  </si>
  <si>
    <t>00015011108 DEPOSITO DE EFECTIVO, DEPOSITANTE: MIN. GOB. MARITZA SANJINES CESPEDES, CONCEPTO: EXCESO DE LLAMADAS DE CONSUMO DE LLAMADAS A CELULAR, CUENTA DE DEPOSITO: CUENTA UNICA DEL TESORO</t>
  </si>
  <si>
    <t>O14774660002</t>
  </si>
  <si>
    <t>00099021001 DEPOSITO DE EFECTIVO, DEPOSITANTE: OVANDO PALZA PABLO ALEJANDRO, CONCEPTO: DEVOLUCION DE AGUINALDO 2016, CUENTA DE DEPOSITO: CUENTA UNICA DEL TESORO</t>
  </si>
  <si>
    <t>O14774670002</t>
  </si>
  <si>
    <t>00015011108 DEPOSITO DE EFECTIVO, DEPOSITANTE: MIN.GOB. MARITZA SANJINES CESPEDES, CONCEPTO: EXCESO DE LLAMADAS DE CONSUMO DE LLAMADAS A CELULAR, CUENTA DE DEPOSITO: CUENTA UNICA DEL TESORO</t>
  </si>
  <si>
    <t>O14774680002</t>
  </si>
  <si>
    <t>00099021001 DEPOSITO DE EFECTIVO, DEPOSITANTE: PEREZ ANDRADE MARCO ANTONIO, CONCEPTO: DEVOLUCION DE AGUINALDO EN DEMASIA 2016, CUENTA DE DEPOSITO: CUENTA UNICA DEL TESORO</t>
  </si>
  <si>
    <t>O14774710002</t>
  </si>
  <si>
    <t>00099021001 DEPOSITO DE EFECTIVO, DEPOSITANTE: QUISBERTH CARRILLO DELIA, CONCEPTO: DEVOLUCION DE AGUINALDO EN DEMASIA DEL 2016, CUENTA DE DEPOSITO: CUENTA UNICA DEL TESORO</t>
  </si>
  <si>
    <t>O14776540002</t>
  </si>
  <si>
    <t>00099021001 DEPOSITO DE EFECTIVO, DEPOSITANTE: JUAN POMA PAUCARA - SENASIR, CONCEPTO: DOBLE PERCEPCION, CUENTA DE DEPOSITO: CUENTA UNICA DEL TESORO</t>
  </si>
  <si>
    <t>O14776620002</t>
  </si>
  <si>
    <t>00099021001 DEPOSITO DE EFECTIVO, DEPOSITANTE: EDGAR AÑAGUAYA CAPCHA, CONCEPTO: DEV. DE SALDOS DE GASTOS DE FUNCIONAMIENTO CONSULADO DEL ESTADO EN POSITOS DE ARGENTINA, CUENTA DE DEPOSITO: CUENTA UNICA DEL TESORO</t>
  </si>
  <si>
    <t>O14776630002</t>
  </si>
  <si>
    <t>00099021001 DEPOSITO DE EFECTIVO, DEPOSITANTE: EDGAR AÑAGUAYA CAPCHA, CONCEPTO: DEV. DE SALDOS DE PROGRAMA DE DOCUMENTACION CONSULADO DEL ESTADO EN ARGENTINA POSITOS, CUENTA DE DEPOSITO: CUENTA UNICA DEL TESORO</t>
  </si>
  <si>
    <t>O14776660002</t>
  </si>
  <si>
    <t>00099021001 DEPOSITO DE EFECTIVO, DEPOSITANTE: NATALIO NINA LUNA, CONCEPTO: DEVOLUCION, CUENTA DE DEPOSITO: CUENTA UNICA DEL TESORO</t>
  </si>
  <si>
    <t>O14776880002</t>
  </si>
  <si>
    <t>00099021001 DEPOSITO DE EFECTIVO, DEPOSITANTE: EDUARDO MAMANI YAVINCHA, CONCEPTO: DOBLE PERCEPCION, CUENTA DE DEPOSITO: CUENTA UNICA DEL TESORO</t>
  </si>
  <si>
    <t>O14777360002</t>
  </si>
  <si>
    <t>00099021001 DEPOSITO DE EFECTIVO, DEPOSITANTE: JUANA QUISPE TACACHIRA, CONCEPTO: DOBLE PERCEPCION, CUENTA DE DEPOSITO: CUENTA UNICA DEL TESORO</t>
  </si>
  <si>
    <t>O14777790002</t>
  </si>
  <si>
    <t>00099021001 DEPOSITO DE EFECTIVO, DEPOSITANTE: JOAQUIN QUISPE RAMOS, CONCEPTO: DOBLE PERCEPCION, CUENTA DE DEPOSITO: CUENTA UNICA DEL TESORO</t>
  </si>
  <si>
    <t>O14778110002</t>
  </si>
  <si>
    <t>00099021001 DEPOSITO DE EFECTIVO, DEPOSITANTE: MATEO CALCINA PACO, CONCEPTO: DOBLE PERCEPCION, CUENTA DE DEPOSITO: CUENTA UNICA DEL TESORO</t>
  </si>
  <si>
    <t>O14778370002</t>
  </si>
  <si>
    <t>O14779280002</t>
  </si>
  <si>
    <t>B14780970002</t>
  </si>
  <si>
    <t>00099021001 DEP.DE CHEQ.AJENOS,RET.DE CAM.,CONCEPTO: BENEDICTA VASQUEZ QUINTEROS,DEP.: BANCO UNION S.A. , PROCEDENCIA: BANCO UNION S.A., CHEQUE: 148189, FECHA DE EMISION:21/02/2017</t>
  </si>
  <si>
    <t>B14781020002</t>
  </si>
  <si>
    <t>00099021001 DEP.DE CHEQ.AJENOS,RET.DE CAM.,CONCEPTO: AMAYA ROCHA EDUARDO,DEP.: BANCO UNION S.A. , PROCEDENCIA: BANCO UNION S.A., CHEQUE: 148190, FECHA DE EMISION:21/02/2017</t>
  </si>
  <si>
    <t>B14781040002</t>
  </si>
  <si>
    <t>00099021001 DEP.DE CHEQ.AJENOS,RET.DE CAM.,CONCEPTO: ANTEZANA CARRION WALTER TITO,DEP.: BANCO UNION S.A. , PROCEDENCIA: BANCO UNION S.A., CHEQUE: 148192, FECHA DE EMISION:21/02/2017</t>
  </si>
  <si>
    <t>B14781070002</t>
  </si>
  <si>
    <t>00099021001 DEP.DE CHEQ.AJENOS,RET.DE CAM.,CONCEPTO: ANTEZANA CARRION WALTER TITO,DEP.: BANCO UNION S.A. , PROCEDENCIA: BANCO UNION S.A., CHEQUE: 148191, FECHA DE EMISION:21/02/2017</t>
  </si>
  <si>
    <t>B14781080002</t>
  </si>
  <si>
    <t>00099021001 DEP.DE CHEQ.AJENOS,RET.DE CAM.,CONCEPTO: FROILAN ZARZUELA CHAMBI,DEP.: BANCO UNION S.A. , PROCEDENCIA: BANCO UNION S.A., CHEQUE: 148193, FECHA DE EMISION:21/02/2017</t>
  </si>
  <si>
    <t>B14781100002</t>
  </si>
  <si>
    <t>00099021001 DEP.DE CHEQ.AJENOS,RET.DE CAM.,CONCEPTO: FROILAN ZARZUELA CHAMBI,DEP.: BANCO UNION S.A. , PROCEDENCIA: BANCO UNION S.A., CHEQUE: 148194, FECHA DE EMISION:21/02/2017</t>
  </si>
  <si>
    <t>B14781120002</t>
  </si>
  <si>
    <t>00099021001 DEP.DE CHEQ.AJENOS,RET.DE CAM.,CONCEPTO: JOSE NEMESIO COBA,DEP.: BANCO UNION S.A. , PROCEDENCIA: BANCO UNION S.A., CHEQUE: 148195, FECHA DE EMISION:21/02/2017</t>
  </si>
  <si>
    <t>B14781420002</t>
  </si>
  <si>
    <t>00099021001 DEP.DE CHEQ.AJENOS,RET.DE CAM.,CONCEPTO: PAGO SUBSIDIO DE MATERNIDAD MES DE MARZO 2016,DEP.: CAJA DE SALUD DE LA BANCA PRIVADA , PROCEDENCIA: BANCO NACIONAL DE BOLIVIA S.A., CHEQUE: 6346954, FECHA DE EMISION:13/02/2017</t>
  </si>
  <si>
    <t>B14781460002</t>
  </si>
  <si>
    <t>00099021001 DEP.DE CHEQ.AJENOS,RET.DE CAM.,CONCEPTO: PAGO SUBSIDIO MATERNIDAD MES DE FEBRERO 2016,DEP.: CAJA DE SALUD DE LA BANCA PRIVADA , PROCEDENCIA: BANCO NACIONAL DE BOLIVIA S.A., CHEQUE: 6346955, FECHA DE EMISION:13/02/2017</t>
  </si>
  <si>
    <t>O14780580002</t>
  </si>
  <si>
    <t>00070011102 DEPOSITO DE EFECTIVO, DEPOSITANTE: MINISTERIO DE TRABAJO, CONCEPTO: DEVOLUCION VIATICOS POR FELIPE OROZCO VIATICOS Y RETENCIONES VIAJE A CBBA DEL 2 AL 5/12/16, CUENTA DE DEPOSITO: CUENTA UNICA DEL TESORO</t>
  </si>
  <si>
    <t>O14781720002</t>
  </si>
  <si>
    <t>00099021001 DEPOSITO DE EFECTIVO, DEPOSITANTE: JUAN CARLOS ALBORNOZ CANO CI. 5052399 TJ, CONCEPTO: POR NO PRESENTAR DECLARACION JURADA DE BIENES POR RENTA POR DEJACION DEL CARGO, CUENTA DE DEPOSITO: CUENTA UNICA DEL TESORO</t>
  </si>
  <si>
    <t>O14782250002</t>
  </si>
  <si>
    <t>00041031107 DEPOSITO DE EFECTIVO, DEPOSITANTE: ARTES GRAFICAS SAGITARIO SRL, CONCEPTO: DEVOLUCION DE IMPORTE, CUENTA DE DEPOSITO: CUENTA UNICA DEL TESORO</t>
  </si>
  <si>
    <t>O14782270002</t>
  </si>
  <si>
    <t>00015011108 DEPOSITO DE EFECTIVO, DEPOSITANTE: FREDDY CAYO AROZAMEN, CONCEPTO: EXCEDENTE EN CONSUMO DE TELEFONO CELULAR, CUENTA DE DEPOSITO: CUENTA UNICA DEL TESORO</t>
  </si>
  <si>
    <t>O14782280002</t>
  </si>
  <si>
    <t>O14782290002</t>
  </si>
  <si>
    <t>B14783990002</t>
  </si>
  <si>
    <t>00099021001 DEP.DE CHEQ.AJENOS,RET.DE CAM.,CONCEPTO: REVERSION DE RECURSOS AL TGN DEVOLUCION DE PAGO EN EXCESO POR TASA RMV EMP ELECTRICA GUARACACHI SA.,DEP.: AUTORIDAD DE SUPERVISION DEL SISTEMA FINANCIERO</t>
  </si>
  <si>
    <t>B14784250002</t>
  </si>
  <si>
    <t>00099021001 DEP.DE CHEQ.AJENOS,RET.DE CAM.,CONCEPTO: DEVOLUCION COTIZACION EXCESO EMP.,DEP.: FUTURO DE BOLIVIA SA AFP , PROCEDENCIA: BANCO DE CREDITO DE BOLIVIA S.A., CHEQUE: 47945, FECHA DE EMISION:21/02/2017</t>
  </si>
  <si>
    <t>B14784270002</t>
  </si>
  <si>
    <t>00099021001 DEP.DE CHEQ.AJENOS,RET.DE CAM.,CONCEPTO: DEVOLUCION COTIZACION EXCESO,DEP.: FUTURO DE BOLIVIA SA AFP , PROCEDENCIA: BANCO DE CREDITO DE BOLIVIA S.A., CHEQUE: 47944, FECHA DE EMISION:21/02/2017</t>
  </si>
  <si>
    <t>B14784290002</t>
  </si>
  <si>
    <t>00035051101 DEP.DE CHEQ.AJENOS,RET.DE CAM.,CONCEPTO: DEVOLUCION DE BOA POR PASAJE AEREO NO UTILIZADO EN LA GESTION 2016,DEP.: SENASIR , PROCEDENCIA: BANCO UNION S.A., CHEQUE: 332, FECHA DE EMISION:16/02/2017</t>
  </si>
  <si>
    <t>B14784520002</t>
  </si>
  <si>
    <t>00099021001 DEP.DE CHEQ.AJENOS,RET.DE CAM.,CONCEPTO: VILLARROEL MATAMOROS MARLENE,DEP.: BANCO UNION S.A. , PROCEDENCIA: BANCO UNION S.A., CHEQUE: 148196, FECHA DE EMISION:22/02/2017</t>
  </si>
  <si>
    <t>B14784530002</t>
  </si>
  <si>
    <t>00299014101 DEP.DE CHEQ.AJENOS,RET.DE CAM.,CONCEPTO: TRANSFERENCIA DE RECURSOS DE LA GOBERNACION DEPARTAMENTAL LA PAZ,DEP.: JESUS MORALES M. , PROCEDENCIA: BANCO UNION S.A., CHEQUE: 548, FECHA DE EMISION:22/02/2017</t>
  </si>
  <si>
    <t>B14785110002</t>
  </si>
  <si>
    <t>00582012001 DEP.DE CHEQ.AJENOS,RET.DE CAM.,CONCEPTO: DEVOLUCION ZAFRA 2015 - 2016,DEP.: EBA , PROCEDENCIA: BANCO UNION S.A., CHEQUE: 4603, FECHA DE EMISION:10/02/2017</t>
  </si>
  <si>
    <t>O14784000002</t>
  </si>
  <si>
    <t>00099021001 DEPOSITO DE EFECTIVO, DEPOSITANTE: ALICIA EDUARDA CHOQUE MARCA, CONCEPTO: DEVOLUCION DE HABER DEL MES DE ABRIL 2011, CUENTA DE DEPOSITO: CUENTA UNICA DEL TESORO</t>
  </si>
  <si>
    <t>O14785340002</t>
  </si>
  <si>
    <t>00099021001 DEPOSITO DE EFECTIVO, DEPOSITANTE: HUGO EMILIO BARRON RODO, CONCEPTO: DOBLE PERCEPCION, CUENTA DE DEPOSITO: CUENTA UNICA DEL TESORO</t>
  </si>
  <si>
    <t>O14785450002</t>
  </si>
  <si>
    <t>00099021001 DEPOSITO DE EFECTIVO, DEPOSITANTE: JOSE MIGUEL GUTIERREZ MENDOZA, CONCEPTO: DOBLE PERCEPCION, CUENTA DE DEPOSITO: CUENTA UNICA DEL TESORO</t>
  </si>
  <si>
    <t>O14786000002</t>
  </si>
  <si>
    <t>00015011108 DEPOSITO DE EFECTIVO, DEPOSITANTE: JOSE ANTONIO ARUQUIPA ZENTENO, CONCEPTO: EXCESO DE LLAMADAS MES AGOSTO AÑO 2016, CUENTA DE DEPOSITO: CUENTA UNICA DEL TESORO</t>
  </si>
  <si>
    <t>O14786010002</t>
  </si>
  <si>
    <t>00015011108 DEPOSITO DE EFECTIVO, DEPOSITANTE: JOSE ANTONIO ARUQUIPA ZENTENO, CONCEPTO: EXCESO DE LLAMADAS MES SEPTIEMBRE AÑO 2016, CUENTA DE DEPOSITO: CUENTA UNICA DEL TESORO</t>
  </si>
  <si>
    <t>O14786020002</t>
  </si>
  <si>
    <t>00015011108 DEPOSITO DE EFECTIVO, DEPOSITANTE: JOSE ANTONIO ARUQUIPA ZENTENO, CONCEPTO: EXCESO DE LLAMADAS MES DE OCTUBRE AÑO 2016, CUENTA DE DEPOSITO: CUENTA UNICA DEL TESORO</t>
  </si>
  <si>
    <t>O14786030002</t>
  </si>
  <si>
    <t>00015011108 DEPOSITO DE EFECTIVO, DEPOSITANTE: JOSE ANTONIO ARUQUIPA ZENTENO, CONCEPTO: EXCESO DE LLAMADAS MES NOVIEMBRE AÑO 2016, CUENTA DE DEPOSITO: CUENTA UNICA DEL TESORO</t>
  </si>
  <si>
    <t>O14786040002</t>
  </si>
  <si>
    <t>00015011108 DEPOSITO DE EFECTIVO, DEPOSITANTE: JOSE ANTONIO ARUQUIPA ZENTENO, CONCEPTO: EXCESO DE LLAMADAS MES JULIO AÑO 2014, CUENTA DE DEPOSITO: CUENTA UNICA DEL TESORO</t>
  </si>
  <si>
    <t>O14786050002</t>
  </si>
  <si>
    <t>00015011108 DEPOSITO DE EFECTIVO, DEPOSITANTE: JOSE ANTONIO ARUQUIPA ZENTENO, CONCEPTO: EXCESO DE LLAMADAS MES AGOSTO AÑO 2014, CUENTA DE DEPOSITO: CUENTA UNICA DEL TESORO</t>
  </si>
  <si>
    <t>O14786070002</t>
  </si>
  <si>
    <t>00015011108 DEPOSITO DE EFECTIVO, DEPOSITANTE: JOSE ANTONIO ARUQUIPA ZENTENO, CONCEPTO: EXCESO DE LLAMADAS MES SEPTIEMBRE AÑO 2014, CUENTA DE DEPOSITO: CUENTA UNICA DEL TESORO</t>
  </si>
  <si>
    <t>O14786090002</t>
  </si>
  <si>
    <t>00015011108 DEPOSITO DE EFECTIVO, DEPOSITANTE: JOSE ANTONIO ARUQUIPA ZENTENO, CONCEPTO: EXCESO DE LLAMADAS MES OCTUBRE AÑO 2014, CUENTA DE DEPOSITO: CUENTA UNICA DEL TESORO</t>
  </si>
  <si>
    <t>O14786100002</t>
  </si>
  <si>
    <t>00015011108 DEPOSITO DE EFECTIVO, DEPOSITANTE: JOSE ANTONIO ARUQUIPA ZENTENO, CONCEPTO: EXCESO DE LLAMADAS MES MARZO AÑO 2015, CUENTA DE DEPOSITO: CUENTA UNICA DEL TESORO</t>
  </si>
  <si>
    <t>O14786110002</t>
  </si>
  <si>
    <t>00015011108 DEPOSITO DE EFECTIVO, DEPOSITANTE: JOSE ANTONIO ARUQUIPA ZENTENO, CONCEPTO: EXCESO DE LLAMADAS MES ABRIL AÑO 2015, CUENTA DE DEPOSITO: CUENTA UNICA DEL TESORO</t>
  </si>
  <si>
    <t>O14786120002</t>
  </si>
  <si>
    <t>00015011108 DEPOSITO DE EFECTIVO, DEPOSITANTE: JOSE ANTONIO ARUQUIPA ZENTENO, CONCEPTO: EXCESO DE LLAMADAS MES MAYO AÑO 2015, CUENTA DE DEPOSITO: CUENTA UNICA DEL TESORO</t>
  </si>
  <si>
    <t>O14786330002</t>
  </si>
  <si>
    <t>00592012001 DEPOSITO DE EFECTIVO, DEPOSITANTE: EMPRESA ESTATAL BOLIVIANA DE TURISMO, CONCEPTO: DEPÓSITO A LA CUENTA, CUENTA DE DEPOSITO: CUENTA UNICA DEL TESORO</t>
  </si>
  <si>
    <t>O14786680002</t>
  </si>
  <si>
    <t>00099021001 DEPOSITO DE EFECTIVO, DEPOSITANTE: WORLD UNION- DE MAURICIO OLIVER MOLINA ZENTENO, CONCEPTO: DEVOLUCION POR MULTA, CUENTA DE DEPOSITO: CUENTA UNICA DEL TESORO</t>
  </si>
  <si>
    <t>O14786750002</t>
  </si>
  <si>
    <t>00086088701 DEPOSITO DE EFECTIVO, DEPOSITANTE: U.D. SUSTENTAR, CONCEPTO: DEVOLUCION POR FALTANTES EN LA UNIDAD DE ALMACENES, CUENTA DE DEPOSITO: CUENTA UNICA DEL TESORO</t>
  </si>
  <si>
    <t>O14786760002</t>
  </si>
  <si>
    <t>00099021001 DEPOSITO DE EFECTIVO, DEPOSITANTE: SEXTO DISTRITO NAVAL PANDO, CONCEPTO: SALDO SERVICIOS BASICOS NOV/16 DN6, CUENTA DE DEPOSITO: CUENTA UNICA DEL TESORO</t>
  </si>
  <si>
    <t>B14789770002</t>
  </si>
  <si>
    <t>00283062001 DEP.DE CHEQ.AJENOS,RET.DE CAM.,CONCEPTO: DEVOLUCION DE VIATICOS REG. SANTA CRUZ,DEP.: ADUANA NAL DE BOLIVIA , PROCEDENCIA: BANCO UNION S.A., CHEQUE: 2407, FECHA DE EMISION:21/02/2017</t>
  </si>
  <si>
    <t>O14788820002</t>
  </si>
  <si>
    <t>00099021001 DEPOSITO DE EFECTIVO, DEPOSITANTE: SABINO PALLUCA MENDO, CONCEPTO: COBRO INDEBIDO, CUENTA DE DEPOSITO: CUENTA UNICA DEL TESORO</t>
  </si>
  <si>
    <t>O14790450002</t>
  </si>
  <si>
    <t>00099021001 DEPOSITO DE EFECTIVO, DEPOSITANTE: FELICIANO QUISPE QUISPE, CONCEPTO: DEVOLUCION DEL AGUINALDO 2016, CUENTA DE DEPOSITO: CUENTA UNICA DEL TESORO</t>
  </si>
  <si>
    <t>O14790470002</t>
  </si>
  <si>
    <t>00099021001 DEPOSITO DE EFECTIVO, DEPOSITANTE: FELICIANO QUISPE QUISPE, CONCEPTO: DEVOLUCION DEL HABER DEL MARZO 2016, CUENTA DE DEPOSITO: CUENTA UNICA DEL TESORO</t>
  </si>
  <si>
    <t>O14790480002</t>
  </si>
  <si>
    <t>00099021001 DEPOSITO DE EFECTIVO, DEPOSITANTE: FELICIANO QUISPE QUISPE, CONCEPTO: DEVOLUCION DEL BONO ECONOMICO, CUENTA DE DEPOSITO: CUENTA UNICA DEL TESORO</t>
  </si>
  <si>
    <t>O14791340002</t>
  </si>
  <si>
    <t>00099021001 DEPOSITO DE EFECTIVO, DEPOSITANTE: OSWALDO DURAN FERNANDEZ, CONCEPTO: DEPÓSITO DUODECIMAS SENASIR DE LA SRA CARMELA FERNANDEZ, CUENTA DE DEPOSITO: CUENTA UNICA DEL TESORO</t>
  </si>
  <si>
    <t>B14793430002</t>
  </si>
  <si>
    <t>00099021001 DEP.DE CHEQ.AJENOS,RET.DE CAM.,CONCEPTO: DEVOLUCION DE FONDOS,DEP.: GAM TORO TORO PROY FORESTACION EN MICROCUENCAS , PROCEDENCIA: BANCO UNION S.A., CHEQUE: 54, FECHA DE EMISION:22/02/2017</t>
  </si>
  <si>
    <t>B14793760002</t>
  </si>
  <si>
    <t>00283062001 DEP.DE CHEQ.AJENOS,RET.DE CAM.,CONCEPTO: OTROS,DEP.: ADUANA NAL DE BOLIVIA , PROCEDENCIA: BANCO UNION S.A., CHEQUE: 2426, FECHA DE EMISION:21/02/2017</t>
  </si>
  <si>
    <t>B14793850002</t>
  </si>
  <si>
    <t>00099021001 DEP.DE CHEQ.AJENOS,RET.DE CAM.,CONCEPTO: TAPIA TERCEROS MIGUEL HEBERT,DEP.: BANCO UNION S.A. , PROCEDENCIA: BANCO UNION S.A., CHEQUE: 148198, FECHA DE EMISION:24/02/2017</t>
  </si>
  <si>
    <t>B14793890002</t>
  </si>
  <si>
    <t>00099021001 DEP.DE CHEQ.AJENOS,RET.DE CAM.,CONCEPTO: NAVA GUZMAN CARLOS ANGEL,DEP.: BANCO UNION S.A. , PROCEDENCIA: BANCO UNION S.A., CHEQUE: 148197, FECHA DE EMISION:24/02/2017</t>
  </si>
  <si>
    <t>B14793900002</t>
  </si>
  <si>
    <t>00283022001 DEP.DE CHEQ.AJENOS,RET.DE CAM.,CONCEPTO: OTROS,DEP.: ADUANA NAL DE BOLIVIA , PROCEDENCIA: BANCO UNION S.A., CHEQUE: 2427, FECHA DE EMISION:21/02/2017</t>
  </si>
  <si>
    <t>B14793950002</t>
  </si>
  <si>
    <t>00099021001 DEP.DE CHEQ.AJENOS,RET.DE CAM.,CONCEPTO: TAPIA TERCEROS MIGUEL HEBERT,DEP.: BANCO UNION S.A. , PROCEDENCIA: BANCO UNION S.A., CHEQUE: 148199, FECHA DE EMISION:24/02/2017</t>
  </si>
  <si>
    <t>B14794160002</t>
  </si>
  <si>
    <t>00099021001 DEP.DE CHEQ.AJENOS,RET.DE CAM.,CONCEPTO: DEVOLUCION DE GASTOS OBSERVADOS CONTROL FINANCIERO GESTION 2012,DEP.: JUAN JOSE ROJAS ORELLANA , PROCEDENCIA: BANCO UNION S.A., CHEQUE: 1039, FECHA DE EMISION:23/02/2017</t>
  </si>
  <si>
    <t>B14794170002</t>
  </si>
  <si>
    <t>00099021001 DEP.DE CHEQ.AJENOS,RET.DE CAM.,CONCEPTO: DEVOLUCION DE GASTOS OBSERVADOS CONTROL FINANCIERO,DEP.: ERIKA MARCANI BAZOALDO , PROCEDENCIA: BANCO UNION S.A., CHEQUE: 1038, FECHA DE EMISION:23/02/2017</t>
  </si>
  <si>
    <t>O14793260002</t>
  </si>
  <si>
    <t>O14793320002</t>
  </si>
  <si>
    <t>00099021001 DEPOSITO DE EFECTIVO, DEPOSITANTE: JAVIER ASTORGA ROJAS, CONCEPTO: DOBLE PERCEPCION, CUENTA DE DEPOSITO: CUENTA UNICA DEL TESORO</t>
  </si>
  <si>
    <t>O14793610002</t>
  </si>
  <si>
    <t>00099021001 DEPOSITO DE EFECTIVO, DEPOSITANTE: GERMAN CALLISAYA QUISPE, CONCEPTO: DOBLE PERCEPCION, CUENTA DE DEPOSITO: CUENTA UNICA DEL TESORO</t>
  </si>
  <si>
    <t>O14793920002</t>
  </si>
  <si>
    <t>00015011108 DEPOSITO DE EFECTIVO, DEPOSITANTE: MAGALY ESPINOZA CUELLAR, CONCEPTO: PAGO DE EXCESO DE LIMITE DE CONSUMO, CUENTA DE DEPOSITO: CUENTA UNICA DEL TESORO</t>
  </si>
  <si>
    <t>O14794330002</t>
  </si>
  <si>
    <t>00099021001 DEPOSITO DE EFECTIVO, DEPOSITANTE: ALBERTO DIAZ HURTADO, CONCEPTO: DEP. DOS DUODECIMAS DE AGUINALDO, CUENTA DE DEPOSITO: CUENTA UNICA DEL TESORO</t>
  </si>
  <si>
    <t>O14794540002</t>
  </si>
  <si>
    <t>00099021001 DEPOSITO DE EFECTIVO, DEPOSITANTE: OLGA QUISPE MAMANI, CONCEPTO: DEVOLUCION POR EL COBRO INDEBIDO, CUENTA DE DEPOSITO: CUENTA UNICA DEL TESORO</t>
  </si>
  <si>
    <t>O14795360002</t>
  </si>
  <si>
    <t>00015011108 DEPOSITO DE EFECTIVO, DEPOSITANTE: JIMENA VILLCA CASSIA, CONCEPTO: POR EXESO DE CONSUMO EN LA LINEA DE TELEFONO 67012667, CUENTA DE DEPOSITO: CUENTA UNICA DEL TESORO</t>
  </si>
  <si>
    <t>Ministerio de Energías</t>
  </si>
  <si>
    <t>Agencia Boliviana de Energia Nuclear</t>
  </si>
  <si>
    <t>G04140830002</t>
  </si>
  <si>
    <t>PAGO PRÉSTAMO IDA 948-BO VCTO. 01-abr-2017 POR CUENTA DE SAGUAPAC , VALOR 03-abr-2017 CAPITAL USD 135.000,00 INTERESES USD 12.656,25 LIB. 00099021001 - RECURSOS ORDINARIOS (3987) - MDRI</t>
  </si>
  <si>
    <t>A:00099021001 Pago de capital e interes corriente a favor del TGN, adeudado por el GAD Santa Cruz, correspondientes a los Convenios Subsidiarios CAF 2324 de los Proyectos de Electrificacion Rural Las Parabas, Pueblos Nuevos Tramos Abapo, Nucleo 9 Santa Rosa del Palmar-Villa Nueva.</t>
  </si>
  <si>
    <t>Q08205320002</t>
  </si>
  <si>
    <t>NÚMERO DE LIBRETA CUT: 99031009.00 OPERACIÓN T01 TRANSFERENCIA DE FONDOS A LA CUT - TESORO DIRECTO DE BANCO UNION S.A. A CUENTA UNICA DEL TESORO CON NUMERO DE SOLICITUD = 1699756 Y NUMERO CORRELATIVO = 91320003042017522 TRANSFERENCIA POR OPERACIONES DE VE</t>
  </si>
  <si>
    <t>S08838270003</t>
  </si>
  <si>
    <t>||PAGO A LA CAF PRESTAMO CFG 512/CFC 2174 VCTO. 03/04/2017 POR CUENTA DEL TGN SEGÚN NOTA MEFP/VTCP/DGCP/UODP-287/2017 DE FECHA 30/03/2017 COMISIONES USD 34.042,37. LIBRETA N° 00099021001 CUENTA UNICA DEL TESORO CTA.3987 REF.: COMISIONES BANCARIAS</t>
  </si>
  <si>
    <t>S08839000003</t>
  </si>
  <si>
    <t>'TRANSFERENCIA DE FONDOS||EN ATENCION A NOTA DEL MIN. DE ECONOMIA Y FINANZAS PUBLICAS MEFP/VTCP/DGPOT/UPCFTGN/TR-N°612/2017 DE LA FECHA (HRE-TSO-1588) DEBITO DE LA LIBRETA N° 00099021001, REPOSICIÓN ÚTILES DE ESCRITORIO</t>
  </si>
  <si>
    <t>E00457560001</t>
  </si>
  <si>
    <t>E00457590001</t>
  </si>
  <si>
    <t>E00457620001</t>
  </si>
  <si>
    <t>E00457650001</t>
  </si>
  <si>
    <t>E00457660001</t>
  </si>
  <si>
    <t>G04147710004</t>
  </si>
  <si>
    <t>VENTA DE DIVISAS CON TRANSFERENCIA DE FONDOS A SOLICITUD DE INSTITUTO NACIONAL DE INNOVACION AGROPECUARIA Y FORESTAL (INIAF) SEGUN SOLICITUD 1998 REF: PAGO DE 2.058 SWIIS FRANCS POR CONCEPTO DE 600 CERTIFICADOS DE ANÁLISIS DE SEMILLAS NARANJA INVIADAS POR ITSA SEGÚN FACTURA Nº INVOCE PF004105 HR LIB. 00222018010 INIAF-COSUDE-APOYO AL SIS.DEINNOV.AGROP.Y.FOREST. EN BOLIVIA POR DIFERENCIAL CAMBIARIO</t>
  </si>
  <si>
    <t>G04147710005</t>
  </si>
  <si>
    <t>VENTA DE DIVISAS CON TRANSFERENCIA DE FONDOS A SOLICITUD DE INSTITUTO NACIONAL DE INNOVACION AGROPECUARIA Y FORESTAL (INIAF) SEGUN SOLICITUD 1998 REF: PAGO DE 2.058 SWIIS FRANCS POR CONCEPTO DE 600 CERTIFICADOS DE ANÁLISIS DE SEMILLAS NARANJA INVIADAS POR ITSA SEGÚN FACTURA Nº INVOCE PF004105 HR LIB. 00222018010 INIAF-COSUDE-APOYO AL SIS.DEINNOV.AGROP.Y.FOREST. EN BOLIVIA</t>
  </si>
  <si>
    <t>Q08211440002</t>
  </si>
  <si>
    <t>NUMERO DE LIBRETA CUT: Cuenta Unica del Tesoro OPERACIÓN E18 TRANSFERENCIA DEL SISTEMA FINANCIERO POR CUENTA DE TERCEROS A LA CUT Traspaso de fondos a solicitud de BBVA Prevision AFP por concepto de Devolucion pagos en exceso Ministerio de Defensa</t>
  </si>
  <si>
    <t>S08839330001</t>
  </si>
  <si>
    <t>||COMISION TRANSFERENCIA FDOS.AL EXTERIOR 0,10% S/USD145.140.-,REEMB.GSTS.COMUNICACION BS220.-Y EMISION COMP.CONTABLE BS50.-REF.:PAGO 1 LC I-2016-036 P/C Y.P.F.B. A/F DELTA COMPRESION S.A.,EN COMPL.A COMP.883932 ADJ.DE LA FECHA. LIB.00513012004 LBP-YPFB-UNICOMERCIAL REF.:COMISIONES PAGO 1 LC I-2016-036</t>
  </si>
  <si>
    <t>G04152970004</t>
  </si>
  <si>
    <t>VENTA DE DIVISAS CON TRANSFERENCIA DE FONDOS A SOLICITUD DE YACIMIENTOS PETROLIFEROS FISCALES BOLIVIANOS SEGUN SOLICITUD 2023 REF: PAGO ANTICIPADO A VITOL SA POR SUMINISTRO DE DIESEL OIL MES MARZO/2017, PRIMER EMBARQUE, SEGUN LIB. 00513012004 LBP-YPFB-UNICOMERCIAL (4030005415/1-2188907)</t>
  </si>
  <si>
    <t>G04152980004</t>
  </si>
  <si>
    <t>VENTA DE DIVISAS CON TRANSFERENCIA DE FONDOS A SOLICITUD DE MINISTERIO DE LA PRESIDENCIA SEGUN SOLICITUD 2022 REF: DIVISAS USD 776.52 A SOUTHERN CROSS AVIATION POR COMPRA REPUESTOS AERONAVE FAB-048 USD 592.88 Y COSTOS DE ENVIO DE REPUESTOS USD 183.64 A CTA 898063862112 BANK OF AMERICA NA RELACIONADO LIB. 00099021001 TGN-RECURSOS ORDINARIOS (3987)</t>
  </si>
  <si>
    <t>G04153020004</t>
  </si>
  <si>
    <t>VENTA DE DIVISAS CON TRANSFERENCIA DE FONDOS A SOLICITUD DE MINISTERIO DE LA PRESIDENCIA SEGUN SOLICITUD 2020 REF: DIVISAS USD 91,099.49 PAGO A ROYAL FBO POR SERVICIO AERONAVE FAB-002 EN EL VIAJE AL EXTERIOR A ROTTERDAM HOLANDA Y ROMA ITALIA CTA. 0102351465 BANCO BILBAO VIZCAYA ARGENTARIA PARAGUAY LIB. 00099021001 TGN-RECURSOS ORDINARIOS (3987)</t>
  </si>
  <si>
    <t>G04153030004</t>
  </si>
  <si>
    <t>VENTA DE DIVISAS CON TRANSFERENCIA DE FONDOS A SOLICITUD DE MINISTERIO DE LA PRESIDENCIA SEGUN SOLICITUD 2021 REF: DIVISAS USD 351.49 PAGO A SATCOM DIRECT INC POR SERVICIO TELEFONO SATELITAL AERONAVE FAB 001 MES FEBRERO 2017 SEGUN INVOCIE 2690639 LIB. 00099021001 TGN-RECURSOS ORDINARIOS (3987)</t>
  </si>
  <si>
    <t>G04164770003</t>
  </si>
  <si>
    <t>TRANSFERENCIA RECIBIDA DEL EXTERIOR SEGÚN MENSAJES SWIFT Nos. 04668-04665 (REM.EXT.) DE FECHA 05-04-2017 POR DESEMBOLSO DE CAF PRÉSTAMO CFA008832 CARRET.V.GRANADO-LA PALIZADA SOLICITUD DE DESEMBOLSO NRO.10 LIBRETA N° 00291012002 ABC-RECURSOS PROPIOS REF.: UTILES DE ESCRITORIO</t>
  </si>
  <si>
    <t>G04164780003</t>
  </si>
  <si>
    <t>TRANSFERENCIA RECIBIDA DEL EXTERIOR SEGÚN MENSAJES SWIFT Nos. 04666-04663 (REM.EXT.) DE FECHA 05-04-2017 POR DESEMBOLSO DE CAF PRÉSTAMO CFA008785 PROGRAMA MI RIEGO LIBRETA N° 00287102001 FPS-RECURSOS PROPIOS REF.: UTILES DE ESCRITORIO</t>
  </si>
  <si>
    <t>G04164860001</t>
  </si>
  <si>
    <t>COBRO COSTOS DE PAPELERIA SEGUN TRANSFERENCIA DEL EXTERIOR POR ORDEN DE GAS CORONA S.A.E.C.A. (ASUNCION PARAGUAY) REF.: ANTICIPO SEGUN CONTRATO YPFB DLG LIB. 00513062001 YPFB-OPERACIONES PLANTA DE SEPARACION DE LIQUIDOS RIO GRANDE</t>
  </si>
  <si>
    <t>G04164880001</t>
  </si>
  <si>
    <t>COBRO COSTOS DE PAPELERIA SEGUN TRANSFERENCIA DEL EXTERIOR POR ORDEN DE GAS TOTAL S.A. REF.: A CUENTA S/ CONTRATO N 63 LIB. 00513062001 YPFB-OPERACIONES PLANTA DE SEPARACION DE LIQUIDOS RIO GRANDE</t>
  </si>
  <si>
    <t>G04174870003</t>
  </si>
  <si>
    <t>TRANSFERENCIA RECIBIDA DEL EXTERIOR SEGÚN MENSAJES SWIFT Nos. 04731-04729 (REM.EXT.) DE FECHA 05-04-2017 POR DESEMBOLSO DE CAF PRÉSTAMO CFA008789 CARR.MONTEAGUDO-MUYUPAMPA IPATI SOLICITUD DE DESEMBOLSO NRO.15 LIBRETA N° 00291012002 ABC-RECURSOS PROPIOS REF.: UTILES DE ESCRITORIO</t>
  </si>
  <si>
    <t>S08840210001</t>
  </si>
  <si>
    <t>'COBRO DE UTILES DE ESCRITORIO POR´||TRANSFERENCIA DE FONDOS DEL EXTERIOR EN COMPLEMENTO A COMPROBANTE S-884017 DE LA FECHA. LIBRETA 00513062001 YPFB OPERACIONES PLANTA DE SEPARACION DE LIQUIDOS RIO GRANDE</t>
  </si>
  <si>
    <t>S08840270001</t>
  </si>
  <si>
    <t>'COBRO DE UTILES DE ESCRITORIO POR´||COMPLEMENTO AL COMPROBANTE S-0884026 DE LA FECHA. LIBRETA NO.00513062001 YPFB-OPERACION PLANTA DE SEPARACION DE LIQUIDOS RIO GRANDE</t>
  </si>
  <si>
    <t>J03217730002</t>
  </si>
  <si>
    <t>A:00373024101 TRANSFERENCIA S/G INFORME MEFP/VTCP/DGPOT/UPCFTGN/INF/N653/2017 - TRANSFERENCIA DE RECURSOS PARA GASTOS DE FUNCIONAMIENTO DEL FDI, MARZO DE 2017.- EN VIRTUD DEL ART. 8 D.S. N 2842 DEL 21/10/2005.</t>
  </si>
  <si>
    <t>Q08220840002</t>
  </si>
  <si>
    <t>NÚMERO DE LIBRETA CUT: 99031009.00 OPERACIÓN T01 TRANSFERENCIA DE FONDOS A LA CUT - TESORO DIRECTO DE BANCO UNION S.A. A CUENTA UNICA DEL TESORO CON NUMERO DE SOLICITUD = 1709971 Y NUMERO CORRELATIVO = 91320006042017721 TRANSFERENCIA POR OPERACIONES DE VE</t>
  </si>
  <si>
    <t>Q08221360002</t>
  </si>
  <si>
    <t>NUMERO DE LIBRETA CUT: Cuenta Unica del Tesoro OPERACIÓN E18 TRANSFERENCIA DEL SISTEMA FINANCIERO POR CUENTA DE TERCEROS A LA CUT Traspaso a solicitud del BBVA Prevision AFP por concepto de Devolucion de pagos CC no cobrados por afiliados Civiles y Mil</t>
  </si>
  <si>
    <t>G04183470004</t>
  </si>
  <si>
    <t>VENTA DE DIVISAS CON TRANSFERENCIA DE FONDOS A SOLICITUD DE YACIMIENTOS PETROLIFEROS FISCALES BOLIVIANOS SEGUN SOLICITUD 2035 REF: PAGO ANTICIPADO A VITOL SA POR SUMINISTRO DE INSUMOS Y ADITIVOS Y DIESEL OIL CORRESPONDIENTE AL MES DE MARZO/2017 LIB. 00513012004 LBP-YPFB-UNICOMERCIAL (4030005415/1-2188907)</t>
  </si>
  <si>
    <t>G04185490001</t>
  </si>
  <si>
    <t>COBRO COSTOS DE PAPELERIA SEGUN TRANSFERENCIA DEL EXTERIOR POR ORDEN DE COPAPE PROD DE PETROLEO LTDA REF.: INV 109/2017 LIB. 00513062001 YPFB-OPERACIONES PLANTA DE SEPARACION DE LIQUIDOS RIO GRANDE</t>
  </si>
  <si>
    <t>G04185510001</t>
  </si>
  <si>
    <t>COBRO COSTOS DE PAPELERIA SEGUN TRANSFERENCIA DEL EXTERIOR POR ORDEN DE PETROBRAS PARAGUAY GAS SRL.ASUNCION-PARAGUAY LIB. 00513062001 YPFB-OPERACIONES PLANTA DE SEPARACION DE LIQUIDOS RIO GRANDE</t>
  </si>
  <si>
    <t>S08841810001</t>
  </si>
  <si>
    <t>||COBRO DE COMISION DEL 1/20% QUE EFECTUA EL BANK OF TOKYO-MITSUBISHI POR DESEMBOLSO DE LA DONACION JAPONESA JICA 001/2017 REF.: PROYECTO SOBRE MEDIDAS PREVENTIVAS DE DESASTRES EN LA RED VIAL FUNDAMENTAL 7. LIBRETA N° 00291012002 ABC-RECURSOS PROPIOS</t>
  </si>
  <si>
    <t>S08841810004</t>
  </si>
  <si>
    <t>||COBRO DE COMISION DEL 1/20% QUE EFECTUA EL BANK OF TOKYO-MITSUBISHI POR DESEMBOLSO DE LA DONACION JAPONESA JICA 001/2017 REF.: PROYECTO SOBRE MEDIDAS PREVENTIVAS DE DESASTRES EN LA RED VIAL FUNDAMENTAL 7. LIBRETA N° 00291012002 ABC-RECURSOS PROPIOS REF.: UTILES DE ESCITORIO</t>
  </si>
  <si>
    <t>S08841840001</t>
  </si>
  <si>
    <t>'COBRO DE UTILES DE ESCRITORIO POR´||BS50.- REEMBOLSO GASTOS DE COMUNICACION BS220.- X 2 REF.: SB-R-2015-73 Y SB-R-2015-72 SEGUN NOTA YPFB DFC 411 URT 305/2017 ADJUNTA. CGO LIB N°00513012003 LBP-YPFB (2011349681373) REF.: SB-R-2015-73 Y SB-R-2015-72.</t>
  </si>
  <si>
    <t>Q08225450002</t>
  </si>
  <si>
    <t>NÚMERO DE LIBRETA CUT: 99031009.00 OPERACIÓN T01 TRANSFERENCIA DE FONDOS A LA CUT - TESORO DIRECTO DE BANCO UNION S.A. A CUENTA UNICA DEL TESORO CON NUMERO DE SOLICITUD = 1713040 Y NUMERO CORRELATIVO = 91320007042017783 TRANSFERENCIA POR OPERACIONES DE VE</t>
  </si>
  <si>
    <t>G04191940004</t>
  </si>
  <si>
    <t>VENTA DE DIVISAS CON TRANSFERENCIA DE FONDOS A SOLICITUD DE YACIMIENTOS PETROLIFEROS FISCALES BOLIVIANOS SEGUN SOLICITUD 2046 REF: PAGO ANTICIPADO A VITOL SA POR SUMINISTRO DE INSUMOS Y ADITIVOS Y DIESEL OIL CORRESPONDIENTE AL MES DE ABRIL 2017 LIB. 00513012004 LBP-YPFB-UNICOMERCIAL (4030005415/1-2188907)</t>
  </si>
  <si>
    <t>G04191980004</t>
  </si>
  <si>
    <t>VENTA DE DIVISAS CON TRANSFERENCIA DE FONDOS A SOLICITUD DE YACIMIENTOS PETROLIFEROS FISCALES BOLIVIANOS SEGUN SOLICITUD 2047 REF: PAGO A COMPAÑÍA DE PETRÓLEOS DE CHILE COPEC S.A. POR SUMINISTRO DE GASOLINA FACTURAS FINALES CARGAS DEL 08 AL 31 DE 2016 LIB. 00513012004 LBP-YPFB-UNICOMERCIAL (4030005415/1-2188907)</t>
  </si>
  <si>
    <t>G04198310001</t>
  </si>
  <si>
    <t>COBRO COSTOS DE PAPELERIA SEGUN TRANSFERENCIA DEL EXTERIOR POR ORDEN DE PETROLEOS PARAGUAYOS (PETROPAR) LIB. 00513062001 YPFB-OPERACIONES PLANTA DE SEPARACION DE LIQUIDOS RIO GRANDE</t>
  </si>
  <si>
    <t>G04198330001</t>
  </si>
  <si>
    <t>COBRO COSTOS DE PAPELERIA SEGUN TRANSFERENCIA DEL EXTERIOR POR ORDEN DE CORPORACION PARAGUAYA DISTRIBUIDORA DE DERIVADOS DE PETROLEO S.A. LIB. 00513062001 YPFB-OPERACIONES PLANTA DE SEPARACION DE LIQUIDOS RIO GRANDE</t>
  </si>
  <si>
    <t>G04198350001</t>
  </si>
  <si>
    <t>COBRO COSTOS DE PAPELERIA SEGUN TRANSFERENCIA DEL EXTERIOR POR ORDEN DE COPADE PROD DE PETROLEO LTDA. (SAO PAULO BRASIL) REF.: INV 29 LIB. 00513062001 YPFB-OPERACIONES PLANTA DE SEPARACION DE LIQUIDOS RIO GRANDE</t>
  </si>
  <si>
    <t>G04198420001</t>
  </si>
  <si>
    <t>COBRO COSTOS DE PAPELERIA SEGUN TRANSFERENCIA DEL EXTERIOR POR ORDEN DE VICTORIA JUAN GAS S.A.C. REF.:PAGO FACT.COM.N.90 LIB. 00513062001 YPFB-OPERACIONES PLANTA DE SEPARACION DE LIQUIDOS RIO GRANDE</t>
  </si>
  <si>
    <t>G04198500003</t>
  </si>
  <si>
    <t>TRANSFERENCIA RECIBIDA DEL EXTERIOR SEGÚN MENSAJES SWIFT Nos. 04883 - 04865 (REM.EXT.) DE FECHA 07-04-2017 POR DESEMBOLSO DE OPEP PRÉSTAMO 1653-P WA NO. 3. PAYMENT FOROFID LOAN 1653P.REIMBURSE LIBRETA N° 00291012002 ABC-RECURSOS PROPIOS REF.: UTILES DE ESCRITORIO</t>
  </si>
  <si>
    <t>S08845800002</t>
  </si>
  <si>
    <t>||TRANSFERENCIA A LA CUENTA UNICA DEL TESORO IMPORTE RETENIDO A WALTER ABRAHAM PEREZ ALANDIA CORRESPONDIENTE AL MES DE MARZO/2017 - LIBRETA N° 00990201001, SEGUN DOCUMENTOS ADJUNTOS Y ROC N° 301/2017 DEL DCR TRANSFERENCIA POR REMUNERACION MAXIMA WALTER PEREZ ALANDIA - MARZO/2017 LIBRETA N° 00990201001</t>
  </si>
  <si>
    <t>S08846700003</t>
  </si>
  <si>
    <t>'TRANSFERENCIA DE FONDOS||A SOL. DEL MIN,DE ECO Y FIN.PUBL. MEFP/VTCP/DGPOT/UPCFTGN/TR-N°633/2017 DE LA FECHA HRE TSO 1831 REPOSICIÓN DE BOLETAS DE PAGO SOLICITADA POR VARIAS ENTIDADES, CONSIGNADAS EN EL COMPROBANTE DE PAGO N°18626. DEBITO DE LA LIBRETA 00099021001 COBRO UTILES DE ESCRITORIO.</t>
  </si>
  <si>
    <t>S08847290001</t>
  </si>
  <si>
    <t>'TRANSFERENCIA DE FONDOS||A SOL. DEL MIN,DE ECO Y FIN.PUBL. MEFP/VTCP/DGCP/UODP-314/2017 DE LA FECHA HRE TSO 1973 A FAVOR DEL GOBIERNO AUTONOMO MUNICIPAL DE EL ALTO. DEBITO DE LA LIBRETA 00099037011 IDA 5168-BS-PROY. INFRAESTRUCTURA URBANA - GAMEA.</t>
  </si>
  <si>
    <t>S08847290003</t>
  </si>
  <si>
    <t>TRANSFERENCIA DE FONDOS||A SOL. DEL MIN,DE ECO Y FIN.PUBL. MEFP/VTCP/DGCP/UODP-314/2017 DE LA FECHA HRE TSO 1973 A FAVOR DEL GOBIERNO AUTONOMO MUNICIPAL DE EL ALTO. DEBITO DE LA LIBRETA 00099021001 COBRO UTILES DE ESCRITORIO.</t>
  </si>
  <si>
    <t>G04199600003</t>
  </si>
  <si>
    <t>PAGO A BID PRÉSTAMO 3151/BL-BO VCTO. 09-abr-2017 POR CUENTA DE TGN , NTI. 009152 VALOR 10-abr-2017 INTERESES USD 1.924,97 CTA. 3987 CUENTA UNICA DEL TESORO-3987 LIB. 00099021001 REF.: COMISIONES BANCARIAS</t>
  </si>
  <si>
    <t>G04199730001</t>
  </si>
  <si>
    <t>COBRO COSTOS DE PAPELERIA SEGUN TRANSFERENCIA DEL EXTERIOR POR ORDEN DE HERCO COMBUSTIBLES S.A.,LIMA-PERU LIB. 00513062001 YPFB-OPERACIONES PLANTA DE SEPARACION DE LIQUIDOS RIO GRANDE</t>
  </si>
  <si>
    <t>G04201510003</t>
  </si>
  <si>
    <t>TRANSFERENCIA RECIBIDA DEL EXTERIOR SEGÚN MENSAJES SWIFT Nos. 04995-04983 (REM.EXT.) DE FECHA 10-04-2017 POR DESEMBOLSO DE BID PRÉSTAMO 2597/BL-BO REQ 0029 OPS0201712268A LIBRETA N° 00287102001 FPS-RECURSOS PROPIOS REF.: UTILES DE ESCRITORIO</t>
  </si>
  <si>
    <t>G04201520003</t>
  </si>
  <si>
    <t>TRANSFERENCIA RECIBIDA DEL EXTERIOR SEGÚN MENSAJES SWIFT Nos. 04996-04984 (REM.EXT.) DE FECHA 10-04-2017 POR DESEMBOLSO DE BID PRÉSTAMO 2597/BL-BO REQ 0029 OPS0201712268A LIBRETA N° 00287102001 FPS-RECURSOS PROPIOS REF.: UTILES DE ESCRITORIO</t>
  </si>
  <si>
    <t>G04202430001</t>
  </si>
  <si>
    <t>COBRO COSTOS DE PAPELERIA SEGUN TRANSFERENCIA DEL EXTERIOR POR ORDEN DE LLAMA GAS S.A. (LIMA PERU) LIB. 00513062001 YPFB-OPERACIONES PLANTA DE SEPARACION DE LIQUIDOS RIO GRANDE</t>
  </si>
  <si>
    <t>G04204500001</t>
  </si>
  <si>
    <t>COBRO COSTOS DE PAPELERIA SEGUN TRANSFERENCIA DEL EXTERIOR POR ORDEN DE CORPORACION ANDINA DEL GAS PERU S.A.C.LIMA PERU. REF.:NOTA DE DEBITO DCPI-18/2017 LIB. 00513062001 YPFB-OPERACIONES PLANTA DE SEPARACION DE LIQUIDOS RIO GRANDE</t>
  </si>
  <si>
    <t>Q08237660002</t>
  </si>
  <si>
    <t>NUMERO DE LIBRETA CUT: 00099021001 OPERACIÓN E18 TRANSFERENCIA DEL SISTEMA FINANCIERO POR CUENTA DE TERCEROS A LA CUT TRANSFERENCIA DE FONDOS POR PAGO ADELANTADO PRA -RP MARZO 2017</t>
  </si>
  <si>
    <t>Q08237670002</t>
  </si>
  <si>
    <t>NUMERO DE LIBRETA CUT: 00099021001 OPERACIÓN E18 TRANSFERENCIA DEL SISTEMA FINANCIERO POR CUENTA DE TERCEROS A LA CUT TRANSFERENCIA DE FONDOS POR DESCUENTO COBRO INDEBIDO R 026-99RP</t>
  </si>
  <si>
    <t>Q08237680002</t>
  </si>
  <si>
    <t>NUMERO DE LIBRETA CUT: 00099021001 OPERACIÓN E18 TRANSFERENCIA DEL SISTEMA FINANCIERO POR CUENTA DE TERCEROS A LA CUT TRANSFERENCIA DE FONDOS POR PAGO INDEBIDO RP MARZO 2017</t>
  </si>
  <si>
    <t>S08848250002</t>
  </si>
  <si>
    <t>||MULTA POR INCUMPLIMIENTO A LA GUIA DE PROCEDIMIENTOS OPERATIVOS DE CANCELACION DE BOLETAS DE PAGOS A FUNCIONARIOS PUBLICOS Y BENEFICIARIOS DE RENTA S/G.NOTA:MEFP/VTCP/DGPOT/UAIS/N°1939/2017 DE LA FECHA.REF: INCONSIST.CERTIF. SRA. DIAZ MARTHA JUANITA DE VISTAS (ENERO A ABRIL/2016) EN CUMPLIMIENTO AL INCISO M PUNTO 13; LIBRETA 00099021001.</t>
  </si>
  <si>
    <t>S08848340002</t>
  </si>
  <si>
    <t>'TRANSFERENCIA DE FONDOS DE DPTOS.DE ENCAJE LEGAL DEL SISTEMA FINANCIERO A DPTOS.CTES.DEL SECTOR PUBLICO S/G CITE' BUN/0256/17||DE LA FECHA (HRE-TSO-1982). A SOLIC.MEFP;REVERSION POR ERROR EN EL MONTO DE TRANSF.ELECT. DE F.11/04/17; LIBR.00099021001; BUN.</t>
  </si>
  <si>
    <t>S08847930001</t>
  </si>
  <si>
    <t>||RESPUESTA A DEBITO DEL BANQUERO POR PAGO SERV.DE INVESTIG.POR INSTRUCCIONES DE PAGO INCORRECTO EFECTUADO POR LA ATT SEGUN NOTA ATT-DAF-N LP 382/2017 DEL 22/03/2017 REF.: TRANSFERENCIA DE FDOS.A LA SECRETARIA GENERAL UPAEP DE USD 44.750,01 LIB.00099021001 TGN - RECURSOS COBRO COMISIONES POR INVESTIGACION DEL BANQUERO DE USD 50.-</t>
  </si>
  <si>
    <t>S08847930004</t>
  </si>
  <si>
    <t>||RESPUESTA A DEBITO DEL BANQUERO POR PAGO SERV.DE INVESTIG.POR INSTRUCCIONES DE PAGO INCORRECTO EFECTUADO POR LA ATT SEGUN NOTA ATT-DAF-N LP 382/2017 DEL 22/03/2017 REF.: TRANSFERENCIA DE FDOS.A LA SECRETARIA GENERAL UPAEP DE USD 44.750,01 LIB.00099021001 TGN - RECURSOS ORDINARIOS POR COBRO UTILES DE ESCRITORIO</t>
  </si>
  <si>
    <t>S08848390003</t>
  </si>
  <si>
    <t>TRANSFERENCIA DE FONDOS||S/G. NOTA CITE: MEFP/VTCP/DGPOT/UPCFTGN/TR-N°690/2017 DE LA FECHA, DEL MIN.DE ECONOMIA Y FINANZAS PUBLICAS.(HRE-TSO-1985). DEBITO DE LA LIBRETA N°00099021001, REPOSICION UTILES DE ESCRITORIO.</t>
  </si>
  <si>
    <t>G04208760001</t>
  </si>
  <si>
    <t>G04210140003</t>
  </si>
  <si>
    <t>TRANSFERENCIA RECIBIDA DEL EXTERIOR SEGÚN MENSAJES SWIFT Nos. 05158-05149 (REM.EXT.) DE FECHA 11-04-2017 POR DESEMBOLSO DE BID PRÉSTAMO 2597/BL-BO REQ 0018 OPS0201713629A LIBRETA N° 00225014401 SENASBA FUNCIONAMIENTO-RECURSOS UNION EUROPEA REF.: UTILES DE ESCRITORIO</t>
  </si>
  <si>
    <t>G04210150003</t>
  </si>
  <si>
    <t>TRANSFERENCIA RECIBIDA DEL EXTERIOR SEGÚN MENSAJES SWIFT Nos. 05159-05150 (REM.EXT.) DE FECHA 11-04-2017 POR DESEMBOLSO DE BID PRÉSTAMO 2597/BL-BO REQ 0018 OPS0201713629A LIBRETA N° 00225014401 SENASBA FUNCIONAMIENTO-RECURSOS UNION EUROPEA REF.: UTILES DE ESCRITORIO</t>
  </si>
  <si>
    <t>G04213320004</t>
  </si>
  <si>
    <t>VENTA DE DIVISAS CON TRANSFERENCIA DE FONDOS A SOLICITUD DE YACIMIENTOS PETROLIFEROS FISCALES BOLIVIANOS SEGUN SOLICITUD 2060 REF: PAGO ANTICIPADO A TRAFIGURA POR SUMINISTRO DE INSUMOS Y ADITIVOS Y DIESEL OIL CORRESPONDIENTE AL MES DE ABRIL 2017 LIB. 00513012004 LBP-YPFB-UNICOMERCIAL (4030005415/1-2188907)</t>
  </si>
  <si>
    <t>G04213330004</t>
  </si>
  <si>
    <t>VENTA DE DIVISAS CON TRANSFERENCIA DE FONDOS A SOLICITUD DE YACIMIENTOS PETROLIFEROS FISCALES BOLIVIANOS SEGUN SOLICITUD 2059 REF: PAGO A NOBLE AMÉRICAS CORP, POR GASTOS OPERACIONALES EMBARCACIONES MOUNT EVERES, BOW TRIUMPH Y BW LIONESS LIB. 00513012004 LBP-YPFB-UNICOMERCIAL (4030005415/1-2188907)</t>
  </si>
  <si>
    <t>G04214650001</t>
  </si>
  <si>
    <t>COBRO COSTOS DE PAPELERIA SEGUN TRANSFERENCIA DEL EXTERIOR POR ORDEN DE PUMA ENERGY PARAGUAY S.A. (ASUNCION PARAGUAY) LIB. 00513062001 YPFB-OPERACIONES PLANTA DE SEPARACION DE LIQUIDOS RIO GRANDE</t>
  </si>
  <si>
    <t>G04216030001</t>
  </si>
  <si>
    <t>COBRO COSTOS DE PAPELERIA SEGUN TRANSFERENCIA DEL EXTERIOR POR ORDEN DE LIMA GAS S.A. CALLAO-PERU LIB. 00513062001 YPFB-OPERACIONES PLANTA DE SEPARACION DE LIQUIDOS RIO GRANDE</t>
  </si>
  <si>
    <t>Q08242880002</t>
  </si>
  <si>
    <t>NÚMERO DE LIBRETA CUT: 99031009.00 OPERACIÓN T01 TRANSFERENCIA DE FONDOS A LA CUT - TESORO DIRECTO DE BANCO UNION S.A. A CUENTA UNICA DEL TESORO CON NUMERO DE SOLICITUD = 1723877 Y NUMERO CORRELATIVO = 91320012042017956 TRANSFERENCIA OPERACIONES DE VENTA</t>
  </si>
  <si>
    <t>Q08243460002</t>
  </si>
  <si>
    <t>NUMERO DE LIBRETA CUT: Cuenta Unica del Tesoro OPERACIÓN E18 TRANSFERENCIA DEL SISTEMA FINANCIERO POR CUENTA DE TERCEROS A LA CUT Traspaso a solicitud de BBVA Prevision Pago pension por Riesgos profesionales correspondiente a Marzo 2017</t>
  </si>
  <si>
    <t>S08849110002</t>
  </si>
  <si>
    <t>||REGULARIZACION COMPROBANTE G-0414842 DEL 03/04/2017 POR TRANSFERENCIA DE FONDOS DEL EXTERIOR A FAVOR DE EMPRESA AZUCARERA SAN BUENAVENTURA-EASBA SEGÚN SOLICITUD EN CITE EASBA-NE-GG-NO.343/2017 DE LA FECHA ABONO LIBRETA 00586019203 GASTO CORRIENTE EASBA - SANO Nº 400</t>
  </si>
  <si>
    <t>S08849110003</t>
  </si>
  <si>
    <t>||REGULARIZACION COMPROBANTE G-0414842 DEL 03/04/2017 POR TRANSFERENCIA DE FONDOS DEL EXTERIOR A FAVOR DE EMPRESA AZUCARERA SAN BUENAVENTURA-EASBA SEGÚN SOLICITUD EN CITE EASBA-NE-GG-NO.343/2017 DE LA FECHA ABONO LIBRETA 00586012001 EASBA-OTROS RECURSOS ESPECIFICOS</t>
  </si>
  <si>
    <t>S08849110004</t>
  </si>
  <si>
    <t>||REGULARIZACION COMPROBANTE G-0414842 DEL 03/04/2017 POR TRANSFERENCIA DE FONDOS DEL EXTERIOR A FAVOR DE EMPRESA AZUCARERA SAN BUENAVENTURA-EASBA SEGÚN SOLICITUD EN CITE EASBA-NE-GG-NO.343/2017 DE LA FECHA LIBRETA 00586012001 EASBA-OTROS RECURSOS ESPECIFICOS (UTILES DE ESCRITORIO)</t>
  </si>
  <si>
    <t>G04222550004</t>
  </si>
  <si>
    <t>VENTA DE DIVISAS CON TRANSFERENCIA DE FONDOS A SOLICITUD DE MINISTERIO DE LA PRESIDENCIA SEGUN SOLICITUD 2063 REF: DIVISAS USD 53,730.10 PAGO A EMPRESA HONEYWELL POR PLAN SERVICIO DE MANTENIMIENTO MSP Y COBERTURA DE MOTORES Y UNIDAD ENERGIA AUXILIAR DE AERONAVE FALCON MATRICULA FAB-002 MES MARZO 20 LIB. 00099021001 TGN-RECURSOS ORDINARIOS (3987)</t>
  </si>
  <si>
    <t>COBRO COSTOS DE PAPELERIA SEGUN TRANSFERENCIA DEL EXTERIOR POR ORDEN DE CONSULADO DE BOLIVIA EN MADRID LIB. 00340012003 RECAUDACION EXTRANJERIA - C.I. -L.C.</t>
  </si>
  <si>
    <t>G04225630001</t>
  </si>
  <si>
    <t>COBRO COSTOS DE PAPELERIA SEGUN TRANSFERENCIA DEL EXTERIOR POR ORDEN DE VICTORIA JUAN GAS S.A.C. CUZCO-PERU.REF.:PAGO FACTURA COMERCIAL NO.78 LIB. 00513062001 YPFB-OPERACIONES PLANTA DE SEPARACION DE LIQUIDOS RIO GRANDE</t>
  </si>
  <si>
    <t>G04235930004</t>
  </si>
  <si>
    <t>VENTA DE DIVISAS CON TRANSFERENCIA DE FONDOS A SOLICITUD DE YACIMIENTOS PETROLIFEROS FISCALES BOLIVIANOS SEGUN SOLICITUD 2090 REF: PAGO A INTERTEK CALEB BRETT CHILE S.A. POR INSPECCION DE CALIDAD LIB. 00513012004 LBP-YPFB-UNICOMERCIAL (4030005415/1-2188907)</t>
  </si>
  <si>
    <t>G04235940004</t>
  </si>
  <si>
    <t>VENTA DE DIVISAS CON TRANSFERENCIA DE FONDOS A SOLICITUD DE YACIMIENTOS PETROLIFEROS FISCALES BOLIVIANOS SEGUN SOLICITUD 2091 REF: PAGO A COMPAÑIA DE PETROLEOS DE CHILE (COPEC S.A.) POR SUMINISTRO DE GASOLINA ESPECIAL FACTURAS FINALES PERIODO 02/3/17 AL 15/3/17 SEGÚN NOTA GCHL 463 DPCA 872/2017, INF LIB. 00513012004 LBP-YPFB-UNICOMERCIAL (4030005415/1-2188907)</t>
  </si>
  <si>
    <t>G04235950004</t>
  </si>
  <si>
    <t>VENTA DE DIVISAS CON TRANSFERENCIA DE FONDOS A SOLICITUD DE YACIMIENTOS PETROLIFEROS FISCALES BOLIVIANOS SEGUN SOLICITUD 2092 REF: PAGO A COMPAÑIA DE PETROLEOS DE CHILE (COPEC S.A.) POR SUMINISTRO DE GASOLINA ESPECIAL FACTURAS FINALES PERIODO 01/02/17 AL 15/02/17 SEGÚN NOTA GCHL 329 DPCA 636/2017, I LIB. 00513012004 LBP-YPFB-UNICOMERCIAL (4030005415/1-2188907)</t>
  </si>
  <si>
    <t>G04235960004</t>
  </si>
  <si>
    <t>VENTA DE DIVISAS CON TRANSFERENCIA DE FONDOS A SOLICITUD DE YACIMIENTOS PETROLIFEROS FISCALES BOLIVIANOS SEGUN SOLICITUD 2088 REF: PAGO A COMPAÑIA DE PETROLEOS DE CHILE (COPEC S.A.) POR SUMINISTRO DE GASOLINA ESPECIAL FACTURAS FINALES PERIODO 16/02/17 AL 28/02/17 SEGÚN NOTA GCHL 464 DPCA 873/2017, I LIB. 00513012004 LBP-YPFB-UNICOMERCIAL (4030005415/1-2188907)</t>
  </si>
  <si>
    <t>G04250940003</t>
  </si>
  <si>
    <t>PAGO PRÉSTAMO IDA 2565-BO VCTO. 15-abr-2017 POR CUENTA DE FNDR , NTI. 009175 VALOR 17-abr-2017 CAPITAL USD 361.044,31 INTERESES USD 46.033,15 LIB. 00099021001 - RECURSOS ORDINARIOS (3987) - MDRI</t>
  </si>
  <si>
    <t>J03221480002</t>
  </si>
  <si>
    <t>A:00099021001 El concepto de la mencionada operacion corresponde a la transferencia de capital por el mes de Marzo de 2017 del Fideicomiso Programa de Reconversion Productiva y Comercial TGN 9</t>
  </si>
  <si>
    <t>J03221490002</t>
  </si>
  <si>
    <t>E00457790001</t>
  </si>
  <si>
    <t>E00457830001</t>
  </si>
  <si>
    <t>G04244800003</t>
  </si>
  <si>
    <t>PAGO A IDA PRÉSTAMO TF-16083 VCTO. 15-abr-2017 POR CUENTA DE TGN , NTI. 009165 VALOR 17-abr-2017 INTERESES USD 167,99 CTA. 3987 CUENTA UNICA DEL TESORO-3987 LIB. 00099021001 REF.: COMISIONES BANCARIAS</t>
  </si>
  <si>
    <t>G04245380003</t>
  </si>
  <si>
    <t>TRANSFERENCIA RECIBIDA DEL EXTERIOR SEGÚN MENSAJES SWIFT Nos. 05358-05355 (REM.EXT.) DE FECHA 17-04-2017 POR DESEMBOLSO DE CAF PRÉSTAMO CFA009344 PROG.MAS INV.P/ RIEGO FASE IV LIBRETA N° 00287102001 FPS-RECURSOS PROPIOS REF.: UTILES DE ESCRITORIO</t>
  </si>
  <si>
    <t>G04249550003</t>
  </si>
  <si>
    <t>TRANSFERENCIA RECIBIDA DEL EXTERIOR SEGÚN MENSAJES SWIFT Nos. 05359-05356 (REM.EXT.) DE FECHA 17-04-2017 POR DESEMBOLSO DE CAF PRÉSTAMO CFA009784 PROG.APOYO POL.PUB.SEG.ALIMENTARIA SOLICITUD DESEMBOLSO NRO.1 LIBRETA N° 00099021001 (3987) TGN- RECURSOS ORDINARIOS REF.: UTILES DE ESCRITORIO</t>
  </si>
  <si>
    <t>G04252080001</t>
  </si>
  <si>
    <t>COBRO COSTOS DE PAPELERIA SEGUN TRANSFERENCIA DEL EXTERIOR POR ORDEN DE LLAMA GAS S.A. LIMA-PERU LIB. 00513062001 YPFB-OPERACIONES PLANTA DE SEPARACION DE LIQUIDOS RIO GRANDE</t>
  </si>
  <si>
    <t>G04252120001</t>
  </si>
  <si>
    <t>COBRO COSTOS DE PAPELERIA SEGUN TRANSFERENCIA DEL EXTERIOR POR ORDEN DE SEGUROS GENERALES S.A. (SEGESA) LIB. 00513012003 LBP-YPFB (2011349681373)</t>
  </si>
  <si>
    <t>S08850420001</t>
  </si>
  <si>
    <t>||AMPLIACION DE VALIDEZ 0.15% S/USD 26.944,91 POR 13 DIAS, REEM GTOS DE COMUNICACION BS 220 Y EMISION CBTE. CONTABLE BS 50.- SEGUN NOTA EASBA-NE-GG-N°355/2017 ADJUNTA DE LA FECHA. CGO.LIB.N°00586019203 GASTO CORRIENTE EASBA - SANO N° 400 REF.:COM AMPL VAL LC I-2016-020</t>
  </si>
  <si>
    <t>E00457820001</t>
  </si>
  <si>
    <t>S08851160002</t>
  </si>
  <si>
    <t>||TRANSFERENCIA DE FONDOS SEGUN NOTA DEL FONDESIF CITE: FSF ADM 015/2017 RECIBIDA EN LA FECHA (TRAM-TSO.2039) REF: TRANSF. AL TGN LA AMORTIZACION DE CAPITAL DE COOP. BUEN SAMARITANO BS 723,48 Y PAULO VI BS 8.976,36 DEL PRPC TGN 9°. ABONO EN LA LIBRETA N° 00099021001 TGN RECURSOS ORDINARIOS</t>
  </si>
  <si>
    <t>S08850870001</t>
  </si>
  <si>
    <t>||COMISION TRANSFERENCIA FDOS.AL EXTERIOR 0,10% S/USD130.000.-,REEMB.GSTS.COMUNICACION BS220.-Y EMISION COMP.CONTABLE BS50.-REF.:PAGO 1 LC I-2016-048 P/C Y.P.F.B. A/F GALILEO TECHNOLOGIES S.A.,EN COMPL.A COMP.885086 ADJ.DE LA FECHA. LIB.00513012004 LBP-YPFB-UNICOMERCIAL REF.:COMISIONES PAGO 1 LC I-2016-048</t>
  </si>
  <si>
    <t>G04253540004</t>
  </si>
  <si>
    <t>VENTA DE DIVISAS CON TRANSFERENCIA DE FONDOS A SOLICITUD DE EMPRESA BOLIVIANA DE ALMENDRA Y DERIVADOS SEGUN SOLICITUD 2101 REF: TRANSFERENCIA AL EXTERIOR PARA PAGO A INTERNATIONAL NUT COUNCIL POR RENOVACION DE CONTRIBUCION POR LA GESTION 2017. POR 900.- EUROS A TIPO DE CAMBIO BS. 7.27504, EQUIVALENT LIB. 00582012001 EBA - RECURSOS ESPECIFICOS (4010709419) POR DIFERENCIAL CAMBIARIO</t>
  </si>
  <si>
    <t>G04253540005</t>
  </si>
  <si>
    <t>VENTA DE DIVISAS CON TRANSFERENCIA DE FONDOS A SOLICITUD DE EMPRESA BOLIVIANA DE ALMENDRA Y DERIVADOS SEGUN SOLICITUD 2101 REF: TRANSFERENCIA AL EXTERIOR PARA PAGO A INTERNATIONAL NUT COUNCIL POR RENOVACION DE CONTRIBUCION POR LA GESTION 2017. POR 900.- EUROS A TIPO DE CAMBIO BS. 7.27504, EQUIVALENT LIB. 00582012001 EBA - RECURSOS ESPECIFICOS (4010709419)</t>
  </si>
  <si>
    <t>G04261010004</t>
  </si>
  <si>
    <t>VENTA DE DIVISAS CON TRANSFERENCIA DE FONDOS A SOLICITUD DE YACIMIENTOS PETROLIFEROS FISCALES BOLIVIANOS SEGUN SOLICITUD 2104 REF: PAGO SOLAR TURBINES A INTERNATIONAL COMPANY POR "SERVICIO DE SEGUIMIENTO Y CONTROL DEL MANTENIMIENTO POR HORAS DEL USO DE LA TURBINA SOLAR MARS90 DE LA PSL RIO GRANDE", LIB. 00513062001 YPFB-OPERACIONES PLANTA DE SEPARACION DE LIQUIDOS RIO GRANDE</t>
  </si>
  <si>
    <t>G04261060001</t>
  </si>
  <si>
    <t>COMISIONES BANCARIAS POR PAGO OBLIGACIONES A FONDO DE INTERNACIONALIZACION DE LA EMPRESA (FIEM) POR EL PRESTAMO ICO 01020039.0 FORTALEC.UNIVERSIDAD. J.M.SARACHO. VCTO. 18/04/2017 LIBRETA 00099021001 RECURSOS ORDINARIOS (3987)</t>
  </si>
  <si>
    <t>Q08266490002</t>
  </si>
  <si>
    <t>NÚMERO DE LIBRETA CUT: 99031009.00 OPERACIÓN T01 TRANSFERENCIA DE FONDOS A LA CUT - TESORO DIRECTO DE BANCO UNION S.A. A CUENTA UNICA DEL TESORO CON NUMERO DE SOLICITUD = 1738626 Y NUMERO CORRELATIVO = 91320019042017234 TRANSFERENCIA POR OPERACIONES DE VE</t>
  </si>
  <si>
    <t>G04266590001</t>
  </si>
  <si>
    <t>COBRO COSTOS DE PAPELERIA SEGUN TRANSFERENCIA DEL EXTERIOR POR ORDEN DE GAS CORONA S.A.E.C.A. REF:ANTICIPO SEGUN CONTRATO YPFB LIB. 00513062001 YPFB-OPERACIONES PLANTA DE SEPARACION DE LIQUIDOS RIO GRANDE</t>
  </si>
  <si>
    <t>G04266610001</t>
  </si>
  <si>
    <t>COBRO COSTOS DE PAPELERIA SEGUN TRANSFERENCIA DEL EXTERIOR POR ORDEN DE HERCO COMBUSTIBLES SA REF:CONTRATO COMPRA VENTA ISOPENTANO MERCADO EXTRANJERO LIB. 00513062001 YPFB-OPERACIONES PLANTA DE SEPARACION DE LIQUIDOS RIO GRANDE</t>
  </si>
  <si>
    <t>G04271210004</t>
  </si>
  <si>
    <t>VENTA DE DIVISAS CON TRANSFERENCIA DE FONDOS A SOLICITUD DE BOLIVIA TV SEGUN SOLICITUD 2116 REF: INTELSAT PAGO SERVICIO SATELITAL BANDA C, CORRESPONDIENTE AL MES DE NOVIEMBRE 2016, SEGUN INFORME CITE: CONTAB- PAGO 1067, COMUNICACION INTERNA BTV/GT CITE: 1578/2016, INFORME TECNICO BTV.GT 1022/2016, LIB. 00526012001 BOLIVIA TV - RECAUDACIONES</t>
  </si>
  <si>
    <t>G04272140004</t>
  </si>
  <si>
    <t>VENTA DE DIVISAS CON TRANSFERENCIA DE FONDOS A SOLICITUD DE BOLIVIA TV SEGUN SOLICITUD 2117 REF: INTELSAT PAGO SERVICIO SATELITAL BANDA C, CORRESPONDIENTE AL MES DE DICIEMBRE 2016, SEGUN INFORME CITE: CONTAB-PAGO 1233/2016, INFORME TECNICO BTV GT. CITE: 1092/2016, ACTA DE CONFORMIDAD BTV - GT CITE: LIB. 00526012001 BOLIVIA TV - RECAUDACIONES</t>
  </si>
  <si>
    <t>G04272170004</t>
  </si>
  <si>
    <t>VENTA DE DIVISAS CON TRANSFERENCIA DE FONDOS A SOLICITUD DE BOLIVIA TV SEGUN SOLICITUD 2114 REF: INTELSAT PAGO SERVICIO TATELITAL BANDA KU IS-14, CORRESPONDIENTE AL MES DE NOVIEMBRE 2016, SEGUN INFORME CITE: CONTAB- PAGO 1068/2016, COMUNICACION INTERNA BTV/GT CITE 1577/2016, ACTA DE CONFORMIDAD BTV LIB. 00526012001 BOLIVIA TV - RECAUDACIONES</t>
  </si>
  <si>
    <t>G04272180004</t>
  </si>
  <si>
    <t>VENTA DE DIVISAS CON TRANSFERENCIA DE FONDOS A SOLICITUD DE BOLIVIA TV SEGUN SOLICITUD 2115 REF: INTELSAT: PAGO SERVICIO SATELITAL CORRESPONDIENTE AL MES DE DICIEMBRE 2016 BASNDA KU IS-14 , SEGUN INFORME CITE: CONTAB-PAGO NO.1232/2016INFORME TECNICO BTV-GT-CITE: NO.1093/2016 Y ACTA DE CONFORMIDAD B LIB. 00526012001 BOLIVIA TV - RECAUDACIONES</t>
  </si>
  <si>
    <t>G04272190003</t>
  </si>
  <si>
    <t>TRANSFERENCIA DE FONDOS AL EXTERIOR A SOLICITUD DE TESORO GENERAL DE LA NACION SEGUN SOLICITUD 2113 REF: PAGO A LA ORGANIZACIÓN LATINOAMERICANA DE ENERGÍA (OLADE), POR CONCEPTO DE MEMBRESÍA POR USD26.695,81, SEGÚN SOLICITUD VRE-DGRM-CS-74/2017. LIB. 00099021001 TGN-RECURSOS ORDINARIOS (3987)</t>
  </si>
  <si>
    <t>G04272200003</t>
  </si>
  <si>
    <t>TRANSFERENCIA DE FONDOS AL EXTERIOR A SOLICITUD DE TESORO GENERAL DE LA NACION SEGUN SOLICITUD 2112 REF: PAGO AL INSTITUTO PANAMERICANO DE GEOGRAFÍA E HISTORIA (IPGH), POR CONCEPTO DE MEMBRESÍA POR USD11.700,00, SEGÚN SOLICITUD VRE-DGRM-CS-48/2017. LIB. 00099021001 TGN-RECURSOS ORDINARIOS (3987)</t>
  </si>
  <si>
    <t>G04273900001</t>
  </si>
  <si>
    <t>G04275320001</t>
  </si>
  <si>
    <t>COBRO COSTOS DE PAPELERIA SEGUN TRANSFERENCIA DEL EXTERIOR POR ORDEN DE PETROLEOS PARAGUAYOS PETROPAR, ASUNCION-PARAGUAY LIB. 00513062001 YPFB-OPERACIONES PLANTA DE SEPARACION DE LIQUIDOS RIO GRANDE</t>
  </si>
  <si>
    <t>G04275340001</t>
  </si>
  <si>
    <t>COBRO COSTOS DE PAPELERIA SEGUN TRANSFERENCIA DEL EXTERIOR POR ORDEN DE PERUANA DE COMBUSTIBLE S.A. REF.: ANTICIPOS LIB. 00513062001 YPFB-OPERACIONES PLANTA DE SEPARACION DE LIQUIDOS RIO GRANDE</t>
  </si>
  <si>
    <t>G04275360001</t>
  </si>
  <si>
    <t>COBRO COSTOS DE PAPELERIA SEGUN TRANSFERENCIA DEL EXTERIOR POR ORDEN DE PUMA ENERGY PARAGUAY S.A. LIB. 00513062001 YPFB-OPERACIONES PLANTA DE SEPARACION DE LIQUIDOS RIO GRANDE</t>
  </si>
  <si>
    <t>Q08273100002</t>
  </si>
  <si>
    <t>NUMERO DE LIBRETA CUT: Cuenta Unica del Tesoro OPERACIÓN E18 TRANSFERENCIA DEL SISTEMA FINANCIERO POR CUENTA DE TERCEROS A LA CUT Devolucion pagos en exceso Gobierno Autonomo Departamental de Potosi</t>
  </si>
  <si>
    <t>G04280730004</t>
  </si>
  <si>
    <t>VENTA DE DIVISAS CON TRANSFERENCIA DE FONDOS A SOLICITUD DE YACIMIENTOS PETROLIFEROS FISCALES BOLIVIANOS SEGUN SOLICITUD 2118 REF: PAGO A JAGUAR ESXPLORATION, INC, CORRESPONDIENTE AL 2DO PAGO, FACTURA 16 097, POR EL APOYO TÉCNICO PARA LA ADQUISICIÓN SÍSMICA 2D EN EL ALTIPLANO NORTE, SEGÚN CONTRATO LIB. 00513042001 YPFB - OPERACIONES G N E E</t>
  </si>
  <si>
    <t>Q08274690002</t>
  </si>
  <si>
    <t>NUMERO DE LIBRETA CUT: 00273028001 OPERACIÓN E18 TRANSFERENCIA DEL SISTEMA FINANCIERO POR CUENTA DE TERCEROS A LA CUT DIRECCION DEPARTAMENTAL DE EDUCACION PANDO UNICEF</t>
  </si>
  <si>
    <t>Q08277100002</t>
  </si>
  <si>
    <t>NÚMERO DE LIBRETA CUT: 99031009.00 OPERACIÓN T01 TRANSFERENCIA DE FONDOS A LA CUT - TESORO DIRECTO DE BANCO UNION S.A. A CUENTA UNICA DEL TESORO CON NUMERO DE SOLICITUD = 1745685 Y NUMERO CORRELATIVO = 91320021042017354 TRANSFERENCIA POR OPERACIONES DE VE</t>
  </si>
  <si>
    <t>Q08278180002</t>
  </si>
  <si>
    <t>NUMERO DE LIBRETA CUT: Cuenta Unica del Tesoro OPERACIÓN E18 TRANSFERENCIA DEL SISTEMA FINANCIERO POR CUENTA DE TERCEROS A LA CUT Devolucion de pagos CC no cobrados por afiliados civiles y militares correspondiente al periodo Diciembre</t>
  </si>
  <si>
    <t>S08854770001</t>
  </si>
  <si>
    <t>||COBRO DE COMISIONES BANCARIAS POR TRANSF.FDOS. POR ALIVIO OTORGADO POR LA REPUBLICA DE FRANCIA A BOLIVIA DE ACUERDO AL CONTRATO DE DESENDEUDAMIENTO Y DESARROLLO (3C2D)FIRMADO EL 23-12-2014 REF: DEVOLUCION DE PAGO EFECTUADO A NATIXIS POR DEUDA EXT. DE 31-03-17 651-OB1 LIB. N° 00099021001 RECURSOS ORDINARIOS - 3987 REF.: COMISIONES BANCARIAS</t>
  </si>
  <si>
    <t>S08854830001</t>
  </si>
  <si>
    <t>'TRANSFERENCIA DE FONDOS S/G CITE Nº' MEFP/VTCP/DGPOT/||UPCFTGN/TR-770/2017 DE LA FECHA, DEL MIN.DE ECONOMIA Y FINANZAS PUBLICAS.(HRE-TSO-2079), DEVOLUCION DEL DEPOSITO ERRONEO EFECTUADO EL 20-01-2017 EN LA CTA.RECAUDADORA N°1-2188907 YPFB CUENTA ESPECIAL SUCRE. DEBITO DE LA LIBRETA 00513012004 LPB-YPFB UNICOMERCIAL.</t>
  </si>
  <si>
    <t>G04288750004</t>
  </si>
  <si>
    <t>VENTA DE DIVISAS A SOLICITUD DE MINISTERIO DE LA PRESIDENCIA SEGUN SOLICITUD 2125 REF: DIVISAS USD 6.000 VIAJE PRESIDENCIAL A NUEVA YORK ESTADOS UNIDOS PARA EL ANIVERSARIO DE APROBACION DE DECLARACION DE LAS NACIONES UNIDAD SOBRE LOS DERECHOS DE LOS PUEBLOS INDIGENAS. LOS FONDOS SERAN ENTREGADOS LIB. 00099021001 TGN-RECURSOS ORDINARIOS (3987)</t>
  </si>
  <si>
    <t>G04288770001</t>
  </si>
  <si>
    <t>G04292010004</t>
  </si>
  <si>
    <t>VENTA DE DIVISAS CON TRANSFERENCIA DE FONDOS A SOLICITUD DE BOLIVIA TV SEGUN SOLICITUD 2128 REF: INTELESAT: PAGO SERVICIO SATELITAL BANDA C, CORRESPONDIENTE AL MES DE ENERO 2017, SEGUN INFORME CITE: CONTAB - PAGO 071/2017, ACTA DE CONFORMIDAD BTV - GT CITE: 008/2017 ,INFORME TECNICO BTV - GT 065/2 LIB. 00526012001 BOLIVIA TV - RECAUDACIONES</t>
  </si>
  <si>
    <t>G04292020004</t>
  </si>
  <si>
    <t>VENTA DE DIVISAS CON TRANSFERENCIA DE FONDOS A SOLICITUD DE BOLIVIA TV SEGUN SOLICITUD 2129 REF: INTELSAT: PAGO SERVICIO SATELITAL BANDA KU IS- 14 CORRESPONDIENTE AL MES DE ENERO 2017, SEGUN INFORME CITE: CONTAB PAGO 070/2017, ACTA DE CONFORMIDAD BTV - GT CITE: 09/2017, INFORME TECNICO BTV - GT 066/ LIB. 00526012001 BOLIVIA TV - RECAUDACIONES</t>
  </si>
  <si>
    <t>J03224420002</t>
  </si>
  <si>
    <t>A:00099021001 A requerimiento de la Unidad de Administracion e Informacion Salarial (UAIS), con nota interna CITE: MEFP/VTCP/DGPOT/UAIS/N 1732/2017, en la cual solicita la reversion definitiva de las boletas de pago solicitado por el SENASIR, consignadas en el Comprobante de Pago N 71464.</t>
  </si>
  <si>
    <t>Q08284150002</t>
  </si>
  <si>
    <t>NÚMERO DE LIBRETA CUT: 99031009.00 OPERACIÓN T01 TRANSFERENCIA DE FONDOS A LA CUT - TESORO DIRECTO DE BANCO UNION S.A. A CUENTA UNICA DEL TESORO CON NUMERO DE SOLICITUD = 1749716 Y NUMERO CORRELATIVO = 91320024042017416 TRANSFERENCIA POR OPERACIONES DE VE</t>
  </si>
  <si>
    <t>Q08284410002</t>
  </si>
  <si>
    <t>NÚMERO DE LIBRETA CUT: 99031009.00 OPERACIÓN T01 TRANSFERENCIA DE FONDOS A LA CUT - TESORO DIRECTO DE BANCO UNION S.A. A CUENTA UNICA DEL TESORO CON NUMERO DE SOLICITUD = 1749782 Y NUMERO CORRELATIVO = 91320024042017417 TRANSFERENCIA POR TITULARIDAD BONOS</t>
  </si>
  <si>
    <t>S08855220003</t>
  </si>
  <si>
    <t>'TRANSFERENCIA DE FONDOS||A SOL. DEL MIN,DE ECO Y FIN.PUBL. MEFP/VTCP/DGPOT/UPCFTGN/TR-N°783/2017 DE LA FECHA HRE TSO 2099 REPOSICION DE BOLETAS DE PAGO SOLICITADAS POR VARIAS ENTIDADES, CONSIGNADAS EN LOS COMPROBANTES DE PAGOS NROS. 18688 Y 18689. DEBITO DE LA LIBRETA 00099021001 COBRO UTILES DE ESCRITORIO.</t>
  </si>
  <si>
    <t>S08856250001</t>
  </si>
  <si>
    <t>COBRO DE||UTILES DE ESCRITORIO POR ELABORACION DEL 60 COMPROBANTES CONTABLES - POR COBRO DE INTERESES. CREDITO EXTRAORDINARIO A YPFB UREA AMONIACO RD: 165/12 ,CONTRATO SANO N° 257/12 Y NOTA YPFB/GAFC 1198 DFC 1366 URT 0736/17 RECIB. EN FECHA 21-04-17 COSTO UTILES DE ESCRITORIO DE LA LIBRETA N°00513012003 LBP-YPFB (2011349681373)</t>
  </si>
  <si>
    <t>G04304180004</t>
  </si>
  <si>
    <t>VENTA DE DIVISAS CON TRANSFERENCIA DE FONDOS A SOLICITUD DE YACIMIENTOS PETROLIFEROS FISCALES BOLIVIANOS SEGUN SOLICITUD 2137 REF: PAGO A JAGUAR EXPLORATION FACTURA NUMERO 16 096 CORRESPONDIENTE AL ULTIMO PAGO POR EL APOYO TECNICO DE EXPLORACION SISMICA 2D CUENCA MADRE DE DIOS ZONA SUROESTE AREA NUE LIB. 00513042001 YPFB - OPERACIONES G N E E</t>
  </si>
  <si>
    <t>G04308420003</t>
  </si>
  <si>
    <t>PAGO A FND PRÉSTAMO NDF 367 VCTO. 24-abr-2017 POR CUENTA DE TGN , NTI. 009196 VALOR 24-abr-2017 CAPITAL EUR 24.613,13 INTERESES EUR 8.399,23 CTA. 3987 CUENTA UNICA DEL TESORO-3987 LIB. 00099021001 REF.: COMISIONES BANCARIAS</t>
  </si>
  <si>
    <t>G04308490003</t>
  </si>
  <si>
    <t>TRANSFERENCIA RECIBIDA DEL EXTERIOR SEGÚN MENSAJES SWIFT Nos. 05683-05672 (REM.EXT.) DE FECHA 24-04-2017 POR DESEMBOLSO DE CAF PRÉSTAMO CFA008239 CARRETERA PADILLA-EL SALTO LIBRETA N° 00291012002 ABC-RECURSOS PROPIOS REF.: UTILES DE ESCRITORIO</t>
  </si>
  <si>
    <t>J03224430001</t>
  </si>
  <si>
    <t>De: 00513012004 Transferencia que efectuamos para la devolucion del deposito en demasia efectuado por Fortaleza Energy SRL de acuerdo a la nota CITE: DFC-0858 URT-0512/2017 de YPFB y en virtud a la nota CITE: MEFP/VPCF/DGCF/UCCF No 393/2017</t>
  </si>
  <si>
    <t>Q08290150002</t>
  </si>
  <si>
    <t>NÚMERO DE LIBRETA CUT: 99031009.00 OPERACIÓN T01 TRANSFERENCIA DE FONDOS A LA CUT - TESORO DIRECTO DE BANCO UNION S.A. A CUENTA UNICA DEL TESORO CON NUMERO DE SOLICITUD = 1753124 Y NUMERO CORRELATIVO = 91320025042017483 TRANSFERENCIA POR OPERACIONES DE VE</t>
  </si>
  <si>
    <t>J03225080001</t>
  </si>
  <si>
    <t>De: 00513012002 Transferencia que efectuamos para la devolucion del deposito erroneo de acuerdo a las notas CITE: YPFB/DFC-0861-URT-0515/2017 y CITE: MEFP/VPCF/DGCF/UCCF No 412/2017</t>
  </si>
  <si>
    <t>J03225090001</t>
  </si>
  <si>
    <t>De: 00513012004 Transferencia que se efectua a requerimiento de Yacimientos Petroliferos Fiscales Bolivianos (YPFB), con nota CITE: DFC-0573 URT-0360/2017 y en cumplimiento de la Resolucion Administrativa ANH N 1816/2014 e instruye el deposito mensual de estos recursos determinados por la ANH, conci</t>
  </si>
  <si>
    <t>S08856490001</t>
  </si>
  <si>
    <t>||COMISION TRANSFERENCIA FDOS.AL EXTERIOR 0,10% S/USD26.944,91.-,REEMB.GSTS.COMUNICACION BS220.-Y EMISION COMP.CONTABLE BS50.-REF.:PAGO 6 LC I-2016-020 P/C EASBA A/F BRN INTERNACIONAL INDUSTRIA E COMERCIO LTDA.,EN COMPL.A COMP.885648 ADJ.DE LA FECHA. LIB.00586019203 GASTO CORRIENTE EASBA - SANO Nº 400 REF.:COMISIONES PAGO 6 LC I-2016-020</t>
  </si>
  <si>
    <t>E00458190001</t>
  </si>
  <si>
    <t>E00458220001</t>
  </si>
  <si>
    <t>E00458250001</t>
  </si>
  <si>
    <t>E00458280001</t>
  </si>
  <si>
    <t>E00458310001</t>
  </si>
  <si>
    <t>E00458340001</t>
  </si>
  <si>
    <t>E00458350001</t>
  </si>
  <si>
    <t>G04314950003</t>
  </si>
  <si>
    <t>TRANSFERENCIA RECIBIDA DEL EXTERIOR SEGÚN MENSAJES SWIFT Nos. 05705-05704 (REM.EXT.) DE FECHA 25-04-2017 POR DESEMBOLSO DE CAF PRÉSTAMO CFA007657 PUESTA A PTO. CARRETERAS LIBRETA N° 00291012002 ABC-RECURSOS PROPIOS REF.: UTILES DE ESCRITORIO</t>
  </si>
  <si>
    <t>G04317960004</t>
  </si>
  <si>
    <t>VENTA DE DIVISAS CON TRANSFERENCIA DE FONDOS A SOLICITUD DE BOLIVIA TV SEGUN SOLICITUD 2144 REF: INTELSAT PAGO SERVICIO SATELITAL BAND C, CORRESPONDIENTE AL MES DE FEBRERO 2017, SEGUN INFORME CITE: CONTAB-PAGO 111/2017, ACTA DE CONFORMIDAD BTV/GT. 19/2017, INFORME TECNICO BTV GT 128/2017 ADJ LIB. 00526012001 BOLIVIA TV - RECAUDACIONES</t>
  </si>
  <si>
    <t>G04317970004</t>
  </si>
  <si>
    <t>VENTA DE DIVISAS CON TRANSFERENCIA DE FONDOS A SOLICITUD DE YACIMIENTOS PETROLIFEROS FISCALES BOLIVIANOS SEGUN SOLICITUD 2145 REF: PAGO A COMPAÑIA DE PETROLEOS DE CHILE (COPEC S.A.) POR SUMINISTRO DE GASOLINA ESPECIAL Y DIESEL OIL CARGAAS DEL 21 AL 31 DE ENERO DE 2017 LIB. 00513012004 LBP-YPFB-UNICOMERCIAL (4030005415/1-2188907)</t>
  </si>
  <si>
    <t>G04318010004</t>
  </si>
  <si>
    <t>VENTA DE DIVISAS CON TRANSFERENCIA DE FONDOS A SOLICITUD DE BOLIVIA TV SEGUN SOLICITUD 2142 REF: INTELSAT: PAGO SERVICIO SATELITAL BANDA KU IS-14, CORRESPONDIENTE AL MES DE FEBRERO 2017, SEGUN INFORME CITE: CONTAB-PAGO N°110/2017,ACTA DE CONFORMIDAD BTV/GT.N°.018/2017, INFORME TECNICO BTV - GT N° LIB. 00526012001 BOLIVIA TV - RECAUDACIONES</t>
  </si>
  <si>
    <t>G04319780003</t>
  </si>
  <si>
    <t>TRANSFERENCIA RECIBIDA DEL EXTERIOR SEGÚN MENSAJES SWIFT Nos. 05739-05734 (REM.EXT.) DE FECHA 25-04-2017 POR DESEMBOLSO DE CAF PRÉSTAMO CFA007860 CARRETERA CHACAPUCO RAVELO LIBRETA N° 00291012002 ABC-RECURSOS PROPIOS REF.: UTILES DE ESCRITORIO</t>
  </si>
  <si>
    <t>G04319800001</t>
  </si>
  <si>
    <t>COBRO COSTOS DE PAPELERIA SEGUN TRANSFERENCIA DEL EXTERIOR POR ORDEN DE BONA FIDE DISTRIBUIDORA (CURITIBA-PR-BR) REF.: INV.1352017 LIB. 00513062001 YPFB-OPERACIONES PLANTA DE SEPARACION DE LIQUIDOS RIO GRANDE</t>
  </si>
  <si>
    <t>J03225070001</t>
  </si>
  <si>
    <t>De: 00513012002 Transferencia que efectuamos para la devolucion del deposito erroneo de acuerdo a las notas CITE: YPFB/DFC-0860-URT-0514/2017 y CITE: MEFP/VPCF/DGCF/UCCF No 412/2017</t>
  </si>
  <si>
    <t>Q08295670002</t>
  </si>
  <si>
    <t>NÚMERO DE LIBRETA CUT: 99031009.00 OPERACIÓN T01 TRANSFERENCIA DE FONDOS A LA CUT - TESORO DIRECTO DE BANCO UNION S.A. A CUENTA UNICA DEL TESORO CON NUMERO DE SOLICITUD = 1756783 Y NUMERO CORRELATIVO = 91320026042017535 TRANSFERENCIA POR OPERACIONES DE VE</t>
  </si>
  <si>
    <t>S08857710001</t>
  </si>
  <si>
    <t>'COBRO DE UTILES DE ESCRITORIO POR´||TRANSF. DE FONDOS DEL EXTERIOR EN COMPLEMENTO A COMPROBANTE S-885769 DE LA FECHA. LIBRETA 00513062001 YPFB OPERACIONES PLANTA DE SEPARACION DE LIQUIDOS</t>
  </si>
  <si>
    <t>G04324690001</t>
  </si>
  <si>
    <t>COBRO COSTOS DE PAPELERIA SEGUN TRANSFERENCIA DEL EXTERIOR POR ORDEN DE LIB. 00513062001 YPFB-OPERACIONES PLANTA DE SEPARACION DE LIQUIDOS RIO GRANDE</t>
  </si>
  <si>
    <t>G04324710001</t>
  </si>
  <si>
    <t>COBRO COSTOS DE PAPELERIA SEGUN TRANSFERENCIA DEL EXTERIOR POR ORDEN DE HERCO COMBUSTIBLES SA REF.: CONTRATO COMPRA VENTA DE ISOPENTANO PARA EL MERCADO EXTERNO LIB. 00513062001 YPFB-OPERACIONES PLANTA DE SEPARACION DE LIQUIDOS RIO GRANDE</t>
  </si>
  <si>
    <t>G04326660004</t>
  </si>
  <si>
    <t>VENTA DE DIVISAS CON TRANSFERENCIA DE FONDOS A SOLICITUD DE YACIMIENTOS PETROLIFEROS FISCALES BOLIVIANOS SEGUN SOLICITUD 2150 REF: PAGO A COMPAÑIA DE PETROLEOS DE CHILE (COPEC S.A.) POR SUMINISTRO DE GASOLINA ESPECIAL CARGAS DEL 16 AL 29 DE MARZO DE 2017 LIB. 00513012004 LBP-YPFB-UNICOMERCIAL (4030005415/1-2188907)</t>
  </si>
  <si>
    <t>G04331080001</t>
  </si>
  <si>
    <t>COBRO COSTOS DE PAPELERIA SEGUN TRANSFERENCIA DEL EXTERIOR POR ORDEN DE SOCIETE MAGHREB MANAGEMENT INTERNAT REF.: PENALIDADES POR RETRASO RELATIVO AUX LOTS 1 Y 2 EXP. A BOLIVIA LIB. 05132302001 YPFB - OPERACIONES G N R G D</t>
  </si>
  <si>
    <t>Q08300640002</t>
  </si>
  <si>
    <t>NUMERO DE LIBRETA CUT: Cuenta Unica del Tesoro OPERACIÓN E18 TRANSFERENCIA DEL SISTEMA FINANCIERO POR CUENTA DE TERCEROS A LA CUT Devolucion de pagos CC</t>
  </si>
  <si>
    <t>S08860600001</t>
  </si>
  <si>
    <t>||RESPUESTA A DEBITO DEL BANQUERO SG SWIFT NO.5885 DE LA FECHA REF: COBRO COMISION EUR 15,00 POR TRANSFERENCIA DE EUR 5.850.- FECHA VALOR 06/03/2017 SG SOL. ADMINISTRADORA BOLIVIANA DE CARRETERAS REF:PAGO SUSCRIPCION GESTIONES 2016-2017. LIBRETA 00291012002 ABC-RECURSOS PROPIOS</t>
  </si>
  <si>
    <t>S08860600004</t>
  </si>
  <si>
    <t>||RESPUESTA A DEBITO DEL BANQUERO SG SWIFT NO.5885 DE LA FECHA REF: COBRO COMISION EUR 15,00 POR TRANSFERENCIA DE EUR 5.850.- FECHA VALOR 06/03/2017 SG SOL. ADMINISTRADORA BOLIVIANA DE CARRETERAS REF:PAGO SUSCRIPCION GESTIONES 2016-2017. CGO.LIBRETA 00291012002 ABC-RECURSOS PROPIOS (UTILES DE ESCRITORIO)</t>
  </si>
  <si>
    <t>G04336440003</t>
  </si>
  <si>
    <t>PROVISION DE FONDOS A SOLICITUD DE YACIMIENTOS PETROLIFEROS FISCALES BOLIVIANOS SEGUN SOLICITUD YPFB-0117-2017 REF: PAGO REGALIAS TGN ENERO 2017 LIB. 00099021001 TGN YPFB PARTICIPACION 6% PRODUCCIÓN BRUTA DE HIDROCARBUROS BOCA DE POZO</t>
  </si>
  <si>
    <t>G04343160001</t>
  </si>
  <si>
    <t>G04343180001</t>
  </si>
  <si>
    <t>COBRO COSTOS DE PAPELERIA SEGUN TRANSFERENCIA DEL EXTERIOR POR ORDEN DE BONA FIDE DISTRIBUIDORA IMPORTADOR REF.INV 127 2017 LIB. 00513062001 YPFB-OPERACIONES PLANTA DE SEPARACION DE LIQUIDOS RIO GRANDE</t>
  </si>
  <si>
    <t>G04343200001</t>
  </si>
  <si>
    <t>G04344650003</t>
  </si>
  <si>
    <t>TRANSFERENCIA RECIBIDA DEL EXTERIOR SEGÚN MENSAJES SWIFT Nos. 05876-05864 (REM.EXT.) DE FECHA 27-04-2017 POR DESEMBOLSO DE CAF PRÉSTAMO CFA008340 CONST.DOBLEVIA MONTERO-CRISTAL LIBRETA N° 00291012002 ABC-RECURSOS PROPIOS REF.: UTILES DE ESCRITORIO</t>
  </si>
  <si>
    <t>G04344670001</t>
  </si>
  <si>
    <t>COBRO COSTOS DE PAPELERIA SEGUN TRANSFERENCIA DEL EXTERIOR POR ORDEN DE BONA FIDE DISTRIBUIDORA, IMPORTADOR REF.: INV.127/2017 LIB. 00513062001 YPFB-OPERACIONES PLANTA DE SEPARACION DE LIQUIDOS RIO GRANDE</t>
  </si>
  <si>
    <t>J03226750002</t>
  </si>
  <si>
    <t>A:00099021001 Transferencia por reembolso de Subsidios por Incapacidad Temporal de acuerdo a las notas CITE: DGAA/URH No 0030/2017 del Ministerio de Gobierno, MEFP/VTCP/DGPOT/UAIS/No 2226/2017 e INF. MEFP/VTCP/DGPOT/UAIS/No 79/2017</t>
  </si>
  <si>
    <t>J03226760002</t>
  </si>
  <si>
    <t>A:00015011101 Transferencia por reembolso de Subsidios por Incapacidad Temporal de acuerdo a las notas CITE: DGAA/URH No 0030/2017 del Ministerio de Gobierno, MEFP/VTCP/DGPOT/UAIS/No 2226/2017 e INF. MEFP/VTCP/DGPOT/UAIS/No 79/2017</t>
  </si>
  <si>
    <t>J03226770002</t>
  </si>
  <si>
    <t>A:00290014101 Transferencia por concepto de reembolso de subsidios por incapacidad temporal de acuerdo a las notas CITE: SIN/GAF/DRF/NOT/00669/2017, MEFP/VTCP/DGPOT/UAIS/No. 2276/2017 e INFORME MEFP/VTCP/DGPOT/UAIS/No 84/2017</t>
  </si>
  <si>
    <t>Q08304970002</t>
  </si>
  <si>
    <t>NUMERO DE LIBRETA CUT: 00272028001 OPERACIÓN E18 TRANSFERENCIA DEL SISTEMA FINANCIERO POR CUENTA DE TERCEROS A LA CUT DIRECCION DEPARTAMENTAL DE EDUCACION DE BENI</t>
  </si>
  <si>
    <t>Q08306660002</t>
  </si>
  <si>
    <t>NÚMERO DE LIBRETA CUT: 99031009.00 OPERACIÓN T01 TRANSFERENCIA DE FONDOS A LA CUT - TESORO DIRECTO DE BANCO UNION S.A. A CUENTA UNICA DEL TESORO CON NUMERO DE SOLICITUD = 1764026 Y NUMERO CORRELATIVO = 91320028042017720 TRANSFERENCIA POR OPERACIONES DE VE</t>
  </si>
  <si>
    <t>S08863250001</t>
  </si>
  <si>
    <t>'COBRO POR´||AMPLIACION DE VALIDEZ 0.15% S/USD 145.140.- X 31 DIAS, SEGUN NOTA YPFB/GCIL: 541 DPO:385/2017 ADJUNTA REF.: CARTA DE CREDITO I-2016-036. CGO.LIB.N°00513012004 LBP-YPFB UNICOMERCIAL REF.COM.AMP VALIDEZ LC I-2016-036</t>
  </si>
  <si>
    <t>S08863330001</t>
  </si>
  <si>
    <t>||COBRO POR BS50 EMISION DE CBTE. CONTABLE, REEMB. GASTOS DE COMUNICACIÓN BS220.- , AMPLIACIÓN DE VALIDEZ 0,15% S/USD 130.000. POR 61 DIAS SEGÚN NOTA YPFB/GCIL:540 DPO:384/2017 CARTA DE CREDITO I-2016-046 LIB. 00513012004 LPB - YPFB UNICOMERCIAL REF.: I-2016-048</t>
  </si>
  <si>
    <t>S08864480004</t>
  </si>
  <si>
    <t>TRANSFERENCIA DE FONDOS||S/G. NOTA CITE: MH/VTCP/DGT/UO/OB NO.1844/2008 DE F.21-10-2008 DEL MIN.DE HACIENDA S/G. DETALLE ADJUNTO. DEBITO DE LA LIBRETA NO.00990201001, REPOSICION UTILES DE ESCRITORIO.</t>
  </si>
  <si>
    <t>G04345680005</t>
  </si>
  <si>
    <t>VENTA DE DIVISAS CON TRANSFERENCIA DE FONDOS A SOLICITUD DE VICEPRESIDENCIA DEL ESTADO SEGUN SOLICITUD 2153 REF: PAGO A DIEGO DEL VILLAR, POR LA ENTREGA DE SU PRODUCTO ÚNICO DE: "ESTUDIO INTRODUCTORIO PARA LA OBRA NO. 4 DE LA BIBLIOTECA DEL BICENTENARIO DE BOLIVIA, SEGUN CONTRATO DE ADHESIÓN Y DOCUM LIB. 00099021001 TGN-RECURSOS ORDINARIOS (3987)</t>
  </si>
  <si>
    <t>G04350150001</t>
  </si>
  <si>
    <t>COBRO COSTOS DE PAPELERIA SEGUN TRANSFERENCIA DEL EXTERIOR POR ORDEN DE LLAMA GAS SA REF.: PAGO FACTURAS 80 Y 81 LIB. 00513062001 YPFB-OPERACIONES PLANTA DE SEPARACION DE LIQUIDOS RIO GRANDE</t>
  </si>
  <si>
    <t>G04353410004</t>
  </si>
  <si>
    <t>VENTA DE DIVISAS CON TRANSFERENCIA DE FONDOS A SOLICITUD DE MINISTERIO DE LA PRESIDENCIA SEGUN SOLICITUD 2170 REF: DIVISAS USD 389.50 TRANSFERENCIA A GOGO BUSINESS AVIATION POR SERVICIO TELEFONIA SATELITAL DE LA AERONAVE FAB 002 FEBRERO Y MARZO 2017, A LA CTA 103690172665 US BANK. LIB. 00099021001 TGN-RECURSOS ORDINARIOS (3987)</t>
  </si>
  <si>
    <t>G04353460004</t>
  </si>
  <si>
    <t>VENTA DE DIVISAS CON TRANSFERENCIA DE FONDOS A SOLICITUD DE MINISTERIO DE LA PRESIDENCIA SEGUN SOLICITUD 2171 REF: DIVISAS USD 43,633.78 TRANSFERENCIA A DASSAULT FALCON JET POR COMPRA DE REPUESTOS PARA AERONAVES FAB 001, FAB 002 Y COSTOS DE ENVIO A LA CUENTA 381023401350 BANK OF AMERICA. LIB. 00099021001 TGN-RECURSOS ORDINARIOS (3987)</t>
  </si>
  <si>
    <t>G04353490004</t>
  </si>
  <si>
    <t>VENTA DE DIVISAS CON TRANSFERENCIA DE FONDOS A SOLICITUD DE MINISTERIO DE LA PRESIDENCIA SEGUN SOLICITUD 2172 REF: DIVISAS USD 17,609.37 TRANSFERENCIA A DASSAULT FALCON JET CORP. POR COMPRA REPUESTOS PARA AERONAVE FAB 001 Y COSTOS DE ENVIO DE LOS MISMOS, A LA CUENTA 381023401350 BANK OF AMERICA. LIB. 00099021001 TGN-RECURSOS ORDINARIOS (3987)</t>
  </si>
  <si>
    <t>G04353550004</t>
  </si>
  <si>
    <t>VENTA DE DIVISAS CON TRANSFERENCIA DE FONDOS A SOLICITUD DE MINISTERIO DE LA PRESIDENCIA SEGUN SOLICITUD 2173 REF: DIVISAS USD 1159.47 TRANSFERENCIA A SATCOM DIRECT INC POR SERVICIO DE TELEFONIA SATELITAL DE AERONAVE FAB 001 MES MARZO 2017, A LA CUENTA 2000055025245 WELLS FARGO BANK. LIB. 00099021001 TGN-RECURSOS ORDINARIOS (3987)</t>
  </si>
  <si>
    <t>G04354870004</t>
  </si>
  <si>
    <t>VENTA DE DIVISAS CON TRANSFERENCIA DE FONDOS A SOLICITUD DE MINISTERIO DE ECONOMIA Y FINANZAS PUBLICAS SEGUN SOLICITUD 2178 REF: TRANSFERENCIA AL B.C.B. CTA.4088069001 PARA PAGO A DAVIS POLK, POR SERVICIOS DE ASESORIA LEGAL INTERNACIONAL DE LA EMISION SOBERANA DEL ESTADO PLURINACIONAL DE BOLIVIA EN LIB. 00099021001 TGN-RECURSOS ORDINARIOS (3987)</t>
  </si>
  <si>
    <t>G04356300001</t>
  </si>
  <si>
    <t>COBRO COSTOS DE PAPELERIA SEGUN TRANSFERENCIA DEL EXTERIOR POR ORDEN DE BONA FIDE DISTRIBUIDORA, IMPORTADOR REF.: INV.1272017 LIB. 00513062001 YPFB-OPERACIONES PLANTA DE SEPARACION DE LIQUIDOS RIO GRANDE</t>
  </si>
  <si>
    <t>G04356310003</t>
  </si>
  <si>
    <t>TRANSFERENCIA RECIBIDA DEL EXTERIOR SEGÚN MENSAJES SWIFT Nos. 05964-05951 (REM.EXT.) DE FECHA 28-04-2017 POR DESEMBOLSO DE CAF PRÉSTAMO CFA008839 CARRETERA CARACOLLO-COLQUIRI LIBRETA N° 00291012002 ABC-RECURSOS PROPIOS REF.: UTILES DE ESCRITORIO</t>
  </si>
  <si>
    <t>G04356350001</t>
  </si>
  <si>
    <t>COBRO COSTOS DE PAPELERIA SEGUN TRANSFERENCIA DEL EXTERIOR POR ORDEN DE LLAMA GAS S.A. (LIMA PERU) REF.: PAGO FACTURA LIB. 00513062001 YPFB-OPERACIONES PLANTA DE SEPARACION DE LIQUIDOS RIO GRANDE</t>
  </si>
  <si>
    <t>B14895400002</t>
  </si>
  <si>
    <t>00099021001 DEP.DE CHEQ.AJENOS,RET.DE CAM.,CONCEPTO: DEVOLUCION DE BAJAS MEDICAS POR INCAPACIDAD TEMPORAL,DEP.: MINISTERIO DE SALUD , PROCEDENCIA: BANCO UNION S.A., CHEQUE: 21850, FECHA DE EMISION:22/03/2017</t>
  </si>
  <si>
    <t>B14895600002</t>
  </si>
  <si>
    <t>00099021001 DEP.DE CHEQ.AJENOS,RET.DE CAM.,CONCEPTO: CORIA RIVERO JOSE ROBERTO,DEP.: BANCO UNION S.A. , PROCEDENCIA: BANCO UNION S.A., CHEQUE: 148224, FECHA DE EMISION:03/04/2017</t>
  </si>
  <si>
    <t>B14895630002</t>
  </si>
  <si>
    <t>00099021001 DEP.DE CHEQ.AJENOS,RET.DE CAM.,CONCEPTO: RONALD ARNOLD ROJAS MIRANDA,DEP.: BANCO UNION S.A. , PROCEDENCIA: BANCO UNION S.A., CHEQUE: 148225, FECHA DE EMISION:03/04/2017</t>
  </si>
  <si>
    <t>B14895650002</t>
  </si>
  <si>
    <t>00099021001 DEP.DE CHEQ.AJENOS,RET.DE CAM.,CONCEPTO: MONTELLANOS SALAZAR SHIRLEY FRANCI,DEP.: BANCO UNION S.A. , PROCEDENCIA: BANCO UNION S.A., CHEQUE: 148223, FECHA DE EMISION:03/04/2017</t>
  </si>
  <si>
    <t>B14895660002</t>
  </si>
  <si>
    <t>00099021001 DEP.DE CHEQ.AJENOS,RET.DE CAM.,CONCEPTO: MONTAÑO ORELLANA WILFREDO,DEP.: BANCO UNION S.A. , PROCEDENCIA: BANCO UNION S.A., CHEQUE: 148222, FECHA DE EMISION:03/04/2017</t>
  </si>
  <si>
    <t>B14895670002</t>
  </si>
  <si>
    <t>00099021001 DEP.DE CHEQ.AJENOS,RET.DE CAM.,CONCEPTO: SUAREZ COLODRO ANA MARIA,DEP.: BANCO UNION S.A. , PROCEDENCIA: BANCO UNION S.A., CHEQUE: 148221, FECHA DE EMISION:03/04/2017</t>
  </si>
  <si>
    <t>B14895720002</t>
  </si>
  <si>
    <t>00099021001 DEP.DE CHEQ.AJENOS,RET.DE CAM.,CONCEPTO: MARCELO EDGAR CORTEZ ZACONETA,DEP.: BANCO UNION S.A. , PROCEDENCIA: BANCO UNION S.A., CHEQUE: 148220, FECHA DE EMISION:03/04/2017</t>
  </si>
  <si>
    <t>B14896330002</t>
  </si>
  <si>
    <t>00680012001 DEP.DE CHEQ.AJENOS,RET.DE CAM.,CONCEPTO: MULTA CONSULTORES,DEP.: CONTRALORIA GENERAL DEL ESTADO , PROCEDENCIA: BANCO UNION S.A., CHEQUE: 5052, FECHA DE EMISION:30/03/2017</t>
  </si>
  <si>
    <t>O14895360002</t>
  </si>
  <si>
    <t>00099021001 DEPOSITO DE EFECTIVO, DEPOSITANTE: MARCOS RODOLFO MICHEL LOPEZ, CONCEPTO: DEVOLUCION DE VIATICOS - GESTION 2011, CUENTA DE DEPOSITO: CUENTA UNICA DEL TESORO</t>
  </si>
  <si>
    <t>O14895750002</t>
  </si>
  <si>
    <t>00099021001 DEPOSITO DE EFECTIVO, DEPOSITANTE: JUAN CARLOS FERNANDEZ SALAZAR, CONCEPTO: DOBLE PERCEPCION, CUENTA DE DEPOSITO: CUENTA UNICA DEL TESORO</t>
  </si>
  <si>
    <t>O14895780002</t>
  </si>
  <si>
    <t>O14896210002</t>
  </si>
  <si>
    <t>00099021001 DEPOSITO DE EFECTIVO, DEPOSITANTE: OSCAR NIGOEVIC HEREDIA, CONCEPTO: DEVOLUCION DEMASIA HABERES MAXIMA REMUNERACION SECTOR PUBLICO, CUENTA DE DEPOSITO: CUENTA UNICA DEL TESORO</t>
  </si>
  <si>
    <t>O14896310002</t>
  </si>
  <si>
    <t>00526012001 DEPOSITO DE EFECTIVO, DEPOSITANTE: DAVID LANZA, CONCEPTO: DEVOLUCION DE VIATICOS, CUENTA DE DEPOSITO: CUENTA UNICA DEL TESORO</t>
  </si>
  <si>
    <t>O14896990002</t>
  </si>
  <si>
    <t>00212012001 DEPOSITO DE EFECTIVO, DEPOSITANTE: INRA - NAL - DGAJ, CONCEPTO: RETENCIONES IMPOSITIVAS 3 % IT IUE 12,5% CAJA CHICA DIRECCION JURIDICA, CUENTA DE DEPOSITO: CUENTA UNICA DEL TESORO</t>
  </si>
  <si>
    <t>O14897000002</t>
  </si>
  <si>
    <t>00099021001 DEPOSITO DE EFECTIVO, DEPOSITANTE: ARMADA BOLIVIANA, CONCEPTO: DEVOLUCION / REVERSION / SERVICIOS BASICOS / BASE NAVAL SANTA ANA, CUENTA DE DEPOSITO: CUENTA UNICA DEL TESORO</t>
  </si>
  <si>
    <t>O14897010002</t>
  </si>
  <si>
    <t>00580012001 DEPOSITO DE EFECTIVO, DEPOSITANTE: NESTOR ROJAS GARZON, CONCEPTO: DEVOLUCION DE PAGO EN EXCESO, CUENTA DE DEPOSITO: CUENTA UNICA DEL TESORO</t>
  </si>
  <si>
    <t>O14897920002</t>
  </si>
  <si>
    <t>00099021001 DEPOSITO DE EFECTIVO, DEPOSITANTE: JOSE ALCON ARANIBAR, CONCEPTO: REVERSIÓN DE BOLETA DE HABER MENSUAL DE DICIEMBRE DEL 2016, CUENTA DE DEPOSITO: CUENTA UNICA DEL TESORO</t>
  </si>
  <si>
    <t>O14897930002</t>
  </si>
  <si>
    <t>00099021001 DEPOSITO DE EFECTIVO, DEPOSITANTE: JOSE ALCON ARANIBAR, CONCEPTO: REVERSIÓN DE BOLETA DE HABER MENSUAL DE NOVIEMBRE 2016, CUENTA DE DEPOSITO: CUENTA UNICA DEL TESORO</t>
  </si>
  <si>
    <t>B14900360002</t>
  </si>
  <si>
    <t>00099021001 DEP.DE CHEQ.AJENOS,RET.DE CAM.,CONCEPTO: RVERSION SALDO PARA CIERRE FONDO ROTATIVO ENTIDAD 20 DA 03 EJERCITO,DEP.: EJERCITO DE BOLIVIA , PROCEDENCIA: BANCO UNION S.A., CHEQUE: 293, FECHA DE EMISION:04/04/2017</t>
  </si>
  <si>
    <t>O14899080002</t>
  </si>
  <si>
    <t>O14899110002</t>
  </si>
  <si>
    <t>00099021001 DEPOSITO DE EFECTIVO, DEPOSITANTE: VICTORIA CARMEN RIVAS VDA. DE COCHI, CONCEPTO: COBRO INDEBIDO, CUENTA DE DEPOSITO: CUENTA UNICA DEL TESORO</t>
  </si>
  <si>
    <t>O14899300002</t>
  </si>
  <si>
    <t>00099021001 DEPOSITO DE EFECTIVO, DEPOSITANTE: MAURA BITRON MACHACA, CONCEPTO: DOBLE PERCEPCION, CUENTA DE DEPOSITO: CUENTA UNICA DEL TESORO</t>
  </si>
  <si>
    <t>O14899430002</t>
  </si>
  <si>
    <t>00099021001 DEPOSITO DE EFECTIVO, DEPOSITANTE: BRAULIO QUISPE BARRERA, CONCEPTO: DEVOLUCIÓN POR COBRO INDEBIDO, CUENTA DE DEPOSITO: CUENTA UNICA DEL TESORO</t>
  </si>
  <si>
    <t>O14899790002</t>
  </si>
  <si>
    <t>00378012002 DEPOSITO DE EFECTIVO, DEPOSITANTE: MARCO A. USNAYO E., CONCEPTO: DEVOLUCIÓN PREVENTIVO N°118, CUENTA DE DEPOSITO: CUENTA UNICA DEL TESORO</t>
  </si>
  <si>
    <t>O14899900002</t>
  </si>
  <si>
    <t>00526012001 DEPOSITO DE EFECTIVO, DEPOSITANTE: DAVID OSCAR LAURA MAMANI, CONCEPTO: DEVOLUCIÓN VIÁTICOS - BOLIVIA TV, CUENTA DE DEPOSITO: CUENTA UNICA DEL TESORO</t>
  </si>
  <si>
    <t>O14900130002</t>
  </si>
  <si>
    <t>00585012002 DEPOSITO DE EFECTIVO, DEPOSITANTE: AGENCIA BOLIVIANA ESPACIAL JUAN BUTRON VELARDE, CONCEPTO: DEVOLUCION DE FONDOS EN AVANCE, CUENTA DE DEPOSITO: CUENTA UNICA DEL TESORO</t>
  </si>
  <si>
    <t>O14901440002</t>
  </si>
  <si>
    <t>00099021001 DEPOSITO DE EFECTIVO, DEPOSITANTE: LUIS ALBERTO SANCHEZ FERNANDEZ, CONCEPTO: DEV DE VIÁTICOS GASTOS DE REPRESENTACIÓN NO UTILIZADOS VIAJE RUSIA 13 AL 19 DE NOV/2016 NEMO 1117, CUENTA DE DEPOSITO: CUENTA UNICA DEL TESORO</t>
  </si>
  <si>
    <t>O14901850002</t>
  </si>
  <si>
    <t>00378012002 DEPOSITO DE EFECTIVO, DEPOSITANTE: MARCO A. USNAYO E. - SENATEX, CONCEPTO: DEVOLUCIÓN PREVENTIVO 118, CUENTA DE DEPOSITO: CUENTA UNICA DEL TESORO</t>
  </si>
  <si>
    <t>O14902000002</t>
  </si>
  <si>
    <t>00582012001 DEPOSITO DE EFECTIVO, DEPOSITANTE: EDDY QUINTANILLA CHINCHE, CONCEPTO: DEVOLUCIÓN DE RECURSOS PREV. 193, CUENTA DE DEPOSITO: CUENTA UNICA DEL TESORO</t>
  </si>
  <si>
    <t>O14902380002</t>
  </si>
  <si>
    <t>00580012001 DEPOSITO DE EFECTIVO, DEPOSITANTE: WILLY ARUNI RAMIREZ, CONCEPTO: DEVOLUCIÓN A LA LIBRETA, CUENTA DE DEPOSITO: CUENTA UNICA DEL TESORO</t>
  </si>
  <si>
    <t>B14904420002</t>
  </si>
  <si>
    <t>00291064101 DEP.DE CHEQ.AJENOS,RET.DE CAM.,CONCEPTO: DEVOLUCIÓN DE SALDO,DEP.: ABC REGIONAL POTOSÍ , PROCEDENCIA: BANCO UNION S.A., CHEQUE: 2966, FECHA DE EMISION:31/03/2017</t>
  </si>
  <si>
    <t>B14904840002</t>
  </si>
  <si>
    <t>00099021001 DEP.DE CHEQ.AJENOS,RET.DE CAM.,CONCEPTO: DEVOLUCION DE CC NO COBRADA DICIEMBRE 2016,DEP.: LA VITALICIA SEGUROS Y REASEGUROS DE VIDA S.A. , PROCEDENCIA: BANCO BISA S.A., CHEQUE: 40976, FECHA DE EMISION:05/04/2017</t>
  </si>
  <si>
    <t>O14903580002</t>
  </si>
  <si>
    <t>O14903590002</t>
  </si>
  <si>
    <t>00099021001 DEPOSITO DE EFECTIVO, DEPOSITANTE: LUIS RAMIRO ROLQUE LASTRA C.I. 2208732 LP., CONCEPTO: DEVOLUCION DE DEUDA DOBLE PERCEPCION, CUENTA DE DEPOSITO: CUENTA UNICA DEL TESORO</t>
  </si>
  <si>
    <t>O14903680002</t>
  </si>
  <si>
    <t>00099021001 DEPOSITO DE EFECTIVO, DEPOSITANTE: HUGO PABLO KANTUTA COLQUE, CONCEPTO: DEVOLUCIÓN DE RENTA DE VEJEZ, CUENTA DE DEPOSITO: CUENTA UNICA DEL TESORO</t>
  </si>
  <si>
    <t>O14903970002</t>
  </si>
  <si>
    <t>O14903990002</t>
  </si>
  <si>
    <t>00099021001 DEPOSITO DE EFECTIVO, DEPOSITANTE: MARTIN YAHUASI MAMANI, CONCEPTO: ACUERDO PLAN DE PAGOS CON AFP POR COBRO INDEBIDO, CUENTA DE DEPOSITO: CUENTA UNICA DEL TESORO</t>
  </si>
  <si>
    <t>O14904020002</t>
  </si>
  <si>
    <t>00099021001 DEPOSITO DE EFECTIVO, DEPOSITANTE: WINSTON FABIAN CASSO CASSO, CONCEPTO: REVERSION DE HABERES MARZO 2017, CUENTA DE DEPOSITO: CUENTA UNICA DEL TESORO</t>
  </si>
  <si>
    <t>O14904050002</t>
  </si>
  <si>
    <t>00099021001 DEPOSITO DE EFECTIVO, DEPOSITANTE: LOURDES ROSA MACHACA CALSINA, CONCEPTO: DEVOLUCION DE BOLETA DE HABER MENSUAL DE MARZO, CUENTA DE DEPOSITO: CUENTA UNICA DEL TESORO</t>
  </si>
  <si>
    <t>O14904070002</t>
  </si>
  <si>
    <t>O14904240002</t>
  </si>
  <si>
    <t>00099021001 DEPOSITO DE EFECTIVO, DEPOSITANTE: VICENTE FAUSTO SERRANO MARTINEZ, CONCEPTO: DOBLE PERCEPCION, CUENTA DE DEPOSITO: CUENTA UNICA DEL TESORO</t>
  </si>
  <si>
    <t>O14904310002</t>
  </si>
  <si>
    <t>00580012001 DEPOSITO DE EFECTIVO, DEPOSITANTE: ROGER CHOQUE LIMACHI, CONCEPTO: DEVOLUCIÓN DE PAGO EN EXCESO DEL PRIMER AGUINALDO 2014, CUENTA DE DEPOSITO: CUENTA UNICA DEL TESORO</t>
  </si>
  <si>
    <t>O14904520002</t>
  </si>
  <si>
    <t>00099021001 DEPOSITO DE EFECTIVO, DEPOSITANTE: AIDA LUZ MORALES VDA DE ROSSO, CONCEPTO: CONVENIO DE PAGO 009.16, CUENTA DE DEPOSITO: CUENTA UNICA DEL TESORO</t>
  </si>
  <si>
    <t>O14904950002</t>
  </si>
  <si>
    <t>00099021001 DEPOSITO DE EFECTIVO, DEPOSITANTE: CLETO RODRIGUEZ VASQUEZ, CONCEPTO: COMPROMISO DE DEVOLUCION DE DEUDA, CUENTA DE DEPOSITO: CUENTA UNICA DEL TESORO</t>
  </si>
  <si>
    <t>O14905220002</t>
  </si>
  <si>
    <t>00099021001 DEPOSITO DE EFECTIVO, DEPOSITANTE: FATIMA E. FERNANDEZ TORRICO, CONCEPTO: DOBLE PERCEPCION DE HABERES DE LOS MESES MARZO A JUNIO DE 2000, CUENTA DE DEPOSITO: CUENTA UNICA DEL TESORO</t>
  </si>
  <si>
    <t>O14905660002</t>
  </si>
  <si>
    <t>00099021001 DEPOSITO DE EFECTIVO, DEPOSITANTE: ALBERTO SOLIZ VALDEZ, CONCEPTO: DOBLE PERCEPCION, CUENTA DE DEPOSITO: CUENTA UNICA DEL TESORO</t>
  </si>
  <si>
    <t>O14906170002</t>
  </si>
  <si>
    <t>00099021001 DEPOSITO DE EFECTIVO, DEPOSITANTE: FABIOLA CONSUELO SALAZAR CALLE, CONCEPTO: DEVOLUCION DE RECURSOS NO UTILIZADOS POR UN DIA DE VIATICOS, CUENTA DE DEPOSITO: CUENTA UNICA DEL TESORO</t>
  </si>
  <si>
    <t>O14906280002</t>
  </si>
  <si>
    <t>00099021001 DEPOSITO DE EFECTIVO, DEPOSITANTE: JAIME NESTOR LIMA MAMANI, CONCEPTO: DOBLE PERCEPCIÓN, CUENTA DE DEPOSITO: CUENTA UNICA DEL TESORO</t>
  </si>
  <si>
    <t>O14906290002</t>
  </si>
  <si>
    <t>O14906540002</t>
  </si>
  <si>
    <t>00526012001 DEPOSITO DE EFECTIVO, DEPOSITANTE: JUVENAL ARNALDO ACARAPI MAGUEÑO, CONCEPTO: DEVOLUCIÓN VIÁTICOS BOLIVIA TV, CUENTA DE DEPOSITO: CUENTA UNICA DEL TESORO</t>
  </si>
  <si>
    <t>B14908200002</t>
  </si>
  <si>
    <t>00099021001 DEP.DE CHEQ.AJENOS,RET.DE CAM.,CONCEPTO: DEVOLUCION DE RECURSOS,DEP.: AGENCIA NACIONAL DE HIDROCARBUROS , PROCEDENCIA: BANCO UNION S.A., CHEQUE: 4311, FECHA DE EMISION:05/04/2017</t>
  </si>
  <si>
    <t>B14908220002</t>
  </si>
  <si>
    <t>00680012001 DEP.DE CHEQ.AJENOS,RET.DE CAM.,CONCEPTO: PAGO ALQUILER ATM CONTRALORIA ABRIL 2017,DEP.: BANCO UNION S.A. , PROCEDENCIA: BANCO UNION S.A., CHEQUE: 146686, FECHA DE EMISION:05/04/2017</t>
  </si>
  <si>
    <t>B14908680002</t>
  </si>
  <si>
    <t>00526012001 DEP.DE CHEQ.AJENOS,RET.DE CAM.,CONCEPTO: DEP DE SALDOS NO UTILIZADOS EN FAV - BTV PARA LA REVERSION DE PREVENTIVOS,DEP.: BOLIVIA TV , PROCEDENCIA: BANCO UNION S.A., CHEQUE: 15782, FECHA DE EMISION:06/04/2017</t>
  </si>
  <si>
    <t>O14908400002</t>
  </si>
  <si>
    <t>00099021001 DEPOSITO DE EFECTIVO, DEPOSITANTE: GROBER FLORES, CONCEPTO: PREVENTIVO 1490, CUENTA DE DEPOSITO: CUENTA UNICA DEL TESORO</t>
  </si>
  <si>
    <t>O14908840002</t>
  </si>
  <si>
    <t>00099021001 DEPOSITO DE EFECTIVO, DEPOSITANTE: TCNL. DEM. JUAN CARLOS PADILLA AGUILAR, CONCEPTO: RETENCIÓN DE VIÁTICOS POR CAMBIO DE DESTINO - ECEM, CUENTA DE DEPOSITO: CUENTA UNICA DEL TESORO</t>
  </si>
  <si>
    <t>O14908860002</t>
  </si>
  <si>
    <t>00099021001 DEPOSITO DE EFECTIVO, DEPOSITANTE: MY. DEM. JOSE CARDONA RIOS, CONCEPTO: RETENCIÓN DE VIÁTICOS POR CAMBIO DE DESTINO - ECEM, CUENTA DE DEPOSITO: CUENTA UNICA DEL TESORO</t>
  </si>
  <si>
    <t>O14909960002</t>
  </si>
  <si>
    <t>00099021001 DEPOSITO DE EFECTIVO, DEPOSITANTE: FELIPA QUISPE VDA. DE SALCEDO C.I. 2540497 LP., CONCEPTO: COBROS INDEBIDOS - DEVOLUCION, CUENTA DE DEPOSITO: CUENTA UNICA DEL TESORO</t>
  </si>
  <si>
    <t>B14912460002</t>
  </si>
  <si>
    <t>00099021001 DEP.DE CHEQ.AJENOS,RET.DE CAM.,CONCEPTO: LOPEZ ARRUETA ABEL,DEP.: BANCO UNION S.A. , PROCEDENCIA: BANCO UNION S.A., CHEQUE: 148226, FECHA DE EMISION:07/04/2017</t>
  </si>
  <si>
    <t>B14912680002</t>
  </si>
  <si>
    <t>00015011108 DEP.DE CHEQ.AJENOS,RET.DE CAM.,CONCEPTO: DEVOLUCION DE RECURSOS,DEP.: MIN GOBIERNO , PROCEDENCIA: BANCO UNION S.A., CHEQUE: 50767, FECHA DE EMISION:05/04/2017</t>
  </si>
  <si>
    <t>B14912700002</t>
  </si>
  <si>
    <t>00015011108 DEP.DE CHEQ.AJENOS,RET.DE CAM.,CONCEPTO: DEVOLUCION DE RECURSOS,DEP.: MIN GOBIERNO , PROCEDENCIA: BANCO UNION S.A., CHEQUE: 50773, FECHA DE EMISION:05/04/2017</t>
  </si>
  <si>
    <t>B14912720002</t>
  </si>
  <si>
    <t>00015011108 DEP.DE CHEQ.AJENOS,RET.DE CAM.,CONCEPTO: DEVOLUCION DE RECURSOS,DEP.: MIN GOBIERNO , PROCEDENCIA: BANCO UNION S.A., CHEQUE: 50770, FECHA DE EMISION:05/04/2017</t>
  </si>
  <si>
    <t>B14912760002</t>
  </si>
  <si>
    <t>00015011108 DEP.DE CHEQ.AJENOS,RET.DE CAM.,CONCEPTO: DEVOLUCION DE RECURSOS,DEP.: MIN GOBIERNO , PROCEDENCIA: BANCO UNION S.A., CHEQUE: 50771, FECHA DE EMISION:05/04/2017</t>
  </si>
  <si>
    <t>B14912770002</t>
  </si>
  <si>
    <t>00015011108 DEP.DE CHEQ.AJENOS,RET.DE CAM.,CONCEPTO: DEVOLUCION DE RECURSOS,DEP.: MIN GOBIERNO , PROCEDENCIA: BANCO UNION S.A., CHEQUE: 50766, FECHA DE EMISION:05/04/2017</t>
  </si>
  <si>
    <t>B14912800002</t>
  </si>
  <si>
    <t>00015011108 DEP.DE CHEQ.AJENOS,RET.DE CAM.,CONCEPTO: DEVOLUCION DE RECURSOS,DEP.: MIN GOBIERNO , PROCEDENCIA: BANCO UNION S.A., CHEQUE: 50772, FECHA DE EMISION:05/04/2017</t>
  </si>
  <si>
    <t>B14912830002</t>
  </si>
  <si>
    <t>00015011108 DEP.DE CHEQ.AJENOS,RET.DE CAM.,CONCEPTO: DEVOLUCION DE RECURSOS,DEP.: MIN GOBIERNO , PROCEDENCIA: BANCO UNION S.A., CHEQUE: 50769, FECHA DE EMISION:05/04/2017</t>
  </si>
  <si>
    <t>O14911820002</t>
  </si>
  <si>
    <t>O14911950002</t>
  </si>
  <si>
    <t>00099021001 DEPOSITO DE EFECTIVO, DEPOSITANTE: SANDRA YOUSSETTE SIACAR BACARREZA, CONCEPTO: DEVOLUCIÓN POR EXCESO DE HABERES RECIBIDOS EN EL SECTOR PÚBLICO, CUENTA DE DEPOSITO: CUENTA UNICA DEL TESORO</t>
  </si>
  <si>
    <t>O14913350002</t>
  </si>
  <si>
    <t>00586019203 DEPOSITO DE EFECTIVO, DEPOSITANTE: XIOZ ADI, CONCEPTO: DEVOLUCION POR CONSUMO DE SERVICIOS DE AGUA 2016, CUENTA DE DEPOSITO: CUENTA UNICA DEL TESORO</t>
  </si>
  <si>
    <t>O14913360002</t>
  </si>
  <si>
    <t>00586019203 DEPOSITO DE EFECTIVO, DEPOSITANTE: XIOZ ADI, CONCEPTO: DEVOLUCION POR CONSUMO DE SERVICIOS DE ELECTRICIDAD 2016, CUENTA DE DEPOSITO: CUENTA UNICA DEL TESORO</t>
  </si>
  <si>
    <t>O14913370002</t>
  </si>
  <si>
    <t>00586019203 DEPOSITO DE EFECTIVO, DEPOSITANTE: XIOZ ADI, CONCEPTO: DEVOLUCION POR CONSUMO DE SERVICIOS DE ELECTRICIDAD 2017, CUENTA DE DEPOSITO: CUENTA UNICA DEL TESORO</t>
  </si>
  <si>
    <t>O14913380002</t>
  </si>
  <si>
    <t>00586019203 DEPOSITO DE EFECTIVO, DEPOSITANTE: XIOZ ADI, CONCEPTO: DEVOLUCION POR CONSUMO DE SERVICIOS DE AGUA 2017, CUENTA DE DEPOSITO: CUENTA UNICA DEL TESORO</t>
  </si>
  <si>
    <t>O14913530002</t>
  </si>
  <si>
    <t>00099021001 DEPOSITO DE EFECTIVO, DEPOSITANTE: CONEX SRL, CONCEPTO: DEVOLUCION DE PAGOS EN DEMASIA, CUENTA DE DEPOSITO: CUENTA UNICA DEL TESORO</t>
  </si>
  <si>
    <t>O14913570002</t>
  </si>
  <si>
    <t>00099021001 DEPOSITO DE EFECTIVO, DEPOSITANTE: GOBIERNO AUTONOMO DEPARTAMENTAL SEDES LA PAZ, CONCEPTO: OTROS DESCUENTOS, CUENTA DE DEPOSITO: CUENTA UNICA DEL TESORO</t>
  </si>
  <si>
    <t>O14913580002</t>
  </si>
  <si>
    <t>00099021001 DEPOSITO DE EFECTIVO, DEPOSITANTE: GOBIERNO AUTONOMO DEPARTAMENTAL SEDES LA PAZ, CONCEPTO: DE DEVOLUCIÓN DE HABERES DEL MES DE FEBRERO, CUENTA DE DEPOSITO: CUENTA UNICA DEL TESORO</t>
  </si>
  <si>
    <t>O14913810002</t>
  </si>
  <si>
    <t>00099021001 DEPOSITO DE EFECTIVO, DEPOSITANTE: LAUREANA QUISPE VDA. DE CANAVIRI, CONCEPTO: COBRO INDEBIDO, CUENTA DE DEPOSITO: CUENTA UNICA DEL TESORO</t>
  </si>
  <si>
    <t>O14914250002</t>
  </si>
  <si>
    <t>00526012001 DEPOSITO DE EFECTIVO, DEPOSITANTE: JUVENAL ARNALDO ACARAPI MAGUEÑO, CONCEPTO: DEVOLUCION DE VIATICOS BOLIVIA TV., CUENTA DE DEPOSITO: CUENTA UNICA DEL TESORO</t>
  </si>
  <si>
    <t>O14914290002</t>
  </si>
  <si>
    <t>00099021001 DEPOSITO DE EFECTIVO, DEPOSITANTE: GONZALO VILLAGOMEZ OÑA, CONCEPTO: DEVOLUCION DE PAGO AGUINALDO DUODECIMA, CUENTA DE DEPOSITO: CUENTA UNICA DEL TESORO</t>
  </si>
  <si>
    <t>O14914450002</t>
  </si>
  <si>
    <t>00099021001 DEPOSITO DE EFECTIVO, DEPOSITANTE: ESTELA ALVAREZ CHAVEZ, CONCEPTO: DEV. POR VIÁTICOS C31 -6604 CBTE: 5167, CUENTA DE DEPOSITO: CUENTA UNICA DEL TESORO</t>
  </si>
  <si>
    <t>O14914620002</t>
  </si>
  <si>
    <t>O14916800002</t>
  </si>
  <si>
    <t>00099021001 DEPOSITO DE EFECTIVO, DEPOSITANTE: NICOLAS CATARI APAZA, CONCEPTO: DEVOLUCIÓN, CUENTA DE DEPOSITO: CUENTA UNICA DEL TESORO</t>
  </si>
  <si>
    <t>O14917300002</t>
  </si>
  <si>
    <t>00099021001 DEPOSITO DE EFECTIVO, DEPOSITANTE: BARRIOS VILLA ALFONSO CI. 1253043, CONCEPTO: DEVOLUCION DE SALARIO EXCEDENTE AL DEL PRESIDENTE MARZO 2017, CUENTA DE DEPOSITO: CUENTA UNICA DEL TESORO</t>
  </si>
  <si>
    <t>O14917320002</t>
  </si>
  <si>
    <t>00099021001 DEPOSITO DE EFECTIVO, DEPOSITANTE: GUERRA AROZAMEN ANTONIO CI. 1255809, CONCEPTO: DEVOLUCION DE SALARIO EXCEDENTE AL DEL PRESIDENTE MARZO 2017, CUENTA DE DEPOSITO: CUENTA UNICA DEL TESORO</t>
  </si>
  <si>
    <t>O14917330002</t>
  </si>
  <si>
    <t>00099021001 DEPOSITO DE EFECTIVO, DEPOSITANTE: GOYTIA MORALES JOSE CI. 1271669, CONCEPTO: DEVOLUCION DE SALARIO EXCEDENTE AL DEL PRESIDENTE MARZO 2017, CUENTA DE DEPOSITO: CUENTA UNICA DEL TESORO</t>
  </si>
  <si>
    <t>O14917340002</t>
  </si>
  <si>
    <t>00099021001 DEPOSITO DE EFECTIVO, DEPOSITANTE: FUERTES CALLAPINO BERNARDINO CI. 1283979, CONCEPTO: DEVOLUCION DE SALARIO EXCEDENTE AL DEL PRESIDENTE MARZO 2017, CUENTA DE DEPOSITO: CUENTA UNICA DEL TESORO</t>
  </si>
  <si>
    <t>O14917350002</t>
  </si>
  <si>
    <t>00099021001 DEPOSITO DE EFECTIVO, DEPOSITANTE: CALLE ARACENA JOSE MANUEL CI. 1284098, CONCEPTO: DEVOLUCION DE SALARIO EXCEDENTE AL DEL PRESIDENTE MARZO 2017, CUENTA DE DEPOSITO: CUENTA UNICA DEL TESORO</t>
  </si>
  <si>
    <t>O14917360002</t>
  </si>
  <si>
    <t>00099021001 DEPOSITO DE EFECTIVO, DEPOSITANTE: TIRADO ENCINAS JOSE FRANCISCO CI. 1328741, CONCEPTO: DEVOLUCION DE SALARIO EXCEDENTE AL DEL PRESIDENTE MARZO 2017, CUENTA DE DEPOSITO: CUENTA UNICA DEL TESORO</t>
  </si>
  <si>
    <t>O14917370002</t>
  </si>
  <si>
    <t>00099021001 DEPOSITO DE EFECTIVO, DEPOSITANTE: CAMARGO BARRIONUEVO HERNAN CI. 1394844, CONCEPTO: DEVOLUCION DE SALARIO EXCEDENTE AL DEL PRESIDENTE MARZO 2017, CUENTA DE DEPOSITO: CUENTA UNICA DEL TESORO</t>
  </si>
  <si>
    <t>O14917380002</t>
  </si>
  <si>
    <t>00099021001 DEPOSITO DE EFECTIVO, DEPOSITANTE: AGUIRRE HAUG ROSA CI. 1616147, CONCEPTO: DEVOLUCION DE SALARIO EXCEDENTE AL DEL PRESIDENTE MARZO 2017, CUENTA DE DEPOSITO: CUENTA UNICA DEL TESORO</t>
  </si>
  <si>
    <t>O14917390002</t>
  </si>
  <si>
    <t>00099021001 DEPOSITO DE EFECTIVO, DEPOSITANTE: MORA FERAUDI RUBEN CI . 2216655, CONCEPTO: DEVOLUCION DE SALARIO EXCEDENTE AL DEL PRESIDENTE MARZO 2017, CUENTA DE DEPOSITO: CUENTA UNICA DEL TESORO</t>
  </si>
  <si>
    <t>O14917420002</t>
  </si>
  <si>
    <t>00099021001 DEPOSITO DE EFECTIVO, DEPOSITANTE: SECKO GONZALES HUGO CI. 3682597, CONCEPTO: DEVOLUCION DE SALARIO EXCEDENTE AL DEL PRESIDENTE MARZO 2017, CUENTA DE DEPOSITO: CUENTA UNICA DEL TESORO</t>
  </si>
  <si>
    <t>O14917450002</t>
  </si>
  <si>
    <t>00099021001 DEPOSITO DE EFECTIVO, DEPOSITANTE: BRACAMONTE ALANIZ HUMBERTO CI. 5567062, CONCEPTO: DEVOLUCION DE SALARIO EXCEDENTE AL DEL PRESIDENTE MARZO 2017, CUENTA DE DEPOSITO: CUENTA UNICA DEL TESORO</t>
  </si>
  <si>
    <t>O14917470002</t>
  </si>
  <si>
    <t>00099021001 DEPOSITO DE EFECTIVO, DEPOSITANTE: BALDIVIESO SAENZ RENE CI. 1328213, CONCEPTO: DEVOLUCION DE SALARIO EXCEDENTE AL DEL PRESIDENTE MARZO 2017, CUENTA DE DEPOSITO: CUENTA UNICA DEL TESORO</t>
  </si>
  <si>
    <t>O14917740002</t>
  </si>
  <si>
    <t>00099021001 DEPOSITO DE EFECTIVO, DEPOSITANTE: MARIO GERARDO TELLEZ DEL CARPIO, CONCEPTO: DEVOLUCION AGUINALDO 2016, CUENTA DE DEPOSITO: CUENTA UNICA DEL TESORO</t>
  </si>
  <si>
    <t>O14917870002</t>
  </si>
  <si>
    <t>00591012001 DEPOSITO DE EFECTIVO, DEPOSITANTE: YARCO VILLAMOR VILLAREAL, CONCEPTO: CONSUMO DE AGUA, CUENTA DE DEPOSITO: CUENTA UNICA DEL TESORO</t>
  </si>
  <si>
    <t>O14917890002</t>
  </si>
  <si>
    <t>00591012001 DEPOSITO DE EFECTIVO, DEPOSITANTE: SOFIA ROQUE CHOQUE, CONCEPTO: CONSUMO DE AGUA, CUENTA DE DEPOSITO: CUENTA UNICA DEL TESORO</t>
  </si>
  <si>
    <t>O14917900002</t>
  </si>
  <si>
    <t>00591012001 DEPOSITO DE EFECTIVO, DEPOSITANTE: BENITA JALACORI, CONCEPTO: CONSUMO DE AGUA, CUENTA DE DEPOSITO: CUENTA UNICA DEL TESORO</t>
  </si>
  <si>
    <t>O14917920002</t>
  </si>
  <si>
    <t>00526012001 DEPOSITO DE EFECTIVO, DEPOSITANTE: ANGEL LUIS SALINAS MONASTERIOS, CONCEPTO: DEVOLUCION POR CONCEPTO DE VIATICOS BOLIVIA TV, CUENTA DE DEPOSITO: CUENTA UNICA DEL TESORO</t>
  </si>
  <si>
    <t>O14918800002</t>
  </si>
  <si>
    <t>00099021001 DEPOSITO DE EFECTIVO, DEPOSITANTE: GUSTAVO CORTEZ FERREL, CONCEPTO: DEVOLUCION VIATICOS, CUENTA DE DEPOSITO: CUENTA UNICA DEL TESORO</t>
  </si>
  <si>
    <t>O14918940002</t>
  </si>
  <si>
    <t>00099021001 DEPOSITO DE EFECTIVO, DEPOSITANTE: OLGA RADA DE BENAVIDES, CONCEPTO: DEVOLUCION DE AGUINALDO 2016, CUENTA DE DEPOSITO: CUENTA UNICA DEL TESORO</t>
  </si>
  <si>
    <t>O14919290002</t>
  </si>
  <si>
    <t>00342012001 DEPOSITO DE EFECTIVO, DEPOSITANTE: FREDDY W. QUISPE YUJRA C.I.4374790 LP., CONCEPTO: DEVOLUCION SALDO COMPRA DE GASOLINA, CUENTA DE DEPOSITO: CUENTA UNICA DEL TESORO</t>
  </si>
  <si>
    <t>O14919480002</t>
  </si>
  <si>
    <t>00020031101 DEPOSITO DE EFECTIVO, DEPOSITANTE: EJERCITO DE BOLIVIA - EMSE 147956025, CONCEPTO: ALIMENTACIÓN POSTULANTES FEBRERO RETENCIÓN FEBRERO ABARROTES, CUENTA DE DEPOSITO: CUENTA UNICA DEL TESORO</t>
  </si>
  <si>
    <t>B14921720002</t>
  </si>
  <si>
    <t>00099021001 DEP.DE CHEQ.AJENOS,RET.DE CAM.,CONCEPTO: LOPEZ ARRUETA ABEL,DEP.: BANCO UNION S.A. , PROCEDENCIA: BANCO UNION S.A., CHEQUE: 148227, FECHA DE EMISION:11/04/2017</t>
  </si>
  <si>
    <t>B14921730002</t>
  </si>
  <si>
    <t>00099021001 DEP.DE CHEQ.AJENOS,RET.DE CAM.,CONCEPTO: LOPEZ ARRUETA ABEL,DEP.: BANCO UNION S.A. , PROCEDENCIA: BANCO UNION S.A., CHEQUE: 148228, FECHA DE EMISION:11/04/2017</t>
  </si>
  <si>
    <t>B14921740002</t>
  </si>
  <si>
    <t>00099021001 DEP.DE CHEQ.AJENOS,RET.DE CAM.,CONCEPTO: CALVI LOBATON CARMEN CELIDA,DEP.: BANCO UNION S.A. , PROCEDENCIA: BANCO UNION S.A., CHEQUE: 148229, FECHA DE EMISION:11/04/2017</t>
  </si>
  <si>
    <t>B14921810002</t>
  </si>
  <si>
    <t>00099021001 DEP.DE CHEQ.AJENOS,RET.DE CAM.,CONCEPTO: DEVOLUCION DE FONDOS NO UTILIZADOS,DEP.: MINISTERIO DE EDUCACION , PROCEDENCIA: BANCO UNION S.A., CHEQUE: 20765, FECHA DE EMISION:07/04/2017</t>
  </si>
  <si>
    <t>B14921820002</t>
  </si>
  <si>
    <t>00099021001 DEP.DE CHEQ.AJENOS,RET.DE CAM.,CONCEPTO: DEVOLUCION DE FONDOS NO UTILIZADOS,DEP.: MINISTERIO DE EDUCACION , PROCEDENCIA: BANCO UNION S.A., CHEQUE: 20764, FECHA DE EMISION:07/04/2017</t>
  </si>
  <si>
    <t>B14921830002</t>
  </si>
  <si>
    <t>00099021001 DEP.DE CHEQ.AJENOS,RET.DE CAM.,CONCEPTO: DEVOLUCION DE SALDO POR CONCEPTO PASAJES AEREOS,DEP.: MINISTERIO DE EDUCACION , PROCEDENCIA: BANCO UNION S.A., CHEQUE: 20763, FECHA DE EMISION:07/04/2017</t>
  </si>
  <si>
    <t>B14921860002</t>
  </si>
  <si>
    <t>00099021001 DEP.DE CHEQ.AJENOS,RET.DE CAM.,CONCEPTO: DEVOLUCION DE SALDOS NO EJECUTADOS,DEP.: MINISTERIO DE EDUCACION , PROCEDENCIA: BANCO UNION S.A., CHEQUE: 20762, FECHA DE EMISION:07/04/2017</t>
  </si>
  <si>
    <t>B14921880002</t>
  </si>
  <si>
    <t>00099021001 DEP.DE CHEQ.AJENOS,RET.DE CAM.,CONCEPTO: DEVOLUCION DE PASAJES AEREOS NO UTILIZADOS,DEP.: MINISTERIO DE EDUCACION , PROCEDENCIA: BANCO UNION S.A., CHEQUE: 20761, FECHA DE EMISION:07/04/2017</t>
  </si>
  <si>
    <t>B14922080002</t>
  </si>
  <si>
    <t>00099021001 DEP.DE CHEQ.AJENOS,RET.DE CAM.,CONCEPTO: DEVOLUCION DE COTIZACION EXCESO,DEP.: FUTURO DE BOLIVIA S.A. AFP , PROCEDENCIA: BANCO DE CREDITO DE BOLIVIA S.A., CHEQUE: 48517, FECHA DE EMISION:11/04/2017</t>
  </si>
  <si>
    <t>B14922140002</t>
  </si>
  <si>
    <t>00086034202 DEP.DE CHEQ.AJENOS,RET.DE CAM.,CONCEPTO: REVERSION FONDOS NO UTILIZADOS,DEP.: SERNAP - AGUARAQUE , PROCEDENCIA: BANCO UNION S.A., CHEQUE: 927, FECHA DE EMISION:15/03/2017</t>
  </si>
  <si>
    <t>O14922420002</t>
  </si>
  <si>
    <t>00099021001 DEPOSITO DE EFECTIVO, DEPOSITANTE: LA VITALICIA SEGUROS Y REASEGUROS DE VIDA S.A., CONCEPTO: DEVOLUCION DE CC NO COBRADA DICIEMBRE 2016, CUENTA DE DEPOSITO: CUENTA UNICA DEL TESORO</t>
  </si>
  <si>
    <t>O14922520002</t>
  </si>
  <si>
    <t>00086031101 DEPOSITO DE EFECTIVO, DEPOSITANTE: SERNAP - DAIMO VILLARROEL PAZ, CONCEPTO: DEP. POR FONDOS NO UTILIZADOS, CUENTA DE DEPOSITO: CUENTA UNICA DEL TESORO</t>
  </si>
  <si>
    <t>O14922530002</t>
  </si>
  <si>
    <t>00086031101 DEPOSITO DE EFECTIVO, DEPOSITANTE: SERNAP - DAIMO VILLARROEL PAZ, CONCEPTO: OTROS INGRESOS, CUENTA DE DEPOSITO: CUENTA UNICA DEL TESORO</t>
  </si>
  <si>
    <t>O14922720002</t>
  </si>
  <si>
    <t>00526012001 DEPOSITO DE EFECTIVO, DEPOSITANTE: BOLIVIA TV-PEDRO A. GUTIERREZ RIOS, CONCEPTO: DEVOLUCION DE VIATICOS, CUENTA DE DEPOSITO: CUENTA UNICA DEL TESORO</t>
  </si>
  <si>
    <t>O14922980002</t>
  </si>
  <si>
    <t>00099021001 DEPOSITO DE EFECTIVO, DEPOSITANTE: MIGUEL APAZA LAURA, CONCEPTO: DOBLE PERCEPCIÓN, CUENTA DE DEPOSITO: CUENTA UNICA DEL TESORO</t>
  </si>
  <si>
    <t>O14923050002</t>
  </si>
  <si>
    <t>00099021001 DEPOSITO DE EFECTIVO, DEPOSITANTE: ZENON GOMEZ, CONCEPTO: DEVOLUCIÓN DE VIÁTICOS - GESTIÓN 2011, CUENTA DE DEPOSITO: CUENTA UNICA DEL TESORO</t>
  </si>
  <si>
    <t>O14923540002</t>
  </si>
  <si>
    <t>00342012001 DEPOSITO DE EFECTIVO, DEPOSITANTE: SR. JUAN C. RIVEROS QUISPE C.I. 6136054, CONCEPTO: DEVOLUCION SALDO COMPRA DE GASOLINA, CUENTA DE DEPOSITO: CUENTA UNICA DEL TESORO</t>
  </si>
  <si>
    <t>B14925090002</t>
  </si>
  <si>
    <t>00099021001 DEP.DE CHEQ.AJENOS,RET.DE CAM.,CONCEPTO: REVERSION FRACCION CC-TGN,DEP.: SEGUROS PROVIDA S.A. , PROCEDENCIA: BANCO NACIONAL DE BOLIVIA S.A., CHEQUE: 4350243, FECHA DE EMISION:11/04/2017</t>
  </si>
  <si>
    <t>B14925610002</t>
  </si>
  <si>
    <t>00099021001 DEP.DE CHEQ.AJENOS,RET.DE CAM.,CONCEPTO: DEP. POR DEVOLUCION DE SALDOS NO EJECUTADOS DE LA GESTION 2014 MUNICIPIO DE YANACACHI,DEP.: MUNICIPIO DE YANACACHI , PROCEDENCIA: BANCO UNION S.A., CHEQUE: 1392, FECHA DE EMISION:10/04/2017</t>
  </si>
  <si>
    <t>00099021001 DEPOSITO DE EFECTIVO, DEPOSITANTE: ESCONBOL, CONCEPTO: REVERSION POR RETENCION DE LOS FORMULARIOS 410 Y 570, CUENTA DE DEPOSITO: CUENTA UNICA DEL TESORO</t>
  </si>
  <si>
    <t>O14925100002</t>
  </si>
  <si>
    <t>O14925180002</t>
  </si>
  <si>
    <t>00099021001 DEPOSITO DE EFECTIVO, DEPOSITANTE: MARIA VIRGINIA ESPEJO ALVARADO, CONCEPTO: DEVOLUCION DE AGUINALDO, CUENTA DE DEPOSITO: CUENTA UNICA DEL TESORO</t>
  </si>
  <si>
    <t>O14925670002</t>
  </si>
  <si>
    <t>00099021001 DEPOSITO DE EFECTIVO, DEPOSITANTE: JUAN CARLOS PEREZ RAMIREZ, CONCEPTO: DEVOLUCIÓN PAGO AGUINALDO DE NAVIDAD 2016, CUENTA DE DEPOSITO: CUENTA UNICA DEL TESORO</t>
  </si>
  <si>
    <t>O14925700002</t>
  </si>
  <si>
    <t>00099021001 DEPOSITO DE EFECTIVO, DEPOSITANTE: JESUS RAUL DE LA FUENTE REYNA, CONCEPTO: DEV. LIQUIDO PAGABLE, ASR MUNAMAL, MUNAMAL FEDERACIÓN URBANA Y CONFEDERACIÓN URBANA, CUENTA DE DEPOSITO: CUENTA UNICA DEL TESORO</t>
  </si>
  <si>
    <t>00526012001 DEPOSITO DE EFECTIVO, DEPOSITANTE: DAVID OSCAR LAURA MAMANI, CONCEPTO: DEVOLUCIÓN FONDOS EN AVANCE BOLIVIA TV, CUENTA DE DEPOSITO: CUENTA UNICA DEL TESORO</t>
  </si>
  <si>
    <t>O14926350002</t>
  </si>
  <si>
    <t>00099021001 DEPOSITO DE EFECTIVO, DEPOSITANTE: ANH - SCZ, CONCEPTO: DEVOLUCION RECURSOS ANH - SCZ, CUENTA DE DEPOSITO: CUENTA UNICA DEL TESORO</t>
  </si>
  <si>
    <t>O14926380002</t>
  </si>
  <si>
    <t>O14926390002</t>
  </si>
  <si>
    <t>O14926760002</t>
  </si>
  <si>
    <t>00526012001 DEPOSITO DE EFECTIVO, DEPOSITANTE: LUCIO ESCOBAR - BOLIVIA TV., CONCEPTO: DEVOLUCION, CUENTA DE DEPOSITO: CUENTA UNICA DEL TESORO</t>
  </si>
  <si>
    <t>O14926770002</t>
  </si>
  <si>
    <t>00526012001 DEPOSITO DE EFECTIVO, DEPOSITANTE: JOSE TERRAZAS - BOLIVIA TV., CONCEPTO: DEVOLUCION, CUENTA DE DEPOSITO: CUENTA UNICA DEL TESORO</t>
  </si>
  <si>
    <t>O14926810002</t>
  </si>
  <si>
    <t>00099021001 DEPOSITO DE EFECTIVO, DEPOSITANTE: SEGUNDINO ISIDRO CONDORI TUCUPA, CONCEPTO: DEVOLUCION DEL AGUINALDO, CUENTA DE DEPOSITO: CUENTA UNICA DEL TESORO</t>
  </si>
  <si>
    <t>O14926990002</t>
  </si>
  <si>
    <t>00526012001 DEPOSITO DE EFECTIVO, DEPOSITANTE: BOLIVIA TV. - GABRIEL D. MOLINA PEREZ, CONCEPTO: DEVOLUCION FONDOS EN AVANCE, CUENTA DE DEPOSITO: CUENTA UNICA DEL TESORO</t>
  </si>
  <si>
    <t>O14927160002</t>
  </si>
  <si>
    <t>00099021001 DEPOSITO DE EFECTIVO, DEPOSITANTE: OTILIA H. CONDORI CUNO (HIJA), CONCEPTO: IMPORTE POR COBRO INDEBIDO DE CUNO CANASA LOLA CELESTINA (Q.E.P.D.), CUENTA DE DEPOSITO: CUENTA UNICA DEL TESORO</t>
  </si>
  <si>
    <t>O14927460002</t>
  </si>
  <si>
    <t>00099021001 DEPOSITO DE EFECTIVO, DEPOSITANTE: SUSANA ROJAS CRUZ, CONCEPTO: DEVOLUCION DE EXCESO DE AGUINALDO DE ARANCIBIA MAMANI HEYDI, CUENTA DE DEPOSITO: CUENTA UNICA DEL TESORO</t>
  </si>
  <si>
    <t>O14927480002</t>
  </si>
  <si>
    <t>00099021001 DEPOSITO DE EFECTIVO, DEPOSITANTE: SUSANA ROJAS CRUZ, CONCEPTO: DEVOLUCION DE EXCESO DE AGUINALDO 2016 DE LA SRA. SIRPA RIVEROS YENKA INDIRA, CUENTA DE DEPOSITO: CUENTA UNICA DEL TESORO</t>
  </si>
  <si>
    <t>O14927490002</t>
  </si>
  <si>
    <t>00099021001 DEPOSITO DE EFECTIVO, DEPOSITANTE: SUSANA ROJAS CRUZ, CONCEPTO: DEVOLUCION DE EXCESO DE AGUINALDO DE LA GESTION 2016 DEL SR.COLQUE MARCO ANTONIO, CUENTA DE DEPOSITO: CUENTA UNICA DEL TESORO</t>
  </si>
  <si>
    <t>O14927500002</t>
  </si>
  <si>
    <t>00086038007 DEPOSITO DE EFECTIVO, DEPOSITANTE: JENNY UMADAY CARTAGENA - SERNAP, CONCEPTO: REVERSIÓN CORRESPONDIENTE AL MES DE ENERO/2017, CUENTA DE DEPOSITO: CUENTA UNICA DEL TESORO</t>
  </si>
  <si>
    <t>O14927510002</t>
  </si>
  <si>
    <t>00099021001 DEPOSITO DE EFECTIVO, DEPOSITANTE: SUSANA ROJAS CRUZ, CONCEPTO: DEVOLUCION DE EXCESO DE AGUINALDO GESTION 2016 DE HUANCA QUISBERT EFRAIN, CUENTA DE DEPOSITO: CUENTA UNICA DEL TESORO</t>
  </si>
  <si>
    <t>O14927520002</t>
  </si>
  <si>
    <t>00086038007 DEPOSITO DE EFECTIVO, DEPOSITANTE: JENNY UMADAY CARTAGENA - SERNAP, CONCEPTO: REVERSIÓN CORRESPONDIENTE AL MES DE FEBRERO/2017, CUENTA DE DEPOSITO: CUENTA UNICA DEL TESORO</t>
  </si>
  <si>
    <t>O14927530002</t>
  </si>
  <si>
    <t>00099021001 DEPOSITO DE EFECTIVO, DEPOSITANTE: SUSANA ROJAS CRUZ, CONCEPTO: DEVOLUCION DE EXCESO DE AGUINALDO 2016 DE POMACUSI CONDORI RICHARD, CUENTA DE DEPOSITO: CUENTA UNICA DEL TESORO</t>
  </si>
  <si>
    <t>O14927540002</t>
  </si>
  <si>
    <t>00099021001 DEPOSITO DE EFECTIVO, DEPOSITANTE: SUSANA ROJAS CRUZ, CONCEPTO: DEVOLUCION DE EXCESO DE AGUINALDO 2016 DE CORINI MAMANI JOSE JOSE, CUENTA DE DEPOSITO: CUENTA UNICA DEL TESORO</t>
  </si>
  <si>
    <t>O14927550002</t>
  </si>
  <si>
    <t>00099021001 DEPOSITO DE EFECTIVO, DEPOSITANTE: SUSANA ROJAS CRUZ, CONCEPTO: DEVOLUCION DE EXCESO DE AGUINALDO DE 2016 DE RIVERA MOLLO HOLBEIN OLMEDO, CUENTA DE DEPOSITO: CUENTA UNICA DEL TESORO</t>
  </si>
  <si>
    <t>O14927570002</t>
  </si>
  <si>
    <t>00099021001 DEPOSITO DE EFECTIVO, DEPOSITANTE: SUSANA ROJAS CRUZ, CONCEPTO: DEVOLUCION DE AGUINALDO 20146 DEL SR. DELGADO ACEBO ENRIQUE, CUENTA DE DEPOSITO: CUENTA UNICA DEL TESORO</t>
  </si>
  <si>
    <t>B14929450002</t>
  </si>
  <si>
    <t>00099021001 DEP.DE CHEQ.AJENOS,RET.DE CAM.,CONCEPTO: JUAN CARLOS VALERIANO MOLINA MALDONADO,DEP.: BANCO UNION S.A. , PROCEDENCIA: BANCO UNION S.A., CHEQUE: 148231, FECHA DE EMISION:12/04/2017</t>
  </si>
  <si>
    <t>B14929460002</t>
  </si>
  <si>
    <t>00099021001 DEP.DE CHEQ.AJENOS,RET.DE CAM.,CONCEPTO: EDSON ROMERO IRA,DEP.: BANCO UNION S.A. , PROCEDENCIA: BANCO UNION S.A., CHEQUE: 148232, FECHA DE EMISION:12/04/2017</t>
  </si>
  <si>
    <t>B14929560002</t>
  </si>
  <si>
    <t>00592012001 DEP.DE CHEQ.AJENOS,RET.DE CAM.,CONCEPTO: HRE-1174 - PROVEIDO 3,DEP.: BOA-BOLTUR , PROCEDENCIA: BANCO UNION S.A., CHEQUE: 7533, FECHA DE EMISION:05/04/2017</t>
  </si>
  <si>
    <t>B14929760002</t>
  </si>
  <si>
    <t>00290012001 DEP.DE CHEQ.AJENOS,RET.DE CAM.,CONCEPTO: DESCUENTO A CONSULTORES DE LINEA PROYECTO MASI C-31 SIP N° 51,DEP.: SERVICIO DE IMPUESTOS NACIONALES , PROCEDENCIA: BANCO UNION S.A., CHEQUE: 4231, FECHA DE EMISION:31/03/2017</t>
  </si>
  <si>
    <t>B14929780002</t>
  </si>
  <si>
    <t>00290012001 DEP.DE CHEQ.AJENOS,RET.DE CAM.,CONCEPTO: DEP EFECTUADO EN DEMASIA RADIO TAXI EMPERADOR,DEP.: SERVICIO DE IMPUESTOS NACIONALES , PROCEDENCIA: BANCO UNION S.A., CHEQUE: 4233, FECHA DE EMISION:31/03/2017</t>
  </si>
  <si>
    <t>B14929800002</t>
  </si>
  <si>
    <t>00290012001 DEP.DE CHEQ.AJENOS,RET.DE CAM.,CONCEPTO: DEP EFECTUADO POR MULTAS C21 SIP N° 53,DEP.: SERVICIO DE IMPUESTOS NACIONALES , PROCEDENCIA: BANCO UNION S.A., CHEQUE: 4234, FECHA DE EMISION:31/03/2017</t>
  </si>
  <si>
    <t>B14929820002</t>
  </si>
  <si>
    <t>00290012001 DEP.DE CHEQ.AJENOS,RET.DE CAM.,CONCEPTO: DEP A OTROS INGRESOS C21 SIP N° 54,DEP.: SERVICIO DE IMPUESTOS NACIONALES , PROCEDENCIA: BANCO UNION S.A., CHEQUE: 4232, FECHA DE EMISION:31/03/2017</t>
  </si>
  <si>
    <t>B14929830002</t>
  </si>
  <si>
    <t>00290012001 DEP.DE CHEQ.AJENOS,RET.DE CAM.,CONCEPTO: REMISION DE DEP DEL MES DE MARZO C31 SIP N° 46,DEP.: SERVICIO DE IMPUESTOS NACIONALES , PROCEDENCIA: BANCO UNION S.A., CHEQUE: 4226, FECHA DE EMISION:29/03/2017</t>
  </si>
  <si>
    <t>B14929840002</t>
  </si>
  <si>
    <t>00290012001 DEP.DE CHEQ.AJENOS,RET.DE CAM.,CONCEPTO: DEVOLUCION DE VIATICOS C31 SIP N° 48,DEP.: SERVICIO DE IMPUESTOS NACIONALES , PROCEDENCIA: BANCO UNION S.A., CHEQUE: 4227, FECHA DE EMISION:30/03/2017</t>
  </si>
  <si>
    <t>B14929850002</t>
  </si>
  <si>
    <t>00290012001 DEP.DE CHEQ.AJENOS,RET.DE CAM.,CONCEPTO: BAJA DE REGISTRO DE CXC-BOA,DEP.: SERVICIO DE IMPUESTOS NACIONALES , PROCEDENCIA: BANCO UNION S.A., CHEQUE: 4228, FECHA DE EMISION:30/03/2017</t>
  </si>
  <si>
    <t>O14929210002</t>
  </si>
  <si>
    <t>00099021001 DEPOSITO DE EFECTIVO, DEPOSITANTE: VERONICA MAMANI FERNANDEZ, CONCEPTO: REVERSION DE BOLETA DE HABER MENSUAL DEL MES DE FEBRERO 2017, CUENTA DE DEPOSITO: CUENTA UNICA DEL TESORO</t>
  </si>
  <si>
    <t>00526012001 DEPOSITO DE EFECTIVO, DEPOSITANTE: HERNAN SILVESTRE VILA, CONCEPTO: DEVOLUCION DE VIATICOS Y PASAJES, CUENTA DE DEPOSITO: CUENTA UNICA DEL TESORO</t>
  </si>
  <si>
    <t>O14930070002</t>
  </si>
  <si>
    <t>00591012001 DEPOSITO DE EFECTIVO, DEPOSITANTE: GABRIEL ULO ARTEAGA, CONCEPTO: PAGO DE ALQUILER DE AGUA ENERO Y FEBRERO - 2017, CUENTA DE DEPOSITO: CUENTA UNICA DEL TESORO</t>
  </si>
  <si>
    <t>O14930090002</t>
  </si>
  <si>
    <t>00099021001 DEPOSITO DE EFECTIVO, DEPOSITANTE: OLIVIA ARRASCAITA QUISBERT, CONCEPTO: DEV. FONDOS EN AVANCE PAGO REFRIGERIOS ENERO/2017 PART:31110 DA:7, ENTIDAD:86, CUENTA DE DEPOSITO: CUENTA UNICA DEL TESORO</t>
  </si>
  <si>
    <t>O14930640002</t>
  </si>
  <si>
    <t>00290172001 DEPOSITO DE EFECTIVO, DEPOSITANTE: MSZ MULTISERVICIOS, CONCEPTO: DEVOLUCION DE MULTA, CUENTA DE DEPOSITO: CUENTA UNICA DEL TESORO</t>
  </si>
  <si>
    <t>B14932310002</t>
  </si>
  <si>
    <t>00099021001 DEP.DE CHEQ.AJENOS,RET.DE CAM.,CONCEPTO: PREVENTIVO C-31 996,DEP.: ADMINISTRADORA BOLIVIANA DE CARRETERAS ABC , PROCEDENCIA: BANCO UNION S.A., CHEQUE: 3187, FECHA DE EMISION:06/04/2017</t>
  </si>
  <si>
    <t>B14932320002</t>
  </si>
  <si>
    <t>00290012001 DEP.DE CHEQ.AJENOS,RET.DE CAM.,CONCEPTO: DEPÓSITO NO IDENTIFICADO DE NOV. Y DIC. /2016 C-21 SIP N°41,DEP.: SERVICIO NACIONAL DE IMPUESTOS NACIONALES , PROCEDENCIA: BANCO UNION S.A., CHEQUE: 4225, FECHA DE EMISION:28/03/2017</t>
  </si>
  <si>
    <t>B14932340002</t>
  </si>
  <si>
    <t>00291014324 DEP.DE CHEQ.AJENOS,RET.DE CAM.,CONCEPTO: PREVENTIVO C-31 1386,DEP.: ADMINISTRADORA BOLIVIANA DE CARRETERAS ABC , PROCEDENCIA: BANCO UNION S.A., CHEQUE: 3192, FECHA DE EMISION:06/04/2017</t>
  </si>
  <si>
    <t>B14932350002</t>
  </si>
  <si>
    <t>00099021001 DEP.DE CHEQ.AJENOS,RET.DE CAM.,CONCEPTO: PREVENTIVO C-31 994,DEP.: ADMINISTRADORA BOLIVIANA DE CARRETERAS ABC , PROCEDENCIA: BANCO UNION S.A., CHEQUE: 3189, FECHA DE EMISION:06/04/2017</t>
  </si>
  <si>
    <t>B14932360002</t>
  </si>
  <si>
    <t>00099021001 DEP.DE CHEQ.AJENOS,RET.DE CAM.,CONCEPTO: COMPENSACION MENSUAL DE COTIZACIONES,DEP.: FUTURO DE BOLIVIA S.A. AFP , PROCEDENCIA: BANCO DE CREDITO DE BOLIVIA S.A., CHEQUE: 48595, FECHA DE EMISION:13/04/2017</t>
  </si>
  <si>
    <t>B14932380002</t>
  </si>
  <si>
    <t>00099021001 DEP.DE CHEQ.AJENOS,RET.DE CAM.,CONCEPTO: PREVENTIVO C-31 970,DEP.: ADMINISTRADORA BOLIVIANA DE CARRETERAS ABC , PROCEDENCIA: BANCO UNION S.A., CHEQUE: 3190, FECHA DE EMISION:06/04/2017</t>
  </si>
  <si>
    <t>B14932390002</t>
  </si>
  <si>
    <t>00099021001 DEP.DE CHEQ.AJENOS,RET.DE CAM.,CONCEPTO: PREVENTIVO C-31 1080,DEP.: ADMINISTRADORA BOLIVIANA DE CARRETERAS ABC , PROCEDENCIA: BANCO UNION S.A., CHEQUE: 3191, FECHA DE EMISION:06/04/2017</t>
  </si>
  <si>
    <t>B14932400002</t>
  </si>
  <si>
    <t>00291014355 DEP.DE CHEQ.AJENOS,RET.DE CAM.,CONCEPTO: PREVENTIVO # 1096,DEP.: ADMINISTRADORA BOLIVIANA DE CARRETERAS ABC , PROCEDENCIA: BANCO UNION S.A., CHEQUE: 3193, FECHA DE EMISION:06/04/2017</t>
  </si>
  <si>
    <t>B14933040002</t>
  </si>
  <si>
    <t>00099021001 DEP.DE CHEQ.AJENOS,RET.DE CAM.,CONCEPTO: ALVIS DEYSI MENDEZ DE,DEP.: BANCO UNION S.A. , PROCEDENCIA: BANCO UNION S.A., CHEQUE: 148233, FECHA DE EMISION:17/04/2017</t>
  </si>
  <si>
    <t>B14933070002</t>
  </si>
  <si>
    <t>00099021001 DEP.DE CHEQ.AJENOS,RET.DE CAM.,CONCEPTO: RAFAELA GUAJI NOZA DE MUIBA,DEP.: BANCO UNION S.A. , PROCEDENCIA: BANCO UNION S.A., CHEQUE: 148234, FECHA DE EMISION:17/04/2017</t>
  </si>
  <si>
    <t>O14932720002</t>
  </si>
  <si>
    <t>00099021001 DEPOSITO DE EFECTIVO, DEPOSITANTE: GUIDO SIMON CRESPO VALLEJOS, CONCEPTO: DEVOLUCION P.R.A., CUENTA DE DEPOSITO: CUENTA UNICA DEL TESORO</t>
  </si>
  <si>
    <t>O14932770002</t>
  </si>
  <si>
    <t>00591012001 DEPOSITO DE EFECTIVO, DEPOSITANTE: EMPRESA ESTATAL MI TELEFERICO, CONCEPTO: SOLICITUD DE PAGO POR SERVICIO DE AGUA POTABLE, CUENTA DE DEPOSITO: CUENTA UNICA DEL TESORO</t>
  </si>
  <si>
    <t>O14932960002</t>
  </si>
  <si>
    <t>00526012001 DEPOSITO DE EFECTIVO, DEPOSITANTE: JHONNY LLANOS PERALES, CONCEPTO: DEVOLUCION SALDO DE VIATICOS, CUENTA DE DEPOSITO: CUENTA UNICA DEL TESORO</t>
  </si>
  <si>
    <t>O14933620002</t>
  </si>
  <si>
    <t>00099021001 DEPOSITO DE EFECTIVO, DEPOSITANTE: BPE-II "CNL O MOSCOSO", CONCEPTO: POR RETENCION DEL 8%, CUENTA DE DEPOSITO: CUENTA UNICA DEL TESORO</t>
  </si>
  <si>
    <t>00020031101 DEPOSITO DE EFECTIVO, DEPOSITANTE: BPE-II "CNL O MOSCOSO", CONCEPTO: POR RETENCION DEL 15,5%, CUENTA DE DEPOSITO: CUENTA UNICA DEL TESORO</t>
  </si>
  <si>
    <t>O14933680002</t>
  </si>
  <si>
    <t>O14933700002</t>
  </si>
  <si>
    <t>O14934210002</t>
  </si>
  <si>
    <t>00265022001 DEPOSITO DE EFECTIVO, DEPOSITANTE: EDGAR TOLA, CONCEPTO: DEVOLUCION DE RECURSOS NO UTILIZADOS , REVERSION POR PAGO DE ADQUISICION DE TERMINALES, CUENTA DE DEPOSITO: CUENTA UNICA DEL TESORO</t>
  </si>
  <si>
    <t>O14934370002</t>
  </si>
  <si>
    <t>00099021001 DEPOSITO DE EFECTIVO, DEPOSITANTE: RI-31 "CNL. E. RIOS Z.", CONCEPTO: PAGO RETENCIONES MES MARZO, CUENTA DE DEPOSITO: CUENTA UNICA DEL TESORO</t>
  </si>
  <si>
    <t>O14934540002</t>
  </si>
  <si>
    <t>00099021001 DEPOSITO DE EFECTIVO, DEPOSITANTE: EDWIN PEREZ PEREZ, CONCEPTO: DEVOLUCION, CUENTA DE DEPOSITO: CUENTA UNICA DEL TESORO</t>
  </si>
  <si>
    <t>O14934900002</t>
  </si>
  <si>
    <t>00099021001 DEPOSITO DE EFECTIVO, DEPOSITANTE: ESTELA ALVAREZ CHAVEZ, CONCEPTO: DEVOLUCIÓN POR VIÁTICOS C31 - 6974 CBTE:5389, CUENTA DE DEPOSITO: CUENTA UNICA DEL TESORO</t>
  </si>
  <si>
    <t>O14935360002</t>
  </si>
  <si>
    <t>00587012007 DEPOSITO DE EFECTIVO, DEPOSITANTE: REYNA LOPEZ ESPEJO, CONCEPTO: DEVOLUCION DE FONDOS, CUENTA DE DEPOSITO: CUENTA UNICA DEL TESORO</t>
  </si>
  <si>
    <t>B14936970002</t>
  </si>
  <si>
    <t>00526012001 DEP.DE CHEQ.AJENOS,RET.DE CAM.,CONCEPTO: DEP. DE SALDOS NO UTILIZADOS EN FAV-BTV PARA LA REVERSION DE PREVENTIVOS,DEP.: BOLIVIA TV , PROCEDENCIA: BANCO UNION S.A., CHEQUE: 15791, FECHA DE EMISION:17/04/2017</t>
  </si>
  <si>
    <t>O14937410002</t>
  </si>
  <si>
    <t>00070011102 DEPOSITO DE EFECTIVO, DEPOSITANTE: MATIZ DIGITA DE ELIZABETH GLADIS VISCARRA, CONCEPTO: DEVOLUCIÓN DE PAGO EN DEMASÍA, CUENTA DE DEPOSITO: CUENTA UNICA DEL TESORO</t>
  </si>
  <si>
    <t>O14937980002</t>
  </si>
  <si>
    <t>00099021001 DEPOSITO DE EFECTIVO, DEPOSITANTE: EJERCITO DE BOLIVIA - EMTE, CONCEPTO: REVERSIÓN POR CONCEPTO DE TELEFONIA CORRESPONDIENTE AL MES DE FEBRERO 2017, CUENTA DE DEPOSITO: CUENTA UNICA DEL TESORO</t>
  </si>
  <si>
    <t>O14938400002</t>
  </si>
  <si>
    <t>O14940080002</t>
  </si>
  <si>
    <t>B14941670002</t>
  </si>
  <si>
    <t>00099021001 DEP.DE CHEQ.AJENOS,RET.DE CAM.,CONCEPTO: LOPEZ ARRUETA ABEL,DEP.: BANCO UNION S.A. , PROCEDENCIA: BANCO UNION S.A., CHEQUE: 148236, FECHA DE EMISION:19/04/2017</t>
  </si>
  <si>
    <t>B14941690002</t>
  </si>
  <si>
    <t>00099021001 DEP.DE CHEQ.AJENOS,RET.DE CAM.,CONCEPTO: RUFO HERMOGENES BAUTISTA POMA,DEP.: BANCO UNION S.A. , PROCEDENCIA: BANCO UNION S.A., CHEQUE: 148237, FECHA DE EMISION:19/04/2017</t>
  </si>
  <si>
    <t>O14941920002</t>
  </si>
  <si>
    <t>00223012001 DEPOSITO DE EFECTIVO, DEPOSITANTE: FELIX CORNEJO HUANCA, CONCEPTO: DEP. DE FONDOS RECURSOS ESPECIFICOS, CUENTA DE DEPOSITO: CUENTA UNICA DEL TESORO</t>
  </si>
  <si>
    <t>O14942070002</t>
  </si>
  <si>
    <t>00099021001 DEPOSITO DE EFECTIVO, DEPOSITANTE: OLGA ARUQUIPA COLQUE, CONCEPTO: REVERSIÓN DE BOLETA DE HABER MENSUAL, CUENTA DE DEPOSITO: CUENTA UNICA DEL TESORO</t>
  </si>
  <si>
    <t>O14942760002</t>
  </si>
  <si>
    <t>00051018010 DEPOSITO DE EFECTIVO, DEPOSITANTE: PORFIRIO ELIAS COCHI VILLCA, CONCEPTO: PAGO EN DEMASIA, CUENTA DE DEPOSITO: CUENTA UNICA DEL TESORO</t>
  </si>
  <si>
    <t>O14942820002</t>
  </si>
  <si>
    <t>00099021001 DEPOSITO DE EFECTIVO, DEPOSITANTE: ESTELA ALVAREZ CHAVEZ, CONCEPTO: DEVOLUCION POR VIATICOS C31, 6974 CBTE 5389, CUENTA DE DEPOSITO: CUENTA UNICA DEL TESORO</t>
  </si>
  <si>
    <t>O14942990002</t>
  </si>
  <si>
    <t>00670012002 DEPOSITO DE EFECTIVO, DEPOSITANTE: ESNEIDE ZUÑIGA ARTEAGA, CONCEPTO: DEVOLUCION DE VIATICOS, CUENTA DE DEPOSITO: CUENTA UNICA DEL TESORO</t>
  </si>
  <si>
    <t>O14943600002</t>
  </si>
  <si>
    <t>00586019203 DEPOSITO DE EFECTIVO, DEPOSITANTE: WALTER RAMIRO YUJRA APAZA, CONCEPTO: DEVOLUCIÓN DE FONDOS EN AVANCE (PREVENTIVO 131), CUENTA DE DEPOSITO: CUENTA UNICA DEL TESORO</t>
  </si>
  <si>
    <t>O14943820002</t>
  </si>
  <si>
    <t>00099021001 DEPOSITO DE EFECTIVO, DEPOSITANTE: NOEMI ANGELICA FARFAN CASTILLO, CONCEPTO: DEVOLUCION DE AGUINALDO EN DEMASIA DEL 2016, CUENTA DE DEPOSITO: CUENTA UNICA DEL TESORO</t>
  </si>
  <si>
    <t>O14943830002</t>
  </si>
  <si>
    <t>00099021001 DEPOSITO DE EFECTIVO, DEPOSITANTE: GLADYS KARINA VALENCIA ESPER, CONCEPTO: DEVOLUCION DE AGUINALDO EN DEMASIA DEL 2016, CUENTA DE DEPOSITO: CUENTA UNICA DEL TESORO</t>
  </si>
  <si>
    <t>O14943940002</t>
  </si>
  <si>
    <t>00020031101 DEPOSITO DE EFECTIVO, DEPOSITANTE: RADIO BATALLON TOPATER, CONCEPTO: RETENCION DE IMPUESTOS IUE POR PAGO DE LIMPIEZA CORRESPONDIENTE AL MES DE MARZO /17, CUENTA DE DEPOSITO: CUENTA UNICA DEL TESORO</t>
  </si>
  <si>
    <t>O14943950002</t>
  </si>
  <si>
    <t>O14943980002</t>
  </si>
  <si>
    <t>00020031101 DEPOSITO DE EFECTIVO, DEPOSITANTE: RADIO BATALLON TOPATER, CONCEPTO: RETENCION DE IMPUESTOS IUE POR PAGO DE LIMPIEZA CORRESPONDIENTE AL MES DE FEBRERO /17, CUENTA DE DEPOSITO: CUENTA UNICA DEL TESORO</t>
  </si>
  <si>
    <t>O14943990002</t>
  </si>
  <si>
    <t>00020031101 DEPOSITO DE EFECTIVO, DEPOSITANTE: RADIO BATALLON TOPATER, CONCEPTO: RETENCION DE IMPUESTOS IT POR PAGO DE LIMPIEZA CORRESPONDIENTE AL MES DE FEBRERO /17, CUENTA DE DEPOSITO: CUENTA UNICA DEL TESORO</t>
  </si>
  <si>
    <t>O14944010002</t>
  </si>
  <si>
    <t>00020031101 DEPOSITO DE EFECTIVO, DEPOSITANTE: RADIO BATALLON TOPATER, CONCEPTO: RETENCION DE IMPUESTOS IUE POR PAGO DE LIMPIEZA CORRESPONDIENTE AL MES DE ENERO/17, CUENTA DE DEPOSITO: CUENTA UNICA DEL TESORO</t>
  </si>
  <si>
    <t>O14944020002</t>
  </si>
  <si>
    <t>00020031101 DEPOSITO DE EFECTIVO, DEPOSITANTE: RADIO BATALLON TOPATER, CONCEPTO: RETENCION DE IMPUESTOS IT POR PAGO DE LIMPIEZA CORRESPONDIENTE AL MES DE ENERO /17, CUENTA DE DEPOSITO: CUENTA UNICA DEL TESORO</t>
  </si>
  <si>
    <t>B14945420002</t>
  </si>
  <si>
    <t>00070011102 DEP.DE CHEQ.AJENOS,RET.DE CAM.,CONCEPTO: DEPÓSITO EN DEMASÍA DEL PAGO DE IMPUESTOS MES MARZO/17,DEP.: MINISTERIO DE TRABAJO , PROCEDENCIA: BANCO UNION S.A., CHEQUE: 8067, FECHA DE EMISION:19/04/2017</t>
  </si>
  <si>
    <t>B14946140002</t>
  </si>
  <si>
    <t>00099021001 DEP.DE CHEQ.AJENOS,RET.DE CAM.,CONCEPTO: DEVOLUCIÓN DE RECURSOS,DEP.: AGENCIA NACIONAL DE HIDROCARBUROS , PROCEDENCIA: BANCO UNION S.A., CHEQUE: 4354, FECHA DE EMISION:19/04/2017</t>
  </si>
  <si>
    <t>O14945290002</t>
  </si>
  <si>
    <t>O14945830002</t>
  </si>
  <si>
    <t>00099021001 DEPOSITO DE EFECTIVO, DEPOSITANTE: LUIS FREDDY ALIAGA CALVIMONTES, CONCEPTO: DOBLE PERCEPCION, CUENTA DE DEPOSITO: CUENTA UNICA DEL TESORO</t>
  </si>
  <si>
    <t>O14945900002</t>
  </si>
  <si>
    <t>00526012001 DEPOSITO DE EFECTIVO, DEPOSITANTE: ALEXANDRO SARSURI FLORES - BOLIVIA TV, CONCEPTO: DEVOLUCION VIATICOS TARIJA, CUENTA DE DEPOSITO: CUENTA UNICA DEL TESORO</t>
  </si>
  <si>
    <t>O14946020002</t>
  </si>
  <si>
    <t>00099021001 DEPOSITO DE EFECTIVO, DEPOSITANTE: JUAN CHIPANA CHURA, CONCEPTO: DEVOLUCION DE HABERES RECIBIDOS, CUENTA DE DEPOSITO: CUENTA UNICA DEL TESORO</t>
  </si>
  <si>
    <t>O14946530002</t>
  </si>
  <si>
    <t>00099021001 DEPOSITO DE EFECTIVO, DEPOSITANTE: EDUARDO ALCON ALANOCA, CONCEPTO: DEVOLUCION DE DOBLE PERCEPCION, CUENTA DE DEPOSITO: CUENTA UNICA DEL TESORO</t>
  </si>
  <si>
    <t>O14946830002</t>
  </si>
  <si>
    <t>00099021001 DEPOSITO DE EFECTIVO, DEPOSITANTE: ALEJANDRO MAMANI ACHO, CONCEPTO: REVERSION TOTAL DEL HABER MESUAL, CUENTA DE DEPOSITO: CUENTA UNICA DEL TESORO</t>
  </si>
  <si>
    <t>O14946840002</t>
  </si>
  <si>
    <t>00099021001 DEPOSITO DE EFECTIVO, DEPOSITANTE: FATIMA UBERHUAGA PEREDO, CONCEPTO: DEVOLUCION DE ABONO INDEBIDO DEL MES DE MARZO 2017-RENTISTA GUILLERMO UBERHUAGA, CUENTA DE DEPOSITO: CUENTA UNICA DEL TESORO</t>
  </si>
  <si>
    <t>O14947120002</t>
  </si>
  <si>
    <t>00099021001 DEPOSITO DE EFECTIVO, DEPOSITANTE: MINISTERIO DE DEPORTES-JUAN CARLOS ROMERO, CONCEPTO: DEVOLUCION DE SALDOS FONDOS EN AVANCE CARRERA PEDESTRE 10K TARIJA, CUENTA DE DEPOSITO: CUENTA UNICA DEL TESORO</t>
  </si>
  <si>
    <t>O14947180002</t>
  </si>
  <si>
    <t>00526012001 DEPOSITO DE EFECTIVO, DEPOSITANTE: BOLIVIA TV. JUAN CARLOS MAMANI HUANCA, CONCEPTO: DEVOLUCION DE VIATICOS, CUENTA DE DEPOSITO: CUENTA UNICA DEL TESORO</t>
  </si>
  <si>
    <t>O14947940002</t>
  </si>
  <si>
    <t>00099021001 DEPOSITO DE EFECTIVO, DEPOSITANTE: EMETERIO QUISPE QUISPE, CONCEPTO: DOBLE PERCEPCION, CUENTA DE DEPOSITO: CUENTA UNICA DEL TESORO</t>
  </si>
  <si>
    <t>B14949950002</t>
  </si>
  <si>
    <t>00047258002 DEP.DE CHEQ.AJENOS,RET.DE CAM.,CONCEPTO: DEVOLUCIÓN A LA CUT POR CIERRE DE GESTIÓN UOL - SUCRE,DEP.: MDR Y T - ACCESOS UOL - SUCRE , PROCEDENCIA: BANCO UNION S.A., CHEQUE: 2692, FECHA DE EMISION:04/04/2017</t>
  </si>
  <si>
    <t>B14950620002</t>
  </si>
  <si>
    <t>00099021001 DEP.DE CHEQ.AJENOS,RET.DE CAM.,CONCEPTO: DEVOLUCIÓN DE FONDOS,DEP.: PROGRAMA NACIONAL DE POST ALFABETIZACIÓN , PROCEDENCIA: BANCO UNION S.A., CHEQUE: 5537, FECHA DE EMISION:21/04/2017</t>
  </si>
  <si>
    <t>B14951340002</t>
  </si>
  <si>
    <t>00290012001 DEP.DE CHEQ.AJENOS,RET.DE CAM.,CONCEPTO: DEPÓSITO POR RETENCIÓN JUDICIAL COOP. DE AHORRO Y CREDITO CRISTO REY CBBA C-31 SIP N°58,DEP.: SERVICIO DE IMPUESTOS NACIONALES , PROCEDENCIA: BANCO UNION S.A., CHEQUE: 4236, FECHA DE EMISION:31/03/2017</t>
  </si>
  <si>
    <t>O14950120002</t>
  </si>
  <si>
    <t>00099021001 DEPOSITO DE EFECTIVO, DEPOSITANTE: MAXIMO ROJAS APAZA, CONCEPTO: DOBLE PERCEPCION, CUENTA DE DEPOSITO: CUENTA UNICA DEL TESORO</t>
  </si>
  <si>
    <t>O14950160002</t>
  </si>
  <si>
    <t>00099021001 DEPOSITO DE EFECTIVO, DEPOSITANTE: GUIDO CRESPO VALLEJOS, CONCEPTO: DEVOLUCIÓN P.R.A., CUENTA DE DEPOSITO: CUENTA UNICA DEL TESORO</t>
  </si>
  <si>
    <t>O14950550002</t>
  </si>
  <si>
    <t>00099021001 DEPOSITO DE EFECTIVO, DEPOSITANTE: ELEUTERIO RENJIFO CONDORI, CONCEPTO: DEVOLUCION DOBLE PERCEPCION, CUENTA DE DEPOSITO: CUENTA UNICA DEL TESORO</t>
  </si>
  <si>
    <t>O14951750002</t>
  </si>
  <si>
    <t>00099021001 DEPOSITO DE EFECTIVO, DEPOSITANTE: FILOMENA MAYTA VDA DE RAMOS, CONCEPTO: DEVOLUCION A SENASIR, CUENTA DE DEPOSITO: CUENTA UNICA DEL TESORO</t>
  </si>
  <si>
    <t>O14951990002</t>
  </si>
  <si>
    <t>00099021001 DEPOSITO DE EFECTIVO, DEPOSITANTE: E Y B COURRIER, CONCEPTO: PAGO DE TARJETAS COORDENADAS SIROP, CUENTA DE DEPOSITO: CUENTA UNICA DEL TESORO</t>
  </si>
  <si>
    <t>O14952660002</t>
  </si>
  <si>
    <t>00526012001 DEPOSITO DE EFECTIVO, DEPOSITANTE: JUAN SEBASTIAN QUISPE VELARDE, CONCEPTO: DEVOLUCIÓN DE VIÁTICOS, CUENTA DE DEPOSITO: CUENTA UNICA DEL TESORO</t>
  </si>
  <si>
    <t>B14954660002</t>
  </si>
  <si>
    <t>00015011108 DEP.DE CHEQ.AJENOS,RET.DE CAM.,CONCEPTO: DEVOLUCIÓN DE RECURSOS,DEP.: MIN - GOBIERNO , PROCEDENCIA: BANCO UNION S.A., CHEQUE: 50775, FECHA DE EMISION:17/04/2017</t>
  </si>
  <si>
    <t>O14954200002</t>
  </si>
  <si>
    <t>00099021001 DEPOSITO DE EFECTIVO, DEPOSITANTE: CARMEN MIRANDA DURAN, CONCEPTO: REVERSION DE BOLETA DE HEBER MESUAL, CUENTA DE DEPOSITO: CUENTA UNICA DEL TESORO</t>
  </si>
  <si>
    <t>O14954540002</t>
  </si>
  <si>
    <t>00099021001 DEPOSITO DE EFECTIVO, DEPOSITANTE: LAURA ROCABADO, CONCEPTO: REVERSIÓN 13% POR CONCEPTO DE VIÁTICOS POR CAMBIO DE DESTINO, CUENTA DE DEPOSITO: CUENTA UNICA DEL TESORO</t>
  </si>
  <si>
    <t>O14955670002</t>
  </si>
  <si>
    <t>00099021001 DEPOSITO DE EFECTIVO, DEPOSITANTE: ALVARO MARCO ANTONIO CABA OLIVAREZ 2377522 LP, CONCEPTO: CITE: MEFP/VTCP/DGPOT/UAIS-CPI/N°030/2016 REGULARIZACIÓN DICIEMBRE 2016, CUENTA DE DEPOSITO: CUENTA UNICA DEL TESORO</t>
  </si>
  <si>
    <t>B14959160002</t>
  </si>
  <si>
    <t>00070011102 DEP.DE CHEQ.AJENOS,RET.DE CAM.,CONCEPTO: DEVOLUCION POR FACTURA NO REGISTRADA FREDDY AUZA,DEP.: MINISTERIO DE TRABAJO , PROCEDENCIA: BANCO UNION S.A., CHEQUE: 8071, FECHA DE EMISION:21/04/2017</t>
  </si>
  <si>
    <t>B14959300002</t>
  </si>
  <si>
    <t>00099021001 DEP.DE CHEQ.AJENOS,RET.DE CAM.,CONCEPTO: DEVOLUCIÓN DE SALDOS POR ERROR A LA EMISIÓN DE COSTO DEL PASAJE,DEP.: MINISTERIO DE EDUCACIÓN , PROCEDENCIA: BANCO UNION S.A., CHEQUE: 20806, FECHA DE EMISION:24/04/2017</t>
  </si>
  <si>
    <t>B14959330002</t>
  </si>
  <si>
    <t>00099021001 DEP.DE CHEQ.AJENOS,RET.DE CAM.,CONCEPTO: DEVOLUCION PASAJES AEREOS DETOUR SEGUN CONCILIACION GESTION 2013-2014,DEP.: MINISTERIO DE MEDIO AMBIENTE Y AGUA , PROCEDENCIA: BANCO UNION S.A., CHEQUE: 901, FECHA DE EMISION:24/04/2017</t>
  </si>
  <si>
    <t>B14959360002</t>
  </si>
  <si>
    <t>00086018046 DEP.DE CHEQ.AJENOS,RET.DE CAM.,CONCEPTO: DEVOLUCION PASAJES AEREOS DEL SR. TERCEROS CORDOVA LUIS,DEP.: MINISTERIO DE MEDIO AMBIENTE Y AGUA , PROCEDENCIA: BANCO UNION S.A., CHEQUE: 896, FECHA DE EMISION:21/04/2017</t>
  </si>
  <si>
    <t>B14959380002</t>
  </si>
  <si>
    <t>00099021001 DEP.DE CHEQ.AJENOS,RET.DE CAM.,CONCEPTO: DEVOLUCION DE PASAJES AEREOS BOLTUR,DEP.: MINISTERIO DE MEDIO AMBIENTE Y AGUA , PROCEDENCIA: BANCO UNION S.A., CHEQUE: 899, FECHA DE EMISION:24/04/2017</t>
  </si>
  <si>
    <t>B14959400002</t>
  </si>
  <si>
    <t>00086018043 DEP.DE CHEQ.AJENOS,RET.DE CAM.,CONCEPTO: DEVOLUCION DE PASJES AEREOS DETOUR SEGUN CONCILIACION GESTION 2013-2014,DEP.: MINISTERIO DE MEDIO AMBIENTE Y AGUA , PROCEDENCIA: BANCO UNION S.A., CHEQUE: 903, FECHA DE EMISION:24/04/2017</t>
  </si>
  <si>
    <t>B14959420002</t>
  </si>
  <si>
    <t>00099021001 DEP.DE CHEQ.AJENOS,RET.DE CAM.,CONCEPTO: DEVOLUCION DE PASAJES AEREOS BOLTUR Y DESCUENTO SR. RAFAEL CLAVEL,DEP.: MINISTERIO DE MEDIO AMBIENTE Y AGUA , PROCEDENCIA: BANCO UNION S.A., CHEQUE: 900, FECHA DE EMISION:24/04/2017</t>
  </si>
  <si>
    <t>B14960000002</t>
  </si>
  <si>
    <t>00099021001 DEP.DE CHEQ.AJENOS,RET.DE CAM.,CONCEPTO: PAGO POR SUBSIDIO DE ENFERMEDAD Y PATERNIDAD CORRESPONDIENTE AL MES DE ENERO Y FEBRERO 2017,DEP.: CAJA DE SALUD DE LA BANCA PRIVADA</t>
  </si>
  <si>
    <t>O14958720002</t>
  </si>
  <si>
    <t>00099021001 DEPOSITO DE EFECTIVO, DEPOSITANTE: ADRIAN MATEO TERCEROS PETT - ATT, CONCEPTO: DEVOLUCIÓN POR DIFERENCIA DE EMISIÓN PASAJES INSTITUCIONALES, CUENTA DE DEPOSITO: CUENTA UNICA DEL TESORO</t>
  </si>
  <si>
    <t>O14958740002</t>
  </si>
  <si>
    <t>00299014101 DEPOSITO DE EFECTIVO, DEPOSITANTE: JESUS MORALES MORENO, CONCEPTO: DEVOLUCION, CUENTA DE DEPOSITO: CUENTA UNICA DEL TESORO</t>
  </si>
  <si>
    <t>O14958770002</t>
  </si>
  <si>
    <t>O14959050002</t>
  </si>
  <si>
    <t>O14959190002</t>
  </si>
  <si>
    <t>00099021001 DEPOSITO DE EFECTIVO, DEPOSITANTE: JOSE LUIS GONZALES I.N.E., CONCEPTO: DEVOLUCION PARTE DE AGUINALDO 2016, CUENTA DE DEPOSITO: CUENTA UNICA DEL TESORO</t>
  </si>
  <si>
    <t>O14959540002</t>
  </si>
  <si>
    <t>00099021001 DEPOSITO DE EFECTIVO, DEPOSITANTE: HECTOR QUISBERT CAUTIN, CONCEPTO: DEVOLUCION DE SUELDO EN DEMASIA MES DE MARZO 2017, CUENTA DE DEPOSITO: CUENTA UNICA DEL TESORO</t>
  </si>
  <si>
    <t>O14960640002</t>
  </si>
  <si>
    <t>00513012003 DEPOSITO DE EFECTIVO, DEPOSITANTE: HELMUDT MIGUEL MULLER MONTECINOS, CONCEPTO: DEVOLUCION DE VIATICOS GESTION 2017, CUENTA DE DEPOSITO: CUENTA UNICA DEL TESORO</t>
  </si>
  <si>
    <t>O14962720002</t>
  </si>
  <si>
    <t>00099021001 DEPOSITO DE EFECTIVO, DEPOSITANTE: FELIX FERNANDEZ VILLCA, CONCEPTO: DOBLE PERCEPCION, CUENTA DE DEPOSITO: CUENTA UNICA DEL TESORO</t>
  </si>
  <si>
    <t>00099021001 DEPOSITO DE EFECTIVO, DEPOSITANTE: RC-7 "CHICHAS", CONCEPTO: RETENCION DE IMPUESTOS POR CONCEPTO DE ALIMENTACION PARA ANIMALES, CUENTA DE DEPOSITO: CUENTA UNICA DEL TESORO</t>
  </si>
  <si>
    <t>O14964790002</t>
  </si>
  <si>
    <t>00099021001 DEPOSITO DE EFECTIVO, DEPOSITANTE: HARAS DEL EJERCITO, CONCEPTO: RETENCION RC-IVA COMPRA DE ALIMENTACION PARA ANIMALES FEBRERO/17, CUENTA DE DEPOSITO: CUENTA UNICA DEL TESORO</t>
  </si>
  <si>
    <t>O14965070002</t>
  </si>
  <si>
    <t>00099021001 DEPOSITO DE EFECTIVO, DEPOSITANTE: EDGAR WILDER ROJAS FLORES, CONCEPTO: DEVOLUCION POR CONCEPTO DE ALIMENTO PARA ANIMALES Y OTROS, CUENTA DE DEPOSITO: CUENTA UNICA DEL TESORO</t>
  </si>
  <si>
    <t>B14966680002</t>
  </si>
  <si>
    <t>00572012001 DEP.DE CHEQ.AJENOS,RET.DE CAM.,CONCEPTO: DE INDEMINIZACION POR SINIESTRO,DEP.: CIA DE SEGUROS FORTALEZA S.A. , PROCEDENCIA: BANCO BISA S.A., CHEQUE: 9642, FECHA DE EMISION:25/04/2017</t>
  </si>
  <si>
    <t>B14967450002</t>
  </si>
  <si>
    <t>00099021001 DEP.DE CHEQ.AJENOS,RET.DE CAM.,CONCEPTO: LOPEZ ARRUETA ABEL,DEP.: BANCO UNIÓN S.A. , PROCEDENCIA: BANCO UNION S.A., CHEQUE: 148245, FECHA DE EMISION:27/04/2017</t>
  </si>
  <si>
    <t>B14967470002</t>
  </si>
  <si>
    <t>00099021001 DEP.DE CHEQ.AJENOS,RET.DE CAM.,CONCEPTO: LOPEZ ARRUETA ABEL,DEP.: BANCO UNIÓN S.A. , PROCEDENCIA: BANCO UNION S.A., CHEQUE: 148244, FECHA DE EMISION:27/04/2017</t>
  </si>
  <si>
    <t>B14967500002</t>
  </si>
  <si>
    <t>00099021001 DEP.DE CHEQ.AJENOS,RET.DE CAM.,CONCEPTO: RONALD ARNOLD ROJAS MIRANDA,DEP.: BANCO UNIÓN S.A. , PROCEDENCIA: BANCO UNION S.A., CHEQUE: 148247, FECHA DE EMISION:27/04/2017</t>
  </si>
  <si>
    <t>B14967510002</t>
  </si>
  <si>
    <t>00099021001 DEP.DE CHEQ.AJENOS,RET.DE CAM.,CONCEPTO: MONTAÑO ORELLANA WILFREDO,DEP.: BANCO UNIÓN S.A. , PROCEDENCIA: BANCO UNION S.A., CHEQUE: 148243, FECHA DE EMISION:27/04/2017</t>
  </si>
  <si>
    <t>B14967560002</t>
  </si>
  <si>
    <t>00099021001 DEP.DE CHEQ.AJENOS,RET.DE CAM.,CONCEPTO: UNDURRAGA IRIS BEATRIZ GALINDO DE,DEP.: BANCO UNIÓN S.A. , PROCEDENCIA: BANCO UNION S.A., CHEQUE: 148246, FECHA DE EMISION:27/04/2017</t>
  </si>
  <si>
    <t>O14967200002</t>
  </si>
  <si>
    <t>00222012001 DEPOSITO DE EFECTIVO, DEPOSITANTE: FABIOLA RAMOS-INIAF LA PAZ, CONCEPTO: C31-3465 REFRIGERIO, CUENTA DE DEPOSITO: CUENTA UNICA DEL TESORO</t>
  </si>
  <si>
    <t>O14967390002</t>
  </si>
  <si>
    <t>00099021001 DEPOSITO DE EFECTIVO, DEPOSITANTE: PATRICIA JIMENEZ BENAVIDEZ, CONCEPTO: DEVOLUCION DE SUELDO MES DE OCTUBRE 2014 UE-FNSE MIN DE LA PRESIDENCIA, CUENTA DE DEPOSITO: CUENTA UNICA DEL TESORO</t>
  </si>
  <si>
    <t>O14967410002</t>
  </si>
  <si>
    <t>00035011105 DEPOSITO DE EFECTIVO, DEPOSITANTE: DANIEL MAURI ARAMAYO ORTEGA, CONCEPTO: DEVOLUCIÓN DE PASAJES TERRESTRES NO UTILIZADOS, CUENTA DE DEPOSITO: CUENTA UNICA DEL TESORO</t>
  </si>
  <si>
    <t>O14968370002</t>
  </si>
  <si>
    <t>00099021001 DEPOSITO DE EFECTIVO, DEPOSITANTE: ARMADA BOLIVIANA, CONCEPTO: PAGO DE SERVICIOS BASICOS SALDOS NO EJECUTADOS, CUENTA DE DEPOSITO: CUENTA UNICA DEL TESORO</t>
  </si>
  <si>
    <t>O14968560002</t>
  </si>
  <si>
    <t>00016018008 DEPOSITO DE EFECTIVO, DEPOSITANTE: MINISTERIO DE EDUCACION- BEATRIZ VACA VILLA, CONCEPTO: DEVOLUCION POR PASAJES TERRESTRES, CUENTA DE DEPOSITO: CUENTA UNICA DEL TESORO</t>
  </si>
  <si>
    <t>O14968740002</t>
  </si>
  <si>
    <t>00099021001 DEPOSITO DE EFECTIVO, DEPOSITANTE: NIXON EMILIANO VARGAS MAMANI, CONCEPTO: DEVOLUCION, CUENTA DE DEPOSITO: CUENTA UNICA DEL TESORO</t>
  </si>
  <si>
    <t>B14971180002</t>
  </si>
  <si>
    <t>00582012001 DEP.DE CHEQ.AJENOS,RET.DE CAM.,CONCEPTO: PARA INCAPACIDAD TEMPORAL DE PERSONAL EBA (SEDEN) CORRESPONDIENTE MES FEBRERO A JULIO 2016,DEP.: CAJA DE SALUD DE CAMINOS Y R.A. , PROCEDENCIA: BANCO UNION S.A., CHEQUE: 7408, FECHA DE EMISION:26/04/2017</t>
  </si>
  <si>
    <t>B14971750002</t>
  </si>
  <si>
    <t>00512032001 DEP.DE CHEQ.AJENOS,RET.DE CAM.,CONCEPTO: DEVOLUCION,DEP.: AASANA , PROCEDENCIA: BANCO UNION S.A., CHEQUE: 1932, FECHA DE EMISION:11/04/2017</t>
  </si>
  <si>
    <t>B14971900002</t>
  </si>
  <si>
    <t>00015011108 DEP.DE CHEQ.AJENOS,RET.DE CAM.,CONCEPTO: DEVOLUCION DE RECURSOS,DEP.: MINISTERIO DE GOBIERNO , PROCEDENCIA: BANCO UNION S.A., CHEQUE: 50783, FECHA DE EMISION:26/04/2017</t>
  </si>
  <si>
    <t>B14972120002</t>
  </si>
  <si>
    <t>00290012001 DEP.DE CHEQ.AJENOS,RET.DE CAM.,CONCEPTO: BAJA DE C X C - DESCUENTO POR PASAJES Y VIATICOS C-31 SIP N° 57,DEP.: SERVICIO DE IMPUESTOS NACIONALES , PROCEDENCIA: BANCO UNION S.A., CHEQUE: 4248, FECHA DE EMISION:21/04/2017</t>
  </si>
  <si>
    <t>O14971570002</t>
  </si>
  <si>
    <t>00513092001 DEPOSITO DE EFECTIVO, DEPOSITANTE: DREA-YPFB, CONCEPTO: DEVOLUCION SALDOS NO EJECUTADOS FONDO ROTATIVO VIATICOS, CUENTA DE DEPOSITO: CUENTA UNICA DEL TESORO</t>
  </si>
  <si>
    <t>O14971730002</t>
  </si>
  <si>
    <t>00099021001 DEPOSITO DE EFECTIVO, DEPOSITANTE: ROBERTO ELISEO ONTIVEROS CAMACHO C.I. 423674 LP., CONCEPTO: DEVOLUCION DE HABERES, CUENTA DE DEPOSITO: CUENTA UNICA DEL TESORO</t>
  </si>
  <si>
    <t>O14971870002</t>
  </si>
  <si>
    <t>00099021001 DEPOSITO DE EFECTIVO, DEPOSITANTE: ELIZABETH DANITZA ESCOBAR SALAZAR, CONCEPTO: DEVOLUCION FONDOS EN AVANCE S/G C 31 - 1869 / 2016, CUENTA DE DEPOSITO: CUENTA UNICA DEL TESORO</t>
  </si>
  <si>
    <t>O14972580002</t>
  </si>
  <si>
    <t>00099021001 DEPOSITO DE EFECTIVO, DEPOSITANTE: SONIA JUANA LIMA VDA. VERA, CONCEPTO: SENASIR- POR COBRO INDEBIDO N° 010/2017, CUENTA DE DEPOSITO: CUENTA UNICA DEL TESORO</t>
  </si>
  <si>
    <t>O14973180002</t>
  </si>
  <si>
    <t>00526012001 DEPOSITO DE EFECTIVO, DEPOSITANTE: BOLIVIA TV - YACIR JOSE CERDANO PACO, CONCEPTO: DEVOLUCION DE VIATICOS Y PASAJES, CUENTA DE DEPOSITO: CUENTA UNICA DEL TESORO</t>
  </si>
  <si>
    <t>O14973360002</t>
  </si>
  <si>
    <t>00291012001 DEPOSITO DE EFECTIVO, DEPOSITANTE: ADMINISTRADORA BOLIVIANA DE CARRETERAS ABC, CONCEPTO: PREVENTIVO C-31 396, CUENTA DE DEPOSITO: CUENTA UNICA DEL TESORO</t>
  </si>
  <si>
    <t>O14973370002</t>
  </si>
  <si>
    <t>00099021001 DEPOSITO DE EFECTIVO, DEPOSITANTE: FEDERICO HUANCA QUISPE, CONCEPTO: DOBLE PERCEPCION, CUENTA DE DEPOSITO: CUENTA UNICA DEL TESORO</t>
  </si>
  <si>
    <t>O14973420002</t>
  </si>
  <si>
    <t>00015011108 DEPOSITO DE EFECTIVO, DEPOSITANTE: WINSTON FABIAN CASSO CASSO, CONCEPTO: USO INDEVIDO DE TELEFONO, CUENTA DE DEPOSITO: CUENTA UNICA DEL TESORO</t>
  </si>
  <si>
    <t>O14973700002</t>
  </si>
  <si>
    <t>00086031101 DEPOSITO DE EFECTIVO, DEPOSITANTE: SERNAP - DAIMO VILLARROEL, CONCEPTO: POR REVERSIÓN DE FONDOS NO UTILIZADOS, CUENTA DE DEPOSITO: CUENTA UNICA DEL TESORO</t>
  </si>
  <si>
    <t>O14973860002</t>
  </si>
  <si>
    <t>00099021001 DEPOSITO DE EFECTIVO, DEPOSITANTE: SILVIA VIRGINIA MORALES ROCA, CONCEPTO: DOBLE PERCEPCION, CUENTA DE DEPOSITO: CUENTA UNICA DEL TESORO</t>
  </si>
  <si>
    <t>O14974100002</t>
  </si>
  <si>
    <t>AJUSTE COMPLEMENTARIO POR REVALORIZACION SALDOS DE ACTIVOS DE RESERVA Y OBLIGACIONES MONEDA EXTRANJERA (DOLARES) Saldo MO = -1420722947.34 ;Bs/Mo: 6.86000000000 ;Saldo Bs: -9746159418.74</t>
  </si>
  <si>
    <t>||PAGO A LA CAF PRESTAMO CFG 512/CFC 2174 VCTO. 03/04/2017 POR CUENTA DEL TGN SEGÚN NOTA MEFP/VTCP/DGCP/UODP-287/2017 DE FECHA 30/03/2017 COMISIONES USD 34.042,37. LIBRETA N°00099021001 CUENTA UNICA DEL TESORO EN DOLARES AMERICANOS-CTA.5970</t>
  </si>
  <si>
    <t>||COMPLEMENTO A NUESTRO COMPROBANTE N° G0181583 DE FECHA 30/12/2015. REF: PRESTAMO KFW ALEMANIA N°200165639, SEGÚN PRIMERA ENMIENDA AL CONVENIO SUBSIDIARIO DEL 30/11/2015 Y NOTA OF-DC. S.E.H. N° 21/17 DEL 03/04/2017 DE GAD STA CRUZ, CAP. EUR21.105,09 INT. EUR122,27 COM. EUR339,39 LIBRETA N° 00099021001 TGN RECURSOS ORDINARIOS - DOLARES AMERICANOS (5970)</t>
  </si>
  <si>
    <t>AJUSTE COMPLEMENTARIO POR REVALORIZACION SALDOS DE ACTIVOS DE RESERVA Y OBLIGACIONES MONEDA EXTRANJERA (DOLARES) Saldo MO = -1413435954.31 ;Bs/Mo: 6.86000000000 ;Saldo Bs: -9696170646.56</t>
  </si>
  <si>
    <t>PAGO A BID PRÉSTAMO 3151/BL-BO VCTO. 09-abr-2017 POR CUENTA DE TGN , NTI. 009152 VALOR 10-abr-2017 INTERESES USD 1.924,97 CTA. 5970 CUENTA UNICA DEL TESORO DOLARES AMERICANOS LIB. 00099021001</t>
  </si>
  <si>
    <t>TRANSFERENCIA RECIBIDA DEL EXTERIOR SEGÚN MENSAJES SWIFT Nos. 05157-05148 (REM.EXT.) DE FECHA 11-04-2017 POR DESEMBOLSO DE BID PRÉSTAMO 2597/BL-BO REQ 0005 OPS0201713479A LIBRETA N° 00086057004 MMAYA-US PROG. AGUA POT. SAMTO PEQ. LOCALI. BOL.</t>
  </si>
  <si>
    <t>TRANSFERENCIA RECIBIDA DEL EXTERIOR SEGÚN MENSAJES SWIFT Nos. 05156-05147 (REM.EXT.) DE FECHA 11-04-2017 POR DESEMBOLSO DE BID PRÉSTAMO 2597/BL-BO REQ 0005 OPS0201713479A LIBRETA N° 00086057004 MMAYA-US PROG. AGUA POT. SAMTO PEQ. LOCALI. BOL.</t>
  </si>
  <si>
    <t>TRANSFERENCIA RECIBIDA DEL EXTERIOR SEGÚN MENSAJES SWIFT Nos. 05156-05147 (REM.EXT.) DE FECHA 11-04-2017 POR DESEMBOLSO DE BID PRÉSTAMO 2597/BL-BO REQ 0005 OPS0201713479A LIBRETA N° 00086057004 MMAYA-US PROG. AGUA POT. SAMTO PEQ. LOCALI. BOL. REF.: UTILES DE ESCRITORIO</t>
  </si>
  <si>
    <t>TRANSFERENCIA RECIBIDA DEL EXTERIOR SEGÚN MENSAJES SWIFT Nos. 05157-05148 (REM.EXT.) DE FECHA 11-04-2017 POR DESEMBOLSO DE BID PRÉSTAMO 2597/BL-BO REQ 0005 OPS0201713479A LIBRETA N° 00086057004 MMAYA-US PROG. AGUA POT. SAMTO PEQ. LOCALI. BOL. REF.: UTILES DE ESCRITORIO</t>
  </si>
  <si>
    <t>TRANSFERENCIA RECIBIDA DEL EXTERIOR SEGÚN MENSAJES SWIFT Nos. 05359-05356 (REM.EXT.) DE FECHA 17-04-2017 POR DESEMBOLSO DE CAF PRÉSTAMO CFA009784 PROG.APOYO POL.PUB.SEG.ALIMENTARIA SOLICITUD DESEMBOLSO NRO.1 LIBRETA N° 00099021001 (5970) TGN - RECURSOS ORDINARIOS-DOLARES AMERICANOS (5970)</t>
  </si>
  <si>
    <t>PAGO A IDA PRÉSTAMO TF-16083 VCTO. 15-abr-2017 POR CUENTA DE TGN , NTI. 009165 VALOR 17-abr-2017 INTERESES USD 167,99 CTA. 5970 CUENTA UNICA DEL TESORO DOLARES AMERICANOS LIB. 00099021001</t>
  </si>
  <si>
    <t>AJUSTE COMPLEMENTARIO POR REVALORIZACION SALDOS DE ACTIVOS DE RESERVA Y OBLIGACIONES MONEDA EXTRANJERA (DOLARES) Saldo MO = -1405242890.19 ;Bs/Mo: 6.86000000000 ;Saldo Bs: -9639966226.71</t>
  </si>
  <si>
    <t>AJUSTE COMPLEMENTARIO POR REVALORIZACION SALDOS DE ACTIVOS DE RESERVA Y OBLIGACIONES MONEDA EXTRANJERA (DOLARES) Saldo MO = -1405274427.60 ;Bs/Mo: 6.86000000000 ;Saldo Bs: -9640182573.33</t>
  </si>
  <si>
    <t>00099021001 DEP.DE CHEQ.AJENOS,RET.DE CAM.,CONCEPTO: DEVOLUCION ASISTENCIA TECNICA - FONDESIF,DEP.: FUNDACION SARTAWI , PROCEDENCIA: BANCO UNION S.A., CHEQUE: 126, FECHA DE EMISION:19/04/2017</t>
  </si>
  <si>
    <t>NUMERO DE LIBRETACUT: 05850102001 OPERACIÓN E46 TRANSFERENCIA DEL SISTEMA FINANCIERO POR CUENTA DE TERCEROS A LA CUT EN DOLARES AMERICANOS ABONO A LA CUENTA N. 5970034001 PARA POSTERIOR ABONO A LA LIBRETA CUT N. 05850102001 A NOMBRE DE EMPRESA PUBLICA NA</t>
  </si>
  <si>
    <t>AJUSTE COMPLEMENTARIO POR REVALORIZACION SALDOS DE ACTIVOS DE RESERVA Y OBLIGACIONES MONEDA EXTRANJERA (DOLARES) Saldo MO = -1407138890.11 ;Bs/Mo: 6.86000000000 ;Saldo Bs: -9652972786.16</t>
  </si>
  <si>
    <t>AJUSTE COMPLEMENTARIO POR REVALORIZACION SALDOS DE ACTIVOS DE RESERVA Y OBLIGACIONES MONEDA EXTRANJERA (DOLARES) Saldo MO = -1407703901.31 ;Bs/Mo: 6.86000000000 ;Saldo Bs: -9656848762.98</t>
  </si>
  <si>
    <t>PAGO A FND PRÉSTAMO NDF 367 VCTO. 24-abr-2017 POR CUENTA DE TGN , NTI. 009196 VALOR 24-abr-2017 CAPITAL EUR 24.613,13 INTERESES EUR 8.399,23 CTA. 5970 CUENTA UNICA DEL TESORO DOLARES AMERICANOS LIB. 00099021001</t>
  </si>
  <si>
    <t>AJUSTE COMPLEMENTARIO POR REVALORIZACION SALDOS DE ACTIVOS DE RESERVA Y OBLIGACIONES MONEDA EXTRANJERA (DOLARES) Saldo MO = -1409569872.47 ;Bs/Mo: 6.86000000000 ;Saldo Bs: -9669649325.15</t>
  </si>
  <si>
    <t>TRANSFERENCIA RECIBIDA DEL EXTERIOR SEGÚN MENSAJES SWIFT Nos. 05876-05864 (REM.EXT.) DE FECHA 27-04-2017 POR DESEMBOLSO DE CAF PRÉSTAMO CFA008340 CONST.DOBLEVIA MONTERO-CRISTAL LIBRETA N° 00291014342 ABC-US-CAF 8340 PROY MONTERO TR II PTE YAPACANI PTE ICHILO</t>
  </si>
  <si>
    <t>||TRANSFERENCIA DE FONDOS SEGUN NOTA DEL MMAYA/DGAA/CITE N°383/2017 RECIBIDA EN LA FECHA (TRAM-TGL-6270) REF:REGULARIZACION DEL COMPROBANTE CONTABLE N° 0885732 DE FECHA 25-04-2017-MENSAJE SWIFT NROS. 05732 Y 05743 ABONO EN LA LIB. N°00086018017 MMAYA-SUS-ONUDI PLAN ESTOCOLMO COP'S.</t>
  </si>
  <si>
    <t>2104</t>
  </si>
  <si>
    <t>00582012003</t>
  </si>
  <si>
    <t>De: 00582012003 A:00132012005 TRANSFERENCIA DE RECURSOS A SOLICITUD DE SEDEM S/G NOTA CITE: SEDEM/GAF/UF/2016-0093 Y PROCEDIMIENTO MEFP/VPCF/DGCF/UCCF Nº442/2017 EN EL MARCO DEL ART. 4 DEL D.S. 590 DE FECHA 04/08/2010.</t>
  </si>
  <si>
    <t>2105</t>
  </si>
  <si>
    <t>00574012004</t>
  </si>
  <si>
    <t>De: 00574012004 A:00132012005 TRANSFERENCIA DE RECURSOS A SOLICITUD DE SEDEM S/G NOTA CITE: SEDEM/GAF/UF/2016-0093 Y PROCEDIMIENTO MEFP/VPCF/DGCF/UCCF Nº442/2017 EN EL MARCO DEL ART. 4 DEL D.S. 590 DE FECHA 04/08/2010.</t>
  </si>
  <si>
    <t>2108</t>
  </si>
  <si>
    <t>De: 00099014102 A:00222012001 TRANSFERENCIA DE RECURSOS A SOLICITUD DEL INSTITUTO NACIONAL DE INNOVACION AGROPEDUARIA Y FORESTAL S/G NOTA CITE: MDRyT/INIAF/DAF/N°362-2016 Y PROCEDIMIENTO MEFP/VPCF/DGCF/UCCF Nº376/2017 POR DEVOLUCIÓN DE REC</t>
  </si>
  <si>
    <t>00132012005</t>
  </si>
  <si>
    <t>Ministerio de Justicia y Transparencia Institucional</t>
  </si>
  <si>
    <t>B14976110002</t>
  </si>
  <si>
    <t>00070011102 DEP.DE CHEQ.AJENOS,RET.DE CAM.,CONCEPTO: DEVOLUCIÓN DE SALDO POR LA EMPRESA BOLTUR,DEP.: MINISTERIO DE TRABAJO , PROCEDENCIA: BANCO UNION S.A., CHEQUE: 8086, FECHA DE EMISION:27/04/2017</t>
  </si>
  <si>
    <t>O14975710002</t>
  </si>
  <si>
    <t>00099021001 DEPOSITO DE EFECTIVO, DEPOSITANTE: MARIA ELENA URQUIDI SILVA DE ZAMBRANA, CONCEPTO: DOBLE PERCEPCION, CUENTA DE DEPOSITO: CUENTA UNICA DEL TESORO</t>
  </si>
  <si>
    <t>O14975890002</t>
  </si>
  <si>
    <t>O14976180002</t>
  </si>
  <si>
    <t>00099021001 DEPOSITO DE EFECTIVO, DEPOSITANTE: RENATO MONTAÑO GUZMAN, CONCEPTO: DEVOLUCION SOBRE GASTOS OBSERVADOS DEL CONSULADO DE BOLIVIA EN PUNO-PERU, CUENTA DE DEPOSITO: CUENTA UNICA DEL TESORO</t>
  </si>
  <si>
    <t>O14976270002</t>
  </si>
  <si>
    <t>00099021001 DEPOSITO DE EFECTIVO, DEPOSITANTE: RAIMUNDO ANGEL FERRUFINO EDUARDO, CONCEPTO: DEVOLUCIÓN, CUENTA DE DEPOSITO: CUENTA UNICA DEL TESORO</t>
  </si>
  <si>
    <t>O14976890002</t>
  </si>
  <si>
    <t>00591012001 DEPOSITO DE EFECTIVO, DEPOSITANTE: TANIA PAOLA ULO COSTAS, CONCEPTO: PAGO POR SERVICIO DE AGUA POTABLE, CUENTA DE DEPOSITO: CUENTA UNICA DEL TESORO</t>
  </si>
  <si>
    <t>O14976990002</t>
  </si>
  <si>
    <t>00099021001 DEPOSITO DE EFECTIVO, DEPOSITANTE: DENNIS VINO CARRILLO, CONCEPTO: REPOSICIÓN CREDENCIAL, CUENTA DE DEPOSITO: CUENTA UNICA DEL TESORO</t>
  </si>
  <si>
    <t>O14977170002</t>
  </si>
  <si>
    <t>00099021001 DEPOSITO DE EFECTIVO, DEPOSITANTE: TELECEL, CONCEPTO: CUMPLIMIENTO RESOLUCIÓN ATT - DS - ODE - TL LP 115/17, CUENTA DE DEPOSITO: CUENTA UNICA DEL TESORO</t>
  </si>
  <si>
    <t>O14977630002</t>
  </si>
  <si>
    <t>O14977680002</t>
  </si>
  <si>
    <t>00099021001 DEPOSITO DE EFECTIVO, DEPOSITANTE: ASFI - JESUS RODRIGO MONJE TERRAZAS, CONCEPTO: DEVOLUCION DE FONDOS " SABSA ", CUENTA DE DEPOSITO: CUENTA UNICA DEL TESORO</t>
  </si>
  <si>
    <t>O14977890002</t>
  </si>
  <si>
    <t>00046024204 DEPOSITO DE EFECTIVO, DEPOSITANTE: GUNDER ROLANDO AGUIRRE NINA, CONCEPTO: DEVOLUCION DE VIATICOS, CUENTA DE DEPOSITO: CUENTA UNICA DEL TESORO</t>
  </si>
  <si>
    <t>O14978270002</t>
  </si>
  <si>
    <t>00099021001 DEPOSITO DE EFECTIVO, DEPOSITANTE: GLADYS FERNANDA JUCHANI HUANCA - EJER DE BOLIV, CONCEPTO: RETENCIÓN VIÁTICOS DEL 13%, CUENTA DE DEPOSITO: CUENTA UNICA DEL TESORO</t>
  </si>
  <si>
    <t>O14978310002</t>
  </si>
  <si>
    <t>00099021001 DEPOSITO DE EFECTIVO, DEPOSITANTE: ALEXANDER CONDORI COLQUE - EJERCITO DE BOLIVIA, CONCEPTO: RETENCIÓN VIÁTICOS DEL 13%, CUENTA DE DEPOSITO: CUENTA UNICA DEL TESORO</t>
  </si>
  <si>
    <t>O14978320002</t>
  </si>
  <si>
    <t>00099021001 DEPOSITO DE EFECTIVO, DEPOSITANTE: JUSTO COLQUE COPA - EJERCITO DE BOLIVIA, CONCEPTO: RETENCIÓN VIÁTICOS DEL 13%, CUENTA DE DEPOSITO: CUENTA UNICA DEL TESORO</t>
  </si>
  <si>
    <t>O14978370002</t>
  </si>
  <si>
    <t>00099021001 DEPOSITO DE EFECTIVO, DEPOSITANTE: FREDY CHUNGARA GUTIERREZ, CONCEPTO: DEVOLUCION DE DINERO AL TGN. ( DEVOLUCION DE 32 HRS MAGISTERIO ), CUENTA DE DEPOSITO: CUENTA UNICA DEL TESORO</t>
  </si>
  <si>
    <t>O14978460002</t>
  </si>
  <si>
    <t>00099021001 DEPOSITO DE EFECTIVO, DEPOSITANTE: LUDMILA GABRIELA PEREZ BUSTILLOS, CONCEPTO: DEVOLUCION PAGO SALARIO ENERO / 2017 SEDES - LP, CUENTA DE DEPOSITO: CUENTA UNICA DEL TESORO</t>
  </si>
  <si>
    <t>O14978470002</t>
  </si>
  <si>
    <t>00099021001 DEPOSITO DE EFECTIVO, DEPOSITANTE: LUDMILA GABRIELA PEREZ BUSTILLOS, CONCEPTO: DEVOLUCION PAGO DE SALARIO FEBRERO / 2017 SEDES - LP, CUENTA DE DEPOSITO: CUENTA UNICA DEL TESORO</t>
  </si>
  <si>
    <t>O14978480002</t>
  </si>
  <si>
    <t>00099021001 DEPOSITO DE EFECTIVO, DEPOSITANTE: LUDMILA GABRIELA PEREZ BUSTILLOS, CONCEPTO: DEVOLUCION PAGO DE SALARIO MARZO / 2017 SEDES - LP, CUENTA DE DEPOSITO: CUENTA UNICA DEL TESORO</t>
  </si>
  <si>
    <t>O14978560002</t>
  </si>
  <si>
    <t>00099021001 DEPOSITO DE EFECTIVO, DEPOSITANTE: COMIBOL CARACOLES PRIVADO DELLINGHAM, CONCEPTO: CAMBIO DE BENEFICIO LEY 06 ART 21 PAG SEGUN DS 822 ART 115, CUENTA DE DEPOSITO: CUENTA UNICA DEL TESORO</t>
  </si>
  <si>
    <t>B14979940002</t>
  </si>
  <si>
    <t>00680012001 DEP.DE CHEQ.AJENOS,RET.DE CAM.,CONCEPTO: DEVOLUCION SALDO VIATICOS,DEP.: CONTRALORIA GENERAL DEL ESTADO , PROCEDENCIA: BANCO UNION S.A., CHEQUE: 5110, FECHA DE EMISION:24/04/2017</t>
  </si>
  <si>
    <t>B14979970002</t>
  </si>
  <si>
    <t>00680012001 DEP.DE CHEQ.AJENOS,RET.DE CAM.,CONCEPTO: EXCEDENTES / DIVIDENDOS COMTECO 2015,DEP.: CONTRALORIA GENERAL DEL ESTADO , PROCEDENCIA: BANCO UNION S.A., CHEQUE: 5113, FECHA DE EMISION:24/04/2017</t>
  </si>
  <si>
    <t>O14979920002</t>
  </si>
  <si>
    <t>00041044201 DEPOSITO DE EFECTIVO, DEPOSITANTE: PRO BOLIVIA-MIN DE DESARROLLO PROD Y ECO PLURAL, CONCEPTO: SALDO DE LA ACTIVIDAD TALLER SOBRE LA LECHE, CUENTA DE DEPOSITO: CUENTA UNICA DEL TESORO</t>
  </si>
  <si>
    <t>O14980120002</t>
  </si>
  <si>
    <t>00099021001 DEPOSITO DE EFECTIVO, DEPOSITANTE: EDGAR RUBEN RAMOS LLANOS, CONCEPTO: REVERSIÓN DE BOLETA DE HABER MENSUAL, CUENTA DE DEPOSITO: CUENTA UNICA DEL TESORO</t>
  </si>
  <si>
    <t>O14980130002</t>
  </si>
  <si>
    <t>O14980800002</t>
  </si>
  <si>
    <t>00099021001 DEPOSITO DE EFECTIVO, DEPOSITANTE: OSCAR VLADIMIR REYES, CONCEPTO: REVERSION POR DEVOLUCION DE HABERES MARZO-2017, CUENTA DE DEPOSITO: CUENTA UNICA DEL TESORO</t>
  </si>
  <si>
    <t>O14981100002</t>
  </si>
  <si>
    <t>00526012001 DEPOSITO DE EFECTIVO, DEPOSITANTE: WINDSOR EDUARDO BOLAÑOS FLORES, CONCEPTO: DEVOLUCIÓN DE FONDOS EN AVANCE, CUENTA DE DEPOSITO: CUENTA UNICA DEL TESORO</t>
  </si>
  <si>
    <t>O14981190002</t>
  </si>
  <si>
    <t>00222018011 DEPOSITO DE EFECTIVO, DEPOSITANTE: GLORIA AJPI CALLE, CONCEPTO: REVERSIÓN, CUENTA DE DEPOSITO: CUENTA UNICA DEL TESORO</t>
  </si>
  <si>
    <t>O14981370002</t>
  </si>
  <si>
    <t>00526012001 DEPOSITO DE EFECTIVO, DEPOSITANTE: BOLIVIA TV ANGEL CARDENAS, CONCEPTO: DEVOLUCION DE VIATICOS VIAJE COCHABAMBA, CUENTA DE DEPOSITO: CUENTA UNICA DEL TESORO</t>
  </si>
  <si>
    <t>O14981510002</t>
  </si>
  <si>
    <t>00234012001 DEPOSITO DE EFECTIVO, DEPOSITANTE: JUAN ROQUE LOBATON, CONCEPTO: DEVOLUCION AL C-31 N° 412 PARTIDA N° 34110, CUENTA DE DEPOSITO: CUENTA UNICA DEL TESORO</t>
  </si>
  <si>
    <t>O14981950002</t>
  </si>
  <si>
    <t>00099021001 DEPOSITO DE EFECTIVO, DEPOSITANTE: AMBROSIA HASSEN PARADA, CONCEPTO: DEVOLUCION POR DOBLE PERCEPCION, CUENTA DE DEPOSITO: CUENTA UNICA DEL TESORO</t>
  </si>
  <si>
    <t>B14984660002</t>
  </si>
  <si>
    <t>00099021001 DEP.DE CHEQ.AJENOS,RET.DE CAM.,CONCEPTO: OMAR MARCELO FLORES GONZALES,DEP.: BANCO UNION S.A. , PROCEDENCIA: BANCO UNION S.A., CHEQUE: 148249, FECHA DE EMISION:04/05/2017</t>
  </si>
  <si>
    <t>B14985670002</t>
  </si>
  <si>
    <t>00099021001 DEP.DE CHEQ.AJENOS,RET.DE CAM.,CONCEPTO: DEVOLUCION DE CC NO COBRADA ENERO 2017,DEP.: LA VITALICIA SEGURO Y REASEGURO DE VIDA S.A. , PROCEDENCIA: BANCO BISA S.A., CHEQUE: 41101, FECHA DE EMISION:04/05/2017</t>
  </si>
  <si>
    <t>O14984250002</t>
  </si>
  <si>
    <t>00099021001 DEPOSITO DE EFECTIVO, DEPOSITANTE: IRMA MENESES VDA DE ALDUNATE, CONCEPTO: DEVOLUCION A SENASIR, CUENTA DE DEPOSITO: CUENTA UNICA DEL TESORO</t>
  </si>
  <si>
    <t>O14984380002</t>
  </si>
  <si>
    <t>00099021001 DEPOSITO DE EFECTIVO, DEPOSITANTE: ROMULO WILLY ASCARRUNZ RODRIGUEZ, CONCEPTO: DOBLE PERCEPCIÓN, CUENTA DE DEPOSITO: CUENTA UNICA DEL TESORO</t>
  </si>
  <si>
    <t>O14985030002</t>
  </si>
  <si>
    <t>00099021001 DEPOSITO DE EFECTIVO, DEPOSITANTE: RC-7 "CHICHAS", CONCEPTO: ALIMENTOS MEDICAMENTOS MARISCALERIA, CUENTA DE DEPOSITO: CUENTA UNICA DEL TESORO</t>
  </si>
  <si>
    <t>O14985420002</t>
  </si>
  <si>
    <t>O14985470002</t>
  </si>
  <si>
    <t>00299014101 DEPOSITO DE EFECTIVO, DEPOSITANTE: JESUS MORALES MORENO, CONCEPTO: REVERSION, CUENTA DE DEPOSITO: CUENTA UNICA DEL TESORO</t>
  </si>
  <si>
    <t>O14985700002</t>
  </si>
  <si>
    <t>00099021001 DEPOSITO DE EFECTIVO, DEPOSITANTE: LOURDES BARRERA PERALTA, CONCEPTO: DOBLE PERCEPCIÓN, CUENTA DE DEPOSITO: CUENTA UNICA DEL TESORO</t>
  </si>
  <si>
    <t>O14985890002</t>
  </si>
  <si>
    <t>00099021001 DEPOSITO DE EFECTIVO, DEPOSITANTE: ISAAC POMA PILLCO, CONCEPTO: DEVOLUCION DE DINERO, CUENTA DE DEPOSITO: CUENTA UNICA DEL TESORO</t>
  </si>
  <si>
    <t>O14985900002</t>
  </si>
  <si>
    <t>00099021001 DEPOSITO DE EFECTIVO, DEPOSITANTE: LUISA RODRIGUEZ MEJIA, CONCEPTO: PAGO CUOTA CONVENIO DE PAGO CON SENASIR, CUENTA DE DEPOSITO: CUENTA UNICA DEL TESORO</t>
  </si>
  <si>
    <t>O14986050002</t>
  </si>
  <si>
    <t>00099021001 DEPOSITO DE EFECTIVO, DEPOSITANTE: HUGO PABLO KANTUTA COLQUE, CONCEPTO: DEVOLUCION DE RENTA DE VEJES, CUENTA DE DEPOSITO: CUENTA UNICA DEL TESORO</t>
  </si>
  <si>
    <t>O14986100002</t>
  </si>
  <si>
    <t>00099021001 DEPOSITO DE EFECTIVO, DEPOSITANTE: MARTIN YAHUASI MAMANI, CONCEPTO: ACUERDO PLAN DE PAGO SENASIR, CUENTA DE DEPOSITO: CUENTA UNICA DEL TESORO</t>
  </si>
  <si>
    <t>O14986130002</t>
  </si>
  <si>
    <t>B14988550002</t>
  </si>
  <si>
    <t>00086038003 DEP.DE CHEQ.AJENOS,RET.DE CAM.,CONCEPTO: TRANSFERENCIA DE FONDOS 1ER DESEMBOLSO GESTION 2017,DEP.: SERNAP , PROCEDENCIA: BANCO UNION S.A., CHEQUE: 909, FECHA DE EMISION:03/05/2017</t>
  </si>
  <si>
    <t>B14988570002</t>
  </si>
  <si>
    <t>00086038003 DEP.DE CHEQ.AJENOS,RET.DE CAM.,CONCEPTO: TRANSFERENCIA DE FONDOS 1ER DESEMBOLSO GESTION 2017,DEP.: SERNAP , PROCEDENCIA: BANCO UNION S.A., CHEQUE: 904, FECHA DE EMISION:03/05/2017</t>
  </si>
  <si>
    <t>B14988590002</t>
  </si>
  <si>
    <t>00086038003 DEP.DE CHEQ.AJENOS,RET.DE CAM.,CONCEPTO: TRANSFERENCIA DE FONDOS 1ER DESEMBOLSO GESTION 2017,DEP.: SERNAP , PROCEDENCIA: BANCO UNION S.A., CHEQUE: 160, FECHA DE EMISION:03/05/2017</t>
  </si>
  <si>
    <t>B14989240002</t>
  </si>
  <si>
    <t>00099021001 DEP.DE CHEQ.AJENOS,RET.DE CAM.,CONCEPTO: VILLCA HUARACHI MARIO,DEP.: BANCO UNION S.A. , PROCEDENCIA: BANCO UNION S.A., CHEQUE: 148252, FECHA DE EMISION:05/05/2017</t>
  </si>
  <si>
    <t>B14989260002</t>
  </si>
  <si>
    <t>00290012001 DEP.DE CHEQ.AJENOS,RET.DE CAM.,CONCEPTO: DEPÓSITO POR DESCUENTOS Y ATRASOS DE CONSULTORES -GDCBBA, C-31 SIP N°63,DEP.: SERVICIO DE IMPUESTOS NACIONALES , PROCEDENCIA: BANCO UNION S.A., CHEQUE: 4403, FECHA DE EMISION:04/05/2017</t>
  </si>
  <si>
    <t>B14989270002</t>
  </si>
  <si>
    <t>00680012001 DEP.DE CHEQ.AJENOS,RET.DE CAM.,CONCEPTO: PAGO ALQUILER ATM CONTRALORIA MAYO 2017,DEP.: BANCO UNION S.A. , PROCEDENCIA: BANCO UNION S.A., CHEQUE: 146771, FECHA DE EMISION:04/05/2017</t>
  </si>
  <si>
    <t>B14989880002</t>
  </si>
  <si>
    <t>00222018010 DEP.DE CHEQ.AJENOS,RET.DE CAM.,CONCEPTO: REVERSION C31-400,DEP.: INIAF-POTOSI , PROCEDENCIA: BANCO UNION S.A., CHEQUE: 2168, FECHA DE EMISION:17/04/2017</t>
  </si>
  <si>
    <t>B14990370002</t>
  </si>
  <si>
    <t>00099021001 DEP.DE CHEQ.AJENOS,RET.DE CAM.,CONCEPTO: NOTA DE CARGO 058/2016 COBROS INDEBIDOS,DEP.: MA ROSARIO NAVARRO DEMMER , PROCEDENCIA: BANCO DE CREDITO DE BOLIVIA S.A., CHEQUE: 497, FECHA DE EMISION:04/05/2017</t>
  </si>
  <si>
    <t>O14988320002</t>
  </si>
  <si>
    <t>O14988510002</t>
  </si>
  <si>
    <t>00099021001 DEPOSITO DE EFECTIVO, DEPOSITANTE: BALDIVIESO SAENZ RENE CI. 1328213, CONCEPTO: DEVOLUCION DE SALARIO EXCEDENTE AL DEL PRESIDENTE ABRIL 2017, CUENTA DE DEPOSITO: CUENTA UNICA DEL TESORO</t>
  </si>
  <si>
    <t>O14988620002</t>
  </si>
  <si>
    <t>00099021001 DEPOSITO DE EFECTIVO, DEPOSITANTE: LOURDES M. CARRASCO M., CONCEPTO: DEVOLUCION, CUENTA DE DEPOSITO: CUENTA UNICA DEL TESORO</t>
  </si>
  <si>
    <t>O14989200002</t>
  </si>
  <si>
    <t>O14989280002</t>
  </si>
  <si>
    <t>00586019203 DEPOSITO DE EFECTIVO, DEPOSITANTE: XIOZ ADI, CONCEPTO: DEVOLUCION POR CONSUMO DE SERVICIOS DE AGUA POTABLE EASBA, CUENTA DE DEPOSITO: CUENTA UNICA DEL TESORO</t>
  </si>
  <si>
    <t>O14989310002</t>
  </si>
  <si>
    <t>00586019203 DEPOSITO DE EFECTIVO, DEPOSITANTE: XIOZ ADI, CONCEPTO: DEVOLUCION POR CONSUMO DE SERVICIOS DE ELECTRICIDAD EASBA, CUENTA DE DEPOSITO: CUENTA UNICA DEL TESORO</t>
  </si>
  <si>
    <t>O14989630002</t>
  </si>
  <si>
    <t>00099021001 DEPOSITO DE EFECTIVO, DEPOSITANTE: CECILILA FLORES DE CEÑI, CONCEPTO: COBRO INDEBIDO DE SENASIR, CUENTA DE DEPOSITO: CUENTA UNICA DEL TESORO</t>
  </si>
  <si>
    <t>O14989960002</t>
  </si>
  <si>
    <t>00099021001 DEPOSITO DE EFECTIVO, DEPOSITANTE: CARMEN PICHARDO CAJAMARCA CI. E - 3628270, CONCEPTO: DEVOLUCION, CUENTA DE DEPOSITO: CUENTA UNICA DEL TESORO</t>
  </si>
  <si>
    <t>00099021001 DEPOSITO DE EFECTIVO, DEPOSITANTE: LUIS JESUS JILAMITA MURILLO, CONCEPTO: DEVOLUCION DE VIATICOS, CUENTA DE DEPOSITO: CUENTA UNICA DEL TESORO</t>
  </si>
  <si>
    <t>O14990280002</t>
  </si>
  <si>
    <t>00526012001 DEPOSITO DE EFECTIVO, DEPOSITANTE: KATHERINE SIÑANI POMA-BOLIVIA TV, CONCEPTO: DEP. SUELDO, CUENTA DE DEPOSITO: CUENTA UNICA DEL TESORO</t>
  </si>
  <si>
    <t>O14990510002</t>
  </si>
  <si>
    <t>00099021001 DEPOSITO DE EFECTIVO, DEPOSITANTE: ROXANA MAMANI MOYA, CONCEPTO: REVERSION DE PAGO ABRIL 2017, CUENTA DE DEPOSITO: CUENTA UNICA DEL TESORO</t>
  </si>
  <si>
    <t>O14990700002</t>
  </si>
  <si>
    <t>00099021001 DEPOSITO DE EFECTIVO, DEPOSITANTE: IVETH FANNY LAZARTE PEREZ, CONCEPTO: DEVOLUCION DE HABERES DEVENGADOS, CUENTA DE DEPOSITO: CUENTA UNICA DEL TESORO</t>
  </si>
  <si>
    <t>O14990800002</t>
  </si>
  <si>
    <t>00099021001 DEPOSITO DE EFECTIVO, DEPOSITANTE: RODOLFO VIOREL, CONCEPTO: DEVOLUCIÓN DE RECURSOS POR EXCESO CONSUMO DE TELEFONÍA CELULAR, CUENTA DE DEPOSITO: CUENTA UNICA DEL TESORO</t>
  </si>
  <si>
    <t>O14990850002</t>
  </si>
  <si>
    <t>00099021001 DEPOSITO DE EFECTIVO, DEPOSITANTE: VICTORIA CARMEN RIVAS VDA DE COCHI, CONCEPTO: DEVOLUCION, CUENTA DE DEPOSITO: CUENTA UNICA DEL TESORO</t>
  </si>
  <si>
    <t>O14991010002</t>
  </si>
  <si>
    <t>O14991220002</t>
  </si>
  <si>
    <t>00099021001 DEPOSITO DE EFECTIVO, DEPOSITANTE: MATILDE FLORES DE PAREDES, CONCEPTO: DEVOLUCION, CUENTA DE DEPOSITO: CUENTA UNICA DEL TESORO</t>
  </si>
  <si>
    <t>O14991670002</t>
  </si>
  <si>
    <t>00099021001 DEPOSITO DE EFECTIVO, DEPOSITANTE: LUIS OROZCO - MINISTERIO DE DEPORTES, CONCEPTO: DEVOLUCIÓN DE SALDOS NO EJECUTADOS DE FONDOS EN AVANCE COPA ESTADO PLURINACIONAL DE BOLIVIA, CUENTA DE DEPOSITO: CUENTA UNICA DEL TESORO</t>
  </si>
  <si>
    <t>B14993640002</t>
  </si>
  <si>
    <t>00342012001 DEP.DE CHEQ.AJENOS,RET.DE CAM.,CONCEPTO: DEVOLUCION DE FONDOS C-31 N° 650,DEP.: A.E.V. REGIONAL BENI , PROCEDENCIA: BANCO UNION S.A., CHEQUE: 412, FECHA DE EMISION:20/04/2017</t>
  </si>
  <si>
    <t>B14994210002</t>
  </si>
  <si>
    <t>00099021001 DEP.DE CHEQ.AJENOS,RET.DE CAM.,CONCEPTO: DEVOLUCION DE RECURSOS,DEP.: AGENCIA NACIONAL DE HIDROCARBUROS , PROCEDENCIA: BANCO UNION S.A., CHEQUE: 4376, FECHA DE EMISION:05/05/2017</t>
  </si>
  <si>
    <t>O14993310002</t>
  </si>
  <si>
    <t>00099021001 DEPOSITO DE EFECTIVO, DEPOSITANTE: MARIA ANTONIA PACO CALLISAYA, CONCEPTO: DEVOLUCION DEL HABER DEL MES DE ABRIL, CUENTA DE DEPOSITO: CUENTA UNICA DEL TESORO</t>
  </si>
  <si>
    <t>O14993320002</t>
  </si>
  <si>
    <t>00099021001 DEPOSITO DE EFECTIVO, DEPOSITANTE: NELSON JOSE MUÑOZ RAMOS, CONCEPTO: DOBLE PERCEPCION, CUENTA DE DEPOSITO: CUENTA UNICA DEL TESORO</t>
  </si>
  <si>
    <t>O14993420002</t>
  </si>
  <si>
    <t>O14994000002</t>
  </si>
  <si>
    <t>00070011102 DEPOSITO DE EFECTIVO, DEPOSITANTE: SKY RED LOGISTICS, CONCEPTO: DEVOLUCIÓN PAGO EN DEMASÍA, CUENTA DE DEPOSITO: CUENTA UNICA DEL TESORO</t>
  </si>
  <si>
    <t>O14994030002</t>
  </si>
  <si>
    <t>O14994050002</t>
  </si>
  <si>
    <t>00099021001 DEPOSITO DE EFECTIVO, DEPOSITANTE: JUAN CARLOS RODRIGUEZ CHANEZ, CONCEPTO: DOBLE PERCEPCION, CUENTA DE DEPOSITO: CUENTA UNICA DEL TESORO</t>
  </si>
  <si>
    <t>O14994550002</t>
  </si>
  <si>
    <t>00099021001 DEPOSITO DE EFECTIVO, DEPOSITANTE: CONDARCO VILA JUAN MANUEL, CONCEPTO: REVERSIÓN DEL 13% PARTIDA 22210 VIÁTICOS, CUENTA DE DEPOSITO: CUENTA UNICA DEL TESORO</t>
  </si>
  <si>
    <t>O14994960002</t>
  </si>
  <si>
    <t>O14995150002</t>
  </si>
  <si>
    <t>O14995160002</t>
  </si>
  <si>
    <t>00016011101 DEPOSITO DE EFECTIVO, DEPOSITANTE: MINISTERIO DE EDUCACION, CONCEPTO: DEVOLUCION A CUENTA RECURSOS PROPIOS, CUENTA DE DEPOSITO: CUENTA UNICA DEL TESORO</t>
  </si>
  <si>
    <t>O14995580002</t>
  </si>
  <si>
    <t>00099021001 DEPOSITO DE EFECTIVO, DEPOSITANTE: SANTOS BASILIO FLORES ARCANI - SEDES LA PAZ, CONCEPTO: DEVOLUCIÓN DE HABERES MES DE MARZO 2017, CUENTA DE DEPOSITO: CUENTA UNICA DEL TESORO</t>
  </si>
  <si>
    <t>O14995620002</t>
  </si>
  <si>
    <t>00099021001 DEPOSITO DE EFECTIVO, DEPOSITANTE: ALBERTO SOLIZ VALDEZ, CONCEPTO: PERCEPCION DOBLE, CUENTA DE DEPOSITO: CUENTA UNICA DEL TESORO</t>
  </si>
  <si>
    <t>B14998070002</t>
  </si>
  <si>
    <t>00099021001 DEP.DE CHEQ.AJENOS,RET.DE CAM.,CONCEPTO: ORDOÑEZ MURILLO VDA DE ORTEGA PAULINA,DEP.: BANCO UNION S.A. , PROCEDENCIA: BANCO UNION S.A., CHEQUE: 148254, FECHA DE EMISION:09/05/2017</t>
  </si>
  <si>
    <t>B14998080002</t>
  </si>
  <si>
    <t>00099021001 DEP.DE CHEQ.AJENOS,RET.DE CAM.,CONCEPTO: ARIZACA CORDOVA JUAN CARLOS,DEP.: BANCO UNION S.A. , PROCEDENCIA: BANCO UNION S.A., CHEQUE: 148255, FECHA DE EMISION:09/05/2017</t>
  </si>
  <si>
    <t>B14998100002</t>
  </si>
  <si>
    <t>00099021001 DEP.DE CHEQ.AJENOS,RET.DE CAM.,CONCEPTO: CECILIA FERRUFINO SERRANO,DEP.: BANCO UNION S.A. , PROCEDENCIA: BANCO UNION S.A., CHEQUE: 148253, FECHA DE EMISION:09/05/2017</t>
  </si>
  <si>
    <t>B14998150002</t>
  </si>
  <si>
    <t>00086011105 DEP.DE CHEQ.AJENOS,RET.DE CAM.,CONCEPTO: DEPÓSITO DE LA VENTA NACIONAL 9NA DE FIBRA DE VICUÑA,DEP.: ASOCIACIÓN NACIONAL DE MANEJADORES DE VICUÑA , PROCEDENCIA: BANCO DE CREDITO DE BOLIVIA S.A., CHEQUE: 337, FECHA DE EMISION:08/05/2017</t>
  </si>
  <si>
    <t>B14998290002</t>
  </si>
  <si>
    <t>00099021001 DEP.DE CHEQ.AJENOS,RET.DE CAM.,CONCEPTO: DEVOLUCIÓN DE PASAJES AÉREOS,DEP.: MINISTERIO DE EDUCACIÓN , PROCEDENCIA: BANCO UNION S.A., CHEQUE: 20827, FECHA DE EMISION:08/05/2017</t>
  </si>
  <si>
    <t>B14998900002</t>
  </si>
  <si>
    <t>00222018014 DEP.DE CHEQ.AJENOS,RET.DE CAM.,CONCEPTO: DEP.,DEP.: TESORERIA - INIAF , PROCEDENCIA: BANCO UNION S.A., CHEQUE: 1051, FECHA DE EMISION:08/05/2017</t>
  </si>
  <si>
    <t>B14999050002</t>
  </si>
  <si>
    <t>00290012001 DEP.DE CHEQ.AJENOS,RET.DE CAM.,CONCEPTO: DESCUENTO A CONSULTORES POR MULTAS,ATRASOS Y OTROS C-31 SIP N° 66,DEP.: SERVICIO DE IMPUESTOS NACIONALES , PROCEDENCIA: BANCO UNION S.A., CHEQUE: 4402, FECHA DE EMISION:27/04/2017</t>
  </si>
  <si>
    <t>B14999090002</t>
  </si>
  <si>
    <t>00290012001 DEP.DE CHEQ.AJENOS,RET.DE CAM.,CONCEPTO: DEP. EFECTUADO POR MULTAS Y ATRASOS GESTION 2017,DEP.: SERVICIO DE IMPUESTOS NACIONALES , PROCEDENCIA: BANCO UNION S.A., CHEQUE: 4404, FECHA DE EMISION:28/04/2017</t>
  </si>
  <si>
    <t>O14998000002</t>
  </si>
  <si>
    <t>00099021001 DEPOSITO DE EFECTIVO, DEPOSITANTE: ADAN RENE CUSICANQUI ROCHA CI. 2049944 LP, CONCEPTO: DEVOLUCION DE HABERES 2017/3, CUENTA DE DEPOSITO: CUENTA UNICA DEL TESORO</t>
  </si>
  <si>
    <t>O14998030002</t>
  </si>
  <si>
    <t>00099021001 DEPOSITO DE EFECTIVO, DEPOSITANTE: ADAN RENE CUSICANQUI ROCHA CI. 2049944 LP, CONCEPTO: DEVOLUCION DE HABERES 2017/2, CUENTA DE DEPOSITO: CUENTA UNICA DEL TESORO</t>
  </si>
  <si>
    <t>00526012001 DEPOSITO DE EFECTIVO, DEPOSITANTE: HEBER MICHEL OÑA - BOLIVIA TV, CONCEPTO: DEVOLUCIÓN DE PASAJES, CUENTA DE DEPOSITO: CUENTA UNICA DEL TESORO</t>
  </si>
  <si>
    <t>O14998270002</t>
  </si>
  <si>
    <t>00526012001 DEPOSITO DE EFECTIVO, DEPOSITANTE: SOFIA CHAMBI RODRIGUES - BOLIVIA TV, CONCEPTO: DEVOLUCIÓN DE VIÁTICOS, CUENTA DE DEPOSITO: CUENTA UNICA DEL TESORO</t>
  </si>
  <si>
    <t>O14998770002</t>
  </si>
  <si>
    <t>00526012001 DEPOSITO DE EFECTIVO, DEPOSITANTE: OCTAVIO GARCIA CONDORI BOLIVIA TV, CONCEPTO: DEVOLUCION DE VIATICOS, CUENTA DE DEPOSITO: CUENTA UNICA DEL TESORO</t>
  </si>
  <si>
    <t>O14998870002</t>
  </si>
  <si>
    <t>00222012001 DEPOSITO DE EFECTIVO, DEPOSITANTE: MIGUEL MOREIRA, CONCEPTO: DEVOLUCION DE FONDOS, CUENTA DE DEPOSITO: CUENTA UNICA DEL TESORO</t>
  </si>
  <si>
    <t>O14998950002</t>
  </si>
  <si>
    <t>00099021001 DEPOSITO DE EFECTIVO, DEPOSITANTE: GASTON FLOR LOPEZ, CONCEPTO: DOBLE PERCEPCION, CUENTA DE DEPOSITO: CUENTA UNICA DEL TESORO</t>
  </si>
  <si>
    <t>O14999330002</t>
  </si>
  <si>
    <t>00526012001 DEPOSITO DE EFECTIVO, DEPOSITANTE: VICENTE LUIS CALVO ZEBALLOS, CONCEPTO: DEVOLUCION DE PASAJES, CUENTA DE DEPOSITO: CUENTA UNICA DEL TESORO</t>
  </si>
  <si>
    <t>O14999620002</t>
  </si>
  <si>
    <t>00099021001 DEPOSITO DE EFECTIVO, DEPOSITANTE: PASTOR APAZA PACO, CONCEPTO: DOBLE PERCEPCION, CUENTA DE DEPOSITO: CUENTA UNICA DEL TESORO</t>
  </si>
  <si>
    <t>O14999730002</t>
  </si>
  <si>
    <t>00035011105 DEPOSITO DE EFECTIVO, DEPOSITANTE: JORGE ADALID FUENTES ENCINAS, CONCEPTO: DEVOLUCION DE PASAJES TERRESTRES NO UTILIZADOS, CUENTA DE DEPOSITO: CUENTA UNICA DEL TESORO</t>
  </si>
  <si>
    <t>00526012001 DEPOSITO DE EFECTIVO, DEPOSITANTE: CARLOS VASQUEZ FERNANDEZ, CONCEPTO: DEVOLUCION DE VIATICOS, CUENTA DE DEPOSITO: CUENTA UNICA DEL TESORO</t>
  </si>
  <si>
    <t>O14999980002</t>
  </si>
  <si>
    <t>00046057005 DEPOSITO DE EFECTIVO, DEPOSITANTE: ROSMERY AJPI CALLE - MINISTERIO DE SALUD, CONCEPTO: DEVOLUCIÓN PAGO DE HABERES MES DE FEBRERO AL SUB COORDINADOR CIUDAD DE POTOSÍ, CUENTA DE DEPOSITO: CUENTA UNICA DEL TESORO</t>
  </si>
  <si>
    <t>O15000710002</t>
  </si>
  <si>
    <t>00099021001 DEPOSITO DE EFECTIVO, DEPOSITANTE: OSWALDO DAVID NINA CORRALES, CONCEPTO: DEVOLUCION DE VIATICOS POR EL VIAJE DE FECHA 21/04/2017 A LA DISTR SENAPE-ORURO, CUENTA DE DEPOSITO: CUENTA UNICA DEL TESORO</t>
  </si>
  <si>
    <t>O15000790002</t>
  </si>
  <si>
    <t>B15002540002</t>
  </si>
  <si>
    <t>00099021001 DEP.DE CHEQ.AJENOS,RET.DE CAM.,CONCEPTO: REVERSION NUA 27221490 Y 22074430,DEP.: SEGUROS PROVIDA S.A. , PROCEDENCIA: BANCO NACIONAL DE BOLIVIA S.A., CHEQUE: 4350245, FECHA DE EMISION:09/05/2017</t>
  </si>
  <si>
    <t>B15003230002</t>
  </si>
  <si>
    <t>00099021001 DEP.DE CHEQ.AJENOS,RET.DE CAM.,CONCEPTO: PAGO POR SUBSIDIO DE ENFERMEDAD CORRESPONDIENTE AL MES DE MARZO DE 2017,DEP.: CAJA DE SALUD DE LA BANCA PRIVADA , PROCEDENCIA: BANCO NACIONAL DE BOLIVIA S.A., CHEQUE: 6347866, FECHA DE EMISION:29/04/2017</t>
  </si>
  <si>
    <t>O15002280002</t>
  </si>
  <si>
    <t>00099021001 DEPOSITO DE EFECTIVO, DEPOSITANTE: ASFI - RONALD GONZALES ROMERO, CONCEPTO: DEVOLUCIÓN DE VIÁTICOS, CUENTA DE DEPOSITO: CUENTA UNICA DEL TESORO</t>
  </si>
  <si>
    <t>O15002290002</t>
  </si>
  <si>
    <t>00099021001 DEPOSITO DE EFECTIVO, DEPOSITANTE: ASFI - RAFAEL ORIHUELA VILLARROEL, CONCEPTO: DEVOLUCIÓN DE VIÁTICOS, CUENTA DE DEPOSITO: CUENTA UNICA DEL TESORO</t>
  </si>
  <si>
    <t>O15002410002</t>
  </si>
  <si>
    <t>00594012001 DEPOSITO DE EFECTIVO, DEPOSITANTE: ASP-B WALTER PACHECO OROSCO, CONCEPTO: SALDO POR REFACCION PTO VILLETA, CUENTA DE DEPOSITO: CUENTA UNICA DEL TESORO</t>
  </si>
  <si>
    <t>O15002750002</t>
  </si>
  <si>
    <t>00099021001 DEPOSITO DE EFECTIVO, DEPOSITANTE: PANFILO SEJAS SOTO, CONCEPTO: REVERSIÓN HABERES MES MARZO/17, CUENTA DE DEPOSITO: CUENTA UNICA DEL TESORO</t>
  </si>
  <si>
    <t>O15002880002</t>
  </si>
  <si>
    <t>00099021001 DEPOSITO DE EFECTIVO, DEPOSITANTE: SAUL APAZA CHAMBI CI. 3084972 OR., CONCEPTO: REVERSION POR PAGO DE VIATICOS GESTION 2010-2011, CUENTA DE DEPOSITO: CUENTA UNICA DEL TESORO</t>
  </si>
  <si>
    <t>O15003290002</t>
  </si>
  <si>
    <t>00099021001 DEPOSITO DE EFECTIVO, DEPOSITANTE: BPE-II "CNL OSCAR MOSCOSO", CONCEPTO: POR RETENCION DEL 8 %, CUENTA DE DEPOSITO: CUENTA UNICA DEL TESORO</t>
  </si>
  <si>
    <t>O15003610002</t>
  </si>
  <si>
    <t>00526012001 DEPOSITO DE EFECTIVO, DEPOSITANTE: REYNALDO BLANCO - BOLIVIA TV, CONCEPTO: DEVOLUCIÓN SALDO FONDO EN AVANCE, CUENTA DE DEPOSITO: CUENTA UNICA DEL TESORO</t>
  </si>
  <si>
    <t>00526012001 DEPOSITO DE EFECTIVO, DEPOSITANTE: DAVID OSCAR LAURA MAMANI, CONCEPTO: DEVOLUCION FONDOS EN AVANCE BOLIVIA TV, CUENTA DE DEPOSITO: CUENTA UNICA DEL TESORO</t>
  </si>
  <si>
    <t>O15003710002</t>
  </si>
  <si>
    <t>00099021001 DEPOSITO DE EFECTIVO, DEPOSITANTE: ALEJANDRO YUJRA MENDOZA CI:356202 LP, CONCEPTO: DOBLE PERCEPCIÓN, CUENTA DE DEPOSITO: CUENTA UNICA DEL TESORO</t>
  </si>
  <si>
    <t>B15006160002</t>
  </si>
  <si>
    <t>00086031107 DEP.DE CHEQ.AJENOS,RET.DE CAM.,CONCEPTO: DEP SERNAP FONDOS VICUÑA 9NA VENTA,DEP.: ACOFIV-BOLIVIA , PROCEDENCIA: BANCO DE CREDITO DE BOLIVIA S.A., CHEQUE: 338, FECHA DE EMISION:08/05/2017</t>
  </si>
  <si>
    <t>B15006650002</t>
  </si>
  <si>
    <t>00015011108 DEP.DE CHEQ.AJENOS,RET.DE CAM.,CONCEPTO: DEVOLUCION DE RECURSOS,DEP.: MIN. GOBIERNO , PROCEDENCIA: BANCO UNION S.A., CHEQUE: 50792, FECHA DE EMISION:09/05/2017</t>
  </si>
  <si>
    <t>B15006690002</t>
  </si>
  <si>
    <t>00015011108 DEP.DE CHEQ.AJENOS,RET.DE CAM.,CONCEPTO: DEVOLUCION DE RECURSOS,DEP.: MIN. GOBIERNO , PROCEDENCIA: BANCO UNION S.A., CHEQUE: 50793, FECHA DE EMISION:09/05/2017</t>
  </si>
  <si>
    <t>B15006890002</t>
  </si>
  <si>
    <t>00099021001 DEP.DE CHEQ.AJENOS,RET.DE CAM.,CONCEPTO: COMPENSACION MENSUAL DE COTIZACION,DEP.: FUTURO DE BOLIVIA S.A. AFP , PROCEDENCIA: BANCO DE CREDITO DE BOLIVIA S.A., CHEQUE: 48855, FECHA DE EMISION:11/05/2017</t>
  </si>
  <si>
    <t>B15006900002</t>
  </si>
  <si>
    <t>00099021001 DEP.DE CHEQ.AJENOS,RET.DE CAM.,CONCEPTO: FRACCION COMPLEMENTARIA MENSUAL,DEP.: FUTURO DE BOLIVIA S.A. AFP , PROCEDENCIA: BANCO DE CREDITO DE BOLIVIA S.A., CHEQUE: 48856, FECHA DE EMISION:11/05/2017</t>
  </si>
  <si>
    <t>O15007050002</t>
  </si>
  <si>
    <t>00526012001 DEPOSITO DE EFECTIVO, DEPOSITANTE: BOLIVIA TV- DANAHIRA DELGADILLO ARISPE, CONCEPTO: DEVOLUCION SUELDO, CUENTA DE DEPOSITO: CUENTA UNICA DEL TESORO</t>
  </si>
  <si>
    <t>O15007170002</t>
  </si>
  <si>
    <t>00099021001 DEPOSITO DE EFECTIVO, DEPOSITANTE: AGUSTIN DIAZ SUAREZ, CONCEPTO: DOBLE PERCEPCION, CUENTA DE DEPOSITO: CUENTA UNICA DEL TESORO</t>
  </si>
  <si>
    <t>O15007400002</t>
  </si>
  <si>
    <t>00099021001 DEPOSITO DE EFECTIVO, DEPOSITANTE: MARY SUSAN QUISPE TICONA, CONCEPTO: DEVOLUCION DE SALARIO, CUENTA DE DEPOSITO: CUENTA UNICA DEL TESORO</t>
  </si>
  <si>
    <t>O15007980002</t>
  </si>
  <si>
    <t>O15008750002</t>
  </si>
  <si>
    <t>00099021001 DEPOSITO DE EFECTIVO, DEPOSITANTE: VICTORIA MARIA MAMANI RAMIREZ, CONCEPTO: POR SUPUESTA PERCEPCION INDEBIDA A LA GESTION 2012, CUENTA DE DEPOSITO: CUENTA UNICA DEL TESORO</t>
  </si>
  <si>
    <t>O15008870002</t>
  </si>
  <si>
    <t>00287102001 DEPOSITO DE EFECTIVO, DEPOSITANTE: CARLOS AGRAMONT FPS-DPTAL LA PAZ, CONCEPTO: DEVOLUCION DE REPOSICION FACTURA 37221 DE PREVENTIVO # 1827 DE 29/12/16, CUENTA DE DEPOSITO: CUENTA UNICA DEL TESORO</t>
  </si>
  <si>
    <t>O15008900002</t>
  </si>
  <si>
    <t>00287102001 DEPOSITO DE EFECTIVO, DEPOSITANTE: CARLOS AGRAMONT FPS-DPTAL LA PAZ, CONCEPTO: DEVOLUCION DE REPOSICION DE FACTURA # 19175 DE PREVENTIVO # 1827 DE 29/12/16, CUENTA DE DEPOSITO: CUENTA UNICA DEL TESORO</t>
  </si>
  <si>
    <t>O15010550002</t>
  </si>
  <si>
    <t>00099021001 DEPOSITO DE EFECTIVO, DEPOSITANTE: MARTHA SARA GIRON MESA, CONCEPTO: DEVOLUCIÓN DE HABERES DEL MES DE ABRIL 2017, CUENTA DE DEPOSITO: CUENTA UNICA DEL TESORO</t>
  </si>
  <si>
    <t>O15010800002</t>
  </si>
  <si>
    <t>O15011160002</t>
  </si>
  <si>
    <t>00099021001 DEPOSITO DE EFECTIVO, DEPOSITANTE: BPE - II ""CNL. OSCAR MOSCOSO"", CONCEPTO: POR RETENCIÓN DEL 8%, CUENTA DE DEPOSITO: CUENTA UNICA DEL TESORO</t>
  </si>
  <si>
    <t>O15011270002</t>
  </si>
  <si>
    <t>00099021001 DEPOSITO DE EFECTIVO, DEPOSITANTE: BPE-II "CNL. OSCAR MOSCOSO", CONCEPTO: POR RETENCION DEL 8 %, CUENTA DE DEPOSITO: CUENTA UNICA DEL TESORO</t>
  </si>
  <si>
    <t>O15011620002</t>
  </si>
  <si>
    <t>00099021001 DEPOSITO DE EFECTIVO, DEPOSITANTE: RODOLFO VIOREL CABRERA, CONCEPTO: DEVOLUCION DE RECURSOS POR EXCESO DE CONSUMO TELEFONIA CEL-DICIEMBRE 2016, CUENTA DE DEPOSITO: CUENTA UNICA DEL TESORO</t>
  </si>
  <si>
    <t>O15011890002</t>
  </si>
  <si>
    <t>00526012001 DEPOSITO DE EFECTIVO, DEPOSITANTE: KARLA MARIBEL CANAVIRI GOMEZ - BOLIVIA TV, CONCEPTO: DEVOLUCIÓN, CUENTA DE DEPOSITO: CUENTA UNICA DEL TESORO</t>
  </si>
  <si>
    <t>O15012280002</t>
  </si>
  <si>
    <t>00099021001 DEPOSITO DE EFECTIVO, DEPOSITANTE: BENITO QUISPE MOJICA, CONCEPTO: DEVOLUCION DE VIATICOS, CUENTA DE DEPOSITO: CUENTA UNICA DEL TESORO</t>
  </si>
  <si>
    <t>B15014690002</t>
  </si>
  <si>
    <t>00099021001 DEP.DE CHEQ.AJENOS,RET.DE CAM.,CONCEPTO: LOPEZ LOPEZ LUIS ALBERTO,DEP.: BANCO UNION S.A. , PROCEDENCIA: BANCO UNION S.A., CHEQUE: 148260, FECHA DE EMISION:15/05/2017</t>
  </si>
  <si>
    <t>B15014710002</t>
  </si>
  <si>
    <t>00099021001 DEP.DE CHEQ.AJENOS,RET.DE CAM.,CONCEPTO: VERONICA ESTELA OROSCO VILLARRUBIA,DEP.: BANCO UNION S.A. , PROCEDENCIA: BANCO UNION S.A., CHEQUE: 148259, FECHA DE EMISION:15/05/2017</t>
  </si>
  <si>
    <t>B15014720002</t>
  </si>
  <si>
    <t>00099021001 DEP.DE CHEQ.AJENOS,RET.DE CAM.,CONCEPTO: CALVI LOBATON CARMEN CELIDA,DEP.: BANCO UNION S.A. , PROCEDENCIA: BANCO UNION S.A., CHEQUE: 148262, FECHA DE EMISION:15/05/2017</t>
  </si>
  <si>
    <t>O15015000002</t>
  </si>
  <si>
    <t>00099021001 DEPOSITO DE EFECTIVO, DEPOSITANTE: WILLAMS DAVILA SALCEDO, CONCEPTO: DOBLE PERCEPCION, CUENTA DE DEPOSITO: CUENTA UNICA DEL TESORO</t>
  </si>
  <si>
    <t>O15015680002</t>
  </si>
  <si>
    <t>00099021001 DEPOSITO DE EFECTIVO, DEPOSITANTE: IRENE BALLADARES VELASQUEZ, CONCEPTO: DEVOLUCION AL SENASIR (COACTIVO SOCIAL), CUENTA DE DEPOSITO: CUENTA UNICA DEL TESORO</t>
  </si>
  <si>
    <t>O15016010002</t>
  </si>
  <si>
    <t>00099021001 DEPOSITO DE EFECTIVO, DEPOSITANTE: EDGAR Z. MAMANI VASQUEZ, CONCEPTO: RETENCION POR RECIBO DE CAMBIO DE DESTINO, CUENTA DE DEPOSITO: CUENTA UNICA DEL TESORO</t>
  </si>
  <si>
    <t>O15016690002</t>
  </si>
  <si>
    <t>00099021001 DEPOSITO DE EFECTIVO, DEPOSITANTE: ARIEL RICARDO SEJAS IBAÑEZ, CONCEPTO: DEVOLUCIÓN DE VIÁTICOS, CUENTA DE DEPOSITO: CUENTA UNICA DEL TESORO</t>
  </si>
  <si>
    <t>B15018680002</t>
  </si>
  <si>
    <t>00099021001 DEP.DE CHEQ.AJENOS,RET.DE CAM.,CONCEPTO: DEVOLUCION DE PASAJES NO UTILIZADO GESTION 2016,DEP.: BOLIVIANA DE AVIACION , PROCEDENCIA: BANCO UNION S.A., CHEQUE: 7559, FECHA DE EMISION:26/04/2017</t>
  </si>
  <si>
    <t>B15019160002</t>
  </si>
  <si>
    <t>00099021001 DEP.DE CHEQ.AJENOS,RET.DE CAM.,CONCEPTO: REEMBOLSO POR INCAPACIDAD DE CAJA DE SALUD CORDES A LA ATT,DEP.: CAJA DE SALUD "CORDES" , PROCEDENCIA: BANCO UNION S.A., CHEQUE: 4197, FECHA DE EMISION:04/05/2017</t>
  </si>
  <si>
    <t>O15018700002</t>
  </si>
  <si>
    <t>00099021001 DEPOSITO DE EFECTIVO, DEPOSITANTE: XIMENA BRAVO CABELLO, CONCEPTO: DEVOLUCION SABSA - ORGANIZACIONES SOCIALES VIAJE A NUEVA YORK - EEUU DEL 24 AL 29 / 04 / 2017, CUENTA DE DEPOSITO: CUENTA UNICA DEL TESORO</t>
  </si>
  <si>
    <t>O15018710002</t>
  </si>
  <si>
    <t>00099021001 DEPOSITO DE EFECTIVO, DEPOSITANTE: XIMENA BRAVO CABELLO, CONCEPTO: DEVOLUCION ISUE - ORGANIZACIONES SOCIALES VIAJE A NUEVA YORK - EEUU DEL 24 AL 29 / 04 / 2017, CUENTA DE DEPOSITO: CUENTA UNICA DEL TESORO</t>
  </si>
  <si>
    <t>O15019010002</t>
  </si>
  <si>
    <t>00099021001 DEPOSITO DE EFECTIVO, DEPOSITANTE: NORAH INÉS FLORES PINTO - ADEMAF, CONCEPTO: REVERSIÓN C-31 N°31, 44, 19, 68 POR CONCEPTO EN TELEFONÍA CORRESPONDIENTE A DICIEMBRE 2016, CUENTA DE DEPOSITO: CUENTA UNICA DEL TESORO</t>
  </si>
  <si>
    <t>O15019330002</t>
  </si>
  <si>
    <t>00099021001 DEPOSITO DE EFECTIVO, DEPOSITANTE: REYNALDO SUCOJAYO GUTIERREZ - ADEMAF, CONCEPTO: DEVOLUCIÓN DE SALDO C31 - 411, CUENTA DE DEPOSITO: CUENTA UNICA DEL TESORO</t>
  </si>
  <si>
    <t>O15020480002</t>
  </si>
  <si>
    <t>00266022001 DEPOSITO DE EFECTIVO, DEPOSITANTE: YESSICA AMANDA ARCE PAREDES, CONCEPTO: DEVOLUCION DE DINERO POR COMPRA DE SOAT PARA MOVILIDAD CORRESPONDIENTE A LIC OSWALDO CLAVIJO P., CUENTA DE DEPOSITO: CUENTA UNICA DEL TESORO</t>
  </si>
  <si>
    <t>O15020540002</t>
  </si>
  <si>
    <t>00035011104 DEPOSITO DE EFECTIVO, DEPOSITANTE: MINISTERIO DE ECONOMIA Y FINANZAS PUBLICAS, CONCEPTO: POR LA VENTA DE PUBLICACIONES IMPRESAS "MEMORIA MARX VIVE", CUENTA DE DEPOSITO: CUENTA UNICA DEL TESORO</t>
  </si>
  <si>
    <t>O15020550002</t>
  </si>
  <si>
    <t>00035011104 DEPOSITO DE EFECTIVO, DEPOSITANTE: MINISTERIO DE ECONOMIA Y FINANZAS PUBLICAS, CONCEPTO: POR LA VENTA DE PUBLICACIONES IMPRESAS 10 AÑOS-MEB-CIEB-DVD, CUENTA DE DEPOSITO: CUENTA UNICA DEL TESORO</t>
  </si>
  <si>
    <t>O15020760002</t>
  </si>
  <si>
    <t>00212082004 DEPOSITO DE EFECTIVO, DEPOSITANTE: LUCAS JUSTO TICONA MEDINA - INRA, CONCEPTO: DEVOLUCIÓN, CUENTA DE DEPOSITO: CUENTA UNICA DEL TESORO</t>
  </si>
  <si>
    <t>O15020890002</t>
  </si>
  <si>
    <t>00099021001 DEPOSITO DE EFECTIVO, DEPOSITANTE: PORFIDIA BEATRIZ HERNANI DORADO CI:3448644 LP, CONCEPTO: DEPÓSITO CONCEPTO PASAJES PREV 2822, CUENTA DE DEPOSITO: CUENTA UNICA DEL TESORO</t>
  </si>
  <si>
    <t>O15021010002</t>
  </si>
  <si>
    <t>00099021001 DEPOSITO DE EFECTIVO, DEPOSITANTE: MARTHA GUTIERREZ QUISPE, CONCEPTO: DEVOLUCION DE COBRO INDEBIDO, CUENTA DE DEPOSITO: CUENTA UNICA DEL TESORO</t>
  </si>
  <si>
    <t>B15023380002</t>
  </si>
  <si>
    <t>00099021001 DEP.DE CHEQ.AJENOS,RET.DE CAM.,CONCEPTO: RAFAELA GUAJI NOZA DE MUIBA,DEP.: BANCO UNIÓN S.A. , PROCEDENCIA: BANCO UNION S.A., CHEQUE: 148265, FECHA DE EMISION:17/05/2017</t>
  </si>
  <si>
    <t>B15023390002</t>
  </si>
  <si>
    <t>00099021001 DEP.DE CHEQ.AJENOS,RET.DE CAM.,CONCEPTO: ALVARO DIEGO AVILES SARMIENTO,DEP.: BANCO UNIÓN S.A. , PROCEDENCIA: BANCO UNION S.A., CHEQUE: 148266, FECHA DE EMISION:17/05/2017</t>
  </si>
  <si>
    <t>B15023480002</t>
  </si>
  <si>
    <t>00099021001 DEP.DE CHEQ.AJENOS,RET.DE CAM.,CONCEPTO: PAGO INCAPACIDADES TEMPORALES (REEMBOLSO) MINISTERIO DE ECONOMÍA Y FINANZAS PÚBLICAS,DEP.: CAJA NACIONAL DE SALUD , PROCEDENCIA: BANCO UNION S.A., CHEQUE: 12955, FECHA DE EMISION:17/05/2017</t>
  </si>
  <si>
    <t>B15023500002</t>
  </si>
  <si>
    <t>00099021001 DEP.DE CHEQ.AJENOS,RET.DE CAM.,CONCEPTO: PAGO INCAPACIDADES TEMPORALES (REEMBOLSO) MINISTERIO DE ECONOMÍA Y FINANZAS PÚBLICAS,DEP.: CAJA NACIONAL DE SALUD , PROCEDENCIA: BANCO UNION S.A., CHEQUE: 12961, FECHA DE EMISION:17/05/2017</t>
  </si>
  <si>
    <t>B15023520002</t>
  </si>
  <si>
    <t>00099021001 DEP.DE CHEQ.AJENOS,RET.DE CAM.,CONCEPTO: PAGO INCAPACIDADES TEMPORALES (REEMBOLSO) MINISTERIO DE ECONOMÍA Y FINANZAS PÚBLICAS,DEP.: CAJA NACIONAL DE SALUD , PROCEDENCIA: BANCO UNION S.A., CHEQUE: 12954, FECHA DE EMISION:17/05/2017</t>
  </si>
  <si>
    <t>B15023530002</t>
  </si>
  <si>
    <t>00099021001 DEP.DE CHEQ.AJENOS,RET.DE CAM.,CONCEPTO: PAGO INCAPACIDADES TEMPORALES (REEMBOLSO) MINISTERIO DE ECONOMÍA Y FINANZAS PÚBLICAS,DEP.: CAJA NACIONAL DE SALUD , PROCEDENCIA: BANCO UNION S.A., CHEQUE: 12953, FECHA DE EMISION:17/05/2017</t>
  </si>
  <si>
    <t>B15023540002</t>
  </si>
  <si>
    <t>00099021001 DEP.DE CHEQ.AJENOS,RET.DE CAM.,CONCEPTO: PAGO INCAPACIDADES TEMPORALES (REEMBOLSO) MINISTERIO DE ECONOMÍA Y FINANZAS PÚBLICAS,DEP.: CAJA NACIONAL DE SALUD , PROCEDENCIA: BANCO UNION S.A., CHEQUE: 12990, FECHA DE EMISION:17/05/2017</t>
  </si>
  <si>
    <t>B15023550002</t>
  </si>
  <si>
    <t>00099021001 DEP.DE CHEQ.AJENOS,RET.DE CAM.,CONCEPTO: PAGO INCAPACIDADES TEMPORALES (REEMBOLSO) MINISTERIO DE ECONOMÍA Y FINANZAS PÚBLICAS,DEP.: CAJA NACIONAL DE SALUD , PROCEDENCIA: BANCO UNION S.A., CHEQUE: 13054, FECHA DE EMISION:17/05/2017</t>
  </si>
  <si>
    <t>B15023570002</t>
  </si>
  <si>
    <t>00099021001 DEP.DE CHEQ.AJENOS,RET.DE CAM.,CONCEPTO: PAGO INCAPACIDADES TEMPORALES (REEMBOLSO) MINISTERIO DE ECONOMÍA Y FINANZAS PÚBLICAS,DEP.: CAJA NACIONAL DE SALUD , PROCEDENCIA: BANCO UNION S.A., CHEQUE: 12991, FECHA DE EMISION:17/05/2017</t>
  </si>
  <si>
    <t>B15023580002</t>
  </si>
  <si>
    <t>00099021001 DEP.DE CHEQ.AJENOS,RET.DE CAM.,CONCEPTO: PAGO INCAPACIDADES TEMPORALES (REEMBOLSO) MINISTERIO DE ECONOMÍA Y FINANZAS PÚBLICAS,DEP.: CAJA NACIONAL DE SALUD , PROCEDENCIA: BANCO UNION S.A., CHEQUE: 12992, FECHA DE EMISION:17/05/2017</t>
  </si>
  <si>
    <t>B15023590002</t>
  </si>
  <si>
    <t>00099021001 DEP.DE CHEQ.AJENOS,RET.DE CAM.,CONCEPTO: PAGO INCAPACIDADES TEMPORALES (REEMBOLSO) MINISTERIO DE ECONOMÍA Y FINANZAS PÚBLICAS,DEP.: CAJA NACIONAL DE SALUD , PROCEDENCIA: BANCO UNION S.A., CHEQUE: 12958, FECHA DE EMISION:17/05/2017</t>
  </si>
  <si>
    <t>B15023600002</t>
  </si>
  <si>
    <t>00099021001 DEP.DE CHEQ.AJENOS,RET.DE CAM.,CONCEPTO: PAGO INCAPACIDADES TEMPORALES (REEMBOLSO) MINISTERIO DE ECONOMÍA Y FINANZAS PÚBLICAS,DEP.: CAJA NACIONAL DE SALUD , PROCEDENCIA: BANCO UNION S.A., CHEQUE: 12971, FECHA DE EMISION:17/05/2017</t>
  </si>
  <si>
    <t>B15023620002</t>
  </si>
  <si>
    <t>00099021001 DEP.DE CHEQ.AJENOS,RET.DE CAM.,CONCEPTO: PAGO INCAPACIDADES TEMPORALES (REEMBOLSO) MINISTERIO DE ECONOMÍA Y FINANZAS PÚBLICAS,DEP.: CAJA NACIONAL DE SALUD , PROCEDENCIA: BANCO UNION S.A., CHEQUE: 13052, FECHA DE EMISION:17/05/2017</t>
  </si>
  <si>
    <t>B15023630002</t>
  </si>
  <si>
    <t>00099021001 DEP.DE CHEQ.AJENOS,RET.DE CAM.,CONCEPTO: PAGO INCAPACIDADES TEMPORALES (REEMBOLSO) MINISTERIO DE ECONOMÍA Y FINANZAS PÚBLICAS,DEP.: CAJA NACIONAL DE SALUD , PROCEDENCIA: BANCO UNION S.A., CHEQUE: 12972, FECHA DE EMISION:17/05/2017</t>
  </si>
  <si>
    <t>B15023640002</t>
  </si>
  <si>
    <t>00099021001 DEP.DE CHEQ.AJENOS,RET.DE CAM.,CONCEPTO: PAGO INCAPACIDADES TEMPORALES (REEMBOLSO) MINISTERIO DE ECONOMÍA Y FINANZAS PÚBLICAS,DEP.: CAJA NACIONAL DE SALUD , PROCEDENCIA: BANCO UNION S.A., CHEQUE: 13053, FECHA DE EMISION:17/05/2017</t>
  </si>
  <si>
    <t>B15023660002</t>
  </si>
  <si>
    <t>00099021001 DEP.DE CHEQ.AJENOS,RET.DE CAM.,CONCEPTO: PAGO INCAPACIDADES TEMPORALES (REEMBOLSO) MINISTERIO DE ECONOMÍA Y FINANZAS PÚBLICAS,DEP.: CAJA NACIONAL DE SALUD , PROCEDENCIA: BANCO UNION S.A., CHEQUE: 12973, FECHA DE EMISION:17/05/2017</t>
  </si>
  <si>
    <t>B15023670002</t>
  </si>
  <si>
    <t>00099021001 DEP.DE CHEQ.AJENOS,RET.DE CAM.,CONCEPTO: PAGO INCAPACIDADES TEMPORALES (REEMBOLSO) MINISTERIO DE ECONOMÍA Y FINANZAS PÚBLICAS,DEP.: CAJA NACIONAL DE SALUD , PROCEDENCIA: BANCO UNION S.A., CHEQUE: 12960, FECHA DE EMISION:17/05/2017</t>
  </si>
  <si>
    <t>B15023680002</t>
  </si>
  <si>
    <t>00099021001 DEP.DE CHEQ.AJENOS,RET.DE CAM.,CONCEPTO: PAGO INCAPACIDADES TEMPORALES (REEMBOLSO) MINISTERIO DE ECONOMÍA Y FINANZAS PÚBLICAS,DEP.: CAJA NACIONAL DE SALUD , PROCEDENCIA: BANCO UNION S.A., CHEQUE: 12959, FECHA DE EMISION:17/05/2017</t>
  </si>
  <si>
    <t>B15023690002</t>
  </si>
  <si>
    <t>00099021001 DEP.DE CHEQ.AJENOS,RET.DE CAM.,CONCEPTO: REVERSION SALDOS NO EJECUTADOS POR GASTOS VARIOS UNIDADES MILITARES,DEP.: MINISTERIO DE DEFENSA , PROCEDENCIA: BANCO UNION S.A., CHEQUE: 18693, FECHA DE EMISION:12/05/2017</t>
  </si>
  <si>
    <t>B15023700002</t>
  </si>
  <si>
    <t>00099021001 DEP.DE CHEQ.AJENOS,RET.DE CAM.,CONCEPTO: PAGO INCAPACIDADES TEMPORALES (REEMBOLSO) MINISTERIO DE ECONOMÍA Y FINANZAS PÚBLICAS,DEP.: CAJA NACIONAL DE SALUD , PROCEDENCIA: BANCO UNION S.A., CHEQUE: 12956, FECHA DE EMISION:17/05/2017</t>
  </si>
  <si>
    <t>O15023230002</t>
  </si>
  <si>
    <t>00099021001 DEPOSITO DE EFECTIVO, DEPOSITANTE: BPE - II ""CNL. O. MOSCOSO"", CONCEPTO: RETENCIÓN DEL 8%, CUENTA DE DEPOSITO: CUENTA UNICA DEL TESORO</t>
  </si>
  <si>
    <t>O15023240002</t>
  </si>
  <si>
    <t>00099021001 DEPOSITO DE EFECTIVO, DEPOSITANTE: BPE - II ""CNL. O. MOSCOSO"", CONCEPTO: RETENCIÓN DE 8%, CUENTA DE DEPOSITO: CUENTA UNICA DEL TESORO</t>
  </si>
  <si>
    <t>O15023260002</t>
  </si>
  <si>
    <t>00099021001 DEPOSITO DE EFECTIVO, DEPOSITANTE: ASFI-ARIEL IBSEN BARRIENTOS CANEDO, CONCEPTO: DEVOLUCION DE VIATICOS, CUENTA DE DEPOSITO: CUENTA UNICA DEL TESORO</t>
  </si>
  <si>
    <t>O15023370002</t>
  </si>
  <si>
    <t>00526012001 DEPOSITO DE EFECTIVO, DEPOSITANTE: ROCIO GERONIMO EUGENIO, CONCEPTO: DEVOLUCION DE PASAJE, CUENTA DE DEPOSITO: CUENTA UNICA DEL TESORO</t>
  </si>
  <si>
    <t>O15023830002</t>
  </si>
  <si>
    <t>00099021001 DEPOSITO DE EFECTIVO, DEPOSITANTE: EMPRESA TUPAC KATARI SRL, CONCEPTO: DEVOLUCIÓN DE IMPORTE SEÑALADO POR MULTA DE LA ASAMBLEA LEGISLATIVA PLURINACIONAL, CUENTA DE DEPOSITO: CUENTA UNICA DEL TESORO</t>
  </si>
  <si>
    <t>O15024120002</t>
  </si>
  <si>
    <t>00526012001 DEPOSITO DE EFECTIVO, DEPOSITANTE: HUGO HAROLD MACHICADO, CONCEPTO: DEVOLUCION PASAJES, CUENTA DE DEPOSITO: CUENTA UNICA DEL TESORO</t>
  </si>
  <si>
    <t>O15024640002</t>
  </si>
  <si>
    <t>00099021001 DEPOSITO DE EFECTIVO, DEPOSITANTE: WENDY CABRERA AGUILAR, CONCEPTO: DEVOLUCION DE INGRESO POR EXCEDER TECHO SALARIAL JUNIO 2016, CUENTA DE DEPOSITO: CUENTA UNICA DEL TESORO</t>
  </si>
  <si>
    <t>O15024660002</t>
  </si>
  <si>
    <t>00099021001 DEPOSITO DE EFECTIVO, DEPOSITANTE: WENDY CABRERA AGUILAR, CONCEPTO: DEVOLUCION DE INGRESO POR EXCEDER TECHO SALARIAL MAYO 2016, CUENTA DE DEPOSITO: CUENTA UNICA DEL TESORO</t>
  </si>
  <si>
    <t>O15024670002</t>
  </si>
  <si>
    <t>00099021001 DEPOSITO DE EFECTIVO, DEPOSITANTE: WENDY CABRERA AGUILAR, CONCEPTO: DEVOLUCION DE INGRESO POR EXCEDER TECHO SALARIAL ABRIL 2016, CUENTA DE DEPOSITO: CUENTA UNICA DEL TESORO</t>
  </si>
  <si>
    <t>B15026630002</t>
  </si>
  <si>
    <t>00099021001 DEP.DE CHEQ.AJENOS,RET.DE CAM.,CONCEPTO: PAGO INCAPACIDADES TEMPORALES ( REEMBOLSO ) MINISTERIO DE ECONOMIA FINANZAS PUBLICAS,DEP.: CAJA NACIONAL DE SALUD , PROCEDENCIA: BANCO UNION S.A., CHEQUE: 12957, FECHA DE EMISION:17/05/2017</t>
  </si>
  <si>
    <t>B15027730002</t>
  </si>
  <si>
    <t>00070011102 DEP.DE CHEQ.AJENOS,RET.DE CAM.,CONCEPTO: DESCUENTOS - ABRIL 2017 (VARIOS),DEP.: METPS , PROCEDENCIA: BANCO UNION S.A., CHEQUE: 8110, FECHA DE EMISION:17/05/2017</t>
  </si>
  <si>
    <t>O15026370002</t>
  </si>
  <si>
    <t>00099021001 DEPOSITO DE EFECTIVO, DEPOSITANTE: MARIA ELENA URQUIDI SILVA, CONCEPTO: DOBLE PERCEPCION, CUENTA DE DEPOSITO: CUENTA UNICA DEL TESORO</t>
  </si>
  <si>
    <t>O15027520002</t>
  </si>
  <si>
    <t>00099021001 DEPOSITO DE EFECTIVO, DEPOSITANTE: PEDRO JAVIER SOLIZ HERBAS, CONCEPTO: DEVOLUCION DE FONDOS EN AVANCE, CUENTA DE DEPOSITO: CUENTA UNICA DEL TESORO</t>
  </si>
  <si>
    <t>O15027660002</t>
  </si>
  <si>
    <t>00099021001 DEPOSITO DE EFECTIVO, DEPOSITANTE: AGUILAR Y ASOCIADOS SRL, CONCEPTO: CANCELACIÓN IMPORTE ADEUDADO SEGÚN INFORME UAICOM N° 002/2016, CUENTA DE DEPOSITO: CUENTA UNICA DEL TESORO</t>
  </si>
  <si>
    <t>O15027740002</t>
  </si>
  <si>
    <t>00099021001 DEPOSITO DE EFECTIVO, DEPOSITANTE: TRIBUNAL PERMANENTE DE JUSTICIA MILITAR, CONCEPTO: DEVOLUCION POR CONCEPTO DE AGUA, CUENTA DE DEPOSITO: CUENTA UNICA DEL TESORO</t>
  </si>
  <si>
    <t>O15027820002</t>
  </si>
  <si>
    <t>00099021001 DEPOSITO DE EFECTIVO, DEPOSITANTE: MINISTERIO DE EDUCACION-SELVA PINTO VEGA, CONCEPTO: REVERSION DE HABER, CUENTA DE DEPOSITO: CUENTA UNICA DEL TESORO</t>
  </si>
  <si>
    <t>O15028360002</t>
  </si>
  <si>
    <t>00099021001 DEPOSITO DE EFECTIVO, DEPOSITANTE: FED BOL DE BILLAR - SERGIO CANSECO NOGALES, CONCEPTO: REVERSIÓN DE SALDOS NO EJECUTADOS COMPROBANTES (C-31) NUMEROS 288/2009;346/2009;501/2009 Y 563/2009, CUENTA DE DEPOSITO: CUENTA UNICA DEL TESORO</t>
  </si>
  <si>
    <t>O15029020002</t>
  </si>
  <si>
    <t>00020031101 DEPOSITO DE EFECTIVO, DEPOSITANTE: RADIO BATALLON TOPATER, CONCEPTO: RETENCION DE IMPUESTOS IUE POR PAGO DE LIMPIEZA CORRESPONDIENTE AL MES DE ABRIL/17, CUENTA DE DEPOSITO: CUENTA UNICA DEL TESORO</t>
  </si>
  <si>
    <t>O15029040002</t>
  </si>
  <si>
    <t>00020031101 DEPOSITO DE EFECTIVO, DEPOSITANTE: RADIO BATALLON TOPATER, CONCEPTO: RETENCION DE IMPUESTOS IT POR PAGO DE LIMPIEZA CORRESPONDIENTE AL MES DE ABRIL/17, CUENTA DE DEPOSITO: CUENTA UNICA DEL TESORO</t>
  </si>
  <si>
    <t>O15029240002</t>
  </si>
  <si>
    <t>B15030990002</t>
  </si>
  <si>
    <t>00099021001 DEP.DE CHEQ.AJENOS,RET.DE CAM.,CONCEPTO: PAGO INCAPACIDADES TEMPORALES (REEMBOLSO) MINISTERIO DE ECONOMIA FINANZAS PUBLICAS,DEP.: CAJA NACIONAL DE SALUD , PROCEDENCIA: BANCO UNION S.A., CHEQUE: 12970, FECHA DE EMISION:19/05/2017</t>
  </si>
  <si>
    <t>B15031000002</t>
  </si>
  <si>
    <t>00099021001 DEP.DE CHEQ.AJENOS,RET.DE CAM.,CONCEPTO: PAGO INCAPACIDADES TEMPORALES (REEMBOLSO) MINISTERIO DE ECONOMIA FINANZAS PUBLICAS,DEP.: CAJA NACIONAL DE SALUD , PROCEDENCIA: BANCO UNION S.A., CHEQUE: 12962, FECHA DE EMISION:19/05/2017</t>
  </si>
  <si>
    <t>B15031020002</t>
  </si>
  <si>
    <t>00099021001 DEP.DE CHEQ.AJENOS,RET.DE CAM.,CONCEPTO: PAGO INCAPACIDADES TEMPORALES (REEMBOLSO) MINISTERIO DE ECONOMIA FINANZAS PUBLICAS,DEP.: CAJA NACIONAL DE SALUD , PROCEDENCIA: BANCO UNION S.A., CHEQUE: 12963, FECHA DE EMISION:19/05/2017</t>
  </si>
  <si>
    <t>B15031030002</t>
  </si>
  <si>
    <t>00099021001 DEP.DE CHEQ.AJENOS,RET.DE CAM.,CONCEPTO: PAGO INCAPACIDADES TEMPORALES (REEMBOLSO) MINISTERIO DE ECONOMIA FINANZAS PUBLICAS,DEP.: CAJA NACIONAL DE SALUD , PROCEDENCIA: BANCO UNION S.A., CHEQUE: 12964, FECHA DE EMISION:19/05/2017</t>
  </si>
  <si>
    <t>B15031040002</t>
  </si>
  <si>
    <t>00099021001 DEP.DE CHEQ.AJENOS,RET.DE CAM.,CONCEPTO: PAGO INCAPACIDADES TEMPORALES (REEMBOLSO) MINISTERIO DE ECONOMIA FINANZAS PUBLICAS,DEP.: CAJA NACIONAL DE SALUD , PROCEDENCIA: BANCO UNION S.A., CHEQUE: 12968, FECHA DE EMISION:19/05/2017</t>
  </si>
  <si>
    <t>B15031080002</t>
  </si>
  <si>
    <t>00099021001 DEP.DE CHEQ.AJENOS,RET.DE CAM.,CONCEPTO: PAGO INCAPACIDADES TEMPORALES (REEMBOLSO) MINISTERIO DE ECONOMIA FINANZAS PUBLICAS,DEP.: CAJA NACIONAL DE SALUD , PROCEDENCIA: BANCO UNION S.A., CHEQUE: 12969, FECHA DE EMISION:19/05/2017</t>
  </si>
  <si>
    <t>B15031310002</t>
  </si>
  <si>
    <t>00342012001 DEP.DE CHEQ.AJENOS,RET.DE CAM.,CONCEPTO: DEVOLUCION PASAJES C-31 N° 656,DEP.: A.E.V. REGIONAL PANDO , PROCEDENCIA: BANCO UNION S.A., CHEQUE: 867, FECHA DE EMISION:04/05/2017</t>
  </si>
  <si>
    <t>O15032310002</t>
  </si>
  <si>
    <t>00035031101 DEPOSITO DE EFECTIVO, DEPOSITANTE: YOBANA ESTELA CONDORI CHAVEZ, CONCEPTO: REPOSICIÓN DE 3 SILLAS PERTENECIENTES AL CAMPO FERIAL CHUQUIAGO MARKA, CUENTA DE DEPOSITO: CUENTA UNICA DEL TESORO</t>
  </si>
  <si>
    <t>O15032340002</t>
  </si>
  <si>
    <t>00099021001 DEPOSITO DE EFECTIVO, DEPOSITANTE: TERESA RAMIREZ ZAPATA, CONCEPTO: DEVOLUCION DE SUELDO, CUENTA DE DEPOSITO: CUENTA UNICA DEL TESORO</t>
  </si>
  <si>
    <t>00099021001 DEPOSITO DE EFECTIVO, DEPOSITANTE: JUAN PABLO SALAZAR ORTIZ, CONCEPTO: DEVOLUCION DE VIATICOS, CUENTA DE DEPOSITO: CUENTA UNICA DEL TESORO</t>
  </si>
  <si>
    <t>O15032920002</t>
  </si>
  <si>
    <t>00099021001 DEPOSITO DE EFECTIVO, DEPOSITANTE: PRIMO TERRAZAS ARMIJO CI. 4393691 CBBA., CONCEPTO: REVERSION, CUENTA DE DEPOSITO: CUENTA UNICA DEL TESORO</t>
  </si>
  <si>
    <t>O15033020002</t>
  </si>
  <si>
    <t>00526012001 DEPOSITO DE EFECTIVO, DEPOSITANTE: LETICIA CATUMO GARCIA, CONCEPTO: DEVOLUCION VIATICOS, CUENTA DE DEPOSITO: CUENTA UNICA DEL TESORO</t>
  </si>
  <si>
    <t>O15033070002</t>
  </si>
  <si>
    <t>00099021001 DEPOSITO DE EFECTIVO, DEPOSITANTE: GUERY JOSE FUNES PEÑARANDA, CONCEPTO: REVERSION DEL 13 % EN LA PARTIDA VIATICOS, CUENTA DE DEPOSITO: CUENTA UNICA DEL TESORO</t>
  </si>
  <si>
    <t>O15035920002</t>
  </si>
  <si>
    <t>00099021001 DEPOSITO DE EFECTIVO, DEPOSITANTE: FELIX GUTIERREZ QUISPE, CONCEPTO: DEVOLUCION DE HABER DE MARZO (DOBLE PERCEPCION), CUENTA DE DEPOSITO: CUENTA UNICA DEL TESORO</t>
  </si>
  <si>
    <t>00526012001 DEPOSITO DE EFECTIVO, DEPOSITANTE: BOLIVIA TV-RICHARD NINA CALLA, CONCEPTO: DEVOLUCION DE PASAJES, CUENTA DE DEPOSITO: CUENTA UNICA DEL TESORO</t>
  </si>
  <si>
    <t>B15035470002</t>
  </si>
  <si>
    <t>00099021001 DEP.DE CHEQ.AJENOS,RET.DE CAM.,CONCEPTO: DURAN FLORES MANUEL,DEP.: BANCO UNION S.A. , PROCEDENCIA: BANCO UNION S.A., CHEQUE: 148269, FECHA DE EMISION:22/05/2017</t>
  </si>
  <si>
    <t>O15036170002</t>
  </si>
  <si>
    <t>00099021001 DEPOSITO DE EFECTIVO, DEPOSITANTE: MARIA ELENA QUISBERT LAZO, CONCEPTO: DEVOLUCION SUELDO MARZO Y ABRIL 2017, CUENTA DE DEPOSITO: CUENTA UNICA DEL TESORO</t>
  </si>
  <si>
    <t>B15035440002</t>
  </si>
  <si>
    <t>00099021001 DEP.DE CHEQ.AJENOS,RET.DE CAM.,CONCEPTO: ELVIS MENDIZABAL CHURA,DEP.: BANCO UNION S.A. , PROCEDENCIA: BANCO UNION S.A., CHEQUE: 148268, FECHA DE EMISION:22/05/2017</t>
  </si>
  <si>
    <t>O15036960002</t>
  </si>
  <si>
    <t>00099021001 DEPOSITO DE EFECTIVO, DEPOSITANTE: FRANCISCO QUISPE CAHUAYA, CONCEPTO: POR COMBUSTIBLE CORRESPONDIENTE AL MES DE ABRIL DE LA GESTION 2017, CUENTA DE DEPOSITO: CUENTA UNICA DEL TESORO</t>
  </si>
  <si>
    <t>O15035090002</t>
  </si>
  <si>
    <t>O15035390002</t>
  </si>
  <si>
    <t>00580012001 DEPOSITO DE EFECTIVO, DEPOSITANTE: FLORENCIO CONDORI QUISPE, CONCEPTO: DEVOLUCIÓN EN PAGO EN EXCESO CORRESPONDIENTE A AGUINALDO DE LA GESTIÓN 2014, CUENTA DE DEPOSITO: CUENTA UNICA DEL TESORO</t>
  </si>
  <si>
    <t>O15035820002</t>
  </si>
  <si>
    <t>00099021001 DEPOSITO DE EFECTIVO, DEPOSITANTE: YOSNEL BOLIGAN JOMARRON, CONCEPTO: PAGO POR EXCEDENTES CONSUMO DE TELEFONIA MOVIL GESTION 2016, CUENTA DE DEPOSITO: CUENTA UNICA DEL TESORO</t>
  </si>
  <si>
    <t>O15036970002</t>
  </si>
  <si>
    <t>00099021001 DEPOSITO DE EFECTIVO, DEPOSITANTE: FRANCISCO QUISPE CAHUAYA, CONCEPTO: POR ALIMENTACION DE ANIMALES CORRESPONDIENTE AL MES DE MAYO DE LA GESTION 2017, CUENTA DE DEPOSITO: CUENTA UNICA DEL TESORO</t>
  </si>
  <si>
    <t>O15036500002</t>
  </si>
  <si>
    <t>00099021001 DEPOSITO DE EFECTIVO, DEPOSITANTE: SR. JUAN JIMENEZ TORREZ, CONCEPTO: DOBLE PERCEPCION, CUENTA DE DEPOSITO: CUENTA UNICA DEL TESORO</t>
  </si>
  <si>
    <t>O15037110002</t>
  </si>
  <si>
    <t>00099021001 DEPOSITO DE EFECTIVO, DEPOSITANTE: DAVID HERRERA ARREDONDO, CONCEPTO: REVERSIÓN POR CONSUMO DE ENERGÍA ELECTRICA, CUENTA DE DEPOSITO: CUENTA UNICA DEL TESORO</t>
  </si>
  <si>
    <t>B15040310002</t>
  </si>
  <si>
    <t>00582012001 DEP.DE CHEQ.AJENOS,RET.DE CAM.,CONCEPTO: PAGO INCAPACIDAD TEMPORAL DEL PERSONAL EBA-SEDEM CORRESPONDIENTE MES ENERO 2016,DEP.: CAJA DE SALUD DE CAMINOS Y R.A. , PROCEDENCIA: BANCO UNION S.A., CHEQUE: 7254, FECHA DE EMISION:22/05/2017</t>
  </si>
  <si>
    <t>B15040460002</t>
  </si>
  <si>
    <t>00513042001 DEP.DE CHEQ.AJENOS,RET.DE CAM.,CONCEPTO: REVERSION SALDOS NO EJECUTADOS,DEP.: YPFB , PROCEDENCIA: BANCO UNION S.A., CHEQUE: 2098, FECHA DE EMISION:10/05/2017</t>
  </si>
  <si>
    <t>B15040470002</t>
  </si>
  <si>
    <t>00513022001 DEP.DE CHEQ.AJENOS,RET.DE CAM.,CONCEPTO: DEVOLUCION DE SALDOS,DEP.: YPFB , PROCEDENCIA: BANCO UNION S.A., CHEQUE: 4405, FECHA DE EMISION:18/05/2017</t>
  </si>
  <si>
    <t>B15040480002</t>
  </si>
  <si>
    <t>00513022001 DEP.DE CHEQ.AJENOS,RET.DE CAM.,CONCEPTO: DEVOLUCION SALDOS,DEP.: YPFB , PROCEDENCIA: BANCO UNION S.A., CHEQUE: 4385, FECHA DE EMISION:04/05/2017</t>
  </si>
  <si>
    <t>B15040490002</t>
  </si>
  <si>
    <t>00513022001 DEP.DE CHEQ.AJENOS,RET.DE CAM.,CONCEPTO: DEVOLUCION SALDOS,DEP.: YPFB , PROCEDENCIA: BANCO UNION S.A., CHEQUE: 4406, FECHA DE EMISION:18/05/2017</t>
  </si>
  <si>
    <t>O15039190002</t>
  </si>
  <si>
    <t>00099021001 DEPOSITO DE EFECTIVO, DEPOSITANTE: LUIS ANGELO TORRICO CARDENAS, CONCEPTO: RETENCION POR IVA DEL SR LUIS ANGELO TORRICO CARDENAS, CUENTA DE DEPOSITO: CUENTA UNICA DEL TESORO</t>
  </si>
  <si>
    <t>O15039340002</t>
  </si>
  <si>
    <t>00099021001 DEPOSITO DE EFECTIVO, DEPOSITANTE: EMILIO ALANOCA ARGOLLO, CONCEPTO: DOBLE PERCEPCION, CUENTA DE DEPOSITO: CUENTA UNICA DEL TESORO</t>
  </si>
  <si>
    <t>O15039920002</t>
  </si>
  <si>
    <t>00099021001 DEPOSITO DE EFECTIVO, DEPOSITANTE: ARACELY LANZA CRUZ, CONCEPTO: DUODÉCIMAS DE AGUINALDO, CUENTA DE DEPOSITO: CUENTA UNICA DEL TESORO</t>
  </si>
  <si>
    <t>O15040370002</t>
  </si>
  <si>
    <t>00099021001 DEPOSITO DE EFECTIVO, DEPOSITANTE: ANA MARIA PEREYRA GALVAN, CONCEPTO: REVERSIÓN BOLETA MARZO, CUENTA DE DEPOSITO: CUENTA UNICA DEL TESORO</t>
  </si>
  <si>
    <t>O15040630002</t>
  </si>
  <si>
    <t>00099021001 DEPOSITO DE EFECTIVO, DEPOSITANTE: CIRILO ALVARADO VELA C.I. 353560 LP., CONCEPTO: DOBLE PERCEPCION, CUENTA DE DEPOSITO: CUENTA UNICA DEL TESORO</t>
  </si>
  <si>
    <t>O15040670002</t>
  </si>
  <si>
    <t>00373024101 DEPOSITO DE EFECTIVO, DEPOSITANTE: MIRIAM OLIVIA APAZA APAZA, CONCEPTO: DEVOLUCION DE VIATICOS GESTION 2016, CUENTA DE DEPOSITO: CUENTA UNICA DEL TESORO</t>
  </si>
  <si>
    <t>O15041280002</t>
  </si>
  <si>
    <t>00099021001 DEPOSITO DE EFECTIVO, DEPOSITANTE: NIXON EMILIANO VARGAS MAMANI C.I. 3362542 LP., CONCEPTO: DEVOLUCION, CUENTA DE DEPOSITO: CUENTA UNICA DEL TESORO</t>
  </si>
  <si>
    <t>O15041290002</t>
  </si>
  <si>
    <t>00099021001 DEPOSITO DE EFECTIVO, DEPOSITANTE: PAUL ANTONIO COCA SUAREZ ARANA, CONCEPTO: VIAJE A SUCRE 15-17/05/2017 PAUL ANTONIO COCA SUAREZ ARANA CI:5872734 SC - PREVENTIVO 2990, CUENTA DE DEPOSITO: CUENTA UNICA DEL TESORO</t>
  </si>
  <si>
    <t>O15041560002</t>
  </si>
  <si>
    <t>00526012001 DEPOSITO DE EFECTIVO, DEPOSITANTE: MIGUEL ANGEL VELEZ, CONCEPTO: RETENCION POR ARREGLO DE SILLA, CUENTA DE DEPOSITO: CUENTA UNICA DEL TESORO</t>
  </si>
  <si>
    <t>B15043850002</t>
  </si>
  <si>
    <t>00099021001 DEP.DE CHEQ.AJENOS,RET.DE CAM.,CONCEPTO: PAGO INCAPACIDADES TEMPORALES (REEMBOLSO) MINISTERIO DE ECONOMIA FINANZAS PUBLICAS,DEP.: CAJA NACIONAL DE SALUD , PROCEDENCIA: BANCO UNION S.A., CHEQUE: 12965, FECHA DE EMISION:24/05/2017</t>
  </si>
  <si>
    <t>B15043900002</t>
  </si>
  <si>
    <t>00099021001 DEP.DE CHEQ.AJENOS,RET.DE CAM.,CONCEPTO: PAGO INCAPACIDADES TEMPORALES (REEMBOLSO) MINISTERIO DE ECONOMIA FINANZAS PUBLICAS,DEP.: CAJA NACIONAL DE SALUD , PROCEDENCIA: BANCO UNION S.A., CHEQUE: 12966, FECHA DE EMISION:24/05/2017</t>
  </si>
  <si>
    <t>B15043930002</t>
  </si>
  <si>
    <t>00099021001 DEP.DE CHEQ.AJENOS,RET.DE CAM.,CONCEPTO: PAGO INCAPACIDADES TEMPORALES (REEMBOLSO) MINISTERIO DE ECONOMIA FINANZAS PUBLICAS,DEP.: CAJA NACIONAL DE SALUD , PROCEDENCIA: BANCO UNION S.A., CHEQUE: 12967, FECHA DE EMISION:24/05/2017</t>
  </si>
  <si>
    <t>B15043960002</t>
  </si>
  <si>
    <t>00099021001 DEP.DE CHEQ.AJENOS,RET.DE CAM.,CONCEPTO: PAGO INCAPACIDADES TEMPORALES (REEMBOLSO) MINISTERIO DE ECONOMIA FINANZAS PUBLICAS,DEP.: CAJA NACIONAL DE SALUD , PROCEDENCIA: BANCO UNION S.A., CHEQUE: 13055, FECHA DE EMISION:24/05/2017</t>
  </si>
  <si>
    <t>B15043980002</t>
  </si>
  <si>
    <t>00099021001 DEP.DE CHEQ.AJENOS,RET.DE CAM.,CONCEPTO: PAGO INCAPACIDADES TEMPORALES (REEMBOLSO) MINISTERIO DE ECONOMIA FINANZAS PUBLICAS,DEP.: CAJA NACIONAL DE SALUD , PROCEDENCIA: BANCO UNION S.A., CHEQUE: 13056, FECHA DE EMISION:24/05/2017</t>
  </si>
  <si>
    <t>B15044020002</t>
  </si>
  <si>
    <t>00099021001 DEP.DE CHEQ.AJENOS,RET.DE CAM.,CONCEPTO: PAGO INCAPACIDADES TEMPORALES (REEMBOLSO) MINISTERIO DE ECONOMIA FINANZAS PUBLICAS,DEP.: CAJA NACIONAL DE SALUD , PROCEDENCIA: BANCO UNION S.A., CHEQUE: 13057, FECHA DE EMISION:24/05/2017</t>
  </si>
  <si>
    <t>B15044040002</t>
  </si>
  <si>
    <t>00099021001 DEP.DE CHEQ.AJENOS,RET.DE CAM.,CONCEPTO: PAGO INCAPACIDADES TEMPORALES (REEMBOLSO) MINISTERIO DE ECONOMIA FINANZAS PUBLICAS,DEP.: CAJA NACIONAL DE SALUD , PROCEDENCIA: BANCO UNION S.A., CHEQUE: 13161, FECHA DE EMISION:24/05/2017</t>
  </si>
  <si>
    <t>B15044070002</t>
  </si>
  <si>
    <t>00099021001 DEP.DE CHEQ.AJENOS,RET.DE CAM.,CONCEPTO: PAGO INCAPACIDADES TEMPORALES (REEMBOLSO) MINISTERIO DE ECONOMIA FINANZAS PUBLICAS,DEP.: CAJA NACIONAL DE SALUD , PROCEDENCIA: BANCO UNION S.A., CHEQUE: 13162, FECHA DE EMISION:24/05/2017</t>
  </si>
  <si>
    <t>B15044090002</t>
  </si>
  <si>
    <t>00099021001 DEP.DE CHEQ.AJENOS,RET.DE CAM.,CONCEPTO: PAGO INCAPACIDADES TEMPORALES (REEMBOLSO) MINISTERIO DE ECONOMIA FINANZAS PUBLICAS,DEP.: CAJA NACIONAL DE SALUD , PROCEDENCIA: BANCO UNION S.A., CHEQUE: 13163, FECHA DE EMISION:24/05/2017</t>
  </si>
  <si>
    <t>O15043810002</t>
  </si>
  <si>
    <t>00099021001 DEPOSITO DE EFECTIVO, DEPOSITANTE: EUSEBIA LUCIA LOPEZ APAZA, CONCEPTO: PAGOS EN EXCESO POR CONCEPTO DE BONO, CUENTA DE DEPOSITO: CUENTA UNICA DEL TESORO</t>
  </si>
  <si>
    <t>O15043860002</t>
  </si>
  <si>
    <t>00099021001 DEPOSITO DE EFECTIVO, DEPOSITANTE: MIN.DE EDUCACION - NELIDA VELASCO VASQUEZ, CONCEPTO: DEVOLUCION DE HABERES MES DE MARZO, CUENTA DE DEPOSITO: CUENTA UNICA DEL TESORO</t>
  </si>
  <si>
    <t>O15043940002</t>
  </si>
  <si>
    <t>00099021001 DEPOSITO DE EFECTIVO, DEPOSITANTE: ARNOLD R. GUARACHI TABOADA, CONCEPTO: REVERSION DE DINERO POR COMISION, CUENTA DE DEPOSITO: CUENTA UNICA DEL TESORO</t>
  </si>
  <si>
    <t>O15044410002</t>
  </si>
  <si>
    <t>00099021001 DEPOSITO DE EFECTIVO, DEPOSITANTE: JORGE A. QUINO ESPEJO, CONCEPTO: PAGO POR CONCEPTO DE MULTA, CUENTA DE DEPOSITO: CUENTA UNICA DEL TESORO</t>
  </si>
  <si>
    <t>O15044930002</t>
  </si>
  <si>
    <t>00099021001 DEPOSITO DE EFECTIVO, DEPOSITANTE: CECILIA LORENA IRIARTE JAUREGUI, CONCEPTO: DEVOLUCION APORTE AFP'S ABRIL 2016, CUENTA DE DEPOSITO: CUENTA UNICA DEL TESORO</t>
  </si>
  <si>
    <t>O15044940002</t>
  </si>
  <si>
    <t>00099021001 DEPOSITO DE EFECTIVO, DEPOSITANTE: CECILIA LORENA IRIARTE JAUREGUI, CONCEPTO: DEVOLUCION APORTE AFP´S REINTEGRO ABRIL 2016, CUENTA DE DEPOSITO: CUENTA UNICA DEL TESORO</t>
  </si>
  <si>
    <t>O15044950002</t>
  </si>
  <si>
    <t>00099021001 DEPOSITO DE EFECTIVO, DEPOSITANTE: CECILIA LORENA IRIARTE JAUREGUI, CONCEPTO: DEVOLUCION APORTE AFP'S MES MAYO 2016, CUENTA DE DEPOSITO: CUENTA UNICA DEL TESORO</t>
  </si>
  <si>
    <t>O15044960002</t>
  </si>
  <si>
    <t>00099021001 DEPOSITO DE EFECTIVO, DEPOSITANTE: CECILIA LORENA IRIARTE JAUREGUI, CONCEPTO: DEVOLUCION APORTE AFP´S MES JUNIO 2016, CUENTA DE DEPOSITO: CUENTA UNICA DEL TESORO</t>
  </si>
  <si>
    <t>O15044980002</t>
  </si>
  <si>
    <t>00099021001 DEPOSITO DE EFECTIVO, DEPOSITANTE: CECILIA LORENA IRIARTE JAUREGUI, CONCEPTO: DEVOLUCION APORTE AFP´S MES JULIO 2016, CUENTA DE DEPOSITO: CUENTA UNICA DEL TESORO</t>
  </si>
  <si>
    <t>O15044990002</t>
  </si>
  <si>
    <t>00099021001 DEPOSITO DE EFECTIVO, DEPOSITANTE: CECILIA LORENA IRIARTE JAUREGUI, CONCEPTO: DEVOLUCION APORTE AFP´S SEPTIEMBRE 2016, CUENTA DE DEPOSITO: CUENTA UNICA DEL TESORO</t>
  </si>
  <si>
    <t>O15045000002</t>
  </si>
  <si>
    <t>00099021001 DEPOSITO DE EFECTIVO, DEPOSITANTE: CECILIA LORENA IRIARTE JAUREGUI, CONCEPTO: DEVOLUCION ABONO PAGO DE HABERES MES ABRIL 2016, CUENTA DE DEPOSITO: CUENTA UNICA DEL TESORO</t>
  </si>
  <si>
    <t>O15045010002</t>
  </si>
  <si>
    <t>00099021001 DEPOSITO DE EFECTIVO, DEPOSITANTE: CECILIA LORENA IRIARTE JAUREGUI, CONCEPTO: DEVOLUCION REINTEGRO MES DE ABRIL 2016, CUENTA DE DEPOSITO: CUENTA UNICA DEL TESORO</t>
  </si>
  <si>
    <t>O15045030002</t>
  </si>
  <si>
    <t>00099021001 DEPOSITO DE EFECTIVO, DEPOSITANTE: CECILIA LORENA IRIARTE JAUREGUI, CONCEPTO: DEVOLUCION ABONO PAGO DE HABERES MES MAYO 2016, CUENTA DE DEPOSITO: CUENTA UNICA DEL TESORO</t>
  </si>
  <si>
    <t>O15045040002</t>
  </si>
  <si>
    <t>00099021001 DEPOSITO DE EFECTIVO, DEPOSITANTE: CECILIA LORENA IRIARTE JAUREGUI, CONCEPTO: DEVOLUCION ABONO PAGO DE HABERES JUNIO 2016, CUENTA DE DEPOSITO: CUENTA UNICA DEL TESORO</t>
  </si>
  <si>
    <t>O15045050002</t>
  </si>
  <si>
    <t>00099021001 DEPOSITO DE EFECTIVO, DEPOSITANTE: CECILIA LORENA IRIARTE JAUREGUI, CONCEPTO: DEVOLUCION ABONO PAGO DE HABERES MES JULIO 2016, CUENTA DE DEPOSITO: CUENTA UNICA DEL TESORO</t>
  </si>
  <si>
    <t>O15045060002</t>
  </si>
  <si>
    <t>00099021001 DEPOSITO DE EFECTIVO, DEPOSITANTE: CECILIA LORENA IRIARTE JAUREGUI, CONCEPTO: DEVOLUCION ABONO PAGO DE HABERES DE 15 DIAS SEPTIMBRE 2016, CUENTA DE DEPOSITO: CUENTA UNICA DEL TESORO</t>
  </si>
  <si>
    <t>O15045070002</t>
  </si>
  <si>
    <t>00099021001 DEPOSITO DE EFECTIVO, DEPOSITANTE: CECILIA LORENA IRIARTE JAUREGUI, CONCEPTO: DEVOLUCION AGUINALDO 2016, CUENTA DE DEPOSITO: CUENTA UNICA DEL TESORO</t>
  </si>
  <si>
    <t>O15045130002</t>
  </si>
  <si>
    <t>00099021001 DEPOSITO DE EFECTIVO, DEPOSITANTE: WALTER CASTAÑARES VILLARROEL, CONCEPTO: DOBLE PERCEPCION, CUENTA DE DEPOSITO: CUENTA UNICA DEL TESORO</t>
  </si>
  <si>
    <t>O15045460002</t>
  </si>
  <si>
    <t>00344012001 DEPOSITO DE EFECTIVO, DEPOSITANTE: XIMENA TAPIA CRESPO, CONCEPTO: DEVOLUCION ACTIVIDAD PRESENTACION "RESULTADOS DEL MESCP", CUENTA DE DEPOSITO: CUENTA UNICA DEL TESORO</t>
  </si>
  <si>
    <t>O15045720002</t>
  </si>
  <si>
    <t>00201032001 DEPOSITO DE EFECTIVO, DEPOSITANTE: ADEMAF-KRELIA BORJA CALVO, CONCEPTO: ADEMAF DEVOLUCION DE FONDOS EN AVANCE AL PREVENTIVO N° 155, CUENTA DE DEPOSITO: CUENTA UNICA DEL TESORO</t>
  </si>
  <si>
    <t>O15045750002</t>
  </si>
  <si>
    <t>O15047310002</t>
  </si>
  <si>
    <t>00099021001 DEPOSITO DE EFECTIVO, DEPOSITANTE: BONIFACIO CALLIZAYA CALLE, CONCEPTO: DOBLE PERCEPCION, CUENTA DE DEPOSITO: CUENTA UNICA DEL TESORO</t>
  </si>
  <si>
    <t>O15047810002</t>
  </si>
  <si>
    <t>00099021001 DEPOSITO DE EFECTIVO, DEPOSITANTE: JORGE HUANCA QUEVEDO, CONCEPTO: DOBLE PERCEPCION, CUENTA DE DEPOSITO: CUENTA UNICA DEL TESORO</t>
  </si>
  <si>
    <t>O15047830002</t>
  </si>
  <si>
    <t>00016011101 DEPOSITO DE EFECTIVO, DEPOSITANTE: MINISTERIO DE EDUCACION-LUCIA HERRERA VELASQUEZ, CONCEPTO: DEVOLUCION SALDO PASAJES, CUENTA DE DEPOSITO: CUENTA UNICA DEL TESORO</t>
  </si>
  <si>
    <t>O15048300002</t>
  </si>
  <si>
    <t>00513102001 DEPOSITO DE EFECTIVO, DEPOSITANTE: ESICCEM SRL, CONCEPTO: PLANILLA N° 1 (DE CIERRE) PROCESO: GCC-CDL-DROR-42-16 "INSTALACION DE ATERRAMIENTO PARA EDRS", CUENTA DE DEPOSITO: CUENTA UNICA DEL TESORO</t>
  </si>
  <si>
    <t>O15048830002</t>
  </si>
  <si>
    <t>00099021001 DEPOSITO DE EFECTIVO, DEPOSITANTE: RAMIRO FERNANDO PINILLA LIZARRAGA-C.I. 3474215 LP., CONCEPTO: D.S. 2242 REGULARIZACION SEPTIEMBRE 2016 A DICIEMBRE 2016 MEFP/VTCP/DGPOT/UAIS-CPI/N° 030 / 2016, CUENTA DE DEPOSITO: CUENTA UNICA DEL TESORO</t>
  </si>
  <si>
    <t>O15048860002</t>
  </si>
  <si>
    <t>00099021001 DEPOSITO DE EFECTIVO, DEPOSITANTE: ARMADA BOLIVIANA, CONCEPTO: RECURSOS NO EJECUTADOS, CUENTA DE DEPOSITO: CUENTA UNICA DEL TESORO</t>
  </si>
  <si>
    <t>O15048880002</t>
  </si>
  <si>
    <t>B15051730002</t>
  </si>
  <si>
    <t>00099021001 DEP.DE CHEQ.AJENOS,RET.DE CAM.,CONCEPTO: REEMBOLSO SUBSIDIO ENFERMEDAD ABRIL 2017,DEP.: CAJA DE SALUD DE LA BANCA PRIVADA , PROCEDENCIA: BANCO NACIONAL DE BOLIVIA S.A., CHEQUE: 6348056, FECHA DE EMISION:15/05/2017</t>
  </si>
  <si>
    <t>O15051300002</t>
  </si>
  <si>
    <t>00099021001 DEPOSITO DE EFECTIVO, DEPOSITANTE: MINISTERIO DE EDUCACION-WALDO PEREZ MARCA, CONCEPTO: DEVOLUCION DE HABERES DEL MES DE MARZO 2017, CUENTA DE DEPOSITO: CUENTA UNICA DEL TESORO</t>
  </si>
  <si>
    <t>O15051400002</t>
  </si>
  <si>
    <t>00099021001 DEPOSITO DE EFECTIVO, DEPOSITANTE: MARCO ANTONIO VARGAS CENTELLAS, CONCEPTO: DEVOLUCIÓN VIÁTICOS (REVERSIÓN), CUENTA DE DEPOSITO: CUENTA UNICA DEL TESORO</t>
  </si>
  <si>
    <t>O15052000002</t>
  </si>
  <si>
    <t>00035011105 DEPOSITO DE EFECTIVO, DEPOSITANTE: ANA MARIA RODRIGUEZ RIOS, CONCEPTO: DEVOLUCION DE PASAJES TERRESTRES NO UTILIZADOS, CUENTA DE DEPOSITO: CUENTA UNICA DEL TESORO</t>
  </si>
  <si>
    <t>O15052010002</t>
  </si>
  <si>
    <t>00099021001 DEPOSITO DE EFECTIVO, DEPOSITANTE: ROXANA GLORIA ROJAS RUIZ, CONCEPTO: DOBLE PERCEPCION, CUENTA DE DEPOSITO: CUENTA UNICA DEL TESORO</t>
  </si>
  <si>
    <t>O15052060002</t>
  </si>
  <si>
    <t>00099021001 DEPOSITO DE EFECTIVO, DEPOSITANTE: MIN DE EDUCACION-TRIFON CUSSI VILLCA, CONCEPTO: DEVOLUCION DE SUELDO HABER BASICO POR 15 DIAS, CUENTA DE DEPOSITO: CUENTA UNICA DEL TESORO</t>
  </si>
  <si>
    <t>O15052140002</t>
  </si>
  <si>
    <t>00099021001 DEPOSITO DE EFECTIVO, DEPOSITANTE: SONIA JUANA LIMA VDA VERA, CONCEPTO: SENASIR PORCOBRO INDEBIDO N°010/2017, CUENTA DE DEPOSITO: CUENTA UNICA DEL TESORO</t>
  </si>
  <si>
    <t>O15052620002</t>
  </si>
  <si>
    <t>00099021001 DEPOSITO DE EFECTIVO, DEPOSITANTE: FLORENCIA GAMARRA HILARI, CONCEPTO: REVERSIÓN DE BOLETA DE HABER MENSUAL, CUENTA DE DEPOSITO: CUENTA UNICA DEL TESORO</t>
  </si>
  <si>
    <t>O15052730002</t>
  </si>
  <si>
    <t>00099021001 DEPOSITO DE EFECTIVO, DEPOSITANTE: SRA. NICOLASA HUANCA VDA. DE QUISPE, CONCEPTO: DEVOLUCION, CUENTA DE DEPOSITO: CUENTA UNICA DEL TESORO</t>
  </si>
  <si>
    <t>O15053130002</t>
  </si>
  <si>
    <t>00099021001 DEPOSITO DE EFECTIVO, DEPOSITANTE: ILLIMANI DE COMUNICACIONES S.A., CONCEPTO: PAGO EN DEMASIA GESTION 2016, CUENTA DE DEPOSITO: CUENTA UNICA DEL TESORO</t>
  </si>
  <si>
    <t>O15053480002</t>
  </si>
  <si>
    <t>00099021001 DEPOSITO DE EFECTIVO, DEPOSITANTE: ERCILIA CRISTINA LUQUE GUMIEL, CONCEPTO: DOBLE PERCEPCION, CUENTA DE DEPOSITO: CUENTA UNICA DEL TESORO</t>
  </si>
  <si>
    <t>B15055200002</t>
  </si>
  <si>
    <t>00099021001 DEP.DE CHEQ.AJENOS,RET.DE CAM.,CONCEPTO: PAGO INCAPACIDADES TEMPORALES (REEMBOLSO) MINISTERIO DE ECONOMIA FINANZAS PUBLICAS,DEP.: CAJA NACIONAL DE SALUD , PROCEDENCIA: BANCO UNION S.A., CHEQUE: 13166, FECHA DE EMISION:29/05/2017</t>
  </si>
  <si>
    <t>B15055220002</t>
  </si>
  <si>
    <t>00099021001 DEP.DE CHEQ.AJENOS,RET.DE CAM.,CONCEPTO: PAGO INCAPACIDADES TEMPORALES (REEMBOLSO) MINISTERIO DE ECONOMIA FINANZAS PUBLICAS,DEP.: CAJA NACIONAL DE SALUD , PROCEDENCIA: BANCO UNION S.A., CHEQUE: 13168, FECHA DE EMISION:29/05/2017</t>
  </si>
  <si>
    <t>B15055260002</t>
  </si>
  <si>
    <t>00099021001 DEP.DE CHEQ.AJENOS,RET.DE CAM.,CONCEPTO: PAGO INCAPACIDADES TEMPORALES (REEMBOLSO) MINISTERIO DE ECONOMIA FINANZAS PUBLICAS,DEP.: CAJA NACIONAL DE SALUD , PROCEDENCIA: BANCO UNION S.A., CHEQUE: 13167, FECHA DE EMISION:29/05/2017</t>
  </si>
  <si>
    <t>O15055160002</t>
  </si>
  <si>
    <t>O15055350002</t>
  </si>
  <si>
    <t>00099021001 DEPOSITO DE EFECTIVO, DEPOSITANTE: NELY ESTELA LUCANA ARUQUIPA, CONCEPTO: COBRO INDEBIDO DE HABERES DE MARZO 2017, CUENTA DE DEPOSITO: CUENTA UNICA DEL TESORO</t>
  </si>
  <si>
    <t>O15056610002</t>
  </si>
  <si>
    <t>00020011103 DEPOSITO DE EFECTIVO, DEPOSITANTE: CARLOS ALBERTO DEBRECZENI THOMAS, CONCEPTO: REVERSION PASAJES; PREVENTIVO 2797/17; N° CARGO DE CUENTA, CUENTA DE DEPOSITO: CUENTA UNICA DEL TESORO</t>
  </si>
  <si>
    <t>00526012001 DEPOSITO DE EFECTIVO, DEPOSITANTE: SOFIA CHAMBI RODRIGUEZ - BOLIVIA TV, CONCEPTO: DEVOLUCIÓN DE PASAJES, CUENTA DE DEPOSITO: CUENTA UNICA DEL TESORO</t>
  </si>
  <si>
    <t>B15059610002</t>
  </si>
  <si>
    <t>00099021001 DEP.DE CHEQ.AJENOS,RET.DE CAM.,CONCEPTO: CARMEN JULIA SALVATIERRA ROCHA,DEP.: BANCO UNION S.A. , PROCEDENCIA: BANCO UNION S.A., CHEQUE: 148278, FECHA DE EMISION:30/05/2017</t>
  </si>
  <si>
    <t>B15059620002</t>
  </si>
  <si>
    <t>00099021001 DEP.DE CHEQ.AJENOS,RET.DE CAM.,CONCEPTO: MONTAÑO ORELLANA WILFREDO,DEP.: BANCO UNION S.A. , PROCEDENCIA: BANCO UNION S.A., CHEQUE: 148276, FECHA DE EMISION:30/05/2017</t>
  </si>
  <si>
    <t>B15059640002</t>
  </si>
  <si>
    <t>00099021001 DEP.DE CHEQ.AJENOS,RET.DE CAM.,CONCEPTO: TERRAZAS GARCIA GUIDO,DEP.: BANCO UNION S.A. , PROCEDENCIA: BANCO UNION S.A., CHEQUE: 148277, FECHA DE EMISION:30/05/2017</t>
  </si>
  <si>
    <t>O15059450002</t>
  </si>
  <si>
    <t>00099021001 DEPOSITO DE EFECTIVO, DEPOSITANTE: LUCIA GABRIELA MOLLERICONA ALARCON, CONCEPTO: DEVOLUCION DE PASAJES TERRESTRES, CUENTA DE DEPOSITO: CUENTA UNICA DEL TESORO</t>
  </si>
  <si>
    <t>O15060050002</t>
  </si>
  <si>
    <t>00099021001 DEPOSITO DE EFECTIVO, DEPOSITANTE: HARAS DEL EJERCITO, CONCEPTO: RETENCIÓN RC-IVA PRODUCTOS QUIMICOS Y FARMACEUTICOS CORRESPONDIENTE AL MES DE FEBRERO/17, CUENTA DE DEPOSITO: CUENTA UNICA DEL TESORO</t>
  </si>
  <si>
    <t>O15060070002</t>
  </si>
  <si>
    <t>00099021001 DEPOSITO DE EFECTIVO, DEPOSITANTE: HARAS DEL EJERCITO, CONCEPTO: RETENCIÓN RC-IVA PRODUCTOS METALICOS CORRESPONDIENTE AL MES DE FEBRERO/17, CUENTA DE DEPOSITO: CUENTA UNICA DEL TESORO</t>
  </si>
  <si>
    <t>O15060120002</t>
  </si>
  <si>
    <t>00291012002 DEPOSITO DE EFECTIVO, DEPOSITANTE: VICTOR FERNANDO MOLINA GALVAN, CONCEPTO: REPOSICION DE CREDENCIAL ABC, CUENTA DE DEPOSITO: CUENTA UNICA DEL TESORO</t>
  </si>
  <si>
    <t>O15060180002</t>
  </si>
  <si>
    <t>00099021001 DEPOSITO DE EFECTIVO, DEPOSITANTE: FRANCIA NAVIA MAGGIE JUDITH, CONCEPTO: DOBLE PERCEPCION, CUENTA DE DEPOSITO: CUENTA UNICA DEL TESORO</t>
  </si>
  <si>
    <t>O15060230002</t>
  </si>
  <si>
    <t>00099021001 DEPOSITO DE EFECTIVO, DEPOSITANTE: LUCIA CASTRO ESPINOZA, CONCEPTO: DEVOLUCION DE HABERES MES DE ABRIL 18 DIAS, CUENTA DE DEPOSITO: CUENTA UNICA DEL TESORO</t>
  </si>
  <si>
    <t>00526012001 DEPOSITO DE EFECTIVO, DEPOSITANTE: FREDDY ESPRELLA ROJAS - BOLIVIA TV, CONCEPTO: DEVOLUCIÓN DE PASAJES, CUENTA DE DEPOSITO: CUENTA UNICA DEL TESORO</t>
  </si>
  <si>
    <t>O15061410002</t>
  </si>
  <si>
    <t>00099021001 DEPOSITO DE EFECTIVO, DEPOSITANTE: OTILIA H. CONDORI CUNO (HIJA), CONCEPTO: IMPORTE POR COBRO INDEBIDO DE CUNO CANAZA LOLA (Q.E.P.D.), CUENTA DE DEPOSITO: CUENTA UNICA DEL TESORO</t>
  </si>
  <si>
    <t>B15063050002</t>
  </si>
  <si>
    <t>00099021001 DEP.DE CHEQ.AJENOS,RET.DE CAM.,CONCEPTO: DEVOLUCION S/ CONTRATO ELABORACION DE DISEÑO TEC.PRE INVERSION PARA LA CONSTRUCCION HITOBR 94 (MULTA,DEP.: TECNO AER SRL , PROCEDENCIA: BANCO UNION S.A., CHEQUE: 246, FECHA DE EMISION:30/05/2017</t>
  </si>
  <si>
    <t>B15063060002</t>
  </si>
  <si>
    <t>00099021001 DEP.DE CHEQ.AJENOS,RET.DE CAM.,CONCEPTO: DEVOLUCION 7 % S/ CONTRATO ELABORACION DE DISEÑO TEC.PRE INVERSION PARA LA CONSTRUCCION HITOBR 94,DEP.: TECNO AER SRL , PROCEDENCIA: BANCO UNION S.A., CHEQUE: 245, FECHA DE EMISION:30/05/2017</t>
  </si>
  <si>
    <t>B15063930002</t>
  </si>
  <si>
    <t>00099021001 DEP.DE CHEQ.AJENOS,RET.DE CAM.,CONCEPTO: DEVOLUCION DE FONDOS NO EJECUTADOS,DEP.: PROGRAMA NACIONAL DE POSTALFABETIZACION , PROCEDENCIA: BANCO UNION S.A., CHEQUE: 5544, FECHA DE EMISION:31/05/2017</t>
  </si>
  <si>
    <t>O15063350002</t>
  </si>
  <si>
    <t>00591012001 DEPOSITO DE EFECTIVO, DEPOSITANTE: SERVICIOS COPABOL S.A., CONCEPTO: PAGO DE AGUA, CUENTA DE DEPOSITO: CUENTA UNICA DEL TESORO</t>
  </si>
  <si>
    <t>O15063360002</t>
  </si>
  <si>
    <t>O15063370002</t>
  </si>
  <si>
    <t>00099021001 DEPOSITO DE EFECTIVO, DEPOSITANTE: MARIA TERESA PILCOMAYO GONZALES, CONCEPTO: DOBLE PERCEPCIÓN, CUENTA DE DEPOSITO: CUENTA UNICA DEL TESORO</t>
  </si>
  <si>
    <t>O15064480002</t>
  </si>
  <si>
    <t>00099021001 DEPOSITO DE EFECTIVO, DEPOSITANTE: RUPERTO CHURATA MAMANI, CONCEPTO: DEVOLUCION POR COBRO INDEBIDO, CUENTA DE DEPOSITO: CUENTA UNICA DEL TESORO</t>
  </si>
  <si>
    <t>O15064600002</t>
  </si>
  <si>
    <t>00099021001 DEPOSITO DE EFECTIVO, DEPOSITANTE: ALEX MENDOZA CORRALES CI. 622037 OR., CONCEPTO: REVERSION HABERES FEBRERO 2016, CUENTA DE DEPOSITO: CUENTA UNICA DEL TESORO</t>
  </si>
  <si>
    <t>O15064630002</t>
  </si>
  <si>
    <t>00099021001 DEPOSITO DE EFECTIVO, DEPOSITANTE: ALEX MENDOZA CORRALES CI. 622037 OR., CONCEPTO: REVERSION HABERES ENERO 2016, CUENTA DE DEPOSITO: CUENTA UNICA DEL TESORO</t>
  </si>
  <si>
    <t>O15064660002</t>
  </si>
  <si>
    <t>00099021001 DEPOSITO DE EFECTIVO, DEPOSITANTE: ALEX MENDOZA CORRALES CI. 622037 OR., CONCEPTO: REVERSION HABERES DICIEMBRE 2015, CUENTA DE DEPOSITO: CUENTA UNICA DEL TESORO</t>
  </si>
  <si>
    <t>O15064670002</t>
  </si>
  <si>
    <t>00099021001 DEPOSITO DE EFECTIVO, DEPOSITANTE: ALEX MENDOZA CORRALES CI. 622037 OR., CONCEPTO: REVERSION HABERES NOVIEMBRE 2015, CUENTA DE DEPOSITO: CUENTA UNICA DEL TESORO</t>
  </si>
  <si>
    <t>O15064680002</t>
  </si>
  <si>
    <t>00099021001 DEPOSITO DE EFECTIVO, DEPOSITANTE: ALEX MENDOZA CORRALES CI. 622037 OR., CONCEPTO: REVERSION HABERES OCTUBRE 2015, CUENTA DE DEPOSITO: CUENTA UNICA DEL TESORO</t>
  </si>
  <si>
    <t>O15064690002</t>
  </si>
  <si>
    <t>00099021001 DEPOSITO DE EFECTIVO, DEPOSITANTE: ALEX MENDOZA CORRALES CI. 622037 OR., CONCEPTO: REINTEGRO 2016, CUENTA DE DEPOSITO: CUENTA UNICA DEL TESORO</t>
  </si>
  <si>
    <t>O15065570002</t>
  </si>
  <si>
    <t>00099021001 DEPOSITO DE EFECTIVO, DEPOSITANTE: CAROL BRENDA CASTELLON VELASQUEZ, CONCEPTO: DEVOLUCION DE VIATICOS, CUENTA DE DEPOSITO: CUENTA UNICA DEL TESORO</t>
  </si>
  <si>
    <t>O15066090002</t>
  </si>
  <si>
    <t>00099021001 DEPOSITO DE EFECTIVO, DEPOSITANTE: UBALDO WILCARANI VILLCA, CONCEPTO: REVERSION TOTAL (SUELDO FEBRERO DEL 2017), CUENTA DE DEPOSITO: CUENTA UNICA DEL TESORO</t>
  </si>
  <si>
    <t>O15066160002</t>
  </si>
  <si>
    <t>00234014202 DEPOSITO DE EFECTIVO, DEPOSITANTE: ARTURO ROJAS SUAREZ, CONCEPTO: DEVOLUCION AL C-31 N° 410, PARTIDA N° 34110, CUENTA DE DEPOSITO: CUENTA UNICA DEL TESORO</t>
  </si>
  <si>
    <t>O15066180002</t>
  </si>
  <si>
    <t>00046024204 DEPOSITO DE EFECTIVO, DEPOSITANTE: PEDRO VICTOR PEÑALOZA MEDINA, CONCEPTO: DEVOLUCIÓN DE PASAJES, CUENTA DE DEPOSITO: CUENTA UNICA DEL TESORO</t>
  </si>
  <si>
    <t>Q08313240002</t>
  </si>
  <si>
    <t>NÚMERO DE LIBRETA CUT: 99031009.00 OPERACIÓN T01 TRANSFERENCIA DE FONDOS A LA CUT - TESORO DIRECTO DE BANCO UNION S.A. A CUENTA UNICA DEL TESORO CON NUMERO DE SOLICITUD = 1768288 Y NUMERO CORRELATIVO = 91320002052017783 TRANSFERENCIA POR OPERACIONES DE VE</t>
  </si>
  <si>
    <t>S08865920003</t>
  </si>
  <si>
    <t>'TRANSFERENCIA DE FONDOS||S/G. NOTA CITE: MEFP/VTCP/DGPOT/UPCFTGN/TR-N°857/2017 DE LA FECHA, DEL MIN.DE ECONOMIA Y FINANZAS PUBLICAS.(HRE-TSO-2195). DEBITO DE LA LIBRETA N°00099021001, REPOSICION UTILES DE ESCRITORIO.</t>
  </si>
  <si>
    <t>G04361050004</t>
  </si>
  <si>
    <t>VENTA DE DIVISAS CON TRANSFERENCIA DE FONDOS A SOLICITUD DE SERVICIO DESARROLLO EMPRESAS PUBLICAS PRODUCTIVAS SEGUN SOLICITUD 2182 REF: TRANSFERENCIA AL EXTERIOR A LA COOPERATIVA DE TRABAJO COOP-SOL LIMITADA, POR LA PROVISION DE MATERIAL APICOLA PARA 5000 COLMENAS, POR USD. 392.680 A T/C 6.96 EQUIVA LIB. 00132069201 SEDEM - PROMIEL - FINPRO - CHUQUISACA</t>
  </si>
  <si>
    <t>G04368580001</t>
  </si>
  <si>
    <t>G04376310005</t>
  </si>
  <si>
    <t>VENTA DE DIVISAS CON TRANSFERENCIA DE FONDOS A SOLICITUD DE MINISTERIO DE GOBIERNO SEGUN SOLICITUD 2183 REF: PAGO DE HABERES DE AGREGADOS DE LA POLICIA BOLIVIANA EN EL EXTERIOR, CORRESPONDIENTE AL MES DE MARZO 2017 (CUENTAS EXTRANJERAS). LIB. 00099021001 TGN-RECURSOS ORDINARIOS (3987)</t>
  </si>
  <si>
    <t>G04376350004</t>
  </si>
  <si>
    <t>VENTA DE DIVISAS CON TRANSFERENCIA DE FONDOS A SOLICITUD DE MINISTERIO DE LA PRESIDENCIA SEGUN SOLICITUD 2186 REF: DIVISAS USD 19,059.82 TRANSFERENCIA A DASSAULT FALCON JET POR COMPRA DE CONJUNTO DE FRENOS PARA TREN PRINCIPAL DERECHO PARA AERONAVE FAB 002 Y COSTOS DE ENVIO DE LOS MISMOS, CUENTA 3810 LIB. 00099021001 TGN-RECURSOS ORDINARIOS (3987)</t>
  </si>
  <si>
    <t>G04377510001</t>
  </si>
  <si>
    <t>G04379000003</t>
  </si>
  <si>
    <t>TRANSFERENCIA RECIBIDA DEL EXTERIOR SEGÚN MENSAJES SWIFT Nos. 06111 - 06103 (REM.EXT.) DE FECHA 03-05-2017 POR DESEMBOLSO DE OPEP PRÉSTAMO 1653-P OF 28/04/2017 WA NO. 4. PAYMENT FOROFID LOAN 1653P. REIMB. LIBRETA N° 00291012002 ABC-RECURSOS PROPIOS REF.: UTILES DE ESCRITORIO</t>
  </si>
  <si>
    <t>G04391930001</t>
  </si>
  <si>
    <t>COBRO COSTOS DE PAPELERIA SEGUN TRANSFERENCIA DEL EXTERIOR POR ORDEN DE HERCO COMBUSTIBLES SA REF: CONTRATO DE COMPRA VENTA DE ISOPENTANO 7 DESPACHO LIB. 00513062001 YPFB-OPERACIONES PLANTA DE SEPARACION DE LIQUIDOS RIO GRANDE</t>
  </si>
  <si>
    <t>J03228590002</t>
  </si>
  <si>
    <t>A:00373024101 TRANSFERENCIA DE RECURSOS SEGUN INFORME MEFP/VTCP/DGPOT/UPCFTGN/INF/N872/2017. Ref: Transferencia de recursos para gastos de funcionamiento del FDI, Abril 2017.</t>
  </si>
  <si>
    <t>J03228630002</t>
  </si>
  <si>
    <t>A:00099021001 El concepto de la mencionada operacion, corresponde a la transferencia de comisiones al FONDESIF por administracion del Fideicomiso Programa de Reconversion Productiva y Comercial TGN 9 por el mes de Abril de 2017.</t>
  </si>
  <si>
    <t>J03228640002</t>
  </si>
  <si>
    <t>A:00099021001 El concepto de la mencionada operacion corresponde a la transferencia de capital por el mes de Abril/2017, de Cooperativa Sudamerica al TGN.</t>
  </si>
  <si>
    <t>Q08330880002</t>
  </si>
  <si>
    <t>NUMERO DE LIBRETA CUT: 3440108001 OPERACIÓN E18 TRANSFERENCIA DEL SISTEMA FINANCIERO POR CUENTA DE TERCEROS A LA CUT INSTITUTO PLURINACIONAL DE ESTUDIOS DE LENGUAS Y CULTURAS</t>
  </si>
  <si>
    <t>Q08331590002</t>
  </si>
  <si>
    <t>NÚMERO DE LIBRETA CUT: 99031009.00 OPERACIÓN T01 TRANSFERENCIA DE FONDOS A LA CUT - TESORO DIRECTO DE BANCO UNION S.A. A CUENTA UNICA DEL TESORO CON NUMERO DE SOLICITUD = 1779654 Y NUMERO CORRELATIVO = 91320005052017001 TRANSFERENCIA POR OPERACIONES DE VE</t>
  </si>
  <si>
    <t>S08868090002</t>
  </si>
  <si>
    <t>||REVERSION DE FONDOS SEGUN SOL. 4802-2208 A SOL. SERVICIO NACIONAL TEXTIL-SENATEX A FAVOR ROYAL DENIM S.A. POR CARACTER NO PERMITIDO EN EL SISTEMA DE SWIFT. LIB.00378012002 SENATEX-ADMINISTRACION CENTRAL</t>
  </si>
  <si>
    <t>S08868250002</t>
  </si>
  <si>
    <t>'TRANSFERENCIA DE FONDOS DE DPTOS.DE ENCAJE LEGAL DEL SISTEMA FINANCIERO A DPTOS.CTES.DEL SECTOR PUBLICO S/G CITE' CA/FID.VIV 0175/2017||DE LA FECHA (HRE-TSO-2234). ABONO A LA LIBRETA N°03420102001 PARA GASTOS DE FUNCIONAMIENTO DE LA AGENCIA ESTATAL DE VIVIENDA;BUN</t>
  </si>
  <si>
    <t>S08868220001</t>
  </si>
  <si>
    <t>||REGISTRO COBRO COMISION AVISO EMISION Y AVISO ENMIENDA CARTA DE CREDITO STANDBY BS440.-REEMB.GSTS.COM. BS220.-Y EMISION COMP.CONTABLE BS50.-REF.:03074165909 (BCB:SB-R-2016-64) A/F MIN.COMUNICACION,S/G NOTA MC-DESP-VGC-DGEP-UGESP-NE-0320/2017,25/04/17. LIB.00087014201 MIN. COMUNICACIÓN-PRONTIS-TRANSFERENCIA MOPSV REF.:COMISIONES SBLC 03074165909</t>
  </si>
  <si>
    <t>G04394820001</t>
  </si>
  <si>
    <t>COBRO COSTOS DE PAPELERIA SEGUN TRANSFERENCIA DEL EXTERIOR POR ORDEN DE CORPORACION PETROLERA S.A. (ASUNCION PARAGUAY) REF.: FACTURA COMERCIAL DE EXPORTACION LIB. 00513062001 YPFB-OPERACIONES PLANTA DE SEPARACION DE LIQUIDOS RIO GRANDE</t>
  </si>
  <si>
    <t>G04396070001</t>
  </si>
  <si>
    <t>G04401140001</t>
  </si>
  <si>
    <t>COBRO COSTOS DE PAPELERIA SEGUN TRANSFERENCIA DEL EXTERIOR POR ORDEN DE PETROBRAS PARAGUAY GAS SRL REF.: OPE 0/333733 LIB. 00513062001 YPFB-OPERACIONES PLANTA DE SEPARACION DE LIQUIDOS RIO GRANDE</t>
  </si>
  <si>
    <t>G04401170004</t>
  </si>
  <si>
    <t>VENTA DE DIVISAS CON TRANSFERENCIA DE FONDOS A SOLICITUD DE YACIMIENTOS PETROLIFEROS FISCALES BOLIVIANOS SEGUN SOLICITUD 2204 REF: PAGO ANTICIPADO A VITOL SA POR SUMINISTRO DE DIESEL OIL MEDIANTE BUQUE CUARTO EMBARQUE LIB. 00513012004 LBP-YPFB-UNICOMERCIAL (4030005415/1-2188907)</t>
  </si>
  <si>
    <t>G04402640003</t>
  </si>
  <si>
    <t>TRANSFERENCIA RECIBIDA DEL EXTERIOR SEGÚN MENSAJES SWIFT Nos. 06223-06221 (REM.EXT.) DE FECHA 05-05-2017 POR DESEMBOLSO DE CAF PRÉSTAMO CFA008604 CARR.EPIZANA-COMARAPA-EL TORNO LIBRETA N° 00291012002 ABC-RECURSOS PROPIOS REF.: UTILES DE ESCRITORIO</t>
  </si>
  <si>
    <t>G04402650003</t>
  </si>
  <si>
    <t>TRANSFERENCIA RECIBIDA DEL EXTERIOR SEGÚN MENSAJES SWIFT Nos. 06222-06220 (REM.EXT.) DE FECHA 05-05-2017 POR DESEMBOLSO DE CAF PRÉSTAMO CFA008604 CARR.EPIZANA-COMARAPA-EL TORNO LIBRETA N° 00291012002 ABC-RECURSOS PROPIOS REF.: UTILES DE ESCRITORIO</t>
  </si>
  <si>
    <t>J03228650001</t>
  </si>
  <si>
    <t>De: 00287100001 TRL 134 - TRANSFERENCIA RECURSOS POR EJECUCION GARANTIA CORRECTA INVERSION ANTICIPO CONTRATO C-FPS-07-003136 PROYECTO FPS-07-00003810 MI AGUA 3 OF. DPTAL. SANTA CRUZ - FUENTE 41 ORGANISMO 111 TGN.</t>
  </si>
  <si>
    <t>J03228660001</t>
  </si>
  <si>
    <t>De: 00287100050 TRASPASO DE APL A FUENTE PROY. FPS-05-4438 CONT. C-FPS-05-3376 CONV. MI AGUA 3</t>
  </si>
  <si>
    <t>J03228670001</t>
  </si>
  <si>
    <t>De: 00287030001 TRANSFERENCIA RECURSOS POR TRASPASO DE APL A FUENTE PROY. FPS-03-3850 CONT. C-FPS-03-3505 CONV. PUENTES CBBA, S/G DOC. ADJ. A S.I. N 660 CBBA 2016- FUENTE 41 ORGANISMO 111 TGN.</t>
  </si>
  <si>
    <t>J03228680001</t>
  </si>
  <si>
    <t>De: 00287100050 TRANSFERENCIA RECURSOS POR TRASPASO DE APL A FUENTE PROY. FPS-02-4452 CONT. C-FPS-02-3943 CONV. MIA AGUA 3, S/G DOC. ADJ. A S.I. N 769 LPZ 2016- FUENTE 41 ORGANISMO 111 TGN.</t>
  </si>
  <si>
    <t>Q08336780002</t>
  </si>
  <si>
    <t>NÚMERO DE LIBRETA CUT: 99031009.00 OPERACIÓN T01 TRANSFERENCIA DE FONDOS A LA CUT - TESORO DIRECTO DE BANCO UNION S.A. A CUENTA UNICA DEL TESORO CON NUMERO DE SOLICITUD = 1783309 Y NUMERO CORRELATIVO = 91320008052017085 TRANSFERENCIA POR OPERACIONES DE VE</t>
  </si>
  <si>
    <t>S08869970002</t>
  </si>
  <si>
    <t>||TRANSFERENCIA DE FONDOS S/G. FORMULARIO, CITE' BUN0323/17 DE LA FECHA (HRE-TSO-2437). DEVOLUCIÓN SALDO NO EJECUTADO DE LA GESTION 2014 DEL PROY.MANEJO DE LA MICRO CUENCA PRESA SAN GERONIMO E INFRAESTRUCTURA. A SOLIC. GAM VILLA MOJOCOYA; LIBRETA 00086018007 MMAYA-PAR-BS-PROYECTOS PLAN NAL.DE CUENCAS; BUN.</t>
  </si>
  <si>
    <t>G04409750001</t>
  </si>
  <si>
    <t>COBRO COSTOS DE PAPELERIA SEGUN TRANSFERENCIA DEL EXTERIOR POR ORDEN DE LLAMA GAS SA REF.: FACT 93-94 NC 17 Y ND 21 LIB. 00513062001 YPFB-OPERACIONES PLANTA DE SEPARACION DE LIQUIDOS RIO GRANDE</t>
  </si>
  <si>
    <t>G04417320001</t>
  </si>
  <si>
    <t>COBRO COSTOS DE PAPELERIA SEGUN TRANSFERENCIA DEL EXTERIOR POR ORDEN DE CODAPE PROD.DE PETROLEO LTDA.(BRAZIL-SAO PAULO) REF.: INV.147/2017 LIB. 00513062001 YPFB-OPERACIONES PLANTA DE SEPARACION DE LIQUIDOS RIO GRANDE</t>
  </si>
  <si>
    <t>S08868560001</t>
  </si>
  <si>
    <t>||COMISION TRANSFERENCIA FDOS.AL EXTERIOR 0,10% S/USD5.115.495.-,REEMB.GSTS.COMUNICACION BS220.-Y EMISION COMP.CONTABLE BS50.-REF.:PAGO 1 LC I-2016-012 P/C Y.P.F.B. A/F MAGHREB MANAGEMENT INTERNATIONAL-MMI INTERNATIONAL,EN COMPL.A COMP.886855 ADJ.DE LA FECHA. LIB.00513072001 YPFB - OPERACIONES G N R G D REF.:COMISIONES PAGO 1 LC I-2016-012</t>
  </si>
  <si>
    <t>Q08341650002</t>
  </si>
  <si>
    <t>NÚMERO DE LIBRETA CUT: 99031009.00 OPERACIÓN T01 TRANSFERENCIA DE FONDOS A LA CUT - TESORO DIRECTO DE BANCO UNION S.A. A CUENTA UNICA DEL TESORO CON NUMERO DE SOLICITUD = 1786618 Y NUMERO CORRELATIVO = 91320009052017157 TRANSFERENCIA POR OPERACIONES DE VE</t>
  </si>
  <si>
    <t>G04420260001</t>
  </si>
  <si>
    <t>COBRO COSTOS DE PAPELERIA SEGUN TRANSFERENCIA DEL EXTERIOR POR ORDEN DE GAS TOTAL S.A. (PARAGUAY) REF.: A CUENTA SEGUN CONTRATO NO.63 AJUSTE DE PRECION POR GLP. LIB. 00513062001 YPFB-OPERACIONES PLANTA DE SEPARACION DE LIQUIDOS RIO GRANDE</t>
  </si>
  <si>
    <t>G04421410001</t>
  </si>
  <si>
    <t>G04427170003</t>
  </si>
  <si>
    <t>TRANSFERENCIA RECIBIDA DEL EXTERIOR SEGÚN MENSAJES SWIFT Nos. 06397-06388 (REM.EXT.) DE FECHA 09-05-2017 POR DESEMBOLSO DE CAF PRÉSTAMO CFA006536 PROG.OBRAS VIALES Y COMPLEMEN. SOLICITUD DE DESEMBOLSO Nro.49 LIBRETA N° 00291012002 ABC-RECURSOS PROPIOS REF.: UTILES DE ESCRITORIO</t>
  </si>
  <si>
    <t>S08872450002</t>
  </si>
  <si>
    <t>||TRANSFERENCIA A LA CUENTA UNICA DEL TESORO IMPORTE RETENIDO A WALTER ABRAHAM PEREZ ALANDIA POR REMUNERACIÓN MÁXIMA CORRESPONDIENTE AL MES DE ABRIL/2017 - LIBRETA N° 00990201001, SEGÚN DOCUMENTOS ADJUNTOS Y "ROC" N° 459/2017 DEL DCR. TRANSFERENCIA POR REMUNERACIÓN MAXIMA WALTER PEREZ ALANDIA - ABRIL/2017 LIBRETA N° 00990201001</t>
  </si>
  <si>
    <t>S08872970004</t>
  </si>
  <si>
    <t>G04433700002</t>
  </si>
  <si>
    <t>TRANSFERENCIA DE FONDOS A SOLICITUD DE SERVICIO NACIONAL TEXTIL-SENATEX SEGUN SOLICITUD 2239 REF: DEVOLUCION DE EXCEDENTE POR PAGO DUPLICADO AL CLIENTE BENSIMON DE LA REPUBLICA DE ARGENTINA SEGUN INFORME INF-UGC-0013/2017 NOTA INTERNA SENATEX/UJ/05/2017 NI-UAF-0008/2017 DEVOLUCIÓN POR USD. 8.7 LIB. 00378012002 SENATEX - ADMINISTRACION CENTRAL</t>
  </si>
  <si>
    <t>G04439450001</t>
  </si>
  <si>
    <t>COBRO COSTOS DE PAPELERIA SEGUN TRANSFERENCIA DEL EXTERIOR POR ORDEN DE BONA FIDE DISTRIBUIDORA IMPORTADOR REF:INV.1352017,1392017 LIB. 00513062001 YPFB-OPERACIONES PLANTA DE SEPARACION DE LIQUIDOS RIO GRANDE</t>
  </si>
  <si>
    <t>G04439520001</t>
  </si>
  <si>
    <t>COBRO COSTOS DE PAPELERIA SEGUN TRANSFERENCIA DEL EXTERIOR POR ORDEN DE BONA FIDE DISTRIBUIDORA, IMPORTADOR REF.: INV 1362017 LIB. 00513062001 YPFB-OPERACIONES PLANTA DE SEPARACION DE LIQUIDOS RIO GRANDE</t>
  </si>
  <si>
    <t>G04439540003</t>
  </si>
  <si>
    <t>TRANSFERENCIA RECIBIDA DEL EXTERIOR SEGÚN MENSAJES SWIFT Nos. 06449-06434 (REM.EXT.) DE FECHA 10-05-2017 POR DESEMBOLSO DE CAF PRÉSTAMO CFA007840 TUNEL INCAHUASI SOLICITUD DE DESEMBOLSO NRO. 10 LIBRETA N° 00291012002 ABC-RECURSOS PROPIOS REF.: UTILES DE ESCRITORIO</t>
  </si>
  <si>
    <t>G04439550003</t>
  </si>
  <si>
    <t>TRANSFERENCIA RECIBIDA DEL EXTERIOR SEGÚN MENSAJES SWIFT Nos. 06450-06435 (REM.EXT.) DE FECHA 10-05-2017 POR DESEMBOLSO DE CAF PRÉSTAMO CFA008832 CARRET.V.GRANADO-LA PALIZADA SOLICITUD DE DESEMBOLSO NRO.11 LIBRETA N° 00291012002 ABC-RECURSOS PROPIOS REF.: UTILES DE ESCRITORIO</t>
  </si>
  <si>
    <t>G04439570001</t>
  </si>
  <si>
    <t>COBRO COSTOS DE PAPELERIA SEGUN TRANSFERENCIA DEL EXTERIOR POR ORDEN DE CORPORACION PARAGUAYA DISTRIBUIDORA DE DERIVADOS DE PETROLEO S.A. REF.: PAGO PROVEEDORES COMPRA 1050 TON GLP LIB. 00513062001 YPFB-OPERACIONES PLANTA DE SEPARACION DE LIQUIDOS RIO GRANDE</t>
  </si>
  <si>
    <t>G04439600001</t>
  </si>
  <si>
    <t>COBRO COSTOS DE PAPELERIA SEGUN TRANSFERENCIA DEL EXTERIOR POR ORDEN DE BOAN FIDE DISTRIBUIDORA, IMPORTADOR REF.: INV.1272017 LIB. 00513062001 YPFB-OPERACIONES PLANTA DE SEPARACION DE LIQUIDOS RIO GRANDE</t>
  </si>
  <si>
    <t>G04439620001</t>
  </si>
  <si>
    <t>COBRO COSTOS DE PAPELERIA SEGUN TRANSFERENCIA DEL EXTERIOR POR ORDEN DE BONA FIDE DISTRIBUIDORA, IMPORTADOR REF.: INV.1382017 LIB. 00513062001 YPFB-OPERACIONES PLANTA DE SEPARACION DE LIQUIDOS RIO GRANDE</t>
  </si>
  <si>
    <t>J03229990001</t>
  </si>
  <si>
    <t>De: 00099021001 Transferencia de recursos para la ejecucion del Proyecto Multiple Misicuni del Departamento de Cochabamba, segun nota CITE: EM.GG.280/2017 de la Empresa Misicuni.</t>
  </si>
  <si>
    <t>Q08355680002</t>
  </si>
  <si>
    <t>NUMERO DE LIBRETA CUT: Cuenta Unica del Tesoro OPERACIÓN E18 TRANSFERENCIA DEL SISTEMA FINANCIERO POR CUENTA DE TERCEROS A LA CUT Pago Correspondiente a Abril 2017, Traspaso realizado a solicitud de BBVA Prevision AFP</t>
  </si>
  <si>
    <t>Q08355760002</t>
  </si>
  <si>
    <t>NUMERO DE LIBRETA CUT: 00099021001 OPERACIÓN E18 TRANSFERENCIA DEL SISTEMA FINANCIERO POR CUENTA DE TERCEROS A LA CUT TRANSFERENCIA DE FONDOS P-COBRO INDEBIDO R026-99-RP</t>
  </si>
  <si>
    <t>Q08355780002</t>
  </si>
  <si>
    <t>NUMERO DE LIBRETA CUT: 00099021001 OPERACIÓN E18 TRANSFERENCIA DEL SISTEMA FINANCIERO POR CUENTA DE TERCEROS A LA CUT TRNASFERENCIA DE FONDOS POR PAGO ADELANTADO PRA-RP ABRIL 2017</t>
  </si>
  <si>
    <t>Q08355810002</t>
  </si>
  <si>
    <t>NUMERO DE LIBRETA CUT: 00099021001 OPERACIÓN E18 TRANSFERENCIA DEL SISTEMA FINANCIERO POR CUENTA DE TERCEROS A LA CUT TRNASFERENCIA DE FONDOS POR PAGO INDEBIDO RP ABRIL 2017</t>
  </si>
  <si>
    <t>J03231100001</t>
  </si>
  <si>
    <t>De: 00070011102 Transferencia por deposito erroneo de acuerdo a la solicitud del Ministerio de Trabajo s/g nota CITE: MTEPS/DGAA No 95/2017 y en virtud a la nota CITE: MEFP/VPCF/DGCF/UCCF No 473/2017</t>
  </si>
  <si>
    <t>S08874070003</t>
  </si>
  <si>
    <t>'TRANSFERENCIA DE FONDOS||A SOL. DEL MIN,DE ECO Y FIN.PUBL. MEFP/VTCP/DGPOT/UPCFTGN/TR-933/2017 DE LA FECHA HRE TSO 2501 REPOSICION BOLETAS DE PAGO VARIAS ENTIDADES, CONSIGNADAS EN EL COMPROBANTE DE PAGO NRO. 18690. DEBITO DE LA LIBRETA 00099021001 COBRO UTILES DE ESCRITORIO.</t>
  </si>
  <si>
    <t>G04441010001</t>
  </si>
  <si>
    <t>COBRO COSTOS DE PAPELERIA SEGUN TRANSFERENCIA DEL EXTERIOR POR ORDEN DE HERCO COMBUSTIBLES SA REF.: CONTRATO DE COMPRA VENTA DE ISOPENTANO 7 DESPACHO LIB. 00513062001 YPFB-OPERACIONES PLANTA DE SEPARACION DE LIQUIDOS RIO GRANDE</t>
  </si>
  <si>
    <t>G04442850004</t>
  </si>
  <si>
    <t>VENTA DE DIVISAS A SOLICITUD DE YACIMIENTOS PETROLIFEROS FISCALES BOLIVIANOS SEGUN SOLICITUD 2261 REF: PAGO A YPFB TRANSPORTE S.A. SERVICIO DE TRANSPORTE POR POLIDUCTOS LIB. 00513012004 LBP-YPFB-UNICOMERCIAL (4030005415/1-2188907)</t>
  </si>
  <si>
    <t>G04442930004</t>
  </si>
  <si>
    <t>VENTA DE DIVISAS CON TRANSFERENCIA DE FONDOS A SOLICITUD DE YACIMIENTOS PETROLIFEROS FISCALES BOLIVIANOS SEGUN SOLICITUD 2263 REF: PAGO ANTICIPADO A TRAFIGURA PTE POR SUMINISTRO DE INSUMOS Y ADITIVOS Y DIESEL OIL CORRESPONDIENTE AL MES DE MAYO LIB. 00513012004 LBP-YPFB-UNICOMERCIAL (4030005415/1-2188907)</t>
  </si>
  <si>
    <t>G04444060004</t>
  </si>
  <si>
    <t>VENTA DE DIVISAS CON TRANSFERENCIA DE FONDOS A SOLICITUD DE YACIMIENTOS PETROLIFEROS FISCALES BOLIVIANOS SEGUN SOLICITUD 2260 REF: PAGO ANTICIPADO A VITOL SA POR SUMINISTRO DE INSUMOS Y ADITIVOS Y DIESEL OIL CORRESPONDIENTE AL MES DE MAYO/2017 LIB. 00513012004 LBP-YPFB-UNICOMERCIAL (4030005415/1-2188907)</t>
  </si>
  <si>
    <t>Q08359230002</t>
  </si>
  <si>
    <t>NUMERO DE LIBRETA CUT: 00291012009 OPERACIÓN E18 TRANSFERENCIA DEL SISTEMA FINANCIERO POR CUENTA DE TERCEROS A LA CUT TRANSF. FONDOS ADMINISTRADORA BOLIVIANA DE CARRETERAS ABC P-EJECUCION POLIZA DE FIANZA -GARANTIA CORRECTA INVERION DE ANTICIPOS PARA E</t>
  </si>
  <si>
    <t>Q08361160002</t>
  </si>
  <si>
    <t>NUMERO DE LIBRETA CUT: Cuenta Unica del Tesoro OPERACIÓN E18 TRANSFERENCIA DEL SISTEMA FINANCIERO POR CUENTA DE TERCEROS A LA CUT Devolucion pagos en exceso Gobierno Autonomo Departamental de Tarija</t>
  </si>
  <si>
    <t>S08874510002</t>
  </si>
  <si>
    <t>||TRANSFERENCIA DE FONDOS SEGÚN NOTA DEL FONDESIF CITE: FSFADM019/17 RECIBIDA EN LA FECHA REF: TRANSFERENCIA AL TGN LA AMORTIZACIÓN DE CAPITAL DE COOP. PAULO VI DEL PRPC TGN 9° (TRAM-TSO-2509) ABONO EN LA LIBRETA N° 00099021001 TGN-RECURSOS ORDINARIOS</t>
  </si>
  <si>
    <t>S08875100002</t>
  </si>
  <si>
    <t>||TRANSFERENCIA DE FONDOS S/G. FORMUALRIO CITE: BUN0334/17 DE LA FECHA.(HRE-TSO-2017-2525), DEVOLUCION SALDOS NO EJECUTADOS EN LA GESTION/2016 PROYECTO MANEJO INTEGRAL DE RECURSOS HIDRICOS EN MICROCUENCAS. A SOLIC. GOB.AUT.MCPAL.TOMINA, LIBRETA NO.00086014406 MMAYA-PROY.PLAN INTERNAL.CUENCAS-SUECIA; BUN.</t>
  </si>
  <si>
    <t>G04450610001</t>
  </si>
  <si>
    <t>COBRO COSTOS DE PAPELERIA SEGUN TRANSFERENCIA DEL EXTERIOR POR ORDEN DE GAS TOTAL S.A. REF.: A CUENTA S/CONTRATO N 63 LIB. 00513062001 YPFB-OPERACIONES PLANTA DE SEPARACION DE LIQUIDOS RIO GRANDE</t>
  </si>
  <si>
    <t>G04450630001</t>
  </si>
  <si>
    <t>COBRO COSTOS DE PAPELERIA SEGUN TRANSFERENCIA DEL EXTERIOR POR ORDEN DE GAS CORONA S.A.E.C.A. REF.: ANTICIPO SEGUN CONTRARO YPFB DLG LIB. 00513062001 YPFB-OPERACIONES PLANTA DE SEPARACION DE LIQUIDOS RIO GRANDE</t>
  </si>
  <si>
    <t>S08875920002</t>
  </si>
  <si>
    <t>||PAGO PRESTAMO BID 1020/SF-BO VCTO. 13-05-2017 POR CUENTA DEL BANCO DE DESARROLLO PRODUCTIVO SEGUN COD. LIQ. 009333 DE FECHA 12-05-2017, VALOR 15-05-2017 CAPITAL BS 1.346.605,83 INTERESES BS 587.201,99 LIBRETA 00099021001 TGN-RECURSOS ORDINARIOS-3987 - ALIVIO MDRI</t>
  </si>
  <si>
    <t>G04470060004</t>
  </si>
  <si>
    <t>VENTA DE DIVISAS CON TRANSFERENCIA DE FONDOS A SOLICITUD DE BOLIVIA TV SEGUN SOLICITUD 2276 REF: LEKNES ENTERPRISE S.RL.:PAGO SERVICIO DE TRANSMISION DESDE LA HAYA HOLANDA- ENTREGA DE REPLICA DE LA DEMANDA MARITIMA SEGUN INFORME CITE: CONTAB-PAGO 262/2017, ORDEN DE SERVICIO 001/2017 Y FACT. ADJ. LIB. 00526012001 BOLIVIA TV - RECAUDACIONES</t>
  </si>
  <si>
    <t>G04471330003</t>
  </si>
  <si>
    <t>PAGO PRÉSTAMO BID 548-SF-BO VCTO. 15-may-2017 POR CUENTA DE TGN , NTI. 009281 VALOR 15-may-2017 CAPITAL USD 66.666,67 INTERESES USD 2.666,67 CTA. 3987 CUENTA UNICA DEL TESORO-3987 LIB. 00099021001 REF.: COMISIONES BANCARIAS</t>
  </si>
  <si>
    <t>G04471350003</t>
  </si>
  <si>
    <t>PAGO A BID PRÉSTAMO 1020-SF-BO VCTO. 13-may-2017 POR CUENTA DE TGN , NTI. 009324 VALOR 12-may-2017 CAPITAL USD 40.478,11 INTERESES USD 17.650,92 CTA. 3987 CUENTA UNICA DEL TESORO-3987 LIB. 00099021001 REF.: COMISIONES BANCARIAS</t>
  </si>
  <si>
    <t>S08875870001</t>
  </si>
  <si>
    <t>||COBRO REEMBOLSO GASTOS DE COMUNICACION REF.: PAGO PRESTAMO BID 1020/SF-BO VCTO. 13-05-2017 DEL BANCO DE DESARROLLO PRODUCTIVO POR CUENTA DEL TGN LIBRETA 00099021001 TGN-RECURSOS ORDINARIOS-3987 REF.: COMISIONES BANCARIAS</t>
  </si>
  <si>
    <t>G04463880003</t>
  </si>
  <si>
    <t>PAGO A OPEP PRÉSTAMO 911-P VCTO. 15-may-2017 POR CUENTA DE TGN , NTI. 009254 VALOR 15-may-2017 CAPITAL USD 186.660,00 INTERESES USD 41.069,20 CTA. 3987 CUENTA UNICA DEL TESORO-3987 LIB. 00099021001 REF.: COMISIONES BANCARIAS</t>
  </si>
  <si>
    <t>G04463890003</t>
  </si>
  <si>
    <t>PAGO A BID PRÉSTAMO 3667/BL-BO VCTO. 15-may-2017 POR CUENTA DE TGN , NTI. 009280 VALOR 15-may-2017 INTERESES USD 1.184.928,55 CTA. 3987 CUENTA UNICA DEL TESORO-3987 LIB. 00099021001 REF.: COMISIONES BANCARIAS</t>
  </si>
  <si>
    <t>G04463900003</t>
  </si>
  <si>
    <t>PAGO A BID PRÉSTAMO 3667/BL-BO VCTO. 15-may-2017 POR CUENTA DE TGN , NTI. 009284 VALOR 15-may-2017 INTERESES USD 16.724,43 CTA. 3987 CUENTA UNICA DEL TESORO-3987 LIB. 00099021001 REF.: COMISIONES BANCARIAS</t>
  </si>
  <si>
    <t>G04463910003</t>
  </si>
  <si>
    <t>PAGO A BID PRÉSTAMO 1940/BL-BO VCTO. 15-may-2017 POR CUENTA DE TGN , NTI. 009377 VALOR 15-may-2017 CAPITAL USD 305.942,33 INTERESES USD 164.043,64 CTA. 3987 CUENTA UNICA DEL TESORO-3987 LIB. 00099021001 REF.: COMISIONES BANCARIAS</t>
  </si>
  <si>
    <t>G04463920003</t>
  </si>
  <si>
    <t>PAGO A BID PRÉSTAMO 1940/BL-BO VCTO. 15-may-2017 POR CUENTA DE TGN , NTI. 009309 VALOR 15-may-2017 INTERESES USD 7.788,56 CTA. 3987 CUENTA UNICA DEL TESORO-3987 LIB. 00099021001 REF.: COMISIONES BANCARIAS</t>
  </si>
  <si>
    <t>G04463930003</t>
  </si>
  <si>
    <t>PAGO A BID PRÉSTAMO 3666/BL-BO VCTO. 15-may-2017 POR CUENTA DE TGN , NTI. 009331 VALOR 15-may-2017 INTERESES USD 1.552.808,27 CTA. 3987 CUENTA UNICA DEL TESORO-3987 LIB. 00099021001 REF.: COMISIONES BANCARIAS</t>
  </si>
  <si>
    <t>G04463940003</t>
  </si>
  <si>
    <t>PAGO A BID PRÉSTAMO 3666/BL-BO VCTO. 15-may-2017 POR CUENTA DE TGN , NTI. 009311 VALOR 15-may-2017 INTERESES USD 18.582,69 CTA. 3987 CUENTA UNICA DEL TESORO-3987 LIB. 00099021001 REF.: COMISIONES BANCARIAS</t>
  </si>
  <si>
    <t>G04464000003</t>
  </si>
  <si>
    <t>PAGO A CAF PRÉSTAMO CFA007372 VCTO. 15-may-2017 POR CUENTA DE TGN , NTI. 009414 VALOR 15-may-2017 CAPITAL USD 2.884.615,38 INTERESES USD 748.076,88 CTA. 3987 CUENTA UNICA DEL TESORO-3987 LIB. 00099021001 REF.: COMISIONES BANCARIAS</t>
  </si>
  <si>
    <t>G04464010003</t>
  </si>
  <si>
    <t>PAGO A BID PRÉSTAMO 2828/BL-BO VCTO. 15-may-2017 POR CUENTA DE TGN , NTI. 009278 VALOR 15-may-2017 INTERESES USD 192.070,33 COMISIONES USD 50.160,58 CTA. 3987 CUENTA UNICA DEL TESORO-3987 LIB. 00099021001 REF.: COMISIONES BANCARIAS</t>
  </si>
  <si>
    <t>G04464020003</t>
  </si>
  <si>
    <t>PAGO A BID PRÉSTAMO 2828/BL-BO VCTO. 15-may-2017 POR CUENTA DE TGN , NTI. 009294 VALOR 15-may-2017 INTERESES USD 3.640,69 CTA. 3987 CUENTA UNICA DEL TESORO-3987 LIB. 00099021001 REF.: COMISIONES BANCARIAS</t>
  </si>
  <si>
    <t>G04464150004</t>
  </si>
  <si>
    <t>VENTA DE DIVISAS A SOLICITUD DE MINISTERIO DE LA PRESIDENCIA SEGUN SOLICITUD 2277 REF: DIVISAS USD 5,000.- PARA EL VIAJE AL EXTERIOR QUE REALIZARA EL SR. PRESIDENTE DEL ESTADO PLURINACIONAL Y COMITIVA A LA REPUBLICA DEL ECUADOR. LOS FONDOS SERAN ENTREGADOS A OMAR ROBERTO CARY . LIB. 00099021001 TGN-RECURSOS ORDINARIOS (3987)</t>
  </si>
  <si>
    <t>S08876900002</t>
  </si>
  <si>
    <t>'TRANSFERENCIA DE FONDOS DE DPTOS.DE ENCAJE LEGAL DEL SISTEMA FINANCIERO A DPTOS.CTES.DEL SECTOR PUBLICO S/G CITE' CA/FID.VIV 0188/2017||DE LA FECHA (HRE-TSO-2546) ABONO A LA LIBRETA N° 03420102001, GASTOS DE FUNCIONAMIENTO DE LA AGENCIA ESTATAL DE VIVIENDA; BUN.</t>
  </si>
  <si>
    <t>J03232390001</t>
  </si>
  <si>
    <t>De: 00099021001 Transferencia a requerimiento de la Empresa Misicuni con nota CITE: EM.GG.320/2017, para el pago de la Planilla N 28 del paquete N 1 de la Presa, Vertedero y Obras Subterraneas de la Contruccion de la Presa, Obras Anexas y Complementarias (Misicuni II) del Proyecto Multiple Misicuni.</t>
  </si>
  <si>
    <t>J03232400001</t>
  </si>
  <si>
    <t>De: 00660012005 Transferencia efectuada en virtud a las notas CITE: UNID./NAL./FINANZAS/DAF/OJ N 0070/2017 y MEFP/VPCF/DGCF/UCCF N 476/2017 del Organo Judicial y la DGCF respectivamente, por concepto de devolucion de depositos erroneos.</t>
  </si>
  <si>
    <t>S08877620001</t>
  </si>
  <si>
    <t>||COBRO DE UTILES DE ESCRITORIO POR TRANSFERENCIA RECIBIDA DEL EXTERIOR REGULARIZACION DE NUESTRO COMPROBANTE N° S 0887671 DE FECHA 15-05-2017 S/G NOTA DE LA ADMINISTRADORA BOLIVIANA DE CARRETERAS ABC/GNAF/SAF/ATE/2017-1283 DE FECHA 16/05/2017. REF.: SWIFT N°06813-06809 DE FECHA 15-05-2017. LIBRETA N°00291012002 ABC-RECURSOS PROPIOS</t>
  </si>
  <si>
    <t>G04479390001</t>
  </si>
  <si>
    <t>COBRO COSTOS DE PAPELERIA SEGUN TRANSFERENCIA DEL EXTERIOR POR ORDEN DE VICTORIA JUAN GAS S.A.C. (CUZCO PERU) REF.: PAGO DE LA 1RA. CUOTA DE LA NOTA DE DEBITO 19/2017 LIB. 00513062001 YPFB-OPERACIONES PLANTA DE SEPARACION DE LIQUIDOS RIO GRANDE</t>
  </si>
  <si>
    <t>G04479410004</t>
  </si>
  <si>
    <t>VENTA DE DIVISAS CON TRANSFERENCIA DE FONDOS A SOLICITUD DE YACIMIENTOS PETROLIFEROS FISCALES BOLIVIANOS SEGUN SOLICITUD 2323 REF: PAGO A COMPANIA DE PETROLEOS DE CHILE POR PRODUCTOS FACTURAS FINALES PERIODO 30 03 17 AL 12 04 17 LIB. 00513012004 LBP-YPFB-UNICOMERCIAL (4030005415/1-2188907)</t>
  </si>
  <si>
    <t>Q08375750002</t>
  </si>
  <si>
    <t>NUMERO DE LIBRETA CUT: 00513012008 OPERACIÓN E18 TRANSFERENCIA DEL SISTEMA FINANCIERO POR CUENTA DE TERCEROS A LA CUT PAGO DIVIDENTOS PARTE G 2007YPFB DIVIDENDOS</t>
  </si>
  <si>
    <t>Q08377350002</t>
  </si>
  <si>
    <t>NÚMERO DE LIBRETA CUT: 99031009.00 OPERACIÓN T01 TRANSFERENCIA DE FONDOS A LA CUT - TESORO DIRECTO DE BANCO UNION S.A. A CUENTA UNICA DEL TESORO CON NUMERO DE SOLICITUD = 1808438 Y NUMERO CORRELATIVO = 91320017052017502 TRANSFERENCIA OPERACIONES DE VENTA</t>
  </si>
  <si>
    <t>Q08379040002</t>
  </si>
  <si>
    <t>G04494080004</t>
  </si>
  <si>
    <t>VENTA DE DIVISAS CON TRANSFERENCIA DE FONDOS A SOLICITUD DE YACIMIENTOS PETROLIFEROS FISCALES BOLIVIANOS SEGUN SOLICITUD 2324 REF: PAGO A COMPANIA DE PETROLEOS DE CHILE POR SUMINISTRO DE DIESEL OIL Y GASOLINA CARGAS DEL 13 04 17 AL 26 04 17 LIB. 00513012004 LBP-YPFB-UNICOMERCIAL (4030005415/1-2188907)</t>
  </si>
  <si>
    <t>G04494160003</t>
  </si>
  <si>
    <t>TRANSFERENCIA RECIBIDA DEL EXTERIOR SEGÚN MENSAJES SWIFT Nos. 06987 - 06985 (REM.EXT.) DE FECHA 17-05-2017 POR DESEMBOLSO DE CAF PRÉSTAMO CFA008832 SOLICITUD DE DESEMBOLSO N° 12 CARRET.V.GRANADO-LA PALIZADA LIBRETA N° 00291012002 ABC-RECURSOS PROPIOS REF.: UTILES DE ESCRITORIO</t>
  </si>
  <si>
    <t>G04494170003</t>
  </si>
  <si>
    <t>TRANSFERENCIA RECIBIDA DEL EXTERIOR SEGÚN MENSAJES SWIFT Nos. 06986 - 06984 (REM.EXT.) DE FECHA 17-05-2017 POR DESEMBOLSO DE CAF PRÉSTAMO CFA007860 SOLICITUD DE DESEMBOLSO N° 38 CARRETERA CHACAPUCO RAVELO LIBRETA N° 00291012002 ABC-RECURSOS PROPIOS REF.: UTILES DE ESCRITORIO</t>
  </si>
  <si>
    <t>G04495360001</t>
  </si>
  <si>
    <t>COBRO COSTOS DE PAPELERIA SEGUN TRANSFERENCIA DEL EXTERIOR POR ORDEN DE HERCO COMBUSTIBLES SA LIB. 00513062001 YPFB-OPERACIONES PLANTA DE SEPARACION DE LIQUIDOS RIO GRANDE</t>
  </si>
  <si>
    <t>G04497300003</t>
  </si>
  <si>
    <t>PAGO A BID PRÉSTAMO 17-CD-BO VCTO. 17-05-2017 POR CUENTA DE TGN COD. LIQ. 9355, VALOR 17-05-2017 CAPITAL CAD 21.197,53 INTERESES CAD 529,94 LIBRETA 00099021001 RECURSOS ORDINARIOS - 3987 REF.: COMISIONES BANCARIAS</t>
  </si>
  <si>
    <t>Q08382900002</t>
  </si>
  <si>
    <t>NÚMERO DE LIBRETA CUT: 99031009.00 OPERACIÓN T01 TRANSFERENCIA DE FONDOS A LA CUT - TESORO DIRECTO DE BANCO UNION S.A. A CUENTA UNICA DEL TESORO CON NUMERO DE SOLICITUD = 1811628 Y NUMERO CORRELATIVO = 91320018052017556 TRANSFERENCIA OPERACIONES DE VENTA</t>
  </si>
  <si>
    <t>S08879350002</t>
  </si>
  <si>
    <t>'TRANSFERENCIA DE FONDOS DE DPTOS.DE ENCAJE LEGAL DEL SISTEMA FINANCIERO A DPTOS.CTES.DEL SECTOR PUBLICO S/G CITE' BUN/0341/17||DE LA FECHA (HRE-TSO-2581). A SOLIC.MEFP; REVERSION POR ERROR EN MONTO DE TRANSF.ELECTR DE F.12/05/2017; LIBR.00099021001; BUN.</t>
  </si>
  <si>
    <t>S08879370002</t>
  </si>
  <si>
    <t>'TRANSFERENCIA DE FONDOS DE DPTOS.DE ENCAJE LEGAL DEL SISTEMA FINANCIERO A DPTOS.CTES.DEL SECTOR PUBLICO S/G CITE' BUN/0342/17||DE LA FECHA (HRE-TSO-2579). A SOLIC. MEFP; REVERSION POR ERROR EN MONTO DE TRANSF.ELECT. DE F. 17/05/17; LIBR. 00099021001; BUN.</t>
  </si>
  <si>
    <t>S08879400002</t>
  </si>
  <si>
    <t>||TRANSFERENCIA DE FONDOS S/G. NOTA CITE:BUN0345/17 DE LA FECHA (HRE-TSO-2580),RECURSOS HIDRICOS Y RIEGO-MMAYA NO EJECUTADOS AL CIERRE DE LA GESTION 2016 PARA SU REPROGRAMACIÓN EN EL PRESUPUESTO DE LA GESTION 2017. A SOLIC.GOB.AUT.MCPAL.DE LLALLAGUA, LIBRETA N°00099021001 TGN-RECURSOS ORDINARIOS; BUN.</t>
  </si>
  <si>
    <t>S08879010001</t>
  </si>
  <si>
    <t>'COBRO POR´||COMISION TRANSFERENCIA AL EXTERIOR 0,10% S/USD737,484.- REEMB. GASTOS DE COMUNICACION BS220.- EMISION DE CBTE. CONTABLE BS50.- EN COMPLEMENTO A CBTE. S-0887895 CGO. LIB. 00087014201 MIN. DE COMUNICACION - PRONTIS - TRANSFERENCIA MOPSV</t>
  </si>
  <si>
    <t>G04497460004</t>
  </si>
  <si>
    <t>VENTA DE DIVISAS CON TRANSFERENCIA DE FONDOS A SOLICITUD DE BOLIVIA TV SEGUN SOLICITUD 2319 REF: AMAURY SPORT ORGANISATION - A.S.O. : PAGO ORTORGACION LICENCIA DE TRANSMISION EVENTO DAKAR 2017, SEGUN INOFRME CITE: CONTAB-PAGO 117/2017, INFORME TECNICO BTV-DPP 001/2017, BTV-GMV. 003/2017,BTV-GP 001/2 LIB. 00526012001 BOLIVIA TV - RECAUDACIONES POR DIFERENCIAL CAMBIARIO</t>
  </si>
  <si>
    <t>G04497460005</t>
  </si>
  <si>
    <t>VENTA DE DIVISAS CON TRANSFERENCIA DE FONDOS A SOLICITUD DE BOLIVIA TV SEGUN SOLICITUD 2319 REF: AMAURY SPORT ORGANISATION - A.S.O. : PAGO ORTORGACION LICENCIA DE TRANSMISION EVENTO DAKAR 2017, SEGUN INOFRME CITE: CONTAB-PAGO 117/2017, INFORME TECNICO BTV-DPP 001/2017, BTV-GMV. 003/2017,BTV-GP 001/2 LIB. 00526012001 BOLIVIA TV - RECAUDACIONES</t>
  </si>
  <si>
    <t>G04500670001</t>
  </si>
  <si>
    <t>COBRO COSTOS DE PAPELERIA SEGUN TRANSFERENCIA DEL EXTERIOR POR ORDEN DE CORPORACION PETROLERA S.A. REF.: OPE 0/335634 LIB. 00513062001 YPFB-OPERACIONES PLANTA DE SEPARACION DE LIQUIDOS RIO GRANDE</t>
  </si>
  <si>
    <t>G04505110004</t>
  </si>
  <si>
    <t>VENTA DE DIVISAS CON TRANSFERENCIA DE FONDOS A SOLICITUD DE YACIMIENTOS PETROLIFEROS FISCALES BOLIVIANOS SEGUN SOLICITUD 2340 REF: PAGO JAGUAR EXPLORATION INC FACTURA NUMERO 16 102 CORRESPONDIENTE AL 3ER PAGO POR APOYO TECNICO PARA LA ADQUISICION SISMICA 2D EN EL ALTIPLANO NORTE SEGUN CONTRATO NUM LIB. 00513042001 YPFB - OPERACIONES G N E E</t>
  </si>
  <si>
    <t>G04505120004</t>
  </si>
  <si>
    <t>VENTA DE DIVISAS CON TRANSFERENCIA DE FONDOS A SOLICITUD DE MINISTERIO DE LA PRESIDENCIA SEGUN SOLICITUD 2339 REF: DIVISAS USD 20.362,69 TRANSFERENCIA A EMPRESA AIRBUS HELICOPTERS CONO SUR S.A POR COMPRA DE REPUESTOS PARA AERONAVE FAB 003, A LA CUENTA 999011879 BBVA URUGUAY S.A. LIB. 00099021001 TGN-RECURSOS ORDINARIOS (3987)</t>
  </si>
  <si>
    <t>G04505150004</t>
  </si>
  <si>
    <t>VENTA DE DIVISAS CON TRANSFERENCIA DE FONDOS A SOLICITUD DE MINISTERIO DE LA PRESIDENCIA SEGUN SOLICITUD 2335 REF: DIVISAS USD 17,500 TRANSFERENCIA A EMPRESA AIRBUS HELICOPTERS CONO SUR S.A POR COMPRA DE REPUESTOS RUEDAS DE REMOQUE PARA AEREONAVE FAB 755, PAGO A LA CUENTA 999011879 BBVA URUGUAY S.A. LIB. 00099021001 TGN-RECURSOS ORDINARIOS (3987)</t>
  </si>
  <si>
    <t>G04505190001</t>
  </si>
  <si>
    <t>COBRO COSTOS DE PAPELERIA POR REGULARIZACION DE TRANSFERENCIA DEL EXTERIOR POR ORDEN DE HULUDAO CITY STEEL PIPE INDUSTRIAL CO LTD LIB. 00513072001 YPFB - OPERACIONES G N R G D</t>
  </si>
  <si>
    <t>G04505230004</t>
  </si>
  <si>
    <t>VENTA DE DIVISAS CON TRANSFERENCIA DE FONDOS A SOLICITUD DE MINISTERIO DE LA PRESIDENCIA SEGUN SOLICITUD 2333 REF: DIVISAS USD 722.20 TRANSFERENCIA A LA EMPRESA DASSAULT FALCON JET POR COSTOS DE ENVIO DE REPUESTOS PARA AERONAVE FAB 001, PAGO A LA CUENTA 381023401350 BANK OF AMERICA. LIB. 00099021001 TGN-RECURSOS ORDINARIOS (3987)</t>
  </si>
  <si>
    <t>Q08388460002</t>
  </si>
  <si>
    <t>NUMERO DE LIBRETA CUT: CUT OPERACIÓN E18 TRANSFERENCIA DEL SISTEMA FINANCIERO POR CUENTA DE TERCEROS A LA CUT REVERSION APORTE PATRONAL PARA LA VIVIENDA- TGN MINISTERIO DE EDUCACION</t>
  </si>
  <si>
    <t>S08880220002</t>
  </si>
  <si>
    <t>||TRANSFERENCIA DE FONDOS S/G. FORMULARIO, CITE' BUN0348/17 DE LA FECHA (HRE-TSO-2598).PROGRAMA MAS INVERSION PARA RIEGO, S/G. CONV.N°0192 DE F.15/12/15 PARA ASISTENCIA TECNICA Y CAPACITACION DURANTE LA FASE DE FUNCIONAMIENTO DE LOS SISTEMAS DE RIEGO CONSTRUIDOS. A SOLICITUD DEL G.A.D. DE ORURO; LIBRETA 00086044101 MMAYA; BUN.</t>
  </si>
  <si>
    <t>S08879870001</t>
  </si>
  <si>
    <t>||COMISION TRANSFERENCIA DE FONDOS AL EXTERIOR 0,10% S/USD145.140.- REEMBOLSO DE COMUNICACION BS220.- Y EMISION CBTE. CONTABLE BS50.- REF.: PAGO N°2 LC I-2016-036 POR CUENTA DE YPFB A FAVOR DE DELTA COMPRESION S.A. EN COMPLEMENTO A CBTE. S-0887984 ADJ. DE LA FECHA LIB. 00513012004 LBP-YPFB - UNICOMERCIAL REF.: COM. PAGO N°2 LC-2016-036</t>
  </si>
  <si>
    <t>G04511840001</t>
  </si>
  <si>
    <t>COBRO COSTOS DE PAPELERIA SEGUN TRANSFERENCIA DEL EXTERIOR POR ORDEN DE GAS CORONA S.A.E.C.A. LIB. 00513062001 YPFB-OPERACIONES PLANTA DE SEPARACION DE LIQUIDOS RIO GRANDE</t>
  </si>
  <si>
    <t>G04513110004</t>
  </si>
  <si>
    <t>VENTA DE DIVISAS CON TRANSFERENCIA DE FONDOS A SOLICITUD DE MINISTERIO DE LA PRESIDENCIA SEGUN SOLICITUD 2343 REF: DIVISAS USD 599.03 TRANSFERENCIA A SATCOM DIRECT INC POR SERVICIO DE TELEFONIA SATELITAL MES ABRIL 2017 DE LA AERONAVE FAB 001, PAGO A CUENTA 2000055025245 WELLS FARGO BANK. LIB. 00099021001 TGN-RECURSOS ORDINARIOS (3987)</t>
  </si>
  <si>
    <t>G04518570001</t>
  </si>
  <si>
    <t>COBRO COSTOS DE PAPELERIA SEGUN TRANSFERENCIA DEL EXTERIOR POR ORDEN DE COPAPE PROD DE PETROLEO LTDA. REF.: INV 147/2017 LIB. 00513062001 YPFB-OPERACIONES PLANTA DE SEPARACION DE LIQUIDOS RIO GRANDE</t>
  </si>
  <si>
    <t>Q08394830002</t>
  </si>
  <si>
    <t>NUMERO DE LIBRETA CUT: Cuenta Unica del Tesoro OPERACIÓN E18 TRANSFERENCIA DEL SISTEMA FINANCIERO POR CUENTA DE TERCEROS A LA CUT Devolucion de desembolsos CCG al TGN</t>
  </si>
  <si>
    <t>Q08394750002</t>
  </si>
  <si>
    <t>S08881340004</t>
  </si>
  <si>
    <t>||PAGO A EXIMBANK CHINA POPUL PRESTAMO GCL 2016 (29) 599 VCTO. 26/05/2017 POR CUENTA DEL TGN, NTI. 009433 VALOR 22/05/2017 COMISION DE ADMINISTRACION RMY 1.750.000.- CTA. 3987 CUENTA UNICA DEL TESORO-3987 REF.: COMISIONES BANCARIAS</t>
  </si>
  <si>
    <t>Q08394860002</t>
  </si>
  <si>
    <t>NUMERO DE LIBRETA CUT: Cuenta Unica del Tesoro OPERACIÓN E18 TRANSFERENCIA DEL SISTEMA FINANCIERO POR CUENTA DE TERCEROS A LA CUT Devolucion de pagos CC no cobrados por afiliados Civiles y Militares correspondiente al periodo Enero 2017</t>
  </si>
  <si>
    <t>Q08394060002</t>
  </si>
  <si>
    <t>NÚMERO DE LIBRETA CUT: 99031009.00 OPERACIÓN T01 TRANSFERENCIA DE FONDOS A LA CUT - TESORO DIRECTO DE BANCO UNION S.A. A CUENTA UNICA DEL TESORO CON NUMERO DE SOLICITUD = 1819022 Y NUMERO CORRELATIVO = 91320022052017670 TRANSFERENCIA OPERACIONES DE VENTA</t>
  </si>
  <si>
    <t>S08880980002</t>
  </si>
  <si>
    <t>'TRANSFERENCIA DE FONDOS DE DPTOS.DE ENCAJE LEGAL DEL SISTEMA FINANCIERO A DPTOS.CTES.DEL SECTOR PUBLICO S/G CITE' CA/FID.VIV 0200/2017||DE LA FECHA (HRE-TSO-2606). ABONO A LA LIBRETA N03420102001 PARA GASTOS DE FUNCIONAMIENTO DE LA AGENCIA ESTATAL DE VIVIENDA;BUN</t>
  </si>
  <si>
    <t>J03235280001</t>
  </si>
  <si>
    <t>De: 00287100050 JGCB/TRL/141/2017 TRANSFERENCIA DE RECURSOS POR TRASPASO DE APL A FUENTE PROY. FPS-07-3771-3772-3774 Y 3775 CONT. C-FPS-07-3294-3295-3296 Y 3297 CONV. MI AGUA 3</t>
  </si>
  <si>
    <t>S08881340002</t>
  </si>
  <si>
    <t>||PAGO A EXIMBANK CHINA POPUL PRESTAMO GCL 2016 (29) 599 VCTO. 26/05/2017 POR CUENTA DEL TGN, NTI. 009433 VALOR 22/05/2017 COMISION DE ADMINISTRACION RMY 1.750.000.- LIBRETA N 00099021001 RECURSOS ORDINARIOS-3987, REF.: COMISIONES BANCARIAS</t>
  </si>
  <si>
    <t>G04523640004</t>
  </si>
  <si>
    <t>VENTA DE DIVISAS CON TRANSFERENCIA DE FONDOS A SOLICITUD DE MINISTERIO DE LA PRESIDENCIA SEGUN SOLICITUD 2353 REF: DIVISAS USD 7,120 TRANSFERENCIA A DASSAULT FALCON JET CORP POR ACTUALIZACION DE LOS MANUALES DE OPERACION Y MANTENIMIENTO DE AERONAVE FAB 002, PAGO BANK OF AMERICA CUENTA 381023401350, LIB. 00099021001 TGN-RECURSOS ORDINARIOS (3987)</t>
  </si>
  <si>
    <t>G04532010003</t>
  </si>
  <si>
    <t>TRANSFERENCIA RECIBIDA DEL EXTERIOR SEGÚN MENSAJES SWIFT Nos. 07240-07233 (REM.EXT.) DE FECHA 22-05-2017 POR DESEMBOLSO DE CAF PRÉSTAMO CFA008422 CARRETERA PORVENIR-PUERTO RICO SOLICITUD DE DESEMBOLSO NRO. 8 LIBRETA N 02910102002 ABC-LIB.RECAUD.TASAS Y TRIBUTOS I REF.: UTILES DE ESCRITORIO</t>
  </si>
  <si>
    <t>S08881280003</t>
  </si>
  <si>
    <t>||PAGO A LA CAF COMISION POR AVAL CFC003073 VCTO. 22-05-2017 POR CUENTA DEL TGN SEGÚN NOTA MEFP/VTCP/DGCP/UODP-415/2017 DE FECHA 22-05-2017 LIBRETA N00099021001 CUENTA UNICA DEL TESORO CTA 3987 REF.: COMISIONES BANCARIAS</t>
  </si>
  <si>
    <t>G04531210003</t>
  </si>
  <si>
    <t>PAGO A EXIMBANK CHINA POPUL PRÉSTAMO GCL 2016 (29) 599 VCTO. 26-may-2017 POR CUENTA DE TGN , NTI. 009433 VALOR 22-may-2017 COMISIONES RMY 1.750.000,00 CTA. 3987 CUENTA UNICA DEL TESORO-3987 REF.: COMISIONES BANCARIAS</t>
  </si>
  <si>
    <t>G04535110002</t>
  </si>
  <si>
    <t>REGULARIZACION DE TRANSFERENCIA DEL EXTERIOR SEGUN SWIFT 06324 DE FECHA 23/05/2017 ORDENANTE: CONSULADO DE BOLIVIA EN ARICA REF.: DEVOLUCION SALDOS NO EJECUTADOS AL 31/12/2016 LIB. 00099021001 TGN-RECURSOS ORDINARIOS (3987)</t>
  </si>
  <si>
    <t>G04533870001</t>
  </si>
  <si>
    <t>G04536320005</t>
  </si>
  <si>
    <t>VENTA DE DIVISAS CON TRANSFERENCIA DE FONDOS A SOLICITUD DE MINISTERIO DE GOBIERNO SEGUN SOLICITUD 2355 REF: PAGO DE HABERES DE AGREGADOS DE LA POLICIA BOLIVIANA EN EL EXTERIOR, CORRESPONDIENTE AL MES DE ABRIL 2017 (CUENTAS EXTRANJERAS). LIB. 00099021001 TGN-RECURSOS ORDINARIOS (3987)</t>
  </si>
  <si>
    <t>G04536370004</t>
  </si>
  <si>
    <t>VENTA DE DIVISAS CON TRANSFERENCIA DE FONDOS A SOLICITUD DE YACIMIENTOS PETROLIFEROS FISCALES BOLIVIANOS SEGUN SOLICITUD 2359 REF: PAGO ANTICIPO A KOSAN CRISPLANT AS POR LA CONSTRUCCION DEL CARGADERO DE GLP EN PLANTA SENKATA LIB. 00513012004 LBP-YPFB-UNICOMERCIAL (4030005415/1-2188907)</t>
  </si>
  <si>
    <t>G04542460003</t>
  </si>
  <si>
    <t>TRANSFERENCIA RECIBIDA DEL EXTERIOR SEGÚN MENSAJES SWIFT Nos. 07293-07290 (REM.EXT.) DE FECHA 23-05-2017 POR DESEMBOLSO DE CAF PRÉSTAMO CFA008789 CARR.MONTEAGUDO-MUYU-IPA SOLICITUD DE DESEMBOLSO NRO. 17 LIBRETA N° 00291012002 ABC-RECURSOS PROPIOS REF.: UTILES DE ESCRITORIO</t>
  </si>
  <si>
    <t>S08881400004</t>
  </si>
  <si>
    <t>||VENTA DE DIVISAS S/G NOTA YPFB/GAFC-1414 DFC-1496 URT-0771/2017 Y LA ASIGNACION DE DIVISAS EFECTUADAS POR EL MEFP REF.: EMISION LC I-2017-025, COM. EMISION LC 0,15% S/USD 872.910.- POR 181 DIAS, REEMB. GTOS DE COMUNICACION BS220.- Y EMISION CBTE. CONTABLE BS50.- LIBRETA 00513072001 YPFB OPERACIONES GNRGD</t>
  </si>
  <si>
    <t>S08882380001</t>
  </si>
  <si>
    <t>||COMISION TRANSFERENCIA DE FONDOS AL EXTERIOR 0,10% S/USD873.600.- REEMB. GASTOS DE COMUNICACION BS220.- Y EMISION DE CBTE. CONTABLE BS50.- REF.:PAGO 3 LC I-2016-032 P/C YPFB A FAVOR DE KOSAN CRISPLANT A/S EN COMPLEMENTO A CBTE. S-0888233 DE LA FECHA ADJUNTO LIB. 00513012004 LBP-YPFB UNICOMERCIAL REF: COMISIONES PAGO N°3 LC I-2016-032</t>
  </si>
  <si>
    <t>G04546170004</t>
  </si>
  <si>
    <t>VENTA DE DIVISAS CON TRANSFERENCIA DE FONDOS A SOLICITUD DE YACIMIENTOS PETROLIFEROS FISCALES BOLIVIANOS SEGUN SOLICITUD 2371 REF: TRANSFERENCIA DE FONDOS 2DO TRIMESTRE 2017 YPFB REPRESENTACION BUENOS AIRES ARGENTINA LIB. 00513012003 LBP-YPFB (2011349681373)</t>
  </si>
  <si>
    <t>G04546180004</t>
  </si>
  <si>
    <t>VENTA DE DIVISAS CON TRANSFERENCIA DE FONDOS A SOLICITUD DE YACIMIENTOS PETROLIFEROS FISCALES BOLIVIANOS SEGUN SOLICITUD 2370 REF: TRANSFERENCIA DE FONDOS 2DO TRIMESTRE 2017 YPFB REPRESENTACION BUENOS AIRES ARGENTINA LIB. 00513012003 LBP-YPFB (2011349681373)</t>
  </si>
  <si>
    <t>G04546190004</t>
  </si>
  <si>
    <t>VENTA DE DIVISAS CON TRANSFERENCIA DE FONDOS A SOLICITUD DE YACIMIENTOS PETROLIFEROS FISCALES BOLIVIANOS SEGUN SOLICITUD 2369 REF: TRANSFERENCIA DE FONDOS 2DO TRIMESTRE 2017 YPFB REPRESENTACION RIO DE JANEIRO BRASIL LIB. 00513012003 LBP-YPFB (2011349681373)</t>
  </si>
  <si>
    <t>G04546200004</t>
  </si>
  <si>
    <t>VENTA DE DIVISAS CON TRANSFERENCIA DE FONDOS A SOLICITUD DE YACIMIENTOS PETROLIFEROS FISCALES BOLIVIANOS SEGUN SOLICITUD 2372 REF: TRANSFERENCIA DE FONDOS 2DO TRIMESTRE 2017 YPFB REPRESENTACION RIO DE JANEIRO BRASIL LIB. 00513012003 LBP-YPFB (2011349681373)</t>
  </si>
  <si>
    <t>G04547970003</t>
  </si>
  <si>
    <t>TRANSFERENCIA RECIBIDA DEL EXTERIOR SEGÚN MENSAJES SWIFT Nos. 07330-07329 (REM.EXT.) DE FECHA 24-05-2017 POR DESEMBOLSO DE CAF PRÉSTAMO CFA008785 PROGRAMA MI RIEGO SOLICITUD DE DESEMBOLSO FONDO ROTATORIO LIBRETA N° 00287102001 FPS-RECURSOS PROPIOS REF.: UTILES DE ESCRITORIO</t>
  </si>
  <si>
    <t>G04552140001</t>
  </si>
  <si>
    <t>G04552180001</t>
  </si>
  <si>
    <t>COBRO COSTOS DE PAPELERIA SEGUN TRANSFERENCIA DEL EXTERIOR POR ORDEN DE HERCO COMBUSTIBLES S.A. (PERU) REF.: CONTRATO DE COMPRA VENTA DE ISOPENTANO 9 DESPACHO LIB. 00513062001 YPFB-OPERACIONES PLANTA DE SEPARACION DE LIQUIDOS RIO GRANDE</t>
  </si>
  <si>
    <t>G04552230001</t>
  </si>
  <si>
    <t>COBRO COSTOS DE PAPELERIA SEGUN TRANSFERENCIA DEL EXTERIOR POR ORDEN DE PETROBRAS PARAGUAY GAS SRL LIB. 00513062001 YPFB-OPERACIONES PLANTA DE SEPARACION DE LIQUIDOS RIO GRANDE</t>
  </si>
  <si>
    <t>Q08411250002</t>
  </si>
  <si>
    <t>NÚMERO DE LIBRETA CUT: 99031009.00 OPERACIÓN T01 TRANSFERENCIA DE FONDOS A LA CUT - TESORO DIRECTO DE BANCO UNION S.A. A CUENTA UNICA DEL TESORO CON NUMERO DE SOLICITUD = 1829506 Y NUMERO CORRELATIVO = 91320025052017825 TRANSFERENCIA OPERACIONES DE VENTA</t>
  </si>
  <si>
    <t>S08884200002</t>
  </si>
  <si>
    <t>'TRANSFERENCIA DE FONDOS DE DPTOS.DE ENCAJE LEGAL DEL SISTEMA FINANCIERO A DPTOS.CTES.DEL SECTOR PUBLICO S/G CITE' BUN/0363/17||DE LA FECHA (HRE-TSO-2657). A SOLIC. MEFP; REVERSION POR ERROR EN MONTO DE LA TRANSF.ELECT. DE F.23/05/17; LIBR.00030011101; BUN</t>
  </si>
  <si>
    <t>G04563350004</t>
  </si>
  <si>
    <t>VENTA DE DIVISAS CON TRANSFERENCIA DE FONDOS A SOLICITUD DE MINISTERIO DE LA PRESIDENCIA SEGUN SOLICITUD 2373 REF: DIVISAS USD 23,616.18 TRANSFERENCIA A LA EMPRESA ROYAL FBO SERVICE S.A POR SERVICIOS PRESTADOS A LA AERONAVE PRESIDENCIAL FAB 002 DEL 1 AL 3 MARZO 2017, PAGO AL BANCO BBVA PARAGUAY S.A. LIB. 00099021001 TGN-RECURSOS ORDINARIOS (3987)</t>
  </si>
  <si>
    <t>G04563480004</t>
  </si>
  <si>
    <t>VENTA DE DIVISAS CON TRANSFERENCIA DE FONDOS A SOLICITUD DE YACIMIENTOS PETROLIFEROS FISCALES BOLIVIANOS SEGUN SOLICITUD 2374 REF: 3ER. PAGO A D.T.P. LABORATORIOS S.R.L. POR ADQUISICION GEOQUIMICA DE SUPERFICIE EN LA SUBCUENCA ROBORE SEGUN CONTRATO ULG-SCZ-205-2016. LIB. 00513022001 YPFB - "OPERACIONES"</t>
  </si>
  <si>
    <t>G04564670001</t>
  </si>
  <si>
    <t>S08886040002</t>
  </si>
  <si>
    <t>||TRANSFERENCIA DE FONDOS S/G. FORMULARIO, CITE' BUN0368/17 DE LA FECHA (HRE-TSO-2690), GASTOS DE FUNCIONAMIENTO PARA PRESERVACION DEL PARQUE AGUARAGUE-SERNAP YACUIBA. A SOLICITUD DEL GOB.AUT.REG.DEL CHACO TARIJEÑO CARAPARI; LIBRETA 00860304201 SERNAP; BUN.</t>
  </si>
  <si>
    <t>S08885960003</t>
  </si>
  <si>
    <t>||PAGO AL BID PRÉSTAMO 3730/BL-BO, VCTO. 15/05/2017 POR CUENTA DEL TGN SEGUN NOTA MEFP/VTCP/DGCP/UODP-429/2017 DE LA FECHA, VALOR 26/05/2017, COMISION DE COMPROMISO USD 48.898,38 LIBRETA N° 00099021001 TGN-RECURSOS ORDINARIOS 3987. REF.:COMISIONES BANCARIAS,SWIFT Y UT.ESCRITORIO</t>
  </si>
  <si>
    <t>S08885990003</t>
  </si>
  <si>
    <t>||PAGO AL BID PRÉSTAMO 3731/OC-BO, VCTO. 15/05/2017 POR CUENTA DEL TGN SEGUN NOTA MEFP/VTCP/DGCP/UODP-429/2017 DE LA FECHA , VALOR 26/05/2017, COMISION DE COMPROMISO USD 90.759,24 LIBRETA N° 00099021001 TGN-RECURSOS ORDINARIOS 3987. REF.:COMISIONES BANCARIAS,SWIFT Y UT.ESCRITORIO</t>
  </si>
  <si>
    <t>S08886080001</t>
  </si>
  <si>
    <t>||COMISION TRANSFERENCIA DE FONDOS AL EXTERIOR 0,10% S/USD4,486,680.- REEMB. GASTOS DE COMUNICACION BS220.- Y EMISION DE CBTE. CONTABLE BS50.- REF.- PAGO N°1 LC I-2016-005 POR CUENTA DE YPFB A FAVOR DE HULUDAO CITY STEEL PIPE INDISTRIAL C.O. LTD LIB. 00513072001 YPFB OPERACIONES GNRGD LIBRETA</t>
  </si>
  <si>
    <t>G04568130003</t>
  </si>
  <si>
    <t>PROVISION DE FONDOS A SOLICITUD DE YACIMIENTOS PETROLIFEROS FISCALES BOLIVIANOS SEGUN SOLICITUD YPFB-0149-2017 REF: PAGO REGALIAS FEBRERO 2017 TGN LIB. 00099021001 TGN YPFB PARTICIPACION 6% PRODUCCIÓN BRUTA DE HIDROCARBUROS BOCA DE POZO</t>
  </si>
  <si>
    <t>G04574260003</t>
  </si>
  <si>
    <t>TRANSFERENCIA RECIBIDA DEL EXTERIOR SEGÚN MENSAJES SWIFT Nos. 07517-07515 (REM.EXT.) DE FECHA 26-05-2017 POR DESEMBOLSO DE BID PRÉSTAMO 2828/BL-BO REQ 0010 OPS0201721266A LIBRETA N° 00287102001 FPS-RECURSOS PROPIOS REF.: UTILES DE ESCRITORIO</t>
  </si>
  <si>
    <t>G04574270003</t>
  </si>
  <si>
    <t>TRANSFERENCIA RECIBIDA DEL EXTERIOR SEGÚN MENSAJES SWIFT Nos. 07516-07514 (REM.EXT.) DE FECHA 26-05-2017 POR DESEMBOLSO DE BID PRÉSTAMO 2828/BL-BO REQ 0010 OPS0201721266A LIBRETA N° 00287102001 FPS-RECURSOS PROPIOS REF.: UTILES DE ESCRITORIO</t>
  </si>
  <si>
    <t>J03237020001</t>
  </si>
  <si>
    <t>De: 00513012004 Transferencia que se efectua a requerimiento de Yacimientos Petroliferos Fiscales Bolivianos (YPFB), con nota CITE: DFC-1209 URT-0678/2017 y en virtud a la nota interna CITE: MEFP/VPCF/DGCF/UCCF N 487/2017, por concepto de deposito en demasia.</t>
  </si>
  <si>
    <t>J03237030001</t>
  </si>
  <si>
    <t>De: 00513012004 Transferencia que se efectua a requerimiento de Yacimientos Petroliferos Fiscales Bolivianos (YPFB), con nota CITE: DFC-1210 URT-0679/2017 y en virtud a la nota interna CITE: MEFP/VPCF/DGCF/UCCF N 487/2017, por concepto de deposito en demasia.</t>
  </si>
  <si>
    <t>J03237040001</t>
  </si>
  <si>
    <t>De: 00513012004 Transferencia que se efectua a requerimiento de Yacimientos Petroliferos Fiscales Bolivianos (YPFB), con nota CITE: DFC-1211 URT-0680/2017 y en virtud a la nota interna CITE: MEFP/VPCF/DGCF/UCCF N 487/2017, por concepto de deposito en demasia.</t>
  </si>
  <si>
    <t>J03237050001</t>
  </si>
  <si>
    <t>J03237070001</t>
  </si>
  <si>
    <t>De: 00513012004 Transferencia que se efectua a requerimiento de Yacimientos Petroliferos Fiscales Bolivianos (YPFB), con nota CITE: DFC-1095 URT-0608/2017 y en virtud a la nota interna CITE: MEFP/VPCF/DGCF/UCCF N 494/2017, por concepto de deposito erroneo.</t>
  </si>
  <si>
    <t>J03237080001</t>
  </si>
  <si>
    <t>De: 00513012004 Transferencia que se efectua a requerimiento de Yacimientos Petroliferos Fiscales Bolivianos (YPFB), con nota CITE: DFC-1096 URT-0609/2017 y en virtud a la nota interna CITE: MEFP/VPCF/DGCF/UCCF N 494/2017, por concepto de deposito erroneo.</t>
  </si>
  <si>
    <t>J03237090001</t>
  </si>
  <si>
    <t>De: 00513012004 Transferencia que se efectua a requerimiento de Yacimientos Petroliferos Fiscales Bolivianos (YPFB), con nota CITE: DFC-1097 URT-0610/2017 y en virtud a la nota interna CITE: MEFP/VPCF/DGCF/UCCF N 494/2017, por concepto de deposito en demasia.</t>
  </si>
  <si>
    <t>J03237100001</t>
  </si>
  <si>
    <t>De: 00513012004 Transferencia que se efectua a requerimiento de Yacimientos Petroliferos Fiscales Bolivianos (YPFB), con nota CITE: DFC-1098 URT-0611/2017 y en virtud a la nota interna CITE: MEFP/VPCF/DGCF/UCCF N 494/2017, por concepto de deposito erroneo.</t>
  </si>
  <si>
    <t>J03237110001</t>
  </si>
  <si>
    <t>De: 00513012004 Transferencia que se efectua a requerimiento de Yacimientos Petroliferos Fiscales Bolivianos (YPFB), con nota CITE: DFC-1099 URT-0612/2017 y en virtud a la nota interna CITE: MEFP/VPCF/DGCF/UCCF N 494/2017, por concepto de deposito erroneo.</t>
  </si>
  <si>
    <t>J03237120001</t>
  </si>
  <si>
    <t>De: 00513012004 Transferencia que se efectua a requerimiento de Yacimientos Petroliferos Fiscales Bolivianos (YPFB), con nota CITE: DFC-1100 URT-0613/2017 y en virtud a la nota interna CITE: MEFP/VPCF/DGCF/UCCF N 494/2017, por concepto de deposito en demasia.</t>
  </si>
  <si>
    <t>Q08422270002</t>
  </si>
  <si>
    <t>NÚMERO DE LIBRETA CUT: 99031009.00 OPERACIÓN T01 TRANSFERENCIA DE FONDOS A LA CUT - TESORO DIRECTO DE BANCO UNION S.A. A CUENTA UNICA DEL TESORO CON NUMERO DE SOLICITUD = 1836780 Y NUMERO CORRELATIVO = 91320029052017958 TRANSFERENCIA POR OPERACIONES DE VE</t>
  </si>
  <si>
    <t>S08887340004</t>
  </si>
  <si>
    <t>G04589030004</t>
  </si>
  <si>
    <t>VENTA DE DIVISAS CON TRANSFERENCIA DE FONDOS A SOLICITUD DE MINISTERIO DE LA PRESIDENCIA SEGUN SOLICITUD 2406 REF: DIVISAS USD 48,612.78 TRANSFERENCIA A LA EMPRESA HONEYWELL POR SERVICIO DEL PLAN DE MANTENIMIENTO MSP POR LOS MESES MARZO Y ABRIL 2017 DE LA AERONAVE FAB 002, PAGO A JP MORGAN CHASE BAN LIB. 00099021001 TGN-RECURSOS ORDINARIOS (3987)</t>
  </si>
  <si>
    <t>G04589040004</t>
  </si>
  <si>
    <t>VENTA DE DIVISAS CON TRANSFERENCIA DE FONDOS A SOLICITUD DE MINISTERIO DE LA PRESIDENCIA SEGUN SOLICITUD 2405 REF: DIVISAS USD 383.70 TRANSFERENCIA A LA EMPRESA DASSAULT FALCON JET POR COSTOS DE ENVIO DE REPUESTOS PARA AERONAVE FAB 002, PAGO A BANK OF AMERICA CUENTA 381023401350. LIB. 00099021001 TGN-RECURSOS ORDINARIOS (3987)</t>
  </si>
  <si>
    <t>G04592860001</t>
  </si>
  <si>
    <t>PAGO A PDVSA PRÉSTAMO SA137065 VCTO. 28-may-2017 POR CUENTA DE YPFB , NTI. 009300 VALOR 30-may-2017 CAPITAL USD 52.817,38 INTERESES USD 12.676,17 CTA. 00513012004 LBP-YPFB-UNICOMERCIAL (4030005415/1-2188907)</t>
  </si>
  <si>
    <t>G04592860004</t>
  </si>
  <si>
    <t>PAGO A PDVSA PRÉSTAMO SA137065 VCTO. 28-may-2017 POR CUENTA DE YPFB , NTI. 009300 VALOR 30-may-2017 CAPITAL USD 52.817,38 INTERESES USD 12.676,17 CTA. 00513012004 LBP-YPFB-UNICOMERCIAL (4030005415/1-2188907) REF.: COMISIONES BANCARIAS</t>
  </si>
  <si>
    <t>G04596190004</t>
  </si>
  <si>
    <t>VENTA DE DIVISAS CON TRANSFERENCIA DE FONDOS A SOLICITUD DE YACIMIENTOS PETROLIFEROS FISCALES BOLIVIANOS SEGUN SOLICITUD 2410 REF: PAGO A VITOL SA POR SUMINISTRO DE DIESEL OIL MES MAYO 2017 LIB. 00513012004 LBP-YPFB-UNICOMERCIAL (4030005415/1-2188907)</t>
  </si>
  <si>
    <t>G04596200004</t>
  </si>
  <si>
    <t>VENTA DE DIVISAS CON TRANSFERENCIA DE FONDOS A SOLICITUD DE YACIMIENTOS PETROLIFEROS FISCALES BOLIVIANOS SEGUN SOLICITUD 2411 REF: PAGO A EMPRESA PETROPERU SA POR SUMINISTRO DE GASOLINA DEL 10 AL 22 DE MARZO DE 2017 LIB. 00513012004 LBP-YPFB-UNICOMERCIAL (4030005415/1-2188907)</t>
  </si>
  <si>
    <t>G04596230004</t>
  </si>
  <si>
    <t>VENTA DE DIVISAS CON TRANSFERENCIA DE FONDOS A SOLICITUD DE MINISTERIO DE ECONOMIA Y FINANZAS PUBLICAS SEGUN SOLICITUD 2412 REF: TRANSFERENCIA AL B.C.B. CTA.4088069001 PARA PAGO A FAVOR DE THE BANK OF NEW YORK MELLON, POR SERVICIOS ESPECIALIZADOS DE TRUSTEE PARA LA EMISION SOBERANA DEL ESTADO PLURIN LIB. 00099021001 TGN-RECURSOS ORDINARIOS (3987)</t>
  </si>
  <si>
    <t>G04597550003</t>
  </si>
  <si>
    <t>TRANSFERENCIA RECIBIDA DEL EXTERIOR SEGÚN MENSAJES SWIFT Nos. 07608-07590 (REM.EXT.) DE FECHA 30-05-2017 POR DESEMBOLSO DE CAF PRÉSTAMO CFA008789 CARR.MONTEAGUDO-IPATI SOLICITUD DE DESEMBOLSO NRO.18 LIBRETA N° 00291012002 ABC-RECURSOS PROPIOS REF.: UTILES DE ESCRITORIO</t>
  </si>
  <si>
    <t>G04597570003</t>
  </si>
  <si>
    <t>TRANSFERENCIA RECIBIDA DEL EXTERIOR SEGÚN MENSAJES SWIFT Nos. 07611 - 07593 (REM.EXT.) DE FECHA 30-05-2017 POR DESEMBOLSO DE FONPLATA PRÉSTAMO BOL 21/2014 GAF-BOL-033-2017 DESEMB. N° 7 LIBRETA N° 00291012002 ABC-RECURSOS PROPIOS REF.: UTILES DE ESCRITORIO</t>
  </si>
  <si>
    <t>G04597580003</t>
  </si>
  <si>
    <t>TRANSFERENCIA RECIBIDA DEL EXTERIOR SEGÚN MENSAJES SWIFT Nos. 07609 - 07591 (REM.EXT.) DE FECHA 30-05-2017 POR DESEMBOLSO DE FONPLATA PRÉSTAMO BOL 19/2011 GAF-BOL-034-2017 DESEMB. N° 16 LIBRETA N° 00291012002 ABC-RECURSOS PROPIOS REF.: UTILES DE ESCRITORIO</t>
  </si>
  <si>
    <t>G04597590003</t>
  </si>
  <si>
    <t>TRANSFERENCIA RECIBIDA DEL EXTERIOR SEGÚN MENSAJES SWIFT Nos. 07610 - 07592 (REM.EXT.) DE FECHA 30-05-2017 POR DESEMBOLSO DE FONPLATA PRÉSTAMO BOL 20/2013 GAF-BOL-35-2017 DESEMB. N° 14 LIBRETA N° 00291012002 ABC-RECURSOS PROPIOS REF.: UTILES DE ESCRITORIO</t>
  </si>
  <si>
    <t>G04599080001</t>
  </si>
  <si>
    <t>COBRO COSTOS DE PAPELERIA SEGUN TRANSFERENCIA DEL EXTERIOR POR ORDEN DE COPAPE PROD DE PETROLEO LTDA. REF.: INV.172/2017 LIB. 00513062001 YPFB-OPERACIONES PLANTA DE SEPARACION DE LIQUIDOS RIO GRANDE</t>
  </si>
  <si>
    <t>G04599210001</t>
  </si>
  <si>
    <t>COBRO COSTOS DE PAPELERIA SEGUN TRANSFERENCIA DEL EXTERIOR POR ORDEN DE LLAMA GAS SA REF.: PAGO ND 24 NC 20 Y A CTA ND 17 LIB. 00513062001 YPFB-OPERACIONES PLANTA DE SEPARACION DE LIQUIDOS RIO GRANDE</t>
  </si>
  <si>
    <t>G04599230001</t>
  </si>
  <si>
    <t>COBRO COSTOS DE PAPELERIA SEGUN TRANSFERENCIA DEL EXTERIOR POR ORDEN DE SEGUROS GENERALES S.A. SEGESA REF.: 12-2211821 LIB. 00513012003 LBP-YPFB (2011349681373)</t>
  </si>
  <si>
    <t>S08891060002</t>
  </si>
  <si>
    <t>||DEVOLUCION AL TESORO GENERAL DE LA NACION DE LOS PAGOS EFECTUADOS POR COMISIONES BANCARIAS EFECTUADOS A NOMBRE DE ENDE REF: PTMO.CBO-1006-01-F SEGUN NOTA MEFP/VTCP/DGCP/UODP-431/2017 DE 30-5-17 DEL MEFP LIBRETA N° 00099021001 TGN RECURSOS EXTRAORDINARIOS (3987)</t>
  </si>
  <si>
    <t>S08891910002</t>
  </si>
  <si>
    <t>||TRANSFERENCIA DE FONDOS S/G. NOTA CITE:BUN0375/17 DE LA FECHA (HRE-TSO-2737), DEVOLUCION RECURSOS NO CANCELADOS A LA EMPRESA CONSTRSUCTORA DE LA OBRA - GAM SAN PEDRO. A SOLICITUD GOB.AUT.MCPAL.SAN PEDRO, LIBRETA 01754014107 M/N.; BUN.</t>
  </si>
  <si>
    <t>J03238980001</t>
  </si>
  <si>
    <t>De: 00513012004 Transferencia que se efectua a requerimiento de Yacimientos Petroliferos Fiscales Bolivianos (YPFB), con nota CITE: DFC-1333 URT-0721/2017 y en virtud a la nota interna CITE: MEFP/VPCF/DGCF/UCCF N 556/2017, por concepto de deposito en demasia.</t>
  </si>
  <si>
    <t>S08890800001</t>
  </si>
  <si>
    <t>'TRANSFERENCIA DE FONDOS S/G CITE Nº' MEFP/VTCP/DGPOT||UPCFTGN/TR/N°1039/2017, DE LA FECHA , A SOL. DEL MIN,DE ECO Y FIN.PUBL. HRE TSO 2727 DEVOLUCIÓN DE RECURSOS DEPOSITADOS ERRÓNEAMENTE EN LA CUENTA RECAUDADORA DE YPFB, HABILITADA EN EL BANCO UNION S.A. DEBITO DE LA LIBRETA 00513012004 LBP - YPFB - UNICOMERCIAL.</t>
  </si>
  <si>
    <t>G04608280004</t>
  </si>
  <si>
    <t>VENTA DE DIVISAS CON TRANSFERENCIA DE FONDOS A SOLICITUD DE MINISTERIO DE LA PRESIDENCIA SEGUN SOLICITUD 2422 REF: DIVISAS USD 17,620.50 TRANSFERENCIA A LA EMPRESA ROYAL FBO SERVICE SA POR SERVICIOS PRESTADOS A LA AERONAVE PRESIDENCIAL FAB 001 EN VIAJE DEL 30 DE MARZO AL 5 DE ABRIL 2017, PAGO AL BAN LIB. 00099021001 TGN-RECURSOS ORDINARIOS (3987)</t>
  </si>
  <si>
    <t>G04608290004</t>
  </si>
  <si>
    <t>VENTA DE DIVISAS CON TRANSFERENCIA DE FONDOS A SOLICITUD DE MINISTERIO DE LA PRESIDENCIA SEGUN SOLICITUD 2423 REF: DIVISAS USD 32,085.95 TRANSFERENCIA A LA EMPRESA ROYAL FBO SERVICE SA POR SERVICIOS PRESTADOS A LA AERONAVE PRESIDENCIAL FAB 001 EN VIAJE A EEUU DEL 24 AL 26 DE ABRIL 2017, PAGO AL BANC LIB. 00099021001 TGN-RECURSOS ORDINARIOS (3987)</t>
  </si>
  <si>
    <t>G04608300004</t>
  </si>
  <si>
    <t>VENTA DE DIVISAS CON TRANSFERENCIA DE FONDOS A SOLICITUD DE MINISTERIO DE LA PRESIDENCIA SEGUN SOLICITUD 2424 REF: DIVISAS USD 13,836.- TRANSFERENCIA A LA EMPRESA DASSAULT FALCON JET POR SERVICIO DE ACTUALIZACION DE MANUALES DE OPERACION Y MANTENIMIENTO DE AERONAVE FAB 001, PAGO BANK OF AMERICA CUEN LIB. 00099021001 TGN-RECURSOS ORDINARIOS (3987)</t>
  </si>
  <si>
    <t>AJUSTE COMPLEMENTARIO POR REVALORIZACION SALDOS DE ACTIVOS DE RESERVA Y OBLIGACIONES MONEDA EXTRANJERA (DOLARES) Saldo MO = -1412935384.89 ;Bs/Mo: 6.86000000000 ;Saldo Bs: -9692736740.34</t>
  </si>
  <si>
    <t>00099021001 DEP.DE CHEQ.AJENOS,RET.DE CAM.,CONCEPTO: PAGO INTERESES TGN IV,DEP.: FONDECO IV , PROCEDENCIA: BANCO UNION S.A., CHEQUE: 2034, FECHA DE EMISION:08/05/2017</t>
  </si>
  <si>
    <t>||PAGO PRESTAMO 1020/SF-BO VCTO. 13-05-2017 POR CUENTA DEL BANCO DE DESARROLLO PRODUCTIVO A LA CEUNTA DEL TGN SEGUN COD. LIQ. 009334 DE FECHA 12-05-2017 Y NOTA MEFP/VTCP/DGCP/UODP-1167/2013 DE FECHA 12-11-2013, VALOR 15-05-2017 LIB. 00099021001 CTA.5970 CUENTA UNICA DEL TESORO EN DOLARES AMERICANOS</t>
  </si>
  <si>
    <t>PAGO A BID PRÉSTAMO 1940/BL-BO VCTO. 15-may-2017 POR CUENTA DE TGN , NTI. 009309 VALOR 15-may-2017 INTERESES USD 7.788,56 CTA. 5970 CUENTA UNICA DEL TESORO DOLARES AMERICANOS LIB. 00099021001</t>
  </si>
  <si>
    <t>PAGO A BID PRÉSTAMO 3666/BL-BO VCTO. 15-may-2017 POR CUENTA DE TGN , NTI. 009331 VALOR 15-may-2017 INTERESES USD 1.552.808,27 CTA. 5970 CUENTA UNICA DEL TESORO DOLARES AMERICANOS LIB. 00099021001</t>
  </si>
  <si>
    <t>PAGO A BID PRÉSTAMO 3666/BL-BO VCTO. 15-may-2017 POR CUENTA DE TGN , NTI. 009311 VALOR 15-may-2017 INTERESES USD 18.582,69 CTA. 5970 CUENTA UNICA DEL TESORO DOLARES AMERICANOS LIB. 00099021001</t>
  </si>
  <si>
    <t>PAGO A CAF PRÉSTAMO CFA007372 VCTO. 15-may-2017 POR CUENTA DE TGN , NTI. 009414 VALOR 15-may-2017 CAPITAL USD 2.884.615,38 INTERESES USD 748.076,88 CTA. 5970 CUENTA UNICA DEL TESORO DOLARES AMERICANOS LIB. 00099021001</t>
  </si>
  <si>
    <t>PAGO A BID PRÉSTAMO 2828/BL-BO VCTO. 15-may-2017 POR CUENTA DE TGN , NTI. 009294 VALOR 15-may-2017 INTERESES USD 3.640,69 CTA. 5970 CUENTA UNICA DEL TESORO DOLARES AMERICANOS LIB. 00099021001</t>
  </si>
  <si>
    <t>PAGO PRÉSTAMO BID 548-SF-BO VCTO. 15-may-2017 POR CUENTA DE TGN , NTI. 009281 VALOR 15-may-2017 CAPITAL USD 66.666,67 INTERESES USD 2.666,67 CTA. 5970 CUENTA UNICA DEL TESORO DOLARES AMERICANOS LIB. 00099021001</t>
  </si>
  <si>
    <t>PAGO A BID PRÉSTAMO 1020-SF-BO VCTO. 13-may-2017 POR CUENTA DE TGN , NTI. 009324 VALOR 12-may-2017 CAPITAL USD 40.478,11 INTERESES USD 17.650,92 CTA. 5970 CUENTA UNICA DEL TESORO DOLARES AMERICANOS LIB. 00099021001</t>
  </si>
  <si>
    <t>PAGO A BID PRÉSTAMO 1940/BL-BO VCTO. 15-may-2017 POR CUENTA DE TGN , NTI. 009377 VALOR 15-may-2017 CAPITAL USD 305.942,33 INTERESES USD 164.043,64 CTA. 5970 CUENTA UNICA DEL TESORO DOLARES AMERICANOS LIB. 00099021001</t>
  </si>
  <si>
    <t>PAGO A BID PRÉSTAMO 3667/BL-BO VCTO. 15-may-2017 POR CUENTA DE TGN , NTI. 009284 VALOR 15-may-2017 INTERESES USD 16.724,43 CTA. 5970 CUENTA UNICA DEL TESORO DOLARES AMERICANOS LIB. 00099021001</t>
  </si>
  <si>
    <t>PAGO A BID PRÉSTAMO 3667/BL-BO VCTO. 15-may-2017 POR CUENTA DE TGN , NTI. 009280 VALOR 15-may-2017 INTERESES USD 1.184.928,55 CTA. 5970 CUENTA UNICA DEL TESORO DOLARES AMERICANOS LIB. 00099021001</t>
  </si>
  <si>
    <t>PAGO A OPEP PRÉSTAMO 911-P VCTO. 15-may-2017 POR CUENTA DE TGN , NTI. 009254 VALOR 15-may-2017 CAPITAL USD 186.660,00 INTERESES USD 41.069,20 CTA. 5970 CUENTA UNICA DEL TESORO DOLARES AMERICANOS LIB. 00099021001</t>
  </si>
  <si>
    <t>AJUSTE COMPLEMENTARIO POR REVALORIZACION SALDOS DE ACTIVOS DE RESERVA Y OBLIGACIONES MONEDA EXTRANJERA (DOLARES) Saldo MO = -1384805927.61 ;Bs/Mo: 6.86000000000 ;Saldo Bs: -9499768663.42</t>
  </si>
  <si>
    <t>PAGO A BID PRÉSTAMO 2828/BL-BO VCTO. 15-may-2017 POR CUENTA DE TGN , NTI. 009278 VALOR 15-may-2017 INTERESES USD 192.070,33 COMISIONES USD 50.160,58 CTA. 5970 CUENTA UNICA DEL TESORO DOLARES AMERICANOS LIB. 00099021001</t>
  </si>
  <si>
    <t>AJUSTE COMPLEMENTARIO POR REVALORIZACION SALDOS DE ACTIVOS DE RESERVA Y OBLIGACIONES MONEDA EXTRANJERA (DOLARES) Saldo MO = -1388992555.89 ;Bs/Mo: 6.86000000000 ;Saldo Bs: -9528488933.39</t>
  </si>
  <si>
    <t>PAGO A BID PRÉSTAMO 17-CD-BO VCTO. 17-05-2017 POR CUENTA DE TGN COD. LIQ. 9355, VALOR 17-05-2017 CAPITAL CAD 21.197,53 INTERESES CAD 529,94 LIBRETA 00099021001 RECURSOS ORDINARIOS DOLARES AMERICANOS (5970)</t>
  </si>
  <si>
    <t>AJUSTE COMPLEMENTARIO POR REVALORIZACION SALDOS DE ACTIVOS DE RESERVA Y OBLIGACIONES MONEDA EXTRANJERA (DOLARES) Saldo MO = -1372440504.59 ;Bs/Mo: 6.86000000000 ;Saldo Bs: -9414941861.48</t>
  </si>
  <si>
    <t>AJUSTE COMPLEMENTARIO POR REVALORIZACION SALDOS DE ACTIVOS DE RESERVA Y OBLIGACIONES MONEDA EXTRANJERA (DOLARES) Saldo MO = -1371501027.73 ;Bs/Mo: 6.86000000000 ;Saldo Bs: -9408497050.22</t>
  </si>
  <si>
    <t>||PAGO A EXIMBANK CHINA POPUL PRESTAMO GCL 2016 (29) 599 VCTO. 26/05/2017 POR CUENTA DEL TGN, NTI. 009433 VALOR 22/05/2017 COMISION DE ADMINISTRACION RMY 1.750.000.- CTA. 5970 CUENTA UNICA DEL TESORO DOLARES AMERICANOS</t>
  </si>
  <si>
    <t>PAGO A EXIMBANK CHINA POPUL PRÉSTAMO GCL 2016 (29) 599 VCTO. 26-may-2017 POR CUENTA DE TGN , NTI. 009433 VALOR 22-may-2017 COMISIONES RMY 1.750.000,00 CTA. 5970 CUENTA UNICA DEL TESORO DOLARES AMERICANOS</t>
  </si>
  <si>
    <t>||PAGO A EXIMBANK CHINA POPUL PRESTAMO GCL 2016 (29) 599 VCTO. 26/05/2017 POR CUENTA DEL TGN, NTI. 009433 VALOR 22/05/2017 COMISION DE ADMINISTRACION RMY 1.750.000.- LIBRETA N 00099021001 RECURSOS ORDINARIOS DOLARES AMERICANOS</t>
  </si>
  <si>
    <t>||PAGO A LA CAF COMISION POR AVAL CFC003073 VCTO. 22-05-2017 POR CUENTA DEL TGN SEGÚN NOTA MEFP/VTCP/DGCP/UODP-415/2017 DE FECHA 22-05-2017 LIBRETA N00099021001 CUENTA UNICA DEL TESORO EN DOLARES AMERICANOS CTA 5970</t>
  </si>
  <si>
    <t>||COMPLEMENTO A NUESTRO COMPROBANTE CONTABLE G 0453121 DE LA FECHA POR PAGO AL EXIMBANK CHINA PRÉSTAMO GCL 2016 (29) 599 POR CUENTA DEL TGN, COBRO DE COMISIONES DEL BANQUERO USD 10.- CORRESPONDIENTES AL PAGO DE LA COMISIÓN DE ADMINISTRACIÓN POR RMY 1.750.000.- LIBRETA N 00099021001 RECURSOS ORDINARIOS DOLARES AMERICANOS</t>
  </si>
  <si>
    <t>00099021001 DEP.DE CHEQ.AJENOS,RET.DE CAM.,CONCEPTO: DEVOLUCIÓN ASISTENCIA TECNICA - FONDESIF,DEP.: FUNDACIÓN SARTAWI , PROCEDENCIA: BANCO UNION S.A., CHEQUE: 137, FECHA DE EMISION:18/05/2017</t>
  </si>
  <si>
    <t>||COMISIONES QUE COBRA EL BANK OF TOKYO MITSUBISHI UFJ LTD. POR EL PAGO DEL PRÉSTAMO BID 1057-SF-BO, VCTO. 23/05/2017 POR CUENTA DEL TGN LIB. 00099021001 RECURSOS ORDINARIOS DOLARES AMERICANOS</t>
  </si>
  <si>
    <t>NUMERO DE LIBRETACUT: 00078031101 OPERACIÓN E46 TRANSFERENCIA DEL SISTEMA FINANCIERO POR CUENTA DE TERCEROS A LA CUT EN DOLARES AMERICANOS A SOL. ESC. MEGAGAS SRL</t>
  </si>
  <si>
    <t>||PAGO AL BID PRÉSTAMO 3731/OC-BO, VCTO. 15/05/2017 POR CUENTA DEL TGN SEGUN NOTA MEFP/VTCP/DGCP/UODP-429/2017 DE LA FECHA , VALOR 26/05/2017, COMISION DE COMPROMISO USD 90.759,24 LIBRETA N° 00099021001 TGN-RECURSOS ORDINARIOS DOLARES AMERICANOS</t>
  </si>
  <si>
    <t>||PAGO AL BID PRÉSTAMO 3730/BL-BO, VCTO. 15/05/2017 POR CUENTA DEL TGN SEGUN NOTA MEFP/VTCP/DGCP/UODP-429/2017 DE LA FECHA, VALOR 26/05/2017, COMISION DE COMPROMISO USD 48.898,38 LIBRETA N° 00099021001 TGN-RECURSOS ORDINARIOS DOLARES AMERICANOS</t>
  </si>
  <si>
    <t>AJUSTE COMPLEMENTARIO POR REVALORIZACION SALDOS DE ACTIVOS DE RESERVA Y OBLIGACIONES MONEDA EXTRANJERA (DOLARES) Saldo MO = -1345961444.49 ;Bs/Mo: 6.86000000000 ;Saldo Bs: -9233295509.21</t>
  </si>
  <si>
    <t>AJUSTE COMPLEMENTARIO POR REVALORIZACION SALDOS DE ACTIVOS DE RESERVA Y OBLIGACIONES MONEDA EXTRANJERA (DOLARES) Saldo MO = -1343620143.35 ;Bs/Mo: 6.86000000000 ;Saldo Bs: -9217234183.37</t>
  </si>
  <si>
    <t>||DEVOLUCION AL TESORO GENERAL DE LA NACION DE LOS PAGOS DE COMISION DE COMPROMISO EFECTUADOS A NOMBRE DE ENDE POR LOS VCTOS.4-5-16 EUR 300.000,00, 10-8-16 EUR 151.666,67 Y 10-2-17 EUR 153.333,33 REF: PTMO.CBO-1006-01-F SEGUN NOTA MEFP/VTCP/DGCP/UODP-431/2017 DE 30-5-17 MEFP LIBRETA N° 00099021001 TGN RECURSOS ORDINARIOS</t>
  </si>
  <si>
    <t>Adm.de Aeropuertos y Servicios Auxiliares a la Naveg. Aérea</t>
  </si>
  <si>
    <t>Dir. Estrg. de Reinvindicación Marítima, Silala y Recursos Hídricos Internacionales</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</si>
  <si>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</si>
  <si>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Autoridad De Fiscalización Y Control Del Sistema Nacional De Salud</t>
  </si>
  <si>
    <t>B15067970002</t>
  </si>
  <si>
    <t>00290012001 DEP.DE CHEQ.AJENOS,RET.DE CAM.,CONCEPTO: BAJA C X C MARZO / 2017 - CAJA PETROLERA DE SALUD , C-31 SIP,DEP.: SERVICIO DE IMPUESTOS NACIONALES , PROCEDENCIA: BANCO UNION S.A., CHEQUE: 4428, FECHA DE EMISION:31/05/2017</t>
  </si>
  <si>
    <t>B15068020002</t>
  </si>
  <si>
    <t>00290012001 DEP.DE CHEQ.AJENOS,RET.DE CAM.,CONCEPTO: BAJA C X C ENE/2017 - CAJA PETROLERA DE SALUD, C-31 SIP,DEP.: SERVICIO DE IMPUESTOS NACIONALES , PROCEDENCIA: BANCO UNION S.A., CHEQUE: 4427, FECHA DE EMISION:31/05/2017</t>
  </si>
  <si>
    <t>B15068060002</t>
  </si>
  <si>
    <t>00290012001 DEP.DE CHEQ.AJENOS,RET.DE CAM.,CONCEPTO: DEP POR MULTAS Y ATRASOS, C-31 SIP N° 76,DEP.: SERVICIO DE IMPUESTOS NACIONALES , PROCEDENCIA: BANCO UNION S.A., CHEQUE: 4415, FECHA DE EMISION:24/05/2017</t>
  </si>
  <si>
    <t>B15068070002</t>
  </si>
  <si>
    <t>00290012001 DEP.DE CHEQ.AJENOS,RET.DE CAM.,CONCEPTO: DEP POR MUELTAS Y ATRASOS, C-31 SIP N° 79,DEP.: SERVICIO DE IMPUESTOS NACIONALES , PROCEDENCIA: BANCO UNION S.A., CHEQUE: 4418, FECHA DE EMISION:24/05/2017</t>
  </si>
  <si>
    <t>B15068100002</t>
  </si>
  <si>
    <t>00290012001 DEP.DE CHEQ.AJENOS,RET.DE CAM.,CONCEPTO: DESCUENTO POR MULTAS Y ATRASOS, C-31 SIP N° 84,DEP.: SERVICIO DE IMPUESTOS NACIONALES , PROCEDENCIA: BANCO UNION S.A., CHEQUE: 4413, FECHA DE EMISION:23/05/2017</t>
  </si>
  <si>
    <t>B15068120002</t>
  </si>
  <si>
    <t>00290012001 DEP.DE CHEQ.AJENOS,RET.DE CAM.,CONCEPTO: DEP POR REQUERIMIENTO N° BG-091140-0101 C-31 SIP N° 195,DEP.: SERVICIO DE IMPUESTOS NACIONALES , PROCEDENCIA: BANCO UNION S.A., CHEQUE: 4423, FECHA DE EMISION:25/05/2017</t>
  </si>
  <si>
    <t>B15068130002</t>
  </si>
  <si>
    <t>00290012001 DEP.DE CHEQ.AJENOS,RET.DE CAM.,CONCEPTO: DEP POR MULTAS Y ATRASOS C-31 SIP N° 81,DEP.: SERVICIO DE IMPUESTOS NACIONALES , PROCEDENCIA: BANCO UNION S.A., CHEQUE: 4421, FECHA DE EMISION:24/05/2017</t>
  </si>
  <si>
    <t>B15068150002</t>
  </si>
  <si>
    <t>00290012001 DEP.DE CHEQ.AJENOS,RET.DE CAM.,CONCEPTO: DEP POR DESCUENTOS Y ATRASOS - GDCBBA,DEP.: SERVICIO DE IMPUESTOS NACIONALES , PROCEDENCIA: BANCO UNION S.A., CHEQUE: 4416, FECHA DE EMISION:24/05/2017</t>
  </si>
  <si>
    <t>B15068180002</t>
  </si>
  <si>
    <t>00290012001 DEP.DE CHEQ.AJENOS,RET.DE CAM.,CONCEPTO: DEP POR ATRASOS DE CONSULTORES - GDLPZ I , C-31 SIP N° 78,DEP.: SERVICIO DE IMPUESTOS NACIONALES , PROCEDENCIA: BANCO UNION S.A., CHEQUE: 4417, FECHA DE EMISION:24/05/2017</t>
  </si>
  <si>
    <t>B15068210002</t>
  </si>
  <si>
    <t>00290012001 DEP.DE CHEQ.AJENOS,RET.DE CAM.,CONCEPTO: DEP POR MULTAS Y ATRASOS C-31 SIP N° 82,DEP.: SERVICIO DE IMPUESTOS NACIONALES , PROCEDENCIA: BANCO UNION S.A., CHEQUE: 4422, FECHA DE EMISION:24/05/2017</t>
  </si>
  <si>
    <t>B15068240002</t>
  </si>
  <si>
    <t>00290012001 DEP.DE CHEQ.AJENOS,RET.DE CAM.,CONCEPTO: DEP POR MULTAS Y ATRASOS PROYECTO MASI, C-31 SIP N° 80,DEP.: SERVICIO DE IMPUESTOS NACIONALES , PROCEDENCIA: BANCO UNION S.A., CHEQUE: 4424, FECHA DE EMISION:25/05/2017</t>
  </si>
  <si>
    <t>B15068320002</t>
  </si>
  <si>
    <t>00099021001 DEP.DE CHEQ.AJENOS,RET.DE CAM.,CONCEPTO: CHOQUE ARUQUIPA AGUSTIN,DEP.: BANCO UNIÓN S.A. , PROCEDENCIA: BANCO UNION S.A., CHEQUE: 148279, FECHA DE EMISION:01/06/2017</t>
  </si>
  <si>
    <t>O15067500002</t>
  </si>
  <si>
    <t>00099021001 DEPOSITO DE EFECTIVO, DEPOSITANTE: CESAR ROBERTO CAINZO RAMIREZ, CONCEPTO: DOBLE PERCEPCION, CUENTA DE DEPOSITO: CUENTA UNICA DEL TESORO</t>
  </si>
  <si>
    <t>O15067770002</t>
  </si>
  <si>
    <t>00099021001 DEPOSITO DE EFECTIVO, DEPOSITANTE: JOSE LUIS ALIAGA TORREZ, CONCEPTO: REVERSIÓN DE LA BOLETA DE HABER MENSUAL, CUENTA DE DEPOSITO: CUENTA UNICA DEL TESORO</t>
  </si>
  <si>
    <t>00099021001 DEPOSITO DE EFECTIVO, DEPOSITANTE: WILMER QUISPE QUISPE, CONCEPTO: RETENCION DE FACTURAS, CUENTA DE DEPOSITO: CUENTA UNICA DEL TESORO</t>
  </si>
  <si>
    <t>O15068220002</t>
  </si>
  <si>
    <t>00099021001 DEPOSITO DE EFECTIVO, DEPOSITANTE: FROILAN EDGAR MARQUEZ BRAVO, CONCEPTO: REVERSION PARCIAL, CUENTA DE DEPOSITO: CUENTA UNICA DEL TESORO</t>
  </si>
  <si>
    <t>O15068330002</t>
  </si>
  <si>
    <t>00099021001 DEPOSITO DE EFECTIVO, DEPOSITANTE: LIA KARIN VARGAS LIMA, CONCEPTO: DEVOLUCION, CUENTA DE DEPOSITO: CUENTA UNICA DEL TESORO</t>
  </si>
  <si>
    <t>O15068500002</t>
  </si>
  <si>
    <t>00099021001 DEPOSITO DE EFECTIVO, DEPOSITANTE: IRMA MENESES VDA. DE ALDUNATE, CONCEPTO: DEVOLUCION A SENASIR, CUENTA DE DEPOSITO: CUENTA UNICA DEL TESORO</t>
  </si>
  <si>
    <t>O15068820002</t>
  </si>
  <si>
    <t>O15069060002</t>
  </si>
  <si>
    <t>00086088703 DEPOSITO DE EFECTIVO, DEPOSITANTE: SORAYA CARLA ESCALERA FLORES, CONCEPTO: DEVOLUCION FONDOS EN AVANCE GASTOS JUDICIALES, CUENTA DE DEPOSITO: CUENTA UNICA DEL TESORO</t>
  </si>
  <si>
    <t>O15069390002</t>
  </si>
  <si>
    <t>O15069630002</t>
  </si>
  <si>
    <t>00132069203 DEPOSITO DE EFECTIVO, DEPOSITANTE: TEOFILO JAVIER TEJERINA BAUTISTA, CONCEPTO: DEVOLUCION DE FONDOS EN AVANCE - COMBUSTIBLE, CUENTA DE DEPOSITO: CUENTA UNICA DEL TESORO</t>
  </si>
  <si>
    <t>00099021001 DEPOSITO DE EFECTIVO, DEPOSITANTE: MANUEL FERNANDO QUILLE FLORES, CONCEPTO: PAGO DE LA LUZ, CUENTA DE DEPOSITO: CUENTA UNICA DEL TESORO</t>
  </si>
  <si>
    <t>B15071870002</t>
  </si>
  <si>
    <t>00670192001 DEP.DE CHEQ.AJENOS,RET.DE CAM.,CONCEPTO: CIERRE DE FONDO ROTATIVO PARA POSTERIOR APERTURA DE ACUERDO AL MONTO SOLIC. COMO INCREMENTO DE FONDO,DEP.: ORGANO ELECTORAL PLURINACIONAL</t>
  </si>
  <si>
    <t>B15072400002</t>
  </si>
  <si>
    <t>00099021001 DEP.DE CHEQ.AJENOS,RET.DE CAM.,CONCEPTO: MARIA LUISA NOGALES PEÑA,DEP.: BANCO UNION S.A. , PROCEDENCIA: BANCO UNION S.A., CHEQUE: 148282, FECHA DE EMISION:02/06/2017</t>
  </si>
  <si>
    <t>B15073020002</t>
  </si>
  <si>
    <t>00099021001 DEP.DE CHEQ.AJENOS,RET.DE CAM.,CONCEPTO: H.C. DIPUTADOS - DEVOLUCIÓN INCAPACIDAD TEMPORAL - MARZO/2017,DEP.: CAJA PETROLERA DE SALUD , PROCEDENCIA: BANCO UNION S.A., CHEQUE: 11227, FECHA DE EMISION:02/06/2017</t>
  </si>
  <si>
    <t>O15071390002</t>
  </si>
  <si>
    <t>00099021001 DEPOSITO DE EFECTIVO, DEPOSITANTE: JOSE NELSON ANTEZANA RODRIGUEZ, CONCEPTO: PAGO EN DEMASIA DE DOS (2) DIAS DEL MES DE ABRIL 2017, CUENTA DE DEPOSITO: CUENTA UNICA DEL TESORO</t>
  </si>
  <si>
    <t>O15071420002</t>
  </si>
  <si>
    <t>00099021001 DEPOSITO DE EFECTIVO, DEPOSITANTE: JOSE NELSON ANTEZANA RODRIGUEZ, CONCEPTO: PAGO EN DEMASIA DE DOS (2) DIAS DEL MES DE ABRIL 2017 AFP, CUENTA DE DEPOSITO: CUENTA UNICA DEL TESORO</t>
  </si>
  <si>
    <t>O15071510002</t>
  </si>
  <si>
    <t>O15071660002</t>
  </si>
  <si>
    <t>00099021001 DEPOSITO DE EFECTIVO, DEPOSITANTE: ELIZABETH GLORIA VELASCO QUIROGA, CONCEPTO: DOBLE PERCEPCIÓN, CUENTA DE DEPOSITO: CUENTA UNICA DEL TESORO</t>
  </si>
  <si>
    <t>O15072300002</t>
  </si>
  <si>
    <t>00099021001 DEPOSITO DE EFECTIVO, DEPOSITANTE: OSCAR SANTANDER VARGAS, CONCEPTO: REVERSIÓN 13% POR CONCEPTO DE VIÁTICOS CAMBIO DE DESTINO, CUENTA DE DEPOSITO: CUENTA UNICA DEL TESORO</t>
  </si>
  <si>
    <t>O15072630002</t>
  </si>
  <si>
    <t>00099021001 DEPOSITO DE EFECTIVO, DEPOSITANTE: SERGIO ARTURO SAENZ LANZA CI:3487376 LP, CONCEPTO: DEPÓSITO REVERSIÓN PASAJES AL PREVENTIVO 2830, CUENTA DE DEPOSITO: CUENTA UNICA DEL TESORO</t>
  </si>
  <si>
    <t>00099021001 DEPOSITO DE EFECTIVO, DEPOSITANTE: ABC - OFICINA CENTRAL, CONCEPTO: DEVOLUCIÓN DE VIÁTICOS, CUENTA DE DEPOSITO: CUENTA UNICA DEL TESORO</t>
  </si>
  <si>
    <t>O15072850002</t>
  </si>
  <si>
    <t>00099021001 DEPOSITO DE EFECTIVO, DEPOSITANTE: FRANCISCO RUBEN ALMAGRO SALAZAR - SENASIR, CONCEPTO: DOBLE PERCEPCIÓN, CUENTA DE DEPOSITO: CUENTA UNICA DEL TESORO</t>
  </si>
  <si>
    <t>O15073000002</t>
  </si>
  <si>
    <t>00099021001 DEPOSITO DE EFECTIVO, DEPOSITANTE: ASFI-BEDREGAL PAOLA, CONCEPTO: DEVOLUCION FONDOS POR ASIGNACION DE PASAJES TERRESTRES, CUENTA DE DEPOSITO: CUENTA UNICA DEL TESORO</t>
  </si>
  <si>
    <t>O15073300002</t>
  </si>
  <si>
    <t>00099021001 DEPOSITO DE EFECTIVO, DEPOSITANTE: LUISA RODRIGUEZ MEJIA, CONCEPTO: PAGO CUOTA SEGUN CONVENIO DE PAGO CON SENASIR, CUENTA DE DEPOSITO: CUENTA UNICA DEL TESORO</t>
  </si>
  <si>
    <t>O15073320002</t>
  </si>
  <si>
    <t>00234014202 DEPOSITO DE EFECTIVO, DEPOSITANTE: ALVARO DARIO MURILLO FLORES, CONCEPTO: DEVOLUCION AL C-31 N° 50 PARTIDA N° 662, CUENTA DE DEPOSITO: CUENTA UNICA DEL TESORO</t>
  </si>
  <si>
    <t>B15076460002</t>
  </si>
  <si>
    <t>00680012001 DEP.DE CHEQ.AJENOS,RET.DE CAM.,CONCEPTO: PAGO ALQUILER ATM CONTRALORIA JUNIO 2017,DEP.: BANCO UNION S.A. , PROCEDENCIA: BANCO UNION S.A., CHEQUE: 146856, FECHA DE EMISION:02/06/2017</t>
  </si>
  <si>
    <t>B15076580002</t>
  </si>
  <si>
    <t>00015011108 DEP.DE CHEQ.AJENOS,RET.DE CAM.,CONCEPTO: DEVOLUCION DE FONDOS,DEP.: MIN GOBIERNO , PROCEDENCIA: BANCO UNION S.A., CHEQUE: 50796, FECHA DE EMISION:30/05/2017</t>
  </si>
  <si>
    <t>B15077040002</t>
  </si>
  <si>
    <t>00591012001 DEP.DE CHEQ.AJENOS,RET.DE CAM.,CONCEPTO: DEVOLUCION,DEP.: EMP.ESTATAL DE TRANS. POR CABLE - MI TELEFERICO , PROCEDENCIA: BANCO UNION S.A., CHEQUE: 1221, FECHA DE EMISION:23/05/2017</t>
  </si>
  <si>
    <t>B15077380002</t>
  </si>
  <si>
    <t>00099021001 DEP.DE CHEQ.AJENOS,RET.DE CAM.,CONCEPTO: DEVOLUCIÓN DE CC NO COBRADA FEBRERO/2017,DEP.: LA VITALICIA SEGUROS Y REASEGUROS DE VIDA S.A. , PROCEDENCIA: BANCO BISA S.A., CHEQUE: 41171, FECHA DE EMISION:05/06/2017</t>
  </si>
  <si>
    <t>O15076190002</t>
  </si>
  <si>
    <t>O15076210002</t>
  </si>
  <si>
    <t>O15076230002</t>
  </si>
  <si>
    <t>00099021001 DEPOSITO DE EFECTIVO, DEPOSITANTE: AIDA LUZ MORALES VDA.DE ROSSO, CONCEPTO: CONVENIO DE PAGO 009 . 16, CUENTA DE DEPOSITO: CUENTA UNICA DEL TESORO</t>
  </si>
  <si>
    <t>O15076410002</t>
  </si>
  <si>
    <t>00099021001 DEPOSITO DE EFECTIVO, DEPOSITANTE: MARCO ANTONIO CLAURE HILAYA, CONCEPTO: DEVOLUCIÓN DE VIÁTICOS, CUENTA DE DEPOSITO: CUENTA UNICA DEL TESORO</t>
  </si>
  <si>
    <t>O15076470002</t>
  </si>
  <si>
    <t>00099021001 DEPOSITO DE EFECTIVO, DEPOSITANTE: FRANCISCO QUISPE CAHUAYA, CONCEPTO: DE ALIMENTACIÓN PARA ANIMALES CORRESPONDIENTE AL MES DE MAYO, CUENTA DE DEPOSITO: CUENTA UNICA DEL TESORO</t>
  </si>
  <si>
    <t>O15076520002</t>
  </si>
  <si>
    <t>00591012001 DEPOSITO DE EFECTIVO, DEPOSITANTE: ""LA REYNA"" HELADOS ARTESANALES, CONCEPTO: POR SERVICIOS BÁSICOS AGUA, CUENTA DE DEPOSITO: CUENTA UNICA DEL TESORO</t>
  </si>
  <si>
    <t>O15076570002</t>
  </si>
  <si>
    <t>00099021001 DEPOSITO DE EFECTIVO, DEPOSITANTE: BRIGIDA CHOQUE VARGAS C.I. 217918 L.P., CONCEPTO: COBRO INDEBIDO POR PAGO DEL PRA, CUENTA DE DEPOSITO: CUENTA UNICA DEL TESORO</t>
  </si>
  <si>
    <t>O15076720002</t>
  </si>
  <si>
    <t>O15076860002</t>
  </si>
  <si>
    <t>O15076960002</t>
  </si>
  <si>
    <t>00099021001 DEPOSITO DE EFECTIVO, DEPOSITANTE: LOURDES M CARRASCO MEJÍA, CONCEPTO: DEVOLUCIÓN, CUENTA DE DEPOSITO: CUENTA UNICA DEL TESORO</t>
  </si>
  <si>
    <t>00249012001 DEPOSITO DE EFECTIVO, DEPOSITANTE: CASIANO GUARACHI CONDORI, CONCEPTO: DESCARGO DE COMBUSTIBLE DE VIAJES, CUENTA DE DEPOSITO: CUENTA UNICA DEL TESORO</t>
  </si>
  <si>
    <t>O15077240002</t>
  </si>
  <si>
    <t>O15077440002</t>
  </si>
  <si>
    <t>00591012001 DEPOSITO DE EFECTIVO, DEPOSITANTE: KETAL S.A., CONCEPTO: PAGO POR SERVICIO DE AGUA MARZO Y ABRIL TELEFERICO LINEA AMARILLA, CUENTA DE DEPOSITO: CUENTA UNICA DEL TESORO</t>
  </si>
  <si>
    <t>O15077460002</t>
  </si>
  <si>
    <t>00099021001 DEPOSITO DE EFECTIVO, DEPOSITANTE: JUSTA YOLANDA MAMANI QUISPE, CONCEPTO: NUEVAS NUPCIAS, CUENTA DE DEPOSITO: CUENTA UNICA DEL TESORO</t>
  </si>
  <si>
    <t>O15077590002</t>
  </si>
  <si>
    <t>00099021001 DEPOSITO DE EFECTIVO, DEPOSITANTE: CECILIA FLORES DE CEÑI, CONCEPTO: COBRO INDEBIDO DE SENASIR, CUENTA DE DEPOSITO: CUENTA UNICA DEL TESORO</t>
  </si>
  <si>
    <t>O15077630002</t>
  </si>
  <si>
    <t>00070011102 DEPOSITO DE EFECTIVO, DEPOSITANTE: CRISTIAN TRIGOSO VILLARROEL, CONCEPTO: DEVOLUCON FACTURA SABSA, CUENTA DE DEPOSITO: CUENTA UNICA DEL TESORO</t>
  </si>
  <si>
    <t>O15077680002</t>
  </si>
  <si>
    <t>O15077950002</t>
  </si>
  <si>
    <t>00099021001 DEPOSITO DE EFECTIVO, DEPOSITANTE: MARTIN YAHUASI MAMANI, CONCEPTO: ACUERDO DE PLAN DE PAGOS SENASIR POR PAGO INDEVIDO, CUENTA DE DEPOSITO: CUENTA UNICA DEL TESORO</t>
  </si>
  <si>
    <t>O15078140002</t>
  </si>
  <si>
    <t>00591012001 DEPOSITO DE EFECTIVO, DEPOSITANTE: ENTEL S.A., CONCEPTO: PAGO DE CONSUMO DE AGUA MARZO Y ABRIL DE 2017 ESTACION AJAYUNI, CUENTA DE DEPOSITO: CUENTA UNICA DEL TESORO</t>
  </si>
  <si>
    <t>O15078360002</t>
  </si>
  <si>
    <t>00378012002 DEPOSITO DE EFECTIVO, DEPOSITANTE: SENATEX, CONCEPTO: DEVOLUCION FONDOS EN AVANCE DE SALDO C 31 - 261, CUENTA DE DEPOSITO: CUENTA UNICA DEL TESORO</t>
  </si>
  <si>
    <t>O15078370002</t>
  </si>
  <si>
    <t>00099021001 DEPOSITO DE EFECTIVO, DEPOSITANTE: RAMON JANCKO CONDORI, CONCEPTO: DEVOLUCION PAGO DE SUELDO EN DEMASIA, CUENTA DE DEPOSITO: CUENTA UNICA DEL TESORO</t>
  </si>
  <si>
    <t>O15078520002</t>
  </si>
  <si>
    <t>00016011101 DEPOSITO DE EFECTIVO, DEPOSITANTE: MARCO ANTONIO VILLANUEVA CAMPOS, CONCEPTO: DEVOLUCIÓN CARGO A CUENTA MIN EDUCACIÓN, CUENTA DE DEPOSITO: CUENTA UNICA DEL TESORO</t>
  </si>
  <si>
    <t>B15080770002</t>
  </si>
  <si>
    <t>00099021001 DEP.DE CHEQ.AJENOS,RET.DE CAM.,CONCEPTO: VALLEJOS FLORES JAIME,DEP.: BANCO UNION S.A. , PROCEDENCIA: BANCO UNION S.A., CHEQUE: 148284, FECHA DE EMISION:06/06/2017</t>
  </si>
  <si>
    <t>B15080780002</t>
  </si>
  <si>
    <t>00099021001 DEP.DE CHEQ.AJENOS,RET.DE CAM.,CONCEPTO: MARIA ELENA MABEL RODAS ZURITA,DEP.: BANCO UNION S.A. , PROCEDENCIA: BANCO UNION S.A., CHEQUE: 148283, FECHA DE EMISION:06/06/2017</t>
  </si>
  <si>
    <t>O15080110002</t>
  </si>
  <si>
    <t>00099021001 DEPOSITO DE EFECTIVO, DEPOSITANTE: NANCY COPA CHOQUEHUANCA, CONCEPTO: DEVOLUCION DE HABERES DEL MES DE MAYO 2017, CUENTA DE DEPOSITO: CUENTA UNICA DEL TESORO</t>
  </si>
  <si>
    <t>O15080270002</t>
  </si>
  <si>
    <t>00099021001 DEPOSITO DE EFECTIVO, DEPOSITANTE: LISET CANCHARI MONTALVO, CONCEPTO: DEVOLUCION DE RETROACTIVO GESTION 2017, CUENTA DE DEPOSITO: CUENTA UNICA DEL TESORO</t>
  </si>
  <si>
    <t>O15081020002</t>
  </si>
  <si>
    <t>00099021001 DEPOSITO DE EFECTIVO, DEPOSITANTE: WELSON CHIMAY ROCA, CONCEPTO: REV. DE PASAJES Y VIATICOS GASTOS NO EJECUTADOS, CUENTA DE DEPOSITO: CUENTA UNICA DEL TESORO</t>
  </si>
  <si>
    <t>O15081030002</t>
  </si>
  <si>
    <t>00099021001 DEPOSITO DE EFECTIVO, DEPOSITANTE: YOLANDA OROPEZA VILLARROEL, CONCEPTO: DEVOLUCION DE REINTEGRO SALARIAL DE ENERO A ABRIL 2015, CUENTA DE DEPOSITO: CUENTA UNICA DEL TESORO</t>
  </si>
  <si>
    <t>O15081060002</t>
  </si>
  <si>
    <t>00099021001 DEPOSITO DE EFECTIVO, DEPOSITANTE: MIGUEL MURGUIA ESCOBAR, CONCEPTO: DEV.DE SERV.DE ALQUILER DE SALON DE ESTUDIO POR LA REALIZACION SEM. DE EVALUACION DEL POA 2016, CUENTA DE DEPOSITO: CUENTA UNICA DEL TESORO</t>
  </si>
  <si>
    <t>O15081080002</t>
  </si>
  <si>
    <t>O15081190002</t>
  </si>
  <si>
    <t>00099021001 DEPOSITO DE EFECTIVO, DEPOSITANTE: VICTORIA CARMEN RIVAS VDA DE COCHI CI:2410990 LP, CONCEPTO: COBRO INDEBIDO POR NUEVAS NUPCIAS - SENASIR, CUENTA DE DEPOSITO: CUENTA UNICA DEL TESORO</t>
  </si>
  <si>
    <t>O15081440002</t>
  </si>
  <si>
    <t>00587012001 DEPOSITO DE EFECTIVO, DEPOSITANTE: E.B.C. - RENE SURCO MOYA, CONCEPTO: SALDO FONDOS EN AVANCE VIAJE SANTA CRUZ, CUENTA DE DEPOSITO: CUENTA UNICA DEL TESORO</t>
  </si>
  <si>
    <t>O15081550002</t>
  </si>
  <si>
    <t>00099021001 DEPOSITO DE EFECTIVO, DEPOSITANTE: ADOLFO RENATO BELLOTA MAYA, CONCEPTO: DOBLE PERCEPCION, CUENTA DE DEPOSITO: CUENTA UNICA DEL TESORO</t>
  </si>
  <si>
    <t>O15081820002</t>
  </si>
  <si>
    <t>00099021001 DEPOSITO DE EFECTIVO, DEPOSITANTE: SAHARA VELASQUEZ BENAVIDEZ, CONCEPTO: DOBLE PERCEPCION, CUENTA DE DEPOSITO: CUENTA UNICA DEL TESORO</t>
  </si>
  <si>
    <t>O15082000002</t>
  </si>
  <si>
    <t>00290012001 DEPOSITO DE EFECTIVO, DEPOSITANTE: GUMERCINDA MONTOYA MAMANI, CONCEPTO: DEVOLUCION DE PASAJES, CUENTA DE DEPOSITO: CUENTA UNICA DEL TESORO</t>
  </si>
  <si>
    <t>O15082090002</t>
  </si>
  <si>
    <t>00099021001 DEPOSITO DE EFECTIVO, DEPOSITANTE: RI - 14 ""FLORIDA"", CONCEPTO: RETENCIÓN DE AGUA POTABLE DEL MES DE ABRIL/17, CUENTA DE DEPOSITO: CUENTA UNICA DEL TESORO</t>
  </si>
  <si>
    <t>O15082320002</t>
  </si>
  <si>
    <t>00099021001 DEPOSITO DE EFECTIVO, DEPOSITANTE: JOSE ANTONIO CARVAJAL, CONCEPTO: POR DEVOLUCIÓN DE FONDOS S/G INFORME DE AUDITORÍA, CUENTA DE DEPOSITO: CUENTA UNICA DEL TESORO</t>
  </si>
  <si>
    <t>O15082330002</t>
  </si>
  <si>
    <t>O15082450002</t>
  </si>
  <si>
    <t>00099021001 DEPOSITO DE EFECTIVO, DEPOSITANTE: RIM - 30 " MURILLO ", CONCEPTO: RETENCION PARTIDA 21300 SERV.BASICOS AGUA MES DE MAYO MARCO ANTONIO RIVERO PORTUGAL, CUENTA DE DEPOSITO: CUENTA UNICA DEL TESORO</t>
  </si>
  <si>
    <t>O15082850002</t>
  </si>
  <si>
    <t>00099021001 DEPOSITO DE EFECTIVO, DEPOSITANTE: APOLINAR QUISPE RODRIGUEZ, CONCEPTO: DOBLE PERCEPCION, CUENTA DE DEPOSITO: CUENTA UNICA DEL TESORO</t>
  </si>
  <si>
    <t>O15082890002</t>
  </si>
  <si>
    <t>00020031101 DEPOSITO DE EFECTIVO, DEPOSITANTE: JULIO PAULO SILES, CONCEPTO: RETENCION, CUENTA DE DEPOSITO: CUENTA UNICA DEL TESORO</t>
  </si>
  <si>
    <t>B15084570002</t>
  </si>
  <si>
    <t>00099021001 DEP.DE CHEQ.AJENOS,RET.DE CAM.,CONCEPTO: DEVOLUCION DE FONDOS INRA - ORURO,DEP.: INRA - ORURO , PROCEDENCIA: BANCO UNION S.A., CHEQUE: 3679, FECHA DE EMISION:02/06/2017</t>
  </si>
  <si>
    <t>B15084740002</t>
  </si>
  <si>
    <t>00099021001 DEP.DE CHEQ.AJENOS,RET.DE CAM.,CONCEPTO: CSBP REEMBOLSO SUBSIDIO INCAPACIDAD TEMPORAL,DEP.: CONTRALORIA GENERAL DEL ESTADO , PROCEDENCIA: BANCO UNION S.A., CHEQUE: 5233, FECHA DE EMISION:02/06/2017</t>
  </si>
  <si>
    <t>O15084420002</t>
  </si>
  <si>
    <t>00132069203 DEPOSITO DE EFECTIVO, DEPOSITANTE: IDELFONSO CANAZA K., CONCEPTO: DEP. SEDEM PROMIEL FINPRO YUNGAS POR FONDOS EN AVANCE, CUENTA DE DEPOSITO: CUENTA UNICA DEL TESORO</t>
  </si>
  <si>
    <t>O15085700002</t>
  </si>
  <si>
    <t>O15085770002</t>
  </si>
  <si>
    <t>O15086100002</t>
  </si>
  <si>
    <t>00099021001 DEPOSITO DE EFECTIVO, DEPOSITANTE: IRMA BLANCA QUISPE VDA DE ALANOCA, CONCEPTO: DEVOLUCIÓN DEL IMPORTES POR COBRO INDEBIDO - SENASIR, CUENTA DE DEPOSITO: CUENTA UNICA DEL TESORO</t>
  </si>
  <si>
    <t>O15086330002</t>
  </si>
  <si>
    <t>00591012001 DEPOSITO DE EFECTIVO, DEPOSITANTE: SOFIA ROQUE CHOQUE, CONCEPTO: CONSUMO AGUA MES DE MARZO, CUENTA DE DEPOSITO: CUENTA UNICA DEL TESORO</t>
  </si>
  <si>
    <t>O15086360002</t>
  </si>
  <si>
    <t>00591012001 DEPOSITO DE EFECTIVO, DEPOSITANTE: SOFIA ROQUE CHOQUE, CONCEPTO: CONSUMO DE AGUA MES DE ABRIL, CUENTA DE DEPOSITO: CUENTA UNICA DEL TESORO</t>
  </si>
  <si>
    <t>O15086550002</t>
  </si>
  <si>
    <t>00591012001 DEPOSITO DE EFECTIVO, DEPOSITANTE: VILLAMOR ORIHUELA YARCO VLADIMIR, CONCEPTO: CONSUMO DE AGUA DE MES DE MARZO, CUENTA DE DEPOSITO: CUENTA UNICA DEL TESORO</t>
  </si>
  <si>
    <t>O15086590002</t>
  </si>
  <si>
    <t>00591012001 DEPOSITO DE EFECTIVO, DEPOSITANTE: VILLAMOR ORIHUELA YARCO VILLAMOR, CONCEPTO: CONSUMO DE AGUA DE MES DE ABRIL, CUENTA DE DEPOSITO: CUENTA UNICA DEL TESORO</t>
  </si>
  <si>
    <t>O15086600002</t>
  </si>
  <si>
    <t>00591012001 DEPOSITO DE EFECTIVO, DEPOSITANTE: BENITA JALACORI MENDOZA, CONCEPTO: CONSUMO DE AGUA DE MES DE ABRIL, CUENTA DE DEPOSITO: CUENTA UNICA DEL TESORO</t>
  </si>
  <si>
    <t>O15086610002</t>
  </si>
  <si>
    <t>00591012001 DEPOSITO DE EFECTIVO, DEPOSITANTE: BENITA JALACORI MENDOZA, CONCEPTO: CONSUMO DE AGUA DE MES DE MARZO, CUENTA DE DEPOSITO: CUENTA UNICA DEL TESORO</t>
  </si>
  <si>
    <t>O15088180002</t>
  </si>
  <si>
    <t>00041048002 DEPOSITO DE EFECTIVO, DEPOSITANTE: ELIZABETH MOLLINEDO GONZALES, CONCEPTO: DEPÓSITO POR SALDO EN ASIGNACIÓN DE FONDOS EN AVANCE, CUENTA DE DEPOSITO: CUENTA UNICA DEL TESORO</t>
  </si>
  <si>
    <t>O15088510002</t>
  </si>
  <si>
    <t>00099021001 DEPOSITO DE EFECTIVO, DEPOSITANTE: RONALD COLQUE NINA, CONCEPTO: DEVOLUCION DE VIATICOS DEL 13%, CUENTA DE DEPOSITO: CUENTA UNICA DEL TESORO</t>
  </si>
  <si>
    <t>O15089130002</t>
  </si>
  <si>
    <t>00591012001 DEPOSITO DE EFECTIVO, DEPOSITANTE: MAXCEL GLOBAL BOLIVIA SRL, CONCEPTO: PAGO DE AGUA, CUENTA DE DEPOSITO: CUENTA UNICA DEL TESORO</t>
  </si>
  <si>
    <t>O15089150002</t>
  </si>
  <si>
    <t>O15089250002</t>
  </si>
  <si>
    <t>00099021001 DEPOSITO DE EFECTIVO, DEPOSITANTE: PASCUAL ASTETE MOLLO, CONCEPTO: RETENCION POR VIATICOS, CUENTA DE DEPOSITO: CUENTA UNICA DEL TESORO</t>
  </si>
  <si>
    <t>O15089480002</t>
  </si>
  <si>
    <t>00099021001 DEPOSITO DE EFECTIVO, DEPOSITANTE: RC - 10 " MERCADO ", CONCEPTO: DEVOLUCION COMBUSTIBLE, CUENTA DE DEPOSITO: CUENTA UNICA DEL TESORO</t>
  </si>
  <si>
    <t>O15089980002</t>
  </si>
  <si>
    <t>00099021001 DEPOSITO DE EFECTIVO, DEPOSITANTE: SIXTO LLUSCO CALLEJAS, CONCEPTO: COBROS INDEBIDOS POR NUPCIAS NUEVAS, CUENTA DE DEPOSITO: CUENTA UNICA DEL TESORO</t>
  </si>
  <si>
    <t>O15090020002</t>
  </si>
  <si>
    <t>00099021001 DEPOSITO DE EFECTIVO, DEPOSITANTE: SERGIO OCTAVIO ACHA VEGA, CONCEPTO: DEVOLUCION, CUENTA DE DEPOSITO: CUENTA UNICA DEL TESORO</t>
  </si>
  <si>
    <t>O15090220002</t>
  </si>
  <si>
    <t>00099021001 DEPOSITO DE EFECTIVO, DEPOSITANTE: CLEBER ANGEL CALDERON BUEZO, CONCEPTO: DEVOLUCION EXCESO CONSUMO CELULAR FEBRERO 2017-72013935, CUENTA DE DEPOSITO: CUENTA UNICA DEL TESORO</t>
  </si>
  <si>
    <t>O15090240002</t>
  </si>
  <si>
    <t>00099021001 DEPOSITO DE EFECTIVO, DEPOSITANTE: JUAN NELSON JIMENEZ CHOQUE, CONCEPTO: DEVOLUCION EXCESO CONSUMO CELULAR FEBRERO 2017 71520863, CUENTA DE DEPOSITO: CUENTA UNICA DEL TESORO</t>
  </si>
  <si>
    <t>O15090500002</t>
  </si>
  <si>
    <t>00099021001 DEPOSITO DE EFECTIVO, DEPOSITANTE: LOURDES ALIAGA ZAPATA, CONCEPTO: DEVOLUCION DE RENTA, CUENTA DE DEPOSITO: CUENTA UNICA DEL TESORO</t>
  </si>
  <si>
    <t>O15090510002</t>
  </si>
  <si>
    <t>00266022001 DEPOSITO DE EFECTIVO, DEPOSITANTE: DIRECCION DEPARTAMENTAL DE EDUCACION LA PAZ, CONCEPTO: DEVOLUCION REFRIGERIO NOVIEMBRE/16 DISTRITOS LA PAZ-EL ALTO - RPOVINCIAS, CUENTA DE DEPOSITO: CUENTA UNICA DEL TESORO</t>
  </si>
  <si>
    <t>B15092010002</t>
  </si>
  <si>
    <t>00574014201 DEP.DE CHEQ.AJENOS,RET.DE CAM.,CONCEPTO: DEVOLUCION ANTICIPO SEDEM - LACTEOSBOL FONDOS PRO-LECHE OP SEDEM VC-LB N° 086 / 2016,DEP.: DELPHINUS CONTAINER BOLIVIA S.R.L. , PROCEDENCIA: BANCO BISA S.A., CHEQUE: 32, FECHA DE EMISION:07/06/2017</t>
  </si>
  <si>
    <t>B15093160002</t>
  </si>
  <si>
    <t>00099021001 DEP.DE CHEQ.AJENOS,RET.DE CAM.,CONCEPTO: FONDOS DEPOSITADOS POR GUERRA JHONSON ROXZANA CUENTAS POR COBRAR 2016 HR 9054/2016,DEP.: DEFENSORIA DEL PUEBLO , PROCEDENCIA: BANCO UNION S.A., CHEQUE: 724, FECHA DE EMISION:07/06/2017</t>
  </si>
  <si>
    <t>O15091740002</t>
  </si>
  <si>
    <t>00099021001 DEPOSITO DE EFECTIVO, DEPOSITANTE: RA - 7 TUMUSLA, CONCEPTO: REVERSION DEL 13% DE VIATICOS SOF. MIGUEL MOLLO ORTUÑO, CUENTA DE DEPOSITO: CUENTA UNICA DEL TESORO</t>
  </si>
  <si>
    <t>O15092020002</t>
  </si>
  <si>
    <t>00099021001 DEPOSITO DE EFECTIVO, DEPOSITANTE: DAVID MIRANDA - MINISTERIO DE DEPORTES, CONCEPTO: DEV. SALDOS FONDOS EN AVANCE DIA DEL DESAFIO, CUENTA DE DEPOSITO: CUENTA UNICA DEL TESORO</t>
  </si>
  <si>
    <t>O15092830002</t>
  </si>
  <si>
    <t>00099021001 DEPOSITO DE EFECTIVO, DEPOSITANTE: LUIS HAROLD CUIZA TORREZ, CONCEPTO: DEVOLUCION DE VIATICO EN DEMACIA DISTRITAL CHUQUISACA F18 065/2017 ANH, CUENTA DE DEPOSITO: CUENTA UNICA DEL TESORO</t>
  </si>
  <si>
    <t>O15092920002</t>
  </si>
  <si>
    <t>00099021001 DEPOSITO DE EFECTIVO, DEPOSITANTE: EDGAR ALVARADO VILLARROEL, CONCEPTO: DEVOLUCION DE PASAJES, CUENTA DE DEPOSITO: CUENTA UNICA DEL TESORO</t>
  </si>
  <si>
    <t>O15093030002</t>
  </si>
  <si>
    <t>00099021001 DEPOSITO DE EFECTIVO, DEPOSITANTE: SEGIP OFICINA NACIONAL, CONCEPTO: DEVOLUCIÓN DE SALDO C-31 N°744 PRIMER FONDO MADRID - ESPAÑA FUENTE 41, CUENTA DE DEPOSITO: CUENTA UNICA DEL TESORO</t>
  </si>
  <si>
    <t>O15093040002</t>
  </si>
  <si>
    <t>00340012003 DEPOSITO DE EFECTIVO, DEPOSITANTE: SEGIP OFICINA NACIONAL, CONCEPTO: DEVOLUCIÓN DE SALDO C-31 N°745 PRIMER FONDO MADRID - ESPAÑA FUENTE 20, CUENTA DE DEPOSITO: CUENTA UNICA DEL TESORO</t>
  </si>
  <si>
    <t>O15093050002</t>
  </si>
  <si>
    <t>00099021001 DEPOSITO DE EFECTIVO, DEPOSITANTE: MARUJA COLQUE GUTIERREZ CI 2311719 LP, CONCEPTO: DEVOLUCION DE HABERES INDEBIDOS FEBRERO Y MARZO 2017, CUENTA DE DEPOSITO: CUENTA UNICA DEL TESORO</t>
  </si>
  <si>
    <t>O15093080002</t>
  </si>
  <si>
    <t>00099021001 DEPOSITO DE EFECTIVO, DEPOSITANTE: MARUJA COLQUE GUTIERREZ CI 2311719 LP, CONCEPTO: DEVOLUCION DE INCREMENTO SALARIAL (2017), CUENTA DE DEPOSITO: CUENTA UNICA DEL TESORO</t>
  </si>
  <si>
    <t>O15093650002</t>
  </si>
  <si>
    <t>00016071101 DEPOSITO DE EFECTIVO, DEPOSITANTE: DELIA GUTIERREZ VILLCA, CONCEPTO: DEVOLUCION POR CONCEPTO DE FONDOS EN AVANCE PARA PASAJES Y VIATICOS, CUENTA DE DEPOSITO: CUENTA UNICA DEL TESORO</t>
  </si>
  <si>
    <t>O15093670002</t>
  </si>
  <si>
    <t>00016071101 DEPOSITO DE EFECTIVO, DEPOSITANTE: SILVIA RAMIREZ BALANZA, CONCEPTO: DEVOLUCION POR CONCEPTO DE FONDOS EN AVANCE PARA PASAJES Y VIATICOS, CUENTA DE DEPOSITO: CUENTA UNICA DEL TESORO</t>
  </si>
  <si>
    <t>O15093680002</t>
  </si>
  <si>
    <t>00099021001 DEPOSITO DE EFECTIVO, DEPOSITANTE: IRENE BALLADARES VELASQUEZ, CONCEPTO: DEVOLUCION AL SENASIR ( COACTIVO SOCIAL ), CUENTA DE DEPOSITO: CUENTA UNICA DEL TESORO</t>
  </si>
  <si>
    <t>O15094170002</t>
  </si>
  <si>
    <t>00099021001 DEPOSITO DE EFECTIVO, DEPOSITANTE: AIDA TURCO VINO, CONCEPTO: DEVOLUCION DE HABERES MES DE FEBRERO 2017, CUENTA DE DEPOSITO: CUENTA UNICA DEL TESORO</t>
  </si>
  <si>
    <t>O15094230002</t>
  </si>
  <si>
    <t>00099021001 DEPOSITO DE EFECTIVO, DEPOSITANTE: AIDA TURCO VINO, CONCEPTO: DEVOLUCION DE HABERES MES MARZO 2017, CUENTA DE DEPOSITO: CUENTA UNICA DEL TESORO</t>
  </si>
  <si>
    <t>B15096920002</t>
  </si>
  <si>
    <t>00099021001 DEP.DE CHEQ.AJENOS,RET.DE CAM.,CONCEPTO: COMPENSACIÓN MENSUAL DE COTIZACIÓN,DEP.: FUTURO DE BOLIVIA S.A. AFP , PROCEDENCIA: BANCO DE CREDITO DE BOLIVIA S.A., CHEQUE: 49199, FECHA DE EMISION:12/06/2017</t>
  </si>
  <si>
    <t>B15096940002</t>
  </si>
  <si>
    <t>00099021001 DEP.DE CHEQ.AJENOS,RET.DE CAM.,CONCEPTO: FRACCIONAMIENTO COMPLEMENTARIO MENSUAL,DEP.: FUTURO DE BOLIVIA S.A. AFP , PROCEDENCIA: BANCO DE CREDITO DE BOLIVIA S.A., CHEQUE: 49200, FECHA DE EMISION:12/06/2017</t>
  </si>
  <si>
    <t>O15095970002</t>
  </si>
  <si>
    <t>00099021001 DEPOSITO DE EFECTIVO, DEPOSITANTE: VICTOR HUGO BLANCO BLACUTT, CONCEPTO: DEVOLUCION DE PERCEPCION INDEBIDA DE SUELDOS SEGUN DICTAMEN N°CGE / DRC - 080 / 2016, CUENTA DE DEPOSITO: CUENTA UNICA DEL TESORO</t>
  </si>
  <si>
    <t>O15096020002</t>
  </si>
  <si>
    <t>00212082004 DEPOSITO DE EFECTIVO, DEPOSITANTE: INRA - LA PAZ GROVER MATA, CONCEPTO: DEVOLUCIÓN GASTOS OPERATIVOS, CUENTA DE DEPOSITO: CUENTA UNICA DEL TESORO</t>
  </si>
  <si>
    <t>O15096290002</t>
  </si>
  <si>
    <t>00099021001 DEPOSITO DE EFECTIVO, DEPOSITANTE: SENASIR-BONIFACIO FLORES VASQUEZ, CONCEPTO: LA DEVOLUCION PAGO UNICO, CUENTA DE DEPOSITO: CUENTA UNICA DEL TESORO</t>
  </si>
  <si>
    <t>O15096930002</t>
  </si>
  <si>
    <t>00099021001 DEPOSITO DE EFECTIVO, DEPOSITANTE: WILMA SONIA PAREJA ANTEZANA, CONCEPTO: DEV. FONDOS DE LA UMSS PERCEP INDEB DE SUELDOS Y SALARIOS DET. MED DICT DE RESP CIV N°CGE/DRC-080/16, CUENTA DE DEPOSITO: CUENTA UNICA DEL TESORO</t>
  </si>
  <si>
    <t>O15097280002</t>
  </si>
  <si>
    <t>00099021001 DEPOSITO DE EFECTIVO, DEPOSITANTE: EDGAR JALLAZA PACA, CONCEPTO: DEP POR RETENCION SERVICIOS DE AGUA MES ABRIL/17 DEL RA-4 "TTE BULLAIN", CUENTA DE DEPOSITO: CUENTA UNICA DEL TESORO</t>
  </si>
  <si>
    <t>O15097450002</t>
  </si>
  <si>
    <t>00099021001 DEPOSITO DE EFECTIVO, DEPOSITANTE: DAVID FERNANDO BUSTAMANTE QUIROGA, CONCEPTO: DEVOLUCION DE RECURSOS POR EXCESO DE CONSUMO DE TELEFONIA CELULAR MARZO 2017, CUENTA DE DEPOSITO: CUENTA UNICA DEL TESORO</t>
  </si>
  <si>
    <t>O15097470002</t>
  </si>
  <si>
    <t>00099021001 DEPOSITO DE EFECTIVO, DEPOSITANTE: DAVID FERNANDO BUSTAMANTE QUIROGA, CONCEPTO: DEVOLUCION DE RECURSOS POR EXCESO DE CONSUMO DE TELEFONIA CELULAR FEBRERO 2017, CUENTA DE DEPOSITO: CUENTA UNICA DEL TESORO</t>
  </si>
  <si>
    <t>O15097540002</t>
  </si>
  <si>
    <t>00010011101 DEPOSITO DE EFECTIVO, DEPOSITANTE: RUIZ AVILES ASTRID KEITEL CI:4748661, CONCEPTO: DEVOLUCIÓN DE RETROACTIVO 2017 MES DE ABRIL, CUENTA DE DEPOSITO: CUENTA UNICA DEL TESORO</t>
  </si>
  <si>
    <t>O15097550002</t>
  </si>
  <si>
    <t>00010011101 DEPOSITO DE EFECTIVO, DEPOSITANTE: JUAN CARLOS FERNANDEZ CAREAGA CI:7347904, CONCEPTO: DEVOLUCIÓN APORTE PATRONAL DE RETROACTIVO Y BONO DE ANTIGUEDAD ABRIL 2017, CUENTA DE DEPOSITO: CUENTA UNICA DEL TESORO</t>
  </si>
  <si>
    <t>O15097570002</t>
  </si>
  <si>
    <t>00099021001 DEPOSITO DE EFECTIVO, DEPOSITANTE: ZARATE RIVAS JUAN JAVIER CI:1108568, CONCEPTO: DEVOLUCIÓN DE RETROACTIVO BONO DE ANTIGUEDAD RETROACTIVO, CUENTA DE DEPOSITO: CUENTA UNICA DEL TESORO</t>
  </si>
  <si>
    <t>O15097580002</t>
  </si>
  <si>
    <t>00099021001 DEPOSITO DE EFECTIVO, DEPOSITANTE: JUAN CARLOS FERNANDEZ CAREAGA CI:7347904, CONCEPTO: DEVOLUCIÓN APORTE PATRONAL DE BONO DE ANTIGUEDAD RETROACTIVO ENERO 2017, CUENTA DE DEPOSITO: CUENTA UNICA DEL TESORO</t>
  </si>
  <si>
    <t>O15097590002</t>
  </si>
  <si>
    <t>00099021001 DEPOSITO DE EFECTIVO, DEPOSITANTE: RIVEROS BARRIENTOS MARUJA CI:3482527, CONCEPTO: DEVOLUCIÓN PAGO EN DEMASIA RETROACTIVO Y BONO DE ANTIGUEDAD ENERO Y FEBRERO 2017, CUENTA DE DEPOSITO: CUENTA UNICA DEL TESORO</t>
  </si>
  <si>
    <t>O15097610002</t>
  </si>
  <si>
    <t>00099021001 DEPOSITO DE EFECTIVO, DEPOSITANTE: JUAN CARLOS FERNANDEZ CAREAGA CI:7347904, CONCEPTO: DEVOLUCIÓN APORTES PATRONALES Y BONO DE ANTIGUEDAD ENERO Y FEBRERO 2017, CUENTA DE DEPOSITO: CUENTA UNICA DEL TESORO</t>
  </si>
  <si>
    <t>O15098040002</t>
  </si>
  <si>
    <t>00070014201 DEPOSITO DE EFECTIVO, DEPOSITANTE: WILLAM CRISTIAN BAPTISTA NOYA, CONCEPTO: DEVOLUCION SALDO GASTOS DE ALIMENTACION, CUENTA DE DEPOSITO: CUENTA UNICA DEL TESORO</t>
  </si>
  <si>
    <t>O15098400002</t>
  </si>
  <si>
    <t>00099021001 DEPOSITO DE EFECTIVO, DEPOSITANTE: MARTHA MONTAÑO AGUILAR, CONCEPTO: DEVOLUCION SEGUN DICTAMEN CGE / DRC - 080/2016 PUNTOS 8.79 - 9.105-10,95, CUENTA DE DEPOSITO: CUENTA UNICA DEL TESORO</t>
  </si>
  <si>
    <t>O15098600002</t>
  </si>
  <si>
    <t>00041048002 DEPOSITO DE EFECTIVO, DEPOSITANTE: JAVIER ROLANDO ESCALANTE VILLEGAS, CONCEPTO: DEPÓSITO LIBRETA, CUENTA DE DEPOSITO: CUENTA UNICA DEL TESORO</t>
  </si>
  <si>
    <t>O15098610002</t>
  </si>
  <si>
    <t>00041048002 DEPOSITO DE EFECTIVO, DEPOSITANTE: PATRICIA QUIROZ PEDRAZA, CONCEPTO: DEPÓSITO LIBRETA, CUENTA DE DEPOSITO: CUENTA UNICA DEL TESORO</t>
  </si>
  <si>
    <t>B15100480002</t>
  </si>
  <si>
    <t>00283012002 DEP.DE CHEQ.AJENOS,RET.DE CAM.,CONCEPTO: PAGO POR SUBSIDIO DE ENFERMEDAD, CORRESPONDIENTE AL MES DE ABRIL DE 2017,DEP.: CAJA DE SALUD DE LA BANCA PRIVADA , PROCEDENCIA: BANCO NACIONAL DE BOLIVIA S.A., CHEQUE: 6586508, FECHA DE EMISION:26/05/2017</t>
  </si>
  <si>
    <t>B15100750002</t>
  </si>
  <si>
    <t>00582012001 DEP.DE CHEQ.AJENOS,RET.DE CAM.,CONCEPTO: SINIESTRO PERDIDA DE MERCADERIA,DEP.: CREDINFORM INTERNATIONAL S.A. , PROCEDENCIA: BANCO MERCANTIL SANTA CRUZ SA., CHEQUE: 107042, FECHA DE EMISION:09/06/2017</t>
  </si>
  <si>
    <t>O15100330002</t>
  </si>
  <si>
    <t>00290012001 DEPOSITO DE EFECTIVO, DEPOSITANTE: HUBER ALVARADO CORONEL, CONCEPTO: DEVOLUCION VIATICOS, CUENTA DE DEPOSITO: CUENTA UNICA DEL TESORO</t>
  </si>
  <si>
    <t>O15100380002</t>
  </si>
  <si>
    <t>00099021001 DEPOSITO DE EFECTIVO, DEPOSITANTE: MAGISTERIO - MONICA ALCON APAZA, CONCEPTO: DEVOLVER: LIQUIDO PAGABLE + DESCUENTO DE CONFEDERACION FEDERACION, COB EN DOS PAGOS, CUENTA DE DEPOSITO: CUENTA UNICA DEL TESORO</t>
  </si>
  <si>
    <t>O15100430002</t>
  </si>
  <si>
    <t>00099021001 DEPOSITO DE EFECTIVO, DEPOSITANTE: JAVIER SAIRE IBAÑEZ, CONCEPTO: PARA REVERSIÓN DE BOLETA DE PAGO, CUENTA DE DEPOSITO: CUENTA UNICA DEL TESORO</t>
  </si>
  <si>
    <t>O15100510002</t>
  </si>
  <si>
    <t>00212082001 DEPOSITO DE EFECTIVO, DEPOSITANTE: INRA-LA PAZ - RENE RAMOS RAMOS, CONCEPTO: DEVOLUCION GASTOS OPERATIVOS, CUENTA DE DEPOSITO: CUENTA UNICA DEL TESORO</t>
  </si>
  <si>
    <t>O15100780002</t>
  </si>
  <si>
    <t>00099021001 DEPOSITO DE EFECTIVO, DEPOSITANTE: RI-31 "CNL.E.RIOS Z.", CONCEPTO: PAGO RETENCIONES MES ABRIL, CUENTA DE DEPOSITO: CUENTA UNICA DEL TESORO</t>
  </si>
  <si>
    <t>O15100790002</t>
  </si>
  <si>
    <t>00099021001 DEPOSITO DE EFECTIVO, DEPOSITANTE: RI-31 "CNL.E.RIOS Z.", CONCEPTO: PAGO RETENCION MES MAYO, CUENTA DE DEPOSITO: CUENTA UNICA DEL TESORO</t>
  </si>
  <si>
    <t>O15100830002</t>
  </si>
  <si>
    <t>00099021001 DEPOSITO DE EFECTIVO, DEPOSITANTE: RI - 26 ""AZURDUX"", CONCEPTO: RETENCIÓN MES ABRIL, CUENTA DE DEPOSITO: CUENTA UNICA DEL TESORO</t>
  </si>
  <si>
    <t>O15100840002</t>
  </si>
  <si>
    <t>00086031101 DEPOSITO DE EFECTIVO, DEPOSITANTE: JUAN FABRICANO MALECA, CONCEPTO: DEVOLUCION PARA REVERSION PLANILLA, CUENTA DE DEPOSITO: CUENTA UNICA DEL TESORO</t>
  </si>
  <si>
    <t>O15101210002</t>
  </si>
  <si>
    <t>00344012001 DEPOSITO DE EFECTIVO, DEPOSITANTE: INDIRA OLGUIN, CONCEPTO: DEVOLUCIÓN TALLER CAMIRI, CUENTA DE DEPOSITO: CUENTA UNICA DEL TESORO</t>
  </si>
  <si>
    <t>O15101230002</t>
  </si>
  <si>
    <t>00344012001 DEPOSITO DE EFECTIVO, DEPOSITANTE: INDIRA OLGUIN, CONCEPTO: DEVOLUCIÓN TALLER COBIJA, CUENTA DE DEPOSITO: CUENTA UNICA DEL TESORO</t>
  </si>
  <si>
    <t>O15101240002</t>
  </si>
  <si>
    <t>00344012001 DEPOSITO DE EFECTIVO, DEPOSITANTE: INDIRA OLGUIN, CONCEPTO: DEVOLUCIÓN TALLER TRINIDAD, CUENTA DE DEPOSITO: CUENTA UNICA DEL TESORO</t>
  </si>
  <si>
    <t>O15101250002</t>
  </si>
  <si>
    <t>00344012001 DEPOSITO DE EFECTIVO, DEPOSITANTE: INDIRA OLGUIN, CONCEPTO: DEVOLUCIÓN TALLER CONCEPCIÓN - GUARAYO, CUENTA DE DEPOSITO: CUENTA UNICA DEL TESORO</t>
  </si>
  <si>
    <t>O15101260002</t>
  </si>
  <si>
    <t>00344012001 DEPOSITO DE EFECTIVO, DEPOSITANTE: INDIRA OLGUIN, CONCEPTO: DEVOLUCIÓN TALLER CHIMORE, CUENTA DE DEPOSITO: CUENTA UNICA DEL TESORO</t>
  </si>
  <si>
    <t>O15102020002</t>
  </si>
  <si>
    <t>00046024204 DEPOSITO DE EFECTIVO, DEPOSITANTE: TERESA KAREN GUMIEL SANCHEZ, CONCEPTO: REVERSION DE SALDOS AL PREVENTIVO # 2037, CUENTA DE DEPOSITO: CUENTA UNICA DEL TESORO</t>
  </si>
  <si>
    <t>B15104390002</t>
  </si>
  <si>
    <t>00099021001 DEP.DE CHEQ.AJENOS,RET.DE CAM.,CONCEPTO: GIRO: CRUZ DE MENDEZ ROSSE MARIE,DEP.: BANCO UNION S.A. , PROCEDENCIA: BANCO UNION S.A., CHEQUE: 148288, FECHA DE EMISION:14/06/2017</t>
  </si>
  <si>
    <t>B15104710002</t>
  </si>
  <si>
    <t>00015011108 DEP.DE CHEQ.AJENOS,RET.DE CAM.,CONCEPTO: DEVOLUCION,DEP.: MIN GOBIERNO , PROCEDENCIA: BANCO UNION S.A., CHEQUE: 50803, FECHA DE EMISION:12/06/2017</t>
  </si>
  <si>
    <t>B15104740002</t>
  </si>
  <si>
    <t>00015011108 DEP.DE CHEQ.AJENOS,RET.DE CAM.,CONCEPTO: DEVOLUCION,DEP.: MIN GOBIERNO , PROCEDENCIA: BANCO UNION S.A., CHEQUE: 50804, FECHA DE EMISION:12/06/2017</t>
  </si>
  <si>
    <t>B15104790002</t>
  </si>
  <si>
    <t>00015011108 DEP.DE CHEQ.AJENOS,RET.DE CAM.,CONCEPTO: DEVOLUCION,DEP.: MIN GOBIERNO , PROCEDENCIA: BANCO UNION S.A., CHEQUE: 50802, FECHA DE EMISION:12/06/2017</t>
  </si>
  <si>
    <t>O15104020002</t>
  </si>
  <si>
    <t>00572012001 DEPOSITO DE EFECTIVO, DEPOSITANTE: CLAUDIA ESTRELLA GARNICA MARAÑON, CONCEPTO: PERDIDA DE CREDITO FISCAL, CUENTA DE DEPOSITO: CUENTA UNICA DEL TESORO</t>
  </si>
  <si>
    <t>O15104040002</t>
  </si>
  <si>
    <t>O15104070002</t>
  </si>
  <si>
    <t>O15104520002</t>
  </si>
  <si>
    <t>00342012001 DEPOSITO DE EFECTIVO, DEPOSITANTE: MILENCA C. ESCOBAR CLAVEL CI. 4326630 LP, CONCEPTO: DEVOLUCION EXCESO DE LLAMADAS DEL TELEFONO, CUENTA DE DEPOSITO: CUENTA UNICA DEL TESORO</t>
  </si>
  <si>
    <t>O15105230002</t>
  </si>
  <si>
    <t>00047011110 DEPOSITO DE EFECTIVO, DEPOSITANTE: RUBEN OSCAR FLORES ARUQUIPA, CONCEPTO: DEVOLUCIÓN DE FONDOS EN AVANCE DE DIGCOIN. CBBA DEL SR. REYNALDO LEDEZMA, CUENTA DE DEPOSITO: CUENTA UNICA DEL TESORO</t>
  </si>
  <si>
    <t>O15105440002</t>
  </si>
  <si>
    <t>00099021001 DEPOSITO DE EFECTIVO, DEPOSITANTE: ANTONIO MAURICIO HUANCA MAMANI, CONCEPTO: DEVOLUCION DE PERCEPCION INDEBIDA, CUENTA DE DEPOSITO: CUENTA UNICA DEL TESORO</t>
  </si>
  <si>
    <t>O15105640002</t>
  </si>
  <si>
    <t>00099021001 DEPOSITO DE EFECTIVO, DEPOSITANTE: LUISA RODRIGUEZ MEJIA, CONCEPTO: CANCELACION DE SALDO TOTAL DE PLAN DE PAGO FIRMADO CON SENASIR, CUENTA DE DEPOSITO: CUENTA UNICA DEL TESORO</t>
  </si>
  <si>
    <t>O15106010002</t>
  </si>
  <si>
    <t>O15106080002</t>
  </si>
  <si>
    <t>00099021001 DEPOSITO DE EFECTIVO, DEPOSITANTE: JUAN CARLOS BALDIVIEZO GARZON, CONCEPTO: DOBLE PERCEPCION - SENASIR, CUENTA DE DEPOSITO: CUENTA UNICA DEL TESORO</t>
  </si>
  <si>
    <t>O15106410002</t>
  </si>
  <si>
    <t>00099021001 DEPOSITO DE EFECTIVO, DEPOSITANTE: ROSARIO ELENA MIRANDA CHUQUIMIA, CONCEPTO: DEVOLUCION HABERES MES FEBRERO, CUENTA DE DEPOSITO: CUENTA UNICA DEL TESORO</t>
  </si>
  <si>
    <t>O15106510002</t>
  </si>
  <si>
    <t>00099021001 DEPOSITO DE EFECTIVO, DEPOSITANTE: ACEVEDO Y ASOCIADOS CONSULTORES DE EMPRESAS SRL, CONCEPTO: RECUPERACION EXTRAJUDICIAL DE DAÑO ECONOMICO, CUENTA DE DEPOSITO: CUENTA UNICA DEL TESORO</t>
  </si>
  <si>
    <t>O15106610002</t>
  </si>
  <si>
    <t>00041044201 DEPOSITO DE EFECTIVO, DEPOSITANTE: LUIS ANDRES CHAVEZ LOPEZ, CONCEPTO: DEVOLUCIÓN FONDO EN AVANCE PARA REFRIGERIO DE TALLER PAGO DE LECHE CRUDA POR CALIDAD, CUENTA DE DEPOSITO: CUENTA UNICA DEL TESORO</t>
  </si>
  <si>
    <t>O15107120002</t>
  </si>
  <si>
    <t>B15108970002</t>
  </si>
  <si>
    <t>00099021001 DEP.DE CHEQ.AJENOS,RET.DE CAM.,CONCEPTO: PAGO POR SUBSIDIO DE ENFERMEDAD CORRESPONDIENTE AL MES DE ABRIL DE 2017,DEP.: CAJA DE SALUD DE LA BANCA PRIVADA , PROCEDENCIA: BANCO NACIONAL DE BOLIVIA S.A., CHEQUE: 6586506, FECHA DE EMISION:26/05/2017</t>
  </si>
  <si>
    <t>O15108330002</t>
  </si>
  <si>
    <t>00099021001 DEPOSITO DE EFECTIVO, DEPOSITANTE: ALINA MANUELA MARIN ARUQUIPA - MAGISTERIO, CONCEPTO: DEVOLUCIÓN AL MES DE MAYO DE 2017, CUENTA DE DEPOSITO: CUENTA UNICA DEL TESORO</t>
  </si>
  <si>
    <t>O15108340002</t>
  </si>
  <si>
    <t>00099021001 DEPOSITO DE EFECTIVO, DEPOSITANTE: ARTURO MURILLO PRIJIC, CONCEPTO: DEVOLUCION DE VIATICOS, CUENTA DE DEPOSITO: CUENTA UNICA DEL TESORO</t>
  </si>
  <si>
    <t>O15108600002</t>
  </si>
  <si>
    <t>00099021001 DEPOSITO DE EFECTIVO, DEPOSITANTE: EFRAIN GUSTAVO SALAZAR SUAREZ, CONCEPTO: DEVOLUCION DE VIATICOS NO UTILIZADOS C31-599, CUENTA DE DEPOSITO: CUENTA UNICA DEL TESORO</t>
  </si>
  <si>
    <t>00526012001 DEPOSITO DE EFECTIVO, DEPOSITANTE: SANDRA MABEL MARISCAL, CONCEPTO: DEVOLUCION DE VIATICOS A LA EMPRESA " BOLIVIA TV ", CUENTA DE DEPOSITO: CUENTA UNICA DEL TESORO</t>
  </si>
  <si>
    <t>O15110340002</t>
  </si>
  <si>
    <t>00099021001 DEPOSITO DE EFECTIVO, DEPOSITANTE: REYNALDO ZACONETA, CONCEPTO: DEVOLUCIÓN, CUENTA DE DEPOSITO: CUENTA UNICA DEL TESORO</t>
  </si>
  <si>
    <t>O15110350002</t>
  </si>
  <si>
    <t>00099021001 DEPOSITO DE EFECTIVO, DEPOSITANTE: NARDA BETHZABE ALVAREZ SARMIENTO, CONCEPTO: REVERSION TOTAL, CUENTA DE DEPOSITO: CUENTA UNICA DEL TESORO</t>
  </si>
  <si>
    <t>O15110450002</t>
  </si>
  <si>
    <t>00099021001 DEPOSITO DE EFECTIVO, DEPOSITANTE: IVAN IPORRE, CONCEPTO: DEVOLUCION 1 DIA VIATICO, CUENTA DE DEPOSITO: CUENTA UNICA DEL TESORO</t>
  </si>
  <si>
    <t>O15110790002</t>
  </si>
  <si>
    <t>00099021001 DEPOSITO DE EFECTIVO, DEPOSITANTE: EMILIO MAMANI ESTEVEZ, CONCEPTO: REVERSION HABERES DICIEMBRE 2015, CUENTA DE DEPOSITO: CUENTA UNICA DEL TESORO</t>
  </si>
  <si>
    <t>O15110810002</t>
  </si>
  <si>
    <t>00099021001 DEPOSITO DE EFECTIVO, DEPOSITANTE: EMILIO MAMANI ESTEVEZ, CONCEPTO: REVERSION HABERES ENERO 2016, CUENTA DE DEPOSITO: CUENTA UNICA DEL TESORO</t>
  </si>
  <si>
    <t>O15110830002</t>
  </si>
  <si>
    <t>00099021001 DEPOSITO DE EFECTIVO, DEPOSITANTE: EMILIO MAMANI ESTEVEZ, CONCEPTO: REVERSION HABERES FEBRERO 2016, CUENTA DE DEPOSITO: CUENTA UNICA DEL TESORO</t>
  </si>
  <si>
    <t>O15110860002</t>
  </si>
  <si>
    <t>00099021001 DEPOSITO DE EFECTIVO, DEPOSITANTE: EMILIO MAMANI ESTEVEZ, CONCEPTO: REVERSION HABERES MARZO 2016, CUENTA DE DEPOSITO: CUENTA UNICA DEL TESORO</t>
  </si>
  <si>
    <t>O15110870002</t>
  </si>
  <si>
    <t>00099021001 DEPOSITO DE EFECTIVO, DEPOSITANTE: EMILIO MAMANI ESTEVEZ, CONCEPTO: REVERSION HABERES ABRIL 2016, CUENTA DE DEPOSITO: CUENTA UNICA DEL TESORO</t>
  </si>
  <si>
    <t>O15110890002</t>
  </si>
  <si>
    <t>00099021001 DEPOSITO DE EFECTIVO, DEPOSITANTE: EMILIO MAMANI ESTEVEZ, CONCEPTO: REVERSION HABERES REINTEGRO 2016, CUENTA DE DEPOSITO: CUENTA UNICA DEL TESORO</t>
  </si>
  <si>
    <t>O15111400002</t>
  </si>
  <si>
    <t>00582012001 DEPOSITO DE EFECTIVO, DEPOSITANTE: GROVER ESPEJO QUISPE, CONCEPTO: DEVOLUCIÓN DE SALDO DE FONDOS EN AVANCE, CUENTA DE DEPOSITO: CUENTA UNICA DEL TESORO</t>
  </si>
  <si>
    <t>O15112790002</t>
  </si>
  <si>
    <t>00234012001 DEPOSITO DE EFECTIVO, DEPOSITANTE: MARIO MARISCAL Q., CONCEPTO: DEV FONDOS AL C-31 N° 608 POR GASOLINA SERGEOMIN, CUENTA DE DEPOSITO: CUENTA UNICA DEL TESORO</t>
  </si>
  <si>
    <t>O15112940002</t>
  </si>
  <si>
    <t>00293042001 DEPOSITO DE EFECTIVO, DEPOSITANTE: JAVIER SIXTO AYALA CHOQUE, CONCEPTO: DEVOLUCION DE PASAJES, CUENTA DE DEPOSITO: CUENTA UNICA DEL TESORO</t>
  </si>
  <si>
    <t>O15113980002</t>
  </si>
  <si>
    <t>00086057004 DEPOSITO DE EFECTIVO, DEPOSITANTE: MMAYA /UCP - PAAP - PC, CONCEPTO: DEVOLUCION COMISIONES BANCARIAS, CUENTA DE DEPOSITO: CUENTA UNICA DEL TESORO</t>
  </si>
  <si>
    <t>O15114340002</t>
  </si>
  <si>
    <t>00099021001 DEPOSITO DE EFECTIVO, DEPOSITANTE: AIDA TURCO VINO, CONCEPTO: DEVOLUCION DE HABERES REINTEGRO ABRIL 2017, CUENTA DE DEPOSITO: CUENTA UNICA DEL TESORO</t>
  </si>
  <si>
    <t>O15114870002</t>
  </si>
  <si>
    <t>00291012002 DEPOSITO DE EFECTIVO, DEPOSITANTE: FERNANDO BEJARANO, CONCEPTO: REPOSICION PASE, CUENTA DE DEPOSITO: CUENTA UNICA DEL TESORO</t>
  </si>
  <si>
    <t>O15114960002</t>
  </si>
  <si>
    <t>00099021001 DEPOSITO DE EFECTIVO, DEPOSITANTE: RI- 14 ""FLORIDA"", CONCEPTO: RETENCION DEL 15,5% DE LAPARTIDA DE SERVICIOS BASICOS AGUA POTABLE CORRESPONDIENTE AL MES DE MAYO, CUENTA DE DEPOSITO: CUENTA UNICA DEL TESORO</t>
  </si>
  <si>
    <t>B15117190002</t>
  </si>
  <si>
    <t>00086038003 DEP.DE CHEQ.AJENOS,RET.DE CAM.,CONCEPTO: TRANSFERENCIA DE FONDOS AL FINANCIADOR FUNDESNAP,DEP.: SERNAP , PROCEDENCIA: BANCO UNION S.A., CHEQUE: 864, FECHA DE EMISION:19/06/2017</t>
  </si>
  <si>
    <t>B15117270002</t>
  </si>
  <si>
    <t>00099021001 DEP.DE CHEQ.AJENOS,RET.DE CAM.,CONCEPTO: DEVOLUCION DE FONDOS NO EJECUTADOS,DEP.: PROGRAMA NACIONAL DE POSTALFABETIZACION , PROCEDENCIA: BANCO UNION S.A., CHEQUE: 5548, FECHA DE EMISION:20/06/2017</t>
  </si>
  <si>
    <t>B15117360002</t>
  </si>
  <si>
    <t>00099021001 DEP.DE CHEQ.AJENOS,RET.DE CAM.,CONCEPTO: GIRO: CARDOZO URIBE AIDEE LOURDES,DEP.: BANCO UNION S.A. , PROCEDENCIA: BANCO UNION S.A., CHEQUE: 148292, FECHA DE EMISION:20/06/2017</t>
  </si>
  <si>
    <t>B15117890002</t>
  </si>
  <si>
    <t>00099021001 DEP.DE CHEQ.AJENOS,RET.DE CAM.,CONCEPTO: SALDO DEL CONVENIO CI/MMAYA/VAPSD N°05/2009,DEP.: GOBIERNO AUTÓNOMO MUNICIPAL DE LA PAZ , PROCEDENCIA: BANCO UNION S.A., CHEQUE: 150550, FECHA DE EMISION:05/06/2017</t>
  </si>
  <si>
    <t>O15117830002</t>
  </si>
  <si>
    <t>00099021001 DEPOSITO DE EFECTIVO, DEPOSITANTE: ALBERTO DICK DAZA QUEZADA, CONCEPTO: DEVOLUCIÓN POR DOBLE PERCEPCIÓN, CUENTA DE DEPOSITO: CUENTA UNICA DEL TESORO</t>
  </si>
  <si>
    <t>O15117870002</t>
  </si>
  <si>
    <t>00592012001 DEPOSITO DE EFECTIVO, DEPOSITANTE: ENRIQUE GILBERTO ROJAS SAGARNAGA, CONCEPTO: PAGO POR DEUDAS PENDIENTES CON LA EMPRESA POR REEMISION DE NOTAS DE DEBITO GESTION 2016, CUENTA DE DEPOSITO: CUENTA UNICA DEL TESORO</t>
  </si>
  <si>
    <t>O15118370002</t>
  </si>
  <si>
    <t>00099021001 DEPOSITO DE EFECTIVO, DEPOSITANTE: CLARIBEL RIVAS PONCE, CONCEPTO: DOBLE PERCEPCION, CUENTA DE DEPOSITO: CUENTA UNICA DEL TESORO</t>
  </si>
  <si>
    <t>O15119070002</t>
  </si>
  <si>
    <t>00099021001 DEPOSITO DE EFECTIVO, DEPOSITANTE: JUVENAL GONZALES ROCHA, CONCEPTO: DEVOLUCIÓN, CUENTA DE DEPOSITO: CUENTA UNICA DEL TESORO</t>
  </si>
  <si>
    <t>O15119860002</t>
  </si>
  <si>
    <t>00099021001 DEPOSITO DE EFECTIVO, DEPOSITANTE: MARTHA RUTH MONTAÑO AGUILAR CI: 816432 CB, CONCEPTO: DEVOLUCION SEGUN DICTAMEN CGE / DRC - 080 / 2016 PUNTOS 8,79 - 9,105 - 10,95, CUENTA DE DEPOSITO: CUENTA UNICA DEL TESORO</t>
  </si>
  <si>
    <t>O15119940002</t>
  </si>
  <si>
    <t>00099021001 DEPOSITO DE EFECTIVO, DEPOSITANTE: BPE V - " CNL. JULIO SANJINEZ GOITIA ", CONCEPTO: RETENCION POR ADQUISICION DE ALIMENTOS CABALLAR AL MES DE JUNIO / 17, CUENTA DE DEPOSITO: CUENTA UNICA DEL TESORO</t>
  </si>
  <si>
    <t>B15121400002</t>
  </si>
  <si>
    <t>00041048002 DEP.DE CHEQ.AJENOS,RET.DE CAM.,CONCEPTO: DEVOLUCION DE RECURSOS NO UTILIZADOS,DEP.: JUAN CARLOS MALDONADO , PROCEDENCIA: BANCO UNION S.A., CHEQUE: 360, FECHA DE EMISION:12/06/2017</t>
  </si>
  <si>
    <t>B15121430002</t>
  </si>
  <si>
    <t>00041048002 DEP.DE CHEQ.AJENOS,RET.DE CAM.,CONCEPTO: DEVOLUCION DE RECURSOS NO UTILIZADOS,DEP.: MARIO DELGADO FLORES , PROCEDENCIA: BANCO UNION S.A., CHEQUE: 359, FECHA DE EMISION:12/06/2017</t>
  </si>
  <si>
    <t>B15121470002</t>
  </si>
  <si>
    <t>00070011102 DEP.DE CHEQ.AJENOS,RET.DE CAM.,CONCEPTO: DUPLICIDAD EN EL PAGO DE REEMBOLSO DE LA GESTION 2016 EJECUTADO EN LA PRESENTE GESTION,DEP.: MTEPS - CRESPO LEDEZMA CESAR BRITO , PROCEDENCIA: BANCO UNION S.A., CHEQUE: 8171, FECHA DE EMISION:19/06/2017</t>
  </si>
  <si>
    <t>B15122250002</t>
  </si>
  <si>
    <t>00290012001 DEP.DE CHEQ.AJENOS,RET.DE CAM.,CONCEPTO: DEP. POR DESCUENTO DE PASAJES Y VIATICOS - MARZO / 2017 C-31 SIP N° 96,DEP.: SERVICIO DE IMPUESTOS NACIONALES , PROCEDENCIA: BANCO UNION S.A., CHEQUE: 4434, FECHA DE EMISION:16/06/2017</t>
  </si>
  <si>
    <t>O15121530002</t>
  </si>
  <si>
    <t>00020011103 DEPOSITO DE EFECTIVO, DEPOSITANTE: BLADIMIR ALMENDRAS DELGADILLO, CONCEPTO: REVERSION DE VIATICOS, CUENTA DE DEPOSITO: CUENTA UNICA DEL TESORO</t>
  </si>
  <si>
    <t>O15121600002</t>
  </si>
  <si>
    <t>00099021001 DEPOSITO DE EFECTIVO, DEPOSITANTE: SILVESTRE PANIAGUA POCO, CONCEPTO: DEVOLUCIÓN, CUENTA DE DEPOSITO: CUENTA UNICA DEL TESORO</t>
  </si>
  <si>
    <t>O15121680002</t>
  </si>
  <si>
    <t>00099021001 DEPOSITO DE EFECTIVO, DEPOSITANTE: ZACARIAS TINCO CARVAJAL, CONCEPTO: DOBLE PERCEPCIÓN, CUENTA DE DEPOSITO: CUENTA UNICA DEL TESORO</t>
  </si>
  <si>
    <t>O15122160002</t>
  </si>
  <si>
    <t>00099021001 DEPOSITO DE EFECTIVO, DEPOSITANTE: JULIA CHAPARRO CONDORI, CONCEPTO: DOBLE PERCEPCIÓN MES DE FEBRERO, CUENTA DE DEPOSITO: CUENTA UNICA DEL TESORO</t>
  </si>
  <si>
    <t>O15122620002</t>
  </si>
  <si>
    <t>00099021001 DEPOSITO DE EFECTIVO, DEPOSITANTE: G.E.C.C. - F.E.L.C.N., CONCEPTO: DEP. BS. 2,87 DEVOLUCION POR COMPRA DE PRODUCTOS - 2016, CUENTA DE DEPOSITO: CUENTA UNICA DEL TESORO</t>
  </si>
  <si>
    <t>O15122640002</t>
  </si>
  <si>
    <t>00099021001 DEPOSITO DE EFECTIVO, DEPOSITANTE: RI - 27 " ANTOFAGASTA ", CONCEPTO: REVERSION DE ENERGIA ELECTRICA CORRESPONDIENTE MES MARZO 2017, CUENTA DE DEPOSITO: CUENTA UNICA DEL TESORO</t>
  </si>
  <si>
    <t>O15122780002</t>
  </si>
  <si>
    <t>00291012008 DEPOSITO DE EFECTIVO, DEPOSITANTE: LEMED SRL, CONCEPTO: PAGO POR PRUEBAS DE LABORATORIO ABC, CUENTA DE DEPOSITO: CUENTA UNICA DEL TESORO</t>
  </si>
  <si>
    <t>O15123420002</t>
  </si>
  <si>
    <t>O15123430002</t>
  </si>
  <si>
    <t>00099021001 DEPOSITO DE EFECTIVO, DEPOSITANTE: FIDEL SEGALES PABON CI 2326678 LP, CONCEPTO: DEVOLUCION EXCEDENTE SALARIAL CNS - UMSA LEY FINANCIAL MES DE MAYO 2017, CUENTA DE DEPOSITO: CUENTA UNICA DEL TESORO</t>
  </si>
  <si>
    <t>O15123520002</t>
  </si>
  <si>
    <t>00099021001 DEPOSITO DE EFECTIVO, DEPOSITANTE: MONICA CHACON DELGADO, CONCEPTO: DEVOLUCION DE MEDIO DIA DE VIATICO DEL 30 DE MAYO AL 2 DE JUNIO A LA CIUDAD DE SANTA CRUZ, CUENTA DE DEPOSITO: CUENTA UNICA DEL TESORO</t>
  </si>
  <si>
    <t>O15123650002</t>
  </si>
  <si>
    <t>00099021001 DEPOSITO DE EFECTIVO, DEPOSITANTE: MARIA ISABEL ALURRALDE ORTIZ, CONCEPTO: DOBLE PERCEPCION, CUENTA DE DEPOSITO: CUENTA UNICA DEL TESORO</t>
  </si>
  <si>
    <t>B15125670002</t>
  </si>
  <si>
    <t>00099021001 DEP.DE CHEQ.AJENOS,RET.DE CAM.,CONCEPTO: GIRO: ANDRERS EDUARDO PEREZ SERU,DEP.: BANCO UNIÓN S.A. , PROCEDENCIA: BANCO UNION S.A., CHEQUE: 148296, FECHA DE EMISION:23/06/2017</t>
  </si>
  <si>
    <t>B15125690002</t>
  </si>
  <si>
    <t>00099021001 DEP.DE CHEQ.AJENOS,RET.DE CAM.,CONCEPTO: GIRO: ALVARO DIEGO AVILES SARMIENTO,DEP.: BANCO UNIÓN S.A. , PROCEDENCIA: BANCO UNION S.A., CHEQUE: 148293, FECHA DE EMISION:23/06/2017</t>
  </si>
  <si>
    <t>B15125730002</t>
  </si>
  <si>
    <t>00099021001 DEP.DE CHEQ.AJENOS,RET.DE CAM.,CONCEPTO: GIRO: LLANOS GUTIERREZ FERNANDO ABAD,DEP.: BANCO UNIÓN S.A. , PROCEDENCIA: BANCO UNION S.A., CHEQUE: 148297, FECHA DE EMISION:23/06/2017</t>
  </si>
  <si>
    <t>B15125760002</t>
  </si>
  <si>
    <t>00099021001 DEP.DE CHEQ.AJENOS,RET.DE CAM.,CONCEPTO: GIRO: JOSE JOAQUIN SOLIZ ALANEZ,DEP.: BANCO UNIÓN S.A. , PROCEDENCIA: BANCO UNION S.A., CHEQUE: 148298, FECHA DE EMISION:23/06/2017</t>
  </si>
  <si>
    <t>B15126450002</t>
  </si>
  <si>
    <t>00592012001 DEP.DE CHEQ.AJENOS,RET.DE CAM.,CONCEPTO: DEVOLUCION DE FONDOS,DEP.: IVAN GONZALES , PROCEDENCIA: BANCO UNION S.A., CHEQUE: 620, FECHA DE EMISION:22/06/2017</t>
  </si>
  <si>
    <t>O15125520002</t>
  </si>
  <si>
    <t>00526012001 DEPOSITO DE EFECTIVO, DEPOSITANTE: BOLIVIA TV - DANIEL TICONA MAMANI, CONCEPTO: DEVOLUCION DE PASAJES, CUENTA DE DEPOSITO: CUENTA UNICA DEL TESORO</t>
  </si>
  <si>
    <t>O15126230002</t>
  </si>
  <si>
    <t>00099021001 DEPOSITO DE EFECTIVO, DEPOSITANTE: SONIA JUANA VDA. DE VERA, CONCEPTO: SENASIR - POR COBRO INDEBIDO N° 010/2017, CUENTA DE DEPOSITO: CUENTA UNICA DEL TESORO</t>
  </si>
  <si>
    <t>O15126640002</t>
  </si>
  <si>
    <t>00099021001 DEPOSITO DE EFECTIVO, DEPOSITANTE: SUSANA MENDOZA RODRIGUEZ, CONCEPTO: DEVOLUCIÓN DE VIÁTICOS, CUENTA DE DEPOSITO: CUENTA UNICA DEL TESORO</t>
  </si>
  <si>
    <t>O15127400002</t>
  </si>
  <si>
    <t>00099021001 DEPOSITO DE EFECTIVO, DEPOSITANTE: LUZ TABOADA GARCIA, CONCEPTO: COBRO INDEBIDO POR NUEVAS NUPCIAS, CUENTA DE DEPOSITO: CUENTA UNICA DEL TESORO</t>
  </si>
  <si>
    <t>O15127500002</t>
  </si>
  <si>
    <t>00099021001 DEPOSITO DE EFECTIVO, DEPOSITANTE: HANS CRISTIAN MULLER SANTA CRUZ ( 3127901 CB.), CONCEPTO: CUMPLIMIENTO DICTAMEN CGE / DRC - 080 / 2016 DE UMSS, CUENTA DE DEPOSITO: CUENTA UNICA DEL TESORO</t>
  </si>
  <si>
    <t>B15129700002</t>
  </si>
  <si>
    <t>00574012002 DEP.DE CHEQ.AJENOS,RET.DE CAM.,CONCEPTO: DEVOLUCION DE FONDOS ASIGNADOS,DEP.: LACTEOSBOL , PROCEDENCIA: BANCO UNION S.A., CHEQUE: 4526, FECHA DE EMISION:19/06/2017</t>
  </si>
  <si>
    <t>B15130870002</t>
  </si>
  <si>
    <t>00099021001 DEP.DE CHEQ.AJENOS,RET.DE CAM.,CONCEPTO: DEVOLUCION DE RECURSOS,DEP.: AGENCIA NACIONAL DE HIDROCARBUROS , PROCEDENCIA: BANCO UNION S.A., CHEQUE: 4483, FECHA DE EMISION:24/06/2017</t>
  </si>
  <si>
    <t>B15130930002</t>
  </si>
  <si>
    <t>00582012001 DEP.DE CHEQ.AJENOS,RET.DE CAM.,CONCEPTO: REPOSICION DE CASTAÑA QUE NO FUE ENTREGADA,DEP.: EMPRESA BOLIVIANA DE ALMENDRA Y DERIVADOS - EBA , PROCEDENCIA: BANCO UNION S.A., CHEQUE: 4654, FECHA DE EMISION:01/06/2017</t>
  </si>
  <si>
    <t>B15130960002</t>
  </si>
  <si>
    <t>00582012001 DEP.DE CHEQ.AJENOS,RET.DE CAM.,CONCEPTO: DEVOLUCION FONDOS CASTAÑA,DEP.: EMPRESA BOLIVIANA DE ALMENDRA Y DERIVADOS - EBA , PROCEDENCIA: BANCO UNION S.A., CHEQUE: 4658, FECHA DE EMISION:01/06/2017</t>
  </si>
  <si>
    <t>B15131290002</t>
  </si>
  <si>
    <t>00070011102 DEP.DE CHEQ.AJENOS,RET.DE CAM.,CONCEPTO: PAGO DE IMPUESTOS FISCALES EN DEMASIA,DEP.: MTEPS , PROCEDENCIA: BANCO UNION S.A., CHEQUE: 8175, FECHA DE EMISION:22/06/2017</t>
  </si>
  <si>
    <t>O15130340002</t>
  </si>
  <si>
    <t>00591012001 DEPOSITO DE EFECTIVO, DEPOSITANTE: BENITA JALACORI MENDOZA, CONCEPTO: CONSUMO ENERGIA ELECTRICA ENERO, CUENTA DE DEPOSITO: CUENTA UNICA DEL TESORO</t>
  </si>
  <si>
    <t>O15130360002</t>
  </si>
  <si>
    <t>00591012001 DEPOSITO DE EFECTIVO, DEPOSITANTE: BENITA JALACORI MENDOZA, CONCEPTO: CONSUMO ENERGIA ELECTRICA FEBRERO, CUENTA DE DEPOSITO: CUENTA UNICA DEL TESORO</t>
  </si>
  <si>
    <t>O15130390002</t>
  </si>
  <si>
    <t>00591012001 DEPOSITO DE EFECTIVO, DEPOSITANTE: BENITA JALACORI MENDOZA, CONCEPTO: CONSUMO ENERGIA ELECTRICA MARZO, CUENTA DE DEPOSITO: CUENTA UNICA DEL TESORO</t>
  </si>
  <si>
    <t>O15130400002</t>
  </si>
  <si>
    <t>00591012001 DEPOSITO DE EFECTIVO, DEPOSITANTE: BENITA JALACORI MENDOZA, CONCEPTO: CONSUMO ENERGIA ELECTRICA ABRIL, CUENTA DE DEPOSITO: CUENTA UNICA DEL TESORO</t>
  </si>
  <si>
    <t>O15130410002</t>
  </si>
  <si>
    <t>00591012001 DEPOSITO DE EFECTIVO, DEPOSITANTE: SOFIA ROQUE, CONCEPTO: CONSUMO ENERGIA ELECTRICA MES DE ENERO, CUENTA DE DEPOSITO: CUENTA UNICA DEL TESORO</t>
  </si>
  <si>
    <t>O15130420002</t>
  </si>
  <si>
    <t>00591012001 DEPOSITO DE EFECTIVO, DEPOSITANTE: SOFIA ROQUE, CONCEPTO: CONSUMO ENERGIA ELECTRICA MES DE FEBRERO, CUENTA DE DEPOSITO: CUENTA UNICA DEL TESORO</t>
  </si>
  <si>
    <t>O15130430002</t>
  </si>
  <si>
    <t>00591012001 DEPOSITO DE EFECTIVO, DEPOSITANTE: SOFIA ROQUE, CONCEPTO: CONSUMO ENERGIA ELECTRICA MES DE MARZO, CUENTA DE DEPOSITO: CUENTA UNICA DEL TESORO</t>
  </si>
  <si>
    <t>O15130440002</t>
  </si>
  <si>
    <t>00591012001 DEPOSITO DE EFECTIVO, DEPOSITANTE: SOFIA ROQUE, CONCEPTO: CONSUMO ENERGIA ELECTRICA MES DE ABRIL, CUENTA DE DEPOSITO: CUENTA UNICA DEL TESORO</t>
  </si>
  <si>
    <t>O15130490002</t>
  </si>
  <si>
    <t>00591012001 DEPOSITO DE EFECTIVO, DEPOSITANTE: YARCO VLADIMIR VILLAMOR ORIHUELA, CONCEPTO: CONSUMO DE ENERGIA MES DE ENERO, CUENTA DE DEPOSITO: CUENTA UNICA DEL TESORO</t>
  </si>
  <si>
    <t>O15130510002</t>
  </si>
  <si>
    <t>00591012001 DEPOSITO DE EFECTIVO, DEPOSITANTE: YARCO VLADIMIR VILLAMOR ORIHUELA, CONCEPTO: CONSUMO ENERGIA ELECTRICA MES DE FEBRERO, CUENTA DE DEPOSITO: CUENTA UNICA DEL TESORO</t>
  </si>
  <si>
    <t>O15130520002</t>
  </si>
  <si>
    <t>00591012001 DEPOSITO DE EFECTIVO, DEPOSITANTE: YARCO VLADIMIR VILLAMOR ORIHUELA, CONCEPTO: CONSUMO DE ENRGIA ELCTRICA MES DE MARZO, CUENTA DE DEPOSITO: CUENTA UNICA DEL TESORO</t>
  </si>
  <si>
    <t>O15130530002</t>
  </si>
  <si>
    <t>00591012001 DEPOSITO DE EFECTIVO, DEPOSITANTE: YARCO VLADIMIR VILLAMOR ORIHUELA, CONCEPTO: CONSUMO ENERGIA ELECTRICA MES DE ABRIL, CUENTA DE DEPOSITO: CUENTA UNICA DEL TESORO</t>
  </si>
  <si>
    <t>00099021001 DEPOSITO DE EFECTIVO, DEPOSITANTE: MINISTERIO DE COMUNICACION, CONCEPTO: DEVOLUCION DE FONDOS EN AVANCE, CUENTA DE DEPOSITO: CUENTA UNICA DEL TESORO</t>
  </si>
  <si>
    <t>O15130730002</t>
  </si>
  <si>
    <t>00046024204 DEPOSITO DE EFECTIVO, DEPOSITANTE: SEDES LA PAZ - CLEOFE VALDEZ, CONCEPTO: REVERSIÓN DE SALDO NO EJECUTADO C-31 - 5079/2011, CUENTA DE DEPOSITO: CUENTA UNICA DEL TESORO</t>
  </si>
  <si>
    <t>O15130780002</t>
  </si>
  <si>
    <t>00591012001 DEPOSITO DE EFECTIVO, DEPOSITANTE: LUIS RAMIRO MAMANI YUJRA CI:4877864 LP, CONCEPTO: DEPÓSITO - SUBSIDIO DE NATALIDAD - NORMA SIRPA A., CUENTA DE DEPOSITO: CUENTA UNICA DEL TESORO</t>
  </si>
  <si>
    <t>O15130940002</t>
  </si>
  <si>
    <t>00099021001 DEPOSITO DE EFECTIVO, DEPOSITANTE: ESTELA ARROYO MONJE, CONCEPTO: DOBLE PERCEPCION, CUENTA DE DEPOSITO: CUENTA UNICA DEL TESORO</t>
  </si>
  <si>
    <t>O15131690002</t>
  </si>
  <si>
    <t>00086031101 DEPOSITO DE EFECTIVO, DEPOSITANTE: ANMI - SAN MATIAS, CONCEPTO: POR PPLAN D MANEJO DE LARGARTO DEL ANMI SAN MATIAS, CUENTA DE DEPOSITO: CUENTA UNICA DEL TESORO</t>
  </si>
  <si>
    <t>O15131820002</t>
  </si>
  <si>
    <t>00099021001 DEPOSITO DE EFECTIVO, DEPOSITANTE: OSACRA VARGAS AREVALO, CONCEPTO: DEVOLUCION DE PERCEPCION INDEBIDA DE SUELDOS, CUENTA DE DEPOSITO: CUENTA UNICA DEL TESORO</t>
  </si>
  <si>
    <t>O15132270002</t>
  </si>
  <si>
    <t>00099021001 DEPOSITO DE EFECTIVO, DEPOSITANTE: BEATRIZ ALVAREZ ORDOÑEZ CI 644531 OR, CONCEPTO: REVERSION BOLETA DE PAGO, CUENTA DE DEPOSITO: CUENTA UNICA DEL TESORO</t>
  </si>
  <si>
    <t>O15132480002</t>
  </si>
  <si>
    <t>00020011103 DEPOSITO DE EFECTIVO, DEPOSITANTE: REGISTRO INTERNACIONAL BOLIVIANO DE BUQUES, CONCEPTO: REVERSIÓN PASAJES Y VIÁTICOS PREVENTIVO: 2017-0000003555 VIAJE LONDRES INGLATERRA, CUENTA DE DEPOSITO: CUENTA UNICA DEL TESORO</t>
  </si>
  <si>
    <t>O15132490002</t>
  </si>
  <si>
    <t>00020011103 DEPOSITO DE EFECTIVO, DEPOSITANTE: REGISTRO INTERNACIONAL BOLIVIANO DE BUQUES, CONCEPTO: REVERSIÓN PASAJES Y VIÁTICOS PREVENTIVO: 2017-0000003553 VIAJE A LONDRES INGLATERRA, CUENTA DE DEPOSITO: CUENTA UNICA DEL TESORO</t>
  </si>
  <si>
    <t>O15132520002</t>
  </si>
  <si>
    <t>00020011103 DEPOSITO DE EFECTIVO, DEPOSITANTE: REGISTRO INTERNACIONAL BOLIVIANO DE BUQUES, CONCEPTO: REVERSIÓN PASAJES Y VIÁTICOS PREVENTIVO: 2017-0000003554 VIAJE A LONDRES INGLATERRA, CUENTA DE DEPOSITO: CUENTA UNICA DEL TESORO</t>
  </si>
  <si>
    <t>O15132590002</t>
  </si>
  <si>
    <t>00574012002 DEPOSITO DE EFECTIVO, DEPOSITANTE: EDDY MILAN, CONCEPTO: DEVOLUCIÓN SALDO, CUENTA DE DEPOSITO: CUENTA UNICA DEL TESORO</t>
  </si>
  <si>
    <t>O15132920002</t>
  </si>
  <si>
    <t>00099021001 DEPOSITO DE EFECTIVO, DEPOSITANTE: BPE-II CNL. O. MOSCOSO, CONCEPTO: RETENSION DE 8%, CUENTA DE DEPOSITO: CUENTA UNICA DEL TESORO</t>
  </si>
  <si>
    <t>O15133310002</t>
  </si>
  <si>
    <t>00212082001 DEPOSITO DE EFECTIVO, DEPOSITANTE: JANNETTE SINTIA PATZI BAUTISTA, CONCEPTO: DEVOLUCIÓN DE GASTOS OPERATIVOS, CUENTA DE DEPOSITO: CUENTA UNICA DEL TESORO</t>
  </si>
  <si>
    <t>O15133520002</t>
  </si>
  <si>
    <t>00099021001 DEPOSITO DE EFECTIVO, DEPOSITANTE: FRANKLIN ALEGRIA CRUZ, CONCEPTO: DEVOLUCIÓN, CUENTA DE DEPOSITO: CUENTA UNICA DEL TESORO</t>
  </si>
  <si>
    <t>B15135010002</t>
  </si>
  <si>
    <t>00099021001 DEP.DE CHEQ.AJENOS,RET.DE CAM.,CONCEPTO: MONTAÑO ORELLANA WILFREDO,DEP.: BANCO UNION S.A. , PROCEDENCIA: BANCO UNION S.A., CHEQUE: 148300, FECHA DE EMISION:27/06/2017</t>
  </si>
  <si>
    <t>B15135030002</t>
  </si>
  <si>
    <t>00099021001 DEP.DE CHEQ.AJENOS,RET.DE CAM.,CONCEPTO: ARACENA TABORGA JANETT,DEP.: BANCO UNION S.A , PROCEDENCIA: BANCO UNION S.A., CHEQUE: 148299, FECHA DE EMISION:27/06/2017</t>
  </si>
  <si>
    <t>B15135090002</t>
  </si>
  <si>
    <t>00099021001 DEP.DE CHEQ.AJENOS,RET.DE CAM.,CONCEPTO: IBARRA GOMEZ FRANCO HILARIO,DEP.: BANCO UNION S.A. , PROCEDENCIA: BANCO UNION S.A., CHEQUE: 148301, FECHA DE EMISION:27/06/2017</t>
  </si>
  <si>
    <t>B15135460002</t>
  </si>
  <si>
    <t>00099021001 DEP.DE CHEQ.AJENOS,RET.DE CAM.,CONCEPTO: DEP. POR DICTAMEN DE REPONSABILIDAD CIVIL CGE / DRC - 010 / 2013 SR. CARLOS ALBERTO SANCHEZ ROJAS,DEP.: ORGANO JUDICIAL - DAF NACIONAL</t>
  </si>
  <si>
    <t>O15134750002</t>
  </si>
  <si>
    <t>00086038003 DEPOSITO DE EFECTIVO, DEPOSITANTE: LINA CARMELA FRANCO MONTERO, CONCEPTO: DEVOLUCION POR PAGO DE EPSAS CORRESPONDIENTE AL MES DE JUNIO, CUENTA DE DEPOSITO: CUENTA UNICA DEL TESORO</t>
  </si>
  <si>
    <t>O15134760002</t>
  </si>
  <si>
    <t>00086038003 DEPOSITO DE EFECTIVO, DEPOSITANTE: LINA CARMELA FRANCO MONTERO, CONCEPTO: DEVOLUCION DEL 50 % POR PAGO A EPSAS CORRESPONDIENTE MES DE MAYO 2017, CUENTA DE DEPOSITO: CUENTA UNICA DEL TESORO</t>
  </si>
  <si>
    <t>O15135140002</t>
  </si>
  <si>
    <t>00099021001 DEPOSITO DE EFECTIVO, DEPOSITANTE: MACARIO TOLA CARDENAS, CONCEPTO: DEVOLUCION DE GASTOS EJECUTIVOS MEDIANTE FONDOS EN AVANCE MEDIANTE PREV.498, CUENTA DE DEPOSITO: CUENTA UNICA DEL TESORO</t>
  </si>
  <si>
    <t>O15135390002</t>
  </si>
  <si>
    <t>00591012001 DEPOSITO DE EFECTIVO, DEPOSITANTE: EMP ESTATAL DE TRANS POR CABLE MI TELEFERICO, CONCEPTO: SERVICIOS BÁSICOS, CUENTA DE DEPOSITO: CUENTA UNICA DEL TESORO</t>
  </si>
  <si>
    <t>O15135580002</t>
  </si>
  <si>
    <t>00099021001 DEPOSITO DE EFECTIVO, DEPOSITANTE: DERRY DAVID MORALES MENESES, CONCEPTO: DEVOLUCION DE EXCEDENTE A LA REMUNERACION MAXIMA PERMITIDA, CUENTA DE DEPOSITO: CUENTA UNICA DEL TESORO</t>
  </si>
  <si>
    <t>O15135740002</t>
  </si>
  <si>
    <t>00030014201 DEPOSITO DE EFECTIVO, DEPOSITANTE: NANCY GABRIELA MICHEL SARAVIA, CONCEPTO: DEVOLUCIÓN SEGÚN NOTA MEFP-VTCP-DGPOT-UOTGN-N°1062/2017 NANCY MICHEL SARAVIA, CUENTA DE DEPOSITO: CUENTA UNICA DEL TESORO</t>
  </si>
  <si>
    <t>O15135850002</t>
  </si>
  <si>
    <t>00099021001 DEPOSITO DE EFECTIVO, DEPOSITANTE: ESCUELA MILITAR DE EQUITACION DEL EJERCITO, CONCEPTO: RETENCION RC-IVA IUE-IT COMPRA DE PRODUCTOS QUIMICOS Y FARMACEUTICOS MES MAYO/2017, CUENTA DE DEPOSITO: CUENTA UNICA DEL TESORO</t>
  </si>
  <si>
    <t>O15136590002</t>
  </si>
  <si>
    <t>00234014202 DEPOSITO DE EFECTIVO, DEPOSITANTE: JUAN ROQUE LOBATON, CONCEPTO: DEVOLUCIÓN AL C-31 N°577 PARTIDA N°24120, CUENTA DE DEPOSITO: CUENTA UNICA DEL TESORO</t>
  </si>
  <si>
    <t>O15136690002</t>
  </si>
  <si>
    <t>00099021001 DEPOSITO DE EFECTIVO, DEPOSITANTE: RENE JAVIER ARZE MONJE - ATT, CONCEPTO: PERDIDA DE CREDENCIAL, CUENTA DE DEPOSITO: CUENTA UNICA DEL TESORO</t>
  </si>
  <si>
    <t>O15136770002</t>
  </si>
  <si>
    <t>00287102001 DEPOSITO DE EFECTIVO, DEPOSITANTE: YOLANDA GUTIERREZ BRITTO, CONCEPTO: DEVOLUCION DE SUBSIDIOS, CUENTA DE DEPOSITO: CUENTA UNICA DEL TESORO</t>
  </si>
  <si>
    <t>O15136810002</t>
  </si>
  <si>
    <t>00099021001 DEPOSITO DE EFECTIVO, DEPOSITANTE: BETTY GUTIERREZ VILLANUEVA, CONCEPTO: DOBLE PERCEPCIÓN, CUENTA DE DEPOSITO: CUENTA UNICA DEL TESORO</t>
  </si>
  <si>
    <t>O15137170002</t>
  </si>
  <si>
    <t>00099021001 DEPOSITO DE EFECTIVO, DEPOSITANTE: LUZ VIRGINIA VARGAS VALLEJOS C.I. 816912 CB., CONCEPTO: CUMPLIMIENTO DICTAMEN CGE / DRC - 080 / 2016 DE UMSS, CUENTA DE DEPOSITO: CUENTA UNICA DEL TESORO</t>
  </si>
  <si>
    <t>B15139620002</t>
  </si>
  <si>
    <t>00099021001 DEP.DE CHEQ.AJENOS,RET.DE CAM.,CONCEPTO: ORDOÑEZ MURILLO VDA. DE ORTEGA PAULINA,DEP.: BANCO UNION S.A. , PROCEDENCIA: BANCO UNION S.A., CHEQUE: 148303, FECHA DE EMISION:28/06/2017</t>
  </si>
  <si>
    <t>B15139650002</t>
  </si>
  <si>
    <t>00099021001 DEP.DE CHEQ.AJENOS,RET.DE CAM.,CONCEPTO: DILLMAN YUJRA YUJRA,DEP.: BANCO UNION S.A. , PROCEDENCIA: BANCO UNION S.A., CHEQUE: 148302, FECHA DE EMISION:28/06/2017</t>
  </si>
  <si>
    <t>B15139890002</t>
  </si>
  <si>
    <t>00015011108 DEP.DE CHEQ.AJENOS,RET.DE CAM.,CONCEPTO: DEVOLUCION DE FONDOS,DEP.: MINISTERIO DE GOBIERNO , PROCEDENCIA: BANCO UNION S.A., CHEQUE: 50811, FECHA DE EMISION:26/06/2017</t>
  </si>
  <si>
    <t>B15140010002</t>
  </si>
  <si>
    <t>00099021001 DEP.DE CHEQ.AJENOS,RET.DE CAM.,CONCEPTO: DEVOLUCIÓN DE RECURSOS POR PASAJES NO UTILIZADOS EN LA GESTIÓN 2016,DEP.: MIN DE PRESIDENCIA - UPRE , PROCEDENCIA: BANCO UNION S.A., CHEQUE: 7696, FECHA DE EMISION:14/06/2017</t>
  </si>
  <si>
    <t>B15140270002</t>
  </si>
  <si>
    <t>00070011102 DEP.DE CHEQ.AJENOS,RET.DE CAM.,CONCEPTO: DEVOLUCIÓN EXAMENES PREOCUPACIONAL,DEP.: MTEPS - PATRICIA MACEDO , PROCEDENCIA: BANCO UNION S.A., CHEQUE: 8186, FECHA DE EMISION:27/06/2017</t>
  </si>
  <si>
    <t>B15140280002</t>
  </si>
  <si>
    <t>00070011102 DEP.DE CHEQ.AJENOS,RET.DE CAM.,CONCEPTO: DEVOLUCIONES VIÁTICOS - CARGO A RENDIR,DEP.: MTEPS - PATRICIA MACEDO , PROCEDENCIA: BANCO UNION S.A., CHEQUE: 8185, FECHA DE EMISION:27/06/2017</t>
  </si>
  <si>
    <t>O15139530002</t>
  </si>
  <si>
    <t>00099021001 DEPOSITO DE EFECTIVO, DEPOSITANTE: LUZ TABOADA GARCIA-SENASIR, CONCEPTO: COBRO INDEBIDO POR NUEVAS NUPCIAS, CUENTA DE DEPOSITO: CUENTA UNICA DEL TESORO</t>
  </si>
  <si>
    <t>O15139660002</t>
  </si>
  <si>
    <t>00099021001 DEPOSITO DE EFECTIVO, DEPOSITANTE: EUGENIA NINA FERNANDEZ, CONCEPTO: DEVOLUCIÓN DE SALARIO, CUENTA DE DEPOSITO: CUENTA UNICA DEL TESORO</t>
  </si>
  <si>
    <t>O15139930002</t>
  </si>
  <si>
    <t>00582012001 DEPOSITO DE EFECTIVO, DEPOSITANTE: EMPRESA BOLIVIANA DE ALMENDRA Y DERIVADOS - EBA, CONCEPTO: REPOCISION DE PREVENTIVO Nº 19-657-1019-1685-2325, CUENTA DE DEPOSITO: CUENTA UNICA DEL TESORO</t>
  </si>
  <si>
    <t>O15140170002</t>
  </si>
  <si>
    <t>00099021001 DEPOSITO DE EFECTIVO, DEPOSITANTE: FUERZA AEREA BOLIVIANA, CONCEPTO: REVERSION POR DEVOLUCION DE PASAJES AL INTERIOR DEL PAIS, CUENTA DE DEPOSITO: CUENTA UNICA DEL TESORO</t>
  </si>
  <si>
    <t>O15140600002</t>
  </si>
  <si>
    <t>00099021001 DEPOSITO DE EFECTIVO, DEPOSITANTE: JAVIER SAIRE IBAÑEZ, CONCEPTO: PARA REVERSION DE LA BOLETA DE PAGO, CUENTA DE DEPOSITO: CUENTA UNICA DEL TESORO</t>
  </si>
  <si>
    <t>O15141590002</t>
  </si>
  <si>
    <t>00099021001 DEPOSITO DE EFECTIVO, DEPOSITANTE: DANIEL LOPEZ AVENDAÑO, CONCEPTO: DOBLE PERCEPCION, CUENTA DE DEPOSITO: CUENTA UNICA DEL TESORO</t>
  </si>
  <si>
    <t>O15142250002</t>
  </si>
  <si>
    <t>00099021001 DEPOSITO DE EFECTIVO, DEPOSITANTE: GLADYS M. ZEBALLOS MORALES CI 4588786, CONCEPTO: APORTE PATRONAL AL SISTEMA INTEGRAL DE PENSIONES MES DE MARZO 2015, CUENTA DE DEPOSITO: CUENTA UNICA DEL TESORO</t>
  </si>
  <si>
    <t>O15142290002</t>
  </si>
  <si>
    <t>00099021001 DEPOSITO DE EFECTIVO, DEPOSITANTE: ELIZABET QUISPE AREQUIPA, CONCEPTO: APORTE PATRONAL AL SISTEMA INTEGRAL DE PENSIONES MES ABRIL 2015, CUENTA DE DEPOSITO: CUENTA UNICA DEL TESORO</t>
  </si>
  <si>
    <t>B15144520002</t>
  </si>
  <si>
    <t>00099021001 DEP.DE CHEQ.AJENOS,RET.DE CAM.,CONCEPTO: TGN CONCILIACION PERIODO FEBRERO 2017,DEP.: SEGUROS PROVIDA S.A. , PROCEDENCIA: BANCO NACIONAL DE BOLIVIA S.A., CHEQUE: 2312750, FECHA DE EMISION:27/06/2017</t>
  </si>
  <si>
    <t>O15143800002</t>
  </si>
  <si>
    <t>00099021001 DEPOSITO DE EFECTIVO, DEPOSITANTE: YOLANDA LILIANA GONZALES RIOS, CONCEPTO: DEVOLUCION DE HABERES ABRIL 2017, CUENTA DE DEPOSITO: CUENTA UNICA DEL TESORO</t>
  </si>
  <si>
    <t>O15143810002</t>
  </si>
  <si>
    <t>00099021001 DEPOSITO DE EFECTIVO, DEPOSITANTE: YOLANDA LILIANA GONZALES RIOS, CONCEPTO: DEVOLUCION HABERES MARZO 2017, CUENTA DE DEPOSITO: CUENTA UNICA DEL TESORO</t>
  </si>
  <si>
    <t>O15143830002</t>
  </si>
  <si>
    <t>00099021001 DEPOSITO DE EFECTIVO, DEPOSITANTE: YOLANDA LILIANA GONZALES RIOS, CONCEPTO: DEVOLUCION DE HABERES MAYO 2017, CUENTA DE DEPOSITO: CUENTA UNICA DEL TESORO</t>
  </si>
  <si>
    <t>O15144120002</t>
  </si>
  <si>
    <t>00099021001 DEPOSITO DE EFECTIVO, DEPOSITANTE: CRISTINA LUCIA VALENCIA REA, CONCEPTO: DEVOLUCION DEL RETROACTIVO DEL INCREMENTO SALARIAL, CUENTA DE DEPOSITO: CUENTA UNICA DEL TESORO</t>
  </si>
  <si>
    <t>O15144140002</t>
  </si>
  <si>
    <t>00099021001 DEPOSITO DE EFECTIVO, DEPOSITANTE: CRISTINA LUCIA VALENCIA REA, CONCEPTO: DEVOLUCION DE HABERES DE MARZO, CUENTA DE DEPOSITO: CUENTA UNICA DEL TESORO</t>
  </si>
  <si>
    <t>O15144540002</t>
  </si>
  <si>
    <t>00099021001 DEPOSITO DE EFECTIVO, DEPOSITANTE: GRUPO DE CABALLERIA AEREA-I-APOSTOL SANTIAGO, CONCEPTO: DEVOLUCION FEBRERO 2017 SERVICIO DE AGUA, CUENTA DE DEPOSITO: CUENTA UNICA DEL TESORO</t>
  </si>
  <si>
    <t>O15144830002</t>
  </si>
  <si>
    <t>00099021001 DEPOSITO DE EFECTIVO, DEPOSITANTE: EVA EVARISTA OSCARITA VALDIVIA, CONCEPTO: DOBLE PERCEPCION, CUENTA DE DEPOSITO: CUENTA UNICA DEL TESORO</t>
  </si>
  <si>
    <t>O15144870002</t>
  </si>
  <si>
    <t>00099021001 DEPOSITO DE EFECTIVO, DEPOSITANTE: ALBERTO ROMAN AYMAYA, CONCEPTO: DEVOLUCION DE IMPUESTOS DE REFRIGERIO DE ENERO, CUENTA DE DEPOSITO: CUENTA UNICA DEL TESORO</t>
  </si>
  <si>
    <t>O15144880002</t>
  </si>
  <si>
    <t>O15145220002</t>
  </si>
  <si>
    <t>00099021001 DEPOSITO DE EFECTIVO, DEPOSITANTE: FRANZ CARMELO COPETICON SANCHEZ, CONCEPTO: DICTAMEN CONTRALORIA GENERAL DEL ESTADO, CUENTA DE DEPOSITO: CUENTA UNICA DEL TESORO</t>
  </si>
  <si>
    <t>O15145240002</t>
  </si>
  <si>
    <t>00099021001 DEPOSITO DE EFECTIVO, DEPOSITANTE: MILTON MAGNE VARGAS, CONCEPTO: DICTAMEN CONTRALORIA GENERAL DEL ESTADO, CUENTA DE DEPOSITO: CUENTA UNICA DEL TESORO</t>
  </si>
  <si>
    <t>O15145780002</t>
  </si>
  <si>
    <t>00099021001 DEPOSITO DE EFECTIVO, DEPOSITANTE: GIAEF - FELCN - ORIENTE, CONCEPTO: DEV. POR COMPRA DE PROD. QUE NO SON CONSIDERADOS PARA LA ELAB. DE ALIMENTOS GESTION 2016, CUENTA DE DEPOSITO: CUENTA UNICA DEL TESORO</t>
  </si>
  <si>
    <t>O15145940002</t>
  </si>
  <si>
    <t>00099021001 DEPOSITO DE EFECTIVO, DEPOSITANTE: JAIME MARTIN GUTIERREZ LUNA, CONCEPTO: PAGO AL MIN. DE SALUD EN CONFORMIDAD A DICTAMEN DE RESPONSABILIDAD CIVIL, CUENTA DE DEPOSITO: CUENTA UNICA DEL TESORO</t>
  </si>
  <si>
    <t>O15146150002</t>
  </si>
  <si>
    <t>00099021001 DEPOSITO DE EFECTIVO, DEPOSITANTE: BEATRIZ ALVAREZ ORDOÑEZ, CONCEPTO: REVERSION DE BOLETA DE PAGO MARZO/2017, CUENTA DE DEPOSITO: CUENTA UNICA DEL TESORO</t>
  </si>
  <si>
    <t>O15146210002</t>
  </si>
  <si>
    <t>O15146540002</t>
  </si>
  <si>
    <t>00099021001 DEPOSITO DE EFECTIVO, DEPOSITANTE: PATRICIA ANGELICA PONCE CAMBEROS, CONCEPTO: DEVOLUCION SALDO FONDOS ASIGNADOS, CUENTA DE DEPOSITO: CUENTA UNICA DEL TESORO</t>
  </si>
  <si>
    <t>00526012001 DEPOSITO DE EFECTIVO, DEPOSITANTE: HUGO HAROLD MACHICADO, CONCEPTO: DEVOLUCION VIATICOS, CUENTA DE DEPOSITO: CUENTA UNICA DEL TESORO</t>
  </si>
  <si>
    <t>O15147000002</t>
  </si>
  <si>
    <t>00099021001 DEPOSITO DE EFECTIVO, DEPOSITANTE: LUIS MARCELO ARCE MOSQUEIRA, CONCEPTO: DEVOLUCION MONTO "100 BECAS", CUENTA DE DEPOSITO: CUENTA UNICA DEL TESORO</t>
  </si>
  <si>
    <t>O15147100002</t>
  </si>
  <si>
    <t>00526012001 DEPOSITO DE EFECTIVO, DEPOSITANTE: BOLIVIA TV, CONCEPTO: DEVOLUCION DE VIATICOS, CUENTA DE DEPOSITO: CUENTA UNICA DEL TESORO</t>
  </si>
  <si>
    <t>B15148400002</t>
  </si>
  <si>
    <t>00587012008 DEP.DE CHEQ.AJENOS,RET.DE CAM.,CONCEPTO: DEVOLUCION DE FONDOS,DEP.: ADALID GUACHALLA , PROCEDENCIA: BANCO UNION S.A., CHEQUE: 997, FECHA DE EMISION:27/06/2017</t>
  </si>
  <si>
    <t>O15148980002</t>
  </si>
  <si>
    <t>00099021001 DEPOSITO DE EFECTIVO, DEPOSITANTE: MAGISTERIO- OLGA ARUQUIPA COLQUE, CONCEPTO: DEVOLUCION DE REINTEGRO, CUENTA DE DEPOSITO: CUENTA UNICA DEL TESORO</t>
  </si>
  <si>
    <t>O15149500002</t>
  </si>
  <si>
    <t>00099021001 DEPOSITO DE EFECTIVO, DEPOSITANTE: SAMUEL DURAN CORONEL, CONCEPTO: DEVOLUCION DEL 3 % (CAJA DE SALUD Y MONEDA FRACCIONARIA Y CONFEDERACION NAL MAESTROS JUBILADOS), CUENTA DE DEPOSITO: CUENTA UNICA DEL TESORO</t>
  </si>
  <si>
    <t>O15149930002</t>
  </si>
  <si>
    <t>00526012001 DEPOSITO DE EFECTIVO, DEPOSITANTE: BOLIVIA TV, CONCEPTO: DEVOLUCION, CUENTA DE DEPOSITO: CUENTA UNICA DEL TESORO</t>
  </si>
  <si>
    <t>O15149980002</t>
  </si>
  <si>
    <t>00099021001 DEPOSITO DE EFECTIVO, DEPOSITANTE: BASILIA CALLEJAS DE TICONA, CONCEPTO: COBROS INDEBIDOS POR NUPCIAS NUEVAS, CUENTA DE DEPOSITO: CUENTA UNICA DEL TESORO</t>
  </si>
  <si>
    <t>O15150350002</t>
  </si>
  <si>
    <t>00099021001 DEPOSITO DE EFECTIVO, DEPOSITANTE: ANGEL TORREZ GOMEZ, CONCEPTO: DICTAMEN CONTRALORIA GENERAL DEL ESTADO, CUENTA DE DEPOSITO: CUENTA UNICA DEL TESORO</t>
  </si>
  <si>
    <t>O15150640002</t>
  </si>
  <si>
    <t>00099021001 DEPOSITO DE EFECTIVO, DEPOSITANTE: GIOVANNA SHIRLEY LIMA QUISPE, CONCEPTO: DEVOLUCION HABERES FEBRERO 2017, CUENTA DE DEPOSITO: CUENTA UNICA DEL TESORO</t>
  </si>
  <si>
    <t>00526012001 DEPOSITO DE EFECTIVO, DEPOSITANTE: JHONNY LLANOS P., CONCEPTO: DEVOLUCION SALDO PASAJES, CUENTA DE DEPOSITO: CUENTA UNICA DEL TESORO</t>
  </si>
  <si>
    <t>O15150690002</t>
  </si>
  <si>
    <t>00099021001 DEPOSITO DE EFECTIVO, DEPOSITANTE: GUILLERMO PADILLA CORREA, CONCEPTO: DEVOLUCION DE EXCEDENTE DEL CONSUMO LIMITE DE TELEFONIA MOVIL PREVENTIVO 112, CUENTA DE DEPOSITO: CUENTA UNICA DEL TESORO</t>
  </si>
  <si>
    <t>O15150720002</t>
  </si>
  <si>
    <t>00099021001 DEPOSITO DE EFECTIVO, DEPOSITANTE: GUILLERMO PADILLA CORREA, CONCEPTO: DEVOLUCION DE EXCEDENTE DEL CONSUMO LIMITE DE TELEFONIA MOVIL PREVENTIVO 136, CUENTA DE DEPOSITO: CUENTA UNICA DEL TESORO</t>
  </si>
  <si>
    <t>O15150740002</t>
  </si>
  <si>
    <t>00099021001 DEPOSITO DE EFECTIVO, DEPOSITANTE: GUILLERMO PADILLA CORREA, CONCEPTO: DEVOLUCION DE EXCEDENTE DEL CONSUMO LIMITE DE TELEFONIA MOVIL PREVENTIVO 180, CUENTA DE DEPOSITO: CUENTA UNICA DEL TESORO</t>
  </si>
  <si>
    <t>O15151070002</t>
  </si>
  <si>
    <t>00099021001 DEPOSITO DE EFECTIVO, DEPOSITANTE: MIRTHA CAMACHO DE COLQUE, CONCEPTO: DICTAMEN CONTRALORIA GENERAL DEL ESTADO, CUENTA DE DEPOSITO: CUENTA UNICA DEL TESORO</t>
  </si>
  <si>
    <t>O15151480002</t>
  </si>
  <si>
    <t>00099021001 DEPOSITO DE EFECTIVO, DEPOSITANTE: NIXON EMILIANO VARGAS MAMANI, CONCEPTO: DEVOLUCION TOPE SALARIAL, CUENTA DE DEPOSITO: CUENTA UNICA DEL TESORO</t>
  </si>
  <si>
    <t>O15151620002</t>
  </si>
  <si>
    <t>00099021001 DEPOSITO DE EFECTIVO, DEPOSITANTE: CARLOS ENRIQUE VELASQUEZ CAREAGA, CONCEPTO: DEVOLUCION PAGO REFRIGERIO MAYO 2017, CUENTA DE DEPOSITO: CUENTA UNICA DEL TESORO</t>
  </si>
  <si>
    <t>O15151660002</t>
  </si>
  <si>
    <t>00099021001 DEPOSITO DE EFECTIVO, DEPOSITANTE: DIEGO ARMANDO APAZA FLORES, CONCEPTO: DEV. POR PAGO EN DEMASIA DE REFRIGERIO CORRESPONDIENTE MES DE MAYO 2017, CUENTA DE DEPOSITO: CUENTA UNICA DEL TESORO</t>
  </si>
  <si>
    <t>O15151670002</t>
  </si>
  <si>
    <t>00099021001 DEPOSITO DE EFECTIVO, DEPOSITANTE: GUSTAVO JAVIER RAMIREZ MAMANI, CONCEPTO: DEVOLUCION PAGO REFRIGERIO MAYO 2017, CUENTA DE DEPOSITO: CUENTA UNICA DEL TESORO</t>
  </si>
  <si>
    <t>O15151700002</t>
  </si>
  <si>
    <t>00099021001 DEPOSITO DE EFECTIVO, DEPOSITANTE: ROSARIO VERONICA SOLARES PACHAJAYA, CONCEPTO: DEV. POR PAGO EN DEMASIA DE REFRIGERIO CORRESPONDIENTE AL MES DE MAYO 2017, CUENTA DE DEPOSITO: CUENTA UNICA DEL TESORO</t>
  </si>
  <si>
    <t>O15151720002</t>
  </si>
  <si>
    <t>00099021001 DEPOSITO DE EFECTIVO, DEPOSITANTE: KARLA GEOVANA JIMENEZ, CONCEPTO: DEVOLUCION REFRIGERIO MES MAYO, CUENTA DE DEPOSITO: CUENTA UNICA DEL TESORO</t>
  </si>
  <si>
    <t>O15151740002</t>
  </si>
  <si>
    <t>00099021001 DEPOSITO DE EFECTIVO, DEPOSITANTE: PABLO FERNANDO MOLLER SANCHEZ, CONCEPTO: DEVOLUCION REFRIGERIOS MAYO 2017, CUENTA DE DEPOSITO: CUENTA UNICA DEL TESORO</t>
  </si>
  <si>
    <t>O15152060002</t>
  </si>
  <si>
    <t>00070014201 DEPOSITO DE EFECTIVO, DEPOSITANTE: VIVIAN MARLENY MAYTA LIMACHI, CONCEPTO: DEVOLUCION DE CARGO A RENDICION, CUENTA DE DEPOSITO: CUENTA UNICA DEL TESORO</t>
  </si>
  <si>
    <t>G04828610004</t>
  </si>
  <si>
    <t>VENTA DE DIVISAS CON TRANSFERENCIA DE FONDOS A SOLICITUD DE YACIMIENTOS PETROLIFEROS FISCALES BOLIVIANOS SEGUN SOLICITUD 2608 REF: PAGO A LA EMPRESA INTERTEK CALEB BRET CHILE SA POR INSPECCION DE CALIDAD PARA LA IMPORTACION Y LA EXPORTACION DE ENERO FEBRERO Y MARZO 2017 SEGUN DOCUMENTACION ADJUNTA LIB. 00513012004 LBP-YPFB-UNICOMERCIAL (4030005415/1-2188907)</t>
  </si>
  <si>
    <t>G04828670004</t>
  </si>
  <si>
    <t>VENTA DE DIVISAS CON TRANSFERENCIA DE FONDOS A SOLICITUD DE YACIMIENTOS PETROLIFEROS FISCALES BOLIVIANOS SEGUN SOLICITUD 2602 REF: PAGO A INTERTEK CALEB BRETT CHILE SA POR SERVICIO DE INSPECCION DE CANTIDAD Y CALIDAD DE HIDROCARBUROS MES ABRIL 2017 SEGUN DOCUMENTACION ADJUNTA LIB. 00513012004 LBP-YPFB-UNICOMERCIAL (4030005415/1-2188907)</t>
  </si>
  <si>
    <t>G04809620004</t>
  </si>
  <si>
    <t>VENTA DE DIVISAS CON TRANSFERENCIA DE FONDOS A SOLICITUD DE YACIMIENTOS PETROLIFEROS FISCALES BOLIVIANOS SEGUN SOLICITUD 2593 REF: PAGO A EMPRESA PETROPERU SA POR SUMINISTRO DE GASOLINA CARGAS DEL 29 DE MARZO AL 28 DE ABRIL SEGUN DOCUMENTACIÓN ADJUNTA LIB. 00513012004 LBP-YPFB-UNICOMERCIAL (4030005415/1-2188907)</t>
  </si>
  <si>
    <t>G04774960004</t>
  </si>
  <si>
    <t>VENTA DE DIVISAS CON TRANSFERENCIA DE FONDOS A SOLICITUD DE YACIMIENTOS PETROLIFEROS FISCALES BOLIVIANOS SEGUN SOLICITUD 2580 REF: PAGO A GEOSERVE SAC POR SERVICIO DE APOYO TECNICO ADQUISICION INTEGRAL MAGNETOTELURICA SUBANDINO SUR - ABRIL-2017 LIB. 00513022001 YPFB - "OPERACIONES"</t>
  </si>
  <si>
    <t>G04774930004</t>
  </si>
  <si>
    <t>VENTA DE DIVISAS CON TRANSFERENCIA DE FONDOS A SOLICITUD DE YACIMIENTOS PETROLIFEROS FISCALES BOLIVIANOS SEGUN SOLICITUD 2577 REF: PAGO A COMPANIA DE PETROLEOS DE CHILE COPEC SA POR SUMINISTRO DE PRODUCTO CARGAS DEL 11 DE MAYO AL 24 DE MAYO SEGUN DOCUMENTACION ADJUNTA LIB. 00513012004 LBP-YPFB-UNICOMERCIAL (4030005415/1-2188907)</t>
  </si>
  <si>
    <t>G04774920004</t>
  </si>
  <si>
    <t>VENTA DE DIVISAS CON TRANSFERENCIA DE FONDOS A SOLICITUD DE YACIMIENTOS PETROLIFEROS FISCALES BOLIVIANOS SEGUN SOLICITUD 2576 REF: PAGO ANTICIPADO A VITOL SA POR SUMINISTRO DE DIESEL OIL LOTE 2 CORRESPONDIENTE A JUNIO 2017 SEGUNDO EMBARQUE SEGUN DOCUMENTACION ADJUNTA LIB. 00513012004 LBP-YPFB-UNICOMERCIAL (4030005415/1-2188907)</t>
  </si>
  <si>
    <t>G04769840004</t>
  </si>
  <si>
    <t>VENTA DE DIVISAS CON TRANSFERENCIA DE FONDOS A SOLICITUD DE YACIMIENTOS PETROLIFEROS FISCALES BOLIVIANOS SEGUN SOLICITUD 2574 REF: PAGO A GEOSERVE SAC, SERVICIO DE APOYO TECNICO ADQUISICION INTEGRAL MAGNETOTELURICA SUBANDINO NORTE - MES DE ABRIL-2017. LIB. 00513022001 YPFB - "OPERACIONES"</t>
  </si>
  <si>
    <t>G04769830004</t>
  </si>
  <si>
    <t>VENTA DE DIVISAS CON TRANSFERENCIA DE FONDOS A SOLICITUD DE YACIMIENTOS PETROLIFEROS FISCALES BOLIVIANOS SEGUN SOLICITUD 2573 REF: PAGO A GEOSERVE SAC, SERVICIO DE APOYO TECNICO ADQUISICION INTEGRAL MAGNETOTELURICA SUBANDINO NORTE - MES DE MARZO 2017. LIB. 00513022001 YPFB - "OPERACIONES"</t>
  </si>
  <si>
    <t>G04769800004</t>
  </si>
  <si>
    <t>VENTA DE DIVISAS CON TRANSFERENCIA DE FONDOS A SOLICITUD DE YACIMIENTOS PETROLIFEROS FISCALES BOLIVIANOS SEGUN SOLICITUD 2570 REF: CUARTO PAGO A DTP LABORATORIOS SRL, POR ADQUISICION GEOQUIMICA DE SUPERFICIE EN LA SUBCUENCA ROBORE. LIB. 00513022001 YPFB - "OPERACIONES"</t>
  </si>
  <si>
    <t>G04754500004</t>
  </si>
  <si>
    <t>VENTA DE DIVISAS CON TRANSFERENCIA DE FONDOS A SOLICITUD DE YACIMIENTOS PETROLIFEROS FISCALES BOLIVIANOS SEGUN SOLICITUD 2563 REF: PAGO A LA EMPRESA PETROPERU POR SUMINISTRO DE DIESEL OIL JUNIO 2017 LIB. 00513012004 LBP-YPFB-UNICOMERCIAL (4030005415/1-2188907)</t>
  </si>
  <si>
    <t>G04754510004</t>
  </si>
  <si>
    <t>VENTA DE DIVISAS CON TRANSFERENCIA DE FONDOS A SOLICITUD DE YACIMIENTOS PETROLIFEROS FISCALES BOLIVIANOS SEGUN SOLICITUD 2562 REF: PAGO A LA EMPRESA SENERINI TRANSPORTES LTDA POR SERVICIO DE TRANSPORTE DE COMBUSTIBLES LIQUIDOS PARA EL MES DE ENERO FEBRERO MARZO DE 2017 LIB. 00513012004 LBP-YPFB-UNICOMERCIAL (4030005415/1-2188907)</t>
  </si>
  <si>
    <t>G04754470004</t>
  </si>
  <si>
    <t>VENTA DE DIVISAS CON TRANSFERENCIA DE FONDOS A SOLICITUD DE YACIMIENTOS PETROLIFEROS FISCALES BOLIVIANOS SEGUN SOLICITUD 2561 REF: PAGO ANTICIPADO A TRAFIGURA PTE LTD POR SUMINISTRO DE INSUMOS Y ADITIVOS Y DIESEL OIL JUNIO 2017 LIB. 00513012004 LBP-YPFB-UNICOMERCIAL (4030005415/1-2188907)</t>
  </si>
  <si>
    <t>G04720720004</t>
  </si>
  <si>
    <t>VENTA DE DIVISAS CON TRANSFERENCIA DE FONDOS A SOLICITUD DE YACIMIENTOS PETROLIFEROS FISCALES BOLIVIANOS SEGUN SOLICITUD 2530 REF: PAGO A GEOSERVE SAC POR SERVICIO DE APOYO TECNICO ADQUISICION INTEGRAL MAGNETOTELURICA SUBANDINO SUR. LIB. 00513022001 YPFB - "OPERACIONES"</t>
  </si>
  <si>
    <t>G04705570004</t>
  </si>
  <si>
    <t>VENTA DE DIVISAS CON TRANSFERENCIA DE FONDOS A SOLICITUD DE YACIMIENTOS PETROLIFEROS FISCALES BOLIVIANOS SEGUN SOLICITUD 2525 REF: PAGO ANTICIPADO A VITOL SA POR SUMINISTRO DE INSUMOS Y ADITIVOS Y DIESEL OIL CORRESPONDIENTE AL MES DE JUNIO 2017 SEGUN PROFORMA PI 17051801 Y DOCUMENTACION ADJUNTA LIB. 00513012004 LBP-YPFB-UNICOMERCIAL (4030005415/1-2188907)</t>
  </si>
  <si>
    <t>G04705510004</t>
  </si>
  <si>
    <t>VENTA DE DIVISAS CON TRANSFERENCIA DE FONDOS A SOLICITUD DE YACIMIENTOS PETROLIFEROS FISCALES BOLIVIANOS SEGUN SOLICITUD 2518 REF: PAGO A JAGUAR EXPLORATION FACTURA NUMERO 16 0112 CORRESPONDIENTE AL CUARTO PAGO POR EL APOYO TECNICO PARA LA ADQUISICION SISMICA 2D ALTIPLANO NORTE SEGUN CONTRATO NUMERO LIB. 00513042001 YPFB - OPERACIONES G N E E</t>
  </si>
  <si>
    <t>G04694330004</t>
  </si>
  <si>
    <t>VENTA DE DIVISAS CON TRANSFERENCIA DE FONDOS A SOLICITUD DE YACIMIENTOS PETROLIFEROS FISCALES BOLIVIANOS SEGUN SOLICITUD 2515 REF: PAGO A LA EMPRESA SANTA IZABEL POR TRANSPORTE DE COMBUSTIBLE MARZO 2017 SEGUN DOCUMENTACION ADJUNTA LIB. 00513012004 LBP-YPFB-UNICOMERCIAL (4030005415/1-2188907)</t>
  </si>
  <si>
    <t>G04694320004</t>
  </si>
  <si>
    <t>VENTA DE DIVISAS CON TRANSFERENCIA DE FONDOS A SOLICITUD DE YACIMIENTOS PETROLIFEROS FISCALES BOLIVIANOS SEGUN SOLICITUD 2514 REF: PAGO A LA EMPRESA TRANSPORTES BORGO LTDA POR SERVICIO DE TRANSPORTE DE COMBUSTIBLE ENERO FEBRERO MARZO 2017 SEGUN DOCUMENTACION ADJUNTA LIB. 00513012004 LBP-YPFB-UNICOMERCIAL (4030005415/1-2188907)</t>
  </si>
  <si>
    <t>G04684490004</t>
  </si>
  <si>
    <t>VENTA DE DIVISAS CON TRANSFERENCIA DE FONDOS A SOLICITUD DE YACIMIENTOS PETROLIFEROS FISCALES BOLIVIANOS SEGUN SOLICITUD 2500 REF: PAGO A LA EMPRESA TRANSPORTADORA TORNADO LTDA POR TRANSPORTE DE COMBUSTIBLES LIQUIDOS ENERO FEBRERO MARZO 2017 SEGUN DOCUMENTACION ADJUNTA LIB. 00513012004 LBP-YPFB-UNICOMERCIAL (4030005415/1-2188907)</t>
  </si>
  <si>
    <t>G04673430004</t>
  </si>
  <si>
    <t>VENTA DE DIVISAS CON TRANSFERENCIA DE FONDOS A SOLICITUD DE YACIMIENTOS PETROLIFEROS FISCALES BOLIVIANOS SEGUN SOLICITUD 2486 REF: SEGUNDO PAGO A EMPRESA SANDER GEOPHYSICS LIMITED POR SERVICIO DE CONSULTORIA POR PRODUCTO PARA LA ADQUISICION INTEGRAL AEROGRAVIMETRICA ? AEROMAGNETOMETRICA EN LA SUBCU LIB. 00513022001 YPFB - "OPERACIONES"</t>
  </si>
  <si>
    <t>G04642100004</t>
  </si>
  <si>
    <t>VENTA DE DIVISAS CON TRANSFERENCIA DE FONDOS A SOLICITUD DE YACIMIENTOS PETROLIFEROS FISCALES BOLIVIANOS SEGUN SOLICITUD 2452 REF: PAGO A COMPANIA DE PETROLEOS DE CHILE COPEC SA POR SUMINISTRO DE GASOLINA ESPECIAL CARGAS DEL 27 DE ABRIL AL 10 DE MAYO DE 2017 LIB. 00513012004 LBP-YPFB-UNICOMERCIAL (4030005415/1-2188907)</t>
  </si>
  <si>
    <t>G04642110004</t>
  </si>
  <si>
    <t>VENTA DE DIVISAS CON TRANSFERENCIA DE FONDOS A SOLICITUD DE SERVICIO DESARROLLO EMPRESAS PUBLICAS PRODUCTIVAS SEGUN SOLICITUD 2458 REF: TRANSFERENCIA AL EXTERIOR A LA EMPRESA MAQUINARIA AGRÍCOLA Y APICOLA BREI LTDA. - CHILE, POR LA ADQUISICIÓN DE UN EQUIPO DE ENVASADORA DE SACHETS PARA LA IMPLEMENTA LIB. 00132069201 SEDEM - PROMIEL - FINPRO - CHUQUISACA</t>
  </si>
  <si>
    <t>G04830260004</t>
  </si>
  <si>
    <t>VENTA DE DIVISAS CON TRANSFERENCIA DE FONDOS A SOLICITUD DE MINISTERIO DE LA PRESIDENCIA SEGUN SOLICITUD 2614 REF: DIVISAS USD 16,543.90 TRANSFERENCIA A ROYAL FBO SERVICE S.A POR PRESTACION DE SERVICIOS A LA AERONAVE FAB 001 VIAJE PRESIDENCIAL A QUITO ECUADOR DEL 23 AL 25 DE MAYO 2017, PAGO AL BANCO LIB. 00099021001 TGN-RECURSOS ORDINARIOS (3987)</t>
  </si>
  <si>
    <t>G04720660004</t>
  </si>
  <si>
    <t>VENTA DE DIVISAS CON TRANSFERENCIA DE FONDOS A SOLICITUD DE MINISTERIO DE LA PRESIDENCIA SEGUN SOLICITUD 2535 REF: DIVISAS USD 13,040 TRANSFERENCIA A LA EMPRESA ROCKWELL COLLINS INC POR SERVICIO ANUAL DE ACTUALIZACION DE DATOS DE NAVEGACION Y CONTENIDO DE AVIONICA DE LAS AERONAVES FAB 047 Y FAB 048, LIB. 00099021001 TGN-RECURSOS ORDINARIOS (3987)</t>
  </si>
  <si>
    <t>G04720650004</t>
  </si>
  <si>
    <t>VENTA DE DIVISAS CON TRANSFERENCIA DE FONDOS A SOLICITUD DE MINISTERIO DE LA PRESIDENCIA SEGUN SOLICITUD 2534 REF: DIVISAS USD 18,894.46 TRANSFERENCIA A HONEYWELL POR SERVICIO DEL PLAN DE MANTENIMIENTO MSP MES MAYO 2017 DE AERONAVE FAB 002, PAGO A JPMORGAN CHASE CUENTA 9102597771. LIB. 00099021001 TGN-RECURSOS ORDINARIOS (3987)</t>
  </si>
  <si>
    <t>G04628720004</t>
  </si>
  <si>
    <t>VENTA DE DIVISAS CON TRANSFERENCIA DE FONDOS A SOLICITUD DE MINISTERIO DE LA PRESIDENCIA SEGUN SOLICITUD 2451 REF: DIVIDAS USD 259.90 TRANSFERENCIA A LA EMPRESA GOGO BUSINESS AVIATION POR SERVICIO DE TELEFONIA SATELITAL MES ABRIL Y MAYO 2017 DE LA AERONAVE FAB 002, PAGO A US BANK CUENTA 103690172665 LIB. 00099021001 TGN-RECURSOS ORDINARIOS (3987)</t>
  </si>
  <si>
    <t>G04673450007</t>
  </si>
  <si>
    <t>VENTA DE DIVISAS CON TRANSFERENCIA DE FONDOS A SOLICITUD DE MINISTERIO DE GOBIERNO SEGUN SOLICITUD 2490 REF: PAGO DE HABERES DE AGREGADOS DE LA POLICIA BOLIVIANA EN EL EXTERIOR, CORRESPONDIENTE AL MES DE MAYO 2017, (CUENTAS EXTRANJERAS). LIB. 00099021001 TGN-RECURSOS ORDINARIOS (3987)</t>
  </si>
  <si>
    <t>G04673440005</t>
  </si>
  <si>
    <t>VENTA DE DIVISAS CON TRANSFERENCIA DE FONDOS A SOLICITUD DE MINISTERIO DE GOBIERNO SEGUN SOLICITUD 2489 REF: HABERES DE AGREGADOS POLICIALES, CORRESPONDIENTE AL MES DE ABRIL DE 2017, DE LOS SRES. CNL. DESP. SEVERO ERNESTO ZEBALLOS LEMUS Y CNL. DESP. MARCO ANTONIO ALVAREZ CABALLERO, SEGUN PLANILLA AD LIB. 00099021001 TGN-RECURSOS ORDINARIOS (3987)</t>
  </si>
  <si>
    <t>G04720730004</t>
  </si>
  <si>
    <t>VENTA DE DIVISAS CON TRANSFERENCIA DE FONDOS A SOLICITUD DE MINISTERIO DE DESARROLLO RURAL Y TIERRAS SEGUN SOLICITUD 2528 REF: COMPROBANTE DE DEVOLUCIÓN DE RECURSOS ECONÓMICOS NO UTILIZADOS CON CARGO AL PRÉSTAMO 2223/BL-BO POR UN IMPORTE DE BS.16755.76 SEGÚN R.M.74 LIB. 00099021001 TGN-RECURSOS ORDINARIOS (3987)</t>
  </si>
  <si>
    <t>G04621020004</t>
  </si>
  <si>
    <t>VENTA DE DIVISAS CON TRANSFERENCIA DE FONDOS A SOLICITUD DE EMPRESA BOLIVIANA DE ALMENDRA Y DERIVADOS SEGUN SOLICITUD 2433 REF: PAGO DE COMISIONES A BROCKER WORLDLY DELIGHTS POR EXPORTACIONES REALIZADAS. LIB. 00582012001 EBA - RECURSOS ESPECIFICOS (4010709419)</t>
  </si>
  <si>
    <t>G04673420004</t>
  </si>
  <si>
    <t>VENTA DE DIVISAS CON TRANSFERENCIA DE FONDOS A SOLICITUD DE BOLIVIA TV SEGUN SOLICITUD 2488 REF: INTELSAT: PAGO SERVICIO SATELITAL BANDA C, CORRESPONDIENTE AL MES DE ABRIL 2017, SEGUN INFORME CITE: CONTAB- PAGO 281/2017, ACTA DE CONFORMIDAD BTV/GT.046/2017, INFORME TECNICO BTV- GT 341/2017 Y FACT. A LIB. 00526012001 BOLIVIA TV - RECAUDACIONES</t>
  </si>
  <si>
    <t>G04673400004</t>
  </si>
  <si>
    <t>VENTA DE DIVISAS CON TRANSFERENCIA DE FONDOS A SOLICITUD DE BOLIVIA TV SEGUN SOLICITUD 2485 REF: INTELSAT: PAGO SERVICIO SATELITAL BANDA C, CORRESPONDIENTE AL MES DE MARZO 2017, SEGUN INFORME CITE: CONTAB- PAGO 189/2017, ACTA DE CONFORMIDAD BTV GT. 246/2017, INFORME TECNICO BTV - GT 246/2017 Y FACT. LIB. 00526012001 BOLIVIA TV - RECAUDACIONES</t>
  </si>
  <si>
    <t>G04673390004</t>
  </si>
  <si>
    <t>VENTA DE DIVISAS CON TRANSFERENCIA DE FONDOS A SOLICITUD DE BOLIVIA TV SEGUN SOLICITUD 2484 REF: INTELSAT. PAGO SERVICIO SATELITAL BANDA KU IS-14, CORRESPONDIENTE AL MES DE MARZO 2017, SEGÚN INFORME CITE: CONTAB PAGO 188/2017, ACTA DE CONFORMIDAD BTV/GCIA.TEC. 032/2017, INFORME TÉCNICO BTV GT 247/2 LIB. 00526012001 BOLIVIA TV - RECAUDACIONES</t>
  </si>
  <si>
    <t>G04729540004</t>
  </si>
  <si>
    <t>VENTA DE DIVISAS CON TRANSFERENCIA DE FONDOS A SOLICITUD DE AGENCIA NACIONAL DE HIDROCARBUROS SEGUN SOLICITUD 2547 REF: TRF. PLATTS, PAGO A PLATTS GLOBAL ALERT. POR SUSCRIPCIÓN ANUAL PARA LA OBTENCIÓN DIARIA DE PRECIOS INTERNACIONALES DE PRODUCTOS DERIVADOS DEL PETROLEO, S/G INF. DE RECEPCIÓN INF-DR LIB. 00099021001 TGN-RECURSOS ORDINARIOS (3987)</t>
  </si>
  <si>
    <t>G04775160004</t>
  </si>
  <si>
    <t>VENTA DE DIVISAS CON TRANSFERENCIA DE FONDOS A SOLICITUD DE ADUANA NACIONAL DE BOLIVIA SEGUN SOLICITUD 2581 REF: PAGO DE MULTA DE USD 49.834 (CUARENTA Y NUEVE MIL OCHOCIENTOS TREINTA Y CUATRO 00/100 DOLARES AMERICANOS)ESTABLECIDA EN LA INJUSTA SENTENCIA DE 21/06/2017 A OBJETO DE HACER EFECTIVO EL RE LIB. 00283014101 ADUANA NAL.-10% SOBRE RECAUDACIONES (3249-04D451)</t>
  </si>
  <si>
    <t>G04817820004</t>
  </si>
  <si>
    <t>VENTA DE DIVISAS A SOLICITUD DE YACIMIENTOS PETROLIFEROS FISCALES BOLIVIANOS SEGUN SOLICITUD 2605 REF: PAGO A YPFB TRANSPORTE SA POR SERVICIO DE ALMACENAJE DE CRUDO RECONSTITUIDO C EN ESTACION TERMINAL ARICA PERIODO 23 DE FEBRERO 2017 AL 30 DE ABRIL DE 2017 SEGUN DOCUMENTACION ADJUNTA LIB. 00513012004 LBP-YPFB-UNICOMERCIAL (4030005415/1-2188907)</t>
  </si>
  <si>
    <t>G04804800004</t>
  </si>
  <si>
    <t>VENTA DE DIVISAS A SOLICITUD DE YACIMIENTOS PETROLIFEROS FISCALES BOLIVIANOS SEGUN SOLICITUD 2592 REF: PAGO A YPFB TRANSPORTE SA POR SERVICIO DE TRANSPORTE POR POLIDUCTOS CORRESPONDIENTE AL MES DE ABRIL 2017 SEGUN DOCUMENTACION ADJUNTA LIB. 00513012004 LBP-YPFB-UNICOMERCIAL (4030005415/1-2188907)</t>
  </si>
  <si>
    <t>G04681180004</t>
  </si>
  <si>
    <t>VENTA DE DIVISAS A SOLICITUD DE YACIMIENTOS PETROLIFEROS FISCALES BOLIVIANOS SEGUN SOLICITUD 2499 REF: PAGO CERTIFICADO 5 A EMPRESA BUREAU VERITAS ARGENTINA S.A. POR SERVICIO DE FISCALIZACION DEL PRECOMISIONADO, COMISIONADO, ARRANQUE Y PRUEBA DE DESEMPENO DE LAS PLANTAS DE AMONIACO Y UREA DE CARRA LIB. 00513052001 YPFB_GERENCIA NACIONAL DE PLANTAS DE SEPARACIÓN</t>
  </si>
  <si>
    <t>G04640560004</t>
  </si>
  <si>
    <t>VENTA DE DIVISAS A SOLICITUD DE YACIMIENTOS PETROLIFEROS FISCALES BOLIVIANOS SEGUN SOLICITUD 2456 REF: PAGO CERTIFICADO 4 A EMPRESA BUREAU VERITAS ARGENTINA S.A. POR SERVICIO DE FISCALIZACION DEL PRECOMISIONADO, COMISIONADO, ARRANQUE Y PRUEBA DE DESEMPENO DE LAS PLANTAS DE AMONIACO Y UREA DE CARRA LIB. 00513052001 YPFB_GERENCIA NACIONAL DE PLANTAS DE SEPARACIÓN</t>
  </si>
  <si>
    <t>G04615790004</t>
  </si>
  <si>
    <t>VENTA DE DIVISAS A SOLICITUD DE MINISTERIO DE LA PRESIDENCIA SEGUN SOLICITUD 2434 REF: DIVISAS USD 40,000 FONDOS PARA LOS VIAJES AL EXTERIOR A NUEVA YORK EEUU DEL 4 AL 6 DE JUNIO Y BELGICA DEL 7 AL 9 DE JUNIO QUE REALIZARA EL SR.PRESIDENTE DEL ESTADO. LOS FONDOS SERAN ENTREGADOS AL SR. OMAR ROBERT LIB. 00099021001 TGN-RECURSOS ORDINARIOS (3987)</t>
  </si>
  <si>
    <t>S08900090003</t>
  </si>
  <si>
    <t>'TRANSFERENCIA'||TRANSFERENCIA RECIBIDA DEL EXTERIOR POR DESEMBOLSO DEL BID, REF.: ATN/OC-14085-BO REQ. 0007 OPS0201724134A LIBRETA 00287102001 FPS-RECURSOS PROPIOS, REF.: UTILES DE ESCRITORIO</t>
  </si>
  <si>
    <t>S08893770003</t>
  </si>
  <si>
    <t>'TRANSFERENCIA'||RECIBIDA DEL EXTERIOR SEGUN MENSAJES SWIFT N°07836-07825 (REM.EXT) DE LA FECHA POR DESEMBOLSO DEL BID PRÉSTAMO 3921/BL-BO REQ 0001 OPS0201722833A LIBRETA N° 00099021001 TGN-RECURSOS ORDINARIOS (3987) REF.: UTILES DE ESCRITORIO</t>
  </si>
  <si>
    <t>S08893820003</t>
  </si>
  <si>
    <t>'TRANSFERENCIA'||RECIBIDA DEL EXTERIOR SEGUN MENSAJES SWIFT N° 07835-07824 (REM.EXT.) DE LA FECHA POR DESEMBOLSO DEL BID PRESTAMO 3921/BL-BO REQ.0001 OPS0201722833A LIBRETA N°00099021001 TGN-RECURSOS ORDINARIOS (3987) REF.: UTILES DE ESCRITORIO</t>
  </si>
  <si>
    <t>G04838020003</t>
  </si>
  <si>
    <t>TRANSFERENCIA RECIBIDA DEL EXTERIOR SEGÚN MENSAJES SWIFT Nos. 09325-09316 (REM.EXT.) DE FECHA 30-06-2017 POR DESEMBOLSO DE CAF PRÉSTAMO CFA008789 CFA 8789 TRANSFERENCIA DIRECTA/TRF OBI CAF LIBRETA N° 00291012002 ABC-RECURSOS PROPIOS REF.: UTILES DE ESCRITORIO</t>
  </si>
  <si>
    <t>G04838010003</t>
  </si>
  <si>
    <t>TRANSFERENCIA RECIBIDA DEL EXTERIOR SEGÚN MENSAJES SWIFT Nos. 09324-09315 (REM.EXT.) DE FECHA 30-06-2017 POR DESEMBOLSO DE CAF PRÉSTAMO CFA008814 CFA 8814 FONDO ROTATIVO/TRF OBI CAF LIBRETA N° 00291012002 ABC-RECURSOS PROPIOS REF.: UTILES DE ESCRITORIO</t>
  </si>
  <si>
    <t>G04812730003</t>
  </si>
  <si>
    <t>TRANSFERENCIA RECIBIDA DEL EXTERIOR SEGÚN MENSAJES SWIFT Nos. 09161-09160 (REM.EXT.) DE FECHA 28-06-2017 POR DESEMBOLSO DE IDA PRÉSTAMO TF-16083 001 1 FPS LIBRETA N° 00287102001 FPS-RECURSOS PROPIOS REF.: UTILES DE ESCRITORIO</t>
  </si>
  <si>
    <t>G04747690003</t>
  </si>
  <si>
    <t>TRANSFERENCIA RECIBIDA DEL EXTERIOR SEGÚN MENSAJES SWIFT Nos. 08818-08808 (REM.EXT.) DE FECHA 19-06-2017 POR DESEMBOLSO DE FONPLATA PRÉSTAMO BOL 22/2014 GAF-BOL-044-2017 DESEMBOLSO N° 7 LIBRETA N° 00291012002 ABC-RECURSOS PROPIOS REF.: UTILES DE ESCRITORIO</t>
  </si>
  <si>
    <t>G04747670003</t>
  </si>
  <si>
    <t>TRANSFERENCIA RECIBIDA DEL EXTERIOR SEGÚN MENSAJES SWIFT Nos. 08816-08806 (REM.EXT.) DE FECHA 19-06-2017 POR DESEMBOLSO DE CAF PRÉSTAMO CFA009344 PROG.MAS INV.P/ RIEGO FASE IV LIBRETA N° 00287102001 FPS-RECURSOS PROPIOS REF.: UTILES DE ESCRITORIO</t>
  </si>
  <si>
    <t>G04747680003</t>
  </si>
  <si>
    <t>TRANSFERENCIA RECIBIDA DEL EXTERIOR SEGÚN MENSAJES SWIFT Nos. 08815-08805 (REM.EXT.) DE FECHA 19-06-2017 POR DESEMBOLSO DE CAF PRÉSTAMO CFA008839 CARRETERA CARACOLLO-COLQUIRI LIBRETA N° 00291012002 ABC-RECURSOS PROPIOS REF.: UTILES DE ESCRITORIO</t>
  </si>
  <si>
    <t>G04711690003</t>
  </si>
  <si>
    <t>TRANSFERENCIA RECIBIDA DEL EXTERIOR SEGÚN MENSAJES SWIFT Nos. 08581 - 08578 (REM.EXT.) DE FECHA 13-06-2017 POR DESEMBOLSO DE OPEP PRÉSTAMO 1527-P WA NO. 28,PYT FOROFID LOAN NO. 1527P. REIM LIBRETA N° 00291012002 ABC-RECURSOS PROPIOS REF.: UTILES DE ESCRITORIO</t>
  </si>
  <si>
    <t>G04653640003</t>
  </si>
  <si>
    <t>TRANSFERENCIA RECIBIDA DEL EXTERIOR SEGÚN MENSAJES SWIFT Nos. 07973-07972 (REM.EXT.) DE FECHA 06-06-2017 POR DESEMBOLSO DE CAF PRÉSTAMO CFA008239 CARRETERA PADILLA-EL SALTO SOLICITUD DE DESEMBOLSO NRO. 15 LIBRETA N° 00291012002 ABC-RECURSOS PROPIOS REF.: UTILES DE ESCRITORIO</t>
  </si>
  <si>
    <t>G04623760003</t>
  </si>
  <si>
    <t>TRANSFERENCIA RECIBIDA DEL EXTERIOR SEGÚN MENSAJES SWIFT Nos. 07785-07784 (REM.EXT.) DE FECHA 01-06-2017 POR DESEMBOLSO DE CAF PRÉSTAMO CFA009272 PROY.CARR.DOBLE VÍA SC-WARNES SOLICITUD DE DESEMBOLSO NRO.4 LIBRETA N° 00291012002 ABC-RECURSOS PROPIOS REF.: UTILES DE ESCRITORIO</t>
  </si>
  <si>
    <t>S08901380001</t>
  </si>
  <si>
    <t>'TRANSFERENCIA DE FONDOS||S/G.NOTA CITE:MEFP/VTCP/DGCP/UODP-462/17 DE LA FECHA, DEL MIN.ECO.FINANC.PUB.(HRE-TSO-3077), A FAVOR DEL GOBIERNO AUTONOMO DEPARTAMENTAL SANTA CRUZ. DEBITO DE LA LIBRETA N°00099037013 PAR-CAF 8237-BS-PROG.INFRAESTRUCTURA RURAL-GADSC.</t>
  </si>
  <si>
    <t>S08901380003</t>
  </si>
  <si>
    <t>'TRANSFERENCIA DE FONDOS||S/G.NOTA CITE:MEFP/VTCP/DGCP/UODP-462/17 DE LA FECHA, DEL MIN.ECO.FINANC.PUB.(HRE-TSO-3077), A FAVOR DEL GOBIERNO AUTONOMO DEPARTAMENTAL SANTA CRUZ. DEBITO DE LA LIBRETA N°00099021001, REPOSICION UTILES DE ESCRITORIO.</t>
  </si>
  <si>
    <t>S08919660004</t>
  </si>
  <si>
    <t>S08909290001</t>
  </si>
  <si>
    <t>'TRANSFERENCIA DE FONDOS||A SOL. DEL MIN,DE ECO Y FIN.PUBL. MEFP/VTCP/DGCP/UODP-493/2017 DE LA FECHA HRE TSO 3188 A FAVOR DEL GOBIERNO AUTONOMO MUNICIPAL DE EL ALTO. DEBITO DE LA LIBRETA N°00099037006 "CAF 5544-BS-GAMEA SANEAMIENTO Y DRENAJE URBANO"</t>
  </si>
  <si>
    <t>S08909290003</t>
  </si>
  <si>
    <t>'TRANSFERENCIA DE FONDOS||A SOL. DEL MIN,DE ECO Y FIN.PUBL. MEFP/VTCP/DGCP/UODP-493/2017 DE LA FECHA HRE TSO 3188 A FAVOR DEL GOBIERNO AUTONOMO MUNICIPAL DE EL ALTO. DEBITO DE LA LIBRETA 00099021001 COBRO UTILES DE ESCRITORIO.</t>
  </si>
  <si>
    <t>S08905170002</t>
  </si>
  <si>
    <t>'TRANSFERENCIA DE FONDOS||A SOL. DEL MIN,DE ECO Y FIN.PUBL. MEFP/VTCP/DGAFT/UOIET/TES/N°2401/17 DE LA FECHA HRE TSO 3139 PAGO CAPITAL EN MORA CORRESPONDIENTE A DEUDA EMERGENTE DEL D.S. N°24641 (04/06/1997)  AASANA. ABONO A LA LIBRETA 00099021001 TGN  RECURSOS ORDINARIOS.</t>
  </si>
  <si>
    <t>S08903520003</t>
  </si>
  <si>
    <t>TRANSFERENCIA DE FONDOS S/G CITE N°||JGCB/TRL/205/2017 DEL FONDO NACIONAL DE INVERSIÓN PRODUCTIVA Y SOCIAL, RECIBIDA EN LA FECHA REF: PROGRAMACIÓN DE PAGOS DE INVERSIÓN Y FORTALECIMIENTO CONVENIO PLAN VIDA KFW (TRAM-TSO-3112) DE LA LIBRETA N° 00287102001 CUT FPS-RECURSOS PROPIOS, COSTO ÚTILES DE ESCRITORIO</t>
  </si>
  <si>
    <t>S08903520002</t>
  </si>
  <si>
    <t>TRANSFERENCIA DE FONDOS S/G CITE N°||JGCB/TRL/205/2017 DEL FONDO NACIONAL DE INVERSIÓN PRODUCTIVA Y SOCIAL, RECIBIDA EN LA FECHA REF: PROGRAMACIÓN DE PAGOS DE INVERSIÓN Y FORTALECIMIENTO CONVENIO PLAN VIDA KFW (TRAM-TSO-3112) ABONO EN LA LIBRETA N° 00287104416 FPS - BS - PLAN VIDA KFW</t>
  </si>
  <si>
    <t>S08895870003</t>
  </si>
  <si>
    <t>TRANSFERENCIA DE FONDOS S/G CITE N°||JGCB/TRL/192/2017 DEL FONDO NACIONAL DE INVERSIÓN PRODUCTIVA Y SOCIAL RECIBIDA EN LA FECHA REF: PROGRAMACIÓN DE PAGOS DE INVERSIÓN Y FORTALECIMIENTO CONVENIO PLAN VIDA KFW (TRAM-TSO-2804) DE LA LIBRETA N° 00287102001 CUT FPS-RECURSOS PROPIOS, COSTO ÚTILES DE ESCRITORIO</t>
  </si>
  <si>
    <t>S08895870002</t>
  </si>
  <si>
    <t>TRANSFERENCIA DE FONDOS S/G CITE N°||JGCB/TRL/192/2017 DEL FONDO NACIONAL DE INVERSIÓN PRODUCTIVA Y SOCIAL RECIBIDA EN LA FECHA REF: PROGRAMACIÓN DE PAGOS DE INVERSIÓN Y FORTALECIMIENTO CONVENIO PLAN VIDA KFW (TRAM-TSO-2804) ABONO EN LA LIBRETA N° 00287104416 FPS - BS - PLAN VIDA KFW</t>
  </si>
  <si>
    <t>S08916310002</t>
  </si>
  <si>
    <t>'TRANSFERENCIA DE FONDOS DE DPTOS.DE ENCAJE LEGAL DEL SISTEMA FINANCIERO A DPTOS.CTES.DEL SECTOR PUBLICO S/G CITE' BUN/CONLPZ/016/2017||DE LA FECHA (HRE-TSO-3253). A SOLICITUD BDP SAM., ABONO A LA LIBRETA 02230102002 FONABOSQUE RENDIMIENTO DE FIDEICOMISO; BUN.</t>
  </si>
  <si>
    <t>S08904120002</t>
  </si>
  <si>
    <t>'TRANSFERENCIA DE FONDOS DE DPTOS.DE ENCAJE LEGAL DEL SISTEMA FINANCIERO A DPTOS.CTES.DEL SECTOR PUBLICO S/G CITE' BUN/0413/17||DE LA FECHA (HRE-TSO-3122). A SOLIC.DEL MEFP,LIBR.00099021001,REVERS.FDOS.POR ERROR EN MONTO DE TRANSF.ELECTR.DE F.13/06/17;BUN.</t>
  </si>
  <si>
    <t>S08893120002</t>
  </si>
  <si>
    <t>TRANSFERENCIA DE FONDOS DE DPTOS.DE ENCAJE LEGAL DEL SISTEMA FINANCIERO A DPTOS.CTES.DEL SECTOR PUBLICO S/G CITE' BUN/0387/17||DE LA FECHA (HRE-TSO-2761). REVERSION DE FONDOS POR ERROR EN EL MONTO DE LA TRANSFERENCIA ELECTRONICA DE F. 29/05/2017. A SOLICITUD DEL MEFP; LIBRETA 00290144101; BUN.</t>
  </si>
  <si>
    <t>G04796750003</t>
  </si>
  <si>
    <t>TRANSFERENCIA DE FONDOS AL EXTERIOR A SOLICITUD DE YACIMIENTOS PETROLIFEROS FISCALES BOLIVIANOS SEGUN SOLICITUD YPFB-0169-2017 REF: GARANTIZAR LA OFERTA A LA EMPRESA PETROLEOS PARAGUAYOS PETROPAR DE ACUERDO A LA LICITACION PUBLICA INTERNACIONAL SUBASTA A LA BAJA ELECTRONICA N 08 2017 ADQUISICION DE LIB. 00513012003 LBP-YPFB (2011349681373)</t>
  </si>
  <si>
    <t>G04705580003</t>
  </si>
  <si>
    <t>TRANSFERENCIA DE FONDOS AL EXTERIOR A SOLICITUD DE TESORO GENERAL DE LA NACION SEGUN SOLICITUD 2524 REF: PAGO AL PROGRAMA IBERMEDIA (IBERMEDIA), POR CONCEPTO DE MEMBRESÍA POR USD150.000,00, SEGÚN SOLICITUD VRE-DGRM-CS-144/2017. LIB. 00099021001 TGN-RECURSOS ORDINARIOS (3987)</t>
  </si>
  <si>
    <t>G04646000003</t>
  </si>
  <si>
    <t>TRANSFERENCIA DE FONDOS AL EXTERIOR A SOLICITUD DE TESORO GENERAL DE LA NACION SEGUN SOLICITUD 2478 REF: PAGO AL ORGANISMO ANDINO DE SALUD DEL CONVENIO HIPÓLITO UNANUE (ORAS/CONHU), POR CONCEPTO DE MEMBRESÍA POR USD183.266,00, SEGÚN SOLICITUD VRE-DGRM-CS-136/2017. LIB. 00099021001 TGN-RECURSOS ORDINARIOS (3987)</t>
  </si>
  <si>
    <t>G04646010003</t>
  </si>
  <si>
    <t>TRANSFERENCIA DE FONDOS AL EXTERIOR A SOLICITUD DE TESORO GENERAL DE LA NACION SEGUN SOLICITUD 2477 REF: PAGO AL FONDO DE LAS NACIONES UNIDAS PARA LA INFANCIA (UNICEF), POR CONCEPTO DE MEMBRESÍA POR USD225.000,00, SEGÚN SOLICITUD VRE-DGRM-CS-133/2017. LIB. 00099021001 TGN-RECURSOS ORDINARIOS (3987)</t>
  </si>
  <si>
    <t>G04707600003</t>
  </si>
  <si>
    <t>TRANSFERENCIA DE FONDOS AL EXTERIOR A SOLICITUD DE MINISTERIO DE DEFENSA SEGUN SOLICITUD 2527 REF: TRANSFERENCIA VÍA BCB A LA EMPRESA ZLIN AIRCRAFT A.S. PARA EL PAGO CORRESPONDIENTE A LAS 5 (CINCO) AERONAVES ZLIN Z242-L MATRICULAS FAB-514, FAB-515, FAB-516, FAB-517 Y FAB-518 SEGÚN INFORMES 36/17 Y 3 LIB. 00099021001 TGN-RECURSOS ORDINARIOS (3987)</t>
  </si>
  <si>
    <t>G04830120002</t>
  </si>
  <si>
    <t>TRANSFERENCIA DE FONDOS A SOLICITUD DE AUTORIDAD DE SUPERVISION DEL SISTEMA FINANCIERO SEGUN SOLICITUD 2603 REF: ASBA CUOTA MEMBRESIA/2017, BANCO CITIBANK NA, DOMICILIO120 SOUTH BISCAYNE BLVD. MIAMI FL. 33131, CTA.3290018964, DOLARES 20,000.- LIB. 00099021001 TGN-RECURSOS ORDINARIOS (3987)</t>
  </si>
  <si>
    <t>G04628580002</t>
  </si>
  <si>
    <t>REGULARIZACION DE TRANSFERENCIA DEL EXTERIOR SEGUN SWIFT NO.7789 DE FECHA 02/06/2017 ORDENANTE: EMBASSY OF BOLIVIA-SUECIA REF.DEVOLUCION SALDOS NO EJECUTADOS DE GASTOS DE FUNCIONAMIENTO LIB. 00099021001 TGN-RECURSOS ORDINARIOS (3987)</t>
  </si>
  <si>
    <t>G04806330003</t>
  </si>
  <si>
    <t>PROVISION DE FONDOS A SOLICITUD DE YACIMIENTOS PETROLIFEROS FISCALES BOLIVIANOS SEGUN SOLICITUD YPFB-0177-2017 REF: PAGO REGALIAS MARZO 2017 A TGN LIB. 00099021001 TGN YPFB PARTICIPACION 6% PRODUCCIÓN BRUTA DE HIDROCARBUROS BOCA DE POZO</t>
  </si>
  <si>
    <t>G04835020001</t>
  </si>
  <si>
    <t>PAGO PRÉSTAMO KFW ALEMANIA I-H-051 VCTO. 30-06-2017 POR CUENTA DE TGN SEGÚN NOTA MEFP/VTCP/DGCP/UODP-491/2017 DE FECHA 26-06-2017, VALOR 30-06-2017 LIBRETA N° 00099021001 "TGN RECURSOS ORDINARIOS" (3987) REF.: COMISIONES BANCARIAS</t>
  </si>
  <si>
    <t>G04835030001</t>
  </si>
  <si>
    <t>PAGO PRÉSTAMO KFW ALEMANIA I-H-051 VCTO. 30-06-2017 POR CUENTA DE TGN SEGÚN NOTA MEFP/VTCP/DGCP/UODP-491/2017 DE FECHA 26-06-2017, VALOR 30-06-2017 CAPITAL UFV 663.953,72 INTERESES UFV 84.654,08 LIBRETA N° 00099021001 "TGN RECURSOS ORDINARIOS" (3987)</t>
  </si>
  <si>
    <t>G04835000001</t>
  </si>
  <si>
    <t>PAGO PRÉSTAMO KFW ALEMANIA I-H-047 VCTO. 30-06-2017 POR CUENTA DE TGN SEGÚN NOTA MEFP/VTCP/DGCP/UODP-491/2017 DE FECHA 26-06-2017, VALOR 30-06-2017 LIBRETA N° 00099021001 "TGN RECURSOS ORDINARIOS" (3987) REF.: COMISIONES BANCARIAS</t>
  </si>
  <si>
    <t>G04835010001</t>
  </si>
  <si>
    <t>PAGO PRÉSTAMO KFW ALEMANIA I-H-047 VCTO. 30-06-2017 POR CUENTA DE TGN SEGÚN NOTA MEFP/VTCP/DGCP/UODP-491/2017 DE FECHA 26-06-2017, VALOR 30-06-2017 CAPITAL UFV 943.562,09 INTERESES UFV 109.987,14 LIBRETA N° 00099021001 "TGN RECURSOS ORDINARIOS" (3987)</t>
  </si>
  <si>
    <t>G04834980001</t>
  </si>
  <si>
    <t>PAGO PRÉSTAMO KFW ALEMANIA I-H-035 VCTO. 30-06-2017 POR CUENTA DE TGN SEGÚN NOTA MEFP/VTCP/DGCP/UODP-491/2017 DE FECHA 26-06-2017, VALOR 30-06-2017 LIBRETA N° 00099021001 "TGN RECURSOS ORDINARIOS" (3987) REF.: COMISIONES BANCARIAS</t>
  </si>
  <si>
    <t>G04834990001</t>
  </si>
  <si>
    <t>PAGO PRÉSTAMO KFW ALEMANIA I-H-035 VCTO. 30-06-2017 POR CUENTA DE TGN SEGÚN NOTA MEFP/VTCP/DGCP/UODP-491/2017 DE FECHA 26-06-2017, VALOR 30-06-2017 CAPITAL UFV 1.239.910,76 INTERESES UFV 21.644,39 LIBRETA N° 00099021001 "TGN RECURSOS ORDINARIOS" (3987)</t>
  </si>
  <si>
    <t>G04833660001</t>
  </si>
  <si>
    <t>PAGO PRÉSTAMO KFW ALEMANIA 9365263 VCTO. 30-06-2017 POR CUENTA DE TGN SEGÚN NOTA COD.LIQ.009407 DE FECHA 23-06-2017, VALOR 30-06-2017 CAPITAL EUR 60.857,12 INTERESES EUR 7.759,28 LIBRETA N° 0099021001 "TGN RECURSOS ORDINARIOS" (3987)</t>
  </si>
  <si>
    <t>G04759240001</t>
  </si>
  <si>
    <t>PAGO PRÉSTAMO JBIC BV-C1 VCTO. 20-06-2017 POR CUENTA DE TGN SEGÚN NOTA MEFP/VTCP/DGCP/UODP-485/20017 DE FECHA 20-06-2017, VALOR 20-06-2017 CAPITAL UFV 8.866.424,00 INTERESES UFV 689.787,67 LIBRETA N° 00099021001 TGN-RECURSOS ORDINARIOS 3987</t>
  </si>
  <si>
    <t>G04830220003</t>
  </si>
  <si>
    <t>PAGO A KFW ALEMANIA PRÉSTAMO KFW 9565359 VCTO. 30-jun-2017 POR CUENTA DE GOB.AUT.DEPT.STCRUZ , VALOR 30-jun-2017 CAPITAL EUR 42.000,00 INTERESES EUR 30.036,32 LIB. 00099031002 RECUP.DIFERENCIALES CAPITAL E INTERES-CRED.EXT.</t>
  </si>
  <si>
    <t>G04729490003</t>
  </si>
  <si>
    <t>PAGO A BID PRÉSTAMO 1519-SF-BO VCTO. 15-jun-2017 POR CUENTA DE TGN , NTI. 009455 VALOR 16-jun-2017 CAPITAL USD 157.616,67 INTERESES USD 84.858,15 CTA. 3987 CUENTA UNICA DEL TESORO-3987 LIB. 00099021001 REF.: COMISIONES BANCARIAS</t>
  </si>
  <si>
    <t>Q08559220002</t>
  </si>
  <si>
    <t>NUMERO DE LIBRETA CUT: Cuenta Unica del Tesoro OPERACIÓN E18 TRANSFERENCIA DEL SISTEMA FINANCIERO POR CUENTA DE TERCEROS A LA CUT Reversion aporte patronal para la vivienda TGN-INRA</t>
  </si>
  <si>
    <t>Q08498270002</t>
  </si>
  <si>
    <t>NUMERO DE LIBRETA CUT: Cuenta Unica del Tesoro OPERACIÓN E18 TRANSFERENCIA DEL SISTEMA FINANCIERO POR CUENTA DE TERCEROS A LA CUT Pago correspondiente a Mayo 2017 de acuerdo a carta de BBVA Prevision CITE: PREV CONT FDS 924.06.2017</t>
  </si>
  <si>
    <t>Q08491810002</t>
  </si>
  <si>
    <t>Q08548520002</t>
  </si>
  <si>
    <t>Q08498210002</t>
  </si>
  <si>
    <t>Q08529230002</t>
  </si>
  <si>
    <t>NUMERO DE LIBRETA CUT: Cuenta Unica del Tesoro OPERACIÓN E18 TRANSFERENCIA DEL SISTEMA FINANCIERO POR CUENTA DE TERCEROS A LA CUT DEVOLUCION DE PAGOS CC NO COBRADOS POR AFILIADOS CIVILES Y MILITARES CORRESPONDIENTE AL PERIODO FEBRERO 2017</t>
  </si>
  <si>
    <t>Q08449500002</t>
  </si>
  <si>
    <t>NÚMERO DE LIBRETA CUT: 99031009.00 OPERACIÓN T01 TRANSFERENCIA DE FONDOS A LA CUT - TESORO DIRECTO DE BANCO UNION S.A. A CUENTA UNICA DEL TESORO CON NUMERO DE SOLICITUD = 1852775 Y NUMERO CORRELATIVO = 91320002062017243 TRANSFERENCIA POR OPERACIONES DE VE</t>
  </si>
  <si>
    <t>NUMERO DE LIBRETA CUT: 00291012009 OPERACIÓN E18 TRANSFERENCIA DEL SISTEMA FINANCIERO POR CUENTA DE TERCEROS A LA CUT A SOL.ESC.DE ABC</t>
  </si>
  <si>
    <t>Q08510000002</t>
  </si>
  <si>
    <t>Q08491920002</t>
  </si>
  <si>
    <t>NUMERO DE LIBRETA CUT: 00099021001 OPERACIÓN E18 TRANSFERENCIA DEL SISTEMA FINANCIERO POR CUENTA DE TERCEROS A LA CUT TRANSFERENCIA EFECTUADA POR PAGO INDEBIDO -RP MAYO 2017</t>
  </si>
  <si>
    <t>Q08491990002</t>
  </si>
  <si>
    <t>NUMERO DE LIBRETA CUT: 00099021001 OPERACIÓN E18 TRANSFERENCIA DEL SISTEMA FINANCIERO POR CUENTA DE TERCEROS A LA CUT TRANSFERENCIA EFECTUADA POR PAGO ADELANTADO P.R.A.-RP MAYO 2017</t>
  </si>
  <si>
    <t>Q08491830002</t>
  </si>
  <si>
    <t>NUMERO DE LIBRETA CUT: 00099021001 OPERACIÓN E18 TRANSFERENCIA DEL SISTEMA FINANCIERO POR CUENTA DE TERCEROS A LA CUT TRANSFERENCIA EFECTUADA POR DESCUENTO COBRO INDEBIDO R 026-99-RP</t>
  </si>
  <si>
    <t>J03247710001</t>
  </si>
  <si>
    <t>De: 00513012004 Transferencia que se efectua a requerimiento de Yacimientos Petroliferos Fiscales Bolivianos (YPFB), con nota CITE: DFC 1645 URT-0866/2017 y en virtud a la nota interna CITE: MEFP/VPCF/DGCF/UCCF N 643/2017, por concepto de deposito en demasia.</t>
  </si>
  <si>
    <t>J03247700001</t>
  </si>
  <si>
    <t>De: 00513012004 Transferencia que se efectua a requerimiento de Yacimientos Petroliferos Fiscales Bolivianos (YPFB), con nota CITE: DFC 1644 URT-0865/2017 y en virtud a la nota interna CITE: MEFP/VPCF/DGCF/UCCF N 643/2017, por concepto de deposito erroneo.</t>
  </si>
  <si>
    <t>J03247720001</t>
  </si>
  <si>
    <t>De: 00513012004 Transferencia que se efectua a requerimiento de Yacimientos Petroliferos Fiscales Bolivianos (YPFB), con nota CITE: DFC 1552 URT-0836/2017 y en virtud a la nota interna CITE: MEFP/VPCF/DGCF/UCCF N 644/2017, por concepto de deposito en demasia.</t>
  </si>
  <si>
    <t>J03247730001</t>
  </si>
  <si>
    <t>De: 00513012004 Transferencia que se efectua a requerimiento de Yacimientos Petroliferos Fiscales Bolivianos (YPFB), con nota CITE: DFC 1551 URT-0835/2017 y en virtud a la nota interna CITE: MEFP/VPCF/DGCF/UCCF N 644/2017, por concepto de deposito en demasia.</t>
  </si>
  <si>
    <t>J03244060001</t>
  </si>
  <si>
    <t>De: 00287104416 TRL/194/2017. TRANSFERENCIA DE RECURSOS POR LA DEVOLUCION DEL PROGRAMA PLAN VIDA KFW DE ACUERDO A SOLICITUD CON NOTA GF/JGCO/157/2017 Y DOC. ADJUNTOS.</t>
  </si>
  <si>
    <t>J03244040001</t>
  </si>
  <si>
    <t>De: 00287102007 TRL 196 TRANSFERENCIA RECURSOS POR DEVOLUCION ADICIONAL ANTICIPO CONTRATO C-FPS-07-003137 PROYECTO FPS-07-00003844 MI AGUA 3 S.I. N 205 - OF. DPTAL. SANTA CRUZ - FUENTE 41 ORGANISMO 111 TGN.</t>
  </si>
  <si>
    <t>J03244050001</t>
  </si>
  <si>
    <t>De: 00287102007 TRL - 195 TRANSFERENCIA RECURSOS POR DEVOLUCION ANTICIPO CONTRATO C-FPS-07-003137 PROYECTO FPS-07-00003844 MI AGUA 3 S.I. N 208 - OF. DPTAL. SANTA CRUZ - FUENTE 41 ORGANISMO 111 TGN.</t>
  </si>
  <si>
    <t>J03252040001</t>
  </si>
  <si>
    <t>De: 00287100050 TRL 218 - TRANSFERENCIA RECURSOS POR AJUSTE DE APL A FUENTE PROY. FPS-02-4514 CONT. C-FPS-02-4243 CONV. MIAGUA 3, S/G DOC. ADJ. A S.I. N 502 LPZ 2017- FUENTE 41 ORGANISMO 111 TGN.</t>
  </si>
  <si>
    <t>De: 00099024113 Transferencia en cumplimiento al DS N0913 de 15/06/2011 y el Convenio Intergubernativo de Financiamiento UPRE-CIF-IG/489/2016, suscrito entre la UPRE y el GAM Bella Flor, Proyecto Construccion Unidad Educativa Santa Lourdes Nivel Inicial Primario y Secundario, correspondiente al pago</t>
  </si>
  <si>
    <t>J03245330001</t>
  </si>
  <si>
    <t>De: 00099021001 Transferencia que efectuamos a requerimiento de la Unidad de Administracion e Informacion Salarial con nota CITE: MEFP/VTCP/DGPOT/UAIS/3149/2017, por concepto de reversion definitiva de boletas de pago de varias entidades consignadas en el Comprobante de Pago N 18693.</t>
  </si>
  <si>
    <t>J03246940001</t>
  </si>
  <si>
    <t>De: 00099021001 A solicitud de la Empresa Misicuni con nota CITE: EM.GG.380/2017 y en virtud al Decreto Supremo N 2964, para el pago de la planilla N 30 del Paquete N1 Presa, vertedero y obras subterraneas de la Construccion de la Presa, Obras Anexas y Complementarias (Misicuni II) del Proyecto Mult</t>
  </si>
  <si>
    <t>J03243040001</t>
  </si>
  <si>
    <t>De: 00099021001 A solicitud de la Empresa Misicuni con nota CITE: EM.GG.367/2017 y en virtud al Decreto Supremo N 2964, se efectua la transferencia para el pago de la planilla de sueldos, aportes patronales y laborales del area tecnica correspondiente al mes de mayo 2017.</t>
  </si>
  <si>
    <t>J03239080001</t>
  </si>
  <si>
    <t>De: 00099021001 A solicitud de la Empresa Misicuni con nota CITE: EM.GG.352/2017 para el pago de la planilla 29 del Paquete N 1 Presa, vertedero y obras subterraneas de la Construccion Presa, Obras Anexas y Complementarias (Misicuni II) del Proyecto Multiple Misicuni</t>
  </si>
  <si>
    <t>J03239070001</t>
  </si>
  <si>
    <t>De: 00099021001 A solicitud de la Empresa Misicuni con nota CITE: EM.GG.334/2017 para el pago de la planilla 1 (unica) del contrato N 17/2017 Supervision Tecnica de la Construccion Presa, Obras Anexas y Complementarias (Misicuni II) del Proyecto Multiple Misicuni (Bs694.340,46), y para los gastos de</t>
  </si>
  <si>
    <t>G04759230001</t>
  </si>
  <si>
    <t>COMISIONES BANCARIAS PORVPAGO PRÉSTAMO JBIC BV-C1 VCTO. 20-06-2017 POR CUENTA DE TGN SEGÚN NOTA MEFP/VTCP/DGCP/UODP-485/20017 DE FECHA 20-06-2017, VALOR 20-06-2017 LIBRETA N° 00099021001 TGN-RECURSOS ORDINARIOS 3987 REF.: COMISIONES BANCARIAS</t>
  </si>
  <si>
    <t>G04833650001</t>
  </si>
  <si>
    <t>COMISIONES BANCARIAS POR PAGO PRÉSTAMO KFW ALEMANIA 9365263 VCTO. 30-06-2017 POR CUENTA DE TGN SEGÚN NOTA COD.LIQ.009407 DE FECHA 23-06-2017, VALOR 30-06-2017 LIBRETA N° 0099021001 "TGN RECURSOS ORDINARIOS" (3987) REF.: COMISIONES BANCARIAS</t>
  </si>
  <si>
    <t>E00459800001</t>
  </si>
  <si>
    <t>E00459830001</t>
  </si>
  <si>
    <t>S08916530001</t>
  </si>
  <si>
    <t>COBRO DE||COSTO UTILES DE ESCRITORIO POR LA ELABORACION DEL COMPROBANTE CONTABLE NRO, 0891652 DE LA FECHA. DE LA LIB. N° 00099021001 RECURSOS ORDINARIOS COBRO COSTO UTILES DE ESCRITORIO</t>
  </si>
  <si>
    <t>E00459840001</t>
  </si>
  <si>
    <t>G04837160001</t>
  </si>
  <si>
    <t>COBRO DE COMISIONES AL MEFP LIBRETA 00099021001 RECURSOS ORDINARIOS MN-CUT (3987) POR PAGO PRESTAMO KFW 9165986 IMPORTACIONES BIENES Y SERVICIO VCTO.30-06-2017 EXCORDEPAZ</t>
  </si>
  <si>
    <t>G04835180001</t>
  </si>
  <si>
    <t>COBRO DE COMISIONES AL MEFP LIBRETA 00099021001 RECURSOS ORDINARIOS MN-CUT (3987) POR PAGO PRESTAMO KFW 9165986 IMPORTACIONES BIENES Y SERVICIO VCTO.30-06-2017 EMPRESA METALURGICA VINTO</t>
  </si>
  <si>
    <t>G04837190001</t>
  </si>
  <si>
    <t>COBRO DE COMISIONES AL MEFP LIBRETA 00099021001 RECURSOS ORDINARIOS MN-CUT (3987) POR PAGO PRESTAMO KFW 9165986 IMPORTACIONES BIENES Y SERVICIO VCTO.30-06-2017 AAPOS</t>
  </si>
  <si>
    <t>G04753210001</t>
  </si>
  <si>
    <t>COBRO DE COMISIONES AL MEFP LIBRETA 00099021001 RECURSOS ORDINARIOS MN-CUT (3987) POR PAGO PRESTAMO JBIC BV-C1 CRE.IMPOR.REAC.VCTO.20-06-2017 YPFB TRANSPORTE</t>
  </si>
  <si>
    <t>G04835150001</t>
  </si>
  <si>
    <t>COBRO COSTOS DE PAPELERIA SEGUN TRANSFERENCIA DEL EXTERIOR POR ORDEN DE TRAFIGURA PTE LIMITED LIB. 00513012003 LBP-YPFB (2011349681373)</t>
  </si>
  <si>
    <t>G04709860001</t>
  </si>
  <si>
    <t>COBRO COSTOS DE PAPELERIA SEGUN TRANSFERENCIA DEL EXTERIOR POR ORDEN DE SHANDONGKERUI PETROLEUM EQUIPMENT CO., LTD. - SHANDONG CHINA LIB. 00513072001 YPFB - OPERACIONES G N R G D</t>
  </si>
  <si>
    <t>G04769950001</t>
  </si>
  <si>
    <t>COBRO COSTOS DE PAPELERIA SEGUN TRANSFERENCIA DEL EXTERIOR POR ORDEN DE PETROBRAS PARAGUAY GAS SRL REF.: OPE 0/340926 LIB. 00513062001 YPFB-OPERACIONES PLANTA DE SEPARACION DE LIQUIDOS RIO GRANDE</t>
  </si>
  <si>
    <t>G04634400001</t>
  </si>
  <si>
    <t>COBRO COSTOS DE PAPELERIA SEGUN TRANSFERENCIA DEL EXTERIOR POR ORDEN DE PETROBRAS PARAGUAY GAS SRL REF.: OPE 0/338264 LIB. 00513062001 YPFB-OPERACIONES PLANTA DE SEPARACION DE LIQUIDOS RIO GRANDE</t>
  </si>
  <si>
    <t>G04659810001</t>
  </si>
  <si>
    <t>COBRO COSTOS DE PAPELERIA SEGUN TRANSFERENCIA DEL EXTERIOR POR ORDEN DE LLAMA GAS SA REF.: PAGO SALDO MAYO 2017 LIB. 00513062001 YPFB-OPERACIONES PLANTA DE SEPARACION DE LIQUIDOS RIO GRANDE</t>
  </si>
  <si>
    <t>G04661520001</t>
  </si>
  <si>
    <t>G04774800001</t>
  </si>
  <si>
    <t>G04812780001</t>
  </si>
  <si>
    <t>G04663110001</t>
  </si>
  <si>
    <t>COBRO COSTOS DE PAPELERIA SEGUN TRANSFERENCIA DEL EXTERIOR POR ORDEN DE LIMA GAS S.A.- CALLAO-PERU. LIB. 00513062001 YPFB-OPERACIONES PLANTA DE SEPARACION DE LIQUIDOS RIO GRANDE</t>
  </si>
  <si>
    <t>G04669600001</t>
  </si>
  <si>
    <t>G04667030001</t>
  </si>
  <si>
    <t>G04691330001</t>
  </si>
  <si>
    <t>COBRO COSTOS DE PAPELERIA SEGUN TRANSFERENCIA DEL EXTERIOR POR ORDEN DE HERCO COMBUSTIBLES S.A.LIMA-PERU. LIB. 00513062001 YPFB-OPERACIONES PLANTA DE SEPARACION DE LIQUIDOS RIO GRANDE</t>
  </si>
  <si>
    <t>G04661920001</t>
  </si>
  <si>
    <t>COBRO COSTOS DE PAPELERIA SEGUN TRANSFERENCIA DEL EXTERIOR POR ORDEN DE HERCO COMBUSTIBLES S.A. LIB. 00513062001 YPFB-OPERACIONES PLANTA DE SEPARACION DE LIQUIDOS RIO GRANDE</t>
  </si>
  <si>
    <t>G04812750001</t>
  </si>
  <si>
    <t>G04662840001</t>
  </si>
  <si>
    <t>COBRO COSTOS DE PAPELERIA SEGUN TRANSFERENCIA DEL EXTERIOR POR ORDEN DE GAS TOTAL S.A.-PARAGUAY. REF.: A CUENTA CONTRATO N 63 LIB. 00513062001 YPFB-OPERACIONES PLANTA DE SEPARACION DE LIQUIDOS RIO GRANDE</t>
  </si>
  <si>
    <t>G04713200001</t>
  </si>
  <si>
    <t>COBRO COSTOS DE PAPELERIA SEGUN TRANSFERENCIA DEL EXTERIOR POR ORDEN DE GAS TOTAL S.A. REF.: A CUENTA S/ CONTRATO NO. 63 AJUSTE DE PRECIO POR GLP LIB. 00513062001 YPFB-OPERACIONES PLANTA DE SEPARACION DE LIQUIDOS RIO GRANDE</t>
  </si>
  <si>
    <t>G04773790001</t>
  </si>
  <si>
    <t>G04828730001</t>
  </si>
  <si>
    <t>G04729310001</t>
  </si>
  <si>
    <t>COBRO COSTOS DE PAPELERIA SEGUN TRANSFERENCIA DEL EXTERIOR POR ORDEN DE GAS CORONA S.A.E.C.A.- ASUNCION PARAGUAY LIB. 00513062001 YPFB-OPERACIONES PLANTA DE SEPARACION DE LIQUIDOS RIO GRANDE</t>
  </si>
  <si>
    <t>G04628680001</t>
  </si>
  <si>
    <t>COBRO COSTOS DE PAPELERIA SEGUN TRANSFERENCIA DEL EXTERIOR POR ORDEN DE GAS CORONA S.A.E.C.A. ANTICIPO SG/ CONTRATO YPFB DLG LIB. 00513062001 YPFB-OPERACIONES PLANTA DE SEPARACION DE LIQUIDOS RIO GRANDE</t>
  </si>
  <si>
    <t>G04632990001</t>
  </si>
  <si>
    <t>COBRO COSTOS DE PAPELERIA SEGUN TRANSFERENCIA DEL EXTERIOR POR ORDEN DE CORPORACION PETROLERA S.A. REF.: PAGO PRE FACTURA NRO.176/2017 LIB. 00513062001 YPFB-OPERACIONES PLANTA DE SEPARACION DE LIQUIDOS RIO GRANDE</t>
  </si>
  <si>
    <t>G04764850001</t>
  </si>
  <si>
    <t>G04663280001</t>
  </si>
  <si>
    <t>COBRO COSTOS DE PAPELERIA SEGUN TRANSFERENCIA DEL EXTERIOR POR ORDEN DE COPAPE PROD DE PETROLEO LTDA.BRAZIL-SAO PAULO. REF.: INV 187/2017 LIB. 00513062001 YPFB-OPERACIONES PLANTA DE SEPARACION DE LIQUIDOS RIO GRANDE</t>
  </si>
  <si>
    <t>G04786780001</t>
  </si>
  <si>
    <t>COBRO COSTOS DE PAPELERIA SEGUN TRANSFERENCIA DEL EXTERIOR POR ORDEN DE COPAPE PROD DE PETROLEO LTDA REF.: INV 210/2017 LIB. 00513062001 YPFB-OPERACIONES PLANTA DE SEPARACION DE LIQUIDOS RIO GRANDE</t>
  </si>
  <si>
    <t>COBRO COSTOS DE PAPELERIA SEGUN TRANSFERENCIA DEL EXTERIOR POR ORDEN DE CONSULADO GENERAL DE BOLIVIA EN BARCELONA LIB. 00010011102 MIN.RELACIONES EXTERIORES - GESTORIA CONSULAR LEY Nº 3108</t>
  </si>
  <si>
    <t>COBRO COSTOS DE PAPELERIA SEGUN TRANSFERENCIA DEL EXTERIOR POR ORDEN DE CONSULADO DE BOLIVIA EN BILBAO REF:GESTORIA CONSULAR LIB. 00010011102 MIN.RELACIONES EXTERIORES - GESTORIA CONSULAR LEY Nº 3108</t>
  </si>
  <si>
    <t>G04764870001</t>
  </si>
  <si>
    <t>COBRO COSTOS DE PAPELERIA SEGUN TRANSFERENCIA DEL EXTERIOR POR ORDEN DE BONA FIDE DISTRIBUIDORA IMPORTADORA E EXPORTADORA REF.: INV 161 LIB. 00513062001 YPFB-OPERACIONES PLANTA DE SEPARACION DE LIQUIDOS RIO GRANDE</t>
  </si>
  <si>
    <t>G04780290001</t>
  </si>
  <si>
    <t>COBRO COSTOS DE PAPELERIA SEGUN TRANSFERENCIA DEL EXTERIOR POR ORDEN DE BONA FIDE DISTRIBUIDORA IMPORTADORA E EXPORTADORA LIB. 00513062001 YPFB-OPERACIONES PLANTA DE SEPARACION DE LIQUIDOS RIO GRANDE</t>
  </si>
  <si>
    <t>COBRO COSTOS DE PAPELERIA SEGUN TRANSFERENCIA DEL EXTERIOR POR ORDEN DE AMBAR ENERGIA LTDA LIB. 00513012007 YPFB - RECURSOS NACIONALIZACIÓN</t>
  </si>
  <si>
    <t>G04623640001</t>
  </si>
  <si>
    <t>COBRO COSTOS DE PAPELERIA POR REGULARIZACION DE TRANSFERENCIA DEL EXTERIOR POR ORDEN DE LIB. 00513062001 YPFB-OPERACIONES PLANTA DE SEPARACION DE LIQUIDOS RIO GRANDE</t>
  </si>
  <si>
    <t>G04628590001</t>
  </si>
  <si>
    <t>COBRO COSTOS DE PAPELERIA POR REGULARIZACION DE TRANSFERENCIA DEL EXTERIOR POR ORDEN DE EMBASSY OF BOLIVIA-SUECIA REF.DEVOLUCION SALDOS NO EJECUTADOS DE GASTOS DE FUNCIONAMIENTO LIB. 00099021001 TGN-RECURSOS ORDINARIOS (3987)</t>
  </si>
  <si>
    <t>COBRO COSTOS DE PAPELERIA POR REGULARIZACION DE TRANSFERENCIA DEL EXTERIOR POR ORDEN DE CONSULADO GERAL DA BOLIVIA SAO PAULO BRASIL LIB. 00010011102 MIN.RELACIONES EXTERIORES - GESTORIA CONSULAR LEY Nº 3108</t>
  </si>
  <si>
    <t>J03241790002</t>
  </si>
  <si>
    <t>A:00373024101 TRANSFERENCIA S/G NOTA MEFP/VTCP/DGPOT/UPCFTGN/INF/N1105/2017 EN VIRTUD DEL ART. 8 D.S. N 28421 SE COMUNICA AL FDI QUE LAS TRANSFERENCIAS SE EFECTUARAN DE FORMA MENSUAL CONFORME A RECAUDACION EN EFECTIVO DEL 5% DEL IDH.</t>
  </si>
  <si>
    <t>J03245890002</t>
  </si>
  <si>
    <t>A:00212012001 Transferencia que efectuamos a requerimiento de la Unidad de Administracion e Informacion Salarial con nota CITE: MEFP/VTCP/DGPOT/UAIS/3149/2017, por concepto de reversion definitiva de boletas de pago de varias entidades consignadas en el Comprobante de Pago N 18693.</t>
  </si>
  <si>
    <t>J03244770002</t>
  </si>
  <si>
    <t>A:00099021001 Transferencia que efectuamos a requerimiento de la Unidad de Administracion e Informacion Salarial con nota CITE: MEFP/VTCP/DGPOT/UAIS/3149/2017, por concepto de reversion definitiva de boletas de pago de varias entidades consignadas en el Comprobante de Pago N 18693.</t>
  </si>
  <si>
    <t>J03245900002</t>
  </si>
  <si>
    <t>J03245340002</t>
  </si>
  <si>
    <t>A:00099021001 Pago de capital e interes corriente a favor del TGN, adeudados por el GAD Santa Cruz, correspondiente al Convenio Subsidiario CAF 2324, Proyecto Sistema de Electrificacion San Matias.</t>
  </si>
  <si>
    <t>J03243760002</t>
  </si>
  <si>
    <t>A:00099021001 Pago de capital e interes corriente a favor del TGN, adeudados por el GAD Santa Cruz, correspondiente al Convenio Subsidiario CAF 2324, Proyecto Sistema de Electrificacion San Andres - Villa Victoria.</t>
  </si>
  <si>
    <t>J03239990002</t>
  </si>
  <si>
    <t>A:00099021001 Pago de capital e interes corriente a favor del TGN, adeudados por el GAD Potosi, correspondiente al Convenio Subsidiario CAF 2324 Proyecto Mejoramiento y Construccion del Sistema de Riego Aripalca.</t>
  </si>
  <si>
    <t>J03244560002</t>
  </si>
  <si>
    <t>A:00099021001 Pago de capital e interes corriente a favor del TGN, adeudado por el GAD Santa Cruz, correspondiente al Prestamo Convenio Subsidiario CAF 2324, del Proyecto Sistema de Electrificacion Santa Rosa Total.</t>
  </si>
  <si>
    <t>J03249690002</t>
  </si>
  <si>
    <t>A:00099021001 Pago de capital e interes corriente a favor del TGN, adeudado por el GAD Potosi, correspondientes a los Convenios Subsidiarios CAF 2324, Proyectos de Electrificacion Rural: Chayanta Panacachi; Distrito 1 Tupiza Talina; Distrito 6 Tupiza Chuquiago; Nazareno Sagnasti; San Pedro de Op</t>
  </si>
  <si>
    <t>J03248940002</t>
  </si>
  <si>
    <t>A:00099021001 Pago de capital e interes corriente a favor del TGN, adeudado por el GAD Oruro, correspondientes a los Convenios Subsidiarios CAF 2324, Proyectos de Electrificacion Rural: Belen de Choquecota; Qaqachaca; Realenga, Cochipampa, Carabuyo; Vilcani.</t>
  </si>
  <si>
    <t>J03244550002</t>
  </si>
  <si>
    <t>A:00099021001 Pago de capital e interes corriente a favor del TGN, adeudado por el GAD Oruro, correspondiente al Prestamo Convenio Subsidiario CAF 2324, del Proyecto de Electrificacion Rural Pocoroco.</t>
  </si>
  <si>
    <t>J03249680002</t>
  </si>
  <si>
    <t>A:00099021001 Pago de capital a favor del TGN, adeudados por el GAD Santa Cruz, correspondiente al Convenio Subsidiario CAF 2324, Proyecto de Electrificacion Rural Naciones Unidas - Nuevo Palmar Villanueva.</t>
  </si>
  <si>
    <t>J03247480002</t>
  </si>
  <si>
    <t>A:00099021001 A requerimiento de la Unidad de Administracion e Informacion Salarial (UAIS), con nota interna CITE: MEFP/VTCP/DGPOT/UAIS/N 3242/2017, en la cual solicita la transferencia para atender la reversion definitiva de boletas de pago solicitadas por el SENASIR, consignadas en el Comprobante</t>
  </si>
  <si>
    <t>J03247500002</t>
  </si>
  <si>
    <t>A:00099021001 A requerimiento de la Unidad de Administracion e Informacion Salarial (UAIS), con nota interna CITE: MEFP/VTCP/DGPOT/UAIS/N 3241/2017, en la cual solicita la transferencia para atender la reversion definitiva de boletas de pago solicitadas por el SENASIR, consignadas en el Comprobant</t>
  </si>
  <si>
    <t>S08902620002</t>
  </si>
  <si>
    <t>||TRANSFERENCIA DE FONDOS SEGUN NOTA DEL FONDESIF CITE: FSFADM023/17 RECIBIDA EN LA FECHA (TRAM-TSO-3087) REF: TRANSFERENCIA AL TGN LA AMORTIZACION DE CAPITAL DE COOP. PAULO VI DEL PRPC TGN 9°. ABONAR EN LA CTA. N° 3987 LIBRETA N° 00099021001 TGN RECURSOS ORDINARIOS, SEGUN GLOSA DE REFERENCIA</t>
  </si>
  <si>
    <t>S08895490002</t>
  </si>
  <si>
    <t>||TRANSFERENCIA DE FONDOS SEGUN FORMULARIO CITE BUN0394/17, DE LA FECHA, (HRE-TSO-2797),GASTOS DE FUNCIONAMIENTO PARA PRESERVACION DEL PARQUE AGUARAGUE POR SERNAP YACUIBA. A SOLIC. GOB AUT. REG.DEL CHACO TARIJEÑO CARAPARI, LIBRETA N°00860304201-SERNAP;BUN.</t>
  </si>
  <si>
    <t>S08912790002</t>
  </si>
  <si>
    <t>||TRANSFERENCIA DE FONDOS S/G. NOTA CITE:BUN0429/17 DE LA FECHA (HRE-TSO-3211), CORRESPONDIENTE AL 20% DE LOS INGRESOS PERCIBIDOS POR LA VENTA DEL SERVICIO DE AGUA PARA RIEGO DEL PROYEC.MULTIPLE SAN JACINTO. A SOLICITUD DEL GOB.AUT.DPTAL.TARIJA, LIBRETA N°00990201001 "TGN RECURSOS ORDINARIOS"; BUN.</t>
  </si>
  <si>
    <t>S08895520002</t>
  </si>
  <si>
    <t>||TRANSFERENCIA DE FONDOS S/G. MENSAJE SWIFT NRO. 08024 DE LA FECHA (SECTOR PUBLICO). P/CTA.AGENZIA ITALIANA PER LA COOPERAZIONE ALLO SVILUPPO, LIBR.00052018004 MDC FORTALECIMENTO INSTIT</t>
  </si>
  <si>
    <t>S08895520003</t>
  </si>
  <si>
    <t>||TRANSFERENCIA DE FONDOS S/G. MENSAJE SWIFT NRO. 08024 DE LA FECHA (SECTOR PUBLICO). DEBITO DE LA LIBRETA 00052018004 MDC FORTALECIMENTO INSTITU, COBRO UTILES DE ESCRITORIO.</t>
  </si>
  <si>
    <t>S08894850002</t>
  </si>
  <si>
    <t>||TRANSFERENCIA DE FONDOS S/G. MENSAJE SWIFT NRO. 07914 Y CORREO ELECTRÓNICO DEL MINISTERIO DE MEDIO AMBIENTE Y AGUA DE LA FECHA (SECTOR PÚBLICO). P/CTA.DIPUTACIO BARCELONA;LIBRETA 00086018036;1R.PAGS.SUBV PROG.PROY.REFUERZO GEST.RESIDUOS SOLIDOS.</t>
  </si>
  <si>
    <t>S08894850003</t>
  </si>
  <si>
    <t>||TRANSFERENCIA DE FONDOS S/G. MENSAJE SWIFT NRO. 07914 Y CORREO ELECTRÓNICO DEL MINISTERIO DE MEDIO AMBIENTE Y AGUA DE LA FECHA (SECTOR PÚBLICO). DE LA LIBRETA 00086018036 MMAYA-BS-PROG. COOP.CATALUNYA RESIDUOS SOLIDOS, COBRO UTILES DE ESCRITORIO</t>
  </si>
  <si>
    <t>S08914970002</t>
  </si>
  <si>
    <t>||TRANSFERENCIA DE FONDOS S/G. FORMULARIO, CITE' BUN0436/17 DE LA FECHA (HRE-TSO-3245). DEVOLUCIÓN DE SALDOS NO EJECUTADOS AL MMAYA - CONVENIO CONSTRUCCIÓN MICRORIEGOS FAMILIARES ALTO VENTILLA A SOLICITUD DEL G.A.M. DE SACACA; LIBRETA 00990201001 RECURSOS ORDINARIOS; BUN.</t>
  </si>
  <si>
    <t>S08900360002</t>
  </si>
  <si>
    <t>||TRANSFERENCIA A LA CUENTA UNICA DEL TESORO IMPORTE RETENIDO A WALTER ABRAHAM PEREZ ALANDIA POR REMUNERACIÓN MÁXIMA CORRESPONDIENTE AL MES DE MAYO/2017 - LIBRETA N° 00990201001, SEGÚN DOCUMENTOS ADJUNTOS Y "ROC" N° 672/2017 DEL DCR. TRANSFERENCIA POR REMUNERACIÓN MAXIMA WALTER PEREZ ALANDIA - MAYO/2017 LIBREA N° 00990201001</t>
  </si>
  <si>
    <t>S08917330002</t>
  </si>
  <si>
    <t>||TRANSF. DE FONDOS SEGÚN CITE: DE-3557/2017 DEL FNDR REC. EN FECHA 28/06/17 REF: DESEMBOLSO PARA EL PROYECTO "CONST. DOBLE VIA PTE. YAPACANI PTE. ICHILO 58" - GAD SANTA CRUZ EMPRESA ADJ. ABC PAGO 85 (P-PAG POR AFECTACIONES) (TRAM-TSO-3221) ABONO EN LA LIBRETA N° 00291084501 ABC - BS APORTE LOCAL GOBERNACIÓN DE SANTA CRUZ</t>
  </si>
  <si>
    <t>S08898170001</t>
  </si>
  <si>
    <t>||RESPUESTA A DEBITO DEL BANQUERO SG SWIFT NO.8142 DE LA FECHA REF: COBRO COMISION EUR 10.- POR TRANSFERENCIA DE EUR 13.700.- FECHA VALOR 18/04/2017 SG SOL. DEL MEFP EMISION DE BONOS SOBERANOS. LIB.00099021001 TGN RECURSOS ORDINARIOS</t>
  </si>
  <si>
    <t>S08898170004</t>
  </si>
  <si>
    <t>||RESPUESTA A DEBITO DEL BANQUERO SG SWIFT NO.8142 DE LA FECHA REF: COBRO COMISION EUR 10.- POR TRANSFERENCIA DE EUR 13.700.- FECHA VALOR 18/04/2017 SG SOL. DEL MEFP EMISION DE BONOS SOBERANOS. CGO.LIB.00099021001 TGN RECURSOS ORDINARIOS (UTILES DE ESCRITORIO)</t>
  </si>
  <si>
    <t>S08919230001</t>
  </si>
  <si>
    <t>||REGISTRO COBRO COMISION AVISO EMISION CARTA DE CREDITO STANDBY BKD2017LG00068 Y BKD2017LG00114 BCB:REF.: SB-R-2017-032 Y SB-R-2017-031 A FAVOR DE LA ABC. CGO.LIB.N° 00291012002 ABC-RECURSOS PROPIOS REF.:COMISION AVISO SB-R-2017-032, SB-R-2017-031</t>
  </si>
  <si>
    <t>S08919290001</t>
  </si>
  <si>
    <t>||REGISTRO COBRO COMISION AVISO EMISION CARTA DE CREDITO STANDBY BKD2017LG00049 Y BKD2017LG00069 BCB:REF.: SB-R-2017-027 Y SB-R-2017-028 A FAVOR DE LA ABC. CGO.LIB.N°00291012002 ABC-RECURSOS PROPIOS REF.:COMISION AVISO EMISION SB-R-2017-027 Y SB-R-2017-028</t>
  </si>
  <si>
    <t>S08899790006</t>
  </si>
  <si>
    <t>||PAGO A BID PRESTAMO 931-SF-BO VCTO.9-06-2017 POR CUENTA DEL TGN, NTI 9501 VALOR 9-06-2017 CAPITAL USD 58.963,54 INTERESES USD 21.161,40 LIBRETA N° 00099021001 TGN-RECURSOS ORDINARIOS (3987) REF.: COMISIONES BANCARIAS</t>
  </si>
  <si>
    <t>S08900140001</t>
  </si>
  <si>
    <t>||EMISION DE CBTE. CONTABLE BS50.- REEMB. GASTOS DE COMUNICACION BS220.- AMPLIACION DE VALIDEZ 0,15% S/USD 2.110.357,99 POR 31 DIAS REF.: LC I-2017-003 LIB. 00513042001 YPFB OPERACIONES GNEE REF.: ENMIENDA LC I-2017-003</t>
  </si>
  <si>
    <t>S08916700002</t>
  </si>
  <si>
    <t>||DEVOLUCION PARCIAL DE FONDOS SEGUN SWIFT 08050 DEL 07/06/2017 REF.: VTA. DE DIV. Y TRANSF. DE FDOS. AL EXTERIOR POR USD 11,720,- A/F THE BANK OF NEW YORK MELLON CTA. 8901245259 DE FECHA 30/05/2017 LIB. 00099021001 TGN-RECURSOS ORDINARIOS</t>
  </si>
  <si>
    <t>S08918730001</t>
  </si>
  <si>
    <t>||COMPLEMENTO AL PAGO PTMO. BI-H-043 POR CUENTA DEL TGN, SEGÚN NOTA MEFP/VTCP/DGCP/UODP-491/2017 DE FECHA 26/06/2017 DEL MEFP LIB. N°000990201001 "TGN-RECURSOS ORDINARIOS (3987)"</t>
  </si>
  <si>
    <t>S08918680001</t>
  </si>
  <si>
    <t>||COMPLEMENTO AL PAGO PTMO. BI-H-043 POR CUENTA DEL TGN, CAPITAL BS 102.104,25 E INTERESES BS 122.538,89 SEGÚN NOTA MEFP/VTCP/DGCP/UODP-491/2017 DE FECHA 26/06/2017 DEL MEFP LIBRETA N° 00099021001 "TGN-RECURSOS ORDINARIOS (3987)"</t>
  </si>
  <si>
    <t>S08918680002</t>
  </si>
  <si>
    <t>S08894220001</t>
  </si>
  <si>
    <t>||COBRO UTILES DE ESCRITORIO POR DESEMBOLSO EFECTUADO POR EL JICA PTMO. BV-P5 REF: CONTRUCCION PLANTA GEOTERMICA LAGUNA COLORADA LIBRETA N° 00099021001 RECURSOS ORDINARIOS CUENTA 3987</t>
  </si>
  <si>
    <t>S08898180001</t>
  </si>
  <si>
    <t>||COBRO DE UTILES DE ESCRITORIO POR COMISIONES COBRADAS AL TGN POR EL BANCO DE ESPAÑA REF.: PAGO PTMO. FIDA E-7-BO, VCTO. 15-05-2017 LIBRETA N° 00099021001 RECURSOS ORDINARIOS</t>
  </si>
  <si>
    <t>S08904790001</t>
  </si>
  <si>
    <t>||COBRO COMISION AMPLIACION VALIDEZ 0.15% S/USD 825.795.- POR 62 DIAS, COMISION POR ENMIENDA BS220.- REEMBOLSO GASTOS DE COMUNICACION BS220.- Y EMISION CBTE. CONTABLE BS50.- SEGUN NOTA GRGD-818 UGAF-715 AAFI-204/2017 ADJUNTA REF.: LC I-2017-015. CGO.LIB.N°00513072001 YPFB OPERACIONES GNRGD REF.:ENMIENDAS LC I-2017-015</t>
  </si>
  <si>
    <t>S08900060001</t>
  </si>
  <si>
    <t>||AMPLIACION DE VALIDEZ 0,15% S/USD 3.462,753,04 POR 30 DIAS, GASTOS DE COMUNICACION BS220.- Y EMISION DE CBTE. CONTABLE BS50.- POR CUENTA DE YPFB A FAVOR DE SIDERCA SOCIEDAD ANONIMA INDUSTRIAL Y COMERCIAL LIB. 00513042001 YPFB-OPERACIONES GNEE REF: COM. ENMIENDA LC I-2016-051</t>
  </si>
  <si>
    <t>00099021001 DEP.DE CHEQ.AJENOS,RET.DE CAM.,CONCEPTO: DEVOLUCION ASISTENCIA TECNICA-FONDESIF,DEP.: FUNDACION SARTAWI , PROCEDENCIA: BANCO UNION S.A., CHEQUE: 150, FECHA DE EMISION:22/06/2017</t>
  </si>
  <si>
    <t>00047011101 DEP.DE CHEQ.AJENOS,RET.DE CAM.,CONCEPTO: DEP. JUDICIAL AUTO INTIMATORIO N° 033/2008,DEP.: ANGEL VALENCIA APAZA , PROCEDENCIA: BANCO UNION S.A., CHEQUE: 1691, FECHA DE EMISION:13/06/2017</t>
  </si>
  <si>
    <t>889382</t>
  </si>
  <si>
    <t>'TRANSFERENCIA'||RECIBIDA DEL EXTERIOR SEGUN MENSAJES SWIFT N° 07835-07824 (REM.EXT.) DE LA FECHA POR DESEMBOLSO DEL BID PRESTAMO 3921/BL-BO REQ.0001 OPS0201722833A LIBRETA N°00099021001 TGN-RECURSOS ORDINARIOS-DOLARES AMERICANOS (5970)</t>
  </si>
  <si>
    <t>889377</t>
  </si>
  <si>
    <t>'TRANSFERENCIA'||RECIBIDA DEL EXTERIOR SEGUN MENSAJES SWIFT N°07836-07825 (REM.EXT) DE LA FECHA POR DESEMBOLSO DEL BID PRÉSTAMO 3921/BL-BO REQ 0001 OPS0201722833A LIBRETA N° 00099021001 TGN-RECURSOS ORDINARIOS-DOLARES AMERICANOS (5970)</t>
  </si>
  <si>
    <t>16878</t>
  </si>
  <si>
    <t>AJUSTE COMPLEMENTARIO POR REVALORIZACION SALDOS DE ACTIVOS DE RESERVA Y OBLIGACIONES MONEDA EXTRANJERA (DOLARES) Saldo MO = -1478412055.83 ;Bs/Mo: 6.86000000000 ;Saldo Bs: -10141906702.98</t>
  </si>
  <si>
    <t>889421</t>
  </si>
  <si>
    <t>||COBRO DE COMISION QUE EFECTUA EL BANK OF TOKYO-MITSUBICHI POR DESEMBOLSO DEL JICA PTMO. BV-P5 REF: CONTRUCCION PLANTA GEOTERMICA LAGUNA COLORADA LIBRETA N° 00099021001 RECURSOS ORDINARIOS - DOLARES AMERICANOS (5970)</t>
  </si>
  <si>
    <t>16883</t>
  </si>
  <si>
    <t>AJUSTE COMPLEMENTARIO POR REVALORIZACION SALDOS DE ACTIVOS DE RESERVA Y OBLIGACIONES MONEDA EXTRANJERA (DOLARES) Saldo MO = -1476034318.89 ;Bs/Mo: 6.86000000000 ;Saldo Bs: -10125595427.57</t>
  </si>
  <si>
    <t>889447</t>
  </si>
  <si>
    <t>||COMISIONES QUE COBRA EL BANK OF TOKYO MITSUBISHI UFJ LTD. POR PAGO DEL PRÉSTAMO BID 1091/SF-BO, VCTO. 05/06/2017 POR CUENTA DEL TGN SEGÚN COD.LIQ. 009447 LIB. 00099021001 CUENTA UNICA DEL TESORO - DOLARES AMERICANOS</t>
  </si>
  <si>
    <t>466309</t>
  </si>
  <si>
    <t>TRANSFERENCIA RECIBIDA DEL EXTERIOR SEGÚN MENSAJES SWIFT Nos. 08081-08074 (REM.EXT.) DE FECHA 07-06-2017 POR DESEMBOLSO DE CAF PRÉSTAMO CFA008237 PROG.INFRAEST.RURAL SANTA CRUZ SOLICITUD DE DESMBOLSO NRO.7 LIBRETA N° 00990307020 PAR-CAF 8237-USD-PROG.INFRAESTRUCTURA RURAL - GADSC</t>
  </si>
  <si>
    <t>16896</t>
  </si>
  <si>
    <t>AJUSTE COMPLEMENTARIO POR REVALORIZACION SALDOS DE ACTIVOS DE RESERVA Y OBLIGACIONES MONEDA EXTRANJERA (DOLARES) Saldo MO = -1475134651.60 ;Bs/Mo: 6.86000000000 ;Saldo Bs: -10119423709.97</t>
  </si>
  <si>
    <t>889803</t>
  </si>
  <si>
    <t>||TRANSFERENCIA DE FONDOS SEGÚN NOTA DEL BANCO UNIÓN CITE: BUN.CA/P.CORP/555/2017 RECIBIDA EN LA FECHA REF: A SOLICITUD DEL MINISTERIO DE ECONOMÍA Y FINANZAS PÚBLICAS, POR CONCEPTO DE CIERRE DE CUENTA DIRCABI (TRAM-TSO-3001) ABONO EN LA LIBRETA N° 00099021001 TGN - RECURSOS ORDINARIOS - DÓLARES AMERICANOS</t>
  </si>
  <si>
    <t>889812</t>
  </si>
  <si>
    <t>||COBRO DE COMISIONES POR EL BANCO DE ESPAÑA, REF: PAGO PTMO. FIDA E-7-BO, VCTO. 15-5-2017 POR CUENTA DEL MEFP. LIBRETA N° 00099021001 TGN RECURSOS ORDINARIOS - DOLARES AMERICANOS</t>
  </si>
  <si>
    <t>890009</t>
  </si>
  <si>
    <t>'TRANSFERENCIA'||TRANSFERENCIA RECIBIDA DEL EXTERIOR POR DESEMBOLSO DEL BID, REF.: ATN/OC-14085-BO REQ. 0007 OPS0201724134A LIB.00287108002 FPS-US-BID ATN/OC-14805-BO APOYO A REESTR.FPS(REM EXT)S/G SWIFT08354 DE LA FECHA</t>
  </si>
  <si>
    <t>16900</t>
  </si>
  <si>
    <t>AJUSTE COMPLEMENTARIO POR REVALORIZACION SALDOS DE ACTIVOS DE RESERVA Y OBLIGACIONES MONEDA EXTRANJERA (DOLARES) Saldo MO = -1469960844.52 ;Bs/Mo: 6.86000000000 ;Saldo Bs: -10083931393.40</t>
  </si>
  <si>
    <t>9501</t>
  </si>
  <si>
    <t>||PAGO A BID PRESTAMO 931-SF-BO VCTO.9-06-2017 POR CUENTA DEL TGN, NTI 9501 VALOR 9-06-2017 CAPITAL USD 58.963,54 INTERESES USD 21.161,40 LIBRETA N° 00099021001 TGN-RECURSOS ORDINARIOS - DOLARES AMERICANOS</t>
  </si>
  <si>
    <t>889980</t>
  </si>
  <si>
    <t>||COMISIONES QUE COBRA EL BANK OF TOKIO MITSUBISHI UFJ LTD. POR EL PAGO DEL PRESTAMO BID 931/SF-BO VCTO.09-06-2017 POR CUENTA DEL TGN SEGUN NTI 9501 DEL MEFP DE FECHA 1° DE JUNIO DE 2017 LIBRETA N° 00099021001 TGN-RECURSOS ORDINARIOS - DOLARES AMERICANOS</t>
  </si>
  <si>
    <t>890196</t>
  </si>
  <si>
    <t>'TRANSFERENCIA'||DE FONDOS POR DESEMBOLSO DEL BID REF.: GRT-FM-12228-BO REQ. 0024 OPS0201723158A (REMESAS DEL EXTERIOR) LIB.00086068001 MMAYA US-VMA BID CONSERV.USO SOST.TIERRA Y ECO.SIST.ANDINO SWIFT 08608 DE14-6-17</t>
  </si>
  <si>
    <t>'TRANSFERENCIA'||DE FONDOS POR DESEMBOLSO DEL BID REF.: GRT-FM-12228-BO REQ. 0024 OPS0201723158A (REMESAS DEL EXTERIOR) LIB.00086068001 MMAYA US-VMA BID CONSERV.USO SOST.TIERRA Y ECO.SIST.ANDINO UTILES DE ESCRITORIO</t>
  </si>
  <si>
    <t>16917</t>
  </si>
  <si>
    <t>AJUSTE COMPLEMENTARIO POR REVALORIZACION SALDOS DE ACTIVOS DE RESERVA Y OBLIGACIONES MONEDA EXTRANJERA (DOLARES) Saldo MO = -1452561996.94 ;Bs/Mo: 6.86000000000 ;Saldo Bs: -9964575298.99</t>
  </si>
  <si>
    <t>9455</t>
  </si>
  <si>
    <t>PAGO A BID PRÉSTAMO 1519-SF-BO VCTO. 15-jun-2017 POR CUENTA DE TGN , NTI. 009455 VALOR 16-jun-2017 CAPITAL USD 157.616,67 INTERESES USD 84.858,15 CTA. 5970 CUENTA UNICA DEL TESORO DOLARES AMERICANOS LIB. 00099021001</t>
  </si>
  <si>
    <t>890329</t>
  </si>
  <si>
    <t>||COBRO DE COMISIONES BANCARIAS DEL BANK OF TOKYO-MITSUBISHI UFJ.LTD. POR EL PAGO PTMO. 1006/SF-BO, VCTO. 15-06-2017, POR CUENTA DEL TGN. LIB. 00099021001 RECURSOS ORDINARIOS-DOLARES AMERICANOS-5970</t>
  </si>
  <si>
    <t>16921</t>
  </si>
  <si>
    <t>AJUSTE COMPLEMENTARIO POR REVALORIZACION SALDOS DE ACTIVOS DE RESERVA Y OBLIGACIONES MONEDA EXTRANJERA (DOLARES) Saldo MO = -1457313422.56 ;Bs/Mo: 6.86000000000 ;Saldo Bs: -9997170078.77</t>
  </si>
  <si>
    <t>476074</t>
  </si>
  <si>
    <t>TRANSFERENCIA RECIBIDA DEL EXTERIOR SEGÚN MENSAJES SWIFT Nos. 08873-08872 (REM.EXT.) DE FECHA 20-06-2017 POR DESEMBOLSO DE CAF PRÉSTAMO CFA005544 CFA 5544 FONDO ROTATORIO/TRF OBI CAF LIBRETA N° 00099037007 CAF 5544 - $US GAMEA SANEAMIENTO Y DRENAJE URBANO</t>
  </si>
  <si>
    <t>890690</t>
  </si>
  <si>
    <t>'TRANSFERENCIA'||DE FONDOS POR DESEMBOLSO DEL BID REF.: GRT-FM-12228-BO REQ. 0025 OPS0201726180A (REM. EXT.) LIB.N°00086068001 MAYA US-VMA.BID CONSERV.USO SOST.TIERRA Y ECO SIST.ANDINO SWIFT 08894 DE 22-6-17</t>
  </si>
  <si>
    <t>477262</t>
  </si>
  <si>
    <t>TRANSFERENCIA RECIBIDA DEL EXTERIOR SEGÚN MENSAJES SWIFT Nos. 08909-08892 (REM.EXT.) DE FECHA 22-06-2017 POR DESEMBOLSO DE CAF PRÉSTAMO CFA008417 TRANSFERENCIA DIRECTA/TRF OBI CAF LIBRETA N° 00514017004 ENDE-USD PROY. CONST. CENTRAL HIDROELECT. SAN JOSE - CAF REF.: UTILES DE ESCRITORIO</t>
  </si>
  <si>
    <t>'TRANSFERENCIA'||DE FONDOS POR DESEMBOLSO DEL BID REF.: GRT-FM-12228-BO REQ. 0025 OPS0201726180A (REM. EXT.) LIB.N°00086068001 MAYA US-VMA.BID CONSERV.USO SOST.TIERRA Y ECO SIST.ANDINO REF:UT. DE ESCRITORIO</t>
  </si>
  <si>
    <t>45982</t>
  </si>
  <si>
    <t>RESPUESTA A DEBITOS Nro:000001/2009, por operacion de importacion a traves del CPCR-ALADI.</t>
  </si>
  <si>
    <t>45979</t>
  </si>
  <si>
    <t>16935</t>
  </si>
  <si>
    <t>AJUSTE COMPLEMENTARIO POR REVALORIZACION SALDOS DE ACTIVOS DE RESERVA Y OBLIGACIONES MONEDA EXTRANJERA (DOLARES) Saldo MO = -1431307248.42 ;Bs/Mo: 6.86000000000 ;Saldo Bs: -9818767724.17</t>
  </si>
  <si>
    <t>477499</t>
  </si>
  <si>
    <t>TRANSFERENCIA RECIBIDA DEL EXTERIOR SEGÚN MENSAJES SWIFT Nos. 08997-08994 (REM.EXT.) DE FECHA 23-06-2017 POR DESEMBOLSO DE BID PRÉSTAMO 3722/BL-BO REQ 0001 OPS0201725948A LIBRETA N° 00212014302 INRA -USD-BID PRESTAMO Nº 3722/BL-BO REF.: UTILES DE ESCRITORIO</t>
  </si>
  <si>
    <t>477500</t>
  </si>
  <si>
    <t>TRANSFERENCIA RECIBIDA DEL EXTERIOR SEGÚN MENSAJES SWIFT Nos. 08996-08995 (REM.EXT.) DE FECHA 23-06-2017 POR DESEMBOLSO DE BID PRÉSTAMO 3722/BL-BO REQ 0001 OPS0201725948A LIBRETA N° 00212014302 INRA -USD-BID PRESTAMO Nº 3722/BL-BO REF.: UTILES DE ESCRITORIO</t>
  </si>
  <si>
    <t>891652</t>
  </si>
  <si>
    <t>||TRANSFERENCIA DE FONDOS SEGUN NOTA DEL MEFP CITE: MEFP/VTCP/DGCP/UF-394/2017 RECIBIDA EN LA FECHA (TRAM-TSO-3255) REF: TRANSFERENCIA DE RECURSOS FIDEICOMISO INCENTIVOS A LAS EXPORTACIONES-CCF. DE LA LIBRETA N° 00099021001 RECURSOS ORDINARIOS CUT-ME</t>
  </si>
  <si>
    <t>891779</t>
  </si>
  <si>
    <t>||PAGO POR CUENTA DEL BISA, PRÉSTAMO KFW 8766115, VCTO. 30/06/2017, CAPITAL 6.658,05 E INTERESES USD 133,16 COD.LIQ.009410 DE FECHA 20/06/2017 LIBRETA N°00099021001 "TGN RECURSOS ORDINARIOS DOLARES AMERICANOS (5970)"DIF.CAM.A FAVOR DEL TGN</t>
  </si>
  <si>
    <t>16957</t>
  </si>
  <si>
    <t>AJUSTE COMPLEMENTARIO POR REVALORIZACION SALDOS DE ACTIVOS DE RESERVA Y OBLIGACIONES MONEDA EXTRANJERA (DOLARES) Saldo MO = -1431133272.82 ;Bs/Mo: 6.86000000000 ;Saldo Bs: -9817574251.52</t>
  </si>
  <si>
    <t>De: 00099021001 A:00378012002 TRANSFERENCIA DE RECURSOS SEGÚN PROCEDIMIENTO MEFP/VPCF/DGCF/UCCF N°554/2017. Correspondiente a solicitud de Transferencia mediante nota CITE:SENATEX/DGE/CAR/133/2017 del Servicio Nacional Textil en atención a</t>
  </si>
  <si>
    <t>De: 00099021001 A:00572012001 TRASPASO DE RECURSOS A SOLICITUD DE EMAPA Y PROCEDIMIENTO DGCF S/G NOTA MEFP/VPCF/DGCF/UCCF Nº479/2017 Y UAIS S/G NOTA MEFP/VTCP/DGPÒT/UAIS/Nº2933/2017 POR DEVOLUCIÓN DE RECUPERACIONES DE RECLAMOS DE ACREEDOR</t>
  </si>
  <si>
    <t>De: 00099014102 A:00572012001 TRASPASO DE RECURSOS A SOLICITUD DE EMAPA Y PROCEDIMIENTO DGCF S/G NOTA MEFP/VPCF/DGCF/UCCF Nº479/2017 Y UAIS S/G NOTA MEFP/VTCP/DGPÒT/UAIS/Nº2933/2017 POR DEVOLUCIÓN DE RECUPERACIONES DE RECLAMOS DE ACREEDOR</t>
  </si>
  <si>
    <t>De: 00099014102 A:00290194101 TRASPASO DE RECURSOS A SOLICITUD DE IMPUESTOS NACIONALES Y PROCEDIMIENTO DGCF S/G NOTA MEFP/VPCF/DGCF/UCCF Nº502/2017 Y UAIS S/G NOTA MEFP/VTCP/DGPÒT/UAIS/Nº2932/2017 POR DEVOLUCIÓN DE RECUPERACIONES DE RECLA</t>
  </si>
  <si>
    <t>De: 00099014102 A:00287102001 TRASPASO DE RECURSOS A SOLICITUD DEL FPS Y PROCEDIMIENTO DGCF S/G NOTA MEFP/VPCF/DGCF/UCCF Nº616/2017 Y UAIS S/G NOTA MEFP/VTCP/DGPÒT/UAIS/Nº3436/2017 POR DEVOLUCIÓN DE RECUPERACIONES DE RECLAMOS DE ACREEDORES</t>
  </si>
  <si>
    <t>00378012002</t>
  </si>
  <si>
    <t>19</t>
  </si>
  <si>
    <t>00290194101</t>
  </si>
  <si>
    <t>Autoridad de Fiscalización y Control del Sistema Nacional de Salud</t>
  </si>
  <si>
    <t>Empresa Estratégica Boliviana de Construcción y Conservación de Infraestructura Civil</t>
  </si>
  <si>
    <t xml:space="preserve">Asamblea Legislativa Plurinacional                                     </t>
  </si>
  <si>
    <t>Dirección Estratégica de Reivindicación Marítima, Silala y Recursos Hídricos Internacionales</t>
  </si>
  <si>
    <t>YAP</t>
  </si>
  <si>
    <t>PLS</t>
  </si>
  <si>
    <t>WAM</t>
  </si>
  <si>
    <t>JAD</t>
  </si>
  <si>
    <t>MVP</t>
  </si>
  <si>
    <t>BCC</t>
  </si>
  <si>
    <t>JMT</t>
  </si>
  <si>
    <t>SGP</t>
  </si>
  <si>
    <t>BQS</t>
  </si>
  <si>
    <t>DCS</t>
  </si>
  <si>
    <t>ETC</t>
  </si>
  <si>
    <t>LFQ</t>
  </si>
  <si>
    <t>J03253360002</t>
  </si>
  <si>
    <t>A:00099021001 Pago de capital e interes corriente a favor del TGN, adeudado por el GAD Santa Cruz, correspondiente al Prestamo Convenio Subsidiario CAF 2324, del Sistema de Electrificacion San Antonio del Lomerio Fase I y II.</t>
  </si>
  <si>
    <t>Q08565900002</t>
  </si>
  <si>
    <t>NÚMERO DE LIBRETA CUT: 99031009.00 OPERACIÓN T01 TRANSFERENCIA DE FONDOS A LA CUT - TESORO DIRECTO DE BANCO UNION S.A. A CUENTA UNICA DEL TESORO CON NUMERO DE SOLICITUD = 1921101 Y NUMERO CORRELATIVO = 91320003072017588 TRANSFERENCIA POR OPERACIONES DE VENTA BONOS BTX</t>
  </si>
  <si>
    <t>S08919890003</t>
  </si>
  <si>
    <t>||TRANFERENCIA DE FONDOS S/G. MENSAJE SWIFT NRO. 09361 DE LA FECHA (SECTOR PUBLICO). DEBITO DE LA LIBRETA 00117012001 DGAC, REPOSICION UTILES DE ESCRITORIO.</t>
  </si>
  <si>
    <t>G04838870004</t>
  </si>
  <si>
    <t>VENTA DE DIVISAS CON TRANSFERENCIA DE FONDOS A SOLICITUD DE MINISTERIO DE ECONOMIA Y FINANZAS PUBLICAS SEGUN SOLICITUD 2620 REF: TRANSFERENCIA AL B.C.B. CTA.4088069001 PARA PAGO A BLOOMBERG FINANCE L.P., MES DE MAYO/2017, POR SERVICIOS ESPECIALES DOS TERMINALES BLOOMBERG DE OPERACIONES DEUDA PUBLICA LIB. 00099021001 TGN-RECURSOS ORDINARIOS (3987)</t>
  </si>
  <si>
    <t>G04838900004</t>
  </si>
  <si>
    <t>VENTA DE DIVISAS CON TRANSFERENCIA DE FONDOS A SOLICITUD DE MINISTERIO DE ECONOMIA Y FINANZAS PUBLICAS SEGUN SOLICITUD 2619 REF: TRANSFERENCIA AL B.C.B. CTA.4088069001 PARA PAGO A BLOOMBERG FINANCE L.P., MES DE JUNIO/2017, POR SERVICIOS ESPECIALES DOS TERMINALES BLOOMBERG DE OPERACIONES DEUDA PUBLIC LIB. 00099021001 TGN-RECURSOS ORDINARIOS (3987)</t>
  </si>
  <si>
    <t>G04839410003</t>
  </si>
  <si>
    <t>TRANSFERENCIA RECIBIDA DEL EXTERIOR SEGÚN MENSAJES SWIFT Nos. 09356-09352 (REM.EXT.) DE FECHA 03-07-2017 POR DESEMBOLSO DE BID PRÉSTAMO 3060/BL-BO REQ0031 OPS0201728122A LIBRETA N° 00287102001 FPS-RECURSOS PROPIOS REF.: UTILES DE ESCRITORIO</t>
  </si>
  <si>
    <t>G04839420003</t>
  </si>
  <si>
    <t>TRANSFERENCIA RECIBIDA DEL EXTERIOR SEGÚN MENSAJES SWIFT Nos. 0953-0949 (REM.EXT.) DE FECHA 03-07-2017 POR DESEMBOLSO DE BID PRÉSTAMO 3060/BL-BO REQ0031 OPS0201728122A LIBRETA N° 00287102001 FPS-RECURSOS PROPIOS REF.: UTILES DE ESCRITORIO</t>
  </si>
  <si>
    <t>G04840860003</t>
  </si>
  <si>
    <t>TRANSFERENCIA RECIBIDA DEL EXTERIOR SEGÚN MENSAJES SWIFT Nos. 09354-09350 (REM.EXT.) DE FECHA 03-07-2017 POR DESEMBOLSO DE BID PRÉSTAMO 3699/BL-BO REQ0003 OPS0201727982A LIBRETA N° 00287102001 FPS-RECURSOS PROPIOS REF.: UTILES DE ESCRITORIO</t>
  </si>
  <si>
    <t>G04840870003</t>
  </si>
  <si>
    <t>TRANSFERENCIA RECIBIDA DEL EXTERIOR SEGÚN MENSAJES SWIFT Nos. 09355-09351 (REM.EXT.) DE FECHA 03-07-2017 POR DESEMBOLSO DE BID PRÉSTAMO 3699/BL-BO REQ0003 OPS0201727982A LIBRETA N° 00287102001 FPS-RECURSOS PROPIOS REF.: UTILES DE ESCRITORIO</t>
  </si>
  <si>
    <t>J03252930001</t>
  </si>
  <si>
    <t>De: 00035011105 Transferencia que efectuamos a requerimiento de la Direccion General de Asuntos Administrativos de esta Cartera de Estado, segun nota interna CITE: MEFP/DGAA/UF/No. 265/2017 y en virtud a la nota interna CITE: MEFP/VPCF/DGCF/UCCF/No.700/2017 de la Direccion General de Contabilidad Fi</t>
  </si>
  <si>
    <t>J03252990001</t>
  </si>
  <si>
    <t>De: 00035011105 Transferencia que efectuamos a requerimiento de la Direccion General de Asuntos Administrativos segun nota CITE: MEFP/DGAA/UF/No.85/2017 y en virtud a la nota interna CITE: MEFP/VPCF/DGCF/UCCF No. 229/2017 de la Direccion General de Contabilidad Fiscal de esta cartera de Estado y de</t>
  </si>
  <si>
    <t>J03253740002</t>
  </si>
  <si>
    <t>A:00099021001 Pago de capital e interes corriente a favor del TGN, adeudado por el GAD Santa Cruz, correspondiente al Prestamo Convenio Subsidiario CAF 2324, Proyectos Sistema de Electrificacion: San Andres - Villa Victoria, Itacua Charagua, San Antonio de Lomerio.</t>
  </si>
  <si>
    <t>Q08573250002</t>
  </si>
  <si>
    <t>NÚMERO DE LIBRETA CUT: 99031009.00 OPERACIÓN T01 TRANSFERENCIA DE FONDOS A LA CUT - TESORO DIRECTO DE BANCO UNION S.A. A CUENTA UNICA DEL TESORO CON NUMERO DE SOLICITUD = 1924707 Y NUMERO CORRELATIVO = 91320004072017667 TRANSFERENCIA POR OPERACIONES DE VENTA BONOS BTX</t>
  </si>
  <si>
    <t>G04845260003</t>
  </si>
  <si>
    <t>PROVISION DE FONDOS A SOLICITUD DE YACIMIENTOS PETROLIFEROS FISCALES BOLIVIANOS SEGUN SOLICITUD YPFB-0188-2017 REF: PAGO TRANSPORTE DE GAS NATURAL DUCTO MENOR LINEA 12 A YPFB TRANSPORTE POR EL MES MAYO 2017 LIB. 00513012007 YPFB - RECURSOS NACIONALIZACIÓN</t>
  </si>
  <si>
    <t>G04845300001</t>
  </si>
  <si>
    <t>COBRO COSTOS DE PAPELERIA SEGUN TRANSFERENCIA DEL EXTERIOR POR ORDEN DE GAS TOTAL S.A. SAN ANTONIO-PARAGUAY LIB. 00513062001 YPFB-OPERACIONES PLANTA DE SEPARACION DE LIQUIDOS RIO GRANDE</t>
  </si>
  <si>
    <t>G04845320001</t>
  </si>
  <si>
    <t>COBRO COSTOS DE PAPELERIA SEGUN TRANSFERENCIA DEL EXTERIOR POR ORDEN DE CORPORACION PETROLERA S.A. REF.:PAGO FACT.NRO.1 Y NOTA DE CREDITO NRO.DCPI-NC-26/2017 LIB. 00513062001 YPFB-OPERACIONES PLANTA DE SEPARACION DE LIQUIDOS RIO GRANDE</t>
  </si>
  <si>
    <t>G04846580001</t>
  </si>
  <si>
    <t>PAGO PRÉSTAMO VAR.ACRE.BILAT. VARIOS CLUB DE PARIS VCTO. 04-jul-2017 POR CUENTA DE TGN , NTI. 009610 VALOR 04-jul-2017 CAPITAL UFV 44.830.560,21 INTERESES UFV 5.973.032,54 CTA. 3987 CUENTA UNICA DEL TESORO-3987 LIB. 00099021001</t>
  </si>
  <si>
    <t>G04846580003</t>
  </si>
  <si>
    <t>PAGO PRÉSTAMO VAR.ACRE.BILAT. VARIOS CLUB DE PARIS VCTO. 04-jul-2017 POR CUENTA DE TGN , NTI. 009610 VALOR 04-jul-2017 CAPITAL UFV 44.830.560,21 INTERESES UFV 5.973.032,54 CTA. 3987 CUENTA UNICA DEL TESORO-3987 LIB. 00099021001 REF.: COMISIONES BANCARIAS</t>
  </si>
  <si>
    <t>Q08576000002</t>
  </si>
  <si>
    <t>NUMERO DE LIBRETA CUT: 00410808002 OPERACIÓN E18 TRANSFERENCIA DEL SISTEMA FINANCIERO POR CUENTA DE TERCEROS A LA CUT PARA ABONO EN LA CUENTA CUT N. 3987069001 LIBRETA N.00410808002 DE PRO BOLIVIA JIWASA A SOLICITUD DE LA EMBAJADA REAL DE DINAMARCA</t>
  </si>
  <si>
    <t>Q08578690002</t>
  </si>
  <si>
    <t>NÚMERO DE LIBRETA CUT: 99031009.00 OPERACIÓN T01 TRANSFERENCIA DE FONDOS A LA CUT - TESORO DIRECTO DE BANCO UNION S.A. A CUENTA UNICA DEL TESORO CON NUMERO DE SOLICITUD = 1928407 Y NUMERO CORRELATIVO = 91320005072017746 TRANSFERENCIA POR OPERACIONES DE VENTA BONOS BTX</t>
  </si>
  <si>
    <t>S08921370001</t>
  </si>
  <si>
    <t>||COMISION TRANSFERENCIA FDOS.AL EXTERIOR 0,10% S/USD140.880.-,REEMB.GSTS.COMUNICACION BS220.-Y EMISION COMP.CONTABLE BS50.-REF.:PAGO 1 LC I-2017-022 P/C MH-EEC-GNV A/F TRANSAS AMERICAS INC.,EN COMPL.A COMP.892136 ADJ.DE LA FECHA. LIB.0020051101 MINDEF-ARMADA BOLIVIANA VARIOS REF.:COMISIONES PAGO 1 LC I-2017-022</t>
  </si>
  <si>
    <t>S08921770003</t>
  </si>
  <si>
    <t>||TRANSFERENCIA DE FONDOS S/G. MENSAJE SWIFT NRO. 09455 Y CORREO ELECTRONICO DE LA DIRECCION GENERAL DE AERONAUTICA CIVIL. (SECTOR PUBLICO). DEBITO DE LA LIBRETA 00117012001 DGAC, REPOSICION UTILES DE ESCRITORIO.</t>
  </si>
  <si>
    <t>G04856220004</t>
  </si>
  <si>
    <t>VENTA DE DIVISAS CON TRANSFERENCIA DE FONDOS A SOLICITUD DE MINISTERIO DE LA PRESIDENCIA SEGUN SOLICITUD 2623 REF: DIVISAS USD 58074.21 TRANSFERENCIA A ROYAL FBO SERVICE S.A POR SERVICIOS PRESTADOS A LA AERONAVE FAB 001 EN VIAJE REALIZADO DEL 12 DE FEBRERO AL 7 DE MARZO DE 2017, PAGO AL BANCO BBVA P LIB. 00099021001 TGN-RECURSOS ORDINARIOS (3987)</t>
  </si>
  <si>
    <t>G04856310004</t>
  </si>
  <si>
    <t>VENTA DE DIVISAS CON TRANSFERENCIA DE FONDOS A SOLICITUD DE MINISTERIO DE LA PRESIDENCIA SEGUN SOLICITUD 2621 REF: DIVISAS USD 268.92 TRANSFERENCIA A SATCOM DIRECT INC POR SERVICIO DE TELEFONIA E INTERNET SATELITAL MES MAYO 2017 DE AERONAVE FAB 001, PAGO A WELLS FARGO BANK CUENTA 2000055025245. LIB. 00099021001 TGN-RECURSOS ORDINARIOS (3987)</t>
  </si>
  <si>
    <t>G04856320004</t>
  </si>
  <si>
    <t>VENTA DE DIVISAS CON TRANSFERENCIA DE FONDOS A SOLICITUD DE MINISTERIO DE LA PRESIDENCIA SEGUN SOLICITUD 2622 REF: DIVISAS USD 448,927 PAGO INICIAL A LA EMPRESA DASSAULT FALCON JET CORP POR SERVICIO DE MANTENIMIENTO DE LA AERONAVE PRESIDENCIAL FAB 002, PAGO A BANK OF AMERICA CUENTA 381023401360. LIB. 00099021001 TGN-RECURSOS ORDINARIOS (3987)</t>
  </si>
  <si>
    <t>G04856340003</t>
  </si>
  <si>
    <t>TRANSFERENCIA DE FONDOS AL EXTERIOR A SOLICITUD DE TESORO GENERAL DE LA NACION SEGUN SOLICITUD 2634 REF: REF.: BO-ICH17, PAGO AL FONDO PARA LA SALVAGUARDIA DEL PATRIMONIO CULTURAL INMATERIAL (FSPCI/UNESCO), POR CONCEPTO DE MEMBRESÍA POR USD392,00, SEGÚN SOLICITUD VRE-DGRM-CS-155/2017. LIB. 00099021001 TGN-RECURSOS ORDINARIOS (3987)</t>
  </si>
  <si>
    <t>G04856410001</t>
  </si>
  <si>
    <t>COBRO COSTOS DE PAPELERIA SEGUN TRANSFERENCIA DEL EXTERIOR POR ORDEN DE LLAMA GAS SA LIB. 00513062001 YPFB-OPERACIONES PLANTA DE SEPARACION DE LIQUIDOS RIO GRANDE</t>
  </si>
  <si>
    <t>G04859340004</t>
  </si>
  <si>
    <t>VENTA DE DIVISAS CON TRANSFERENCIA DE FONDOS A SOLICITUD DE MINISTERIO DE EDUCACION SEGUN SOLICITUD 2609 REF: TRASPASO PARA HUGO MOBAREC SARAVIA EQUIVALENTES 461,01 USD LIB. 00099021001 TGN-RECURSOS ORDINARIOS (3987) POR DIFERENCIAL CAMBIARIO</t>
  </si>
  <si>
    <t>G04859340005</t>
  </si>
  <si>
    <t>VENTA DE DIVISAS CON TRANSFERENCIA DE FONDOS A SOLICITUD DE MINISTERIO DE EDUCACION SEGUN SOLICITUD 2609 REF: TRASPASO PARA HUGO MOBAREC SARAVIA EQUIVALENTES 461,01 USD LIB. 00099021001 TGN-RECURSOS ORDINARIOS (3987)</t>
  </si>
  <si>
    <t>G04859520001</t>
  </si>
  <si>
    <t>G04859580001</t>
  </si>
  <si>
    <t>COBRO COSTOS DE PAPELERIA SEGUN TRANSFERENCIA DEL EXTERIOR POR ORDEN DE LLAMA GAS S.A. LIB. 00513062001 YPFB-OPERACIONES PLANTA DE SEPARACION DE LIQUIDOS RIO GRANDE</t>
  </si>
  <si>
    <t>G04860820001</t>
  </si>
  <si>
    <t>COBRO COSTOS DE PAPELERIA SEGUN TRANSFERENCIA DEL EXTERIOR POR ORDEN DE VICTORIA JUAN GAS S.A.C. REF.: 2DA CUOTA DE ACTA DE CONCILIACION GESTION 2016 LIB. 00513062001 YPFB-OPERACIONES PLANTA DE SEPARACION DE LIQUIDOS RIO GRANDE</t>
  </si>
  <si>
    <t>G04864060003</t>
  </si>
  <si>
    <t>TRANSFERENCIA DE FONDOS AL EXTERIOR A SOLICITUD DE TESORO GENERAL DE LA NACION SEGUN SOLICITUD 2633 REF: REF.: BO-CONT17, PAGO A LA ORGANIZACION DE LAS NACIONES UNIDAS PARA LA EDUCACION, LA CIENCIA Y LA CULTURA (UNESCO), POR CONCEPTO DE MEMBRESIA POR USD20.765,00, SEGUN SOLICITUD VRE-DGRM-CS-157/201 LIB. 00099021001 TGN-RECURSOS ORDINARIOS (3987)</t>
  </si>
  <si>
    <t>G04864070003</t>
  </si>
  <si>
    <t>TRANSFERENCIA DE FONDOS AL EXTERIOR A SOLICITUD DE TESORO GENERAL DE LA NACION SEGUN SOLICITUD 2636 REF: REF.: 475RLA1000 LLECE, PAGO AL LABORATORIO LATINOAMERICANO DE EVALUACION DE LA CALIDAD DE LA EDUCACION (LLECE/UNESCO), POR CONCEPTO DE MEMBRESIA POR USD30.000,00, SEGUN SOLICITUD VRE-DGRM-CS-159 LIB. 00099021001 TGN-RECURSOS ORDINARIOS (3987)</t>
  </si>
  <si>
    <t>G04864080003</t>
  </si>
  <si>
    <t>TRANSFERENCIA DE FONDOS AL EXTERIOR A SOLICITUD DE TESORO GENERAL DE LA NACION SEGUN SOLICITUD 2635 REF: REF.: BO-WHC17, PAGO AL FONDO DEL PATRIMONIO MUNDIAL, CULTURAL Y NATURAL (FPM/UNESCO), POR CONCEPTO DE MEMBRESIA POR USD392,00, SEGUN SOLICITUD VRE-DGRM-CS-156/2017. LIB. 00099021001 TGN-RECURSOS ORDINARIOS (3987)</t>
  </si>
  <si>
    <t>G04866760001</t>
  </si>
  <si>
    <t>G04866780001</t>
  </si>
  <si>
    <t>COBRO COSTOS DE PAPELERIA SEGUN TRANSFERENCIA DEL EXTERIOR POR ORDEN DE LLAMA GAS S.A. REF.: PAGO FT 157 Y 15 LIB. 00513062001 YPFB-OPERACIONES PLANTA DE SEPARACION DE LIQUIDOS RIO GRANDE</t>
  </si>
  <si>
    <t>J03255050002</t>
  </si>
  <si>
    <t>A:00373024101 TRANSFERENCIA DE RECURSOS PARA GASTOS DE FUNCIONAMIENTO DEL FID, JUNIO 2017 S/G NOTA MEFP/VTCP/DGPOT/UPCFTGN/INF/N1352/2017.</t>
  </si>
  <si>
    <t>J03255070002</t>
  </si>
  <si>
    <t>A:00373024104 TRANSFERENCIA DE RECURSOS AL FDI A FAVOR DE LA UNIBOL CORRESPONDIENTE AL MES DE JUNIO DE 2017, S/G NOTA MEFP/VTCP/DGPOT/UPCFTGN/INF/N1353/2017.</t>
  </si>
  <si>
    <t>Q08583100002</t>
  </si>
  <si>
    <t>NÚMERO DE LIBRETA CUT: 99031009.00 OPERACIÓN T01 TRANSFERENCIA DE FONDOS A LA CUT - TESORO DIRECTO DE BANCO UNION S.A. A CUENTA UNICA DEL TESORO CON NUMERO DE SOLICITUD = 1931613 Y NUMERO CORRELATIVO = 91320006072017811 TRANSFERENCIA POR OPERACIONES DE VENTA BONOS BTX</t>
  </si>
  <si>
    <t>S08922130003</t>
  </si>
  <si>
    <t>||TRANSFERENCIA DE FONDOS S/G. MENSAJE SWIFT NRO. 09519 DE LA FECHA (SECTOR PUBLICO). DEBITO DE LA LIBRETA 00117012001 DGAC, REPOSICION UTILES DE ESCRITORIO.</t>
  </si>
  <si>
    <t>S08922270001</t>
  </si>
  <si>
    <t>||COBRO DE COMISIÓN DE PAGO DEL 0,05% SEGÚN CONVENIO BANCARIO QUE EFECTUA EL BANK OF TOKYO-MITSUBISHI POR DESEMBOLSO DE JPY 35.000.000 DE LA DONACIÓN JAPONESA JICA 001/2017. REF.: PROYECTO SOBRE MEDIDAS PREVENTIVAS DE DESASTRES EN LA RED VIAL FUNDAMENTAL 7 LIBRETA N° 00291012002 ABC-RECURSOS PROPIOS</t>
  </si>
  <si>
    <t>S08922270004</t>
  </si>
  <si>
    <t>||COBRO DE COMISIÓN DE PAGO DEL 0,05% SEGÚN CONVENIO BANCARIO QUE EFECTUA EL BANK OF TOKYO-MITSUBISHI POR DESEMBOLSO DE JPY 35.000.000 DE LA DONACIÓN JAPONESA JICA 001/2017. REF.: PROYECTO SOBRE MEDIDAS PREVENTIVAS DE DESASTRES EN LA RED VIAL FUNDAMENTAL 7 LIBRETA N° 00291012002 ABC-RECURSOS PROPIOS, REF.: UTILES DE ESCRITORIO</t>
  </si>
  <si>
    <t>G04871190004</t>
  </si>
  <si>
    <t>VENTA DE DIVISAS CON TRANSFERENCIA DE FONDOS A SOLICITUD DE YACIMIENTOS PETROLIFEROS FISCALES BOLIVIANOS SEGUN SOLICITUD 2652 REF: PAGO A COMPANIA DE PETROLEOS DE CHILE COPEC SA POR SUMINISTRO DE PRODUCTO CARGAS DEL 25 DE MAYO AL 07 DE JUNIO DE 2017 SEGUN DOCUMENTACION ADJUNTA LIB. 00513012004 LBP-YPFB-UNICOMERCIAL (4030005415/1-2188907)</t>
  </si>
  <si>
    <t>G04871210004</t>
  </si>
  <si>
    <t>VENTA DE DIVISAS CON TRANSFERENCIA DE FONDOS A SOLICITUD DE MINISTERIO DE LA PRESIDENCIA SEGUN SOLICITUD 2656 REF: DIVISAS USD 11,505.60 TRANSFERENCIA A DASSAULT FALCON JET CORP. POR COMPRA DE RESPUESTOS PARA AERONAVES FAB 001 Y FAB 002, PAGO A BANK OF AMERICA CUENTA 381023401350. LIB. 00099021001 TGN-RECURSOS ORDINARIOS (3987)</t>
  </si>
  <si>
    <t>G04871220003</t>
  </si>
  <si>
    <t>TRANSFERENCIA DE FONDOS AL EXTERIOR A SOLICITUD DE TESORO GENERAL DE LA NACION SEGUN SOLICITUD 2644 REF: REF.: CONTRIBUTIONS 1/17/1, PAGO A LA ORGANIZACION DE LAS NACIONES UNIDAS (ONU), POR CONCEPTO DE MEMBRESIA POR USD302.675,00, SEGUN SOLICITUD VRE-DGRM-CS-160/2017. LIB. 00099021001 TGN-RECURSOS ORDINARIOS (3987)</t>
  </si>
  <si>
    <t>G04871780004</t>
  </si>
  <si>
    <t>VENTA DE DIVISAS CON TRANSFERENCIA DE FONDOS A SOLICITUD DE MINISTERIO DE LA PRESIDENCIA SEGUN SOLICITUD 2654 REF: DIVISAS USD 28,955.12 TRANSFERENCIA A AIRBUS HELICOPTERS CONO SUR S.A POR COMPRA DE REPUESTOS PARA AERONAVES FAB 754 Y FAB 003 GESTION 2016, PAGO A BANCO BBVA URUGUAY S.A CUENTA 9990118 LIB. 00099021001 TGN-RECURSOS ORDINARIOS (3987)</t>
  </si>
  <si>
    <t>G04871790004</t>
  </si>
  <si>
    <t>VENTA DE DIVISAS CON TRANSFERENCIA DE FONDOS A SOLICITUD DE MINISTERIO DE LA PRESIDENCIA SEGUN SOLICITUD 2655 REF: DIVISAS USD 21,145.70 TRANSFERENCIA A AIRBUS HELICOPTERS CONO SUR S.A POR COMPRA GENERADOR ARRANCADOR PARA AERONAVE FAB 754, PAGO A BANCO BBV URUGUAY S.A CUENTA 999011879. LIB. 00099021001 TGN-RECURSOS ORDINARIOS (3987)</t>
  </si>
  <si>
    <t>G04877360003</t>
  </si>
  <si>
    <t>TRANSFERENCIA RECIBIDA DEL EXTERIOR SEGÚN MENSAJES SWIFT Nos. 09515-09505 (REM.EXT.) DE FECHA 06-07-2017 POR DESEMBOLSO DE CAF PRÉSTAMO CFA008832 SOL DES NRO 14/FONDO ROTATIVO/TRF OBI CAF LIBRETA N° 00291012002 ABC-RECURSOS PROPIOS REF.: UTILES DE ESCRITORIO</t>
  </si>
  <si>
    <t>G04877370003</t>
  </si>
  <si>
    <t>TRANSFERENCIA RECIBIDA DEL EXTERIOR SEGÚN MENSAJES SWIFT Nos. 09516-09506 (REM.EXT.) DE FECHA 06-07-2017 POR DESEMBOLSO DE CAF PRÉSTAMO CFA008832 SOL. DES. NRO 13/ CFA8832 TRANSFERENCIA DIRECTA/TRF OBI CAF LIBRETA N° 00291012002 ABC-RECURSOS PROPIOS REF.: UTILES DE ESCRITORIO</t>
  </si>
  <si>
    <t>G04878680001</t>
  </si>
  <si>
    <t>COBRO COSTOS DE PAPELERIA SEGUN TRANSFERENCIA DEL EXTERIOR POR ORDEN DE MONTE SERENO SOCIEDAD ANONIMA LIB. 00513012003 LBP-YPFB (2011349681373)</t>
  </si>
  <si>
    <t>Q08589070002</t>
  </si>
  <si>
    <t>NÚMERO DE LIBRETA CUT: 99031009.00 OPERACIÓN T01 TRANSFERENCIA DE FONDOS A LA CUT - TESORO DIRECTO DE BANCO UNION S.A. A CUENTA UNICA DEL TESORO CON NUMERO DE SOLICITUD = 1936041 Y NUMERO CORRELATIVO = 91320007072017890 TRANSFERENCIA POR OPERACIONES DE VENTA BONOS BTX</t>
  </si>
  <si>
    <t>S08923360001</t>
  </si>
  <si>
    <t>||AMPLIACION DE VALIDEZ 0,15% S/USD 737.484.- POR 35 DIAS, REEMB. GTOS DE COMUNICACION BS220.- Y EMISION DE CBTE. CONTABLE BS50.- SEGUN NOTA MC/DESP-DGAA-UFIN N°636/2017 MINISTERIO DE COMUNICACION A FAVOR DE SAMSUNG ELECTRONICS CHILE LIMITADA REF.: I-2016-047 LIB. 00087014201 MIN. COMUNICACION - PRONTIS - TRANSF. - MOPSV REF. COM. AMPL. VAL I-2016-047</t>
  </si>
  <si>
    <t>G04883890003</t>
  </si>
  <si>
    <t>PAGO A EXIMBANK CHINA POPUL PRÉSTAMO PBC 2016 (38) 426 VCTO. 21-07-2017 POR CUENTA DE TGN SEGÚN NOTA MEFP/VTCP/DGCP/UODP-507/2017 DE FECHA 06-07-2017, VALOR 07-07-2017 COMISIONES USD 1.811.046,78 LIBRETA N° 00099021001 (3987) TGN- RECURSOS ORDINARIOS REF.: COMISIONES BANCARIAS</t>
  </si>
  <si>
    <t>G04886140004</t>
  </si>
  <si>
    <t>TRANSFERENCIA DE FONDOS AL EXTERIOR A SOLICITUD DE TESORO GENERAL DE LA NACION SEGUN SOLICITUD 2646 REF: PAGO A LA CORTE PERMANENTE DE ARBITRAJE (CPA), POR CONCEPTO DE MEMBRESIA POR EUR1.103,00, SEGUN SOLICITUD VRE-DGRM-CS-154/2017. EQUIVALENTES 1.259,62 USD LIB. 00099021001 TGN-RECURSOS ORDINARIOS (3987)</t>
  </si>
  <si>
    <t>G04886160004</t>
  </si>
  <si>
    <t>TRANSFERENCIA DE FONDOS AL EXTERIOR A SOLICITUD DE TESORO GENERAL DE LA NACION SEGUN SOLICITUD 2648 REF: REF.: BO-CONT17, PAGO A LA ORGANIZACION DE LAS NACIONES UNIDAS PARA LA EDUCACION, LA CIENCIA Y LA CULTURA, POR CONCEPTO DE MEMBRESIA POR EUR16.002,00, SEGUN SOLICITUD VRE-DGRM-CS-157/2017. EQUIVA LIB. 00099021001 TGN-RECURSOS ORDINARIOS (3987)</t>
  </si>
  <si>
    <t>G04887270004</t>
  </si>
  <si>
    <t>VENTA DE DIVISAS CON TRANSFERENCIA DE FONDOS A SOLICITUD DE MINISTERIO DE ECONOMIA Y FINANZAS PUBLICAS SEGUN SOLICITUD 2658 REF: TRANSFERENCIA AL B.C.B. CTA.4088069001 PARA PAGO A "JONES WALKER LLP", POR COMISIONES DE SERVICIOS LEGALES "TRUSTEE", PARA LA EMISION SOBERANA DEL ESTADO PLURINACIONAL DE LIB. 00099021001 TGN-RECURSOS ORDINARIOS (3987)</t>
  </si>
  <si>
    <t>G04887280004</t>
  </si>
  <si>
    <t>VENTA DE DIVISAS CON TRANSFERENCIA DE FONDOS A SOLICITUD DE MINISTERIO DE ECONOMIA Y FINANZAS PUBLICAS SEGUN SOLICITUD 2657 REF: TRANSFERENCIA AL B.C.B. CTA.4088069001 PARA PAGO A "J.P. MORGAN SECURITIES LLC", POR GASTOS DE LOS REPRESENTANTES DEL ESTADO EN REUNIONES (ROAD - SHOW), PARA LA EMISION DE LIB. 00099021001 TGN-RECURSOS ORDINARIOS (3987)</t>
  </si>
  <si>
    <t>G04890450003</t>
  </si>
  <si>
    <t>TRANSFERENCIA RECIBIDA DEL EXTERIOR SEGÚN MENSAJES SWIFT Nos. 09682-09680 (REM.EXT.) DE FECHA 07-07-2017 POR DESEMBOLSO DE CAF PRÉSTAMO CFA008789 SOL.DES. NRO 20/CFA 8789 FONDO ROTATORIO/TRF OBI CAF LIBRETA N° 00291012002 ABC-RECURSOS PROPIOS REF.: UTILES DE ESCRITORIO</t>
  </si>
  <si>
    <t>G04890460003</t>
  </si>
  <si>
    <t>TRANSFERENCIA RECIBIDA DEL EXTERIOR SEGÚN MENSAJES SWIFT Nos. 09681-09679 (REM.EXT.) DE FECHA 07-07-2017 POR DESEMBOLSO DE CAF PRÉSTAMO CFA008832 SOL.DES. NRO 16/CFA 8832 TRANSFERENCIA DIRECTA/TRF OBI CAF LIBRETA N° 00291012002 ABC-RECURSOS PROPIOS REF.: UTILES DE ESCRITORIO</t>
  </si>
  <si>
    <t>G04890600001</t>
  </si>
  <si>
    <t>COBRO COSTOS DE PAPELERIA SEGUN TRANSFERENCIA DEL EXTERIOR POR ORDEN DE COPAPE PROD DE PETROLEO LTDA.BRAZIL-SAO PAULO.REF.:INV 230/2017 LIB. 00513062001 YPFB-OPERACIONES PLANTA DE SEPARACION DE LIQUIDOS RIO GRANDE</t>
  </si>
  <si>
    <t>Q08595740002</t>
  </si>
  <si>
    <t>NÚMERO DE LIBRETA CUT: 99031009.00 OPERACIÓN T01 TRANSFERENCIA DE FONDOS A LA CUT - TESORO DIRECTO DE BANCO UNION S.A. A CUENTA UNICA DEL TESORO CON NUMERO DE SOLICITUD = 1939559 Y NUMERO CORRELATIVO = 91320010072017953 TRANSFERENCIA POR OPERACIONES DE VENTA BONOS BTX</t>
  </si>
  <si>
    <t>S08925350002</t>
  </si>
  <si>
    <t>||TRANSFERENCIA A LA CUENTA UNICA DEL TESORO IMPORTE RETENIDO A WALTER ABRAHAM PEREZ ALANDIA POR REMUNERACIÓN MÁXIMA CORRESPONDIENTE AL MES DE JUNIO/2017 - LIBRETA N° 00990201001. SEGUN DOCUMENTOS ADJUNTOS Y ROC N° 839/2017 DEL DCR TRANSFERENCIA POR REMUNERACION MAXIMA WALTER PEREZ ALANDIA - JUNIO/2017 LIBRETA N° 00990201001</t>
  </si>
  <si>
    <t>S08926520002</t>
  </si>
  <si>
    <t>'TRANSFERENCIA DE FONDOS DE DPTOS.DE ENCAJE LEGAL DEL SISTEMA FINANCIERO A DPTOS.CTES.DEL SECTOR PUBLICO S/G CITE' BUN/0463/17||DE LA FECHA (HRE-TSO-3572). A SOLIC. MEFP, LIBRETA 00099021001 REVERS.FDOS.POR ERROR EN MONTO TRANSF.ELECTR.DE F.07-07-17; BUN.</t>
  </si>
  <si>
    <t>S08926510004</t>
  </si>
  <si>
    <t>||RESPUESTA DEBITO DEL BANQUERO SG/ SWIFT 09896 DE LA FECHA REF: COBRO COMISION POR TRANSFERENCIA DE EUR 30,625.-DEL 18/05/2017 SG/ SOLICITUD DE LA EMPRESA ESTATAL BOLIVIA TV REF.: PAGO A/F AMAURY SPORT ORGANISATION A.S.O. LIB.00526012001 BOLIVIA TV-RECAUDACIONES, UTILES DE ESCRITORIO</t>
  </si>
  <si>
    <t>S08926550003</t>
  </si>
  <si>
    <t>||TRANSFERENCIA DE FONDOS S/G. MENSAJES SWIFT NROS. 09894 Y 09871 DE LA FECHA (SECTOR PUBLICO). DEBITO DE LA LIBRETA 00117012001 DGAC, REPOSICION UTILES DE ESCRITORIO.</t>
  </si>
  <si>
    <t>G04893500004</t>
  </si>
  <si>
    <t>TRANSFERENCIA DE FONDOS AL EXTERIOR A SOLICITUD DE TESORO GENERAL DE LA NACION SEGUN SOLICITUD 2595 REF: PAGO A LA ORGANIZACIÓN MUNDIAL DEL COMERCIO (OMC), POR CONCEPTO DE MEMBRESÍA POR CHF179.846,00, SEGÚN SOLICITUD VRE-DGRM-CS-150/2017. EQUIVALENTES 189.951,42 USD LIB. 00099021001 TGN-RECURSOS ORDINARIOS (3987)</t>
  </si>
  <si>
    <t>G04893510004</t>
  </si>
  <si>
    <t>TRANSFERENCIA DE FONDOS AL EXTERIOR A SOLICITUD DE TESORO GENERAL DE LA NACION SEGUN SOLICITUD 2647 REF: PAGO A LA CORTE PENAL INTERNACIONAL (CPI), POR CONCEPTO DE MEMBRESIA POR EUR28.886,00, SEGUN SOLICITUD VRE-DGRM-CS-152/2017. EQUIVALENTES 32.938,80 USD LIB. 00099021001 TGN-RECURSOS ORDINARIOS (3987)</t>
  </si>
  <si>
    <t>G04893520004</t>
  </si>
  <si>
    <t>TRANSFERENCIA DE FONDOS AL EXTERIOR A SOLICITUD DE TESORO GENERAL DE LA NACION SEGUN SOLICITUD 2649 REF: PAGO A LA ORGANIZACION INTERNACIONAL DE POLICIA CRIMINAL - INTERPOL (OIPC - INTERPOL), POR CONCEPTO DE MEMBRESIA POR EUR39.310,00, SEGUN SOLICITUD VRE-DGRM-CS-161/2017. EQUIVALENTES 44.825,32 US LIB. 00099021001 TGN-RECURSOS ORDINARIOS (3987)</t>
  </si>
  <si>
    <t>G04894590003</t>
  </si>
  <si>
    <t>PROVISION DE FONDOS A SOLICITUD DE YACIMIENTOS PETROLIFEROS FISCALES BOLIVIANOS SEGUN SOLICITUD YPFB-0189-2017 REF: PAGO SERVICIO INTERRUMPIBLE DE TRANSPORTE DE GAS NATURAL PARA EL MERCADO INTERNO DUCTO MENOR CARRASCO BULO BULO A YPFB CHACO SA MAYO 2017 LIB. 00513012007 YPFB - RECURSOS NACIONALIZACIÓN</t>
  </si>
  <si>
    <t>G04896420001</t>
  </si>
  <si>
    <t>COBRO COSTOS DE PAPELERIA SEGUN TRANSFERENCIA DEL EXTERIOR POR ORDEN DE PETROLEO BRASILEIRO SA PETROBRAS RF.: INV/EXB-GAS-216 LIB. 00513012007 YPFB - RECURSOS NACIONALIZACIÓN</t>
  </si>
  <si>
    <t>G04897870004</t>
  </si>
  <si>
    <t>VENTA DE DIVISAS A SOLICITUD DE YACIMIENTOS PETROLIFEROS FISCALES BOLIVIANOS SEGUN SOLICITUD 2668 REF: PAGO A YPFB TRANSPORTE SA POR SERVICIO DE TRANSPORTE POR POLIDUCTOS MES MAYO 2017, SEGUN DOCUMENTACION ADJUNTA. LIB. 00513012004 LBP-YPFB-UNICOMERCIAL (4030005415/1-2188907)</t>
  </si>
  <si>
    <t>G04901160003</t>
  </si>
  <si>
    <t>TRANSFERENCIA DE FONDOS AL EXTERIOR A SOLICITUD DE YACIMIENTOS PETROLIFEROS FISCALES BOLIVIANOS SEGUN SOLICITUD YPFB-0191-2017 REF: FIEL CUMPLIMIENTO DE CONTRATO DEL PROCESO DE LICITACION PUBLICA INTERNACIONAL SUBASTA A LA BAJA ELECTRONICA N 08 2017 ADQUISICION DE GAS LICUADO DE PETROLEO ID N 33009 LIB. 00513012003 LBP-YPFB (2011349681373)</t>
  </si>
  <si>
    <t>G04901170004</t>
  </si>
  <si>
    <t>VENTA DE DIVISAS CON TRANSFERENCIA DE FONDOS A SOLICITUD DE MINISTERIO DE LA PRESIDENCIA SEGUN SOLICITUD 2669 REF: DIVISAS USD 45,000 TRANSFERENCIA A FLIGHT SAFETY INTERNATIONAL POR CURSOS DE CAPACITACION A 2 PILOTOS DE LA AERONAVE FAB 002, PAGO A JPMORGAN CHASE BANK CUENTA 9101017102. LIB. 00099021001 TGN-RECURSOS ORDINARIOS (3987)</t>
  </si>
  <si>
    <t>G04901180003</t>
  </si>
  <si>
    <t>TRANSFERENCIA DE FONDOS AL EXTERIOR A SOLICITUD DE TESORO GENERAL DE LA NACION SEGUN SOLICITUD 2664 REF: PAGO A LA ASOCIACION LATINOAMERICANA DE INTEGRACION (ALADI), POR CONCEPTO DE MEMBRESIA POR USD66.055,00, SEGUN SOLICITUD VRE-DGRM-CS-149/2017. LIB. 00099021001 TGN-RECURSOS ORDINARIOS (3987)</t>
  </si>
  <si>
    <t>G04902340001</t>
  </si>
  <si>
    <t>G04902360001</t>
  </si>
  <si>
    <t>G04903930001</t>
  </si>
  <si>
    <t>G04903960001</t>
  </si>
  <si>
    <t>S08926510001</t>
  </si>
  <si>
    <t>||RESPUESTA DEBITO DEL BANQUERO SG/ SWIFT 09896 DE LA FECHA REF: COBRO COMISION POR TRANSFERENCIA DE EUR 30,625.-DEL 18/05/2017 SG/ SOLICITUD DE LA EMPRESA ESTATAL BOLIVIA TV REF.: PAGO A/F AMAURY SPORT ORGANISATION A.S.O. LIB.00526012001 BOLIVIA TV-RECAUDACIONES, COMISIONES DEL BANQUERO EQUIV. EUR 15,-</t>
  </si>
  <si>
    <t>Q08602280002</t>
  </si>
  <si>
    <t>NÚMERO DE LIBRETA CUT: 99031009.00 OPERACIÓN T01 TRANSFERENCIA DE FONDOS A LA CUT - TESORO DIRECTO DE BANCO UNION S.A. A CUENTA UNICA DEL TESORO CON NUMERO DE SOLICITUD = 1943667 Y NUMERO CORRELATIVO = 91320011072017009 TRANSFERENCIA POR OPERACIONES DE VENTA BONOS BTX</t>
  </si>
  <si>
    <t>S08927230002</t>
  </si>
  <si>
    <t>||TRANSFERENCIA DE FONDOS S/G. FORMULARIO, CITE' BUN0466/17 DE LA FECHA (HRE-TSO-3589). GASTOS DE FUNCIONAMIENTO PARA PRESERVACIÓN DEL PARQUE AGUARAGUE POR SERNAP YACUIBA. A SOLICITUD DEL GOB.AUT. REGIONAL DEL CHACO TARIJEÑO CARAPARI; LIBRETA 00860304201 SERNAP; BUN.</t>
  </si>
  <si>
    <t>S08927670002</t>
  </si>
  <si>
    <t>TRANSFERENCIA DE FONDOS DE DPTOS.DE ENCAJE LEGAL DEL SISTEMA FINANCIERO A DPTOS.CTES.DEL SECTOR PUBLICO S/G CITE' CA/P.CORP/575/2017||DE LA FECHA (HRE-TSO-3579). A SOLICITUD MEFP, LIBRETA 00099021001 TGN-RECURSOS ORDINARIOS, CIERRE DE CUENTA PRIVADA DIRCABI;BUN.</t>
  </si>
  <si>
    <t>S08926620001</t>
  </si>
  <si>
    <t>||REGISTRO COBRO COMISION TRANSFERENCIA AL EXTERIOR 0.10% S/USD 889.492,45, REEMBOLSO GASTOS DE COMUNICACION BS220.- Y EMISION CBTE CONTABLE BS50.- EN COMPLEMENTO A COMPROBANTE S-0892661 ADJUNTO DE LA FECHA. CGO.LIB.N°00513042001 YPFB-OPERACIONES GNEE REF.:PAGO N°1 CARTA DE CREDITO I-2016-051</t>
  </si>
  <si>
    <t>S08926670001</t>
  </si>
  <si>
    <t>||COBRO DE COMISIONES BCB POR ADMINISTRACION DEL FIDEICOMISO DEL 1/04/2017 AL 30/06/2017 SG.CONT. CONST.FIDEICOMISO SANO N°402/2014 DEL 18/12/2014 Y NOTA YPFB/GAFC 2059- DFC 2184 - URT 1159/2017 DEL 7/07/2017 EQUIV. USD 5.651,02 LIBRETA 00513012007 YPFB-RECURSOS NACIONALIZACION</t>
  </si>
  <si>
    <t>G04907010001</t>
  </si>
  <si>
    <t>COBRO COSTOS DE PAPELERIA SEGUN TRANSFERENCIA DEL EXTERIOR POR ORDEN DE GAS TOTAL S.A.-SAN ANTONIO-PARAGUAY LIB. 00513062001 YPFB-OPERACIONES PLANTA DE SEPARACION DE LIQUIDOS RIO GRANDE</t>
  </si>
  <si>
    <t>G04907070001</t>
  </si>
  <si>
    <t>COBRO COSTOS DE PAPELERIA SEGUN TRANSFERENCIA DEL EXTERIOR POR ORDEN DE HERCO COMBUSTIBLES S.A. REF.: CONTRATO DE COMPRA VENTA DE ISOPENTANO 14 LIB. 00513062001 YPFB-OPERACIONES PLANTA DE SEPARACION DE LIQUIDOS RIO GRANDE</t>
  </si>
  <si>
    <t>G04909750001</t>
  </si>
  <si>
    <t>I00714190002</t>
  </si>
  <si>
    <t>TRANSFERENCIA AUTOMATICA SEGUN INSTRUCCION DEL MINISTERIO DE ECONOMIA Y FINANZAS PUBLICAS LIBRETA 00099018040 RECON-TERCER CONTRATO DE DESENDEUDAMIENTO Y DESARROLLO</t>
  </si>
  <si>
    <t>J03257440002</t>
  </si>
  <si>
    <t>A:00099021001 Pago de capital e interes corriente a favor del TGN, adeudado por el GAD Potosi, correspondiente al Prestamo Convenio Subsidiario CAF 2324, Proyectos de Electrificacion Rural: Canton Coroma - Khara Khara, Janina, Rodeo, Antora Pintantora - San Ayllu Sicoya - San Miguel Salo Almona - Ta</t>
  </si>
  <si>
    <t>Q08607530002</t>
  </si>
  <si>
    <t>NÚMERO DE LIBRETA CUT: 99031009.00 OPERACIÓN T01 TRANSFERENCIA DE FONDOS A LA CUT - TESORO DIRECTO DE BANCO UNION S.A. A CUENTA UNICA DEL TESORO CON NUMERO DE SOLICITUD = 1947059 Y NUMERO CORRELATIVO = 91320012072017066 TRANSFERENCIA POR OPERACIONES DE VENTA BONOS BTX</t>
  </si>
  <si>
    <t>S08927950002</t>
  </si>
  <si>
    <t>||TRANSFERENCIA DE FONDOS SEGUN NOTA DEL FONDESIF CITE: FSF ADM 026/2017 RECIBIDA EN LA FECHA (TRAM-TSO-3601) REF: TRANSFER.AL TGN EL COMPLEMENTO DE PAGO DE CAPITAL DE COOP.PAULO VI DEL PRCP TGN 9° MES DE MAYO, LOS COSTOS DE UTILES DE ESCRITORIO SON CANCELADOS EN EFECTIVO. ABONO EN LA LIBRETA N° 00099021001 TGN RECURSOS ORDINARIOS</t>
  </si>
  <si>
    <t>G04920950004</t>
  </si>
  <si>
    <t>VENTA DE DIVISAS CON TRANSFERENCIA DE FONDOS A SOLICITUD DE EMPRESA PUBLICA QUIPUS SEGUN SOLICITUD 2682 REF: QUINTO PAGO A LA EMPRESA TATWA S.A. POR USD 37.632.- AL T/C 6.96 POR LA ADQUISICION DE RFDI, SEGUN INFORME QUIPUS/GP/INF/NO. 0018/2017 DE 17/04/2017, SOLICITUD DE PAGO QUIPUS/GAF/JDA/NI/NO. LIB. 00590012001 EMPRESA PÚBLICA QUIPUS - RECURSOS ESPECÍFICOS</t>
  </si>
  <si>
    <t>S08927890001</t>
  </si>
  <si>
    <t>||PAGO SERVICIOS DE INVESTIGACION DEL BANQUERO POR INSTRUCCIONES DE PAGO INCORRECTAS EFECTUADAS POR EL MEFP REF.: TRANSF. DE FDOS. AF THE BANK OF NEW YORK MELLON POR USD 11,720,- DEL30/05/17 Y RETORNO PARCIAL DE USD 5,720,- DEL 07/06/17 LIB.00099021001 TGN-RECURSOS ORDINARIOS (COMISION BANQUERO DEL EXTERIOR EQUIV. USD 50.-)</t>
  </si>
  <si>
    <t>S08927890004</t>
  </si>
  <si>
    <t>||PAGO SERVICIOS DE INVESTIGACION DEL BANQUERO POR INSTRUCCIONES DE PAGO INCORRECTAS EFECTUADAS POR EL MEFP REF.: TRANSF. DE FDOS. AF THE BANK OF NEW YORK MELLON POR USD 11,720,- DEL30/05/17 Y RETORNO PARCIAL DE USD 5,720,- DEL 07/06/17 LIB.00099021001 TGN-RECURSOS ORDINARIOS, COBRO UTILES DE ESCRITORIO</t>
  </si>
  <si>
    <t>S08927970001</t>
  </si>
  <si>
    <t>||COBRO DE COMISIONES BANCARIAS POR TRANSF.FDOS. POR ALIVIO OTORGADO POR LA REPUBLICA DE FRANCIA A BOLIVIA DE ACUERDO AL CONTRATO DE DESENDEUDAMIENTO Y DESARROLLO (3C2D) DEL 23/12/2014, REF.: DEVOLUCION DE PAGO EFECTUADO A NATIXIS POR DEUDA EXTERNA PTMO. 651-0B1 LIB. N°0099021001 RECURSOS ORDINARIOS - 3987, REF.: COMISIONES BANCARIAS</t>
  </si>
  <si>
    <t>S08928680003</t>
  </si>
  <si>
    <t>||TRANSFERENCIA DE FONDOS S/G. MENSAJE SWIFT NRO. 10057 DE LA FECHA (SECTOR PUBLICO). DEBITO DE LA LIBRETA 00117012001 DGAC, REPOSICION UTILES DE ESCRITORIO.</t>
  </si>
  <si>
    <t>S08929150003</t>
  </si>
  <si>
    <t>||TRANSFERENCIA DE FONDOS S/G. MENSAJE SWIFT NRO. 10059 Y CORREO ELECTRONICO DE AASANA DE LA FECHA.(SECTOR PUBLICO). DEBITO DE LA LIBRETA 00117012001 DGAC, REPOSICION UTILES DE ESCRITORIO.</t>
  </si>
  <si>
    <t>G04934980001</t>
  </si>
  <si>
    <t>COBRO COSTOS DE PAPELERIA SEGUN TRANSFERENCIA DEL EXTERIOR POR ORDEN DE GAS CORONA S.A.E.C.A.REF.: ANTICIPO SEGUN CONTRATO LIB. 00513062001 YPFB-OPERACIONES PLANTA DE SEPARACION DE LIQUIDOS RIO GRANDE</t>
  </si>
  <si>
    <t>G04935070001</t>
  </si>
  <si>
    <t>COBRO COSTOS DE PAPELERIA POR REGULARIZACION DE TRANSFERENCIA DEL EXTERIOR POR ORDEN DE AMBAR ENERGIA LTDA LIB. 00513012007 YPFB - RECURSOS NACIONALIZACIÓN</t>
  </si>
  <si>
    <t>G04935140001</t>
  </si>
  <si>
    <t>G04935170001</t>
  </si>
  <si>
    <t>G04935330001</t>
  </si>
  <si>
    <t>COBRO COSTOS DE PAPELERIA SEGUN TRANSFERENCIA DEL EXTERIOR POR ORDEN DE CU ADO SA REF:PAGO MULTA CONTRATO UL G-GNEE-176/2016 LIB. 00513012003 LBP-YPFB (2011349681373)</t>
  </si>
  <si>
    <t>G04938740001</t>
  </si>
  <si>
    <t>COBRO COSTOS DE PAPELERIA SEGUN TRANSFERENCIA DEL EXTERIOR POR ORDEN DE BONA FIDE DISTRIBUIDORA IMPORTADORA E EXPORTADORA REF:INV 243/2017 LIB. 00513062001 YPFB-OPERACIONES PLANTA DE SEPARACION DE LIQUIDOS RIO GRANDE</t>
  </si>
  <si>
    <t>Q08616860002</t>
  </si>
  <si>
    <t>NÚMERO DE LIBRETA CUT: 990301013.00 OPERACIÓN T01 TRANSFERENCIA DE FONDOS A LA CUT - TESORO DIRECTO DE BANCO UNION S.A. A CUENTA UNICA DEL TESORO CON NUMERO DE SOLICITUD = 1953379 Y NUMERO CORRELATIVO = 91320014072017198 TGN RECURSOS ORDINARIOS POR CUENTA DE VALORES UNION</t>
  </si>
  <si>
    <t>Q08617380002</t>
  </si>
  <si>
    <t>NUMERO DE LIBRETA CUT: 00099021001 OPERACIÓN E18 TRANSFERENCIA DEL SISTEMA FINANCIERO POR CUENTA DE TERCEROS A LA CUT TRANSF. CUT POR DESCUENTO COBRO INDEBIDO R 026-99 RP JUNIO 2017 A SOLICITUD DE AFP FUTURO DE BOLIVIA</t>
  </si>
  <si>
    <t>Q08617390002</t>
  </si>
  <si>
    <t>NUMERO DE LIBRETA CUT: 00099021001 OPERACIÓN E18 TRANSFERENCIA DEL SISTEMA FINANCIERO POR CUENTA DE TERCEROS A LA CUT TRANSF. POR PAGO INDEBIDO RP PERIODO JUNIO 2017 A SOLICITUD DE AFP FUTURO DE BOLIVIA</t>
  </si>
  <si>
    <t>Q08617400002</t>
  </si>
  <si>
    <t>NUMERO DE LIBRETA CUT: 00099021001 OPERACIÓN E18 TRANSFERENCIA DEL SISTEMA FINANCIERO POR CUENTA DE TERCEROS A LA CUT TRANSF. POR PAGO ADELANTADO PRA RP JUNIO 2017 A SOLCITUD DE AFP FUTURO DE BOLIVIA</t>
  </si>
  <si>
    <t>NUMERO DE LIBRETA CUT: 03420102001 OPERACIÓN E18 TRANSFERENCIA DEL SISTEMA FINANCIERO POR CUENTA DE TERCEROS A LA CUT TRANSFERENCIA DE RECURSOS FIDEICOMISO AEVIVIENDA</t>
  </si>
  <si>
    <t>Q08618110002</t>
  </si>
  <si>
    <t>NUMERO DE LIBRETA CUT: 00099021001 OPERACIÓN E18 TRANSFERENCIA DEL SISTEMA FINANCIERO POR CUENTA DE TERCEROS A LA CUT TRANSFERENCIA DE RECURSOS FIDEICOMISO PROYECTO CONSTRUCCION PLANTA DE FUNDICION AUSMELT VINTO</t>
  </si>
  <si>
    <t>S08929360004</t>
  </si>
  <si>
    <t>||VENTA DE DIVISAS S/G NOTA YPFB/PRS/GAFC-2108 DFC-2224 URT-1184/2017,11/07/17 AUT.VTA.DIV.MEFP,12/07/17 REF.:EMISION CARTA DE CREDITO I-2017-032,COMISION EMISION L/C 0,15% S/USD2.464.000.-POR 259 DIAS,REEMB.GSTS.COMUNICACION BS220.-Y EMISION COMP.CONTABLE BS50.- LIB.00513012004 LBP-YPFB-UNICOMERCIAL REF.:COMISIONES EMISION LC I-2017-032</t>
  </si>
  <si>
    <t>S08929860003</t>
  </si>
  <si>
    <t>||TRANSFERENCIA DE FONDOS S/G.MENSAJE SWIFT NRO. 10119 DE LA FECHA (SECTOR PUBLICO). DEBITO DE LA LIBRETA 00117012001 DGAC, REPOSICION UTILES DE ESCRITORIO.</t>
  </si>
  <si>
    <t>S08930300003</t>
  </si>
  <si>
    <t>||TRANSFERENCIA DE FONDOS S/G. MENSAJES SWIFT NROS. 10159 Y 10156 DE LA FECHA (SECTOR PUBLICO). DEBITO DE LA LIBRETA 00117012001 DGAC, REPOSICION UTILES DE ESCRITORIO.</t>
  </si>
  <si>
    <t>G04941690004</t>
  </si>
  <si>
    <t>VENTA DE DIVISAS A SOLICITUD DE MINISTERIO DE LA PRESIDENCIA SEGUN SOLICITUD 2696 REF: DIVISAS USD 15,000 FONDOS PARA LOS VIAJES AL EXTERIOR A NICARAGUA 19, 20 JULIO Y ARGENTINA 21 DE JULIO O QUE REALIZARA EL SR.PRESIDENTE DEL ESTADO. LOS FONDOS SERAN ENTREGADOS AL SR. OMAR ROBERTO CARY ROMANO MIN LIB. 00099021001 TGN-RECURSOS ORDINARIOS (3987)</t>
  </si>
  <si>
    <t>G04943550003</t>
  </si>
  <si>
    <t>TRANSFERENCIA RECIBIDA DEL EXTERIOR SEGÚN MENSAJES SWIFT Nos. 10113-10112 (REM.EXT.) DE FECHA 14-07-2017 POR DESEMBOLSO DE CAF PRÉSTAMO CFA008832 SOL DES NRO 15/CFA 8832 FONDO ROTATORIO/TRF OBI CAF LIBRETA N° 00291012002 ABC-RECURSOS PROPIOS REF.: UTILES DE ESCRITORIO</t>
  </si>
  <si>
    <t>G04943690004</t>
  </si>
  <si>
    <t>VENTA DE DIVISAS CON TRANSFERENCIA DE FONDOS A SOLICITUD DE MINISTERIO DE LA PRESIDENCIA SEGUN SOLICITUD 2694 REF: DIVISAS USD 13,517.82 TRANSFERENCIA A DASSAULT FALCON JET CORP. POR COMPRA DE LLANTAS PARA TREN PRINCIPAL DE LA AERONAVE FAB 002 Y LOS COSTOS DE ENVIO, PAGO A BANK OF AMERICA CUENTA 381 LIB. 00099021001 TGN-RECURSOS ORDINARIOS (3987)</t>
  </si>
  <si>
    <t>G04943700004</t>
  </si>
  <si>
    <t>VENTA DE DIVISAS CON TRANSFERENCIA DE FONDOS A SOLICITUD DE MINISTERIO DE LA PRESIDENCIA SEGUN SOLICITUD 2695 REF: DIVISAS USD 10,132.22 TRANSFERENCIA A DASSAULT FALCON JET PAGO SALDO POR COMPRA DE REPUESTO DE AERONAVE FAB 002 SEGUN INVOICE 460493 01 A BANK OF AMERICA CUENTA 381023401350. LIB. 00099021001 TGN-RECURSOS ORDINARIOS (3987)</t>
  </si>
  <si>
    <t>G04943710004</t>
  </si>
  <si>
    <t>VENTA DE DIVISAS CON TRANSFERENCIA DE FONDOS A SOLICITUD DE INSTITUTO NACIONAL DE INNOVACION AGROPECUARIA Y FORESTAL (INIAF) SEGUN SOLICITUD 2698 REF: DEVOLUCION DE FONDOS AL BANCO MUNDIAL REFERENCE: IDA 5003-BO, UNUTILIZED DESIGNATED ACCOUNT - ATTN:R.PANTOJA/L.WERNER SEGUN HOJA DE RUTA N 6057 NOTA LIB. 00222012001 INIAF- A NIVEL NACIONAL</t>
  </si>
  <si>
    <t>G04960450004</t>
  </si>
  <si>
    <t>VENTA DE DIVISAS CON TRANSFERENCIA DE FONDOS A SOLICITUD DE MINISTERIO DE RELACIONES EXTERIORES SEGUN SOLICITUD 2701 REF: PAGO DE HABERES DEL MES DE JUNIO DE 2017, A FAVOR DEL CONSULADO EN ARICA CHILE, S/G PLANILLA ADICIONAL NRO 61707 LIB. 00099021001 TGN-RECURSOS ORDINARIOS (3987) POR DIFERENCIAL CAMBIARIO</t>
  </si>
  <si>
    <t>J03259540002</t>
  </si>
  <si>
    <t>Q08626760002</t>
  </si>
  <si>
    <t>Q08626770002</t>
  </si>
  <si>
    <t>NUMERO DE LIBRETA CUT: Cuenta Unica del Tesoro OPERACIÓN E18 TRANSFERENCIA DEL SISTEMA FINANCIERO POR CUENTA DE TERCEROS A LA CUT Pago correspondiente a Junio 2017</t>
  </si>
  <si>
    <t>S08931010001</t>
  </si>
  <si>
    <t>||RESPUESTA DEBITO DEL BANQUERO SG SWIFT N.10275 DE LA FECHA COBRO COMISION EUR 25,00 POR TRANSFERENCIA DE EUR 28.886.- FECHA VALOR 10/07/2017 SG SOL. DEL TGN, PAGO MEMBRESIA LIBRETA 00099021001 TGN-RECURSOS ORDINARIOS</t>
  </si>
  <si>
    <t>S08931010004</t>
  </si>
  <si>
    <t>||RESPUESTA DEBITO DEL BANQUERO SG SWIFT N.10275 DE LA FECHA COBRO COMISION EUR 25,00 POR TRANSFERENCIA DE EUR 28.886.- FECHA VALOR 10/07/2017 SG SOL. DEL TGN, PAGO MEMBRESIA CGO.LIBRETA 00099021001 TGN-RECURSOS ORDINARIOS (UTILES DE ESCRITORIO)</t>
  </si>
  <si>
    <t>S08931200001</t>
  </si>
  <si>
    <t>||RESPUESTA DEBITO DEL BANQUERO SG/ SWIFT 10276 DE LA FECHA REF: COBRO COMISION POR TRANSFERENCIA DE EUR 1,103.- DEL 07/07/17 SG/ SOLICITUD DEL TESORO GENERAL DE LA NACION, PAGO A/F PERMANENT COURT OF ARBITRATION LIB.00099021001TGN-RECURSOS ORDINARIOS COMIS. DEL BANQUERO EQUIV. EUR 12,00</t>
  </si>
  <si>
    <t>S08931200004</t>
  </si>
  <si>
    <t>||RESPUESTA DEBITO DEL BANQUERO SG/ SWIFT 10276 DE LA FECHA REF: COBRO COMISION POR TRANSFERENCIA DE EUR 1,103.- DEL 07/07/17 SG/ SOLICITUD DEL TESORO GENERAL DE LA NACION, PAGO A/F PERMANENT COURT OF ARBITRATION LIB.00099021001TGN-RECURSOS ORDINARIOS, UTILEES DE ESCRITORIO</t>
  </si>
  <si>
    <t>S08931220003</t>
  </si>
  <si>
    <t>||TRANSFERENCIA DE FONDOS S/G. MENSAJE SWIFT NRO. 10216 DE LA FECHA (SECTOR PUBLICO). DEBITO DE LA LIBRETA 00117012001 DGAC, REPOSICION UTILES DE ESCRITORIO.</t>
  </si>
  <si>
    <t>S08931240003</t>
  </si>
  <si>
    <t>||TRANFERENCIA DE FONDOS S/G. MENSAJE SWIFT NRO. 10224 DE LA FECHA (SECTOR PUBLICO). DEBITO DE LA LIBRETA 00117012001 DGAC, REPOSICION UTILES DE ESCRITORIO.</t>
  </si>
  <si>
    <t>S08931290003</t>
  </si>
  <si>
    <t>||TRANSFERENCIA DE FONDOS S/G. MENSAJES SWIFT NROS. 10203 Y 10179 DE LA FECHA (SECTOR PUBLICO). DEBITO DE LA LIBRETA 00117012001 DGAC, REPOSICION UTILES DE ESCRITORIO.</t>
  </si>
  <si>
    <t>G04955500003</t>
  </si>
  <si>
    <t>PAGO A IDA PRÉSTAMO 5004-BO VCTO. 15-jul-2017 POR CUENTA DE TGN , NTI. 009600 VALOR 18-jul-2017 CAPITAL USD 565.273,50 INTERESES USD 327.515,99 CTA. 3987 CUENTA UNICA DEL TESORO-3987 LIB. 00099021001 REF.: COMISIONES BANCARIAS</t>
  </si>
  <si>
    <t>G04955510003</t>
  </si>
  <si>
    <t>PAGO A BIRF PRÉSTAMO BIRF 8469 VCTO. 15-jul-2017 POR CUENTA DE TGN , NTI. 009586 VALOR 18-jul-2017 INTERESES USD 1.347.444,44 CTA. 3987 CUENTA UNICA DEL TESORO-3987 LIB. 00099021001 REF.: COMISIONES BANCARIAS</t>
  </si>
  <si>
    <t>G04955820001</t>
  </si>
  <si>
    <t>COBRO COSTOS DE PAPELERIA SEGUN TRANSFERENCIA DEL EXTERIOR POR ORDEN DE HERCO COMBUSTIBLES S.A.- LIMA, PERU LIB. 00513062001 YPFB-OPERACIONES PLANTA DE SEPARACION DE LIQUIDOS RIO GRANDE</t>
  </si>
  <si>
    <t>G04955900001</t>
  </si>
  <si>
    <t>COBRO COSTOS DE PAPELERIA SEGUN TRANSFERENCIA DEL EXTERIOR POR ORDEN DE COPAPE PROD DE PETROLEO LTDA REF.: INV 245/2017 LIB. 00513062001 YPFB-OPERACIONES PLANTA DE SEPARACION DE LIQUIDOS RIO GRANDE</t>
  </si>
  <si>
    <t>COBRO COSTOS DE PAPELERIA SEGUN TRANSFERENCIA DEL EXTERIOR POR ORDEN DE LIB. 00010011102 MIN.RELACIONES EXTERIORES - GESTORIA CONSULAR LEY Nº 3108</t>
  </si>
  <si>
    <t>G04960430004</t>
  </si>
  <si>
    <t>VENTA DE DIVISAS CON TRANSFERENCIA DE FONDOS A SOLICITUD DE YACIMIENTOS PETROLIFEROS FISCALES BOLIVIANOS SEGUN SOLICITUD 2702 REF: PAGO A BEICIP FRANLAB CORRESPONDIENTE AL NOVENO PAGO POR SERVICIO DE CONSULTORIA EN ASESORAMIENTO TECNICO ECONOMICO EN EXPLORACION. CONTRATO ALG-VPACF-SCZ-054-2014. LIB. 00513022001 YPFB - "OPERACIONES"</t>
  </si>
  <si>
    <t>G04962400003</t>
  </si>
  <si>
    <t>TRANSFERENCIA RECIBIDA DEL EXTERIOR SEGÚN MENSAJES SWIFT Nos. 10211-10183 (REM.EXT.) DE FECHA 18-07-2017 POR DESEMBOLSO DE CAF PRÉSTAMO CFA008789 SOL.DESEMB. NRO 21/CFA 8789 TRANSFERENCIA DIRECTA/TRF OBI CAF LIBRETA N° 00291012002 ABC-RECURSOS PROPIOS REF.: UTILES DE ESCRITORIO</t>
  </si>
  <si>
    <t>G04963820003</t>
  </si>
  <si>
    <t>TRANSFERENCIA RECIBIDA DEL EXTERIOR SEGÚN MENSAJES SWIFT Nos. 10210-10182 (REM.EXT.) DE FECHA 18-07-2017 POR DESEMBOLSO DE CAF PRÉSTAMO CFA009660 SOL.DES. NRO 2/CFA9660 FONDO ROTATORIO/TRF OBI CAF LIBRETA N° 00291012002 ABC-RECURSOS PROPIOS REF.: UTILES DE ESCRITORIO</t>
  </si>
  <si>
    <t>J03259920002</t>
  </si>
  <si>
    <t>A:00099021001 A requerimiento de la Unidad de Administracion e Informacion Salarial (UAIS), con nota interna CITE: MEFP/VTCP/DGPOT/UAIS/N 3931/2017, en la cual solicita la reversion definitiva de boletas de pago del Ministerio de Educacion, consignadas en el Comprobante de pago N18699.</t>
  </si>
  <si>
    <t>Q08630700002</t>
  </si>
  <si>
    <t>NÚMERO DE LIBRETA CUT: 99031009.00 OPERACIÓN T01 TRANSFERENCIA DE FONDOS A LA CUT - TESORO DIRECTO DE BANCO UNION S.A. A CUENTA UNICA DEL TESORO CON NUMERO DE SOLICITUD = 1961620 Y NUMERO CORRELATIVO = 91320019072017337 TRANSFERENCIA POR OPERACIONES DE VENTA BONOS BTX</t>
  </si>
  <si>
    <t>Q08631700002</t>
  </si>
  <si>
    <t>NUMERO DE LIBRETA CUT: 00860108048 OPERACIÓN E18 TRANSFERENCIA DEL SISTEMA FINANCIERO POR CUENTA DE TERCEROS A LA CUT PARA ABONO EN LA CUENTA CUT N. 3987069001 LIBRETA N.00860108048 DEL MINISTERIO DE MEDIO AMBIENTE Y AGUA A SOLICITUD DE LA EMBAJADA REAL DE DINAMARCA</t>
  </si>
  <si>
    <t>Q08631710002</t>
  </si>
  <si>
    <t>S08932420002</t>
  </si>
  <si>
    <t>'TRANSFERENCIA DE FONDOS||A SOL. DEL MIN,DE ECO Y FIN.PUBL. MEFP/VTCP/DGAFT/UOIET/TES/N°2950/17 DE LA FECHA HRE TSO 3662 RECUPERACIONES POR LA DEUDA EMERGENTE DEL D.S. N°24641 (04/06/1997) - AASANA. ABONO A LA LIBRETA 00099021001 TGN - RECURSOS ORDINARIOS.</t>
  </si>
  <si>
    <t>G04969230007</t>
  </si>
  <si>
    <t>VENTA DE DIVISAS CON TRANSFERENCIA DE FONDOS A SOLICITUD DE MINISTERIO DE GOBIERNO SEGUN SOLICITUD 2715 REF: PAGO DE HABERES DE AGREGADOS DE LA POLICIA BOLIVIANA EN EL EXTERIOR, CORRESPONDIENTE AL MES DE JUNIO DE LA GESTION 2017 (CUENTAS EXTRANJERAS). LIB. 00099021001 TGN-RECURSOS ORDINARIOS (3987)</t>
  </si>
  <si>
    <t>G04969250004</t>
  </si>
  <si>
    <t>VENTA DE DIVISAS CON TRANSFERENCIA DE FONDOS A SOLICITUD DE SERVICIO DE IMPUESTOS NACIONALES SEGUN SOLICITUD 2712 REF: TRANSFERENCIA AL B.C.B. P/CONTRIBUCION CENTRO INTERAMERICANO DE ADMNINISTRADORES TRIBUTARIOS (CIAT) POR LA CONTRIBUCION ANUAL DEL SERVICIO DE IMPUESTOS NACIONALES EN REPRESENTACION LIB. 00290012001 SIN-SERVICIO DE IMPUESTOS NACIONALES</t>
  </si>
  <si>
    <t>G04973850001</t>
  </si>
  <si>
    <t>COBRO COSTOS DE PAPELERIA SEGUN TRANSFERENCIA DEL EXTERIOR POR ORDEN DE VICTORIA JUAN GAS S.A.C. REF:FACT COMERCIAL N 26 LIB. 00513062001 YPFB-OPERACIONES PLANTA DE SEPARACION DE LIQUIDOS RIO GRANDE</t>
  </si>
  <si>
    <t>S08932130001</t>
  </si>
  <si>
    <t>'COBRO DE UTILES DE ESCRITORIO POR´||BS 50.- REEMBOLSO GASTOS DE COMUNICACION BS 220.- SEGUN NOTA MC-DESP-VGC-DGEP-UGESP-NE N° 681/2017 ADJUNTA DE LA FECHA REF.: CARTA DE CREDITO STANDBY SB-R-2016-072. CGO.LIB.N° 0087014201 MIN DE COMUNICACION - PRONTIS - TRANSFERENCIA MOPSV REF.: CGOS SB-R-2016-072</t>
  </si>
  <si>
    <t>S08932540003</t>
  </si>
  <si>
    <t>||TRANSFERENCIA DE FONDOS S/G. MENSAJE SWIFT NRO. 10355 DE LA FECHA (SECTOR PUBLICO). DEBITO DE LA LIBRETA 00117012001 DGAC, REPOSICION UTILES DE ESCRITORIO.</t>
  </si>
  <si>
    <t>I00715160002</t>
  </si>
  <si>
    <t>TRANSFERENCIA AUTOMATICA SEGUN INSTRUCCION DEL MINISTERIO DE ECONOMIA Y FINANZAS PUBLICAS LIBRETA 00287104420</t>
  </si>
  <si>
    <t>J03260430002</t>
  </si>
  <si>
    <t>A:00099024113 Debito Automatico por incumplimiento del GAM Puerto Rico, correspondiente al Convenio de Interinstitucional de Financiamiento UPRE-CIF-325/12 de fecha 07 de diciembre de 2012 suscrito entre la Unidad de Proyectos Especiales y el GAM Puerto Rico proyecto Apoyo a la Produccion Manejo Gan</t>
  </si>
  <si>
    <t>G04980860004</t>
  </si>
  <si>
    <t>VENTA DE DIVISAS CON TRANSFERENCIA DE FONDOS A SOLICITUD DE MINISTERIO DE RELACIONES EXTERIORES SEGUN SOLICITUD 2716 REF: REMISION DE RECURSOS A FAVOR DE LA EMBAJADA EN DINAMARCA, PARA LA PARTICIPACION EN LA FERIA EXPO ASTANA 2017, S/G INFORME TECNICO 012/2017 DE LA UNIDAD DE COOPERACION ECONOMICA Y LIB. 00010014201 MIN.RR.EE.-TRANSFERENCIAS DE RECURSOS ESPECIFICOS</t>
  </si>
  <si>
    <t>G04980880004</t>
  </si>
  <si>
    <t>VENTA DE DIVISAS CON TRANSFERENCIA DE FONDOS A SOLICITUD DE YACIMIENTOS PETROLIFEROS FISCALES BOLIVIANOS SEGUN SOLICITUD 2720 REF: PAGO A TRAFIGURA LTD POR SUMINISTRO DE DIESEL Y GASOLINA PARA EL MES DE JULIO 2017 SEGUN DOCUMENTACION ADJUNTA LIB. 00513012004 LBP-YPFB-UNICOMERCIAL (4030005415/1-2188907)</t>
  </si>
  <si>
    <t>G04980900003</t>
  </si>
  <si>
    <t>TRANSFERENCIA DE FONDOS AL EXTERIOR A SOLICITUD DE ADMINISTRADORA BOLIVIANA DE CARRETERAS SEGUN SOLICITUD 2719 REF: TRANSFERENCIA AL EXTERIOR A AASHTO POR ENSAYOS DE APTITUD SOLICITADO POR EL AREA DE LABORATORIO SEGUN NURI I/2017-13172 DOLARES 680.- LIB. 00291012002 ABC-RECURSOS PROPIOS</t>
  </si>
  <si>
    <t>G04980950001</t>
  </si>
  <si>
    <t>G04985960003</t>
  </si>
  <si>
    <t>PAGO PRÉSTAMO BID 518-SF-BO VCTO. 20-jul-2017 POR CUENTA DE TGN , NTI. 009555 VALOR 20-jul-2017 CAPITAL USD 41.040,37 INTERESES USD 820,81 CTA. 3987 CUENTA UNICA DEL TESORO-3987 LIB. 00099021001 REF.: COMISIONES BANCARIAS</t>
  </si>
  <si>
    <t>G04987420001</t>
  </si>
  <si>
    <t>G04987460001</t>
  </si>
  <si>
    <t>COBRO COSTOS DE PAPELERIA SEGUN TRANSFERENCIA DEL EXTERIOR POR ORDEN DE ENERGIA ARGENTINA SOCIEDAD ANONIMA REF.: EXA-GJA-072-17 LIB. 00513012007 YPFB - RECURSOS NACIONALIZACIÓN</t>
  </si>
  <si>
    <t>G04988180001</t>
  </si>
  <si>
    <t>S08933290001</t>
  </si>
  <si>
    <t>COBRO POR´||COMISION TRANSFERENCIA AL EXTERIO 0,10% S/USD 3.077.760.- , REEMB. GASTOS DE COMUNICACION BS220.- Y EMISION DE CBTE. CONTABLE BS50.- EN COMPLEMENTO A CBTE ADJUNTO DE LA FECHA REF.: I-2017-024 LIB. 00099021001 TGN-RECURSOS ORDINARIOS REF.: PAGO LC I-2017-024</t>
  </si>
  <si>
    <t>S08933520003</t>
  </si>
  <si>
    <t>||TRANSFERENCIA DE FONDOS S/G. MENSAJE SWIFT NRO. 10365 Y CORREO ELECTRONICO DE LA FECHA, DE LA DIRECCION GENERAL DE AERONAUTICA CIVIL.(SECTOR PUBLICO). DEBITO DE LA LIBRETA 00117012001 DGAC, REPOSICION UTILES DE ESCRITORIO.</t>
  </si>
  <si>
    <t>S08933600003</t>
  </si>
  <si>
    <t>'TRANSFERENCIA DE FONDOS S/G CITE Nº' MEFP/VTCP/DGAFT||UOIET/TES/N°2904/17 DE LA FECHA A SOLIC.DEL MEFP. (HRE-TSO-3674). A LOS GOBIERNOS MUNICIPALES BENEFICIARIOS POR CONCEPTO DE PATENTES PETROLERAS GEST.2017,EN CUMPLIM. AL ART. 51 LEY N°3058 DE 17/05/2005 Y D.S. 2567 DE 28/10/201 DEBITO DE LA LIBRETA 00990201001 COBRO UTILES DE ESCRITORIO.</t>
  </si>
  <si>
    <t>Q08641180002</t>
  </si>
  <si>
    <t>NUMERO DE LIBRETA CUT: Cuenta Unica del Tesoro OPERACIÓN E18 TRANSFERENCIA DEL SISTEMA FINANCIERO POR CUENTA DE TERCEROS A LA CUT Devolucion de pagos CC no cobrados por afiliados Civiles correspondiente al periodo Marzo 2017</t>
  </si>
  <si>
    <t>Q08641190002</t>
  </si>
  <si>
    <t>NÚMERO DE LIBRETA CUT: 99031009.00 OPERACIÓN T01 TRANSFERENCIA DE FONDOS A LA CUT - TESORO DIRECTO DE BANCO UNION S.A. A CUENTA UNICA DEL TESORO CON NUMERO DE SOLICITUD = 1969278 Y NUMERO CORRELATIVO = 91320021072017450 TGN RECURSOS ORDINARIOS POR CUENTA DE VALORES UNION</t>
  </si>
  <si>
    <t>G04988830003</t>
  </si>
  <si>
    <t>PROVISION DE FONDOS A SOLICITUD DE YACIMIENTOS PETROLIFEROS FISCALES BOLIVIANOS SEGUN SOLICITUD YPFB-0198-2017 REF: PAGO RETRIBUCION AL TITULAR MARZO 2017 A BG LIB. 00513012007 YPFB - RECURSOS NACIONALIZACIÓN</t>
  </si>
  <si>
    <t>G04988880003</t>
  </si>
  <si>
    <t>PROVISION DE FONDOS A SOLICITUD DE YACIMIENTOS PETROLIFEROS FISCALES BOLIVIANOS SEGUN SOLICITUD YPFB-0200-2017 REF: PAGO RETRIBUCION AL TITULAR MARZO 2017 A PLUSPETROL LIB. 00513012007 YPFB - RECURSOS NACIONALIZACIÓN</t>
  </si>
  <si>
    <t>G04990140001</t>
  </si>
  <si>
    <t>COBRO COSTOS DE PAPELERIA SEGUN TRANSFERENCIA DEL EXTERIOR POR ORDEN DE GAS CORONA S.A.E.C.A. REF.: ANTICIPO SEGUN CONTRATO YPFB DLG LIB. 00513062001 YPFB-OPERACIONES PLANTA DE SEPARACION DE LIQUIDOS RIO GRANDE</t>
  </si>
  <si>
    <t>G04998080001</t>
  </si>
  <si>
    <t>COBRO COSTOS DE PAPELERIA SEGUN TRANSFERENCIA DEL EXTERIOR POR ORDEN DE ENERGIA ARGENTINA SA REF.: EXA GJA 072 17 LIB. 00513012007 YPFB - RECURSOS NACIONALIZACIÓN</t>
  </si>
  <si>
    <t>G04998160001</t>
  </si>
  <si>
    <t>COBRO COSTOS DE PAPELERIA SEGUN TRANSFERENCIA DEL EXTERIOR POR ORDEN DE VITOL S.A. LIB. 00513012007 YPFB - RECURSOS NACIONALIZACIÓN</t>
  </si>
  <si>
    <t>G04999470001</t>
  </si>
  <si>
    <t>COBRO COSTOS DE PAPELERIA SEGUN TRANSFERENCIA DEL EXTERIOR POR ORDEN DE ENERGIA ARGENTINA SA REF.: B06-PAGO DIFERIDO LIB. 00513012007 YPFB - RECURSOS NACIONALIZACIÓN</t>
  </si>
  <si>
    <t>G04999490001</t>
  </si>
  <si>
    <t>COBRO COSTOS DE PAPELERIA SEGUN TRANSFERENCIA DEL EXTERIOR POR ORDEN DE ENERGIA ARGENTINA S.A.- ENARSA LIB. 00513012007 YPFB - RECURSOS NACIONALIZACIÓN</t>
  </si>
  <si>
    <t>Q08649390002</t>
  </si>
  <si>
    <t>NÚMERO DE LIBRETA CUT: 99031009.00 OPERACIÓN T01 TRANSFERENCIA DE FONDOS A LA CUT - TESORO DIRECTO DE BANCO UNION S.A. A CUENTA UNICA DEL TESORO CON NUMERO DE SOLICITUD = 1972093 Y NUMERO CORRELATIVO = 91320024072017495 TRANSFERENCIA POR OPERACIONES DE VENTA BONOS BTX</t>
  </si>
  <si>
    <t>Q08649640002</t>
  </si>
  <si>
    <t>S08935300003</t>
  </si>
  <si>
    <t>||TRANSFERENCIA DE FONDOS S/G. MENSAJES SWIFT NROS. 10525 Y 10517 DE LA FECHA (SECTOR PUBLICO). DEBITO DE LA LIBRETA 00117012001 DGAC, REPOSICION UTILES DE ESCRITORIO.</t>
  </si>
  <si>
    <t>S08935330003</t>
  </si>
  <si>
    <t>||TRANSFERENCIA DE FONDOS S/G. MENSAJES SWIFT NROS. 10537 Y10531 DE LA FECHA (SECTOR PUBLICO). DEBITO DE LA LIBRETA 00117012001 DGAC, REPOSICION UTILES DE ESCRITORIO.</t>
  </si>
  <si>
    <t>G05002440003</t>
  </si>
  <si>
    <t>PROVISION DE FONDOS A SOLICITUD DE YACIMIENTOS PETROLIFEROS FISCALES BOLIVIANOS SEGUN SOLICITUD YPFB-0211-2017 REF: PAGO TRANSPORTE DE GN MI Y MR POR EL MES DE JUNIO 2017 A GAS TRANSBOLIVIANO LIB. 00513012007 YPFB - RECURSOS NACIONALIZACIÓN</t>
  </si>
  <si>
    <t>G05002470003</t>
  </si>
  <si>
    <t>PROVISION DE FONDOS A SOLICITUD DE YACIMIENTOS PETROLIFEROS FISCALES BOLIVIANOS SEGUN SOLICITUD YPFB-0212-2017 REF: PAGO SERVICIO DE TRANSPORTE FIRME E INTERRUMPIBLE DE GN PARA EL MI POR EL MES DE JUNIO 2017 A GAS ORIENTE BOLIVIANO LTDA LIB. 00513012007 YPFB - RECURSOS NACIONALIZACIÓN</t>
  </si>
  <si>
    <t>G05004820004</t>
  </si>
  <si>
    <t>VENTA DE DIVISAS CON TRANSFERENCIA DE FONDOS A SOLICITUD DE MINISTERIO DE MINERIA Y METALURGIA SEGUN SOLICITUD 2737 REF: SOLICITUD DE PAGO AL EXTERIOR DEL PAIS POR RENOVACION DE SUSCRIPCION A LA REVISTA ASIAN METAL ESPECIALIZADA EN PRECIO DE MINERALES PARA LAS GESTIONES 2017 Y 2018 BANK OF CHINA B LIB. 00099021001 TGN-RECURSOS ORDINARIOS (3987)</t>
  </si>
  <si>
    <t>G05004860004</t>
  </si>
  <si>
    <t>VENTA DE DIVISAS CON TRANSFERENCIA DE FONDOS A SOLICITUD DE MINISTERIO DE LA PRESIDENCIA SEGUN SOLICITUD 2740 REF: DIVIDAS USD 6,970 TRANSFERENCIA A HONEYWELL INTERNATIONAL INC. PAGO PARCIAL POR SUSCRIPCION ANUAL DEL SERVICIO GDC PARA AERONAVE FAB 001, PAGO A JP MORGAN CHASE BANK CUENTA 9102597771. LIB. 00099021001 TGN-RECURSOS ORDINARIOS (3987)</t>
  </si>
  <si>
    <t>G05005060003</t>
  </si>
  <si>
    <t>TRANSFERENCIA RECIBIDA DEL EXTERIOR SEGÚN MENSAJES SWIFT Nos. 10486 - 10483 (REM.EXT.) DE FECHA 24-07-2017 POR DESEMBOLSO DE FONPLATA PRÉSTAMO BOL 20/2013 F0172020837601 DESEMB.NRO.15 LIBRETA N° 00291012002 ABC-RECURSOS PROPIOS REF.: UTILES DE ESCRITORIO</t>
  </si>
  <si>
    <t>G05005080001</t>
  </si>
  <si>
    <t>COBRO COSTOS DE PAPELERIA SEGUN TRANSFERENCIA DEL EXTERIOR POR ORDEN DE HOGAS S.A.LIMA-PERU LIB. 00513062001 YPFB-OPERACIONES PLANTA DE SEPARACION DE LIQUIDOS RIO GRANDE</t>
  </si>
  <si>
    <t>G05005120001</t>
  </si>
  <si>
    <t>J03262320002</t>
  </si>
  <si>
    <t>A:00099021001 Pago de capital e interes corriente a favor del TGN, adeudado por el GAD Oruro, correspondiente al Convenio Subsidiario CAF 2324, Proyecto de Electrificacion Poopo Paneles Solares.</t>
  </si>
  <si>
    <t>Q08654590002</t>
  </si>
  <si>
    <t>NÚMERO DE LIBRETA CUT: 99031009.00 OPERACIÓN T01 TRANSFERENCIA DE FONDOS A LA CUT - TESORO DIRECTO DE BANCO UNION S.A. A CUENTA UNICA DEL TESORO CON NUMERO DE SOLICITUD = 1975865 Y NUMERO CORRELATIVO = 91320025072017533 TRANSFERENCIA POR OPERACIONES DE VENTA BONOS BTX</t>
  </si>
  <si>
    <t>S08936330002</t>
  </si>
  <si>
    <t>TRANSFERENCIA DE FONDOS S/G CITE N°||JGCB/TRL/260/2017 DEL FPS RECIBIDA EN LA FECHA (TRAM-TSO-3738) REF: PROGRAMACION DE PAGOS DE INVERSION Y FORTALECIMIENTO CONVENIO PLAN VIDA KFW. ABONO EN LA LIBRETA N° 00287104416 FPS - BS - PLAN VIDA KFW</t>
  </si>
  <si>
    <t>S08936330003</t>
  </si>
  <si>
    <t>TRANSFERENCIA DE FONDOS S/G CITE N°||JGCB/TRL/260/2017 DEL FPS RECIBIDA EN LA FECHA (TRAM-TSO-3738) REF: PROGRAMACION DE PAGOS DE INVERSION Y FORTALECIMIENTO CONVENIO PLAN VIDA KFW. DE LA LIBRETA N° 00287102001 CUT FPS-RECURSOS PROPIOS COSTO COBRO UTILES DE ESCRITORIO</t>
  </si>
  <si>
    <t>G05014680003</t>
  </si>
  <si>
    <t>TRANSFERENCIA DE FONDOS AL EXTERIOR A SOLICITUD DE TESORO GENERAL DE LA NACION SEGUN SOLICITUD 2751 REF: PAGO AL COMITE DE SANIDAD VEGETAL DEL CONO SUR (COSAVE), POR CONCEPTO DE MEMBRESIA POR USD49.860,00, SEGUN SOLICITUD VRE-DGRM-CS-165/2017. LIB. 00099021001 TGN-RECURSOS ORDINARIOS (3987)</t>
  </si>
  <si>
    <t>G05014690003</t>
  </si>
  <si>
    <t>TRANSFERENCIA DE FONDOS AL EXTERIOR A SOLICITUD DE TESORO GENERAL DE LA NACION SEGUN SOLICITUD 2752 REF: PAGO AL INSTITUTO INTERAMERICANO DE COOPERACION AGRICOLA (IICA), POR CONCEPTO DE MEMBRESIA POR USD17.000,00, SEGUN SOLICITUD VRE-DGRM-CS-164/2017. LIB. 00099021001 TGN-RECURSOS ORDINARIOS (3987)</t>
  </si>
  <si>
    <t>G05014700003</t>
  </si>
  <si>
    <t>TRANSFERENCIA DE FONDOS AL EXTERIOR A SOLICITUD DE TESORO GENERAL DE LA NACION SEGUN SOLICITUD 2750 REF: PAGO A LA ORGANIZACION DEL TRATADO DE COOPERACION AMAZONICA (OTCA), POR CONCEPTO DE MEMBRESIA POR USD115.659,08, SEGUN SOLICITUD VRE-DGRM-CS-172/2017. LIB. 00099021001 TGN-RECURSOS ORDINARIOS (3987)</t>
  </si>
  <si>
    <t>G05014710003</t>
  </si>
  <si>
    <t>TRANSFERENCIA DE FONDOS AL EXTERIOR A SOLICITUD DE TESORO GENERAL DE LA NACION SEGUN SOLICITUD 2749 REF: PAGO AL GRUPO DE ACCION FINANCIERA DE LATINOAMERICA (GAFILAT), POR CONCEPTO DE MEMBRESIA POR USD42.400,00, SEGUN SOLICITUD VRE-DGRM-CS-151/2017. LIB. 00099021001 TGN-RECURSOS ORDINARIOS (3987)</t>
  </si>
  <si>
    <t>G05015030004</t>
  </si>
  <si>
    <t>VENTA DE DIVISAS CON TRANSFERENCIA DE FONDOS A SOLICITUD DE MINISTERIO DE LA PRESIDENCIA SEGUN SOLICITUD 2748 REF: DIVISAS USD 1,800. TRANSFERENCIA A JOSE HUEDO AUDIOVISUAL PRODUCTION POR SERVICIO FOTOGRAFICO EN BRUSELAS BELGICA DURANTE VIAJE PRESIDENCIAL, PAGO A TRIODOS BANK, CUENTA ES7414910001272 LIB. 00099021001 TGN-RECURSOS ORDINARIOS (3987)</t>
  </si>
  <si>
    <t>G05021340001</t>
  </si>
  <si>
    <t>COBRO COSTOS DE PAPELERIA SEGUN TRANSFERENCIA DEL EXTERIOR POR ORDEN DE VICTORIA JUAN GAS S.A.C. REF:FACTURA COMERCIAL 39 LIB. 00513062001 YPFB-OPERACIONES PLANTA DE SEPARACION DE LIQUIDOS RIO GRANDE</t>
  </si>
  <si>
    <t>G05022780001</t>
  </si>
  <si>
    <t>J03262900002</t>
  </si>
  <si>
    <t>A:00099021001 Debito Automatico por incumplimiento del GAM Yanacachi, al Convenio de Colaboracion, Cofinanciamiento y Coordinacion de fecha 03 de septiembre de 2014 suscrito entre la FONADAL y el GAM Yanacachi proyecto Construccion Unidad Educativa Chaco</t>
  </si>
  <si>
    <t>S08937230003</t>
  </si>
  <si>
    <t>||REGULARIZACIÓN DE NUESTRA OPERACION NRO. 0893702 DE F. 25/07/17, EN ATENCIÓN A CORREO ELECTRÓNICO DE AASANA DE LA FECHA (SECTOR PUBLICO). DEBITO DE LA LIBRETA 00117012001 DGAC, REPOSICION UTILES DE ESCRITORIO.</t>
  </si>
  <si>
    <t>S08937740003</t>
  </si>
  <si>
    <t>||TRANSFERENCIA DE FONDOS S/G. MENSAJES SWIFT NROS. 10670 Y 10651 DE LA FECHA (SECTOR PUBLICO). DEBITO DE LA LIBRETA 00117012001 DGAC, REPOSICION UTILES DE ESCRITORIO.</t>
  </si>
  <si>
    <t>S08937910003</t>
  </si>
  <si>
    <t>||TRANSFERENCIA DE FONDOS S/G. MENSAJE SWIFT NRO. 10667 Y CORREO ELECTRONICO DE LA DIRECCION GENERAL DE AERONAUTICA CIVIL DE LA FECHA. (SECTOR PUBLICO). DEBITO DE LA LIBRETA 00117012001 DGAC, REPOSICION UTILES DE ESCRITORIO.</t>
  </si>
  <si>
    <t>S08938880003</t>
  </si>
  <si>
    <t>||TRANSFERENCIA DE FONDOS S/G. MENSAJE SWIFT NRO. 10709 DE LA FECHA (SECTOR PUBLICO). DEBITO DE LA LIBRETA 00117012001 DGAC, REPOSICION UTILES DE ESCRITORIO.</t>
  </si>
  <si>
    <t>S08938890003</t>
  </si>
  <si>
    <t>||TRANSFERENCIA DE FONDOS S/G. MENSAJES SWIFT NROS. 10710 Y 10695 DE LA FECHA (SECTOR PUBLICO). DEBITO DE LA LIBRETA 00117012001 DGAC, REPOSICION UTILES DE ESCRITORIO.</t>
  </si>
  <si>
    <t>G05025200004</t>
  </si>
  <si>
    <t>TRANSFERENCIA DE FONDOS AL EXTERIOR A SOLICITUD DE TESORO GENERAL DE LA NACION SEGUN SOLICITUD 2762 REF: PAGO A LA ORGANIZACION MUNDIAL DEL TURISMO (OMT), POR CONCEPTO DE MEMBRESIA POR EUR35.134,00, SEGUN SOLICITUD VRE-DGRM-CS-167/2017. EQUIVALENTES 40.917,23 USD LIB. 00099021001 TGN-RECURSOS ORDINARIOS (3987)</t>
  </si>
  <si>
    <t>G05025210004</t>
  </si>
  <si>
    <t>TRANSFERENCIA DE FONDOS AL EXTERIOR A SOLICITUD DE TESORO GENERAL DE LA NACION SEGUN SOLICITUD 2755 REF: PAGO A LA OPCW POR CONCEPTO DE MEMBRESIA POR EUR7.923,00, SEGUN SOLICITUD VRE-DGRM-CS-153/2017. EQUIVALENTES 9.227,16 USD LIB. 00099021001 TGN-RECURSOS ORDINARIOS (3987)</t>
  </si>
  <si>
    <t>G05025220004</t>
  </si>
  <si>
    <t>TRANSFERENCIA DE FONDOS AL EXTERIOR A SOLICITUD DE TESORO GENERAL DE LA NACION SEGUN SOLICITUD 2763 REF: PAGO A LA SECRETARIA GENERAL IBEROAMERICANA (SEGIB), POR CONCEPTO DE MEMBRESIA POR EUR3.640,47, SEGUN SOLICITUD VRE-DGRM-CS-162/2017. EQUIVALENTES 4.239,71 USD LIB. 00099021001 TGN-RECURSOS ORDINARIOS (3987)</t>
  </si>
  <si>
    <t>G05026610001</t>
  </si>
  <si>
    <t>COBRO COSTOS DE PAPELERIA SEGUN TRANSFERENCIA DEL EXTERIOR POR ORDEN DE SEGUROS GENERALES S.A. (ASUNCION - PARAGUAY) LIB. 00513012003 LBP-YPFB (2011349681373)</t>
  </si>
  <si>
    <t>G05030650004</t>
  </si>
  <si>
    <t>VENTA DE DIVISAS CON TRANSFERENCIA DE FONDOS A SOLICITUD DE YACIMIENTOS PETROLIFEROS FISCALES BOLIVIANOS SEGUN SOLICITUD 2773 REF: PAGO A DTP LABORATORIOS SRL POR ADQUISICION GEOQUIMICA DE SUPERFICIE EN LA SUBCUENCA ROBORE SEGUN CONTRATO ULG-SCZ-205-2016 FACTURA 0003-0000050 LIB. 00513022001 YPFB - "OPERACIONES"</t>
  </si>
  <si>
    <t>G05030730001</t>
  </si>
  <si>
    <t>G05030750001</t>
  </si>
  <si>
    <t>G05031720003</t>
  </si>
  <si>
    <t>PAGO A CAF PRÉSTAMO CFA006536 VCTO. 26-jul-2017 POR CUENTA DE TGN , NTI. 009746 VALOR 26-jul-2017 CAPITAL USD 2.076.926,70 INTERESES USD 711.105,20 COMISIONES USD 11.272,50 CTA. 3987 CUENTA UNICA DEL TESORO-3987 LIB. 00099021001 REF.: COMISIONES BANCARIAS</t>
  </si>
  <si>
    <t>G05032890003</t>
  </si>
  <si>
    <t>TRANSFERENCIA RECIBIDA DEL EXTERIOR SEGÚN MENSAJES SWIFT Nos. 10663-10655 (REM.EXT.) DE FECHA 26-07-2017 POR DESEMBOLSO DE BID PRÉSTAMO 2719/BL-BO REQ 0010 OPS0201732243A LIBRETA N° 00287102001 FPS-RECURSOS PROPIOS REF.: UTILES DE ESCRITORIO</t>
  </si>
  <si>
    <t>G05032900003</t>
  </si>
  <si>
    <t>TRANSFERENCIA RECIBIDA DEL EXTERIOR SEGÚN MENSAJES SWIFT Nos. 10662-10654 (REM.EXT.) DE FECHA 26-07-2017 POR DESEMBOLSO DE BID PRÉSTAMO 2719/BL-BO REQ 0010 OPS0201732243A LIBRETA N° 00287102001 FPS-RECURSOS PROPIOS REF.: UTILES DE ESCRITORIO</t>
  </si>
  <si>
    <t>J03263300002</t>
  </si>
  <si>
    <t>A:00099021001 DEVOLUCION RETENCION DE DESCUENTOS EFECTUADOS POR RECUPERACION DEL P.R.A. (PAGO DE REPARTO ANTICIPADO), CORRESPONDIENTE AL MES DE JUNIO/2017. S/G: CITE SENASIR UAF-TTES 0057/2017, DE FECHA 24 DE JULIO DE 2017</t>
  </si>
  <si>
    <t>J03263310002</t>
  </si>
  <si>
    <t>A:00099021001 DEVOLUCION RETENCION DE DESCUENTOS EFECTUADOS POR COBROS Y PAGOS INDEBIDOS, CORRESPONDIENTE AL MES DE JUNIO/2017. S/G: CITE SENASIR UAF-TTES 0056/2017, DE FECHA 24 DE JULIO DE 2017</t>
  </si>
  <si>
    <t>J03263320002</t>
  </si>
  <si>
    <t>A:00099021001 DEVOLUCION RETENCION DE DESCUENTOS EFECTUADOS POR CONVENIOS DE COMPENSACION DE COTIZACIONES CON BBVA PREVISION S.A. AFP, CORRESPONDIENTE AL MES DE MAYO/2017 Y AGUINALDO 2015 AL 2016. S/G: CITE SENASIR UAF-TTES 0055/2017, DE FECHA 24 DE JULIO DE 2017</t>
  </si>
  <si>
    <t>J03263330002</t>
  </si>
  <si>
    <t>A:00099021001 DEVOLUCION RETENCION DE DESCUENTOS EFECTUADOS POR CONVENIOS DE COMPENSACION DE COTIZACIONES CON FUTURO DE BOLIVIA AFP S.A., CORRESPONDIENTE AL MES DE MAYO/2017 Y AGUINALDOS 2009, 2012 AL 2016. S/G: CITE SENASIR UAF-TTES 0054/2017, DE FECHA 24 DE JULIO DE 2017</t>
  </si>
  <si>
    <t>J03263340002</t>
  </si>
  <si>
    <t>A:00099021001 DEVOLUCION RETENCION DE DESCUENTOS EFECTUADOS POR CONVENIOS DE COMPENSACION DE COTIZACIONES CON LA VITALICIA SEGUROS Y REASEGUROS DE VIDA S.A., CORRESPONDIENTE AL MES DE MAYO/2017 Y AGUINALDO/2016. S/G: CITE SENASIR UAF-TTES 0053/2017, DE FECHA 24 DE JULIO DE 2017</t>
  </si>
  <si>
    <t>J03263350002</t>
  </si>
  <si>
    <t>A:00099021001 DEVOLUCION RETENCION DE DESCUENTOS EFECTUADOS POR CONVENIOS DE COMPENSACION DE COTIZACIONES CON SEGUROS PROVIDA S.A., CORRESPONDIENTE AL MES DE MAYO/2017. S/G: CITE SENASIR UAF-TTES 0052/2017, DE FECHA 24 DE JULIO DE 2017</t>
  </si>
  <si>
    <t>J03263360002</t>
  </si>
  <si>
    <t>A:00099021001 El concepto de la mencionada operacion corresponde a la transferencia de capital por el mes de Junio/2017, de Cooperativa Buen Samaritano.</t>
  </si>
  <si>
    <t>J03263370002</t>
  </si>
  <si>
    <t>A:00099021001 El concepto de la mencionada operacion corresponde a la transferencia de capital por el mes de Junio/2017, de Cooperativa Sudamerica al TGN.</t>
  </si>
  <si>
    <t>J03263380002</t>
  </si>
  <si>
    <t>A:00099021001 El concepto de la mencionada operacion corresponde a la transferencia de capital por el mes de Junio de 2016 del Fideicomiso Programa de Reconversion Productiva y Comercial TGN 9.</t>
  </si>
  <si>
    <t>Q08664530002</t>
  </si>
  <si>
    <t>NÚMERO DE LIBRETA CUT: 99031009.00 OPERACIÓN T01 TRANSFERENCIA DE FONDOS A LA CUT - TESORO DIRECTO DE BANCO UNION S.A. A CUENTA UNICA DEL TESORO CON NUMERO DE SOLICITUD = 1983555 Y NUMERO CORRELATIVO = 91320027072017632 TRANSFERENCIA POR OPERACIONES DE VENTA BONOS BTX</t>
  </si>
  <si>
    <t>S08940300003</t>
  </si>
  <si>
    <t>||TRANSFERENCIA DE FONDOS S/G. MENSAJE SWIFT NRO. 10809 DE LA FECHA (SECTOR PUBLICO). DEBITO DE LA LIBRETA 00117012001 DGAC, REPOSICION UTILES DE ESCRITORIO.</t>
  </si>
  <si>
    <t>S08940340001</t>
  </si>
  <si>
    <t>||VENTA DE DIVISAS SEGUN NOTA DGCP-05-016 D.D.E.OF N° 1091/2005 MIN. ECONOMIA . PAGO CUSTODIO DE VALORES. REF.: FACURA 892830 LIBR.00099021001 TGN RECURSOS ORDINARIOS</t>
  </si>
  <si>
    <t>S08940340004</t>
  </si>
  <si>
    <t>||VENTA DE DIVISAS SEGUN NOTA DGCP-05-016 D.D.E.OF N° 1091/2005 MIN. ECONOMIA . PAGO CUSTODIO DE VALORES. REF.: FACURA 892830 LIBR.00099021001 TGN RECURSOS ORDINARIOS, COM.0,10% S/USD 87,05 SWIFT BS 220.- UTILES BS 50.-</t>
  </si>
  <si>
    <t>G05035720001</t>
  </si>
  <si>
    <t>G05035790001</t>
  </si>
  <si>
    <t>G05037010003</t>
  </si>
  <si>
    <t>PROVISION DE FONDOS A SOLICITUD DE YACIMIENTOS PETROLIFEROS FISCALES BOLIVIANOS SEGUN SOLICITUD YPFB-0220-2017 REF: PAGO REGALIAS ABRIL 2017 TGN LIB. 00099021001 TGN YPFB PARTICIPACION 6% PRODUCCIÓN BRUTA DE HIDROCARBUROS BOCA DE POZO</t>
  </si>
  <si>
    <t>G05037130003</t>
  </si>
  <si>
    <t>PROVISION DE FONDOS A SOLICITUD DE YACIMIENTOS PETROLIFEROS FISCALES BOLIVIANOS SEGUN SOLICITUD YPFB-0213-2017 REF: PAGO IDH MES DE ABRIL 2017 Y CONCILIACION ABRIL 2015 LIB. 00513012007 YPFB - RECURSOS NACIONALIZACIÓN</t>
  </si>
  <si>
    <t>G05037730001</t>
  </si>
  <si>
    <t>COBRO COSTOS DE PAPELERIA SEGUN TRANSFERENCIA DEL EXTERIOR POR ORDEN DE CORPORACION PETROLERA S.A. REF.: DCPI-NC-34/2017, PAGO SEGUN FACTURA 44 LIB. 00513062001 YPFB-OPERACIONES PLANTA DE SEPARACION DE LIQUIDOS RIO GRANDE</t>
  </si>
  <si>
    <t>G05037750001</t>
  </si>
  <si>
    <t>COBRO COSTOS DE PAPELERIA SEGUN TRANSFERENCIA DEL EXTERIOR POR ORDEN DE HERCO COMBUSTIBLES S A LIB. 00513062001 YPFB-OPERACIONES PLANTA DE SEPARACION DE LIQUIDOS RIO GRANDE</t>
  </si>
  <si>
    <t>S08939450003</t>
  </si>
  <si>
    <t>||TRANSFERENCIA DE FONDOS S/G. MENSAJE SWIFT NRO. 10752 DE LA FECHA (SECTOR PUBLICO). DEBITO DE LA LIBRETA 00117012001 DGAC, REPOSICION UTILES DE ESCRITORIO.</t>
  </si>
  <si>
    <t>Q08669260002</t>
  </si>
  <si>
    <t>NÚMERO DE LIBRETA CUT: 99031009.00 OPERACIÓN T01 TRANSFERENCIA DE FONDOS A LA CUT - TESORO DIRECTO DE BANCO UNION S.A. A CUENTA UNICA DEL TESORO CON NUMERO DE SOLICITUD = 1987159 Y NUMERO CORRELATIVO = 91320028072017686 TRANSFERENCIA POR OPERACIONES DE VENTA BONOS BTX</t>
  </si>
  <si>
    <t>S08941350001</t>
  </si>
  <si>
    <t>||COM. TRANSF. DE FDOS. AL EXT. 0,10% S/USD291,200.- REEMB. GTOS. DE COMUNICACION BS220.- Y EMISION DE CBTE. CTBLE. BS50.- REF.: PAGO N°4 LC I-2016-032 P/C YPFB A FAVOR DE KOSAN CRISPLANT A/S EN COMPLEMENTO A CBTE. S-0894132 DE LA FECHA ADJUNTO LIB. 00513012004 LBP - YPFB UNICOMERCIQAL MREF.: COM. PAGO N°4 LC I-2016-032</t>
  </si>
  <si>
    <t>S08941930003</t>
  </si>
  <si>
    <t>||TRANSFERENCIA DE FONDOS S/G. MENSAJE SWIFT NRO. 10858 DE LA FECHA (SECTOR PUBLICO). DEBITO DE LA LIBRETA 00117012001 DGAC, REPOSICION UTILES DE ESCRITORIO.</t>
  </si>
  <si>
    <t>S08941940003</t>
  </si>
  <si>
    <t>||TRANSFERENCIA DE FONDOS S/G. MENSAJE SWIFT NRO. 10859 DE LA FECHA (SECTOR PUBLICO). DEBITO DE LA LIBRETA 00117012001 DGAC, REPOSICION UTILES DE ESCRITORIO.</t>
  </si>
  <si>
    <t>S08941950003</t>
  </si>
  <si>
    <t>||TRANSFERENCIA DE FONDOS S/G. MENSAJE SWIFT NRO. 10860 DE LA FECHA (SECTOR PUBLICO). DEBITO DE LA LIBRETA 00117012001 DGAC, REPOSICION UTILES DE ESCRITORIO.</t>
  </si>
  <si>
    <t>S08942090004</t>
  </si>
  <si>
    <t>G05047910004</t>
  </si>
  <si>
    <t>TRANSFERENCIA DE FONDOS AL EXTERIOR A SOLICITUD DE TESORO GENERAL DE LA NACION SEGUN SOLICITUD 2761 REF: PAGO A LA ORGANIZACION INTERNACIONAL PARA LAS MIGRACIONES (OIM), POR CONCEPTO DE MEMBRESIA POR CHF30.611,00, SEGUN SOLICITUD VRE-DGRM-CS-170/2017. EQUIVALENTES 32.495,75 USD LIB. 00099021001 TGN-RECURSOS ORDINARIOS (3987)</t>
  </si>
  <si>
    <t>G05050900003</t>
  </si>
  <si>
    <t>PAGO A BID PRÉSTAMO 3060/BL-BO VCTO. 28-jul-2017 POR CUENTA DE TGN , NTI. 009549 VALOR 28-jul-2017 INTERESES USD 581.234,47 COMISIONES USD 20.864,76 CTA. 3987 CUENTA UNICA DEL TESORO-3987 LIB. 00099021001 REF.: COMISIONES BANCARIAS</t>
  </si>
  <si>
    <t>G05050970003</t>
  </si>
  <si>
    <t>PROVISION DE FONDOS A SOLICITUD DE YACIMIENTOS PETROLIFEROS FISCALES BOLIVIANOS SEGUN SOLICITUD YPFB-0225-2017 REF: PAGO SERVICIO DE TRANSPORTE FIRME DE GN PARA EL MI POR EL MES DE JUNIO 2017 A YPFB TRANSPORTE LIB. 00513012007 YPFB - RECURSOS NACIONALIZACIÓN</t>
  </si>
  <si>
    <t>G05051020003</t>
  </si>
  <si>
    <t>PROVISION DE FONDOS A SOLICITUD DE YACIMIENTOS PETROLIFEROS FISCALES BOLIVIANOS SEGUN SOLICITUD YPFB-0228-2017 REF: PAGO SERVICIO DE TRASNPORTE DE GAS NATURAL PARA EL ME DE JUNIO 2017 A GAS ORIENTE BOLIVIANO LTDA LIB. 00513012007 YPFB - RECURSOS NACIONALIZACIÓN</t>
  </si>
  <si>
    <t>G05051050003</t>
  </si>
  <si>
    <t>PROVISION DE FONDOS A SOLICITUD DE YACIMIENTOS PETROLIFEROS FISCALES BOLIVIANOS SEGUN SOLICITUD YPFB-0227-2017 REF: PAGO SERVICIO DE ALMACENAJE DE CRUDO RECONSTITUIDO C EN ESTACION TERMINAL ARICA POR EL PERIODO DE 01 DE MAYO A 01 DE JUNIO 2017 A YPFB TRANSPORTE LIB. 00513012007 YPFB - RECURSOS NACIONALIZACIÓN</t>
  </si>
  <si>
    <t>G05051150003</t>
  </si>
  <si>
    <t>PROVISION DE FONDOS A SOLICITUD DE YACIMIENTOS PETROLIFEROS FISCALES BOLIVIANOS SEGUN SOLICITUD YPFB-0230-2017 REF: PAGO SERVICIO DE TRASNPORTE DE GAS NATURAL Y ACUERDO TEMPORAL DEL MES DE JUNIO 2017 A YPFB TRANSIERRA SA LIB. 00513012007 YPFB - RECURSOS NACIONALIZACIÓN</t>
  </si>
  <si>
    <t>G05051290004</t>
  </si>
  <si>
    <t>VENTA DE DIVISAS CON TRANSFERENCIA DE FONDOS A SOLICITUD DE YACIMIENTOS PETROLIFEROS FISCALES BOLIVIANOS SEGUN SOLICITUD 2789 REF: PAGO A LA EMPRESA JAGUAR EXPLORATION INC CORRESPONDIENTE AL QUINTO PAGO POR APOYO TECNICO AL PROYECTO DE ADQUISICION SISMICA 2D ALTIPLANO NORTE SEGUN CONTRATO ULG SCZ 24 LIB. 00513042001 YPFB - OPERACIONES G N E E</t>
  </si>
  <si>
    <t>G05051320004</t>
  </si>
  <si>
    <t>VENTA DE DIVISAS CON TRANSFERENCIA DE FONDOS A SOLICITUD DE MINISTERIO DE LA PRESIDENCIA SEGUN SOLICITUD 2792 REF: DIVISAS USD 42,854.00 TRANSFERENCIA A JEPPESEN SANDERSON INC POR SUSCRIPCION ANUAL SERVICIO INDS DATOS DE NAVEGACION AERONAVE FAB 001, PERIODO JULIO 2017 A JULIO 2018, PAGO BANK OF AMER LIB. 00099021001 TGN-RECURSOS ORDINARIOS (3987)</t>
  </si>
  <si>
    <t>G05051330004</t>
  </si>
  <si>
    <t>VENTA DE DIVISAS CON TRANSFERENCIA DE FONDOS A SOLICITUD DE MINISTERIO DE LA PRESIDENCIA SEGUN SOLICITUD 2794 REF: DIVISAS USD 21,864.33 TRANSFERENCIA A HONEYWELL POR ADMINISTRACION PLAN DE SERVICIOS DE MANTENIMIENTO MSP AERONAVE FAB 002 MES JUNIO 2017, PAGO A JPMORGAN CHASE, CUENTA 9102597771. LIB. 00099021001 TGN-RECURSOS ORDINARIOS (3987)</t>
  </si>
  <si>
    <t>G05054820004</t>
  </si>
  <si>
    <t>VENTA DE DIVISAS CON TRANSFERENCIA DE FONDOS A SOLICITUD DE BOLIVIA TV SEGUN SOLICITUD 2787 REF: OMB NEWS. SERVICIO DE TRANSMISION DESDE LA CIUDAD DE NUEVA YORK, PARA LA INTERVENCION DEL PRESIDENTE EVO MORALES AYMA ANTE LA ASAMBLEA GENERAL DE LAS NACIONES UNIDAS. SEGUN INFORME CONTABILIDAD 458 2017, LIB. 00526012001 BOLIVIA TV - RECAUDACIONES</t>
  </si>
  <si>
    <t>Q08676520002</t>
  </si>
  <si>
    <t>NÚMERO DE LIBRETA CUT: 99031009.00 OPERACIÓN T01 TRANSFERENCIA DE FONDOS A LA CUT - TESORO DIRECTO DE BANCO UNION S.A. A CUENTA UNICA DEL TESORO CON NUMERO DE SOLICITUD = 1991926 Y NUMERO CORRELATIVO = 91320031072017764 TRANSFERENCIA POR OPERACIONES DE VENTA BONOS BTX</t>
  </si>
  <si>
    <t>S08944180003</t>
  </si>
  <si>
    <t>||TRANSFERENCIA DE FONDOS S/G. MENSAJE SWIFT NRO. 10948 DE LA FECHA (SECTOR PUBLICO). DEBITO DE LA LIBRETA 00117012001 DGAC, REPOSICION UTILES DE ESCRITORIO.</t>
  </si>
  <si>
    <t>S08942240001</t>
  </si>
  <si>
    <t>||COMISION TRANSFERENCIA FDOS AL EXTERIOR 0.10% S/USD 130.000.- REEM. GTOS COMUNICACION BS220.- Y EMISION CBTE CONTABLE BS50.- REF.: PAGO N°2 LC I-2016-048 EN COMPLEMENTO A CBTE S-0894221 ADJ DE LA FECHA. CGO.LIB.N°00513012004 LBP-YPFB-UNICOMERCIAL REF.:COMISIONES PAGO N°2 LC I-2016-048.</t>
  </si>
  <si>
    <t>S08942590001</t>
  </si>
  <si>
    <t>||COMISION TRANSFERENCIA FDOS.AL EXTERIOR 0,10% S/USD2.548.924,08.-,REEMB.GSTS.COMUNICACION BS220.-Y EMISION COMP.CONTABLE BS50.-REF.:PAGO 2 LC I-2016-051 P/C Y.P.F.B. A/F SIDERCA,EN COMPL.A COMP.894258 ADJ.DE LA FECHA. LIB.00513042001 YPFB - OPERACIONES G N E E REF.:COMISIONES PAGO 2 LC I-2016-051</t>
  </si>
  <si>
    <t>S08942880003</t>
  </si>
  <si>
    <t>||TRANSFERENCIA DE FONDOS S/G. MENSAJES SWIFT NROS. 10895 Y 10880 DE LA FECHA (SECTOR PUBLICO). DEBITO DE LA LIBRETA 00117012001 DGAC, REPOSICION UTILES DE ESCRITORIO.</t>
  </si>
  <si>
    <t>S08943790003</t>
  </si>
  <si>
    <t>||TRANSFERENCIA DE FONDOS S/G. MENSAJE SWIFT NRO. 10939 DE LA FECHA (SECTOR PUBLICO). DEBITO DE LA LIBRETA 00117012001 DGAC, REPOSICION UTILES DE ESCRITORIO.</t>
  </si>
  <si>
    <t>G05064120003</t>
  </si>
  <si>
    <t>PAGO A CAF PRÉSTAMO CFA003145 VCTO. 31-jul-2017 POR CUENTA DE TGN , NTI. 009580 VALOR 31-jul-2017 CAPITAL USD 841.465,71 INTERESES USD 108.517,52 CTA. 3987 CUENTA UNICA DEL TESORO-3987 LIB. 00099021001 REF.: COMISIONES BANCARIAS</t>
  </si>
  <si>
    <t>G05064160004</t>
  </si>
  <si>
    <t>VENTA DE DIVISAS CON TRANSFERENCIA DE FONDOS A SOLICITUD DE YACIMIENTOS PETROLIFEROS FISCALES BOLIVIANOS SEGUN SOLICITUD 2798 REF: PAGO A VITOL SA POR SUMINISTRO DE INSUMOS Y ADITIVOS Y DIESEL OIL CORRESPONDIENTE AL MES DE JULIO 2017 SEGUN PROFORMA PI 17062003 Y DOCUMENTACION ADJUNTA LIB. 00513012004 LBP-YPFB-UNICOMERCIAL (4030005415/1-2188907)</t>
  </si>
  <si>
    <t>G05064170004</t>
  </si>
  <si>
    <t>VENTA DE DIVISAS CON TRANSFERENCIA DE FONDOS A SOLICITUD DE YACIMIENTOS PETROLIFEROS FISCALES BOLIVIANOS SEGUN SOLICITUD 2799 REF: PAGO A VITOL SA POR SUMINISTRO DE DIESEL OIL JULIO 2017 SEGUNDO EMBARQUE SEGUN FACTURA PI 1702301 Y DOCUMENTACION ADJUNTA LIB. 00513012004 LBP-YPFB-UNICOMERCIAL (4030005415/1-2188907)</t>
  </si>
  <si>
    <t>G05067690003</t>
  </si>
  <si>
    <t>TRANSFERENCIA RECIBIDA DEL EXTERIOR SEGÚN MENSAJES SWIFT Nos. 10890-10883 (REM.EXT.) DE FECHA 31-07-2017 POR DESEMBOLSO DE BID PRÉSTAMO 3385/BL-BO REQ 0009 OPS0201732915A LIBRETA N° 02910102002 ABC-LIB.RECAUD.TASAS Y TRIBUTOS I REF.: UTILES DE ESCRITORIO</t>
  </si>
  <si>
    <t>G05067700003</t>
  </si>
  <si>
    <t>TRANSFERENCIA RECIBIDA DEL EXTERIOR SEGÚN MENSAJES SWIFT Nos. 10889-10882 (REM.EXT.) DE FECHA 31-07-2017 POR DESEMBOLSO DE BID PRÉSTAMO 3385/BL-BO REQ 0009 OPS0201732915A LIBRETA N° 02910102002 ABC-LIB.RECAUD.TASAS Y TRIBUTOS I REF.: UTILES DE ESCRITORIO</t>
  </si>
  <si>
    <t>G05069350003</t>
  </si>
  <si>
    <t>PAGO A EXIMBANK CHINA POPUL PRÉSTAMO PBC 2016 (22) 410 VCTO. 21-08-2017 POR CUENTA DE TGN SEGÚN NOTA MEFP/VTCP/DGCP/UODP-582/2017 DE FECHA 28-07-2017, VALOR 31-07-2017 COMISIONES USD 1.075.250,00 LIBRETA N° 0099021001 TGN-RECURSOS ORDINARIOS 3987 REF.: COMISIONES BANCARIAS</t>
  </si>
  <si>
    <t>B15153280002</t>
  </si>
  <si>
    <t>00290012001 DEP.DE CHEQ.AJENOS,RET.DE CAM.,CONCEPTO: BAJA DE REGISTRO CXC - BOA, C-31 SIP N°110,DEP.: SERVICIO DE IMPUESTOS NACIONALES , PROCEDENCIA: BANCO UNION S.A., CHEQUE: 4450, FECHA DE EMISION:27/06/2017</t>
  </si>
  <si>
    <t>B15153290002</t>
  </si>
  <si>
    <t>00290012001 DEP.DE CHEQ.AJENOS,RET.DE CAM.,CONCEPTO: DEPÓSITO DE MULTAS Y ATRASOS DURANTE EL MES DE MAYO , 2017 - GDTJ,DEP.: SERVICIO DE IMPUESTOS NACIONALES , PROCEDENCIA: BANCO UNION S.A., CHEQUE: 4448, FECHA DE EMISION:27/06/2017</t>
  </si>
  <si>
    <t>B15153300002</t>
  </si>
  <si>
    <t>00290012001 DEP.DE CHEQ.AJENOS,RET.DE CAM.,CONCEPTO: DEPÓSITO POR MULTAS DE LA EMPRESA - LINE HOUSE SERVICES SRL DIC/2016,DEP.: SERVICIO DE IMPUESTOS NACIONALES , PROCEDENCIA: BANCO UNION S.A., CHEQUE: 4445, FECHA DE EMISION:26/06/2017</t>
  </si>
  <si>
    <t>B15153320002</t>
  </si>
  <si>
    <t>00290012001 DEP.DE CHEQ.AJENOS,RET.DE CAM.,CONCEPTO: ALTA CXC ABRIL/2017 CAJA PETROLERA DE SALUD C-31 SIP N°104,DEP.: SERVICIO DE IMPUESTOS NACIONALES , PROCEDENCIA: BANCO UNION S.A., CHEQUE: 4444, FECHA DE EMISION:26/06/2017</t>
  </si>
  <si>
    <t>B15153340002</t>
  </si>
  <si>
    <t>00290012001 DEP.DE CHEQ.AJENOS,RET.DE CAM.,CONCEPTO: MULTAS Y ATRASOS DE LOS MESES DE MARZO, ABRIL Y MAYO 2017,DEP.: SERVICIO DE IMPUESTOS NACIONALES , PROCEDENCIA: BANCO UNION S.A., CHEQUE: 4447, FECHA DE EMISION:27/06/2017</t>
  </si>
  <si>
    <t>B15153390002</t>
  </si>
  <si>
    <t>00290012001 DEP.DE CHEQ.AJENOS,RET.DE CAM.,CONCEPTO: DEPÓSITO DE DNI"S POR DESCUENTOS DE MULTAS Y ATRASOS MAYO 2017 C-31 SIP N°101,DEP.: SERVICIO DE IMPUESTOS NACIONALES , PROCEDENCIA: BANCO UNION S.A., CHEQUE: 4446, FECHA DE EMISION:27/06/2017</t>
  </si>
  <si>
    <t>B15153400002</t>
  </si>
  <si>
    <t>00290012001 DEP.DE CHEQ.AJENOS,RET.DE CAM.,CONCEPTO: DEPÓSITO DE LA EMPRESA LINE HOUSE SERVICES SRL DEVENGADO/2016,DEP.: SERVICIO DE IMPUESTOS NACIONALES , PROCEDENCIA: BANCO UNION S.A., CHEQUE: 4443, FECHA DE EMISION:26/06/2017</t>
  </si>
  <si>
    <t>B15153420002</t>
  </si>
  <si>
    <t>00290012001 DEP.DE CHEQ.AJENOS,RET.DE CAM.,CONCEPTO: DEPÓSITO POR MULTAS Y ATRASOS A CONSULTORES - GDEA C-31 SIP N°86,DEP.: SERVICIO DE IMPUESTOS NACIONALES , PROCEDENCIA: BANCO UNION S.A., CHEQUE: 4502, FECHA DE EMISION:28/06/2017</t>
  </si>
  <si>
    <t>B15153750002</t>
  </si>
  <si>
    <t>00099021001 DEP.DE CHEQ.AJENOS,RET.DE CAM.,CONCEPTO: PAGO INCAPACIDADES TEMPORALES (REEMBOLSO) MINISTERIO DE ECONOMÍA FINANZAS PÚBLICAS,DEP.: CAJA NACIONAL DE SALUD , PROCEDENCIA: BANCO UNION S.A., CHEQUE: 13381, FECHA DE EMISION:03/07/2017</t>
  </si>
  <si>
    <t>B15153770002</t>
  </si>
  <si>
    <t>00099021001 DEP.DE CHEQ.AJENOS,RET.DE CAM.,CONCEPTO: PAGO INCAPACIDADES TEMPORALES (REEMBOLSO) MINISTERIO DE ECONOMÍA FINANZAS PÚBLICAS,DEP.: CAJA NACIONAL DE SALUD , PROCEDENCIA: BANCO UNION S.A., CHEQUE: 13382, FECHA DE EMISION:03/07/2017</t>
  </si>
  <si>
    <t>B15153780002</t>
  </si>
  <si>
    <t>00099021001 DEP.DE CHEQ.AJENOS,RET.DE CAM.,CONCEPTO: PAGO INCAPACIDADES TEMPORALES (REEMBOLSO) MINISTERIO DE ECONOMÍA FINANZAS PÚBLICAS,DEP.: CAJA NACIONAL DE SALUD , PROCEDENCIA: BANCO UNION S.A., CHEQUE: 13383, FECHA DE EMISION:03/07/2017</t>
  </si>
  <si>
    <t>O15153220002</t>
  </si>
  <si>
    <t>O15153370002</t>
  </si>
  <si>
    <t>00099021001 DEPOSITO DE EFECTIVO, DEPOSITANTE: TERESA BERNARDA CORES CONDE, CONCEPTO: DEVOLUCION, CUENTA DE DEPOSITO: CUENTA UNICA DEL TESORO</t>
  </si>
  <si>
    <t>O15153570002</t>
  </si>
  <si>
    <t>00035011105 DEPOSITO DE EFECTIVO, DEPOSITANTE: MELVY ISABEL CARVAJAL CUMARA, CONCEPTO: DEVOLUCIÓN DE PASAJES TERRESTRES NO UTILIZADOS, CUENTA DE DEPOSITO: CUENTA UNICA DEL TESORO</t>
  </si>
  <si>
    <t>O15153700002</t>
  </si>
  <si>
    <t>O15153980002</t>
  </si>
  <si>
    <t>00099021001 DEPOSITO DE EFECTIVO, DEPOSITANTE: GERONIMO MAYTA ROMERO C.I. 2045764 L.P., CONCEPTO: IMPORTE POR COBRO INDEBIDO, CUENTA DE DEPOSITO: CUENTA UNICA DEL TESORO</t>
  </si>
  <si>
    <t>O15155410002</t>
  </si>
  <si>
    <t>00586019203 DEPOSITO DE EFECTIVO, DEPOSITANTE: GUARACHI AYALA PAOLO MARCELO, CONCEPTO: DEVOLUCION DE FONDOS EN AVANCE (491), CUENTA DE DEPOSITO: CUENTA UNICA DEL TESORO</t>
  </si>
  <si>
    <t>O15155530002</t>
  </si>
  <si>
    <t>00099021001 DEPOSITO DE EFECTIVO, DEPOSITANTE: ANDREA ALEXANDRA CALDERON MERITT, CONCEPTO: DEVOLUCION DE FONDOS EN AVANCE, CUENTA DE DEPOSITO: CUENTA UNICA DEL TESORO</t>
  </si>
  <si>
    <t>O15156000002</t>
  </si>
  <si>
    <t>00070014201 DEPOSITO DE EFECTIVO, DEPOSITANTE: ANGEL GUSTAVO VARGAS VALENCIA, CONCEPTO: DEVOLUCION SALDO REFRIGERIOS, CUENTA DE DEPOSITO: CUENTA UNICA DEL TESORO</t>
  </si>
  <si>
    <t>B15158280002</t>
  </si>
  <si>
    <t>00099021001 DEP.DE CHEQ.AJENOS,RET.DE CAM.,CONCEPTO: MARCELO EDGAR CORTEZ ZACONETA,DEP.: BANCO UNION S.A. , PROCEDENCIA: BANCO UNION S.A., CHEQUE: 150574, FECHA DE EMISION:04/07/2017</t>
  </si>
  <si>
    <t>B15158360002</t>
  </si>
  <si>
    <t>00578012002 DEP.DE CHEQ.AJENOS,RET.DE CAM.,CONCEPTO: REVERSIÓN,DEP.: BOLIVIANA DE AVIACIÓN , PROCEDENCIA: BANCO UNION S.A., CHEQUE: 7743, FECHA DE EMISION:03/07/2017</t>
  </si>
  <si>
    <t>B15158620002</t>
  </si>
  <si>
    <t>00290012001 DEP.DE CHEQ.AJENOS,RET.DE CAM.,CONCEPTO: DEVOLUCION POR INCAPACIDAD TEMPORAL ABRIL/2017,DEP.: CAJA BANCARIA ESTATAL DE SALUD , PROCEDENCIA: BANCO UNION S.A., CHEQUE: 22841, FECHA DE EMISION:16/06/2017</t>
  </si>
  <si>
    <t>B15158730002</t>
  </si>
  <si>
    <t>00046021107 DEP.DE CHEQ.AJENOS,RET.DE CAM.,CONCEPTO: PAGO DE SUELDOS,DEP.: MINISTERIO DE SALUD , PROCEDENCIA: BANCO UNION S.A., CHEQUE: 12122, FECHA DE EMISION:28/06/2017</t>
  </si>
  <si>
    <t>B15158770002</t>
  </si>
  <si>
    <t>00099021001 DEP.DE CHEQ.AJENOS,RET.DE CAM.,CONCEPTO: DEV DE RETENCION DE IMPUESTOS DEL PREV 1045,DEP.: CAMARA DE SENADORES , PROCEDENCIA: BANCO UNION S.A., CHEQUE: 6536, FECHA DE EMISION:03/07/2017</t>
  </si>
  <si>
    <t>B15158860002</t>
  </si>
  <si>
    <t>00099021001 DEP.DE CHEQ.AJENOS,RET.DE CAM.,CONCEPTO: REMBOLSO SUBSIDIO INCAPACIDAD TEMPORAL (CSBP),DEP.: CONTRALORIA GENERAL DEL ESTADO , PROCEDENCIA: BANCO UNION S.A., CHEQUE: 5252, FECHA DE EMISION:27/06/2017</t>
  </si>
  <si>
    <t>B15158900002</t>
  </si>
  <si>
    <t>00099021001 DEP.DE CHEQ.AJENOS,RET.DE CAM.,CONCEPTO: REMBOLSO SUBSIDIO INCAPACIDAD TEMPORAL CSBP,DEP.: CONTRALORIA GENERAL DEL ESTADO , PROCEDENCIA: BANCO UNION S.A., CHEQUE: 5251, FECHA DE EMISION:27/06/2017</t>
  </si>
  <si>
    <t>B15159170002</t>
  </si>
  <si>
    <t>00513012004 DEP.DE CHEQ.AJENOS,RET.DE CAM.,CONCEPTO: REVERSION SALDOS NO EJECUTADOS,DEP.: YPFB , PROCEDENCIA: BANCO UNION S.A., CHEQUE: 1286, FECHA DE EMISION:30/06/2017</t>
  </si>
  <si>
    <t>B15159340002</t>
  </si>
  <si>
    <t>00099021001 DEP.DE CHEQ.AJENOS,RET.DE CAM.,CONCEPTO: REEMBOLSO POR INCAPACIDAD TEMPORAL A LA AGENCIA BOLIVIANA DE ENERGIA NUCLEAR,DEP.: CAJA DE SALUD ""CORDES"" , PROCEDENCIA: BANCO UNION S.A., CHEQUE: 4681, FECHA DE EMISION:20/06/2017</t>
  </si>
  <si>
    <t>B15159380002</t>
  </si>
  <si>
    <t>00099021001 DEP.DE CHEQ.AJENOS,RET.DE CAM.,CONCEPTO: REEMBOLSO INCAPACIDAD TEMPORAL AL MINISTERIO DE MEDIO AMBIENTE Y AGUA,DEP.: CAJA DE SALUD ""CORDES"" , PROCEDENCIA: BANCO UNION S.A., CHEQUE: 4683, FECHA DE EMISION:20/06/2017</t>
  </si>
  <si>
    <t>B15159420002</t>
  </si>
  <si>
    <t>00099021001 DEP.DE CHEQ.AJENOS,RET.DE CAM.,CONCEPTO: REINTEGROS ENERO A ABRIL 2016 Y ENERO 2017 REEMBOLSO INCAPACIDAD TEMPORAL,DEP.: CAJA DE SALUD ""CORDES"" , PROCEDENCIA: BANCO UNION S.A., CHEQUE: 4685, FECHA DE EMISION:22/06/2017</t>
  </si>
  <si>
    <t>B15159440002</t>
  </si>
  <si>
    <t>00099021001 DEP.DE CHEQ.AJENOS,RET.DE CAM.,CONCEPTO: REEMBOLSO POR INCAPACIDAD TEMPORAL,DEP.: CAJA DE SALUD ""CORDES"" , PROCEDENCIA: BANCO UNION S.A., CHEQUE: 4687, FECHA DE EMISION:22/06/2017</t>
  </si>
  <si>
    <t>B15159460002</t>
  </si>
  <si>
    <t>00099021001 DEP.DE CHEQ.AJENOS,RET.DE CAM.,CONCEPTO: REEMBOLSO POR INCAPACIDAD TEMPORAL AL MINISTERIO DE DEPORTES,DEP.: CAJA DE SALUD "" CORDES"" , PROCEDENCIA: BANCO UNION S.A., CHEQUE: 4680, FECHA DE EMISION:20/06/2017</t>
  </si>
  <si>
    <t>O15157910002</t>
  </si>
  <si>
    <t>00592012001 DEPOSITO DE EFECTIVO, DEPOSITANTE: IVAN GONZALES RAMIREZ, CONCEPTO: DINERO SOBRANTE DEVENGADO IATA, CUENTA DE DEPOSITO: CUENTA UNICA DEL TESORO</t>
  </si>
  <si>
    <t>O15157950002</t>
  </si>
  <si>
    <t>O15158060002</t>
  </si>
  <si>
    <t>00099021001 DEPOSITO DE EFECTIVO, DEPOSITANTE: ASFI-BENITO QUISPE MOJICA, CONCEPTO: DEVOLUCION DE FONDOS TASAS DE AEROPUERTO, CUENTA DE DEPOSITO: CUENTA UNICA DEL TESORO</t>
  </si>
  <si>
    <t>O15158080002</t>
  </si>
  <si>
    <t>00099021001 DEPOSITO DE EFECTIVO, DEPOSITANTE: ASFI-VERONICA L. MORALES VERA, CONCEPTO: DEVOLUCION POR VIATICOS ASIGNADOS, CUENTA DE DEPOSITO: CUENTA UNICA DEL TESORO</t>
  </si>
  <si>
    <t>O15158510002</t>
  </si>
  <si>
    <t>00342012001 DEPOSITO DE EFECTIVO, DEPOSITANTE: SRA CARINA ORTEGA JEREZ, CONCEPTO: DEVOLUCION DE EXCESO DE LLAMADAS DE TELEFONO, CUENTA DE DEPOSITO: CUENTA UNICA DEL TESORO</t>
  </si>
  <si>
    <t>O15158570002</t>
  </si>
  <si>
    <t>00099021001 DEPOSITO DE EFECTIVO, DEPOSITANTE: CECILIA FLORES DE CEÑI, CONCEPTO: DEVOLUCION, CUENTA DE DEPOSITO: CUENTA UNICA DEL TESORO</t>
  </si>
  <si>
    <t>O15158690002</t>
  </si>
  <si>
    <t>00099021001 DEPOSITO DE EFECTIVO, DEPOSITANTE: UMOPAR QUIJARRO-FELCN, CONCEPTO: DEVOLUCION POR COMPRA DE PRODUCTOS QUE NO SON PARA LA ELABORACION DE ALIMENTACION GESTION 2016, CUENTA DE DEPOSITO: CUENTA UNICA DEL TESORO</t>
  </si>
  <si>
    <t>O15158990002</t>
  </si>
  <si>
    <t>00099021001 DEPOSITO DE EFECTIVO, DEPOSITANTE: LOURDES MONICA CARRASCO MEJIA, CONCEPTO: DEVOLUCION, CUENTA DE DEPOSITO: CUENTA UNICA DEL TESORO</t>
  </si>
  <si>
    <t>O15159150002</t>
  </si>
  <si>
    <t>00099021001 DEPOSITO DE EFECTIVO, DEPOSITANTE: GIOE OCCIDENTE - FELCN, CONCEPTO: DEV. POR COMPRA DE PRODUCTOS QUE NO SON CONSIDERADOS PARA LA ELAB. DE ALIMENTOS GESTION/2016, CUENTA DE DEPOSITO: CUENTA UNICA DEL TESORO</t>
  </si>
  <si>
    <t>O15159160002</t>
  </si>
  <si>
    <t>00099021001 DEPOSITO DE EFECTIVO, DEPOSITANTE: GIOE ORIENTE - FELCN, CONCEPTO: DEV. POR COMPRA DE PRODUCTOS QUE NO SON CONSIDERADOS PARA LA LA ELAB. DE ALIMENTOS GESTION 2016, CUENTA DE DEPOSITO: CUENTA UNICA DEL TESORO</t>
  </si>
  <si>
    <t>O15159180002</t>
  </si>
  <si>
    <t>00099021001 DEPOSITO DE EFECTIVO, DEPOSITANTE: GIOE VALLE - FELCN, CONCEPTO: DEV. POR COMPRA DE PRODUCTOS QUE NO SON CONSIDERADOS PRA LA ELAB DE ALIMENTOS GESTION 2016, CUENTA DE DEPOSITO: CUENTA UNICA DEL TESORO</t>
  </si>
  <si>
    <t>O15159230002</t>
  </si>
  <si>
    <t>00526012001 DEPOSITO DE EFECTIVO, DEPOSITANTE: DANIEL MAMANI - BOLIVIA TV, CONCEPTO: DEVOLUCIÓN, CUENTA DE DEPOSITO: CUENTA UNICA DEL TESORO</t>
  </si>
  <si>
    <t>00020031101 DEPOSITO DE EFECTIVO, DEPOSITANTE: LICEO MILITAR, CONCEPTO: DEVOLUCION DE SERVICIOS BASICOS, CUENTA DE DEPOSITO: CUENTA UNICA DEL TESORO</t>
  </si>
  <si>
    <t>O15159770002</t>
  </si>
  <si>
    <t>O15160020002</t>
  </si>
  <si>
    <t>00099021001 DEPOSITO DE EFECTIVO, DEPOSITANTE: FERNANDO VALDEZ CUSI, CONCEPTO: DEVOLUCION DE FONDOS EN AVANCE, CUENTA DE DEPOSITO: CUENTA UNICA DEL TESORO</t>
  </si>
  <si>
    <t>O15160530002</t>
  </si>
  <si>
    <t>00591012001 DEPOSITO DE EFECTIVO, DEPOSITANTE: NELSON AGUIRRE ALARCON, CONCEPTO: CONSUMO DE AGUA POTABLE, CUENTA DE DEPOSITO: CUENTA UNICA DEL TESORO</t>
  </si>
  <si>
    <t>O15160570002</t>
  </si>
  <si>
    <t>00526012001 DEPOSITO DE EFECTIVO, DEPOSITANTE: ALDO COBO - BOLIVIA TV, CONCEPTO: DEVOLUCION, CUENTA DE DEPOSITO: CUENTA UNICA DEL TESORO</t>
  </si>
  <si>
    <t>O15160680002</t>
  </si>
  <si>
    <t>00342012001 DEPOSITO DE EFECTIVO, DEPOSITANTE: ISABEL M. BARRIOS PEÑARANDA, CONCEPTO: DEVOLUCION DE EXESO DE LLAMADAS DE TELEFONO, CUENTA DE DEPOSITO: CUENTA UNICA DEL TESORO</t>
  </si>
  <si>
    <t>O15160690002</t>
  </si>
  <si>
    <t>O15160740002</t>
  </si>
  <si>
    <t>00070011102 DEPOSITO DE EFECTIVO, DEPOSITANTE: EDSON SOCATICONA MAMANI - MIN TRAB EMP PREV S, CONCEPTO: DEVOLUCIÓN DE REFRIGERIO, CUENTA DE DEPOSITO: CUENTA UNICA DEL TESORO</t>
  </si>
  <si>
    <t>O15161110002</t>
  </si>
  <si>
    <t>00099021001 DEPOSITO DE EFECTIVO, DEPOSITANTE: FIDEL SEGALES PABON CI:2326678 LP, CONCEPTO: DEVOLUCIÓN EXCEDENTE SALARIAL JUNIO 2017 SUMA SALARIOS UMSA CNS POR LEY FINANCIAL, CUENTA DE DEPOSITO: CUENTA UNICA DEL TESORO</t>
  </si>
  <si>
    <t>O15161160002</t>
  </si>
  <si>
    <t>00099031004 DEPOSITO DE EFECTIVO, DEPOSITANTE: MINISTERIO DE GOBIERNO, CONCEPTO: DEPÓSITO POR PRORROGA DE NOCRE, CUENTA DE DEPOSITO: CUENTA UNICA DEL TESORO</t>
  </si>
  <si>
    <t>O15161420002</t>
  </si>
  <si>
    <t>00099021001 DEPOSITO DE EFECTIVO, DEPOSITANTE: HUGO PABLO KANTUTA COLQUE, CONCEPTO: DEVOLUCION DE RENTA DE VEJEZ, CUENTA DE DEPOSITO: CUENTA UNICA DEL TESORO</t>
  </si>
  <si>
    <t>B15163100002</t>
  </si>
  <si>
    <t>00099021001 DEP.DE CHEQ.AJENOS,RET.DE CAM.,CONCEPTO: ALDUNATE ESCOBAR DONALD OSCAR,DEP.: BANCO UNIÓN S.A. , PROCEDENCIA: BANCO UNION S.A., CHEQUE: 150577, FECHA DE EMISION:05/07/2017</t>
  </si>
  <si>
    <t>B15163390002</t>
  </si>
  <si>
    <t>00222018010 DEP.DE CHEQ.AJENOS,RET.DE CAM.,CONCEPTO: REVERSIÓN PREV.944,DEP.: INIAF - POTOSI , PROCEDENCIA: BANCO UNION S.A., CHEQUE: 2198, FECHA DE EMISION:06/06/2017</t>
  </si>
  <si>
    <t>B15164260002</t>
  </si>
  <si>
    <t>00099021001 DEP.DE CHEQ.AJENOS,RET.DE CAM.,CONCEPTO: DEVOLUCION DE CC NO COBRADA MARZO 2017,DEP.: LA VITALICIA SEGUROS Y REASEGUROS DE VIDA S.A , PROCEDENCIA: BANCO BISA S.A., CHEQUE: 41338, FECHA DE EMISION:05/07/2017</t>
  </si>
  <si>
    <t>O15162670002</t>
  </si>
  <si>
    <t>O15162860002</t>
  </si>
  <si>
    <t>00099021001 DEPOSITO DE EFECTIVO, DEPOSITANTE: CHAMBI VALENCIA VICTORIA ANGELICA CI 10026042, CONCEPTO: REVERSION DE HABERES INDEVIDA, CUENTA DE DEPOSITO: CUENTA UNICA DEL TESORO</t>
  </si>
  <si>
    <t>O15162880002</t>
  </si>
  <si>
    <t>O15162910002</t>
  </si>
  <si>
    <t>O15162960002</t>
  </si>
  <si>
    <t>00099021001 DEPOSITO DE EFECTIVO, DEPOSITANTE: AIDA MORALES VDA. DE ROSSO, CONCEPTO: CONVENIO DE PAGO 009,16, CUENTA DE DEPOSITO: CUENTA UNICA DEL TESORO</t>
  </si>
  <si>
    <t>O15163020002</t>
  </si>
  <si>
    <t>O15163110002</t>
  </si>
  <si>
    <t>00099021001 DEPOSITO DE EFECTIVO, DEPOSITANTE: PASCUAL AROJA CONDORI, CONCEPTO: DOBLE PERCEPCION, CUENTA DE DEPOSITO: CUENTA UNICA DEL TESORO</t>
  </si>
  <si>
    <t>O15163150002</t>
  </si>
  <si>
    <t>O15163790002</t>
  </si>
  <si>
    <t>00586019203 DEPOSITO DE EFECTIVO, DEPOSITANTE: IVAN CAYO MAMANI FLORES, CONCEPTO: DEVOLUCION DE FONDOS EN AVANCE (280), CUENTA DE DEPOSITO: CUENTA UNICA DEL TESORO</t>
  </si>
  <si>
    <t>O15164780002</t>
  </si>
  <si>
    <t>O15164970002</t>
  </si>
  <si>
    <t>00051018010 DEPOSITO DE EFECTIVO, DEPOSITANTE: PORFIRIO ELIAS COCHI VILLCA, CONCEPTO: DEVOLUCIÓN PAGO EN DEMASÍA, CUENTA DE DEPOSITO: CUENTA UNICA DEL TESORO</t>
  </si>
  <si>
    <t>O15165070002</t>
  </si>
  <si>
    <t>00099021001 DEPOSITO DE EFECTIVO, DEPOSITANTE: SERGIO GREGORIO HUANCA DE LA CRUZ, CONCEPTO: REVERSION DE BOLETA DE HABER MENSUAL, CUENTA DE DEPOSITO: CUENTA UNICA DEL TESORO</t>
  </si>
  <si>
    <t>O15165120002</t>
  </si>
  <si>
    <t>00212082004 DEPOSITO DE EFECTIVO, DEPOSITANTE: BRUNO RICHARD BLANCO ALARCON, CONCEPTO: DEVOLUCIÓN DE GASTOS OPERATIVOS C-31 N°344, CUENTA DE DEPOSITO: CUENTA UNICA DEL TESORO</t>
  </si>
  <si>
    <t>O15165650002</t>
  </si>
  <si>
    <t>00342012001 DEPOSITO DE EFECTIVO, DEPOSITANTE: SRA. CAROLA ALVAREZ BURGOA, CONCEPTO: DEVOLUCION DE EXESO LLAMADAS DE TELEFONO, CUENTA DE DEPOSITO: CUENTA UNICA DEL TESORO</t>
  </si>
  <si>
    <t>O15165690002</t>
  </si>
  <si>
    <t>00099021001 DEPOSITO DE EFECTIVO, DEPOSITANTE: PAULINO VIADEZ TANCARA - SENASIR, CONCEPTO: DOBLE PERCEPCIÓN DEL MES DE MARZO 2017, CUENTA DE DEPOSITO: CUENTA UNICA DEL TESORO</t>
  </si>
  <si>
    <t>O15165750002</t>
  </si>
  <si>
    <t>00591012001 DEPOSITO DE EFECTIVO, DEPOSITANTE: MARIA EUGENIA LAURA CUSI, CONCEPTO: CONSUMO DE AGUA POTABLE, CUENTA DE DEPOSITO: CUENTA UNICA DEL TESORO</t>
  </si>
  <si>
    <t>O15165760002</t>
  </si>
  <si>
    <t>O15165770002</t>
  </si>
  <si>
    <t>O15165790002</t>
  </si>
  <si>
    <t>O15166010002</t>
  </si>
  <si>
    <t>00099021001 DEPOSITO DE EFECTIVO, DEPOSITANTE: LAUREANA QUISPE VDA DE CANAVIRI, CONCEPTO: COBRO INDEBIDO, CUENTA DE DEPOSITO: CUENTA UNICA DEL TESORO</t>
  </si>
  <si>
    <t>O15166120002</t>
  </si>
  <si>
    <t>00586012001 DEPOSITO DE EFECTIVO, DEPOSITANTE: JUAN CARLOS VILLCA LAURA - EASBA, CONCEPTO: DEVOLUCIÓN DE FONDOS EN AVANCE (454), CUENTA DE DEPOSITO: CUENTA UNICA DEL TESORO</t>
  </si>
  <si>
    <t>B15167650002</t>
  </si>
  <si>
    <t>00680012001 DEP.DE CHEQ.AJENOS,RET.DE CAM.,CONCEPTO: PAGO ALQUILER ATM CONTRALORIA JULIO 2017,DEP.: BANCO UNION S.A. , PROCEDENCIA: BANCO UNION S.A., CHEQUE: 147013, FECHA DE EMISION:04/07/2017</t>
  </si>
  <si>
    <t>B15168150002</t>
  </si>
  <si>
    <t>00099021001 DEP.DE CHEQ.AJENOS,RET.DE CAM.,CONCEPTO: DEVOLUCION DE RECURSOS,DEP.: AGENCIA NACIONAL DE HIDROCARBUROS , PROCEDENCIA: BANCO UNION S.A., CHEQUE: 4486, FECHA DE EMISION:30/06/2017</t>
  </si>
  <si>
    <t>B15168230002</t>
  </si>
  <si>
    <t>00099021001 DEP.DE CHEQ.AJENOS,RET.DE CAM.,CONCEPTO: DEVOLUCION DE RECURSOS,DEP.: AGENCIA NACIONAL DE HIDROCARBUROS , PROCEDENCIA: BANCO UNION S.A., CHEQUE: 4487, FECHA DE EMISION:30/06/2017</t>
  </si>
  <si>
    <t>B15168280002</t>
  </si>
  <si>
    <t>00099021001 DEP.DE CHEQ.AJENOS,RET.DE CAM.,CONCEPTO: DEVOLUCION DE RECURSOS,DEP.: AGENCIA NACIONAL DE HIDROCARBUROS , PROCEDENCIA: BANCO UNION S.A., CHEQUE: 4488, FECHA DE EMISION:30/06/2017</t>
  </si>
  <si>
    <t>B15168400002</t>
  </si>
  <si>
    <t>00070011102 DEP.DE CHEQ.AJENOS,RET.DE CAM.,CONCEPTO: DEPÓSITO GASTO PREOCUPACIONAL,DEP.: PATRICIA MACEDO - MTEPS , PROCEDENCIA: BANCO UNION S.A., CHEQUE: 8203, FECHA DE EMISION:05/07/2017</t>
  </si>
  <si>
    <t>B15168550002</t>
  </si>
  <si>
    <t>00099021001 DEP.DE CHEQ.AJENOS,RET.DE CAM.,CONCEPTO: DESCUENTO A BRYAN QUINO POR GASOTS EFECTUADOS EN OPERATIVO Y EXCESO INJUSTIF DE LLAMADAS MAR/2017,DEP.: SENASIR , PROCEDENCIA: BANCO UNION S.A., CHEQUE: 344, FECHA DE EMISION:03/07/2017</t>
  </si>
  <si>
    <t>O15167280002</t>
  </si>
  <si>
    <t>00099021001 DEPOSITO DE EFECTIVO, DEPOSITANTE: VICTORIA CARMEN RIVAS VDA.DE COCHI CI. 2410990 LP., CONCEPTO: COBRO INDEBIDO POR NUEVAS NUPCIAS SENASIR, CUENTA DE DEPOSITO: CUENTA UNICA DEL TESORO</t>
  </si>
  <si>
    <t>O15167290002</t>
  </si>
  <si>
    <t>00099021001 DEPOSITO DE EFECTIVO, DEPOSITANTE: GIAEF - FELCN VALLE, CONCEPTO: DEVOLUCION POR COMPRA DE PRODUCTOS QUE NO SON CONSIDERADOS PARA LA ELABORACION DE ALIMENTOS 2016, CUENTA DE DEPOSITO: CUENTA UNICA DEL TESORO</t>
  </si>
  <si>
    <t>O15167350002</t>
  </si>
  <si>
    <t>O15167500002</t>
  </si>
  <si>
    <t>O15167590002</t>
  </si>
  <si>
    <t>O15167630002</t>
  </si>
  <si>
    <t>00099021001 DEPOSITO DE EFECTIVO, DEPOSITANTE: MARIA DEL PILAR ROCA VARGAS, CONCEPTO: DEVOLUCION DE UN DIA DE HABER, CUENTA DE DEPOSITO: CUENTA UNICA DEL TESORO</t>
  </si>
  <si>
    <t>O15167750002</t>
  </si>
  <si>
    <t>00099021001 DEPOSITO DE EFECTIVO, DEPOSITANTE: CALIXTO CARLOS ALIAGA CATACORA, CONCEPTO: DEP. DEVOLUCION DE PAGO UNICO POR CONPENSACION DE COTIZACION SENASIR, CUENTA DE DEPOSITO: CUENTA UNICA DEL TESORO</t>
  </si>
  <si>
    <t>O15167940002</t>
  </si>
  <si>
    <t>O15167980002</t>
  </si>
  <si>
    <t>00099021001 DEPOSITO DE EFECTIVO, DEPOSITANTE: GERARDO CUQUI ZAPATA, CONCEPTO: DOBLE PERCEPCION, CUENTA DE DEPOSITO: CUENTA UNICA DEL TESORO</t>
  </si>
  <si>
    <t>O15168060002</t>
  </si>
  <si>
    <t>00342012001 DEPOSITO DE EFECTIVO, DEPOSITANTE: CARINA V. ORTEGA JEREZ C.I. 4787120 LP, CONCEPTO: DEVOLUCION DE FONDOS EN AVANCE, CUENTA DE DEPOSITO: CUENTA UNICA DEL TESORO</t>
  </si>
  <si>
    <t>O15168430002</t>
  </si>
  <si>
    <t>00099021001 DEPOSITO DE EFECTIVO, DEPOSITANTE: BRIGIDA CHURA HUANCA, CONCEPTO: REVERSION PARCIAL, CUENTA DE DEPOSITO: CUENTA UNICA DEL TESORO</t>
  </si>
  <si>
    <t>O15168480002</t>
  </si>
  <si>
    <t>00099021001 DEPOSITO DE EFECTIVO, DEPOSITANTE: SONIA CASTRO CACERES- MIN DEFENSA, CONCEPTO: EXCEDENTE SUELDO DE NOVIEMBRE DEL 2016, CUENTA DE DEPOSITO: CUENTA UNICA DEL TESORO</t>
  </si>
  <si>
    <t>O15168670002</t>
  </si>
  <si>
    <t>00035031101 DEPOSITO DE EFECTIVO, DEPOSITANTE: MAURICIO DELGADILLO NAVARRO, CONCEPTO: DEVOLUCION POR PAGO EN DEMASIA, CUENTA DE DEPOSITO: CUENTA UNICA DEL TESORO</t>
  </si>
  <si>
    <t>O15168770002</t>
  </si>
  <si>
    <t>O15168840002</t>
  </si>
  <si>
    <t>00086068001 DEPOSITO DE EFECTIVO, DEPOSITANTE: FREDDY BERTO MATURANO SIVILA, CONCEPTO: RETENCIONES DEL TALLER DE MANEJO DE RECURSOS NATURALES EN UNIDADES EDUCATIVAS, CUENTA DE DEPOSITO: CUENTA UNICA DEL TESORO</t>
  </si>
  <si>
    <t>O15169040002</t>
  </si>
  <si>
    <t>00526012001 DEPOSITO DE EFECTIVO, DEPOSITANTE: RODRIGO MAURICIO ZACONETA LIMPIAS, CONCEPTO: DEVOLUCION DE VIATICOS, CUENTA DE DEPOSITO: CUENTA UNICA DEL TESORO</t>
  </si>
  <si>
    <t>O15169420002</t>
  </si>
  <si>
    <t>00099021001 DEPOSITO DE EFECTIVO, DEPOSITANTE: MAIRA ALEJANDRA NEGRETE LOLA, CONCEPTO: DEVOLUCION POR CONCEPTO DE PASAJES Y PEAJES, CUENTA DE DEPOSITO: CUENTA UNICA DEL TESORO</t>
  </si>
  <si>
    <t>O15169440002</t>
  </si>
  <si>
    <t>00099021001 DEPOSITO DE EFECTIVO, DEPOSITANTE: MAIRA ALEJANDRA NEGRETE LOLA, CONCEPTO: DEVOLUCION DE FONDOS POR CONCEPTO DE COMBUSTIBLE, CUENTA DE DEPOSITO: CUENTA UNICA DEL TESORO</t>
  </si>
  <si>
    <t>O15169740002</t>
  </si>
  <si>
    <t>00572012001 DEPOSITO DE EFECTIVO, DEPOSITANTE: E M A P A, CONCEPTO: DEVOLUCION DE REFRIGERIO MES MAYO DE 2017, CUENTA DE DEPOSITO: CUENTA UNICA DEL TESORO</t>
  </si>
  <si>
    <t>O15170070002</t>
  </si>
  <si>
    <t>00070011102 DEPOSITO DE EFECTIVO, DEPOSITANTE: YURI CALLISAYA MIRANDA - MTEPS, CONCEPTO: SALDO PASAJE AEREO, CUENTA DE DEPOSITO: CUENTA UNICA DEL TESORO</t>
  </si>
  <si>
    <t>B15171880002</t>
  </si>
  <si>
    <t>00099021001 DEP.DE CHEQ.AJENOS,RET.DE CAM.,CONCEPTO: REEMBOLSO DE SUBSIDIO DE ENFERMEDAD CORRESPONDIENTE AL MES DE MAYO 2017,DEP.: CAJA DE SALUD DE LA BANCA PRIVADA , PROCEDENCIA: BANCO NACIONAL DE BOLIVIA S.A., CHEQUE: 6587032, FECHA DE EMISION:29/06/2017</t>
  </si>
  <si>
    <t>B15172090002</t>
  </si>
  <si>
    <t>00086031108 DEP.DE CHEQ.AJENOS,RET.DE CAM.,CONCEPTO: DEP. POR CIERRE DE SEMESTRE GESTION 2017,DEP.: SERNAP PN ANMI - MADIDI , PROCEDENCIA: BANCO UNION S.A., CHEQUE: 1307, FECHA DE EMISION:30/06/2017</t>
  </si>
  <si>
    <t>B15172100002</t>
  </si>
  <si>
    <t>00099018039 DEP.DE CHEQ.AJENOS,RET.DE CAM.,CONCEPTO: MONETIZACION DE FERTILIZANTES MAYO,DEP.: INSUMOS BOLIVIA , PROCEDENCIA: BANCO UNION S.A., CHEQUE: 116, FECHA DE EMISION:03/07/2017</t>
  </si>
  <si>
    <t>B15172190002</t>
  </si>
  <si>
    <t>00086031108 DEP.DE CHEQ.AJENOS,RET.DE CAM.,CONCEPTO: DEP. POR CIERRE DEL SEMESTRE GESTION 2017,DEP.: SERNAP PN ANMI - MADIDI , PROCEDENCIA: BANCO UNION S.A., CHEQUE: 1306, FECHA DE EMISION:30/06/2017</t>
  </si>
  <si>
    <t>B15172260002</t>
  </si>
  <si>
    <t>00099021001 DEP.DE CHEQ.AJENOS,RET.DE CAM.,CONCEPTO: DEVOLUCION DE PASAJES NO UTILIZADOS,DEP.: MINISTERIO DE EDUCACION , PROCEDENCIA: BANCO UNION S.A., CHEQUE: 20994, FECHA DE EMISION:04/07/2017</t>
  </si>
  <si>
    <t>B15172960002</t>
  </si>
  <si>
    <t>00070011102 DEP.DE CHEQ.AJENOS,RET.DE CAM.,CONCEPTO: DEVOLUCION FACTURAS SABSA-ALICIA MAMANI,DEP.: PATRICIA MACEDO-MTEPS , PROCEDENCIA: BANCO UNION S.A., CHEQUE: 8208, FECHA DE EMISION:05/07/2017</t>
  </si>
  <si>
    <t>B15173040002</t>
  </si>
  <si>
    <t>00592012001 DEP.DE CHEQ.AJENOS,RET.DE CAM.,CONCEPTO: TRANSFERENCIA ULTIMA SEMANA DE JUNIO,DEP.: IVAN GONZALES RAMIREZ , PROCEDENCIA: BANCO UNION S.A., CHEQUE: 622, FECHA DE EMISION:06/07/2017</t>
  </si>
  <si>
    <t>O15171590002</t>
  </si>
  <si>
    <t>00526012001 DEPOSITO DE EFECTIVO, DEPOSITANTE: JUAN CARLOS RADA CUSICANQUI - BOLIVIA TV, CONCEPTO: DEVOLUCIÓN DE VIÁTICOS, CUENTA DE DEPOSITO: CUENTA UNICA DEL TESORO</t>
  </si>
  <si>
    <t>O15171640002</t>
  </si>
  <si>
    <t>O15172020002</t>
  </si>
  <si>
    <t>00099021001 DEPOSITO DE EFECTIVO, DEPOSITANTE: VILLARROEL GARNICA JOSE VICTOR, CONCEPTO: DEVOLUCION HABER, CUENTA DE DEPOSITO: CUENTA UNICA DEL TESORO</t>
  </si>
  <si>
    <t>O15172350002</t>
  </si>
  <si>
    <t>00099021001 DEPOSITO DE EFECTIVO, DEPOSITANTE: BARRIOS VILLA ALFONSO CI:1253043, CONCEPTO: DEVOLUCIÓN DE SALARIO EXCEDENTE AL DEL PRESIDENTE MES JUNIO 2017, CUENTA DE DEPOSITO: CUENTA UNICA DEL TESORO</t>
  </si>
  <si>
    <t>O15172360002</t>
  </si>
  <si>
    <t>00099021001 DEPOSITO DE EFECTIVO, DEPOSITANTE: GOYTIA MORALES JOSE CI:1271669, CONCEPTO: DEVOLUCIÓN DE SALARIO EXCEDENTE AL DEL PRESIDENTE MES JUNIO 2017, CUENTA DE DEPOSITO: CUENTA UNICA DEL TESORO</t>
  </si>
  <si>
    <t>O15172370002</t>
  </si>
  <si>
    <t>00099021001 DEPOSITO DE EFECTIVO, DEPOSITANTE: MARTINA ALICIA ESPINOZA HUANCA, CONCEPTO: DEVOLUCION DE HABERES INDEBIDOS DE 8 HORAS, CUENTA DE DEPOSITO: CUENTA UNICA DEL TESORO</t>
  </si>
  <si>
    <t>O15172390002</t>
  </si>
  <si>
    <t>00099021001 DEPOSITO DE EFECTIVO, DEPOSITANTE: FUERTES CALLAPINO BERNARDINO CI:1283979, CONCEPTO: DEVOLUCIÓN DE SALARIO EXCEDENTE AL DEL PRESIDENTE MES JUNIO 2017, CUENTA DE DEPOSITO: CUENTA UNICA DEL TESORO</t>
  </si>
  <si>
    <t>O15172400002</t>
  </si>
  <si>
    <t>00099021001 DEPOSITO DE EFECTIVO, DEPOSITANTE: TIRADO ENCINAS JOSE FRANCISCO CI:1328741, CONCEPTO: DEVOLUCIÓN DE SALARIO EXCEDENTE AL DEL PRESIDENTE MES JUNIO 2017, CUENTA DE DEPOSITO: CUENTA UNICA DEL TESORO</t>
  </si>
  <si>
    <t>O15172410002</t>
  </si>
  <si>
    <t>00099021001 DEPOSITO DE EFECTIVO, DEPOSITANTE: SALGUERO TORREZ IVAN CI:1432389, CONCEPTO: DEVOLUCIÓN DE SALARIO EXCEDENTE AL DEL PRESIDENTE MES JUNIO 2017, CUENTA DE DEPOSITO: CUENTA UNICA DEL TESORO</t>
  </si>
  <si>
    <t>O15172440002</t>
  </si>
  <si>
    <t>00099021001 DEPOSITO DE EFECTIVO, DEPOSITANTE: AGUIRRE HAUG ROSA CI:1616147, CONCEPTO: DEVOLUCIÓN DE SALARIO EXCEDENTE AL DEL PRESIDENTE MES JUNIO 2017, CUENTA DE DEPOSITO: CUENTA UNICA DEL TESORO</t>
  </si>
  <si>
    <t>O15172450002</t>
  </si>
  <si>
    <t>00099021001 DEPOSITO DE EFECTIVO, DEPOSITANTE: SONIA FLORES MAMANI, CONCEPTO: DEVOLUCION POR CONCEPTO DE BONO DE ANTIGUEDAD, CUENTA DE DEPOSITO: CUENTA UNICA DEL TESORO</t>
  </si>
  <si>
    <t>O15172470002</t>
  </si>
  <si>
    <t>00099021001 DEPOSITO DE EFECTIVO, DEPOSITANTE: MORA FERAUDI RUBEN CI:2216655, CONCEPTO: DEVOLUCIÓN DE SALARIO EXCEDENTE AL DEL PRESIDENTE MES JUNIO 2017, CUENTA DE DEPOSITO: CUENTA UNICA DEL TESORO</t>
  </si>
  <si>
    <t>O15172500002</t>
  </si>
  <si>
    <t>00099021001 DEPOSITO DE EFECTIVO, DEPOSITANTE: SECKO GONZALES HUGO CI:3682597, CONCEPTO: DEVOLUCIÓN DE SALARIO EXCEDENTE AL DEL PRESIDENTE MES JUNIO 2017, CUENTA DE DEPOSITO: CUENTA UNICA DEL TESORO</t>
  </si>
  <si>
    <t>O15172580002</t>
  </si>
  <si>
    <t>00099021001 DEPOSITO DE EFECTIVO, DEPOSITANTE: JANETH BLANCO TANGARA, CONCEPTO: POR CONCEPTO DE DEVOLUCION DE LOS 12 DIAS COBRADOS, CUENTA DE DEPOSITO: CUENTA UNICA DEL TESORO</t>
  </si>
  <si>
    <t>O15173210002</t>
  </si>
  <si>
    <t>00099021001 DEPOSITO DE EFECTIVO, DEPOSITANTE: TEDDY GUSTAVO MONASTERIOS PEREDO, CONCEPTO: DOBLE PERCEPCION, CUENTA DE DEPOSITO: CUENTA UNICA DEL TESORO</t>
  </si>
  <si>
    <t>O15173500002</t>
  </si>
  <si>
    <t>00099021001 DEPOSITO DE EFECTIVO, DEPOSITANTE: ROBERTO RAMOS APAZA, CONCEPTO: DOBLE PERCEPCION, CUENTA DE DEPOSITO: CUENTA UNICA DEL TESORO</t>
  </si>
  <si>
    <t>O15173620002</t>
  </si>
  <si>
    <t>00526012001 DEPOSITO DE EFECTIVO, DEPOSITANTE: OMAR LEONEL PINTO MARCA, CONCEPTO: DEVOLUCION DE PASAJES, CUENTA DE DEPOSITO: CUENTA UNICA DEL TESORO</t>
  </si>
  <si>
    <t>O15174720002</t>
  </si>
  <si>
    <t>00070011102 DEPOSITO DE EFECTIVO, DEPOSITANTE: DAVID ALVAREZ, CONCEPTO: DEVOLUCION DE VIATICOS POR VIAJE A CORDILLERA DEL 08 - 11/05/2017, CUENTA DE DEPOSITO: CUENTA UNICA DEL TESORO</t>
  </si>
  <si>
    <t>B15176820002</t>
  </si>
  <si>
    <t>00099021001 DEP.DE CHEQ.AJENOS,RET.DE CAM.,CONCEPTO: REVERSION FRACCION CASO MIGUEL ZENTENO NUA 22074430,DEP.: SEGUROS PROVIDA S.A. , PROCEDENCIA: BANCO NACIONAL DE BOLIVIA S.A., CHEQUE: 4350249, FECHA DE EMISION:07/07/2017</t>
  </si>
  <si>
    <t>B15176850002</t>
  </si>
  <si>
    <t>00086031101 DEP.DE CHEQ.AJENOS,RET.DE CAM.,CONCEPTO: DEP POR REVERSION DE FONDOS NO UTILIZADOS,DEP.: SERNAP-AMBORO , PROCEDENCIA: BANCO UNION S.A., CHEQUE: 955, FECHA DE EMISION:07/07/2017</t>
  </si>
  <si>
    <t>B15177020002</t>
  </si>
  <si>
    <t>00015011108 DEP.DE CHEQ.AJENOS,RET.DE CAM.,CONCEPTO: DEVOLUCION DE FONDOS,DEP.: MIN. GOBIERNO , PROCEDENCIA: BANCO UNION S.A., CHEQUE: 50822, FECHA DE EMISION:05/07/2017</t>
  </si>
  <si>
    <t>B15177030002</t>
  </si>
  <si>
    <t>00099021001 DEP.DE CHEQ.AJENOS,RET.DE CAM.,CONCEPTO: REVERSION SALDO C 31 - 10,DEP.: REGIONAL LA PAZ - INSA , PROCEDENCIA: BANCO UNION S.A., CHEQUE: 1016, FECHA DE EMISION:10/07/2017</t>
  </si>
  <si>
    <t>B15177050002</t>
  </si>
  <si>
    <t>00015011108 DEP.DE CHEQ.AJENOS,RET.DE CAM.,CONCEPTO: DEVOLUCION DE FONDOS,DEP.: MIN. GOBIERNO , PROCEDENCIA: BANCO UNION S.A., CHEQUE: 50825, FECHA DE EMISION:06/07/2017</t>
  </si>
  <si>
    <t>B15177090002</t>
  </si>
  <si>
    <t>00015011108 DEP.DE CHEQ.AJENOS,RET.DE CAM.,CONCEPTO: DEVOLUCION DE FONDOS,DEP.: MIN. GOBIERNO , PROCEDENCIA: BANCO UNION S.A., CHEQUE: 50826, FECHA DE EMISION:06/07/2017</t>
  </si>
  <si>
    <t>B15177110002</t>
  </si>
  <si>
    <t>00015011108 DEP.DE CHEQ.AJENOS,RET.DE CAM.,CONCEPTO: DEVOLUCION DE FONDOS,DEP.: MIN GOBIERNO , PROCEDENCIA: BANCO UNION S.A., CHEQUE: 50824, FECHA DE EMISION:06/07/2017</t>
  </si>
  <si>
    <t>B15177310002</t>
  </si>
  <si>
    <t>00222012001 DEP.DE CHEQ.AJENOS,RET.DE CAM.,CONCEPTO: PAGO INCAPACIDAD TEMPORAL DEL PERSONAL INIAF CORRESPONDIENTE MES ABRIL 2017,DEP.: CAJA DE SALUD DE CAMINOS Y RA , PROCEDENCIA: BANCO UNION S.A., CHEQUE: 7957, FECHA DE EMISION:28/06/2017</t>
  </si>
  <si>
    <t>B15177330002</t>
  </si>
  <si>
    <t>00587012001 DEP.DE CHEQ.AJENOS,RET.DE CAM.,CONCEPTO: PAGO INCAPACIDAD TEMPORAL DEL PERSONAL EBC CORRESPONDIENTE MES MAYO 2017,DEP.: CAJA DE SALUD DE CAMINOS Y RA , PROCEDENCIA: BANCO UNION S.A., CHEQUE: 7951, FECHA DE EMISION:28/06/2017</t>
  </si>
  <si>
    <t>O15176170002</t>
  </si>
  <si>
    <t>00249012001 DEPOSITO DE EFECTIVO, DEPOSITANTE: CEASS-JULIO RUBEN MENACHO MONZON, CONCEPTO: DEVOLUCION DE HABERES MES DE JUNIO DE LA CEASS, CUENTA DE DEPOSITO: CUENTA UNICA DEL TESORO</t>
  </si>
  <si>
    <t>O15178060002</t>
  </si>
  <si>
    <t>00099021001 DEPOSITO DE EFECTIVO, DEPOSITANTE: RC-7 CHICHAS, CONCEPTO: RETENCION DE IMPUESTOS POR CONCEPTO DE SOBRE ALIMENTACION POR SEGURIDAD FISICA, CUENTA DE DEPOSITO: CUENTA UNICA DEL TESORO</t>
  </si>
  <si>
    <t>O15178070002</t>
  </si>
  <si>
    <t>O15178080002</t>
  </si>
  <si>
    <t>O15178090002</t>
  </si>
  <si>
    <t>O15178100002</t>
  </si>
  <si>
    <t>O15178290002</t>
  </si>
  <si>
    <t>O15178310002</t>
  </si>
  <si>
    <t>O15178330002</t>
  </si>
  <si>
    <t>O15178510002</t>
  </si>
  <si>
    <t>00099021001 DEPOSITO DE EFECTIVO, DEPOSITANTE: JEFATURA DPTAL - FELCN CBBA, CONCEPTO: DEVOLUCION POR COMPRA DE PRODUCTOS QUE NO SON UTILIZADOS PARA LA ELAB. DE ALIMENTACION, CUENTA DE DEPOSITO: CUENTA UNICA DEL TESORO</t>
  </si>
  <si>
    <t>O15178560002</t>
  </si>
  <si>
    <t>00099021001 DEPOSITO DE EFECTIVO, DEPOSITANTE: ADEMAF - NORAH INES FLORES PINTO, CONCEPTO: REV. C-31 Nº 166,290,413,533,663,90,140,162 CONC. DE TEL. MOVIL MESES/ ENE, FEB,MARZ. ABR,MAY 2017, CUENTA DE DEPOSITO: CUENTA UNICA DEL TESORO</t>
  </si>
  <si>
    <t>O15179040002</t>
  </si>
  <si>
    <t>00342012001 DEPOSITO DE EFECTIVO, DEPOSITANTE: CARINA ORTEGA JEREZ CI 4787120 LP, CONCEPTO: DEVOLUCION DE FONDOS EN AVANCE, CUENTA DE DEPOSITO: CUENTA UNICA DEL TESORO</t>
  </si>
  <si>
    <t>O15179140002</t>
  </si>
  <si>
    <t>00070011102 DEPOSITO DE EFECTIVO, DEPOSITANTE: WENDY JACQUELINE PONCE HERRERA, CONCEPTO: DEVOLUCION REFRIGERIOS ( C31 Nº 1873), CUENTA DE DEPOSITO: CUENTA UNICA DEL TESORO</t>
  </si>
  <si>
    <t>O15179340002</t>
  </si>
  <si>
    <t>00099021001 DEPOSITO DE EFECTIVO, DEPOSITANTE: LUCIO BAUTISTA DELGADO, CONCEPTO: DOBLE PERCEPCIÓN (PENSIÓN SOLIDARIA DE VEJEZ), CUENTA DE DEPOSITO: CUENTA UNICA DEL TESORO</t>
  </si>
  <si>
    <t>B15181160002</t>
  </si>
  <si>
    <t>00212092001 DEP.DE CHEQ.AJENOS,RET.DE CAM.,CONCEPTO: OTROS INGRESOS VENTA DE CARTUCHOS DE IMPRESORA INRA - ORURO,DEP.: INRA - ORURO , PROCEDENCIA: BANCO UNION S.A., CHEQUE: 3685, FECHA DE EMISION:04/07/2017</t>
  </si>
  <si>
    <t>B15181210002</t>
  </si>
  <si>
    <t>00010011101 DEP.DE CHEQ.AJENOS,RET.DE CAM.,CONCEPTO: REEMBOLSO DE SUBSIDIO DE INCAPACIDAD TEMPORAL MES ABRIL 2017,DEP.: CAJA BANCARIA ESTATAL DE SALUD , PROCEDENCIA: BANCO UNION S.A., CHEQUE: 22843, FECHA DE EMISION:16/06/2017</t>
  </si>
  <si>
    <t>B15181940002</t>
  </si>
  <si>
    <t>00099021001 DEP.DE CHEQ.AJENOS,RET.DE CAM.,CONCEPTO: COMPENSACION MENSUAL DE COTIZACION,DEP.: FUTURO DE BOLIVIA S.A AFP , PROCEDENCIA: BANCO DE CREDITO DE BOLIVIA S.A., CHEQUE: 49566, FECHA DE EMISION:11/07/2017</t>
  </si>
  <si>
    <t>B15182210002</t>
  </si>
  <si>
    <t>00099021001 DEP.DE CHEQ.AJENOS,RET.DE CAM.,CONCEPTO: AUT. DE IMPUGNACIÓN TRIBUTARIA - DEVOL. INCAPACIDAD TEMPORAL - ABRIL/2017,DEP.: CAJA PETROLERA DE SALUD , PROCEDENCIA: BANCO UNION S.A., CHEQUE: 11445, FECHA DE EMISION:11/07/2017</t>
  </si>
  <si>
    <t>B15182220002</t>
  </si>
  <si>
    <t>00099021001 DEP.DE CHEQ.AJENOS,RET.DE CAM.,CONCEPTO: A.G.E.T.I.C. - DEVOLUCIÓN INCAPACIDAD TEMPORAL - ABRIL/2017,DEP.: CAJA PETROLERA DE SALUD , PROCEDENCIA: BANCO UNION S.A., CHEQUE: 11451, FECHA DE EMISION:11/07/2017</t>
  </si>
  <si>
    <t>B15182240002</t>
  </si>
  <si>
    <t>00099021001 DEP.DE CHEQ.AJENOS,RET.DE CAM.,CONCEPTO: MIN. SALUD - DEVOLUCIÓN INCAPACIDAD TEMPORAL - ABRIL/2017,DEP.: CAJA PETROLERA DE SALUD , PROCEDENCIA: BANCO UNION S.A., CHEQUE: 11450, FECHA DE EMISION:11/07/2017</t>
  </si>
  <si>
    <t>B15182250002</t>
  </si>
  <si>
    <t>00099021001 DEP.DE CHEQ.AJENOS,RET.DE CAM.,CONCEPTO: H.C. DIPUTADOS - DEVOLUCIÓN INCAPACIDAD TEMPORAL - ABRIL/2017,DEP.: CAJA PETROLERA DE SALUD , PROCEDENCIA: BANCO UNION S.A., CHEQUE: 11446, FECHA DE EMISION:11/07/2017</t>
  </si>
  <si>
    <t>O15181470002</t>
  </si>
  <si>
    <t>00070011102 DEPOSITO DE EFECTIVO, DEPOSITANTE: MINISTERIO DE TRABAJO - ALCIRA CARTAGENA, CONCEPTO: DEVOLUCION SALDO NO EJECUTADO ALCIRA CARTAGENA, CUENTA DE DEPOSITO: CUENTA UNICA DEL TESORO</t>
  </si>
  <si>
    <t>O15182720002</t>
  </si>
  <si>
    <t>00015011108 DEPOSITO DE EFECTIVO, DEPOSITANTE: YANET SENZANO GALARZA, CONCEPTO: DEVOLUCION POR CONSUMO DE EXESO DE LLAMADAS, CUENTA DE DEPOSITO: CUENTA UNICA DEL TESORO</t>
  </si>
  <si>
    <t>O15182790002</t>
  </si>
  <si>
    <t>00099021001 DEPOSITO DE EFECTIVO, DEPOSITANTE: CARMELA DZUIK DE FLORES, CONCEPTO: MONTO A REVERTIRSE POR DOBLE PERCEPCIÓN, CUENTA DE DEPOSITO: CUENTA UNICA DEL TESORO</t>
  </si>
  <si>
    <t>O15183020002</t>
  </si>
  <si>
    <t>00099021001 DEPOSITO DE EFECTIVO, DEPOSITANTE: JOSE LUIS RAMOS LARICO, CONCEPTO: REVERSION OPERACION DE LICENCIAMIENTO 2º ESCALON CATEGORIA 2016, CUENTA DE DEPOSITO: CUENTA UNICA DEL TESORO</t>
  </si>
  <si>
    <t>O15183170002</t>
  </si>
  <si>
    <t>00099021001 DEPOSITO DE EFECTIVO, DEPOSITANTE: NESTOR EDUARDO AGREDA CORRALES, CONCEPTO: DEVOLUCION RENTA ( CCM ) DIC 2014 CONVENIO DE PAGO N° 021 / 2015 DOBLE PERCEPCION, CUENTA DE DEPOSITO: CUENTA UNICA DEL TESORO</t>
  </si>
  <si>
    <t>O15183180002</t>
  </si>
  <si>
    <t>00099021001 DEPOSITO DE EFECTIVO, DEPOSITANTE: MARINA JIMENEZ VILLAR - MIN DE PLAN Y DESARROLLO, CONCEPTO: DEPÓSITO DE SALDO DE FONDOS EN AVANCE, CUENTA DE DEPOSITO: CUENTA UNICA DEL TESORO</t>
  </si>
  <si>
    <t>O15183300002</t>
  </si>
  <si>
    <t>00070011102 DEPOSITO DE EFECTIVO, DEPOSITANTE: MIN.DE TRABAJO- EDDY IVAN MAIDANA CARVAJAL, CONCEPTO: DEVOLUCION DE FONDOS, CUENTA DE DEPOSITO: CUENTA UNICA DEL TESORO</t>
  </si>
  <si>
    <t>O15183500002</t>
  </si>
  <si>
    <t>00015011108 DEPOSITO DE EFECTIVO, DEPOSITANTE: MERCEDES URQUIOLA MENDEZ, CONCEPTO: DEVOLUCIÓN POR EXCESO EN CONSUMO TELEFÓNICO, CUENTA DE DEPOSITO: CUENTA UNICA DEL TESORO</t>
  </si>
  <si>
    <t>O15183680002</t>
  </si>
  <si>
    <t>B15185370002</t>
  </si>
  <si>
    <t>00086034202 DEP.DE CHEQ.AJENOS,RET.DE CAM.,CONCEPTO: DEP. POR PRIMER DESEMBOLSO CORRESPOND AL GOBIERNO AUTONOMO DE VILLA MONTES,DEP.: SERNAP-AGUARAGUE , PROCEDENCIA: BANCO UNION S.A., CHEQUE: 978, FECHA DE EMISION:06/07/2017</t>
  </si>
  <si>
    <t>B15186230002</t>
  </si>
  <si>
    <t>00099021001 DEP.DE CHEQ.AJENOS,RET.DE CAM.,CONCEPTO: REVERSIÓN C31-11,DEP.: REGIONAL LA PAZ - INSA , PROCEDENCIA: BANCO UNION S.A., CHEQUE: 1017, FECHA DE EMISION:12/07/2017</t>
  </si>
  <si>
    <t>B15186710002</t>
  </si>
  <si>
    <t>00099021001 DEP.DE CHEQ.AJENOS,RET.DE CAM.,CONCEPTO: DEVOLUCIÓN DE SALDOS NO UTILIZADOS C-31-599,DEP.: SERNAP - COTAPATA , PROCEDENCIA: BANCO UNION S.A., CHEQUE: 956, FECHA DE EMISION:30/06/2017</t>
  </si>
  <si>
    <t>B15186920002</t>
  </si>
  <si>
    <t>00099021001 DEP.DE CHEQ.AJENOS,RET.DE CAM.,CONCEPTO: PAGO POR SUBSIDIO DE MATERNIDAD CORRESPONDIENTE AL MES DE MAYO DE 2017,DEP.: CAJA DE SALUD DE LA BANCA PRIVADA , PROCEDENCIA: BANCO NACIONAL DE BOLIVIA S.A., CHEQUE: 6587100, FECHA DE EMISION:30/06/2017</t>
  </si>
  <si>
    <t>O15184880002</t>
  </si>
  <si>
    <t>00099021001 DEPOSITO DE EFECTIVO, DEPOSITANTE: RAYMUNDO LUJAN CONDORI, CONCEPTO: DEVOLUCION DE SALARIOS, CUENTA DE DEPOSITO: CUENTA UNICA DEL TESORO</t>
  </si>
  <si>
    <t>O15185340002</t>
  </si>
  <si>
    <t>00099021001 DEPOSITO DE EFECTIVO, DEPOSITANTE: JEANETTE OLMOS SOTO, CONCEPTO: DEVOLUCION, CUENTA DE DEPOSITO: CUENTA UNICA DEL TESORO</t>
  </si>
  <si>
    <t>O15186200002</t>
  </si>
  <si>
    <t>00015011108 DEPOSITO DE EFECTIVO, DEPOSITANTE: JOSE LUIS QUIROGA ALTAMIRANO, CONCEPTO: DEVOLUCION POR EXCEDENTE, CUENTA DE DEPOSITO: CUENTA UNICA DEL TESORO</t>
  </si>
  <si>
    <t>O15186220002</t>
  </si>
  <si>
    <t>00015011108 DEPOSITO DE EFECTIVO, DEPOSITANTE: ROCIO QUIPILDOR RAMIREZ, CONCEPTO: DEVOLUCION POR EXCEDENTE, CUENTA DE DEPOSITO: CUENTA UNICA DEL TESORO</t>
  </si>
  <si>
    <t>O15186430002</t>
  </si>
  <si>
    <t>00342012001 DEPOSITO DE EFECTIVO, DEPOSITANTE: SR. DANIEL VICTOR AGUILAR GUANTO, CONCEPTO: DEVOLUCIÓN DE EXCESO DE LLAMADAS DE TELEFONO, CUENTA DE DEPOSITO: CUENTA UNICA DEL TESORO</t>
  </si>
  <si>
    <t>O15186750002</t>
  </si>
  <si>
    <t>00099021001 DEPOSITO DE EFECTIVO, DEPOSITANTE: MONICA ALCON APAZA, CONCEPTO: REVERSION DE BOLETA DE PAGO DEVOLVER LIQUIDO PAGABLE MAS DESCUENTOS DE CONFEDERACION,FEDERACION,COB, CUENTA DE DEPOSITO: CUENTA UNICA DEL TESORO</t>
  </si>
  <si>
    <t>O15186820002</t>
  </si>
  <si>
    <t>00047261101 DEPOSITO DE EFECTIVO, DEPOSITANTE: HUINI ASTEROIDES DOMINGUEZ FERRUFINO, CONCEPTO: DEVOLUCION GASTOS NOTARIO POR APERTURA TIENDA - PACU S/G PREVENTIVO Nº 21, CUENTA DE DEPOSITO: CUENTA UNICA DEL TESORO</t>
  </si>
  <si>
    <t>O15186840002</t>
  </si>
  <si>
    <t>00099021001 DEPOSITO DE EFECTIVO, DEPOSITANTE: SANDRA BEATRIZ DORIA MEDINA RIVERA, CONCEPTO: EXCESO DE HABERES NOVIEMBRE 2016, CUENTA DE DEPOSITO: CUENTA UNICA DEL TESORO</t>
  </si>
  <si>
    <t>O15187040002</t>
  </si>
  <si>
    <t>00130012002 DEPOSITO DE EFECTIVO, DEPOSITANTE: JUAN R. GUERREROS ROQUE, CONCEPTO: DEVOLUCIÓN POR GASTOS DE PEAJES, CUENTA DE DEPOSITO: CUENTA UNICA DEL TESORO</t>
  </si>
  <si>
    <t>O15187050002</t>
  </si>
  <si>
    <t>00130012002 DEPOSITO DE EFECTIVO, DEPOSITANTE: JUAN R. GUERREROS ROQUE, CONCEPTO: DEVOLUCIÓN POR GASTOS DE GASOLINA, CUENTA DE DEPOSITO: CUENTA UNICA DEL TESORO</t>
  </si>
  <si>
    <t>O15187090002</t>
  </si>
  <si>
    <t>00099021001 DEPOSITO DE EFECTIVO, DEPOSITANTE: FERNANDO RIVAS ARCE, CONCEPTO: DOBLE PERCEPCION, CUENTA DE DEPOSITO: CUENTA UNICA DEL TESORO</t>
  </si>
  <si>
    <t>O15187770002</t>
  </si>
  <si>
    <t>00526012001 DEPOSITO DE EFECTIVO, DEPOSITANTE: RODRIGO ZACONETA, CONCEPTO: DEVOLUCION DE PASAJES, CUENTA DE DEPOSITO: CUENTA UNICA DEL TESORO</t>
  </si>
  <si>
    <t>O15187810002</t>
  </si>
  <si>
    <t>00526012001 DEPOSITO DE EFECTIVO, DEPOSITANTE: BOLIVIA TV-JUAN CARLOS RADA CUSICANQUI, CONCEPTO: DEVOLUCION DE VIATICOS POR VIAJE, CUENTA DE DEPOSITO: CUENTA UNICA DEL TESORO</t>
  </si>
  <si>
    <t>O15187850002</t>
  </si>
  <si>
    <t>00670022001 DEPOSITO DE EFECTIVO, DEPOSITANTE: TRIBUNAL ELECTORAL DEPARTAMENTAL DE LA PAZ, CONCEPTO: DEVOLUCION DE ESTIPENDIOS DE JURADOS ELECTORALES LAJA PREVENTIVO 367, CUENTA DE DEPOSITO: CUENTA UNICA DEL TESORO</t>
  </si>
  <si>
    <t>O15188030002</t>
  </si>
  <si>
    <t>00099021001 DEPOSITO DE EFECTIVO, DEPOSITANTE: LUIS LEANDRO ROJAS BUERGO, CONCEPTO: DEVOLUCIÓN DE FONDOS A RENDIR POR COMPRA DE COMBUSTIBLE, CUENTA DE DEPOSITO: CUENTA UNICA DEL TESORO</t>
  </si>
  <si>
    <t>O15188630002</t>
  </si>
  <si>
    <t>00070011102 DEPOSITO DE EFECTIVO, DEPOSITANTE: CARLOS ORTEGA PANTOJA, CONCEPTO: DEVOLUCION DE FONDOS, CUENTA DE DEPOSITO: CUENTA UNICA DEL TESORO</t>
  </si>
  <si>
    <t>B15189850002</t>
  </si>
  <si>
    <t>00342012001 DEP.DE CHEQ.AJENOS,RET.DE CAM.,CONCEPTO: DEVOLUCION FONDOS EN AVANCE,DEP.: AEV REGIONAL TARIJA , PROCEDENCIA: BANCO UNION S.A., CHEQUE: 1165, FECHA DE EMISION:10/07/2017</t>
  </si>
  <si>
    <t>B15190550002</t>
  </si>
  <si>
    <t>00099021001 DEP.DE CHEQ.AJENOS,RET.DE CAM.,CONCEPTO: REVERSION SALDOS NO EJECUTADOS GESTION 2017 DIFERENTES UU.M.M.,DEP.: MINISTERIO DE DEFENSA , PROCEDENCIA: BANCO UNION S.A., CHEQUE: 18827, FECHA DE EMISION:13/07/2017</t>
  </si>
  <si>
    <t>B15190660002</t>
  </si>
  <si>
    <t>00099021001 DEP.DE CHEQ.AJENOS,RET.DE CAM.,CONCEPTO: DEVOLUCION DE CC NO COBRADA MARZO 2017,DEP.: LA VITALICIA SEGUROS Y REASEGUROS S.A. , PROCEDENCIA: BANCO BISA S.A., CHEQUE: 41352, FECHA DE EMISION:13/07/2017</t>
  </si>
  <si>
    <t>B15190690002</t>
  </si>
  <si>
    <t>00512042001 DEP.DE CHEQ.AJENOS,RET.DE CAM.,CONCEPTO: DEVOLUCIÓN,DEP.: AASANA , PROCEDENCIA: BANCO UNION S.A., CHEQUE: 1994, FECHA DE EMISION:11/07/2017</t>
  </si>
  <si>
    <t>B15190720002</t>
  </si>
  <si>
    <t>00512042001 DEP.DE CHEQ.AJENOS,RET.DE CAM.,CONCEPTO: DEVOLUCIÓN,DEP.: AASANA , PROCEDENCIA: BANCO UNION S.A., CHEQUE: 1981, FECHA DE EMISION:07/07/2017</t>
  </si>
  <si>
    <t>B15190730002</t>
  </si>
  <si>
    <t>00512042001 DEP.DE CHEQ.AJENOS,RET.DE CAM.,CONCEPTO: DEVOLUCIÓN,DEP.: AASANA , PROCEDENCIA: BANCO UNION S.A., CHEQUE: 1982, FECHA DE EMISION:07/07/2017</t>
  </si>
  <si>
    <t>B15190940002</t>
  </si>
  <si>
    <t>00047257002 DEP.DE CHEQ.AJENOS,RET.DE CAM.,CONCEPTO: DEVOLUCIÓN DE FONDOS NO EJECUTADOS,DEP.: MDRYT - ACCESOS UOL - CAMARGO , PROCEDENCIA: BANCO UNION S.A., CHEQUE: 2600, FECHA DE EMISION:07/07/2017</t>
  </si>
  <si>
    <t>B15190950002</t>
  </si>
  <si>
    <t>00099021001 DEP.DE CHEQ.AJENOS,RET.DE CAM.,CONCEPTO: DEVOLUCIÓN DE FONDOS NO EJECUTADOS,DEP.: MDRYT - ACCESOS UOL - CAMARGO , PROCEDENCIA: BANCO UNION S.A., CHEQUE: 2604, FECHA DE EMISION:07/07/2017</t>
  </si>
  <si>
    <t>B15190960002</t>
  </si>
  <si>
    <t>00047258002 DEP.DE CHEQ.AJENOS,RET.DE CAM.,CONCEPTO: DEVOLUCIÓN DE FONDOS NO EJECUTADOS,DEP.: MDRYT - ACCESOS UOL - CAMARGO , PROCEDENCIA: BANCO UNION S.A., CHEQUE: 2602, FECHA DE EMISION:07/07/2017</t>
  </si>
  <si>
    <t>B15190980002</t>
  </si>
  <si>
    <t>00047257001 DEP.DE CHEQ.AJENOS,RET.DE CAM.,CONCEPTO: DEVOLUCIÓN DE FONDOS NO EJECUTADOS,DEP.: MDRYT - ACCESOS UOL - CAMARGO , PROCEDENCIA: BANCO UNION S.A., CHEQUE: 2601, FECHA DE EMISION:07/07/2017</t>
  </si>
  <si>
    <t>B15191000002</t>
  </si>
  <si>
    <t>00047257001 DEP.DE CHEQ.AJENOS,RET.DE CAM.,CONCEPTO: DEVOLUCIÓN DE FONDOS NO EJECUTADOS,DEP.: MDRYT - ACCESOS UOL - CAMARGO , PROCEDENCIA: BANCO UNION S.A., CHEQUE: 2603, FECHA DE EMISION:07/07/2017</t>
  </si>
  <si>
    <t>B15191010002</t>
  </si>
  <si>
    <t>00047257002 DEP.DE CHEQ.AJENOS,RET.DE CAM.,CONCEPTO: DEVOLUCIÓN DE FONDOS NO EJECUTADOS,DEP.: MDRYT - ACCESOS UOL - RIBERALTA , PROCEDENCIA: BANCO UNION S.A., CHEQUE: 1341, FECHA DE EMISION:07/07/2017</t>
  </si>
  <si>
    <t>B15191020002</t>
  </si>
  <si>
    <t>00047257001 DEP.DE CHEQ.AJENOS,RET.DE CAM.,CONCEPTO: DEVOLUCIÓN DE FONDOS NO EJECUTADOS,DEP.: MDRYT - ACCESOS UOL - CAMARGO , PROCEDENCIA: BANCO UNION S.A., CHEQUE: 1342, FECHA DE EMISION:07/07/2017</t>
  </si>
  <si>
    <t>O15189710002</t>
  </si>
  <si>
    <t>00099021001 DEPOSITO DE EFECTIVO, DEPOSITANTE: BPE-V - JULIO SANJINEZ GOITIA, CONCEPTO: RETENCIÓN POR ADQUISICIÓN ALIMENTOS MARISCALERIA, CUENTA DE DEPOSITO: CUENTA UNICA DEL TESORO</t>
  </si>
  <si>
    <t>O15189970002</t>
  </si>
  <si>
    <t>00052014102 DEPOSITO DE EFECTIVO, DEPOSITANTE: ROBERTO DANIEL MARCKS PORTUGAL - MIN DE CUL TUR, CONCEPTO: DEVOLUCIÓN DE PASAJE NO UTILIZADO LA PAZ - UYUNI, CUENTA DE DEPOSITO: CUENTA UNICA DEL TESORO</t>
  </si>
  <si>
    <t>O15190040002</t>
  </si>
  <si>
    <t>00015011108 DEPOSITO DE EFECTIVO, DEPOSITANTE: MAGALY ESPINOZA CUELLAR, CONCEPTO: POR EXCESO DE CONSUMO DE LLAMADAS, CUENTA DE DEPOSITO: CUENTA UNICA DEL TESORO</t>
  </si>
  <si>
    <t>O15190060002</t>
  </si>
  <si>
    <t>00015011108 DEPOSITO DE EFECTIVO, DEPOSITANTE: MAGALY ESPINOZA CUELLAR, CONCEPTO: POR CONSUMO EN EXCESO DE TELEFONO CELULAR, CUENTA DE DEPOSITO: CUENTA UNICA DEL TESORO</t>
  </si>
  <si>
    <t>O15190070002</t>
  </si>
  <si>
    <t>O15190090002</t>
  </si>
  <si>
    <t>00015011108 DEPOSITO DE EFECTIVO, DEPOSITANTE: MAGALY ESPINOZA CUELLAR, CONCEPTO: POR EXCESO DE CONSUMO TELEFONO CELULAR, CUENTA DE DEPOSITO: CUENTA UNICA DEL TESORO</t>
  </si>
  <si>
    <t>O15190100002</t>
  </si>
  <si>
    <t>00015011108 DEPOSITO DE EFECTIVO, DEPOSITANTE: MARITZA SANJINES CESPEDES, CONCEPTO: POR EXCESO DE LLAMADAS, CUENTA DE DEPOSITO: CUENTA UNICA DEL TESORO</t>
  </si>
  <si>
    <t>O15190110002</t>
  </si>
  <si>
    <t>O15190710002</t>
  </si>
  <si>
    <t>00015011108 DEPOSITO DE EFECTIVO, DEPOSITANTE: FAVIO TORRICO PEREDO, CONCEPTO: POR EXCESO EN CONSUMO DE TELEFONO CELULAR, CUENTA DE DEPOSITO: CUENTA UNICA DEL TESORO</t>
  </si>
  <si>
    <t>O15191130002</t>
  </si>
  <si>
    <t>00015011108 DEPOSITO DE EFECTIVO, DEPOSITANTE: JULIO JHONATHAN COLQUE ALCON, CONCEPTO: CANCELACION POR EXCESO EN CONSUMO DE TELEFONOS CELULARES, CUENTA DE DEPOSITO: CUENTA UNICA DEL TESORO</t>
  </si>
  <si>
    <t>O15191220002</t>
  </si>
  <si>
    <t>00099021001 DEPOSITO DE EFECTIVO, DEPOSITANTE: HUMBERTO FUENTES LOPEZ, CONCEPTO: DEVOLUCIÓN ""CUENTAS POR COBRAR"" ANTICIPO A PROVEEDORES M/N, CUENTA DE DEPOSITO: CUENTA UNICA DEL TESORO</t>
  </si>
  <si>
    <t>O15191230002</t>
  </si>
  <si>
    <t>00099021001 DEPOSITO DE EFECTIVO, DEPOSITANTE: HUMBERTO FUENTES L., CONCEPTO: DEVOLUCIÓN ""CUENTAS POR COBRAR"" PAGO EN DEMASIA CP 77/2003, CUENTA DE DEPOSITO: CUENTA UNICA DEL TESORO</t>
  </si>
  <si>
    <t>O15191480002</t>
  </si>
  <si>
    <t>O15191490002</t>
  </si>
  <si>
    <t>00526012001 DEPOSITO DE EFECTIVO, DEPOSITANTE: BOLIVIA TV - JUAN CARLOS RADA CUSICANQUI, CONCEPTO: DEVOLUCION DE VIATICOS POR VIAJE, CUENTA DE DEPOSITO: CUENTA UNICA DEL TESORO</t>
  </si>
  <si>
    <t>O15192090002</t>
  </si>
  <si>
    <t>00591012001 DEPOSITO DE EFECTIVO, DEPOSITANTE: MI TELEFERICO, CONCEPTO: SOLICITUD DE PAGO POR SERVICIO DE AGUA POTABLE, CUENTA DE DEPOSITO: CUENTA UNICA DEL TESORO</t>
  </si>
  <si>
    <t>O15192110002</t>
  </si>
  <si>
    <t>00591012001 DEPOSITO DE EFECTIVO, DEPOSITANTE: MI TELEFERICO, CONCEPTO: COBRO DE SERVICIO DE ENERGIA ELECTRICA, CUENTA DE DEPOSITO: CUENTA UNICA DEL TESORO</t>
  </si>
  <si>
    <t>B15193930002</t>
  </si>
  <si>
    <t>00224012002 DEP.DE CHEQ.AJENOS,RET.DE CAM.,CONCEPTO: TRANSFERENCIA DE RECURSOS PARA EFECTIVIZACION DE PAGOS,DEP.: INSUMOS BOLIVIA , PROCEDENCIA: BANCO UNION S.A., CHEQUE: 2153, FECHA DE EMISION:13/07/2017</t>
  </si>
  <si>
    <t>B15194720002</t>
  </si>
  <si>
    <t>00283014101 DEP.DE CHEQ.AJENOS,RET.DE CAM.,CONCEPTO: SOBREGIRO,DEP.: ADUANA NAL DE BOLIVIA , PROCEDENCIA: BANCO UNION S.A., CHEQUE: 2642, FECHA DE EMISION:10/07/2017</t>
  </si>
  <si>
    <t>B15194900002</t>
  </si>
  <si>
    <t>00582012002 DEP.DE CHEQ.AJENOS,RET.DE CAM.,CONCEPTO: DEVOLUCION AL BCB-CUT DE CUENTAS POR COBRAR ZAFRA,DEP.: EMPRESA BOLIVIANA DE ALMENDRA Y DERIVADOS-EBA , PROCEDENCIA: BANCO UNION S.A., CHEQUE: 4667, FECHA DE EMISION:26/06/2017</t>
  </si>
  <si>
    <t>B15194910002</t>
  </si>
  <si>
    <t>00582012002 DEP.DE CHEQ.AJENOS,RET.DE CAM.,CONCEPTO: DEVOLUCION PARCIAL DE GASTO EJECUTADO EL 12/04/2017,DEP.: EMPRESA BOLIVIANA DE ALMENDRA Y DERIVADOS-EBA , PROCEDENCIA: BANCO UNION S.A., CHEQUE: 4664, FECHA DE EMISION:20/06/2017</t>
  </si>
  <si>
    <t>B15195320002</t>
  </si>
  <si>
    <t>00070011102 DEP.DE CHEQ.AJENOS,RET.DE CAM.,CONCEPTO: DEVOLUCION DE ASIGNACION DE RECURSOS DE CAJA CHICA JRT-POTOSI,DEP.: MTEPS , PROCEDENCIA: BANCO UNION S.A., CHEQUE: 8244, FECHA DE EMISION:12/07/2017</t>
  </si>
  <si>
    <t>O15193870002</t>
  </si>
  <si>
    <t>00099021001 DEPOSITO DE EFECTIVO, DEPOSITANTE: BAUTISTA HUALLPARA BERTHA FELICIDAD, CONCEPTO: DEVOLUCION BONO ANTIGUEDAD, CUENTA DE DEPOSITO: CUENTA UNICA DEL TESORO</t>
  </si>
  <si>
    <t>O15193880002</t>
  </si>
  <si>
    <t>00099021001 DEPOSITO DE EFECTIVO, DEPOSITANTE: UMOPAR-YUNGAS-FELCN, CONCEPTO: DEVOL DE COMPRA DE PRODUCTOS QUE NO SON CONSIDERADOS PARA LA ELAVORACION DE ALIMENTOS 2016, CUENTA DE DEPOSITO: CUENTA UNICA DEL TESORO</t>
  </si>
  <si>
    <t>O15193960002</t>
  </si>
  <si>
    <t>00099021001 DEPOSITO DE EFECTIVO, DEPOSITANTE: SANDRA YOUSSETTE SIACAR BACARREZA, CONCEPTO: DEVOLUCION POR EXCESO DE HABERES PERCIBIDOS EN EL SECTOR PUBLICO, CUENTA DE DEPOSITO: CUENTA UNICA DEL TESORO</t>
  </si>
  <si>
    <t>O15194550002</t>
  </si>
  <si>
    <t>00015011108 DEPOSITO DE EFECTIVO, DEPOSITANTE: MILDRED OLIVARES PALENQUE (MIN DE GOBIERNO), CONCEPTO: CANCELACIÓN POR EXCESO EN CONSUMO DE TELEFONOS CELULARES, CUENTA DE DEPOSITO: CUENTA UNICA DEL TESORO</t>
  </si>
  <si>
    <t>O15194890002</t>
  </si>
  <si>
    <t>00016011101 DEPOSITO DE EFECTIVO, DEPOSITANTE: OSCAR ALEX VILLEGAS GONZALEZ, CONCEPTO: CARGO A CUENTA / MINISTERIO EDUCACIÓN / UAI INF. AIR N°2 / 2016 (C1), CUENTA DE DEPOSITO: CUENTA UNICA DEL TESORO</t>
  </si>
  <si>
    <t>O15195580002</t>
  </si>
  <si>
    <t>00015011108 DEPOSITO DE EFECTIVO, DEPOSITANTE: MILTON RAMIRO BURGOS MARTINEZ - MIN. GOBIERNO, CONCEPTO: DEPÖSITO POR CONSUMO EXCEDENTE DE TELEFONIA MOVIL, CUENTA DE DEPOSITO: CUENTA UNICA DEL TESORO</t>
  </si>
  <si>
    <t>O15195760002</t>
  </si>
  <si>
    <t>00591012001 DEPOSITO DE EFECTIVO, DEPOSITANTE: MI TELEFERICO, CONCEPTO: ALQUILER DE LAS CACETAS CONSUMO DEL AGUA, CUENTA DE DEPOSITO: CUENTA UNICA DEL TESORO</t>
  </si>
  <si>
    <t>O15195770002</t>
  </si>
  <si>
    <t>00591012001 DEPOSITO DE EFECTIVO, DEPOSITANTE: MI TELEFERICO, CONCEPTO: CONSUMO DE ENERGIA ELECTRICA CACETAS MI TELEFERICO, CUENTA DE DEPOSITO: CUENTA UNICA DEL TESORO</t>
  </si>
  <si>
    <t>O15196140002</t>
  </si>
  <si>
    <t>00015011108 DEPOSITO DE EFECTIVO, DEPOSITANTE: ADRIAN ALEXIS MAGUEÑO GORDILLO, CONCEPTO: DEVOLUCION DE FONDOS, CUENTA DE DEPOSITO: CUENTA UNICA DEL TESORO</t>
  </si>
  <si>
    <t>O15196160002</t>
  </si>
  <si>
    <t>00015011108 DEPOSITO DE EFECTIVO, DEPOSITANTE: EDGAR FLORES PRADO, CONCEPTO: DEVOLUCIÓN DE FONDOS DE LA LIBRETA, CUENTA DE DEPOSITO: CUENTA UNICA DEL TESORO</t>
  </si>
  <si>
    <t>O15196170002</t>
  </si>
  <si>
    <t>00015011108 DEPOSITO DE EFECTIVO, DEPOSITANTE: DAVID MOLLINEDO GONZALES, CONCEPTO: DEVOLUCIÓN DE FONDOS DE LA LIBRETA, CUENTA DE DEPOSITO: CUENTA UNICA DEL TESORO</t>
  </si>
  <si>
    <t>O15196200002</t>
  </si>
  <si>
    <t>00670012002 DEPOSITO DE EFECTIVO, DEPOSITANTE: MODESTO MOISES VILLCA PATY, CONCEPTO: DEVOLUCIÓN SALDOS GASOLINA Y PEAJE, CUENTA DE DEPOSITO: CUENTA UNICA DEL TESORO</t>
  </si>
  <si>
    <t>O15196630002</t>
  </si>
  <si>
    <t>00099021001 DEPOSITO DE EFECTIVO, DEPOSITANTE: ALVARO MARCO ANTONIO CABA OLIVAREZ CI:2377522 LP, CONCEPTO: CITE: MEFP/VTCP/DGPOT/UAIS/ - CPI/N°030/2016 REGULARIZACIÓN ENERO 2017, CUENTA DE DEPOSITO: CUENTA UNICA DEL TESORO</t>
  </si>
  <si>
    <t>B15198670002</t>
  </si>
  <si>
    <t>00099021001 DEP.DE CHEQ.AJENOS,RET.DE CAM.,CONCEPTO: DEV. DE SALDO NO EJECUTADO DE BONO DE TRANSPORTE PERIODISTA PERIODICO CAMBIO DIC/2016,DEP.: MINISTERIO DE COMUNICAACION , PROCEDENCIA: BANCO UNION S.A., CHEQUE: 9167, FECHA DE EMISION:07/07/2017</t>
  </si>
  <si>
    <t>B15198720002</t>
  </si>
  <si>
    <t>00099021001 DEP.DE CHEQ.AJENOS,RET.DE CAM.,CONCEPTO: REEMBOLSO DE EXCESO DE CONSUMO DE LLAMADAS A CELULAR MESES ENERO Y FEBRERO /2017,DEP.: MINISTERIO DE COMUNICACION , PROCEDENCIA: BANCO UNION S.A., CHEQUE: 9164, FECHA DE EMISION:06/07/2017</t>
  </si>
  <si>
    <t>B15199750002</t>
  </si>
  <si>
    <t>00086038003 DEP.DE CHEQ.AJENOS,RET.DE CAM.,CONCEPTO: DEPÖSITO POR REMBOLSO 2º GESTION 2017,DEP.: GAS ORIENTE BOLIVIANO , PROCEDENCIA: BANCO UNION S.A., CHEQUE: 162, FECHA DE EMISION:18/07/2017</t>
  </si>
  <si>
    <t>B15199880002</t>
  </si>
  <si>
    <t>00086038003 DEP.DE CHEQ.AJENOS,RET.DE CAM.,CONCEPTO: DEPÖSITO POR DESEMBOLSO 2º GESTION 2017,DEP.: FUNDESNAP , PROCEDENCIA: BANCO UNION S.A., CHEQUE: 911, FECHA DE EMISION:18/07/2017</t>
  </si>
  <si>
    <t>B15199910002</t>
  </si>
  <si>
    <t>00086038003 DEP.DE CHEQ.AJENOS,RET.DE CAM.,CONCEPTO: DEPÖSITO POR DESEMBOLSO 2º GESTION 2017,DEP.: FUNDESNAP , PROCEDENCIA: BANCO UNION S.A., CHEQUE: 910, FECHA DE EMISION:18/07/2017</t>
  </si>
  <si>
    <t>O15198630002</t>
  </si>
  <si>
    <t>00099021001 DEPOSITO DE EFECTIVO, DEPOSITANTE: MARIA FANNY ULLOA ARAYA, CONCEPTO: DOBLE PERCEPCION, CUENTA DE DEPOSITO: CUENTA UNICA DEL TESORO</t>
  </si>
  <si>
    <t>O15198690002</t>
  </si>
  <si>
    <t>O15198920002</t>
  </si>
  <si>
    <t>00099021001 DEPOSITO DE EFECTIVO, DEPOSITANTE: LUIS ADOLFO TRIGO ANTELO, CONCEPTO: DEVOLUCION DE IMPUESTO PASAJES AEREOS INTERNACIONALES, CUENTA DE DEPOSITO: CUENTA UNICA DEL TESORO</t>
  </si>
  <si>
    <t>O15200010002</t>
  </si>
  <si>
    <t>00015011108 DEPOSITO DE EFECTIVO, DEPOSITANTE: ALDO GARCIA BALDERRAMA CI 5257569, CONCEPTO: CANCELACION POR EXCESOS EN CONSUMO DE TELEFONO CELULAR 71294896 ABRIL - MAYO, CUENTA DE DEPOSITO: CUENTA UNICA DEL TESORO</t>
  </si>
  <si>
    <t>O15200040002</t>
  </si>
  <si>
    <t>00099021001 DEPOSITO DE EFECTIVO, DEPOSITANTE: SARAH MABEL QUINTEROS SARAVIA, CONCEPTO: REVERSION AL C-31 Nº 200, CUENTA DE DEPOSITO: CUENTA UNICA DEL TESORO</t>
  </si>
  <si>
    <t>O15200170002</t>
  </si>
  <si>
    <t>00132062001 DEPOSITO DE EFECTIVO, DEPOSITANTE: JUAN C. GUZMAN MEDINA, CONCEPTO: DEVOLUCION DE SALDOS DE FONDOS EN AVANCE, CUENTA DE DEPOSITO: CUENTA UNICA DEL TESORO</t>
  </si>
  <si>
    <t>O15200410002</t>
  </si>
  <si>
    <t>00099021001 DEPOSITO DE EFECTIVO, DEPOSITANTE: FERNANDO LAURA QUIA, CONCEPTO: DEVOLUCION DE RECURSOS NO EJECUTADOS, CUENTA DE DEPOSITO: CUENTA UNICA DEL TESORO</t>
  </si>
  <si>
    <t>O15200820002</t>
  </si>
  <si>
    <t>00099021001 DEPOSITO DE EFECTIVO, DEPOSITANTE: OTILIA HORTENCIA CONDORI CUNO, CONCEPTO: IMPORTE POR COBRO INDEBIDO DE CUNO CANASA LOLA C. (Q.E.P.D), CUENTA DE DEPOSITO: CUENTA UNICA DEL TESORO</t>
  </si>
  <si>
    <t>O15201470002</t>
  </si>
  <si>
    <t>00290012001 DEPOSITO DE EFECTIVO, DEPOSITANTE: VEGA SANCHEZ JACQUELINE, CONCEPTO: DEVOLUCION DE VIATICO, CUENTA DE DEPOSITO: CUENTA UNICA DEL TESORO</t>
  </si>
  <si>
    <t>O15201510002</t>
  </si>
  <si>
    <t>00290012001 DEPOSITO DE EFECTIVO, DEPOSITANTE: TANGA MARCA ROLANDO, CONCEPTO: DEVOLUCION DE VIATICO, CUENTA DE DEPOSITO: CUENTA UNICA DEL TESORO</t>
  </si>
  <si>
    <t>O15201840002</t>
  </si>
  <si>
    <t>00099021001 DEPOSITO DE EFECTIVO, DEPOSITANTE: MARIA M. GALINDO VAZQUEZ, CONCEPTO: DEVOLUCION DE VIATICOS, CUENTA DE DEPOSITO: CUENTA UNICA DEL TESORO</t>
  </si>
  <si>
    <t>O15201850002</t>
  </si>
  <si>
    <t>00099021001 DEPOSITO DE EFECTIVO, DEPOSITANTE: GERMAN ROCABADO GARCIA, CONCEPTO: DEVOLUCION DE VIATICOS, CUENTA DE DEPOSITO: CUENTA UNICA DEL TESORO</t>
  </si>
  <si>
    <t>B15203520002</t>
  </si>
  <si>
    <t>00099021001 DEP.DE CHEQ.AJENOS,RET.DE CAM.,CONCEPTO: DEVOLUCION HOSPEDAJE HOTEL CORTEZ - LEONARDO SAAVEDRA P.,DEP.: MINISTERIO DE ECONOMIA Y FINANZAS PUBLICAS , PROCEDENCIA: BANCO UNION S.A., CHEQUE: 6166, FECHA DE EMISION:18/07/2017</t>
  </si>
  <si>
    <t>00099021001 DEPOSITO DE EFECTIVO, DEPOSITANTE: RI-22 "MEJILLONES", CONCEPTO: POR PAGO DE SERVICIOS BASICOS AGUA, CUENTA DE DEPOSITO: CUENTA UNICA DEL TESORO</t>
  </si>
  <si>
    <t>O15203290002</t>
  </si>
  <si>
    <t>O15203310002</t>
  </si>
  <si>
    <t>00099021001 DEPOSITO DE EFECTIVO, DEPOSITANTE: TOMAS MENDOZA PATZI, CONCEPTO: DEVOLUCION MES MAYO 2016, CUENTA DE DEPOSITO: CUENTA UNICA DEL TESORO</t>
  </si>
  <si>
    <t>O15203420002</t>
  </si>
  <si>
    <t>00591012001 DEPOSITO DE EFECTIVO, DEPOSITANTE: TELEFERICOS DOPPELMAYR BOLIVIA S.A., CONCEPTO: PAGO POR DAÑOS OCASIONALES RED AGUA POTABLE EPSAS, CUENTA DE DEPOSITO: CUENTA UNICA DEL TESORO</t>
  </si>
  <si>
    <t>O15204440002</t>
  </si>
  <si>
    <t>00016011101 DEPOSITO DE EFECTIVO, DEPOSITANTE: ELISA MARIANELA MONRROY FLORES, CONCEPTO: DEVOLUCION POR REFRIGERIO, CUENTA DE DEPOSITO: CUENTA UNICA DEL TESORO</t>
  </si>
  <si>
    <t>O15204580002</t>
  </si>
  <si>
    <t>00234012001 DEPOSITO DE EFECTIVO, DEPOSITANTE: SERGEOMIN-HIPOLITO MAMANI CHURA, CONCEPTO: DEVOLUCION AL C-31 PARTIDA: 701-851 - TASAS, CUENTA DE DEPOSITO: CUENTA UNICA DEL TESORO</t>
  </si>
  <si>
    <t>O15204810002</t>
  </si>
  <si>
    <t>00099021001 DEPOSITO DE EFECTIVO, DEPOSITANTE: REMBERTO QUELCA TANCARA, CONCEPTO: DOBLE PERCEPCION, CUENTA DE DEPOSITO: CUENTA UNICA DEL TESORO</t>
  </si>
  <si>
    <t>O15205090002</t>
  </si>
  <si>
    <t>00099021001 DEPOSITO DE EFECTIVO, DEPOSITANTE: TEODORO MEDOZA CONDE, CONCEPTO: COBRO INDEBIDO, CUENTA DE DEPOSITO: CUENTA UNICA DEL TESORO</t>
  </si>
  <si>
    <t>O15205330002</t>
  </si>
  <si>
    <t>00372010001 DEPOSITO DE EFECTIVO, DEPOSITANTE: FONDO DESARROLLO INDIGENA FDI, CONCEPTO: DEVOL DE SOBRANTE DE PY APOYO A LA PROD GANADERA 5TA SECCION PATACAMAYA COD CSTU-01-02-70490, CUENTA DE DEPOSITO: CUENTA UNICA DEL TESORO</t>
  </si>
  <si>
    <t>O15205360002</t>
  </si>
  <si>
    <t>00372010001 DEPOSITO DE EFECTIVO, DEPOSITANTE: FONDO DESARROLLO INDIGENA FDI, CONCEPTO: DEVOL INTERESES ACUMUL DURANTE LA EJEC DEL PY APOYO PROD GAN 5TA SEC PATACAMAYA COD CSTU-01-02-70490, CUENTA DE DEPOSITO: CUENTA UNICA DEL TESORO</t>
  </si>
  <si>
    <t>O15205870002</t>
  </si>
  <si>
    <t>00099021001 DEPOSITO DE EFECTIVO, DEPOSITANTE: VICTOR JHONY ROJAS FLORES, CONCEPTO: DEVOLUCION DE PAGO DE HABER POR EXCESO DE 2 DIAS, CUENTA DE DEPOSITO: CUENTA UNICA DEL TESORO</t>
  </si>
  <si>
    <t>B15207490002</t>
  </si>
  <si>
    <t>00670012002 DEP.DE CHEQ.AJENOS,RET.DE CAM.,CONCEPTO: ADQUISICION DE CERTIFICADOS DE NACIMIENTO CON RECURSOS DONACION EXTERNA UNICEF,DEP.: ORGANO ELECTORAL PLURINACIONAL , PROCEDENCIA: BANCO UNION S.A., CHEQUE: 10004, FECHA DE EMISION:18/07/2017</t>
  </si>
  <si>
    <t>B15207710002</t>
  </si>
  <si>
    <t>00582012002 DEP.DE CHEQ.AJENOS,RET.DE CAM.,CONCEPTO: PAUL RICARDO CARRILLO CASTRO,DEP.: BANCO UNION S.A. , PROCEDENCIA: BANCO UNION S.A., CHEQUE: 150584, FECHA DE EMISION:20/07/2017</t>
  </si>
  <si>
    <t>B15207720002</t>
  </si>
  <si>
    <t>00582012002 DEP.DE CHEQ.AJENOS,RET.DE CAM.,CONCEPTO: PAUL RICARDO CARRILLO CASTRO,DEP.: BANCO UNION S.A. , PROCEDENCIA: BANCO UNION S.A., CHEQUE: 150583, FECHA DE EMISION:20/07/2017</t>
  </si>
  <si>
    <t>B15207790002</t>
  </si>
  <si>
    <t>00099021001 DEP.DE CHEQ.AJENOS,RET.DE CAM.,CONCEPTO: DILLMAN YUJRA YUJRA,DEP.: BANCO UNION S.A. , PROCEDENCIA: BANCO UNION S.A., CHEQUE: 150585, FECHA DE EMISION:20/07/2017</t>
  </si>
  <si>
    <t>B15207810002</t>
  </si>
  <si>
    <t>00099021001 DEP.DE CHEQ.AJENOS,RET.DE CAM.,CONCEPTO: MONTAÑO ORELLANA WILFREDO,DEP.: BANCO UNION S.A. , PROCEDENCIA: BANCO UNION S.A., CHEQUE: 150588, FECHA DE EMISION:20/07/2017</t>
  </si>
  <si>
    <t>B15207830002</t>
  </si>
  <si>
    <t>00578012002 DEP.DE CHEQ.AJENOS,RET.DE CAM.,CONCEPTO: REVERSION,DEP.: BOLIVIANA DE AVIACION , PROCEDENCIA: BANCO UNION S.A., CHEQUE: 5516, FECHA DE EMISION:18/07/2017</t>
  </si>
  <si>
    <t>B15207840002</t>
  </si>
  <si>
    <t>00099021001 DEP.DE CHEQ.AJENOS,RET.DE CAM.,CONCEPTO: GIOVANA JOVITA ENCINAS CUCULY,DEP.: BANCO UNION S.A. , PROCEDENCIA: BANCO UNION S.A., CHEQUE: 150587, FECHA DE EMISION:20/07/2017</t>
  </si>
  <si>
    <t>B15207950002</t>
  </si>
  <si>
    <t>00660012006 DEP.DE CHEQ.AJENOS,RET.DE CAM.,CONCEPTO: DEVOLUCION DE VIATICOS GESTIONES ANTERIORES,DEP.: ORGANO JUDICIAL-DISTRITO BENI , PROCEDENCIA: BANCO UNION S.A., CHEQUE: 687, FECHA DE EMISION:14/07/2017</t>
  </si>
  <si>
    <t>B15208000002</t>
  </si>
  <si>
    <t>00099021001 DEP.DE CHEQ.AJENOS,RET.DE CAM.,CONCEPTO: DEVOLUCION COBROS INDEBIDOS GRUPO II COMPROBANTE Nº 154 7-7-17,DEP.: SENASIR , PROCEDENCIA: BANCO UNION S.A., CHEQUE: 7567, FECHA DE EMISION:07/07/2017</t>
  </si>
  <si>
    <t>B15208610002</t>
  </si>
  <si>
    <t>00299014101 DEP.DE CHEQ.AJENOS,RET.DE CAM.,CONCEPTO: DESEMBOLSO PARA GASTOS ADMINISTRATIVOS PROVENIENTES DE LA GOBERNACION,DEP.: SERVICIO DEPARTAMENTAL DE RIEGO LA PAZ , PROCEDENCIA: BANCO UNION S.A., CHEQUE: 62274, FECHA DE EMISION:06/07/2017</t>
  </si>
  <si>
    <t>O15207510002</t>
  </si>
  <si>
    <t>O15207670002</t>
  </si>
  <si>
    <t>00099021001 DEPOSITO DE EFECTIVO, DEPOSITANTE: ALFREDO VASQUEZ ARCE, CONCEPTO: DOBLE PERCEPCION, CUENTA DE DEPOSITO: CUENTA UNICA DEL TESORO</t>
  </si>
  <si>
    <t>O15207690002</t>
  </si>
  <si>
    <t>00099021001 DEPOSITO DE EFECTIVO, DEPOSITANTE: MANUEL ANTONIO ZAMBRANA ZAMBRANA, CONCEPTO: DEVOLUCION DEL BENEFICIO COLATERAL DE ASIGNACION BONO AL CARGO, CUENTA DE DEPOSITO: CUENTA UNICA DEL TESORO</t>
  </si>
  <si>
    <t>O15208380002</t>
  </si>
  <si>
    <t>00099021001 DEPOSITO DE EFECTIVO, DEPOSITANTE: JOSE ESTRADA BERMUDEZ, CONCEPTO: REVERSION PASAJES PREVENTIVO N° 3806/17 N° DE CARGO DE CUENTA, CUENTA DE DEPOSITO: CUENTA UNICA DEL TESORO</t>
  </si>
  <si>
    <t>O15208620002</t>
  </si>
  <si>
    <t>00099021001 DEPOSITO DE EFECTIVO, DEPOSITANTE: SIRILA GERONIMO TAPIA, CONCEPTO: DEVOLUCION POR EQUIVOCACION DEL PERSONAL DE HABILITACION DE SEDES LA PAZ, CUENTA DE DEPOSITO: CUENTA UNICA DEL TESORO</t>
  </si>
  <si>
    <t>O15208640002</t>
  </si>
  <si>
    <t>O15208790002</t>
  </si>
  <si>
    <t>O15208880002</t>
  </si>
  <si>
    <t>00099021001 DEPOSITO DE EFECTIVO, DEPOSITANTE: JOSE ERASMO CADENA OBLITAS, CONCEPTO: REVERSION PARCIAL, CUENTA DE DEPOSITO: CUENTA UNICA DEL TESORO</t>
  </si>
  <si>
    <t>O15209100002</t>
  </si>
  <si>
    <t>B15212220002</t>
  </si>
  <si>
    <t>00086031109 DEP.DE CHEQ.AJENOS,RET.DE CAM.,CONCEPTO: DEP PROVINIENTE POR COBRO DE MULTAS,DEP.: SERNAP-MANURIPI , PROCEDENCIA: BANCO UNION S.A., CHEQUE: 1808, FECHA DE EMISION:10/07/2017</t>
  </si>
  <si>
    <t>B15212830002</t>
  </si>
  <si>
    <t>00670012004 DEP.DE CHEQ.AJENOS,RET.DE CAM.,CONCEPTO: PAGO CERTIFICADOS DE NO MILITANCIA POLITICA DE LOS MESES MAYO Y JUNIO 2017,DEP.: ORGANO ELECTORAL PLURINACIONAL , PROCEDENCIA: BANCO UNION S.A., CHEQUE: 6113, FECHA DE EMISION:14/07/2017</t>
  </si>
  <si>
    <t>B15212840002</t>
  </si>
  <si>
    <t>00670012001 DEP.DE CHEQ.AJENOS,RET.DE CAM.,CONCEPTO: MULTA ELECTORAL DE LA SRA LETICIA FAJARDO ROMERO,DEP.: ORGANO ELECTORAL PLURINACIONAL , PROCEDENCIA: BANCO UNION S.A., CHEQUE: 6114, FECHA DE EMISION:14/07/2017</t>
  </si>
  <si>
    <t>B15213230002</t>
  </si>
  <si>
    <t>00099021001 DEP.DE CHEQ.AJENOS,RET.DE CAM.,CONCEPTO: DEVOLUCION DE FONDOS NO EJECUTADOS,DEP.: PROGRAMA NACIONAL DE POST ALFABETIZACION , PROCEDENCIA: BANCO UNION S.A., CHEQUE: 5550, FECHA DE EMISION:21/07/2017</t>
  </si>
  <si>
    <t>O15211610002</t>
  </si>
  <si>
    <t>00015011108 DEPOSITO DE EFECTIVO, DEPOSITANTE: JULIO CESAR ANDIA MEDINA, CONCEPTO: EXCEDENTE DE TELEFONIA MOVIL, CUENTA DE DEPOSITO: CUENTA UNICA DEL TESORO</t>
  </si>
  <si>
    <t>O15212210002</t>
  </si>
  <si>
    <t>00070011102 DEPOSITO DE EFECTIVO, DEPOSITANTE: IVONNE RAQUEL CASTRO MURILLO, CONCEPTO: POR PAGO SABSA ( LP / CBBA ) 2 DE JULIO 2017, CUENTA DE DEPOSITO: CUENTA UNICA DEL TESORO</t>
  </si>
  <si>
    <t>O15212260002</t>
  </si>
  <si>
    <t>00086038007 DEPOSITO DE EFECTIVO, DEPOSITANTE: JORGE BILBAO, CONCEPTO: DEVLUCION DE HONORARIOS MES DE ENERO, CUENTA DE DEPOSITO: CUENTA UNICA DEL TESORO</t>
  </si>
  <si>
    <t>O15212380002</t>
  </si>
  <si>
    <t>00099021001 DEPOSITO DE EFECTIVO, DEPOSITANTE: CARMELA ANTONIA VERA FERNANDEZ, CONCEPTO: DOBLE PERCEPCION, CUENTA DE DEPOSITO: CUENTA UNICA DEL TESORO</t>
  </si>
  <si>
    <t>O15212420002</t>
  </si>
  <si>
    <t>00099021001 DEPOSITO DE EFECTIVO, DEPOSITANTE: VIRGINIA SALAZAR FLORES, CONCEPTO: DEVOLUCION DE HABER DE MARZO, CUENTA DE DEPOSITO: CUENTA UNICA DEL TESORO</t>
  </si>
  <si>
    <t>O15212510002</t>
  </si>
  <si>
    <t>00070011102 DEPOSITO DE EFECTIVO, DEPOSITANTE: HECTOR ANDRES HINOJOSA RODRIGUEZ, CONCEPTO: DEVOLUCION DE VIATICOS POR VIAJE A SUCRE DEL 4 AL 5 DE MARZO, CUENTA DE DEPOSITO: CUENTA UNICA DEL TESORO</t>
  </si>
  <si>
    <t>O15212950002</t>
  </si>
  <si>
    <t>00099021001 DEPOSITO DE EFECTIVO, DEPOSITANTE: MINISTERIO DE EDUCACION- GABRIELA CHUILLA MAMANI, CONCEPTO: REVERSION DE BOLETA DE HABER MENSUAL, CUENTA DE DEPOSITO: CUENTA UNICA DEL TESORO</t>
  </si>
  <si>
    <t>O15213030002</t>
  </si>
  <si>
    <t>00099021001 DEPOSITO DE EFECTIVO, DEPOSITANTE: SONIA JUANA LIMA VDA VERA, CONCEPTO: SENASIR-COBRO INDEBIDO N° 010/2017, CUENTA DE DEPOSITO: CUENTA UNICA DEL TESORO</t>
  </si>
  <si>
    <t>O15213100002</t>
  </si>
  <si>
    <t>00099021001 DEPOSITO DE EFECTIVO, DEPOSITANTE: MARTINEZ PAMO SRL, CONCEPTO: DEVOLUCION POR CONCEPTO DE HOSPEDAJE DE LA 6TA OCEPB, CUENTA DE DEPOSITO: CUENTA UNICA DEL TESORO</t>
  </si>
  <si>
    <t>O15213150002</t>
  </si>
  <si>
    <t>00099021001 DEPOSITO DE EFECTIVO, DEPOSITANTE: VLADIMIR MANCILLA VEIZAGA, CONCEPTO: DEVOLUCION, CUENTA DE DEPOSITO: CUENTA UNICA DEL TESORO</t>
  </si>
  <si>
    <t>O15213190002</t>
  </si>
  <si>
    <t>00099021001 DEPOSITO DE EFECTIVO, DEPOSITANTE: NELLY TINTAYA MAQUERA, CONCEPTO: DEVOLUCION DE VIATICOS, CUENTA DE DEPOSITO: CUENTA UNICA DEL TESORO</t>
  </si>
  <si>
    <t>O15213350002</t>
  </si>
  <si>
    <t>00099021001 DEPOSITO DE EFECTIVO, DEPOSITANTE: MMAYA-MARIA ESTHER NOGALES RICO, CONCEPTO: DEVOLUCION SALDO FONDOS EN AVANCE REFRIGERIO, CUENTA DE DEPOSITO: CUENTA UNICA DEL TESORO</t>
  </si>
  <si>
    <t>O15213360002</t>
  </si>
  <si>
    <t>00130012001 DEPOSITO DE EFECTIVO, DEPOSITANTE: COOP. MINERA 16 DE JULIO R.L., CONCEPTO: PAGO CUOTA 28; 3RA AMPLIACION COOP MINERA 16 DE JULIO R.L, CUENTA DE DEPOSITO: CUENTA UNICA DEL TESORO</t>
  </si>
  <si>
    <t>O15214210002</t>
  </si>
  <si>
    <t>00582012001 DEPOSITO DE EFECTIVO, DEPOSITANTE: ALVARO IVAN VILLARROEL CUSICANQUI, CONCEPTO: DEVOLUCION SALARIO FREDDY BERNARDO QUISPE LIMACHI, CUENTA DE DEPOSITO: CUENTA UNICA DEL TESORO</t>
  </si>
  <si>
    <t>O15214320002</t>
  </si>
  <si>
    <t>00099021001 DEPOSITO DE EFECTIVO, DEPOSITANTE: SENASIR- LOLA PORFIRIA RODRIGUEZ, CONCEPTO: DOBLE PERCEPCION, CUENTA DE DEPOSITO: CUENTA UNICA DEL TESORO</t>
  </si>
  <si>
    <t>O15214780002</t>
  </si>
  <si>
    <t>00373024105 DEPOSITO DE EFECTIVO, DEPOSITANTE: EDVER AQUILINO FLORES HUANCA, CONCEPTO: DEVOLUCION DE FONDOS DE PROYECTO 20315, CUENTA DE DEPOSITO: CUENTA UNICA DEL TESORO</t>
  </si>
  <si>
    <t>O15215080002</t>
  </si>
  <si>
    <t>00070011102 DEPOSITO DE EFECTIVO, DEPOSITANTE: ALVARO ADEL FLORES SANTALLA, CONCEPTO: DEVOLUCION DE VIATICOS, CUENTA DE DEPOSITO: CUENTA UNICA DEL TESORO</t>
  </si>
  <si>
    <t>00292012001 DEPOSITO DE EFECTIVO, DEPOSITANTE: NESTOR PAZ VILLAMOR, CONCEPTO: CONVENIO 012-2016 ENTRE VIAS BOLIVIA Y FEDERACION 1ERO DE MAYO, CUENTA DE DEPOSITO: CUENTA UNICA DEL TESORO</t>
  </si>
  <si>
    <t>B15216960002</t>
  </si>
  <si>
    <t>00099021001 DEP.DE CHEQ.AJENOS,RET.DE CAM.,CONCEPTO: DEVOLUCION DE BAJAS MEDICAS POR INCAPACIDAD TEMPORAL,DEP.: MINISTERIO DE SALUD , PROCEDENCIA: BANCO UNION S.A., CHEQUE: 23077, FECHA DE EMISION:29/06/2017</t>
  </si>
  <si>
    <t>B15217180002</t>
  </si>
  <si>
    <t>00099021001 DEP.DE CHEQ.AJENOS,RET.DE CAM.,CONCEPTO: ARAUZ LUZ GRACIELA MENDIZABAL DE,DEP.: BANCO UNION S.A. , PROCEDENCIA: BANCO UNION S.A., CHEQUE: 150590, FECHA DE EMISION:24/07/2017</t>
  </si>
  <si>
    <t>B15217200002</t>
  </si>
  <si>
    <t>00099021001 DEP.DE CHEQ.AJENOS,RET.DE CAM.,CONCEPTO: AÑAZGO USTAREZ MANUEL,DEP.: BANCO UNION S.A. , PROCEDENCIA: BANCO UNION S.A., CHEQUE: 150589, FECHA DE EMISION:24/07/2017</t>
  </si>
  <si>
    <t>B15217560002</t>
  </si>
  <si>
    <t>00070011102 DEP.DE CHEQ.AJENOS,RET.DE CAM.,CONCEPTO: DEP POR DEMASIA-IMPUESTOS JUNIO,DEP.: MTEPS , PROCEDENCIA: BANCO UNION S.A., CHEQUE: 8264, FECHA DE EMISION:20/07/2017</t>
  </si>
  <si>
    <t>O15216450002</t>
  </si>
  <si>
    <t>00344018001 DEPOSITO DE EFECTIVO, DEPOSITANTE: INDIRA OLGUIN, CONCEPTO: SALDO PASAJE Y VIATICO, CUENTA DE DEPOSITO: CUENTA UNICA DEL TESORO</t>
  </si>
  <si>
    <t>O15217040002</t>
  </si>
  <si>
    <t>00099021001 DEPOSITO DE EFECTIVO, DEPOSITANTE: FUNDACION BRIG MED CUBANA-DAYAMI LEISA CORDERO, CONCEPTO: DEVOLUCION POR CONCEPTO DE COMUNICACIONES MES DE JUNIO, CUENTA DE DEPOSITO: CUENTA UNICA DEL TESORO</t>
  </si>
  <si>
    <t>O15217070002</t>
  </si>
  <si>
    <t>00099021001 DEPOSITO DE EFECTIVO, DEPOSITANTE: FUNDACION BRIG MED CUBANA-DAYAMI LEISA CORDERO, CONCEPTO: DEVOLUCION POR CONCEPTO DE MANTENIMIENTO Y REPARACION DE MUEBLES Y ENSERES MES JUNIO, CUENTA DE DEPOSITO: CUENTA UNICA DEL TESORO</t>
  </si>
  <si>
    <t>O15217080002</t>
  </si>
  <si>
    <t>00099021001 DEPOSITO DE EFECTIVO, DEPOSITANTE: FUNDACION BRIG MED CUBANA-DAYAMI LEISA CORDERO, CONCEPTO: DEVOLUCION POR CONCEPTO DE GAS LICUADO MES DE JUNIO, CUENTA DE DEPOSITO: CUENTA UNICA DEL TESORO</t>
  </si>
  <si>
    <t>O15217090002</t>
  </si>
  <si>
    <t>00099021001 DEPOSITO DE EFECTIVO, DEPOSITANTE: FUNDACION BRIG MED CUBANA-DAYAMI LEISA CORDERO, CONCEPTO: DEVOLUCION POR CONCEPTO DE ALIMENTO CORRESPONDIENTE AL MES JUNIO, CUENTA DE DEPOSITO: CUENTA UNICA DEL TESORO</t>
  </si>
  <si>
    <t>O15217100002</t>
  </si>
  <si>
    <t>00099021001 DEPOSITO DE EFECTIVO, DEPOSITANTE: FUNDACION BRIG MED CUBANA-DAYAMI LEISA CORDERO, CONCEPTO: DEVOLUCION POR CONCEPTO DE TASAS MES DE JUNIO, CUENTA DE DEPOSITO: CUENTA UNICA DEL TESORO</t>
  </si>
  <si>
    <t>O15217120002</t>
  </si>
  <si>
    <t>00099021001 DEPOSITO DE EFECTIVO, DEPOSITANTE: FUNDACION BRIG MED CUBANA-DAYAMI LEISA CORDERO, CONCEPTO: DEVOLUCION POR CONCEPTO DE COMBUSTIBLE MES DE JUNIO, CUENTA DE DEPOSITO: CUENTA UNICA DEL TESORO</t>
  </si>
  <si>
    <t>O15217400002</t>
  </si>
  <si>
    <t>00099021001 DEPOSITO DE EFECTIVO, DEPOSITANTE: OCTAVIO CHAVEZ ALBA CI 1985007 SC, CONCEPTO: CUMPLIMIENTO DICTAMEN CGE/DRC-080/2016 DE UMSS, CUENTA DE DEPOSITO: CUENTA UNICA DEL TESORO</t>
  </si>
  <si>
    <t>O15217430002</t>
  </si>
  <si>
    <t>00020031101 DEPOSITO DE EFECTIVO, DEPOSITANTE: RC-7 "CHICHAS", CONCEPTO: RETENCION DE IMPUESTOS POR CONCEPTO DE SOBREALIMENTACION POR SEGURIDAD FISICA, CUENTA DE DEPOSITO: CUENTA UNICA DEL TESORO</t>
  </si>
  <si>
    <t>O15217450002</t>
  </si>
  <si>
    <t>O15217490002</t>
  </si>
  <si>
    <t>O15217520002</t>
  </si>
  <si>
    <t>O15217570002</t>
  </si>
  <si>
    <t>00373024105 DEPOSITO DE EFECTIVO, DEPOSITANTE: HUMBERTO FERNANDO HUMEREZ ADRIAN, CONCEPTO: DEVOLUCION DE TRES DIAS DE HABER O SUELDO DE FECHA 29,30 Y 31 MAYO DEL 2015 COMO CONSULTOR POR PRODU, CUENTA DE DEPOSITO: CUENTA UNICA DEL TESORO</t>
  </si>
  <si>
    <t>O15217720002</t>
  </si>
  <si>
    <t>00099021001 DEPOSITO DE EFECTIVO, DEPOSITANTE: FLAVIA MARINA FLORES MIRANDA, CONCEPTO: DOBLE PERCEPSION, CUENTA DE DEPOSITO: CUENTA UNICA DEL TESORO</t>
  </si>
  <si>
    <t>O15218130002</t>
  </si>
  <si>
    <t>00099021001 DEPOSITO DE EFECTIVO, DEPOSITANTE: BRAYAM MAURICIO PIMENTEL TARIFA, CONCEPTO: DEVOLUCION MEDIO DIA DE VIATICO, CUENTA DE DEPOSITO: CUENTA UNICA DEL TESORO</t>
  </si>
  <si>
    <t>O15218170002</t>
  </si>
  <si>
    <t>00130012002 DEPOSITO DE EFECTIVO, DEPOSITANTE: JUAN GUERREROS ROQUE, CONCEPTO: DEVOLUCION POR GASTOS DE PEAJES, CUENTA DE DEPOSITO: CUENTA UNICA DEL TESORO</t>
  </si>
  <si>
    <t>O15218310002</t>
  </si>
  <si>
    <t>00099021001 DEPOSITO DE EFECTIVO, DEPOSITANTE: ABRAHAM CONDORI CHOQUEHUANCA, CONCEPTO: DOBLE PERCEPCION, CUENTA DE DEPOSITO: CUENTA UNICA DEL TESORO</t>
  </si>
  <si>
    <t>O15218580002</t>
  </si>
  <si>
    <t>00099021001 DEPOSITO DE EFECTIVO, DEPOSITANTE: JANNETH VASQUEZ FORONDA, CONCEPTO: DEVOLUCION DE HABER MES MARZO, CUENTA DE DEPOSITO: CUENTA UNICA DEL TESORO</t>
  </si>
  <si>
    <t>O15218600002</t>
  </si>
  <si>
    <t>00099021001 DEPOSITO DE EFECTIVO, DEPOSITANTE: JANNETH VASQUEZ FORONDA, CONCEPTO: DEVOLUCION DE DESCUENTO DE HABER MES MARZO, CUENTA DE DEPOSITO: CUENTA UNICA DEL TESORO</t>
  </si>
  <si>
    <t>O15218610002</t>
  </si>
  <si>
    <t>00099021001 DEPOSITO DE EFECTIVO, DEPOSITANTE: JANNETH VASQUEZ FORONDA, CONCEPTO: DEVOLUCION HABER MES ABRIL, CUENTA DE DEPOSITO: CUENTA UNICA DEL TESORO</t>
  </si>
  <si>
    <t>O15218630002</t>
  </si>
  <si>
    <t>00099021001 DEPOSITO DE EFECTIVO, DEPOSITANTE: JANNETH VASQUEZ FORONDA, CONCEPTO: DEVOLUCION DE DESCUENTO DE HABER MES ABRIL, CUENTA DE DEPOSITO: CUENTA UNICA DEL TESORO</t>
  </si>
  <si>
    <t>O15218650002</t>
  </si>
  <si>
    <t>00099021001 DEPOSITO DE EFECTIVO, DEPOSITANTE: JANNETH VASQUEZ FORONDA, CONCEPTO: DEVOLUCION DE HABER MES MAYO, CUENTA DE DEPOSITO: CUENTA UNICA DEL TESORO</t>
  </si>
  <si>
    <t>O15218670002</t>
  </si>
  <si>
    <t>00099021001 DEPOSITO DE EFECTIVO, DEPOSITANTE: JANNETH VASQUEZ FORONDA, CONCEPTO: DEVOLUCION DE DESCUENTO DE HABER MES MAYO, CUENTA DE DEPOSITO: CUENTA UNICA DEL TESORO</t>
  </si>
  <si>
    <t>O15218680002</t>
  </si>
  <si>
    <t>00099021001 DEPOSITO DE EFECTIVO, DEPOSITANTE: JANNETH VASQUEZ FORONDA, CONCEPTO: DEVOLUCION DE HABER MES JUNIO, CUENTA DE DEPOSITO: CUENTA UNICA DEL TESORO</t>
  </si>
  <si>
    <t>O15218690002</t>
  </si>
  <si>
    <t>00099021001 DEPOSITO DE EFECTIVO, DEPOSITANTE: JANNETH VASQUEZ FORONDA, CONCEPTO: DEVOLUCION DE DESCUENTO DE HABER MES JUNIO, CUENTA DE DEPOSITO: CUENTA UNICA DEL TESORO</t>
  </si>
  <si>
    <t>O15218700002</t>
  </si>
  <si>
    <t>00099021001 DEPOSITO DE EFECTIVO, DEPOSITANTE: JANNETH VASQUEZ FORONDA, CONCEPTO: DEVOLUCION DE RETROACTIVO, CUENTA DE DEPOSITO: CUENTA UNICA DEL TESORO</t>
  </si>
  <si>
    <t>O15218740002</t>
  </si>
  <si>
    <t>00099021001 DEPOSITO DE EFECTIVO, DEPOSITANTE: MARIA LUISA VISCARRA SOLIZ, CONCEPTO: DOBLE PERCEPCION, CUENTA DE DEPOSITO: CUENTA UNICA DEL TESORO</t>
  </si>
  <si>
    <t>O15218940002</t>
  </si>
  <si>
    <t>00099021001 DEPOSITO DE EFECTIVO, DEPOSITANTE: BORIS MAX TELLERIA, CONCEPTO: DEVOLUCION A FONDOS A RENDIR POR COMPRA DE COMBUSTIBLE, CUENTA DE DEPOSITO: CUENTA UNICA DEL TESORO</t>
  </si>
  <si>
    <t>O15219090002</t>
  </si>
  <si>
    <t>00099021001 DEPOSITO DE EFECTIVO, DEPOSITANTE: ASFI-EDWIN J. ZABALA TORREZ, CONCEPTO: DEVOLUCION POR PASAJES TERRESTRES, CUENTA DE DEPOSITO: CUENTA UNICA DEL TESORO</t>
  </si>
  <si>
    <t>O15219160002</t>
  </si>
  <si>
    <t>00020031101 DEPOSITO DE EFECTIVO, DEPOSITANTE: EJERCITO DE BOLIVIA, CONCEPTO: RETENSON, CUENTA DE DEPOSITO: CUENTA UNICA DEL TESORO</t>
  </si>
  <si>
    <t>O15219870002</t>
  </si>
  <si>
    <t>00130012002 DEPOSITO DE EFECTIVO, DEPOSITANTE: LUIS FEDERICO MARTINEZ R., CONCEPTO: DEVOLUCION POR CONCEPTO GASTOS PARA GASOLINA, CUENTA DE DEPOSITO: CUENTA UNICA DEL TESORO</t>
  </si>
  <si>
    <t>O15219880002</t>
  </si>
  <si>
    <t>00130012002 DEPOSITO DE EFECTIVO, DEPOSITANTE: LUIS FEDERICO MARTINEZ RETAMOZO, CONCEPTO: DEVOLUCION GASTOS CONCEPTO DE PEAJES, CUENTA DE DEPOSITO: CUENTA UNICA DEL TESORO</t>
  </si>
  <si>
    <t>B15221790002</t>
  </si>
  <si>
    <t>00212092001 DEP.DE CHEQ.AJENOS,RET.DE CAM.,CONCEPTO: APORTE ECONOMICO VOLUNTARIO PRODUCTORES FUNCIONALES DELAGRO SRL. INRA-ORURO,DEP.: INRA-ORURO , PROCEDENCIA: BANCO UNION S.A., CHEQUE: 3687, FECHA DE EMISION:20/07/2017</t>
  </si>
  <si>
    <t>B15221800002</t>
  </si>
  <si>
    <t>00212092001 DEP.DE CHEQ.AJENOS,RET.DE CAM.,CONCEPTO: APORTE ECONOMICO VOLUNTARIO COMUNIDAD SEVARUYO INRA-ORURO,DEP.: INRA-ORURO , PROCEDENCIA: BANCO UNION S.A., CHEQUE: 3688, FECHA DE EMISION:20/07/2017</t>
  </si>
  <si>
    <t>B15222100002</t>
  </si>
  <si>
    <t>00099021001 DEP.DE CHEQ.AJENOS,RET.DE CAM.,CONCEPTO: PAGO INCAPACIDAD TEMPORAL DEL PERSONAL ABC CORRESPONDIENTE MES MAYO 2017,DEP.: CAJA DE SALUD DE CAMINOS Y R.A. , PROCEDENCIA: BANCO UNION S.A., CHEQUE: 8011, FECHA DE EMISION:13/07/2017</t>
  </si>
  <si>
    <t>B15222160002</t>
  </si>
  <si>
    <t>00680012001 DEP.DE CHEQ.AJENOS,RET.DE CAM.,CONCEPTO: DESCUENTOS POR RENDICIONES DE CUENTAS,DEP.: CONTRALORIA GENERAL DEL ESTADO , PROCEDENCIA: BANCO UNION S.A., CHEQUE: 5267, FECHA DE EMISION:19/07/2017</t>
  </si>
  <si>
    <t>B15222350002</t>
  </si>
  <si>
    <t>00099021001 DEP.DE CHEQ.AJENOS,RET.DE CAM.,CONCEPTO: DEVOLUCION VIATICOS COMISION SANTA CRUZ,DEP.: CONTRALORIA GENERAL DEL ESTADO , PROCEDENCIA: BANCO UNION S.A., CHEQUE: 5268, FECHA DE EMISION:19/07/2017</t>
  </si>
  <si>
    <t>B15222390002</t>
  </si>
  <si>
    <t>00099021001 DEP.DE CHEQ.AJENOS,RET.DE CAM.,CONCEPTO: REEMBOLSO SUBSIDIO IMCAPACIDAD TEMPORAL,DEP.: CONTRALORIA GENERAL DEL ESTADO , PROCEDENCIA: BANCO UNION S.A., CHEQUE: 5261, FECHA DE EMISION:10/07/2017</t>
  </si>
  <si>
    <t>O15221300002</t>
  </si>
  <si>
    <t>00099021001 DEPOSITO DE EFECTIVO, DEPOSITANTE: ELIZABETH VALLEJOS SANTALLA CI. 2773034 OR, CONCEPTO: DEVOLUCION, CUENTA DE DEPOSITO: CUENTA UNICA DEL TESORO</t>
  </si>
  <si>
    <t>O15221730002</t>
  </si>
  <si>
    <t>00526012001 DEPOSITO DE EFECTIVO, DEPOSITANTE: BOLIVIA TV CESAR GOMEZ CONDORI, CONCEPTO: DEVOLUCION DE VIATICOS, CUENTA DE DEPOSITO: CUENTA UNICA DEL TESORO</t>
  </si>
  <si>
    <t>O15221990002</t>
  </si>
  <si>
    <t>00526012001 DEPOSITO DE EFECTIVO, DEPOSITANTE: BOLIVIA TV-ANGEL CARDENAS LLANQUE, CONCEPTO: DEVOLUCION DE VIATICOS, CUENTA DE DEPOSITO: CUENTA UNICA DEL TESORO</t>
  </si>
  <si>
    <t>O15222020002</t>
  </si>
  <si>
    <t>00099021001 DEPOSITO DE EFECTIVO, DEPOSITANTE: UMOPAR - BERMEJO - FELCN, CONCEPTO: DEVOLUCION DE PRODUCTOS QUE NO SON CONSIDERADOS PARA LA ELABORACION DE ALIMENTOS 2016, CUENTA DE DEPOSITO: CUENTA UNICA DEL TESORO</t>
  </si>
  <si>
    <t>O15222030002</t>
  </si>
  <si>
    <t>00099021001 DEPOSITO DE EFECTIVO, DEPOSITANTE: SEGIP OFICINA NACIONAL, CONCEPTO: DEVOLUCION DE SALDO C-31 N° 678 PRIMER FONDO CALAMA-CHILE FUENTE 41, CUENTA DE DEPOSITO: CUENTA UNICA DEL TESORO</t>
  </si>
  <si>
    <t>O15222040002</t>
  </si>
  <si>
    <t>00340012003 DEPOSITO DE EFECTIVO, DEPOSITANTE: SEGIP OFICINA NACIONAL, CONCEPTO: DEVOLUCION DE SALDO C-31 N° 1051, SEGUNDO FONDO MADRID-ESPAÑA FUENTE 20, CUENTA DE DEPOSITO: CUENTA UNICA DEL TESORO</t>
  </si>
  <si>
    <t>O15222050002</t>
  </si>
  <si>
    <t>00099021001 DEPOSITO DE EFECTIVO, DEPOSITANTE: UMOPAR YACUIBA - FELCN, CONCEPTO: DEVOLUCION DE PRODUCTOS QUE NO SON CONSIDERADOS PARA LA ELABORACION DE ALIMENTOS 2016, CUENTA DE DEPOSITO: CUENTA UNICA DEL TESORO</t>
  </si>
  <si>
    <t>O15222060002</t>
  </si>
  <si>
    <t>00099021001 DEPOSITO DE EFECTIVO, DEPOSITANTE: UMOPAR VILLAMONTES - FELCN, CONCEPTO: DEVOLUCION DE PRODUCTOS QUE NO SON CONSIDERADOS PARA LA ELABORACION DE ALIMENTOS, CUENTA DE DEPOSITO: CUENTA UNICA DEL TESORO</t>
  </si>
  <si>
    <t>O15222080002</t>
  </si>
  <si>
    <t>00099021001 DEPOSITO DE EFECTIVO, DEPOSITANTE: UMOPAR CHAPARE - FELCN, CONCEPTO: DEVOLUCION DE PRODUCTOS QUE NO SON CONSIDERADOS PARA LA ALIMENTACION 2016, CUENTA DE DEPOSITO: CUENTA UNICA DEL TESORO</t>
  </si>
  <si>
    <t>O15222470002</t>
  </si>
  <si>
    <t>00099021001 DEPOSITO DE EFECTIVO, DEPOSITANTE: HEBER SURCO ZAMORANO, CONCEPTO: DEV DE RECURSOS NO UTILIZADOS,POR EL SANEAMIENTO TECNICO DE 18 INMUEBLES A DERECHOS REALES DIST SANT, CUENTA DE DEPOSITO: CUENTA UNICA DEL TESORO</t>
  </si>
  <si>
    <t>O15222720002</t>
  </si>
  <si>
    <t>00099021001 DEPOSITO DE EFECTIVO, DEPOSITANTE: RIM - 30 " MURILLO ", CONCEPTO: RETENCION ALIMENTO PARA ANIMALES,MEDICAMENTOS Y MARISCALERIA MES DE JULIO / 2017, CUENTA DE DEPOSITO: CUENTA UNICA DEL TESORO</t>
  </si>
  <si>
    <t>O15222740002</t>
  </si>
  <si>
    <t>00099021001 DEPOSITO DE EFECTIVO, DEPOSITANTE: RIM - 30 " MURILLO ", CONCEPTO: RETENCION PARTIDA 21300 SERVICIOS BAS / AGUA MES DE JULIO / 2017, CUENTA DE DEPOSITO: CUENTA UNICA DEL TESORO</t>
  </si>
  <si>
    <t>O15222970002</t>
  </si>
  <si>
    <t>00046058009 DEPOSITO DE EFECTIVO, DEPOSITANTE: GAVI-FSSI/EDSON PEDRO HUMEREZ DIAZ, CONCEPTO: DEV DE SALDOS NO EJEC DE LA ACTIVIDAD "SOC. GESTION DE IMPLEMENTACION DEL PROYECTO GAVI-FSSI TARIJA, CUENTA DE DEPOSITO: CUENTA UNICA DEL TESORO</t>
  </si>
  <si>
    <t>O15223040002</t>
  </si>
  <si>
    <t>00070011102 DEPOSITO DE EFECTIVO, DEPOSITANTE: HECTOR HINOJOSA RODRIGUEZ, CONCEPTO: DEVOLUCION FACTURA SABSA, CUENTA DE DEPOSITO: CUENTA UNICA DEL TESORO</t>
  </si>
  <si>
    <t>O15223130002</t>
  </si>
  <si>
    <t>00099021001 DEPOSITO DE EFECTIVO, DEPOSITANTE: RC 10 "MERCADO", CONCEPTO: DEVOLUCION DE IVA, CUENTA DE DEPOSITO: CUENTA UNICA DEL TESORO</t>
  </si>
  <si>
    <t>O15224060002</t>
  </si>
  <si>
    <t>00099021001 DEPOSITO DE EFECTIVO, DEPOSITANTE: RC - 10 ""GRAL MERCADO"", CONCEPTO: PAGO POR RETENCION DE ALIMENTACION PARA ANIMALES MARISCALERIA DEL GANADO CABALLAR C/MES DE JULIO, CUENTA DE DEPOSITO: CUENTA UNICA DEL TESORO</t>
  </si>
  <si>
    <t>B15226280002</t>
  </si>
  <si>
    <t>00099021001 DEP.DE CHEQ.AJENOS,RET.DE CAM.,CONCEPTO: H.C. DIPUTADOS - DEVOL.INCAP. TEMP. - MAYO / 2017,DEP.: CAJA PETROLERA DE SALUD , PROCEDENCIA: BANCO UNION S.A., CHEQUE: 11548, FECHA DE EMISION:26/07/2017</t>
  </si>
  <si>
    <t>B15226300002</t>
  </si>
  <si>
    <t>00099021001 DEP.DE CHEQ.AJENOS,RET.DE CAM.,CONCEPTO: AUT.DE IMPUGNACION TRIBUTARIA - DEVOL.INCAP. TEMP. - MAYO / 2017,DEP.: CAJA PETROLERA DE SALUD , PROCEDENCIA: BANCO UNION S.A., CHEQUE: 11547, FECHA DE EMISION:26/07/2017</t>
  </si>
  <si>
    <t>B15226340002</t>
  </si>
  <si>
    <t>00099021001 DEP.DE CHEQ.AJENOS,RET.DE CAM.,CONCEPTO: A.G.E.T.I.C.. - DEVOL.INCAPACIDAD TEMP. - MAYO / 2017,DEP.: CAJA PETROLERA DE SALUD , PROCEDENCIA: BANCO UNION S.A., CHEQUE: 11546, FECHA DE EMISION:26/07/2017</t>
  </si>
  <si>
    <t>O15225580002</t>
  </si>
  <si>
    <t>00099021001 DEPOSITO DE EFECTIVO, DEPOSITANTE: GONZALO EDUARDO VISCARRA MENDOZA, CONCEPTO: DEVOLUCION DOBLE PERCEPCION, CUENTA DE DEPOSITO: CUENTA UNICA DEL TESORO</t>
  </si>
  <si>
    <t>O15225820002</t>
  </si>
  <si>
    <t>00070011102 DEPOSITO DE EFECTIVO, DEPOSITANTE: LILIAN ARANA QUIÑONEZ, CONCEPTO: DEVOLUCION DE SALDO DE TALLER REALIZADO EN CBBA A FEDECOMIN CBBA DE FORTALECIMIENTO, CUENTA DE DEPOSITO: CUENTA UNICA DEL TESORO</t>
  </si>
  <si>
    <t>O15226050002</t>
  </si>
  <si>
    <t>00099021001 DEPOSITO DE EFECTIVO, DEPOSITANTE: RENAN C. GUTIERREZ ESCOBAR, CONCEPTO: DEVOLUCION FONDOS ASIGNADOS PARA LA FERIA INSTITUCIONAL, CUENTA DE DEPOSITO: CUENTA UNICA DEL TESORO</t>
  </si>
  <si>
    <t>O15227070002</t>
  </si>
  <si>
    <t>00591012001 DEPOSITO DE EFECTIVO, DEPOSITANTE: EMP.ESTATAL DE TRANSP. POR CABLE MI TELEFERICO, CONCEPTO: SERVICIOS BASICOS, CUENTA DE DEPOSITO: CUENTA UNICA DEL TESORO</t>
  </si>
  <si>
    <t>00292012001 DEPOSITO DE EFECTIVO, DEPOSITANTE: NESTOR PAZ VILLAMOR, CONCEPTO: CONVENIO 012 - 2016 ENTRE VIAS BOLIVIA Y FEDERACION 1RO DE MAYO, CUENTA DE DEPOSITO: CUENTA UNICA DEL TESORO</t>
  </si>
  <si>
    <t>O15227330002</t>
  </si>
  <si>
    <t>00099021001 DEPOSITO DE EFECTIVO, DEPOSITANTE: FIDEL SEGALES PABON CI. 2326678 LP., CONCEPTO: DEVOLUCION DE EXCEDENTE SALARIAL AÑOS 2008 - 2009 UPEA - CNS POR LEY FINANCIAL, CUENTA DE DEPOSITO: CUENTA UNICA DEL TESORO</t>
  </si>
  <si>
    <t>00660012002 DEPOSITO DE EFECTIVO, DEPOSITANTE: ORGANO JUDICIAL, CONCEPTO: REVERSION, CUENTA DE DEPOSITO: CUENTA UNICA DEL TESORO</t>
  </si>
  <si>
    <t>O15227450002</t>
  </si>
  <si>
    <t>00099021001 DEPOSITO DE EFECTIVO, DEPOSITANTE: JUAN CARLOS CONDORI CHOQUE, CONCEPTO: DEVOLUCION DEL MES MAYO, CUENTA DE DEPOSITO: CUENTA UNICA DEL TESORO</t>
  </si>
  <si>
    <t>O15227460002</t>
  </si>
  <si>
    <t>00099021001 DEPOSITO DE EFECTIVO, DEPOSITANTE: JUAN CARLOS CONDORI CHOQUE, CONCEPTO: DEVOLUCION DEL MES JUNIO, CUENTA DE DEPOSITO: CUENTA UNICA DEL TESORO</t>
  </si>
  <si>
    <t>O15227480002</t>
  </si>
  <si>
    <t>00099021001 DEPOSITO DE EFECTIVO, DEPOSITANTE: JUAN CARLOS CONDORI CHOQUE, CONCEPTO: DEVOLUCION DEL MES JULIO, CUENTA DE DEPOSITO: CUENTA UNICA DEL TESORO</t>
  </si>
  <si>
    <t>O15227590002</t>
  </si>
  <si>
    <t>00016011101 DEPOSITO DE EFECTIVO, DEPOSITANTE: ESTHER CASTRO, CONCEPTO: DEVOLUCION DE FONDOS NO EJECUTADOS, CUENTA DE DEPOSITO: CUENTA UNICA DEL TESORO</t>
  </si>
  <si>
    <t>00132062001 DEPOSITO DE EFECTIVO, DEPOSITANTE: BERNARDINO REYNALDO QUISBERT COPA, CONCEPTO: DEVOLUCION DE FONDOS EN AVANCE NO UTILIZADOS, CUENTA DE DEPOSITO: CUENTA UNICA DEL TESORO</t>
  </si>
  <si>
    <t>O15227930002</t>
  </si>
  <si>
    <t>00130012002 DEPOSITO DE EFECTIVO, DEPOSITANTE: LUIS FEDERICO MARTINEZ RETAMOZO, CONCEPTO: DEP. POR PASAJES AL INTERIOR, CUENTA DE DEPOSITO: CUENTA UNICA DEL TESORO</t>
  </si>
  <si>
    <t>O15228140002</t>
  </si>
  <si>
    <t>00015011108 DEPOSITO DE EFECTIVO, DEPOSITANTE: SANDRA SOTO PAREJA, CONCEPTO: CANCELACION POR EXCESO EN CONSUMO DE CELULAR MES DE MAYO / 2017 DDRP - ORURO, CUENTA DE DEPOSITO: CUENTA UNICA DEL TESORO</t>
  </si>
  <si>
    <t>B15229980002</t>
  </si>
  <si>
    <t>00099021001 DEP.DE CHEQ.AJENOS,RET.DE CAM.,CONCEPTO: ELIANA DOMINGUEZ CASTRO,DEP.: BANCO UNION S.A. , PROCEDENCIA: BANCO UNION S.A., CHEQUE: 150591, FECHA DE EMISION:27/07/2017</t>
  </si>
  <si>
    <t>B15230040002</t>
  </si>
  <si>
    <t>00015011108 DEP.DE CHEQ.AJENOS,RET.DE CAM.,CONCEPTO: DEVOLUCION DE FONDOS,DEP.: MINISTERIO DE GOBIERNO , PROCEDENCIA: BANCO UNION S.A., CHEQUE: 50831, FECHA DE EMISION:21/07/2017</t>
  </si>
  <si>
    <t>B15230330002</t>
  </si>
  <si>
    <t>00099021001 DEP.DE CHEQ.AJENOS,RET.DE CAM.,CONCEPTO: DEP POR REVERSION DE FONDOS NO UTILIZADOS,DEP.: SERNAP-SAJAMA , PROCEDENCIA: BANCO UNION S.A., CHEQUE: 1090, FECHA DE EMISION:30/06/2017</t>
  </si>
  <si>
    <t>B15230340002</t>
  </si>
  <si>
    <t>00099021001 DEP.DE CHEQ.AJENOS,RET.DE CAM.,CONCEPTO: DEP POR REVERSION DE FONDOS NO UTILIZADOS,DEP.: SERNAP-APOLOBAMBA , PROCEDENCIA: BANCO UNION S.A., CHEQUE: 1306, FECHA DE EMISION:30/06/2017</t>
  </si>
  <si>
    <t>B15230930002</t>
  </si>
  <si>
    <t>00099021001 DEP.DE CHEQ.AJENOS,RET.DE CAM.,CONCEPTO: REVERSION SALDOS NO EJECUTADOS GESTION 2017 POR GASTOS SOCORROS FF.AA.,DEP.: MINISTERIO DE DEFENSA , PROCEDENCIA: BANCO UNION S.A., CHEQUE: 84, FECHA DE EMISION:27/07/2017</t>
  </si>
  <si>
    <t>B15230940002</t>
  </si>
  <si>
    <t>00099021001 DEP.DE CHEQ.AJENOS,RET.DE CAM.,CONCEPTO: REVERSION SALDOS NO EJECUTADOS GESTION 2017 DEP ERRONEOS,DEP.: MINISTERIO DE DEFENSA , PROCEDENCIA: BANCO UNION S.A., CHEQUE: 18874, FECHA DE EMISION:27/07/2017</t>
  </si>
  <si>
    <t>B15230950002</t>
  </si>
  <si>
    <t>00099021001 DEP.DE CHEQ.AJENOS,RET.DE CAM.,CONCEPTO: DEVOLUCION PAGO DOBLE A IDEAL TOURS SRL / MINISTERIO DE HIDROCARBUROS DE ND 89899 - 8990-89687,DEP.: IDEAL TOURS SRL , PROCEDENCIA: BANCO UNION S.A., CHEQUE: 206, FECHA DE EMISION:26/07/2017</t>
  </si>
  <si>
    <t>B15230960002</t>
  </si>
  <si>
    <t>00099021001 DEP.DE CHEQ.AJENOS,RET.DE CAM.,CONCEPTO: REVERSION SALDOS NO EJECUTADOS GESTION 2017 FTE 11,DEP.: MINISTERIO DE DEFENSA , PROCEDENCIA: BANCO UNION S.A., CHEQUE: 15331, FECHA DE EMISION:27/07/2017</t>
  </si>
  <si>
    <t>O15229600002</t>
  </si>
  <si>
    <t>00378012002 DEPOSITO DE EFECTIVO, DEPOSITANTE: SENATEX, CONCEPTO: DEVOLUCION RETENCION FONDOS EN AVANCE PREVENTIVO 304, CUENTA DE DEPOSITO: CUENTA UNICA DEL TESORO</t>
  </si>
  <si>
    <t>O15229610002</t>
  </si>
  <si>
    <t>00378012002 DEPOSITO DE EFECTIVO, DEPOSITANTE: SENATEX, CONCEPTO: DEVOLUCION SALDO FONDOS EN AVANCE PREVENTIVO 304, CUENTA DE DEPOSITO: CUENTA UNICA DEL TESORO</t>
  </si>
  <si>
    <t>O15229650002</t>
  </si>
  <si>
    <t>00130012001 DEPOSITO DE EFECTIVO, DEPOSITANTE: COOP. MINERA "" 16 DE JULIO RL"", CONCEPTO: PAGO CUOTA 29; 3RA AMPLIACION COOP MINERA "" 16 DE JULIO"" RL, CUENTA DE DEPOSITO: CUENTA UNICA DEL TESORO</t>
  </si>
  <si>
    <t>O15229660002</t>
  </si>
  <si>
    <t>00249012001 DEPOSITO DE EFECTIVO, DEPOSITANTE: WENDY NATALIA MACIAS PELAEZ, CONCEPTO: DEVOLUCION DE SALDO POR PAGO A LA ADMINISTRACION DE SERVICIOS PORTUARIOS ASP-B (TRAMITE IMPORTACION), CUENTA DE DEPOSITO: CUENTA UNICA DEL TESORO</t>
  </si>
  <si>
    <t>O15229720002</t>
  </si>
  <si>
    <t>00086051102 DEPOSITO DE EFECTIVO, DEPOSITANTE: ALFACON SRL., CONCEPTO: PAGO POR COPIA DE DOCUMENTOS, CUENTA DE DEPOSITO: CUENTA UNICA DEL TESORO</t>
  </si>
  <si>
    <t>O15229730002</t>
  </si>
  <si>
    <t>00099021001 DEPOSITO DE EFECTIVO, DEPOSITANTE: WALKER ZAMORANO CASTRO, CONCEPTO: DOBLE PERCEPCION, CUENTA DE DEPOSITO: CUENTA UNICA DEL TESORO</t>
  </si>
  <si>
    <t>O15229880002</t>
  </si>
  <si>
    <t>00015011108 DEPOSITO DE EFECTIVO, DEPOSITANTE: MINISTERIO DE GOBIERNO-HIBERTY CLAURE ALCOBA, CONCEPTO: PAGO DE EXESO DE CONSUMO DE CELULAR, CUENTA DE DEPOSITO: CUENTA UNICA DEL TESORO</t>
  </si>
  <si>
    <t>O15229970002</t>
  </si>
  <si>
    <t>00099021001 DEPOSITO DE EFECTIVO, DEPOSITANTE: PEDRO GROVER VELEZ QUISBERT, CONCEPTO: DOBLE PERCEPCION, CUENTA DE DEPOSITO: CUENTA UNICA DEL TESORO</t>
  </si>
  <si>
    <t>O15230820002</t>
  </si>
  <si>
    <t>00020031101 DEPOSITO DE EFECTIVO, DEPOSITANTE: RS. 1 "" TTE GRAL GERMAN BUSCH"", CONCEPTO: DEVOLUCION ALIMENTACION POR CONCEPTO DE RETENCION RC-IVA, CUENTA DE DEPOSITO: CUENTA UNICA DEL TESORO</t>
  </si>
  <si>
    <t>O15230840002</t>
  </si>
  <si>
    <t>00099021001 DEPOSITO DE EFECTIVO, DEPOSITANTE: JOSE JAVIER BILBAO LA VIEJA ROMAN, CONCEPTO: DOBLE PERCEPCION, CUENTA DE DEPOSITO: CUENTA UNICA DEL TESORO</t>
  </si>
  <si>
    <t>O15231000002</t>
  </si>
  <si>
    <t>00582012001 DEPOSITO DE EFECTIVO, DEPOSITANTE: E.B.A. LUIS GUTIERREZ IBAÑEZ, CONCEPTO: DEVOLUCION POR CONCEPTO DE DESCARGO DE REFRIGERIO A PERSONAL PREVENTIVO 1891, CUENTA DE DEPOSITO: CUENTA UNICA DEL TESORO</t>
  </si>
  <si>
    <t>O15231010002</t>
  </si>
  <si>
    <t>00582012003 DEPOSITO DE EFECTIVO, DEPOSITANTE: E.B.A. LUIS GUTIERREZ IBAÑEZ, CONCEPTO: DEVOLUCION POR CONCEPTO DE DESCARGO DE REFRIGERIO A PERSONAL, CUENTA DE DEPOSITO: CUENTA UNICA DEL TESORO</t>
  </si>
  <si>
    <t>O15231050002</t>
  </si>
  <si>
    <t>00015011108 DEPOSITO DE EFECTIVO, DEPOSITANTE: MIN DE GOBIERNO-MARCELO GUTIERREZ QUISBERT, CONCEPTO: EXCESO DE CONSUMO EN LINEA 67195459, CUENTA DE DEPOSITO: CUENTA UNICA DEL TESORO</t>
  </si>
  <si>
    <t>O15231100002</t>
  </si>
  <si>
    <t>00099021001 DEPOSITO DE EFECTIVO, DEPOSITANTE: MONASTERIOS LUQUE VICTOR, CONCEPTO: RETENCION RC-IVA VIATICOS POR CAMBIO DE DESTINO GESTION 2017, CUENTA DE DEPOSITO: CUENTA UNICA DEL TESORO</t>
  </si>
  <si>
    <t>O15231110002</t>
  </si>
  <si>
    <t>00020031101 DEPOSITO DE EFECTIVO, DEPOSITANTE: RI-3 PEREZ, CONCEPTO: RETENCION SOBRE ALIMENTACION SEGURIDAD FISICA EMPRESA PAILAVIRI FANEXA MES DE ENERO, CUENTA DE DEPOSITO: CUENTA UNICA DEL TESORO</t>
  </si>
  <si>
    <t>O15231120002</t>
  </si>
  <si>
    <t>00020031101 DEPOSITO DE EFECTIVO, DEPOSITANTE: RI-3 "PEREZ", CONCEPTO: RETENCION SOBRE ALIMENTACION SEGURIDAD FISICA EMPRESA PAILAVIRI FANEXA MES DE ENERO, CUENTA DE DEPOSITO: CUENTA UNICA DEL TESORO</t>
  </si>
  <si>
    <t>O15231130002</t>
  </si>
  <si>
    <t>O15231150002</t>
  </si>
  <si>
    <t>00020031101 DEPOSITO DE EFECTIVO, DEPOSITANTE: RI-3 PEREZ, CONCEPTO: RETENCION SOBRE ALIMENTACION SEGURIDAD FISICA EMPRESA PAILAVIRI FANEXA MES DE FEBRERO, CUENTA DE DEPOSITO: CUENTA UNICA DEL TESORO</t>
  </si>
  <si>
    <t>O15231170002</t>
  </si>
  <si>
    <t>O15231190002</t>
  </si>
  <si>
    <t>O15231200002</t>
  </si>
  <si>
    <t>00020031101 DEPOSITO DE EFECTIVO, DEPOSITANTE: RI-3 PEREZ, CONCEPTO: RETENCION SOBRE ALIMENTACION SEGURIDAD FISICA EMPRESA PAILAVIRI FANEXA MES DE MARZO, CUENTA DE DEPOSITO: CUENTA UNICA DEL TESORO</t>
  </si>
  <si>
    <t>O15231210002</t>
  </si>
  <si>
    <t>O15231220002</t>
  </si>
  <si>
    <t>O15231230002</t>
  </si>
  <si>
    <t>00020031101 DEPOSITO DE EFECTIVO, DEPOSITANTE: RI-3 PEREZ, CONCEPTO: RETENCION SOBRE ALIMENTACION SEGURIDAD FISICA EMPRESA PAILAVIRI FANEXA MES DE ABRIL, CUENTA DE DEPOSITO: CUENTA UNICA DEL TESORO</t>
  </si>
  <si>
    <t>O15231240002</t>
  </si>
  <si>
    <t>O15231250002</t>
  </si>
  <si>
    <t>O15231260002</t>
  </si>
  <si>
    <t>00020031101 DEPOSITO DE EFECTIVO, DEPOSITANTE: RI-3 PEREZ, CONCEPTO: RETENCION SOBRE ALIMENTACION SEGURIDAD FISICA EMPRESA PAILAVIRI FANEXA MES DE MAYO, CUENTA DE DEPOSITO: CUENTA UNICA DEL TESORO</t>
  </si>
  <si>
    <t>O15231270002</t>
  </si>
  <si>
    <t>O15231290002</t>
  </si>
  <si>
    <t>O15231570002</t>
  </si>
  <si>
    <t>00099021001 DEPOSITO DE EFECTIVO, DEPOSITANTE: PEDRO PABLO ECHENIQUE BRAVO CI: 1049785 CH., CONCEPTO: REVERSION POR PERCEPCION INDEBIDA MESES ABRIL Y MAYO DEL 2017, CUENTA DE DEPOSITO: CUENTA UNICA DEL TESORO</t>
  </si>
  <si>
    <t>O15231670002</t>
  </si>
  <si>
    <t>00099021001 DEPOSITO DE EFECTIVO, DEPOSITANTE: GILMA LUPE PARRADO AMEZAGA DE PRADO, CONCEPTO: DOBLE PERCEPCION, CUENTA DE DEPOSITO: CUENTA UNICA DEL TESORO</t>
  </si>
  <si>
    <t>O15232220002</t>
  </si>
  <si>
    <t>00099021001 DEPOSITO DE EFECTIVO, DEPOSITANTE: SENASIR-MARIO ALBERTO BEJARANO ROCA CI 810070, CONCEPTO: DEVOLUCION 1 DUODECIMA DEL BONO ECONOMICO GESTION 2017, CUENTA DE DEPOSITO: CUENTA UNICA DEL TESORO</t>
  </si>
  <si>
    <t>O15232250002</t>
  </si>
  <si>
    <t>00015011108 DEPOSITO DE EFECTIVO, DEPOSITANTE: WINSTON CASSO CASSO POLICIA BOLIVIANA, CONCEPTO: EXCEDENTE DE USO DE CELULAR, CUENTA DE DEPOSITO: CUENTA UNICA DEL TESORO</t>
  </si>
  <si>
    <t>B15234270002</t>
  </si>
  <si>
    <t>00130012001 DEP.DE CHEQ.AJENOS,RET.DE CAM.,CONCEPTO: PAGO INTERES A FOFIM CUOTA N° 90,DEP.: COMERMIN , PROCEDENCIA: BANCO MERCANTIL SANTA CRUZ SA., CHEQUE: 7526, FECHA DE EMISION:26/07/2017</t>
  </si>
  <si>
    <t>B15234290002</t>
  </si>
  <si>
    <t>00130012001 DEP.DE CHEQ.AJENOS,RET.DE CAM.,CONCEPTO: PAGO CAPITAL A FOFIM CUOTA N° 90,DEP.: COMERMIN , PROCEDENCIA: BANCO MERCANTIL SANTA CRUZ SA., CHEQUE: 7525, FECHA DE EMISION:26/07/2017</t>
  </si>
  <si>
    <t>B15235350002</t>
  </si>
  <si>
    <t>00591012001 DEP.DE CHEQ.AJENOS,RET.DE CAM.,CONCEPTO: DEVOLUCION DE LA CAJA PETROLERA DE SALUD (CPS),DEP.: EMP ESTATAL DE TRANSP POR CABLE - MI TELEFERICO , PROCEDENCIA: BANCO UNION S.A., CHEQUE: 1264, FECHA DE EMISION:19/07/2017</t>
  </si>
  <si>
    <t>B15235610002</t>
  </si>
  <si>
    <t>00513212001 DEP.DE CHEQ.AJENOS,RET.DE CAM.,CONCEPTO: DEVOLUCION DE RECURSOS,DEP.: YPFB , PROCEDENCIA: BANCO UNION S.A., CHEQUE: 1329, FECHA DE EMISION:28/07/2017</t>
  </si>
  <si>
    <t>O15234070002</t>
  </si>
  <si>
    <t>00099021001 DEPOSITO DE EFECTIVO, DEPOSITANTE: JOSE RICARDO COX ARANIBAR, CONCEPTO: DEVOLUCION 1 DIA DE SALARIO, CUENTA DE DEPOSITO: CUENTA UNICA DEL TESORO</t>
  </si>
  <si>
    <t>O15235050002</t>
  </si>
  <si>
    <t>00015021101 DEPOSITO DE EFECTIVO, DEPOSITANTE: POLICIA BOLIVIANA, CONCEPTO: DEVOLUCION DE SERVICIOS BASICOS, CUENTA DE DEPOSITO: CUENTA UNICA DEL TESORO</t>
  </si>
  <si>
    <t>O15235080002</t>
  </si>
  <si>
    <t>00099021001 DEPOSITO DE EFECTIVO, DEPOSITANTE: POLICIA BOLIVIANA, CONCEPTO: DEVOLUCION DE SERVICIOS BASICOS, CUENTA DE DEPOSITO: CUENTA UNICA DEL TESORO</t>
  </si>
  <si>
    <t>O15235440002</t>
  </si>
  <si>
    <t>O15235920002</t>
  </si>
  <si>
    <t>00099021001 DEPOSITO DE EFECTIVO, DEPOSITANTE: RAMIRO VILLARROEL-MIN DE DEPORTES, CONCEPTO: DEVOLUCION DE SALDOS NO EJECUTADOS FONDOS EN AVANCE COPA EST PLURINACIONAL DE BOL, CUENTA DE DEPOSITO: CUENTA UNICA DEL TESORO</t>
  </si>
  <si>
    <t>O15236280002</t>
  </si>
  <si>
    <t>00099021001 DEPOSITO DE EFECTIVO, DEPOSITANTE: FELIPE ESCOBAR IBAÑEZ, CONCEPTO: DOBLE PERCEPCION, CUENTA DE DEPOSITO: CUENTA UNICA DEL TESORO</t>
  </si>
  <si>
    <t>O15236720002</t>
  </si>
  <si>
    <t>00212082001 DEPOSITO DE EFECTIVO, DEPOSITANTE: JUAN EDGAR CONDORI GUTIERREZ, CONCEPTO: DEVOLUCION DE GASTOS OPERATIVOS VIAJE A CBBA, CUENTA DE DEPOSITO: CUENTA UNICA DEL TESORO</t>
  </si>
  <si>
    <t>O15237190002</t>
  </si>
  <si>
    <t>00015011108 DEPOSITO DE EFECTIVO, DEPOSITANTE: JUAN CARLOS TICONA QUENTA, CONCEPTO: DEVOLUCION DE VIATICOS, CUENTA DE DEPOSITO: CUENTA UNICA DEL TESORO</t>
  </si>
  <si>
    <t>B15238910002</t>
  </si>
  <si>
    <t>00660012006 DEP.DE CHEQ.AJENOS,RET.DE CAM.,CONCEPTO: DEVOLUCION POR EXCESO DE LLAMADAS Y DEP. JUDICIALES,DEP.: ORGANO JUDICIAL - DISTRITO POTOSI , PROCEDENCIA: BANCO UNION S.A., CHEQUE: 1037, FECHA DE EMISION:27/07/2017</t>
  </si>
  <si>
    <t>B15239410002</t>
  </si>
  <si>
    <t>00099021001 DEP.DE CHEQ.AJENOS,RET.DE CAM.,CONCEPTO: RODRIGUEZ SANCHEZ EDGAR ROGER,DEP.: BANCO UNION S.A. , PROCEDENCIA: BANCO UNION S.A., CHEQUE: 150596, FECHA DE EMISION:31/07/2017</t>
  </si>
  <si>
    <t>B15239440002</t>
  </si>
  <si>
    <t>00099021001 DEP.DE CHEQ.AJENOS,RET.DE CAM.,CONCEPTO: RODRIGUEZ SANCHEZ EDGAR ROGER,DEP.: BANCO UNION S.A. , PROCEDENCIA: BANCO UNION S.A., CHEQUE: 150597, FECHA DE EMISION:31/07/2017</t>
  </si>
  <si>
    <t>B15240060002</t>
  </si>
  <si>
    <t>00287102001 DEP.DE CHEQ.AJENOS,RET.DE CAM.,CONCEPTO: REVERSION PARCIAL DE C-31 211 DA 6,DEP.: FPS/SUPERVISION , PROCEDENCIA: BANCO UNION S.A., CHEQUE: 630, FECHA DE EMISION:31/07/2017</t>
  </si>
  <si>
    <t>B15240230002</t>
  </si>
  <si>
    <t>00290012001 DEP.DE CHEQ.AJENOS,RET.DE CAM.,CONCEPTO: TRANSFERENCIA FONDO SOCIAL MAYO 2017 C-31 SIP N° 129,DEP.: SERVICIO DE IMPUESTOS NACIONALES , PROCEDENCIA: BANCO UNION S.A., CHEQUE: 4514, FECHA DE EMISION:28/07/2017</t>
  </si>
  <si>
    <t>B15240240002</t>
  </si>
  <si>
    <t>00290012001 DEP.DE CHEQ.AJENOS,RET.DE CAM.,CONCEPTO: DEPÖSITO POR MULTAS Y ATRASOS A CONSULTORES GDTJA C-31 SIP N° 120,DEP.: SERVICIO DE IMPUESTOS NACIONALES , PROCEDENCIA: BANCO UNION S.A., CHEQUE: 4516, FECHA DE EMISION:27/07/2017</t>
  </si>
  <si>
    <t>B15240290002</t>
  </si>
  <si>
    <t>00290012001 DEP.DE CHEQ.AJENOS,RET.DE CAM.,CONCEPTO: REGISTRO DE MULTAS Y ATRASOS SERVICIOS BASICOS MAYO / 2017 C-31 SIP N° 121,DEP.: SERVICIO DE IMPUESTOS NACIONALES , PROCEDENCIA: BANCO UNION S.A., CHEQUE: 4517, FECHA DE EMISION:28/07/2017</t>
  </si>
  <si>
    <t>B15240320002</t>
  </si>
  <si>
    <t>00290012001 DEP.DE CHEQ.AJENOS,RET.DE CAM.,CONCEPTO: DEPÖSITO POR MULTAS Y ATRASOS DE CONSULTORES DE LINEA - OF CENTRAL C-31 SIP N| 126,DEP.: SERVICIO DE IMPUESTOS NACIONALES , PROCEDENCIA: BANCO UNION S.A., CHEQUE: 4520, FECHA DE EMISION:28/07/2017</t>
  </si>
  <si>
    <t>O15239020002</t>
  </si>
  <si>
    <t>00373024105 DEPOSITO DE EFECTIVO, DEPOSITANTE: CNMCIOB - BS, CONCEPTO: DEVOLUCIÓN POR CONCEPTO DE 3 DÍAS DE SUELDO MES MAYO 2015, CUENTA DE DEPOSITO: CUENTA UNICA DEL TESORO</t>
  </si>
  <si>
    <t>O15239210002</t>
  </si>
  <si>
    <t>00099021001 DEPOSITO DE EFECTIVO, DEPOSITANTE: CARMEN MERUVIA CANCHARI, CONCEPTO: REVERSION DE BOLETA DE HABER MENSUAL, CUENTA DE DEPOSITO: CUENTA UNICA DEL TESORO</t>
  </si>
  <si>
    <t>O15239490002</t>
  </si>
  <si>
    <t>00099021001 DEPOSITO DE EFECTIVO, DEPOSITANTE: PABLO P. GONZALEZ SARAVIA, CONCEPTO: DOBLE PERCEPCION, CUENTA DE DEPOSITO: CUENTA UNICA DEL TESORO</t>
  </si>
  <si>
    <t>O15239570002</t>
  </si>
  <si>
    <t>00099021001 DEPOSITO DE EFECTIVO, DEPOSITANTE: PEDRO ANTONIO RIVAS, CONCEPTO: DOBLE PERCEPCION, CUENTA DE DEPOSITO: CUENTA UNICA DEL TESORO</t>
  </si>
  <si>
    <t>O15240350002</t>
  </si>
  <si>
    <t>00099021001 DEPOSITO DE EFECTIVO, DEPOSITANTE: ALBERTO LUIS JAIMES AYALA, CONCEPTO: DEVOLUCION DE FONDOS POR ASIGNACION DE VIAJE, CUENTA DE DEPOSITO: CUENTA UNICA DEL TESORO</t>
  </si>
  <si>
    <t>O15240360002</t>
  </si>
  <si>
    <t>00266022001 DEPOSITO DE EFECTIVO, DEPOSITANTE: DIRECCIÓN DEPARTAMENTAL DE EDUCACIÓN EN LA PAZ, CONCEPTO: DEVOLUCIÓN REFRIGERIO DE ENERO, FEBRERO Y MARZO 2017, DISTRITOS: LA PAZ, EL ALTO Y PROVINCIAS, CUENTA DE DEPOSITO: CUENTA UNICA DEL TESORO</t>
  </si>
  <si>
    <t>O15240380002</t>
  </si>
  <si>
    <t>00099021001 DEPOSITO DE EFECTIVO, DEPOSITANTE: MARIEL NICOLAS ALEJO- MIN DE ENERGIAS, CONCEPTO: DEVOLUCION DEREFRIGERIO NO UTILIZADO JUNIO/2017, CUENTA DE DEPOSITO: CUENTA UNICA DEL TESORO</t>
  </si>
  <si>
    <t>O15240450002</t>
  </si>
  <si>
    <t>O15240460002</t>
  </si>
  <si>
    <t>O15240760002</t>
  </si>
  <si>
    <t>00099021001 DEPOSITO DE EFECTIVO, DEPOSITANTE: CRISTINA ATTO GUTIERREZ, CONCEPTO: DEVOLUCION POR CONCEPTO DE SUELDOS Y SALARIOS, CUENTA DE DEPOSITO: CUENTA UNICA DEL TESORO</t>
  </si>
  <si>
    <t>O15240990002</t>
  </si>
  <si>
    <t>00099021001 DEPOSITO DE EFECTIVO, DEPOSITANTE: NORAH INÉS FLORES PINTO, CONCEPTO: REVERSIÓN C-31 EXCEDENTES CONSUMO TELEFONÍA MÓVIL, MES JUNIO 2017, CUENTA DE DEPOSITO: CUENTA UNICA DEL TESORO</t>
  </si>
  <si>
    <t>O15241120002</t>
  </si>
  <si>
    <t>00099021001 DEPOSITO DE EFECTIVO, DEPOSITANTE: GUADALUPE PALOMEQUE DE LA CRUZ, CONCEPTO: DEVOLUCIÓN GASTOS NO RECONOCIDOS, CUENTA DE DEPOSITO: CUENTA UNICA DEL TESORO</t>
  </si>
  <si>
    <t>O15241800002</t>
  </si>
  <si>
    <t>00099021001 DEPOSITO DE EFECTIVO, DEPOSITANTE: BASILIA CALLEJAS, CONCEPTO: COBROS INDEBIDOS POR NUPCIAS NUEVAS, CUENTA DE DEPOSITO: CUENTA UNICA DEL TESORO</t>
  </si>
  <si>
    <t>TRANSFERENCIA RECIBIDA DEL EXTERIOR SEGÚN MENSAJES SWIFT Nos. 0953-0949 (REM.EXT.) DE FECHA 03-07-2017 POR DESEMBOLSO DE BID PRÉSTAMO 3060/BL-BO REQ0031 OPS0201728122A LIBRETA N° 00287104312 FPS-U$-PRONAREC II - MIRIEGO</t>
  </si>
  <si>
    <t>TRANSFERENCIA RECIBIDA DEL EXTERIOR SEGÚN MENSAJES SWIFT Nos. 09356-09352 (REM.EXT.) DE FECHA 03-07-2017 POR DESEMBOLSO DE BID PRÉSTAMO 3060/BL-BO REQ0031 OPS0201728122A LIBRETA N° 00287104312 FPS-U$-PRONAREC II - MIRIEGO</t>
  </si>
  <si>
    <t>TRANSFERENCIA RECIBIDA DEL EXTERIOR SEGÚN MENSAJES SWIFT Nos. 09354-09350 (REM.EXT.) DE FECHA 03-07-2017 POR DESEMBOLSO DE BID PRÉSTAMO 3699/BL-BO REQ0003 OPS0201727982A LIBRETA N° 00287104317 FPS-US-BID 3699/BL-BO PROG.NAL. DE RIEGO-PRONAREC III</t>
  </si>
  <si>
    <t>TRANSFERENCIA RECIBIDA DEL EXTERIOR SEGÚN MENSAJES SWIFT Nos. 09355-09351 (REM.EXT.) DE FECHA 03-07-2017 POR DESEMBOLSO DE BID PRÉSTAMO 3699/BL-BO REQ0003 OPS0201727982A LIBRETA N° 00287104317 FPS-US-BID 3699/BL-BO PROG.NAL. DE RIEGO-PRONAREC III</t>
  </si>
  <si>
    <t>TRANSFERENCIA RECIBIDA DEL EXTERIOR SEGÚN MENSAJES SWIFT Nos. 09515-09505 (REM.EXT.) DE FECHA 06-07-2017 POR DESEMBOLSO DE CAF PRÉSTAMO CFA008832 SOL DES NRO 14/FONDO ROTATIVO/TRF OBI CAF LIBRETA N° 00291014357 ABC-USD-CAF 8832 CONST VILLA GRANADO PTE TAPERAS LA PALIZADA</t>
  </si>
  <si>
    <t>TRANSFERENCIA RECIBIDA DEL EXTERIOR SEGÚN MENSAJES SWIFT Nos. 09516-09506 (REM.EXT.) DE FECHA 06-07-2017 POR DESEMBOLSO DE CAF PRÉSTAMO CFA008832 SOL. DES. NRO 13/ CFA8832 TRANSFERENCIA DIRECTA/TRF OBI CAF LIBRETA N° 00291014357 ABC-USD-CAF 8832 CONST VILLA GRANADO PTE TAPERAS LA PALIZADA</t>
  </si>
  <si>
    <t>AJUSTE COMPLEMENTARIO POR REVALORIZACION SALDOS DE ACTIVOS DE RESERVA Y OBLIGACIONES MONEDA EXTRANJERA (DOLARES) Saldo MO = -1428314340.59 ;Bs/Mo: 6.86000000000 ;Saldo Bs: -9798236376.47</t>
  </si>
  <si>
    <t>TRANSFERENCIA RECIBIDA DEL EXTERIOR SEGÚN MENSAJES SWIFT Nos. 09681-09679 (REM.EXT.) DE FECHA 07-07-2017 POR DESEMBOLSO DE CAF PRÉSTAMO CFA008832 SOL.DES. NRO 16/CFA 8832 TRANSFERENCIA DIRECTA/TRF OBI CAF LIBRETA N° 00291014357 ABC-USD-CAF 8832 CONST VILLA GRANADO PTE TAPERAS LA PALIZADA</t>
  </si>
  <si>
    <t>TRANSFERENCIA RECIBIDA DEL EXTERIOR SEGÚN MENSAJES SWIFT Nos. 09682-09680 (REM.EXT.) DE FECHA 07-07-2017 POR DESEMBOLSO DE CAF PRÉSTAMO CFA008789 SOL.DES. NRO 20/CFA 8789 FONDO ROTATORIO/TRF OBI CAF LIBRETA N° 00291014360 ABC-USD-CAF 8789 PORY MONTE IPATI, TUNEL INCAHUASI Y PTE FISCULCO</t>
  </si>
  <si>
    <t>AJUSTE COMPLEMENTARIO POR REVALORIZACION SALDOS DE ACTIVOS DE RESERVA Y OBLIGACIONES MONEDA EXTRANJERA (DOLARES) Saldo MO = -1434852196.13 ;Bs/Mo: 6.86000000000 ;Saldo Bs: -9843086065.47</t>
  </si>
  <si>
    <t>PAGO A EXIMBANK CHINA POPUL PRÉSTAMO PBC 2016 (38) 426 VCTO. 21-07-2017 POR CUENTA DE TGN SEGÚN NOTA MEFP/VTCP/DGCP/UODP-507/2017 DE FECHA 06-07-2017, VALOR 07-07-2017 COMISIONES USD 1.811.046,78 LIBRETA N° 00099021001 (5970) TGN - RECURSOS ORDINARIOS-DOLARES AMERICANOS (5970)</t>
  </si>
  <si>
    <t>||COMPLEMENTO A NUESTRO COMPROBANTE G 0488389 DE LA FECHA POR PAGO AL EXIMBANK CHINA, PRÉSTAMO GCL 2016 (38) 426 POR CUENTA DEL TGN, COBRO DE COMISIONES DEL BANQUERO USD 10.- CORRESPONDIENTES AL PAGO DE LA COMISIÓN DE ADMINISTRACIÓN POR USD 1.811.046,78 LIBRETA N° 00099021001 RECURSOS ORDINARIOS DOLARES AMERICANOS</t>
  </si>
  <si>
    <t>TRANSFERENCIA DE FONDOS AL EXTERIOR A SOLICITUD DE TESORO GENERAL DE LA NACION SEGUN SOLICITUD 2648 REF: REF.: BO-CONT17, PAGO A LA ORGANIZACION DE LAS NACIONES UNIDAS PARA LA EDUCACION, LA CIENCIA Y LA CULTURA, POR CONCEPTO DE MEMBRESIA POR EUR16.002,00, SEGUN SOLICITUD VRE-DGRM-CS-157/2017. EQUIVA LIB. 00099021001 TGN-RECURSOS ORDINARIOS (3987) POR DIFERENCIAL CAMBIARIO</t>
  </si>
  <si>
    <t>TRANSFERENCIA DE FONDOS AL EXTERIOR A SOLICITUD DE TESORO GENERAL DE LA NACION SEGUN SOLICITUD 2646 REF: PAGO A LA CORTE PERMANENTE DE ARBITRAJE (CPA), POR CONCEPTO DE MEMBRESIA POR EUR1.103,00, SEGUN SOLICITUD VRE-DGRM-CS-154/2017. EQUIVALENTES 1.259,62 USD LIB. 00099021001 TGN-RECURSOS ORDINARIOS (3987) POR DIFERENCIAL CAMBIARIO</t>
  </si>
  <si>
    <t>TRANSFERENCIA DE FONDOS AL EXTERIOR A SOLICITUD DE TESORO GENERAL DE LA NACION SEGUN SOLICITUD 2595 REF: PAGO A LA ORGANIZACIÓN MUNDIAL DEL COMERCIO (OMC), POR CONCEPTO DE MEMBRESÍA POR CHF179.846,00, SEGÚN SOLICITUD VRE-DGRM-CS-150/2017. EQUIVALENTES 189.951,42 USD LIB. 00099021001 TGN-RECURSOS ORDINARIOS (3987) POR DIFERENCIAL CAMBIARIO</t>
  </si>
  <si>
    <t>TRANSFERENCIA DE FONDOS AL EXTERIOR A SOLICITUD DE TESORO GENERAL DE LA NACION SEGUN SOLICITUD 2647 REF: PAGO A LA CORTE PENAL INTERNACIONAL (CPI), POR CONCEPTO DE MEMBRESIA POR EUR28.886,00, SEGUN SOLICITUD VRE-DGRM-CS-152/2017. EQUIVALENTES 32.938,80 USD LIB. 00099021001 TGN-RECURSOS ORDINARIOS (3987) POR DIFERENCIAL CAMBIARIO</t>
  </si>
  <si>
    <t>TRANSFERENCIA DE FONDOS AL EXTERIOR A SOLICITUD DE TESORO GENERAL DE LA NACION SEGUN SOLICITUD 2649 REF: PAGO A LA ORGANIZACION INTERNACIONAL DE POLICIA CRIMINAL - INTERPOL (OIPC - INTERPOL), POR CONCEPTO DE MEMBRESIA POR EUR39.310,00, SEGUN SOLICITUD VRE-DGRM-CS-161/2017. EQUIVALENTES 44.825,32 US LIB. 00099021001 TGN-RECURSOS ORDINARIOS (3987) POR DIFERENCIAL CAMBIARIO</t>
  </si>
  <si>
    <t>||TRANSFERENCIA DE FONDOS SEGUN NOTA DEL BANCO UNION S.A. CITE: CA/P.CORP/578/2017 RECIBIDA EN LA FECHA (TRAM-TSO-3584) REF: SOLICITUD DE TRASPASO DE FONDOS POR INSTRUCCIONES DEL MINISTERIO DE ECONOMIA Y FINANZAS PUBLICAS POR CONCEPTO DE CIERRE DE CUENTA PRIVADA DIRCABI ABONO EN LA LIBRETA N° 00099021001 TGN RECURSOS ORDINARIOS-DOLARES</t>
  </si>
  <si>
    <t>AJUSTE COMPLEMENTARIO POR REVALORIZACION SALDOS DE ACTIVOS DE RESERVA Y OBLIGACIONES MONEDA EXTRANJERA (DOLARES) Saldo MO = -1438802887.56 ;Bs/Mo: 6.86000000000 ;Saldo Bs: -9870187808.65</t>
  </si>
  <si>
    <t>||TRANSFERENCIA DE FONDOS SEGUN NOTA DEL BANCO UNION SA. SEGUN CITE: CA/P.CORP/581/2017, RECIBIDA EN LA FECHA REF: SOLICITUD DE TRASPASO DE FONDOS POR INSTRUCCION DEL MINISTERIO DE ECONOMIA Y FINANZAS PUBLICAS POR CONCEPTO DE CIERRE DE CUENTA PRIVADA DIRCABI (TRAM-TSO- 3576) ABONO EN LA LIB. N° 00099021001 TGN-RECURSOS ORDINARIOS -DOLARES</t>
  </si>
  <si>
    <t>||TRANSFERENCIA DE FONDOS SEGUN NOTA DEL BANCO UNION SA. SEGUN CITE: CA/P.CORP/584/2017, RECIBIDA EN LA FECHA REF: SOLICITUD DE TRASPASO DE FONDOS POR INSTRUCCION DEL MINISTERIO DE ECONOMIA Y FINANZAS PUBLICAS POR CONCEPTO DE CIERRE DE CUENTA PRIVADA DIRCABI (TRAM-TSO- 3583) ABONO EN LA LIB. N° 00099021001 TGN-RECURSOS ORDINARIOS -DOLARES</t>
  </si>
  <si>
    <t>||TRANSFERENCIA DE FONDOS SEGUN NOTA DEL BANCO UNION SA. SEGUN CITE: CA/P.CORP/576/2017, RECIBIDA EN LA FECHA REF: SOLICITUD DE TRASPASO DE FONDOS POR INSTRUCCION DEL MINISTERIO DE ECONOMIA Y FINANZAS PUBLICAS POR CONCEPTO DE CIERRE DE CUENTA PRIVADA DIRCABI (TRAM-TSO- 3582) ABONO EN LA LIB. N° 00099021001 TGN-RECURSOS ORDINARIOS -DOLARES</t>
  </si>
  <si>
    <t>||TRANSFERENCIA DE FONDOS SEGUN NOTA DEL BANCO UNION SA. SEGUN CITE: CA/P.CORP/577/2017, RECIBIDA EN LA FECHA REF: SOLICITUD DE TRASPASO DE FONDOS POR INSTRUCCION DEL MINISTERIO DE ECONOMIA Y FINANZAS PUBLICAS POR CONCEPTO DE CIERRE DE CUENTA PRIVADA DIRCABI (TRAM-TSO- 3581) ABONO EN LA LIB. N° 00099021001 TGN-RECURSOS ORDINARIOS -DOLARES</t>
  </si>
  <si>
    <t>||TRANSFERENCIA DE FONDOS SEGUN NOTA DEL BANCO UNION SA. SEGUN CITE: CA/P.CORP/579/2017, RECIBIDA EN LA FECHA REF: SOLICITUD DE TRASPASO DE FONDOS POR INSTRUCCION DEL MINISTERIO DE ECONOMIA Y FINANZAS PUBLICAS POR CONCEPTO DE CIERRE DE CUENTA PRIVADA DIRCABI (TRAM-TSO- 3580) ABONO EN LA LIB. N° 00099021001 TGN-RECURSOS ORDINARIOS -DOLARES</t>
  </si>
  <si>
    <t>||TRANSFERENCIA DE FONDOS SEGUN NOTA DEL BANCO UNION SA. SEGUN CITE: CA/P.CORP/583/2017, RECIBIDA EN LA FECHA REF: SOLICITUD DE TRASPASO DE FONDOS POR INSTRUCCION DEL MINISTERIO DE ECONOMIA Y FINANZAS PUBLICAS POR CONCEPTO DE CIERRE DE CUENTA PRIVADA DIRCABI (TRAM-TSO- 3578) ABONO EN LA LIB. N° 00099021001 TGN-RECURSOS ORDINARIOS -DOLARES</t>
  </si>
  <si>
    <t>||TRANSFERENCIA DE FONDOS SEGUN NOTA DEL BANCO UNION SA. SEGUN CITE: CA/P.CORP/582/2017, RECIBIDA EN LA FECHA REF: SOLICITUD DE TRASPASO DE FONDOS POR INSTRUCCION DEL MINISTERIO DE ECONOMIA Y FINANZAS PUBLICAS POR CONCEPTO DE CIERRE DE CUENTA PRIVADA DIRCABI (TRAM-TSO- 3577) ABONO EN LA LIB. N° 00099021001 TGN-RECURSOS ORDINARIOS -DOLARES</t>
  </si>
  <si>
    <t>||TRANSFERENCIA DE FONDOS SEGUN NOTA DEL BANCO UNION S.A. CITE: CA/P.CORP/580/2017 RECIBIDA EN LA FECHA (TRAM-TSO-3575) REF: SOLICITUD DE TRASPASO DE FONDOS POR INSTRUCCIONES DEL MINISTERIO DE ECONOMIA Y FINANZAS PUBLICAS POR CONCEPTO DE CIERRE DE CUENTA PRIVADA DIRCABI ABONO EN LA LIBRETA N° 00099021001 TGN RECURSOS ORDINARIOS - DOLARES</t>
  </si>
  <si>
    <t>'TRANSFERENCIA'||DE FONDOS POR DESEMBOLSO DEL BID, REF.: GRT-FM-12228-BOREQ 0026 OPS0201728212A (REM.EXT.) LIB.N°00086068001 MMAYA US-EVA BID CONSERV.USO SOST.TIERRAY ECO.SIST.ANDINOS,SWIFTN°09988 12/07/2017</t>
  </si>
  <si>
    <t>'TRANSFERENCIA'||DE FONDOS POR DESEMBOLSO DEL BID, REF.: GRT-FM-12228-BOREQ 0026 OPS0201728212A (REM.EXT.) LIB. N°00086068001 MMAYA US-EVA BID CONSERV.USO SOST.TIERRAY ECO.SIST.ANDINOS,REF.:UT. DE ESCRITORIO</t>
  </si>
  <si>
    <t>TRANSFERENCIA RECIBIDA DEL EXTERIOR SEGÚN MENSAJES SWIFT Nos. 10113-10112 (REM.EXT.) DE FECHA 14-07-2017 POR DESEMBOLSO DE CAF PRÉSTAMO CFA008832 SOL DES NRO 15/CFA 8832 FONDO ROTATORIO/TRF OBI CAF LIBRETA N° 00291014357 ABC-USD-CAF 8832 CONST VILLA GRANADO PTE TAPERAS LA PALIZADA</t>
  </si>
  <si>
    <t>PAGO PRÉSTAMO BID 611-SF-BO VCTO. 16-07-2017 POR CUENTA DE TRANSREDES S.A. SEGÚN NOTA TSC-253/2017 DE FECHA 05-07-2017, VALOR 18-07-2017 CAPITAL USD 72.337,52 INTERESES USD 17.214,21 LIBRETA N° 0099021001 "TGN RECURSOS ORDINARIOS-DOLARES AMERICANOS (5970) ALIVIO MDRI</t>
  </si>
  <si>
    <t>TRANSFERENCIA RECIBIDA DEL EXTERIOR SEGÚN MENSAJES SWIFT Nos. 10210-10182 (REM.EXT.) DE FECHA 18-07-2017 POR DESEMBOLSO DE CAF PRÉSTAMO CFA009660 SOL.DES. NRO 2/CFA9660 FONDO ROTATORIO/TRF OBI CAF LIBRETA N° 00291014367 ABC-USD-CAF 9660 CONST.CARRETERA 25KM-TARATA-ANZALDO-RIOCAINE</t>
  </si>
  <si>
    <t>TRANSFERENCIA RECIBIDA DEL EXTERIOR SEGÚN MENSAJES SWIFT Nos. 10211-10183 (REM.EXT.) DE FECHA 18-07-2017 POR DESEMBOLSO DE CAF PRÉSTAMO CFA008789 SOL.DESEMB. NRO 21/CFA 8789 TRANSFERENCIA DIRECTA/TRF OBI CAF LIBRETA N° 00291014360 ABC-USD-CAF 8789 PORY MONTE IPATI, TUNEL INCAHUASI Y PTE FISCULCO</t>
  </si>
  <si>
    <t>PAGO PRÉSTAMO BID 611-SF-BO VCTO. 16-07-2017 POR CUENTA DE TRANSREDES S.A. SEGÚN NOTA TSC-253/2017 DE FECHA 05-07-2017, VALOR 18-07-2017 CAPITAL USD 270.959,62 INTERESES USD 1.752,96 LIBRETA N° 0099021001 "TGN RECURSOS ORDINARIOS-DOLARES AMERICANOS (5970) ALIVIO MDRI</t>
  </si>
  <si>
    <t>||TRANSF. DE FONDOS A SOL. DEL MIN,DE ECO Y FIN.PUBL. MEFP/VTCP/DGCP/UODP-555/2017 DE LA FECHA HRE TSO 3653 PAGO CUOTA PARTE DEL CREDITO IDA 3507-BO A CARGO DEL FNDR - VENCIMIENTO DE 15 DE JULIO DE 2017. ABONO A LA LIBRETA 00099021001 TESORO GENERAL DE LA NACION - RECURSOS ORDINARIOS DOLARES AMERICANOS.</t>
  </si>
  <si>
    <t>NUMERO DE LIBRETACUT: 05850102001 OPERACIÓN E46 TRANSFERENCIA DEL SISTEMA FINANCIERO POR CUENTA DE TERCEROS A LA CUT EN DOLARES AMERICANOS ABONO ABE - VENTA DE SERVICIOS DE COMUNICACION POR PAGO A PROVEEDORES A SOLICITUD DE YPFB TRANSPORTE SA.</t>
  </si>
  <si>
    <t>PAGO A IDA PRÉSTAMO 5004-BO VCTO. 15-jul-2017 POR CUENTA DE TGN , NTI. 009600 VALOR 18-jul-2017 CAPITAL USD 565.273,50 INTERESES USD 327.515,99 CTA. 5970 CUENTA UNICA DEL TESORO DOLARES AMERICANOS LIB. 00099021001</t>
  </si>
  <si>
    <t>PAGO A BIRF PRÉSTAMO BIRF 8469 VCTO. 15-jul-2017 POR CUENTA DE TGN , NTI. 009586 VALOR 18-jul-2017 INTERESES USD 1.347.444,44 CTA. 5970 CUENTA UNICA DEL TESORO DOLARES AMERICANOS LIB. 00099021001</t>
  </si>
  <si>
    <t>00047011101 DEP.DE CHEQ.AJENOS,RET.DE CAM.,CONCEPTO: DEPÖSITO EN VIRTUD A SENTENCIA Nº 422/2016 DENTRO EL PRECESO CIVIL,DEP.: JUAN LEONARDO MALDONADO SARZURI , PROCEDENCIA: BANCO UNION S.A., CHEQUE: 1700, FECHA DE EMISION:23/06/2017</t>
  </si>
  <si>
    <t>NUMERO DE LIBRETACUT: 05850102001 OPERACIÓN E46 TRANSFERENCIA DEL SISTEMA FINANCIERO POR CUENTA DE TERCEROS A LA CUT EN DOLARES AMERICANOS TRANSF.FONDOS A ABE - VENTA DE SERVICIOS DE COMUNICACION POR PAGO A PROVEEDORES A SOLICITUD DE YPFB TRANSPORTE S.A.</t>
  </si>
  <si>
    <t>PAGO PRÉSTAMO BID 518-SF-BO VCTO. 20-jul-2017 POR CUENTA DE TGN , NTI. 009555 VALOR 20-jul-2017 CAPITAL USD 41.040,37 INTERESES USD 820,81 CTA. 5970 CUENTA UNICA DEL TESORO DOLARES AMERICANOS LIB. 00099021001</t>
  </si>
  <si>
    <t>00099021001 DEP.DE CHEQ.AJENOS,RET.DE CAM.,CONCEPTO: DEVOLUCION ASISTENCIA TECNICA-FONDESIF,DEP.: FUNDACION SARTAWI , PROCEDENCIA: BANCO UNION S.A., CHEQUE: 154, FECHA DE EMISION:20/07/2017</t>
  </si>
  <si>
    <t>||COMPLEMENTO A NUESTRO COMPROBANTE CONTABLE G 0499010 DE LA FECHA, PAGO AL EXIMBANK CHINA, PTMO. PBC (2015) 8 (350) POR CUENTA DEL TGN, COBRO DE COMISIONES DEL BANQUERO USD 10,00 CORRESPONDIENTES AL VCTO. 21/07/2017 LIBRETA N° 00099021001 RECURSOS ORDINARIOS EN DOLARES AMERICANOS</t>
  </si>
  <si>
    <t>TRANSFERENCIA RECIBIDA DEL EXTERIOR SEGÚN MENSAJES SWIFT Nos. 10486 - 10483 (REM.EXT.) DE FECHA 24-07-2017 POR DESEMBOLSO DE FONPLATA PRÉSTAMO BOL 20/2013 F0172020837601 DESEMB.NRO.15 LIBRETA N° 00291014345 ABC-USD-BOL20/2013 P.REHAB.TR.SAN RAMON CONCEPCION RIO URUGUA</t>
  </si>
  <si>
    <t>AJUSTE COMPLEMENTARIO POR REVALORIZACION SALDOS DE ACTIVOS DE RESERVA Y OBLIGACIONES MONEDA EXTRANJERA (DOLARES) Saldo MO = -1434764488.63 ;Bs/Mo: 6.86000000000 ;Saldo Bs: -9842484392.01</t>
  </si>
  <si>
    <t>AJUSTE COMPLEMENTARIO POR REVALORIZACION SALDOS DE ACTIVOS DE RESERVA Y OBLIGACIONES MONEDA EXTRANJERA (DOLARES) Saldo MO = -1434431889.96 ;Bs/Mo: 6.86000000000 ;Saldo Bs: -9840202765.12</t>
  </si>
  <si>
    <t>TRANSFERENCIA RECIBIDA DEL EXTERIOR SEGÚN MENSAJES SWIFT Nos. 10663-10655 (REM.EXT.) DE FECHA 26-07-2017 POR DESEMBOLSO DE BID PRÉSTAMO 2719/BL-BO REQ 0010 OPS0201732243A LIBRETA N° 00287104313 PAR-FPS-U$-BID-2719 PROG. DES. INFANTIL TEMPRANO</t>
  </si>
  <si>
    <t>TRANSFERENCIA DE FONDOS AL EXTERIOR A SOLICITUD DE TESORO GENERAL DE LA NACION SEGUN SOLICITUD 2763 REF: PAGO A LA SECRETARIA GENERAL IBEROAMERICANA (SEGIB), POR CONCEPTO DE MEMBRESIA POR EUR3.640,47, SEGUN SOLICITUD VRE-DGRM-CS-162/2017. EQUIVALENTES 4.239,71 USD LIB. 00099021001 TGN-RECURSOS ORDINARIOS (3987) POR DIFERENCIAL CAMBIARIO</t>
  </si>
  <si>
    <t>TRANSFERENCIA DE FONDOS AL EXTERIOR A SOLICITUD DE TESORO GENERAL DE LA NACION SEGUN SOLICITUD 2762 REF: PAGO A LA ORGANIZACION MUNDIAL DEL TURISMO (OMT), POR CONCEPTO DE MEMBRESIA POR EUR35.134,00, SEGUN SOLICITUD VRE-DGRM-CS-167/2017. EQUIVALENTES 40.917,23 USD LIB. 00099021001 TGN-RECURSOS ORDINARIOS (3987) POR DIFERENCIAL CAMBIARIO</t>
  </si>
  <si>
    <t>TRANSFERENCIA RECIBIDA DEL EXTERIOR SEGÚN MENSAJES SWIFT Nos. 10707-10696 (REM.EXT.) DE FECHA 26-07-2017 POR DESEMBOLSO DE CAF PRÉSTAMO CFA008785 SOL.DES/CAF 8785 FONDO ROTATORIO UCEP/TRF OBI CAF LIBRETA N° 00086047003 MMAYA-USD-MAS INVERSION PARA RIEGO-MI RIEGO</t>
  </si>
  <si>
    <t>TRANSFERENCIA RECIBIDA DEL EXTERIOR SEGÚN MENSAJES SWIFT Nos. 10662-10654 (REM.EXT.) DE FECHA 26-07-2017 POR DESEMBOLSO DE BID PRÉSTAMO 2719/BL-BO REQ 0010 OPS0201732243A LIBRETA N° 00287104313 PAR-FPS-U$-BID-2719 PROG. DES. INFANTIL TEMPRANO</t>
  </si>
  <si>
    <t>PAGO A CAF PRÉSTAMO CFA006536 VCTO. 26-jul-2017 POR CUENTA DE TGN , NTI. 009746 VALOR 26-jul-2017 CAPITAL USD 2.076.926,70 INTERESES USD 711.105,20 COMISIONES USD 11.272,50 CTA. 5970 CUENTA UNICA DEL TESORO DOLARES AMERICANOS LIB. 00099021001</t>
  </si>
  <si>
    <t>TRANSFERENCIA RECIBIDA DEL EXTERIOR SEGÚN MENSAJES SWIFT Nos. 10707-10696 (REM.EXT.) DE FECHA 26-07-2017 POR DESEMBOLSO DE CAF PRÉSTAMO CFA008785 SOL.DES/CAF 8785 FONDO ROTATORIO UCEP/TRF OBI CAF LIBRETA N° 00086047003 MMAYA-USD-MAS INVERSION PARA RIEGO-MI RIEGO REF.: UTILES DE ESCRITORIO</t>
  </si>
  <si>
    <t>TRANSFERENCIA DE FONDOS AL EXTERIOR A SOLICITUD DE TESORO GENERAL DE LA NACION SEGUN SOLICITUD 2755 REF: PAGO A LA OPCW POR CONCEPTO DE MEMBRESIA POR EUR7.923,00, SEGUN SOLICITUD VRE-DGRM-CS-153/2017. EQUIVALENTES 9.227,16 USD LIB. 00099021001 TGN-RECURSOS ORDINARIOS (3987) POR DIFERENCIAL CAMBIARIO</t>
  </si>
  <si>
    <t>AJUSTE COMPLEMENTARIO POR REVALORIZACION SALDOS DE ACTIVOS DE RESERVA Y OBLIGACIONES MONEDA EXTRANJERA (DOLARES) Saldo MO = -1428500397.71 ;Bs/Mo: 6.86000000000 ;Saldo Bs: -9799512728.31</t>
  </si>
  <si>
    <t>AJUSTE COMPLEMENTARIO POR REVALORIZACION SALDOS DE ACTIVOS DE RESERVA Y OBLIGACIONES MONEDA EXTRANJERA (DOLARES) Saldo MO = -1421840536.17 ;Bs/Mo: 6.86000000000 ;Saldo Bs: -9753826078.12</t>
  </si>
  <si>
    <t>PAGO A BID PRÉSTAMO 3060/BL-BO VCTO. 28-jul-2017 POR CUENTA DE TGN , NTI. 009549 VALOR 28-jul-2017 INTERESES USD 581.234,47 COMISIONES USD 20.864,76 CTA. 5970 CUENTA UNICA DEL TESORO DOLARES AMERICANOS LIB. 00099021001</t>
  </si>
  <si>
    <t>TRANSFERENCIA DE FONDOS AL EXTERIOR A SOLICITUD DE TESORO GENERAL DE LA NACION SEGUN SOLICITUD 2761 REF: PAGO A LA ORGANIZACION INTERNACIONAL PARA LAS MIGRACIONES (OIM), POR CONCEPTO DE MEMBRESIA POR CHF30.611,00, SEGUN SOLICITUD VRE-DGRM-CS-170/2017. EQUIVALENTES 32.495,75 USD LIB. 00099021001 TGN-RECURSOS ORDINARIOS (3987) POR DIFERENCIAL CAMBIARIO</t>
  </si>
  <si>
    <t>TRANSFERENCIA RECIBIDA DEL EXTERIOR SEGÚN MENSAJES SWIFT Nos. 10890-10883 (REM.EXT.) DE FECHA 31-07-2017 POR DESEMBOLSO DE BID PRÉSTAMO 3385/BL-BO REQ 0009 OPS0201732915A LIBRETA N° 00291014352 ABC-US-BID 3385/BL-BO PROG.INFRAEST. VIAL APOYO GESTION RVF</t>
  </si>
  <si>
    <t>TRANSFERENCIA RECIBIDA DEL EXTERIOR SEGÚN MENSAJES SWIFT Nos. 10889-10882 (REM.EXT.) DE FECHA 31-07-2017 POR DESEMBOLSO DE BID PRÉSTAMO 3385/BL-BO REQ 0009 OPS0201732915A LIBRETA N° 00291014352 ABC-US-BID 3385/BL-BO PROG.INFRAEST. VIAL APOYO GESTION RVF</t>
  </si>
  <si>
    <t>PAGO A CAF PRÉSTAMO CFA003145 VCTO. 31-jul-2017 POR CUENTA DE TGN , NTI. 009580 VALOR 31-jul-2017 CAPITAL USD 841.465,71 INTERESES USD 108.517,52 CTA. 5970 CUENTA UNICA DEL TESORO DOLARES AMERICANOS LIB. 00099021001</t>
  </si>
  <si>
    <t>PAGO A EXIMBANK CHINA POPUL PRÉSTAMO PBC 2016 (22) 410 VCTO. 21-08-2017 POR CUENTA DE TGN SEGÚN NOTA MEFP/VTCP/DGCP/UODP-582/2017 DE FECHA 28-07-2017, VALOR 31-07-2017 COMISIONES USD 1.075.250,00 LIBRETA N°0099021001 TGN-RECURSOS ORDINARIOS DOLARES AMERICANOS</t>
  </si>
  <si>
    <t>||COMPLEMENTO A NUESTRO COMPROBANTE CONTABLE G 0506935 DE LA FECHA POR PAGO AL EXIMBANCK CHINA, PTMO. PBC 2016(22)410 POR CUENTA DEL TGN, COBRO DE COMISIONES DEL BANQUERO USD 10,00 CORRESPONDIENTE AL PAGO DE LA COMISIÓN DE ADMINISTRACIÓN USD 1.075.250.- LIBRETA N° 00099021001 RECURSOS ORDINARIOS EN DOLARES AMERICANOS</t>
  </si>
  <si>
    <t>De: 00099014102 A:00373024101 Devolución de recuperaciones de reclamos de acreedores a favor del Ex Fondo de Desarrollo para los Pueblos Indígenas Originarios y Comunidades en Liquidación, gestiones 2012 y 2015, s/g procedimiento MEFP/VPCF</t>
  </si>
  <si>
    <t>De: 00099021001 A:00222014302 Devolución de recursos a INIAF S/G solicitud nota MDRyT/INIAF/DAF/Nº306/2017 y comprobante C-21 Nº23407 BOD Nº1340196 apropiados a favor del TGN s/g Instructivo de Cierre R.M. 955 de 17/11/2016, que correspon</t>
  </si>
  <si>
    <t>De: 00099014102 A:00283012002 Devolución de recuperaciones de reclamos de acreedores a favor de la Aduana Nacional, Gestión 2016, s/g notas procedimiento MEFP/VPCF/DGCF/UCCF Nº731/2017 y MEFP/VTCP/DGPOT/UAIS/Nº3928/2017.</t>
  </si>
  <si>
    <t xml:space="preserve">Fondo de Desarrollo Indígena </t>
  </si>
  <si>
    <t>00373024101</t>
  </si>
  <si>
    <t>00222014302</t>
  </si>
  <si>
    <t>00283012002</t>
  </si>
  <si>
    <t>00670012002</t>
  </si>
  <si>
    <t>Dirección General de Crédito Público</t>
  </si>
  <si>
    <t>Responsable  del Área de Conciliación y Recolección de Datos
Unidad de Contabilidad y Cuentas Fiscales
Dirección General de Contabilidad Fiscal</t>
  </si>
  <si>
    <t>Lic. Paulina Larico Huanca</t>
  </si>
  <si>
    <t>G05085460002</t>
  </si>
  <si>
    <t>PAGO PRÉSTAMO IDA 2134-BO VCTO. 01-ago-2017 POR CUENTA DE BANCO DE DESARROLLO , VALOR 01-ago-2017 CAPITAL BS 524.823,23 INTERESES BS 136.454,06 LIBRETA 00099021001 RECURSOS ORDINARIOS (3987) ? MDRI</t>
  </si>
  <si>
    <t>Q08682550002</t>
  </si>
  <si>
    <t>NÚMERO DE LIBRETA CUT: 99031009.00 OPERACIÓN T01 TRANSFERENCIA DE FONDOS A LA CUT - TESORO DIRECTO DE BANCO UNION S.A. A CUENTA UNICA DEL TESORO CON NUMERO DE SOLICITUD = 1996734 Y NUMERO CORRELATIVO = 91320001082017809 TRANSFERENCIA POR OPERACIONES DE VENTA BONOS BTX</t>
  </si>
  <si>
    <t>J03267020001</t>
  </si>
  <si>
    <t>De: 00513012004 Transferencia que se efectua a requerimiento de Yacimientos Petroliferos Fiscales Bolivianos (YPFB), con nota CITE: DFC-2120 URT-1116/2017 y en virtud a la nota interna CITE: MEFP/VPCF/DGCF/UCCF N 805/2017, por concepto de deposito en demasia.</t>
  </si>
  <si>
    <t>S08945190001</t>
  </si>
  <si>
    <t>||AMPLIACION DE VALIDEZ 0,15% S/USD51.600.-POR 31 DIAS,REEMB.GSTS.COMUNICACION BS220.-Y EMISION COMP.CONTABLE BS50.-,S/G NOTA NE:/CEASS/DIR/Nº0381/2017,31/07/17 REF.:I-2017-005 P/C CEASS A/F DONGKUK VIETNAM CO. LIB.00249012001 LBP-CEASS-CENTRAL DE ABAST.Y SUM.DE SALUD REF.:COMISIONES ENMIENDA 5 LC I-2017-005</t>
  </si>
  <si>
    <t>J03266800001</t>
  </si>
  <si>
    <t>De: 00099024113 Transferencia en cumplimiento al DS N0913 de 15/06/2011 y el Convenio Intergubernativo de Financiamiento UPRE-CIF-IG 327/2017, suscrito entre la UPRE y el GAM Ayo Ayo Proyecto Construccion Tinglado y Cancha Polifuncional U.E. Julian Apaza Comunidad Humatoma, correspondiente al pago d</t>
  </si>
  <si>
    <t>J03266950001</t>
  </si>
  <si>
    <t>De: 00513012004 Transferencia que se efectua a requerimiento de Yacimientos Petroliferos Fiscales Bolivianos (YPFB), con nota CITE: DFC-2119 URT-1115/2017 y en virtud a la nota interna CITE: MEFP/VPCF/DGCF/UCCF N 805/2017, por concepto de deposito erroneo.</t>
  </si>
  <si>
    <t>J03266970001</t>
  </si>
  <si>
    <t>De: 00513012004 Transferencia que se efectua a requerimiento de Yacimientos Petroliferos Fiscales Bolivianos (YPFB), con nota CITE: DFC-2122 URT-1118/2017 y en virtud a la nota interna CITE: MEFP/VPCF/DGCF/UCCF N 805/2017, por concepto de deposito en demasia.</t>
  </si>
  <si>
    <t>G05076650004</t>
  </si>
  <si>
    <t>VENTA DE DIVISAS CON TRANSFERENCIA DE FONDOS A SOLICITUD DE MINISTERIO DE LA PRESIDENCIA SEGUN SOLICITUD 2808 REF: DIVISAS USD 59,356.99 TRANSFERENCIA PARCIAL A ROYAL FBO SERVICE S.A POR SERVICIOS DE ABASTECIMIENTO DE JET FUEL A AREONAVE FAB 001 EN EL VIAJE PRESIDENCIAL A BRUSELAS BELGICA DEL 4 AL 8 LIB. 00099021001 TGN-RECURSOS ORDINARIOS (3987)</t>
  </si>
  <si>
    <t>G05076660004</t>
  </si>
  <si>
    <t>VENTA DE DIVISAS CON TRANSFERENCIA DE FONDOS A SOLICITUD DE MINISTERIO DE EDUCACION SEGUN SOLICITUD 2817 REF: TRASPASO PARA MARLIZ ARTEAGA GOMEZ GARCIA LIB. 00099021001 TGN-RECURSOS ORDINARIOS (3987)</t>
  </si>
  <si>
    <t>G05076670004</t>
  </si>
  <si>
    <t>VENTA DE DIVISAS CON TRANSFERENCIA DE FONDOS A SOLICITUD DE MINISTERIO DE EDUCACION SEGUN SOLICITUD 2814 REF: TRASPASO PARA TATIANA MIJAELA BLANCO QUIROGA LIB. 00099021001 TGN-RECURSOS ORDINARIOS (3987)</t>
  </si>
  <si>
    <t>G05076680004</t>
  </si>
  <si>
    <t>VENTA DE DIVISAS CON TRANSFERENCIA DE FONDOS A SOLICITUD DE MINISTERIO DE EDUCACION SEGUN SOLICITUD 2826 REF: TRANSF. PARA JORGE IGNACIO CISNEROS SALDANA LIB. 00099021001 TGN-RECURSOS ORDINARIOS (3987)</t>
  </si>
  <si>
    <t>G05076700004</t>
  </si>
  <si>
    <t>VENTA DE DIVISAS CON TRANSFERENCIA DE FONDOS A SOLICITUD DE MINISTERIO DE EDUCACION SEGUN SOLICITUD 2837 REF: TRASPASO PARA JUAN YAMID CARVALLO ALFARO LIB. 00099021001 TGN-RECURSOS ORDINARIOS (3987)</t>
  </si>
  <si>
    <t>G05076710004</t>
  </si>
  <si>
    <t>VENTA DE DIVISAS CON TRANSFERENCIA DE FONDOS A SOLICITUD DE MINISTERIO DE EDUCACION SEGUN SOLICITUD 2834 REF: TRASPASO MISAEL ALI MITA LIB. 00099021001 TGN-RECURSOS ORDINARIOS (3987)</t>
  </si>
  <si>
    <t>G05084400003</t>
  </si>
  <si>
    <t>TRANSFERENCIA RECIBIDA DEL EXTERIOR SEGÚN MENSAJES SWIFT Nos. 10994-10990 (REM.EXT.) DE FECHA 01-08-2017 POR DESEMBOLSO DE CAF PRÉSTAMO CFA008789 SOL. DESEMBOLSO N. 22 CFA 8789 FONDO ROTATORIO / TRF OBI CAF LIBRETA N° 00291012002 ABC-RECURSOS PROPIOS REF.: UTILES DE ESCRITORIO</t>
  </si>
  <si>
    <t>G05084410003</t>
  </si>
  <si>
    <t>TRANSFERENCIA RECIBIDA DEL EXTERIOR SEGÚN MENSAJES SWIFT Nos. 10996-10992 (REM.EXT.) DE FECHA 01-08-2017 POR DESEMBOLSO DE CAF PRÉSTAMO CFA008839 SOL.DES. NRO 5/CFA8839 FONDO ROTATORIO/TRF OBI CAF LIBRETA N° 00291012002 ABC-RECURSOS PROPIOS REF.: UTILES DE ESCRITORIO</t>
  </si>
  <si>
    <t>G05084420003</t>
  </si>
  <si>
    <t>TRANSFERENCIA RECIBIDA DEL EXTERIOR SEGÚN MENSAJES SWIFT Nos. 10993-10989 (REM.EXT.) DE FECHA 01-08-2017 POR DESEMBOLSO DE CAF PRÉSTAMO CFA007860 SOL. DE DESEMBOLSO N. 39 CFA7860 FONDO ROTATORIO/TRF OBI CAF LIBRETA N° 00291012002 ABC-RECURSOS PROPIOS REF.: UTILES DE ESCRITORIO</t>
  </si>
  <si>
    <t>G05084430003</t>
  </si>
  <si>
    <t>TRANSFERENCIA RECIBIDA DEL EXTERIOR SEGÚN MENSAJES SWIFT Nos. 10995-10991 (REM.EXT.) DE FECHA 01-08-2017 POR DESEMBOLSO DE CAF PRÉSTAMO CFA008239 SOL.DES. NRO 16/CFA 8239 FONDO ROTATORIO/TRF OBI CAF LIBRETA N° 00291012002 ABC-RECURSOS PROPIOS REF.: UTILES DE ESCRITORIO</t>
  </si>
  <si>
    <t>G05084470001</t>
  </si>
  <si>
    <t>COBRO COSTOS DE PAPELERIA SEGUN TRANSFERENCIA DEL EXTERIOR POR ORDEN DE VICTORIA JUAN GAS S.A.C. REF.: PAGO 3RA. CUOTA DE ACTA DE CONCILIACION GESTION 2016 LIB. 00513062001 YPFB-OPERACIONES PLANTA DE SEPARACION DE LIQUIDOS RIO GRANDE</t>
  </si>
  <si>
    <t>G05084560001</t>
  </si>
  <si>
    <t>COBRO COSTOS DE PAPELERIA SEGUN TRANSFERENCIA DEL EXTERIOR POR ORDEN DE CONSULADO GENERAL DE BOLIVIA-BUENOS AIRES-ARGENTINA LIB. 00340012003 RECAUDACION EXTRANJERIA - C.I. -L.C.</t>
  </si>
  <si>
    <t>J03268380002</t>
  </si>
  <si>
    <t>A:00373024105 Transferencia s/g solicitud del Fondo de Desarrollo Indigena s/g nota cite: FDI/DGE/EXT/N209/2017 e Informe Cite: MEFP/VTCP/DGPOT/UPCFTGN/N1574/2017 del 20% correspondiente a detalle de convenios interinstitucionales para 50 programas y/o proyectos de inversion del departamento de Chuq</t>
  </si>
  <si>
    <t>J03268390002</t>
  </si>
  <si>
    <t>A:00373024105 Transferencia s/g solicitud del Fondo de Desarrollo Indigena s/g nota cite: FDI/DGE/EXT/N208/2017 e Informe Cite: MEFP/VTCP/DGPOT/UPCFTGN/N1574/2017 del 20% correspondiente a detalle de convenios interinstitucionales para 12 programas y/o proyectos de inversion del departamento de Tari</t>
  </si>
  <si>
    <t>J03268800002</t>
  </si>
  <si>
    <t>A:00099021001 TRANSFERENCIA DE RECURSOS QUE CORRESPONDEN AL PAGO DE CAPITAL E INTERESES EN EL MARCO DEL CONTRATO DE FIDEICOMISO ACCESOS SEGUROS VIVIR VIEN SEGUN NOTA INTERNA GEF-LIN-MCM-0510-NOT/17 CORRESPONDIENTE AL GOBIERNO AUTONOMO DPTAL. DE CHUQUISACA</t>
  </si>
  <si>
    <t>J03268810002</t>
  </si>
  <si>
    <t>A:00099021001 TRANSFERENCIA DE RECURSOS QUE CORRESPONDEN AL PAGO DE CAPITAL E INTERESES EN EL MARCO DEL CONTRATO DE FIDEICOMISO ACCESOS SEGUROS VIVIR VIEN SEGUN NOTA INTERNA GEF-LIN-MCM-0510-NOT/17 CORRESPONDIENTE AL GOBIERNO AUTONOMO MUNICIPAL DE COBIJA</t>
  </si>
  <si>
    <t>J03268820002</t>
  </si>
  <si>
    <t>A:00099021001 TRANSFERENCIA DE RECURSOS QUE CORRESPONDEN AL PAGO DE CAPITAL E INTERESES EN EL MARCO DEL CONTRATO DE FIDEICOMISO ACCESOS SEGUROS VIVIR VIEN SEGUN NOTA INTERNA GEF-LIN-MCM-0510-NOT/17 CORRESPONDIENTE AL GOBIERNO AUTONOMO DPTAL.DE COCHABAMBA</t>
  </si>
  <si>
    <t>J03268830002</t>
  </si>
  <si>
    <t>A:00099021001 TRANSFERENCIA DE RECURSOS QUE CORRESPONDEN AL PAGO DE CAPITAL E INTERESES EN EL MARCO DEL CONTRATO DE FIDEICOMISO ACCESOS SEGUROS VIVIR VIEN SEGUN NOTA INTERNA GEF-LIN-MCM-0510-NOT/17 CORRESPONDIENTE AL GOBIERNO AUTONOMO MUNICIPAL DE SANTA CRUZ</t>
  </si>
  <si>
    <t>J03268840002</t>
  </si>
  <si>
    <t>A:00099021001 TRANSFERENCIA DE RECURSOS QUE CORRESPONDEN AL PAGO DE CAPITAL E INTERESES EN EL MARCO DEL CONTRATO DE FIDEICOMISO ACCESOS SEGUROS VIVIR VIEN SEGUN NOTA INTERNA GEF-LIN-MCM-0510-NOT/17 CORRESPONDIENTE AL GOBIERNO AUTONOMO DPTAL.DE LA PAZ</t>
  </si>
  <si>
    <t>Q08686980002</t>
  </si>
  <si>
    <t>S08946690003</t>
  </si>
  <si>
    <t>||TRANSFERENCIA DE FONDOS S/G. MENSAJE SWIFT NRO. 11052 Y CORREO ELECTRONICO DE LA DIRECCION GENERAL DE AERONAUTICA CIVIL DE LA FECHA. (SECTOR PUBLICO). DEBITO DE LA LIBRETA 00117012001 DGAC, REPOSICION UTILES DE ESCRITORIO.</t>
  </si>
  <si>
    <t>S08946710001</t>
  </si>
  <si>
    <t>'TRANSFERENCIA DE FONDOS||A SOL. DEL MEFP, CITE' MEFP/VTCP/DGCP/UF-463/2017 DE LA FECHA HRE TSO 3840. FIDEICOMISO INCENTIVOS A LAS EXPORTACIONES -CCF. RESTITUCION DE GASTOS JUDICIALES AL 30/06/2017, S/G. LA QUINTA ADENDA AL CONTRATO DE CONSTITUCION DEL FIDEICOMISO. DEBITO DE LA LIBRETA 00099021001 RECURSOS ORDINARIOS.</t>
  </si>
  <si>
    <t>S08946710003</t>
  </si>
  <si>
    <t>'TRANSFERENCIA DE FONDOS||A SOL. DEL MEFP, CITE' MEFP/VTCP/DGCP/UF-463/2017 DE LA FECHA HRE TSO 3840. FIDEICOMISO INCENTIVOS A LAS EXPORTACIONES -CCF. RESTITUCION DE GASTOS JUDICIALES AL 30/06/2017, S/G. LA QUINTA ADENDA AL CONTRATO DE CONSTITUCION DEL FIDEICOMISO. DEBITO DE LA LIBRETA 00099021001 COBRO UTILES DE ESCRITORIO.</t>
  </si>
  <si>
    <t>S08946730003</t>
  </si>
  <si>
    <t>'TRANSFERENCIA DE FONDOS||A SOL. DEL MIN,DE ECO Y FIN.PUBL. MEFP/VTCP/DGCP/UF-462/2017 DE LA FECHA HRE TSO 3839. PAGO DEL SALDO DE REMUNERACION FIDUCIARIA CON CORTE AL 31 DE MARZO DE 2017, S/G. LA QUINTA ADENDA AL CONTRATO DE CONSTITUCION DEL FIDEICOMISO INCENTIVOS A LAS DEBITO DE LA LIBRETA 00099021001 COBRO UTILES DE ESCRITORIO.</t>
  </si>
  <si>
    <t>S08946740003</t>
  </si>
  <si>
    <t>||TRANSFERENCIA DE FONDOS S/G. MENSAJE SWIFT NRO. 11058 DE LA FECHA (SECTOR PUBLICO). DEBITO DE LA LIBRETA 00117012001 DGAC, REPOSICION UTILES DE ESCRITORIO.</t>
  </si>
  <si>
    <t>S08946880003</t>
  </si>
  <si>
    <t>||TRANSFERENCIA DE FONDOS S/G. MENSAJES SWIFT NROS. 11116 Y 11102 DE LA FECHA (SECTOR PUBLICO). DEBITO DE LA LIBRETA 00117012001 DGAC, REPOSICION UTILES DE ESCRITORIO.</t>
  </si>
  <si>
    <t>De: 00099024113 Transferencia en cumplimiento al DS N0913 de 15/06/2011 y el Convenio Intergubernativo de Financiamiento UPRE-CIF-IG 023/2017, suscrito entre la UPRE y el GAM San Lorenzo, Proyecto Construccion Unidad Educativa Cnel Lino Morales Comunidad Lajas La Merced, correspondiente al pago de l</t>
  </si>
  <si>
    <t>J03267950001</t>
  </si>
  <si>
    <t>De: 00099024113 Transferencia en cumplimiento al DS N0913 de 15/06/2011 y el Convenio Intergubernativo de Financiamiento UPRE-CIF-IG/307/2015, suscrito entre la UPRE y el GAM Padcaya, Proyecto Construccion Coliseo Polideportivo Canas, correspondiente al pago de la planilla N2, segun la UPRE.</t>
  </si>
  <si>
    <t>De: 00099024113 Transferencia en cumplimiento al DS N0913 de 15/06/2011 y el Convenio Interinstitucional de Financiamiento UPRE-CIF-146/2015, suscrito entre la UPRE y el GAM Uriondo, Proyecto Restauracion Iglesia Nuestra Senora de la Inmaculada Concepcion del Valle de la Concepcion, correspondiente</t>
  </si>
  <si>
    <t>G05086010004</t>
  </si>
  <si>
    <t>VENTA DE DIVISAS CON TRANSFERENCIA DE FONDOS A SOLICITUD DE MINISTERIO DE EDUCACION SEGUN SOLICITUD 2828 REF: TRANSF. PAR CARLA TATIANA GONZALES GEMIO EQUIVALENTES 3.041,55 USD LIB. 00099021001 TGN-RECURSOS ORDINARIOS (3987) POR DIFERENCIAL CAMBIARIO</t>
  </si>
  <si>
    <t>G05086010005</t>
  </si>
  <si>
    <t>VENTA DE DIVISAS CON TRANSFERENCIA DE FONDOS A SOLICITUD DE MINISTERIO DE EDUCACION SEGUN SOLICITUD 2828 REF: TRANSF. PAR CARLA TATIANA GONZALES GEMIO EQUIVALENTES 3.041,55 USD LIB. 00099021001 TGN-RECURSOS ORDINARIOS (3987)</t>
  </si>
  <si>
    <t>G05086020004</t>
  </si>
  <si>
    <t>VENTA DE DIVISAS CON TRANSFERENCIA DE FONDOS A SOLICITUD DE MINISTERIO DE EDUCACION SEGUN SOLICITUD 2829 REF: TRANSF. PARA RUBEN ALDRIN ALBIS VASQUEZ EQUIVALENTES 2.787,15 USD LIB. 00099021001 TGN-RECURSOS ORDINARIOS (3987) POR DIFERENCIAL CAMBIARIO</t>
  </si>
  <si>
    <t>G05086020005</t>
  </si>
  <si>
    <t>VENTA DE DIVISAS CON TRANSFERENCIA DE FONDOS A SOLICITUD DE MINISTERIO DE EDUCACION SEGUN SOLICITUD 2829 REF: TRANSF. PARA RUBEN ALDRIN ALBIS VASQUEZ EQUIVALENTES 2.787,15 USD LIB. 00099021001 TGN-RECURSOS ORDINARIOS (3987)</t>
  </si>
  <si>
    <t>G05086030004</t>
  </si>
  <si>
    <t>VENTA DE DIVISAS CON TRANSFERENCIA DE FONDOS A SOLICITUD DE MINISTERIO DE EDUCACION SEGUN SOLICITUD 2815 REF: TRASPASO SILVANA INES QUITON TAPIA EQUIVALENTES 2.281,34 USD LIB. 00099021001 TGN-RECURSOS ORDINARIOS (3987) POR DIFERENCIAL CAMBIARIO</t>
  </si>
  <si>
    <t>G05086030005</t>
  </si>
  <si>
    <t>VENTA DE DIVISAS CON TRANSFERENCIA DE FONDOS A SOLICITUD DE MINISTERIO DE EDUCACION SEGUN SOLICITUD 2815 REF: TRASPASO SILVANA INES QUITON TAPIA EQUIVALENTES 2.281,34 USD LIB. 00099021001 TGN-RECURSOS ORDINARIOS (3987)</t>
  </si>
  <si>
    <t>G05086040004</t>
  </si>
  <si>
    <t>VENTA DE DIVISAS CON TRANSFERENCIA DE FONDOS A SOLICITUD DE MINISTERIO DE EDUCACION SEGUN SOLICITUD 2820 REF: TRANSF. PARA DIANA JACKELYNE VALDEZ VARGAS EQUIVALENTES 1.469,10 USD LIB. 00099021001 TGN-RECURSOS ORDINARIOS (3987) POR DIFERENCIAL CAMBIARIO</t>
  </si>
  <si>
    <t>G05086040005</t>
  </si>
  <si>
    <t>VENTA DE DIVISAS CON TRANSFERENCIA DE FONDOS A SOLICITUD DE MINISTERIO DE EDUCACION SEGUN SOLICITUD 2820 REF: TRANSF. PARA DIANA JACKELYNE VALDEZ VARGAS EQUIVALENTES 1.469,10 USD LIB. 00099021001 TGN-RECURSOS ORDINARIOS (3987)</t>
  </si>
  <si>
    <t>G05086050004</t>
  </si>
  <si>
    <t>VENTA DE DIVISAS CON TRANSFERENCIA DE FONDOS A SOLICITUD DE MINISTERIO DE EDUCACION SEGUN SOLICITUD 2823 REF: TRASPASO PARA ELDER ANTONIO NINAHUANCA TERAN EQUIVALENTES 1.340,31 USD LIB. 00099021001 TGN-RECURSOS ORDINARIOS (3987) POR DIFERENCIAL CAMBIARIO</t>
  </si>
  <si>
    <t>G05086050005</t>
  </si>
  <si>
    <t>VENTA DE DIVISAS CON TRANSFERENCIA DE FONDOS A SOLICITUD DE MINISTERIO DE EDUCACION SEGUN SOLICITUD 2823 REF: TRASPASO PARA ELDER ANTONIO NINAHUANCA TERAN EQUIVALENTES 1.340,31 USD LIB. 00099021001 TGN-RECURSOS ORDINARIOS (3987)</t>
  </si>
  <si>
    <t>G05086060004</t>
  </si>
  <si>
    <t>VENTA DE DIVISAS CON TRANSFERENCIA DE FONDOS A SOLICITUD DE MINISTERIO DE EDUCACION SEGUN SOLICITUD 2824 REF: TRASPASO PARA ERNESTO FRANCISCO FERNANDEZ PORTUGAL EQUIVALENTES 1.340,31 USD LIB. 00099021001 TGN-RECURSOS ORDINARIOS (3987) POR DIFERENCIAL CAMBIARIO</t>
  </si>
  <si>
    <t>G05086060005</t>
  </si>
  <si>
    <t>VENTA DE DIVISAS CON TRANSFERENCIA DE FONDOS A SOLICITUD DE MINISTERIO DE EDUCACION SEGUN SOLICITUD 2824 REF: TRASPASO PARA ERNESTO FRANCISCO FERNANDEZ PORTUGAL EQUIVALENTES 1.340,31 USD LIB. 00099021001 TGN-RECURSOS ORDINARIOS (3987)</t>
  </si>
  <si>
    <t>G05086070004</t>
  </si>
  <si>
    <t>VENTA DE DIVISAS CON TRANSFERENCIA DE FONDOS A SOLICITUD DE MINISTERIO DE EDUCACION SEGUN SOLICITUD 2836 REF: TRASPASO PARA SIDNEY ENZO MICHEL ORELLANA EQUIVALENTES 1.340,31 USD LIB. 00099021001 TGN-RECURSOS ORDINARIOS (3987) POR DIFERENCIAL CAMBIARIO</t>
  </si>
  <si>
    <t>G05086070005</t>
  </si>
  <si>
    <t>VENTA DE DIVISAS CON TRANSFERENCIA DE FONDOS A SOLICITUD DE MINISTERIO DE EDUCACION SEGUN SOLICITUD 2836 REF: TRASPASO PARA SIDNEY ENZO MICHEL ORELLANA EQUIVALENTES 1.340,31 USD LIB. 00099021001 TGN-RECURSOS ORDINARIOS (3987)</t>
  </si>
  <si>
    <t>G05086090004</t>
  </si>
  <si>
    <t>VENTA DE DIVISAS CON TRANSFERENCIA DE FONDOS A SOLICITUD DE MINISTERIO DE EDUCACION SEGUN SOLICITUD 2825 REF: TRANSF PARA ALAN ARTUTO MATTOS GUTIERREZ EQUIVALENTES 1.340,31 USD LIB. 00099021001 TGN-RECURSOS ORDINARIOS (3987) POR DIFERENCIAL CAMBIARIO</t>
  </si>
  <si>
    <t>G05086090005</t>
  </si>
  <si>
    <t>VENTA DE DIVISAS CON TRANSFERENCIA DE FONDOS A SOLICITUD DE MINISTERIO DE EDUCACION SEGUN SOLICITUD 2825 REF: TRANSF PARA ALAN ARTUTO MATTOS GUTIERREZ EQUIVALENTES 1.340,31 USD LIB. 00099021001 TGN-RECURSOS ORDINARIOS (3987)</t>
  </si>
  <si>
    <t>G05086100004</t>
  </si>
  <si>
    <t>VENTA DE DIVISAS CON TRANSFERENCIA DE FONDOS A SOLICITUD DE MINISTERIO DE EDUCACION SEGUN SOLICITUD 2813 REF: TRASPASO PARA FABIANA ISABEL BELMONTE EQUIVALENTES 1.340,31 USD LIB. 00099021001 TGN-RECURSOS ORDINARIOS (3987) POR DIFERENCIAL CAMBIARIO</t>
  </si>
  <si>
    <t>G05086100005</t>
  </si>
  <si>
    <t>VENTA DE DIVISAS CON TRANSFERENCIA DE FONDOS A SOLICITUD DE MINISTERIO DE EDUCACION SEGUN SOLICITUD 2813 REF: TRASPASO PARA FABIANA ISABEL BELMONTE EQUIVALENTES 1.340,31 USD LIB. 00099021001 TGN-RECURSOS ORDINARIOS (3987)</t>
  </si>
  <si>
    <t>G05086110004</t>
  </si>
  <si>
    <t>VENTA DE DIVISAS CON TRANSFERENCIA DE FONDOS A SOLICITUD DE MINISTERIO DE EDUCACION SEGUN SOLICITUD 2816 REF: TRASPASO SERGIO LUIS AYALA TAPIA EQUIVALENTES 1.340,31 USD LIB. 00099021001 TGN-RECURSOS ORDINARIOS (3987) POR DIFERENCIAL CAMBIARIO</t>
  </si>
  <si>
    <t>G05086110005</t>
  </si>
  <si>
    <t>VENTA DE DIVISAS CON TRANSFERENCIA DE FONDOS A SOLICITUD DE MINISTERIO DE EDUCACION SEGUN SOLICITUD 2816 REF: TRASPASO SERGIO LUIS AYALA TAPIA EQUIVALENTES 1.340,31 USD LIB. 00099021001 TGN-RECURSOS ORDINARIOS (3987)</t>
  </si>
  <si>
    <t>G05086120004</t>
  </si>
  <si>
    <t>VENTA DE DIVISAS CON TRANSFERENCIA DE FONDOS A SOLICITUD DE MINISTERIO DE EDUCACION SEGUN SOLICITUD 2835 REF: TRASPASO PARA FANY BEATRIS RAMOS QUISPE EQUIVALENTES 1.340,31 USD LIB. 00099021001 TGN-RECURSOS ORDINARIOS (3987) POR DIFERENCIAL CAMBIARIO</t>
  </si>
  <si>
    <t>G05086120005</t>
  </si>
  <si>
    <t>VENTA DE DIVISAS CON TRANSFERENCIA DE FONDOS A SOLICITUD DE MINISTERIO DE EDUCACION SEGUN SOLICITUD 2835 REF: TRASPASO PARA FANY BEATRIS RAMOS QUISPE EQUIVALENTES 1.340,31 USD LIB. 00099021001 TGN-RECURSOS ORDINARIOS (3987)</t>
  </si>
  <si>
    <t>G05086130004</t>
  </si>
  <si>
    <t>VENTA DE DIVISAS CON TRANSFERENCIA DE FONDOS A SOLICITUD DE MINISTERIO DE EDUCACION SEGUN SOLICITUD 2818 REF: TRASPASO LUIS ANTONIO ALIAGA APARICIO EQUIVALENTES 1.340,31 USD LIB. 00099021001 TGN-RECURSOS ORDINARIOS (3987) POR DIFERENCIAL CAMBIARIO</t>
  </si>
  <si>
    <t>G05086130005</t>
  </si>
  <si>
    <t>VENTA DE DIVISAS CON TRANSFERENCIA DE FONDOS A SOLICITUD DE MINISTERIO DE EDUCACION SEGUN SOLICITUD 2818 REF: TRASPASO LUIS ANTONIO ALIAGA APARICIO EQUIVALENTES 1.340,31 USD LIB. 00099021001 TGN-RECURSOS ORDINARIOS (3987)</t>
  </si>
  <si>
    <t>G05086140004</t>
  </si>
  <si>
    <t>VENTA DE DIVISAS CON TRANSFERENCIA DE FONDOS A SOLICITUD DE MINISTERIO DE EDUCACION SEGUN SOLICITUD 2827 REF: TRASPASO YURI MIJAIL GUACHALLA GUTIERREZ EQUIVALENTES 1.340,31 USD LIB. 00099021001 TGN-RECURSOS ORDINARIOS (3987) POR DIFERENCIAL CAMBIARIO</t>
  </si>
  <si>
    <t>G05086140005</t>
  </si>
  <si>
    <t>VENTA DE DIVISAS CON TRANSFERENCIA DE FONDOS A SOLICITUD DE MINISTERIO DE EDUCACION SEGUN SOLICITUD 2827 REF: TRASPASO YURI MIJAIL GUACHALLA GUTIERREZ EQUIVALENTES 1.340,31 USD LIB. 00099021001 TGN-RECURSOS ORDINARIOS (3987)</t>
  </si>
  <si>
    <t>G05092180004</t>
  </si>
  <si>
    <t>VENTA DE DIVISAS CON TRANSFERENCIA DE FONDOS A SOLICITUD DE MINISTERIO DE LA PRESIDENCIA SEGUN SOLICITUD 2852 REF: DIVISAS UDS 20,244.89 TRANSFERENCIA A AIRBUS HELICOPTERS CONO SUR S.A POR COMPRA DE REPUESTOS PARA AERONAVE FAB 003, PAGO AL BANCO BBVA URUGUAY S.A, CUENTA 999011879. LIB. 00099021001 TGN-RECURSOS ORDINARIOS (3987)</t>
  </si>
  <si>
    <t>G05092190004</t>
  </si>
  <si>
    <t>VENTA DE DIVISAS CON TRANSFERENCIA DE FONDOS A SOLICITUD DE BOLIVIA TV SEGUN SOLICITUD 2854 REF: INTELSAT: PAGO SERVICIO SATELITAL BANDA C CORRESPONDIENTE AL MES DE MAYO 2017, SEGUN INFORME CITE: CONTABILIDAD 523/2017, COMUNICACION INTERNA BTV/GT 479/2017, ACTA DE CONFORMIDAD BTV - GT CITE: 059/2017 LIB. 00526012001 BOLIVIA TV - RECAUDACIONES</t>
  </si>
  <si>
    <t>G05093210004</t>
  </si>
  <si>
    <t>VENTA DE DIVISAS CON TRANSFERENCIA DE FONDOS A SOLICITUD DE MINISTERIO DE EDUCACION SEGUN SOLICITUD 2845 REF: TRASPASO PARA LA UNIVERSITY OF FLORIDA STUDENT FINANCIALS LIB. 00099021001 TGN-RECURSOS ORDINARIOS (3987)</t>
  </si>
  <si>
    <t>G05095010004</t>
  </si>
  <si>
    <t>VENTA DE DIVISAS CON TRANSFERENCIA DE FONDOS A SOLICITUD DE DIRECCION ESTRATEGICA DE REIVINDICACION MARITIMA DIREMAR SEGUN SOLICITUD 2849 REF: PAGO DE HONORARIOS POR CONTRATACION COMO CONSULTOR POR PRODUCTO AL CONSULTOR WILLIAM TODD JARVIS, SOLICITADO MEDIANTE INFORME IF/DIREMAR/UTS/ NRO 002/2017. LIB. 00099021001 TGN-RECURSOS ORDINARIOS (3987)</t>
  </si>
  <si>
    <t>G05095050003</t>
  </si>
  <si>
    <t>TRANSFERENCIA RECIBIDA DEL EXTERIOR SEGÚN MENSAJES SWIFT Nos. 11115-11104 (REM.EXT.) DE FECHA 02-08-2017 POR DESEMBOLSO DE FONPLATA PRÉSTAMO BOL 23/2014 GAF/BOL-058/2017 DESEMB NRO10 LIBRETA N° 00291012002 ABC-RECURSOS PROPIOS REF.: UTILES DE ESCRITORIO</t>
  </si>
  <si>
    <t>Q08691780002</t>
  </si>
  <si>
    <t>NÚMERO DE LIBRETA CUT: 99031009.00 OPERACIÓN T01 TRANSFERENCIA DE FONDOS A LA CUT - TESORO DIRECTO DE BANCO UNION S.A. A CUENTA UNICA DEL TESORO CON NUMERO DE SOLICITUD = 2003312 Y NUMERO CORRELATIVO = 91320003082017922 TRANSFERENCIA POR OPERACIONES DE VENTA BONOS BTX</t>
  </si>
  <si>
    <t>S08947300002</t>
  </si>
  <si>
    <t>||TRANSFERENCIA DE FONDOS S/G. FORMULARIO, CITE' BUN0518/17 DE LA FECHA (HRE-TSO-3849), DEVOLUCION RECURSOS OTORGADOS A TRAVES DEL PROG."EMPODERAR DETI" NO EJECUTADOS AL CIERRE GEST.2016, PROY. FORTALEC. A LA PROD. Y POSCOSECHA DE TRIGO EN LAS COMUNIDADES PRODUCTORAS DEL MUNICIPIO. A SOLIC. GOB.AUT.MCPAL.BETANZOS, LIBRETA 00047228001; BUN.</t>
  </si>
  <si>
    <t>J03269360001</t>
  </si>
  <si>
    <t>De: 00513012004 TRANSFERENCIA DE RECURSOS A SOLICITUD DE YPFB S/G NOTAS YPFB/DFC-1889, 1890 URT- 1008, 1009/2017 POR DEPOSITOS EN DEMASIA S/G C-21 40 Y 41 Y PROCEDIMIENTO S/G NOTA MEFP/VPCF/DGCF/UCCF N 804/2017.</t>
  </si>
  <si>
    <t>J03269370001</t>
  </si>
  <si>
    <t>De: 00513012004 TRANSFERENCIA DE RECURSOS A SOLICITUD DE YPFB S/G NOTAS YPFB/DFC-1884, 1885, 1886, 1887, 1888 URT-1003, 1004, 1005, 1006, 1007/2017 POR DEPOSITOS EN DEMASIA S/G C-21 36, 39, 38, 37 Y 34 Y PROCEDIMIENTO S/G NOTA MEFP/VPCF/DGCF/UCCF N 804/2017.</t>
  </si>
  <si>
    <t>G05099870003</t>
  </si>
  <si>
    <t>PROVISION DE FONDOS A SOLICITUD DE YACIMIENTOS PETROLIFEROS FISCALES BOLIVIANOS SEGUN SOLICITUD YPFB-0233-2017 REF: PAGO SERVICIO DE TRANSPORTE INTERRUMPIBLE DE GN PARA EL MI Y FIRME AL ME JUNIO 2017 YPFB TRANSPORTE SA LIB. 00513012007 YPFB - RECURSOS NACIONALIZACIÓN</t>
  </si>
  <si>
    <t>G05099730004</t>
  </si>
  <si>
    <t>VENTA DE DIVISAS CON TRANSFERENCIA DE FONDOS A SOLICITUD DE DIRECCION ESTRATEGICA DE REIVINDICACION MARITIMA DIREMAR SEGUN SOLICITUD 2848 REF: PAGO AL ASESOR INTERNACIONAL ALAN VOUGHAN LOWE, POR ASESORAMIENTO EN MATERIA DE DERECHO INTERNACIONAL PARA LA GESTION 2017, SOLICITADO POR EL ABOGADO DIEGO M LIB. 00099021001 TGN-RECURSOS ORDINARIOS (3987) POR DIFERENCIAL CAMBIARIO</t>
  </si>
  <si>
    <t>G05099730005</t>
  </si>
  <si>
    <t>VENTA DE DIVISAS CON TRANSFERENCIA DE FONDOS A SOLICITUD DE DIRECCION ESTRATEGICA DE REIVINDICACION MARITIMA DIREMAR SEGUN SOLICITUD 2848 REF: PAGO AL ASESOR INTERNACIONAL ALAN VOUGHAN LOWE, POR ASESORAMIENTO EN MATERIA DE DERECHO INTERNACIONAL PARA LA GESTION 2017, SOLICITADO POR EL ABOGADO DIEGO M LIB. 00099021001 TGN-RECURSOS ORDINARIOS (3987)</t>
  </si>
  <si>
    <t>G05099740004</t>
  </si>
  <si>
    <t>VENTA DE DIVISAS CON TRANSFERENCIA DE FONDOS A SOLICITUD DE ESCUELA DE GESTION PUBLICA PLURINACIONAL SEGUN SOLICITUD 2846 REF: PAGO A LA ENA DE FRANCIA POR LA IMPLEMENTACION DE DOS CURSOS DE CAPACITACION, SEG. NCI UDSP 744/2017 E INFORME UAF 1279/2017. EQUIVALENTES 15.663,65 USD LIB. 00129058001 RECON-TERCER C2D FORTALECIMIENTO EN TEMAS ESTRATEGICOS POR DIFERENCIAL CAMBIARIO</t>
  </si>
  <si>
    <t>G05099740005</t>
  </si>
  <si>
    <t>VENTA DE DIVISAS CON TRANSFERENCIA DE FONDOS A SOLICITUD DE ESCUELA DE GESTION PUBLICA PLURINACIONAL SEGUN SOLICITUD 2846 REF: PAGO A LA ENA DE FRANCIA POR LA IMPLEMENTACION DE DOS CURSOS DE CAPACITACION, SEG. NCI UDSP 744/2017 E INFORME UAF 1279/2017. EQUIVALENTES 15.663,65 USD LIB. 00129058001 RECON-TERCER C2D FORTALECIMIENTO EN TEMAS ESTRATEGICOS</t>
  </si>
  <si>
    <t>G05099760004</t>
  </si>
  <si>
    <t>VENTA DE DIVISAS CON TRANSFERENCIA DE FONDOS A SOLICITUD DE ESCUELA DE GESTION PUBLICA PLURINACIONAL SEGUN SOLICITUD 2851 REF: PAGO A LA ENA DE FRANCIA POR LA IMPLEMENTACION DE CURSOS DE CAPACITACION, SEG. NCI UDSP 941/2017 E INFORME UAF 1613/2017. EQUIVALENTES 15.623,61 USD LIB. 00129058001 RECON-TERCER C2D FORTALECIMIENTO EN TEMAS ESTRATEGICOS POR DIFERENCIAL CAMBIARIO</t>
  </si>
  <si>
    <t>G05099760005</t>
  </si>
  <si>
    <t>VENTA DE DIVISAS CON TRANSFERENCIA DE FONDOS A SOLICITUD DE ESCUELA DE GESTION PUBLICA PLURINACIONAL SEGUN SOLICITUD 2851 REF: PAGO A LA ENA DE FRANCIA POR LA IMPLEMENTACION DE CURSOS DE CAPACITACION, SEG. NCI UDSP 941/2017 E INFORME UAF 1613/2017. EQUIVALENTES 15.623,61 USD LIB. 00129058001 RECON-TERCER C2D FORTALECIMIENTO EN TEMAS ESTRATEGICOS</t>
  </si>
  <si>
    <t>G05099770004</t>
  </si>
  <si>
    <t>VENTA DE DIVISAS CON TRANSFERENCIA DE FONDOS A SOLICITUD DE ESCUELA DE GESTION PUBLICA PLURINACIONAL SEGUN SOLICITUD 2847 REF: PAGO A LA ENA DE FRANCIA POR LA IMPLEMENTACION DE CURSOS DE CAPACITACION, SEG. NCI UDSP 829/2017 E INFORME UAF 1612/2017. EQUIVALENTES 25.878,28 USD LIB. 00129058001 RECON-TERCER C2D FORTALECIMIENTO EN TEMAS ESTRATEGICOS POR DIFERENCIAL CAMBIARIO</t>
  </si>
  <si>
    <t>G05099770005</t>
  </si>
  <si>
    <t>VENTA DE DIVISAS CON TRANSFERENCIA DE FONDOS A SOLICITUD DE ESCUELA DE GESTION PUBLICA PLURINACIONAL SEGUN SOLICITUD 2847 REF: PAGO A LA ENA DE FRANCIA POR LA IMPLEMENTACION DE CURSOS DE CAPACITACION, SEG. NCI UDSP 829/2017 E INFORME UAF 1612/2017. EQUIVALENTES 25.878,28 USD LIB. 00129058001 RECON-TERCER C2D FORTALECIMIENTO EN TEMAS ESTRATEGICOS</t>
  </si>
  <si>
    <t>G05099800001</t>
  </si>
  <si>
    <t>COBRO COSTOS DE PAPELERIA SEGUN TRANSFERENCIA DEL EXTERIOR POR ORDEN DE CORPORACION PETROLERA S.A. (ASUNCION PARAGUAY) REF.: PAGO FACTURA 52 LIB. 00513062001 YPFB-OPERACIONES PLANTA DE SEPARACION DE LIQUIDOS RIO GRANDE</t>
  </si>
  <si>
    <t>G05103030004</t>
  </si>
  <si>
    <t>VENTA DE DIVISAS CON TRANSFERENCIA DE FONDOS A SOLICITUD DE MINISTERIO DE EDUCACION SEGUN SOLICITUD 2830 REF: TRANSF. PARA ANA TERESA MORATO LOPEZ EQUIVALENTES 3.740,89 USD LIB. 00099021001 TGN-RECURSOS ORDINARIOS (3987) POR DIFERENCIAL CAMBIARIO</t>
  </si>
  <si>
    <t>G05103030005</t>
  </si>
  <si>
    <t>VENTA DE DIVISAS CON TRANSFERENCIA DE FONDOS A SOLICITUD DE MINISTERIO DE EDUCACION SEGUN SOLICITUD 2830 REF: TRANSF. PARA ANA TERESA MORATO LOPEZ EQUIVALENTES 3.740,89 USD LIB. 00099021001 TGN-RECURSOS ORDINARIOS (3987)</t>
  </si>
  <si>
    <t>G05103040004</t>
  </si>
  <si>
    <t>VENTA DE DIVISAS CON TRANSFERENCIA DE FONDOS A SOLICITUD DE MINISTERIO DE EDUCACION SEGUN SOLICITUD 2831 REF: TRASPASO PARA MARISSA CASTRO MAGNANI EQUIVALENTES 3.743,01 USD LIB. 00099021001 TGN-RECURSOS ORDINARIOS (3987) POR DIFERENCIAL CAMBIARIO</t>
  </si>
  <si>
    <t>G05103040005</t>
  </si>
  <si>
    <t>VENTA DE DIVISAS CON TRANSFERENCIA DE FONDOS A SOLICITUD DE MINISTERIO DE EDUCACION SEGUN SOLICITUD 2831 REF: TRASPASO PARA MARISSA CASTRO MAGNANI EQUIVALENTES 3.743,01 USD LIB. 00099021001 TGN-RECURSOS ORDINARIOS (3987)</t>
  </si>
  <si>
    <t>G05103050004</t>
  </si>
  <si>
    <t>VENTA DE DIVISAS CON TRANSFERENCIA DE FONDOS A SOLICITUD DE MINISTERIO DE EDUCACION SEGUN SOLICITUD 2833 REF: TRASPASO PARA KAREN DIANNE CHOQUEHUANCA QUISPE EQUIVALENTES 3.751,52 USD LIB. 00099021001 TGN-RECURSOS ORDINARIOS (3987) POR DIFERENCIAL CAMBIARIO</t>
  </si>
  <si>
    <t>G05103050005</t>
  </si>
  <si>
    <t>VENTA DE DIVISAS CON TRANSFERENCIA DE FONDOS A SOLICITUD DE MINISTERIO DE EDUCACION SEGUN SOLICITUD 2833 REF: TRASPASO PARA KAREN DIANNE CHOQUEHUANCA QUISPE EQUIVALENTES 3.751,52 USD LIB. 00099021001 TGN-RECURSOS ORDINARIOS (3987)</t>
  </si>
  <si>
    <t>G05103060004</t>
  </si>
  <si>
    <t>VENTA DE DIVISAS CON TRANSFERENCIA DE FONDOS A SOLICITUD DE MINISTERIO DE EDUCACION SEGUN SOLICITUD 2832 REF: TRASPASO PARA PATRICIA CRISTINA QUIROGA YANEZ EQUIVALENTES 3.744,53 USD LIB. 00099021001 TGN-RECURSOS ORDINARIOS (3987) POR DIFERENCIAL CAMBIARIO</t>
  </si>
  <si>
    <t>G05103060005</t>
  </si>
  <si>
    <t>VENTA DE DIVISAS CON TRANSFERENCIA DE FONDOS A SOLICITUD DE MINISTERIO DE EDUCACION SEGUN SOLICITUD 2832 REF: TRASPASO PARA PATRICIA CRISTINA QUIROGA YANEZ EQUIVALENTES 3.744,53 USD LIB. 00099021001 TGN-RECURSOS ORDINARIOS (3987)</t>
  </si>
  <si>
    <t>G05103070004</t>
  </si>
  <si>
    <t>VENTA DE DIVISAS CON TRANSFERENCIA DE FONDOS A SOLICITUD DE MINISTERIO DE EDUCACION SEGUN SOLICITUD 2819 REF: TRASPASO PARA LIZ FEDRA HUAYTA HERNANI EQUIVALENTES 3.751,83 USD LIB. 00099021001 TGN-RECURSOS ORDINARIOS (3987) POR DIFERENCIAL CAMBIARIO</t>
  </si>
  <si>
    <t>G05103070005</t>
  </si>
  <si>
    <t>VENTA DE DIVISAS CON TRANSFERENCIA DE FONDOS A SOLICITUD DE MINISTERIO DE EDUCACION SEGUN SOLICITUD 2819 REF: TRASPASO PARA LIZ FEDRA HUAYTA HERNANI EQUIVALENTES 3.751,83 USD LIB. 00099021001 TGN-RECURSOS ORDINARIOS (3987)</t>
  </si>
  <si>
    <t>G05103080004</t>
  </si>
  <si>
    <t>VENTA DE DIVISAS CON TRANSFERENCIA DE FONDOS A SOLICITUD DE MINISTERIO DE EDUCACION SEGUN SOLICITUD 2821 REF: TRASPASO JORGE DANIEL GROCK PEREIRA EQUIVALENTES 3.751,52 USD LIB. 00099021001 TGN-RECURSOS ORDINARIOS (3987) POR DIFERENCIAL CAMBIARIO</t>
  </si>
  <si>
    <t>G05103080005</t>
  </si>
  <si>
    <t>VENTA DE DIVISAS CON TRANSFERENCIA DE FONDOS A SOLICITUD DE MINISTERIO DE EDUCACION SEGUN SOLICITUD 2821 REF: TRASPASO JORGE DANIEL GROCK PEREIRA EQUIVALENTES 3.751,52 USD LIB. 00099021001 TGN-RECURSOS ORDINARIOS (3987)</t>
  </si>
  <si>
    <t>G05103230004</t>
  </si>
  <si>
    <t>VENTA DE DIVISAS CON TRANSFERENCIA DE FONDOS A SOLICITUD DE BOLIVIA TV SEGUN SOLICITUD 2858 REF: INTELSAT: PAGO SERVICIO SATELITAL BANDA KU IS- 14 CORRESPONDIENTE AL MES DE MAYO 2017, SEGUN INFORME CITE: CONTABILIDAD 525/2017, COMUNICACION INTERNA BTV/GT 513/2017, ACTA DE CONFORMIDAD BTV - GT CITE: LIB. 00526012001 BOLIVIA TV - RECAUDACIONES</t>
  </si>
  <si>
    <t>J03271380002</t>
  </si>
  <si>
    <t>A:00373024101 TRANSFERENCIA DE RECURSOS S/G INFORME CITE: MEFP/VTCP/DGPOT/UPCFTGN/INF/N1588/2017 PARA GASTOS DE FUNCIONAMIENTO DEL FDI MES DE JULIO.</t>
  </si>
  <si>
    <t>J03271390002</t>
  </si>
  <si>
    <t>A:00373024104 TRANSFERENCIA DE RECURSOS S/G INFORME CITE: MEFP/VTCP/DGPOT/UPCFTGN/INF/N1589/2017 PARA LAS UNIBOL DEL FDI MES DE JULIO.</t>
  </si>
  <si>
    <t>Q08697670002</t>
  </si>
  <si>
    <t>NÚMERO DE LIBRETA CUT: 99031009.00 OPERACIÓN T01 TRANSFERENCIA DE FONDOS A LA CUT - TESORO DIRECTO DE BANCO UNION S.A. A CUENTA UNICA DEL TESORO CON NUMERO DE SOLICITUD = 2008401 Y NUMERO CORRELATIVO = 91320004082017996 TRANSFERENCIA POR OPERACIONES DE VENTA BONOS BTX</t>
  </si>
  <si>
    <t>J03271120001</t>
  </si>
  <si>
    <t>De: 00035011105 TRANSFERENCIA DE RECURSOS SEGUN PROCEDIMIENTO COTE: MEFP/VPCF/DGCF/UCCF N 831/2017 A SOLICITUD DEL MINISTERIO DE ECONOMIA Y FINANZAS PUBLICAS MEDIANTE NOTA CITE: MEFP/DGAA/UF/N341/2017 PARA DEVOLVER EL DEPOSITO ERRONEO REGISTRADO CON C-21 SIP 19.</t>
  </si>
  <si>
    <t>J03271130001</t>
  </si>
  <si>
    <t>De: 00035011105 TRANSFERENCIA DE RECURSOS SEGUN PROCEDIMIENTO COTE: MEFP/VPCF/DGCF/UCCF N 831/2017 A SOLICITUD DEL MINISTERIO DE ECONOMIA Y FINANZAS PUBLICAS MEDIANTE NOTA CITE: MEFP/DGAA/UF/N341/2017 PARA DEVOLVER EL DEPOSITO ERRONEO REGISTRADO CON C-21 SIP 20.</t>
  </si>
  <si>
    <t>J03271140001</t>
  </si>
  <si>
    <t>De: 00035011105 TRANSFERENCIA DE RECURSOS SEGUN PROCEDIMIENTO COTE: MEFP/VPCF/DGCF/UCCF N 831/2017 A SOLICITUD DEL MINISTERIO DE ECONOMIA Y FINANZAS PUBLICAS MEDIANTE NOTA CITE: MEFP/DGAA/UF/N341/2017 PARA DEVOLVER EL DEPOSITO ERRONEO REGISTRADO CON C-21 SIP 21.</t>
  </si>
  <si>
    <t>G05113210003</t>
  </si>
  <si>
    <t>PROVISION DE FONDOS A SOLICITUD DE YACIMIENTOS PETROLIFEROS FISCALES BOLIVIANOS SEGUN SOLICITUD YPFB-0235-2017 REF: PAGO SERVICIO DE TRANSPORTE DE GAS NATURAL POR EL DUCTO MENOR LINEA 12 POR EL MES DE JUNIO 2017 A YPFB TRANSPORTE LIB. 00513012007 YPFB - RECURSOS NACIONALIZACIÓN</t>
  </si>
  <si>
    <t>G05113260003</t>
  </si>
  <si>
    <t>PROVISION DE FONDOS A SOLICITUD DE YACIMIENTOS PETROLIFEROS FISCALES BOLIVIANOS SEGUN SOLICITUD YPFB-0236-2017 REF: PAGO SERVICIO DE TRANSPORTE DE GAS NATURAL POR EL DUCTO CARRASCO BULO BULO POR EL MES DE JUNIO 2017 A YPFB CHACO LIB. 00513012007 YPFB - RECURSOS NACIONALIZACIÓN</t>
  </si>
  <si>
    <t>G05113290004</t>
  </si>
  <si>
    <t>VENTA DE DIVISAS CON TRANSFERENCIA DE FONDOS A SOLICITUD DE MINISTERIO DE EDUCACION SEGUN SOLICITUD 2812 REF: TRASPASO PARA CARLA XIMENA LITTLE EQUIVALENTES 3.260,46 USD LIB. 00099021001 TGN-RECURSOS ORDINARIOS (3987) POR DIFERENCIAL CAMBIARIO</t>
  </si>
  <si>
    <t>G05113290005</t>
  </si>
  <si>
    <t>VENTA DE DIVISAS CON TRANSFERENCIA DE FONDOS A SOLICITUD DE MINISTERIO DE EDUCACION SEGUN SOLICITUD 2812 REF: TRASPASO PARA CARLA XIMENA LITTLE EQUIVALENTES 3.260,46 USD LIB. 00099021001 TGN-RECURSOS ORDINARIOS (3987)</t>
  </si>
  <si>
    <t>G05113300004</t>
  </si>
  <si>
    <t>VENTA DE DIVISAS CON TRANSFERENCIA DE FONDOS A SOLICITUD DE MINISTERIO DE EDUCACION SEGUN SOLICITUD 2822 REF: TRASPASO PARA LUZ NATALIA MERCADO CALLAU EQUIVALENTES 4.878,60 USD LIB. 00099021001 TGN-RECURSOS ORDINARIOS (3987) POR DIFERENCIAL CAMBIARIO</t>
  </si>
  <si>
    <t>G05113300005</t>
  </si>
  <si>
    <t>VENTA DE DIVISAS CON TRANSFERENCIA DE FONDOS A SOLICITUD DE MINISTERIO DE EDUCACION SEGUN SOLICITUD 2822 REF: TRASPASO PARA LUZ NATALIA MERCADO CALLAU EQUIVALENTES 4.878,60 USD LIB. 00099021001 TGN-RECURSOS ORDINARIOS (3987)</t>
  </si>
  <si>
    <t>G05113360001</t>
  </si>
  <si>
    <t>COBRO COSTOS DE PAPELERIA SEGUN TRANSFERENCIA DEL EXTERIOR POR ORDEN DE HERCO COMBUSTIBLES S.A. REF.:CODIGO CHIPS 0256 LIB. 00513062001 YPFB-OPERACIONES PLANTA DE SEPARACION DE LIQUIDOS RIO GRANDE</t>
  </si>
  <si>
    <t>G05115330003</t>
  </si>
  <si>
    <t>TRANSFERENCIA RECIBIDA DEL EXTERIOR SEGÚN MENSAJES SWIFT Nos. 11286-11273 (REM.EXT.) DE FECHA 04-08-2017 POR DESEMBOLSO DE CAF PRÉSTAMO CFA005802 SOL.DES. NRO.38/CFA 5802 FONDO ROTATORIO/TRF OBI CAF LIBRETA N° 02910102002 ABC-LIB.RECAUD.TASAS Y TRIBUTOS I REF.: UTILES DE ESCRITORIO</t>
  </si>
  <si>
    <t>G05117750004</t>
  </si>
  <si>
    <t>VENTA DE DIVISAS CON TRANSFERENCIA DE FONDOS A SOLICITUD DE YACIMIENTOS PETROLIFEROS FISCALES BOLIVIANOS SEGUN SOLICITUD 2879 REF: PAGO A GEOSERVE SAC CORRESPONDIENTE AL SERVICIO DE APOYO TECNICO ADQUISICION INTEGRAL MAGNETOTELURICA SUBANDINO SUR SEGUN CONTRATO ULG-SCZ-010-2017. LIB. 00513022001 YPFB - "OPERACIONES"</t>
  </si>
  <si>
    <t>G05118930004</t>
  </si>
  <si>
    <t>VENTA DE DIVISAS CON TRANSFERENCIA DE FONDOS A SOLICITUD DE BOLIVIA TV SEGUN SOLICITUD 2868 REF: INTELSAT: PAGO SERVICIO SATELITAL BANDA KU IS- 14 CORRESPONDIENTE AL MES DE ABRIL 2017, SEGUN INFORME CITE: CONTABILIDAD 524/2017, ACTA DE CONFORMIDAD BTV - GT CITE: 067/2017, INFORME TECNICO BTV - GT 50 LIB. 00526012001 BOLIVIA TV - RECAUDACIONES</t>
  </si>
  <si>
    <t>G05118940004</t>
  </si>
  <si>
    <t>VENTA DE DIVISAS CON TRANSFERENCIA DE FONDOS A SOLICITUD DE MINISTERIO DE EDUCACION SEGUN SOLICITUD 2867 REF: TRASPASO PARA JORGE IGNACIO CISNEROS SALDANA LIB. 00099021001 TGN-RECURSOS ORDINARIOS (3987)</t>
  </si>
  <si>
    <t>G05133970003</t>
  </si>
  <si>
    <t>PAGO PRÉSTAMO BID 914-SF-BO-1 VCTO. 08-08-2017 POR CUENTA DE FNDR SEGÚN NOTA COD. LIQ. 009708 DE FECHA 04-08-2017, VALOR 08-08-2017 CAPITAL USD 8.072,83 INTERESES USD 16.348,16 LIBRETA 00099021001 TGN-RECURSOS ORDINARIOS - 3987 ALIVIO MDRI</t>
  </si>
  <si>
    <t>G05133980002</t>
  </si>
  <si>
    <t>PAGO PRÉSTAMO BID 939-SF-BO VCTO. 08-ago-2017 POR CUENTA DE BANCO DE DESARROLLO , VALOR 08-ago-2017 CAPITAL BS 3.423.057,33 INTERESES BS 916.620,10 ALIVIO MDRI - LIBRETA 00099021001 RECURSOS ORDINARIOS - 3987</t>
  </si>
  <si>
    <t>I00717390002</t>
  </si>
  <si>
    <t>TRANSFERENCIA AUTOMATICA SEGUN INSTRUCCION DEL MINISTERIO DE ECONOMIA Y FINANZAS PUBLICAS LIBRETA 00041088001</t>
  </si>
  <si>
    <t>J03271850002</t>
  </si>
  <si>
    <t>A:00099021001 Pago de capital e interes corriente a favor del TGN, adeudado por el GAD Santa Cruz, correspondiente al Prestamo Convenio Subsidiario CAF 2324, Proyecto Pavimentacion Ruta No.4 (Km.80) Santa Rosa del Sara.</t>
  </si>
  <si>
    <t>Q08703530002</t>
  </si>
  <si>
    <t>NÚMERO DE LIBRETA CUT: 99031009.00 OPERACIÓN T01 TRANSFERENCIA DE FONDOS A LA CUT - TESORO DIRECTO DE BANCO UNION S.A. A CUENTA UNICA DEL TESORO CON NUMERO DE SOLICITUD = 2011974 Y NUMERO CORRELATIVO = 91320008082017052 TRANSFERENCIA POR OPERACIONES DE VENTA BONOS BTX</t>
  </si>
  <si>
    <t>S08950120003</t>
  </si>
  <si>
    <t>'TRANSFERENCIA'||RECIBIDA DEL EXTERIOR SEGUN MENSAJES SWIFT N° 11371 Y N° 11352 DE LA FECHA POR DESEMBOLSO DEL BEI PRESTAMO FI N°82800 ROAD F 21 UYUNI LIBRETA 00291012002 ABC-RECURSOS PROPIOS REF. UTILES DE ESCRITORIO</t>
  </si>
  <si>
    <t>S08950150001</t>
  </si>
  <si>
    <t>'TRANSFERENCIA DE FONDOS||S/G. NOTA CITE: MEFP/VTCP/DGCP/UF-470/2017 DE LA FECHA,DEL MIN.DE ECONOMIA Y FINANZAS PUBLICAS(HRE-TSO-4016),FIDEICOMISO ESTRUCTURACION Y PUESTA EN MARCHA DE LA GESTORA PUBLICA DE LA SEGURIDAD SOCIAL A LA RGO PLAZO S/G. DS.3123 DE F.29-03-2017. DEBITO DE LA LIBRETA N°00099021001 RECURSOS ORDINARIOS.</t>
  </si>
  <si>
    <t>S08950150003</t>
  </si>
  <si>
    <t>'TRANSFERENCIA DE FONDOS||S/G. NOTA CITE: MEFP/VTCP/DGCP/UF-470/2017 DE LA FECHA,DEL MIN.DE ECONOMIA Y FINANZAS PUBLICAS(HRE-TSO-4016),FIDEICOMISO ESTRUCTURACION Y PUESTA EN MARCHA DE LA GESTORA PUBLICA DE LA SEGURIDAD SOCIAL A LA RGO PLAZO S/G. DS.3123 DE F.29-03-2017. DEBITO DE LA LIBRETA N° 00099021001, REPOSICION UTILES DE ESCRITORIO.</t>
  </si>
  <si>
    <t>G05124610001</t>
  </si>
  <si>
    <t>COBRO COSTOS DE PAPELERIA POR REGULARIZACION DE TRANSFERENCIA DEL EXTERIOR POR ORDEN DE VICTORIA JUAN GAS S.A.C. (CUZCO PERU) REF.: PAGO DE LA FACTURA COMERCIAL NO.55 LIB. 00513062001 YPFB-OPERACIONES PLANTA DE SEPARACION DE LIQUIDOS RIO GRANDE</t>
  </si>
  <si>
    <t>G05126340001</t>
  </si>
  <si>
    <t>G05129550001</t>
  </si>
  <si>
    <t>COBRO COSTOS DE PAPELERIA POR REGULARIZACION DE TRANSFERENCIA DEL EXTERIOR POR ORDEN DE PETROBRAS PARAGUAY SRL - ASUNCION-PARAGUAY LIB. 00513062001 YPFB-OPERACIONES PLANTA DE SEPARACION DE LIQUIDOS RIO GRANDE</t>
  </si>
  <si>
    <t>Q08704610002</t>
  </si>
  <si>
    <t>NUMERO DE LIBRETA CUT: 00291012009 OPERACIÓN E18 TRANSFERENCIA DEL SISTEMA FINANCIERO POR CUENTA DE TERCEROS A LA CUT PAGO BOLETA GARANTIA CT-042391-0200</t>
  </si>
  <si>
    <t>Q08709590002</t>
  </si>
  <si>
    <t>NÚMERO DE LIBRETA CUT: 99031009.00 OPERACIÓN T01 TRANSFERENCIA DE FONDOS A LA CUT - TESORO DIRECTO DE BANCO UNION S.A. A CUENTA UNICA DEL TESORO CON NUMERO DE SOLICITUD = 2016285 Y NUMERO CORRELATIVO = 91320009082017109 TRANSFERENCIA POR OPERACIONES DE VENTA BONOS BTX</t>
  </si>
  <si>
    <t>S08951230002</t>
  </si>
  <si>
    <t>||TRANSFERENCIA A LA CUENTA UNICA DEL TESORO IMPORTE RETENIDO A WALTER ABRAHAM PEREZ ALANDIA POR REMUNERACIÓN MÁXIMA CORRESPONDIENTE AL MES DE JULIO/2017 Y REINTEGRO DE ENERO A JUNIO/2017 - LIBRETA N° 00990201001. SEGÚN DOCUMENTOS ADJUNTOS Y "ROC" N° 970/2017 DEL DCR. TRANSF. REMUNERACIÓN MÁXIMA WALTER ABRAHAM PEREZ ALANDIA-REINTEGRO ENE-JUN/2017 LIBRETA 00990201001</t>
  </si>
  <si>
    <t>S08951230003</t>
  </si>
  <si>
    <t>||TRANSFERENCIA A LA CUENTA UNICA DEL TESORO IMPORTE RETENIDO A WALTER ABRAHAM PEREZ ALANDIA POR REMUNERACIÓN MÁXIMA CORRESPONDIENTE AL MES DE JULIO/2017 Y REINTEGRO DE ENERO A JUNIO/2017 - LIBRETA N° 00990201001. SEGÚN DOCUMENTOS ADJUNTOS Y "ROC" N° 970/2017 DEL DCR. TRANSFERENCIA P/ REMUNERACIÓN MÁXIMA WALTER ABRAHAM PEREZ ALANDIA-JULIO/2017 LIBRETA N° 00990201001</t>
  </si>
  <si>
    <t>S08952430002</t>
  </si>
  <si>
    <t>||TRANSFERENCIA DE FONDOS S/G. FORMULARIO, CITE' BUN0526/17 DE LA FECHA (HRE-TSO-4140). DEVOLUCION DEL SALDO NO EJECUTADO DEL PROYECTO "MANEJO INTEGRAL DE LA CUENCA DEL RIO CHICO DE LAS CARRERAS." A SOLICITUD DEL G.A.M. LAS CARRERAS; LIBRETA 00086014406 MMAYA PROY.PLAN NAL.CUENCAS-SUECIA BS"; BUN</t>
  </si>
  <si>
    <t>S08951840001</t>
  </si>
  <si>
    <t>||RESPUESTA DEBITO DEL BANQUERO SG/ SWIFT 11542 DE LA FECHA REF: COBRO COMISION POR TRANSFERENCIA DE EUR 1,933,34 DEL 02/08/17 SG/ SOLICITUD DEL MINISTERIO DE EDUCACION, PAGO A/F SILVIA INES QUITON TAPIA LIBRETA NO. 00099021001 TGN-RECURSOS ORDINARIOS, COMIS. DEL BANQUERO EQUIV. EUR 12,50</t>
  </si>
  <si>
    <t>S08951840004</t>
  </si>
  <si>
    <t>||RESPUESTA DEBITO DEL BANQUERO SG/ SWIFT 11542 DE LA FECHA REF: COBRO COMISION POR TRANSFERENCIA DE EUR 1,933,34 DEL 02/08/17 SG/ SOLICITUD DEL MINISTERIO DE EDUCACION, PAGO A/F SILVIA INES QUITON TAPIA LIBRETA NO. 00099021001 TGN-RECURSOS ORDINARIOS, COBRO UTILES DE ESCRITORIO</t>
  </si>
  <si>
    <t>S08951910001</t>
  </si>
  <si>
    <t>||RESPUESTA DEBITO DEL BANQUERO SG/ SWIFT 11540 DE LA FECHA REF: COBRO COMISION POR TRANSFERENCIA DE EUR 1,245,00 DEL 02/08/17 SG/ SOLICITUD DEL MINISTERIO DE EDUCACION, PAGO A/F DIANA JACKELYNE VALDEZ VARGAS LIBRETA NO. 00099021001 TGN-RECURSOS ORDINARIOS COMIS. DEL BANQUERO EQUIV. EUR 3,50</t>
  </si>
  <si>
    <t>S08951910004</t>
  </si>
  <si>
    <t>||RESPUESTA DEBITO DEL BANQUERO SG/ SWIFT 11540 DE LA FECHA REF: COBRO COMISION POR TRANSFERENCIA DE EUR 1,245,00 DEL 02/08/17 SG/ SOLICITUD DEL MINISTERIO DE EDUCACION, PAGO A/F DIANA JACKELYNE VALDEZ VARGAS LIBRETA NO. 00099021001 TGN-RECURSOS ORDINARIOS, COBRO UTILES DE ESCRITORIO</t>
  </si>
  <si>
    <t>G05135860003</t>
  </si>
  <si>
    <t>PAGO A FONPLATA PRÉSTAMO BOL 19/2011 VCTO. 09-ago-2017 POR CUENTA DE TGN , NTI. 009654 VALOR 09-ago-2017 CAPITAL USD 1.975.856,29 INTERESES USD 857.960,28 COMISIONES USD 9.252,03 CTA. 3987 CUENTA UNICA DEL TESORO-3987 LIB. 00099021001 REF.: COMISIONES BANCARIAS</t>
  </si>
  <si>
    <t>G05137040001</t>
  </si>
  <si>
    <t>COBRO COSTOS DE PAPELERIA SEGUN TRANSFERENCIA DEL EXTERIOR POR ORDEN DE LLAMA GAS S.A. (LIMA PERU) REF.: PAGO FT 10 Y 11, ND 42, NC 29 LIB. 00513062001 YPFB-OPERACIONES PLANTA DE SEPARACION DE LIQUIDOS RIO GRANDE</t>
  </si>
  <si>
    <t>G05137100001</t>
  </si>
  <si>
    <t>COBRO COSTOS DE PAPELERIA SEGUN TRANSFERENCIA DEL EXTERIOR POR ORDEN DE GAS TOTAL S.A.- PARAGUAY LIB. 00513062001 YPFB-OPERACIONES PLANTA DE SEPARACION DE LIQUIDOS RIO GRANDE</t>
  </si>
  <si>
    <t>G05143420001</t>
  </si>
  <si>
    <t>S08950220004</t>
  </si>
  <si>
    <t>||VENTA DE DIVISAS S/G NOTA SEDEM/GG/ML/2017-0162 Y ASIG DE DIVISAS EFECTUADA POR MEFP CODIGO 006451  2874 DEL 04/08/2017 REF.: EMISION LC I-2017-036 COM EMISION LC 0.15% S/USD 392.680.- POR 120 DIAS, REM GTOS COM BS220.- Y EMISION CBTE CONTABLE BS50.- CGO.LIB.N°00132069201 SEDEM-PROMIEL-FINPRO-CHUQUISACA REF.:CGOS EMISION LC I-2017-036</t>
  </si>
  <si>
    <t>S08951380001</t>
  </si>
  <si>
    <t>||RESPUESTA A DEBITO DEL BANQUERO SG MJE.SWIFT NO. 11544 DE LA FECHA REF:COBRO COMIS.POR TRANSFERENCIA EUR 16.002.- CON FECHA VALOR 07/07/2017 SG SOLICITUD DEL TESORO GENERAL DE LA NACION REF:PAGO MEMBRESIA A L A ORGANIZACION DE NACIONES UNIDAS LIB.00099021001 TGN-RECURSOS ORDINARIOS</t>
  </si>
  <si>
    <t>S08951380004</t>
  </si>
  <si>
    <t>||RESPUESTA A DEBITO DEL BANQUERO SG MJE.SWIFT NO. 11544 DE LA FECHA REF:COBRO COMIS.POR TRANSFERENCIA EUR 16.002.- CON FECHA VALOR 07/07/2017 SG SOLICITUD DEL TESORO GENERAL DE LA NACION REF:PAGO MEMBRESIA A L A ORGANIZACION DE NACIONES UNIDAS CGO.LIB.00099021001 TGN-RECURSOS ORDINARIOS (UTILES DE ESCRITORIO)</t>
  </si>
  <si>
    <t>S08951590001</t>
  </si>
  <si>
    <t>||RESPUESTA DEBITO DEL BANQUERO SG/ SWIFT 11541 DE LA FECHA REF: COBRO COMISION POR TRANSFERENCIA DE EUR 7,923,00 DEL 26/07/17 SG/ SOLICITUD DEL TESORO GENERAL DE LA NACION, PAGO A/F OPCW LIB.NO.00099021001TGN-RECURSOS ORDINARIOS COMIS. DEL BANQUERO EQUIV. EUR 12,50</t>
  </si>
  <si>
    <t>S08951590004</t>
  </si>
  <si>
    <t>||RESPUESTA DEBITO DEL BANQUERO SG/ SWIFT 11541 DE LA FECHA REF: COBRO COMISION POR TRANSFERENCIA DE EUR 7,923,00 DEL 26/07/17 SG/ SOLICITUD DEL TESORO GENERAL DE LA NACION, PAGO A/F OPCW LIB.NO. 00099021001TGN-RECURSOS ORDINARIOS, COBRO UTILES DE ESCRITORIO</t>
  </si>
  <si>
    <t>Q08714530002</t>
  </si>
  <si>
    <t>NÚMERO DE LIBRETA CUT: 99031009.00 OPERACIÓN T01 TRANSFERENCIA DE FONDOS A LA CUT - TESORO DIRECTO DE BANCO UNION S.A. A CUENTA UNICA DEL TESORO CON NUMERO DE SOLICITUD = 2019657 Y NUMERO CORRELATIVO = 91320010082017166 TRANSFERENCIA POR OPERACIONES DE VENTA BONOS BTX</t>
  </si>
  <si>
    <t>G05152510004</t>
  </si>
  <si>
    <t>VENTA DE DIVISAS CON TRANSFERENCIA DE FONDOS A SOLICITUD DE YACIMIENTOS PETROLIFEROS FISCALES BOLIVIANOS SEGUN SOLICITUD 2898 REF: PAGO A FLUVIALBA SA POR SERVICIO DE TRANSPORTE FLUVIAL INTERNACIONAL DE DIESEL OIL CARGA DEL 24 DE ABRIL DE 2017 SEGUN DOCUMENTACION ADJUNTA LIB. 00513012004 LBP-YPFB-UNICOMERCIAL (4030005415/1-2188907)</t>
  </si>
  <si>
    <t>J03272860002</t>
  </si>
  <si>
    <t>A:00099021001 Transferencia que efectuamos a solicitud del Servicio Nacional del Sistema de Reparto mediante nota CITE: SENASIR U.N.O. No 0167/2017 y en virtud a la nota CITE: MEFP/VTCP/DGPOT/UAIS No 4311/2017 e Informe CITE: MEFP/VTCP/DGPOT/UAIS No 183/2017</t>
  </si>
  <si>
    <t>J03272870002</t>
  </si>
  <si>
    <t>A:00099021001 Transferencia que efectuamos a solicitud del Servicio Nacional del Sistema de Reparto mediante nota CITE: SENASIR U.N.O. No 0167/2017 y en virtud a la nota CITE: MEFP/VTCP/DGPOT/UAIS No 4310/2017 e Informe CITE: MEFP/VTCP/DGPOT/UAIS No 183/2017, consignadas en el comprobante de pago N</t>
  </si>
  <si>
    <t>J03272970002</t>
  </si>
  <si>
    <t>A:00099024113 Debito Automatico por incumplimiento al del GAM Coipasa (GAM COI), correspondiente al Convenio Interinstitucional de Financiamiento UPRE-CIF-222/13 de fecha 26 de marzo de 2013, suscrito entre la Unidad de Proyectos Especiales y el GAM COI proyecto Construccion Planta Procesadora de Sa</t>
  </si>
  <si>
    <t>Q08719220002</t>
  </si>
  <si>
    <t>NÚMERO DE LIBRETA CUT: 99031009.00 OPERACIÓN T01 TRANSFERENCIA DE FONDOS A LA CUT - TESORO DIRECTO DE BANCO UNION S.A. A CUENTA UNICA DEL TESORO CON NUMERO DE SOLICITUD = 2023651 Y NUMERO CORRELATIVO = 91320011082017239 TRANSFERENCIA POR OPERACIONES DE VENTA BONOS BTX</t>
  </si>
  <si>
    <t>Q08719260002</t>
  </si>
  <si>
    <t>NUMERO DE LIBRETA CUT: 00099021001 OPERACIÓN E18 TRANSFERENCIA DEL SISTEMA FINANCIERO POR CUENTA DE TERCEROS A LA CUT TRANSF. EFECTUADA POR DESC. COBRO INDEBIDO R 026-99-RP</t>
  </si>
  <si>
    <t>Q08719760002</t>
  </si>
  <si>
    <t>NUMERO DE LIBRETA CUT: Cuenta Unica del Tesoro OPERACIÓN E18 TRANSFERENCIA DEL SISTEMA FINANCIERO POR CUENTA DE TERCEROS A LA CUT Traspaso a solicitud de BBVA Prevision de acuerdo a CITE 1297 por concepto de Devolucion pagos en exceso Gobierno Autonomo Departamental de Tarija</t>
  </si>
  <si>
    <t>Q08719810002</t>
  </si>
  <si>
    <t>NUMERO DE LIBRETA CUT: 00099021001 OPERACIÓN E18 TRANSFERENCIA DEL SISTEMA FINANCIERO POR CUENTA DE TERCEROS A LA CUT TRANSF. EFECTUADA POR PAG ADELANTADO PRA-RP JULIO 2017</t>
  </si>
  <si>
    <t>Q08719830002</t>
  </si>
  <si>
    <t>NUMERO DE LIBRETA CUT: 00099021001 OPERACIÓN E18 TRANSFERENCIA DEL SISTEMA FINANCIERO POR CUENTA DE TERCEROS A LA CUT TRANSF. EFECTUADA POR PAGO INDEBIDO -RP JULIO 2017</t>
  </si>
  <si>
    <t>Q08719980002</t>
  </si>
  <si>
    <t>NUMERO DE LIBRETA CUT: 00099021001 OPERACIÓN E18 TRANSFERENCIA DEL SISTEMA FINANCIERO POR CUENTA DE TERCEROS A LA CUT TRANFERENCIA DE RECURSOS DEL FIDEICOMISO CONCLUSION PROYECTO CONSTRUCCION PLANTA DE FUNDICION AUSMELT VINTO</t>
  </si>
  <si>
    <t>J03273290001</t>
  </si>
  <si>
    <t>De: 00099024113 Transferencia en cumplimiento al DS N0913 de 15/06/2011 y el Convenio Intergubernativo de Financiamiento UPRE-CIF-IG 426/2016, suscrito entre la UPRE y la GAM Potosi Proyecto Construccion Centro de Educacion Virtual Pary Orcko D-8, correspondiente al pago de la planilla N5, segun la</t>
  </si>
  <si>
    <t>J03273300001</t>
  </si>
  <si>
    <t>De: 00099024113 Transferencia en cumplimiento al DS N0913 de 15/06/2011 y el Convenio Intergubernativo de Financiamiento UPRE-CIF-IG/363/2015, suscrito entre la UPRE y el GAM Yapacani, Proyecto Construccion Modulo Educativo Simon Bolivar I, correspondiente al pago de la planilla N3 de cierre, segun</t>
  </si>
  <si>
    <t>J03273310001</t>
  </si>
  <si>
    <t>De: 00099024113 Transferencia en cumplimiento al DS N0913 de 15/06/2011 y el Convenio Intergubernativo de Financiamiento UPRE-CIF-IG 006/2016, suscrito entre la UPRE y el GAM Gutierrez, Proyecto Const. Tinglado Polifuncional Capitania Kaaguasu, correspondiente al pago de la planilla N2, segun la UPR</t>
  </si>
  <si>
    <t>J03273340001</t>
  </si>
  <si>
    <t>De: 00099024113 Transferencia en cumplimiento al DS N0913 de 15/06/2011 y el Convenio Intergubernativo de Financiamiento UPRE-CIF-IG 434/2016, suscrito entre la UPRE y el GAM Padcaya, Proyecto Construccion Unidad Educativa San Antonio de Mecoya, correspondiente al pago de la planilla N3, segun la UP</t>
  </si>
  <si>
    <t>J03273350001</t>
  </si>
  <si>
    <t>De: 00099024113 Transferencia en cumplimiento al DS N0913 de 15/06/2011 y el Convenio Intergubernativo de Financiamiento UPRE-CIF-IG/480/2016, suscrito entre la UPRE y el GAM Monteagudo, Proyecto Construccion Internado San Miguel del Banado - Monteagudo, correspondiente al pago de la planilla N2, se</t>
  </si>
  <si>
    <t>J03273360001</t>
  </si>
  <si>
    <t>De: 00099024113 Transferencia en cumplimiento al DS N0913 de 15/06/2011 y el Convenio Interinstitucional de Financiamiento UPRE-CIF-048/2014, suscrito entre la UPRE y el GAM Cabezas, Proyecto Construccion Mercado Municipal Abapo, correspondiente al pago de la planilla N3 de cierre, segun la UPRE.</t>
  </si>
  <si>
    <t>J03273370001</t>
  </si>
  <si>
    <t>De: 00099024113 Transferencia en cumplimiento al DS N0913 de 15/06/2011 y el Convenio Intergubernativo de Financiamiento UPRE-CIF-IG/223/2016, suscrito entre la UPRE y el GAM Warnes, Proyecto Construccion Mercado Evo Morales Ayma Warnes, correspondiente al pago de la planilla N6, segun la UPRE.</t>
  </si>
  <si>
    <t>J03273380001</t>
  </si>
  <si>
    <t>De: 00099024113 Transferencia en cumplimiento al DS N0913 de 15/06/2011 y el Convenio Interinstitucional de Financiamiento UPRE-CIF-009/2015, suscrito entre la UPRE y el GAM Oruro, Proyecto Construccion Mercado Camacho - Oruro, correspondiente al pago de la planilla N2, segun la UPRE.</t>
  </si>
  <si>
    <t>J03273390001</t>
  </si>
  <si>
    <t>De: 00099024113 Transferencia en cumplimiento al DS N0913 de 15/06/2011 y el Convenio Intergubernativo de Financiamiento UPRE-CIF-IG 377/2015, suscrito entre la UPRE y el GAM Sicaya, Proyecto Construccion Bloque de Aulas Unidad Educativa Orcoma, correspondiente al pago de la planilla N4, segun la UP</t>
  </si>
  <si>
    <t>J03273400001</t>
  </si>
  <si>
    <t>De: 00099024113 Transferencia en cumplimiento al DS N0913 de 15/06/2011 y el Convenio Interinstitucional de Financiamiento UPRE-CIF-047/2014, suscrito entre la UPRE y el GAM Cabezas, Proyecto Construccion Graderias Micro Estadium Abapo, correspondiente al pago de la planilla N2, segun la UPRE.</t>
  </si>
  <si>
    <t>J03273410001</t>
  </si>
  <si>
    <t>De: 00099024113 Transferencia en cumplimiento al DS N0913 de 15/06/2011 y el Convenio Intergubernativo de Financiamiento UPRE-CIF-IG/200/2015, suscrito entre la UPRE y GAM Corocoro Proyecto Const. de Direccion, Biblioteca y Dos Aulas Multigrado U.E. Elizardo Perez, correspondiente al pago de la plan</t>
  </si>
  <si>
    <t>J03273420001</t>
  </si>
  <si>
    <t>De: 00099024113 Transferencia en cumplimiento al DS N0913 de 15/06/2011 y el Convenio Intergubernativo de Financiamiento UPRE-CIF-IG 477/2016, suscrito entre la UPRE y el GAM Huacaya Proyecto Construccion U. E. Tecnico Humanistico 13 de Junio Huacaya, correspondiente al pago de la planilla N2, segun</t>
  </si>
  <si>
    <t>J03273430001</t>
  </si>
  <si>
    <t>De: 00099024113 Transferencia en cumplimiento al DS N0913 de 15/06/2011 y el Convenio Intergubernativo de Financiamiento UPRE-CIF-IG/326/2015, suscrito entre la UPRE y el GAM Puerto Villarroel Proyecto Const. Puente Cajon Montero Sobre Arroyo Alaska D-VI, correspondiente al pago de la devolucion de</t>
  </si>
  <si>
    <t>J03273440001</t>
  </si>
  <si>
    <t>De: 00099024113 Transferencia en cumplimiento al DS N0913 de 15/06/2011 y el Convenio Intergubernativo de Financiamiento UPRE-CIF-IG/525/2016, suscrito entre la UPRE y el GAM Robore Proyecto Const. Unidad Educativa Luis Maria Oefner, correspondiente al pago de la planilla N2, segun la UPRE.</t>
  </si>
  <si>
    <t>J03273450001</t>
  </si>
  <si>
    <t>De: 00099024113 Transferencia en cumplimiento al DS N0913 de 15/06/2011 y el Convenio Intergubernativo de Financiamiento UPRE-CIF-IG 0149/2016, suscrito entre la UPRE y el GAM Sucre Proyecto Const. Centro de Salud Integral Alegria, correspondiente al pago de la planilla N3, segun la UPRE.</t>
  </si>
  <si>
    <t>J03273460001</t>
  </si>
  <si>
    <t>De: 00099024113 Transferencia en cumplimiento al DS N0913 de 15/06/2011 y el Convenio Intergubernativo de Financiamiento UPRE-CIF-IG/475/2015, suscrito entre la UPRE y el GAM Monteagudo Proyecto Construccion Casa de la Cultura Monteagudo, correspondiente al pago de la planilla N6 de cierre, segun la</t>
  </si>
  <si>
    <t>J03273470001</t>
  </si>
  <si>
    <t>De: 00099024113 Transferencia en cumplimiento al DS N0913 de 15/06/2011 y el Convenio Intergubernativo de Financiamiento UPRE-CIF-IG 261/2015, suscrito entre la UPRE y el GAM Villa Azurduy Proyecto Construccion Plaza 14 de Marzo Municipio Azurduy, correspondiente al pago de la planilla N1 de cierre,</t>
  </si>
  <si>
    <t>J03273480001</t>
  </si>
  <si>
    <t>De: 00099024113 Transferencia en cumplimiento al DS N0913 de 15/06/2011 y el Convenio Intergubernativo de Financiamiento UPRE-CIF-IG/103/2015, suscrito entre la UPRE y el GAM Warnes Proyecto Construccion de Coliseo en Pentaguazu Warnes, correspondiente al pago de la planilla N3 de cierre, segun la U</t>
  </si>
  <si>
    <t>J03273490001</t>
  </si>
  <si>
    <t>De: 00099024113 Transferencia en cumplimiento al DS N0913 de 15/06/2011 y el Convenio Intergubernativo de Financiamiento UPRE-CIF-IG/136/2015, suscrito entre la UPRE y el GAM Cotoca Proyecto Implementacion Cancha de Futbol con Cesped Sintetico Cotoca, correspondiente al pago de la planilla N3 de cie</t>
  </si>
  <si>
    <t>J03273500001</t>
  </si>
  <si>
    <t>De: 00099024113 Transferencia en cumplimiento al DS N0913 de 15/06/2011 y el Convenio Intergubernativo de Financiamiento UPRE-CIF-IG/017/2016, suscrito entre la UPRE y el GAM Boyuibe Proyecto Construccion Terminal de Buses Boyuibe, correspondiente al pago de la planilla N6, segun la UPRE.</t>
  </si>
  <si>
    <t>J03273510001</t>
  </si>
  <si>
    <t>De: 00099024113 Transferencia en cumplimiento al DS N0913 de 15/06/2011 y el Convenio Intergubernativo de Financiamiento UPRE-CIF-IG 254/2015, suscrito entre la UPRE y el GAM Yamparaez Proyecto Construccion Centro de Salud con Internacion Sotomayor-Yamparaez, correspondiente al pago de la planilla N</t>
  </si>
  <si>
    <t>J03273520001</t>
  </si>
  <si>
    <t>De: 00099024113 Transferencia en cumplimiento al DS N0913 de 15/06/2011 y el Convenio Intergubernativo de Financiamiento UPRE-CIF-IG/096/2016, suscrito entre la UPRE y el GAM Warnes Proyecto Construccion Tinglado y Graderia Unidad Educativa el Jipa - Warnes, correspondiente al pago de la planilla N2</t>
  </si>
  <si>
    <t>S08954160003</t>
  </si>
  <si>
    <t>||TRANSFERENCIA DE FONDOS S/G. MENSAJE SWIFT NRO. 11649 DE LA FECHA (SECTOR PUBLICO). DEBITO DE LA LIBRETA 00117012001 DGAC, REPOSICION UTILES DE ESCRITORIO.</t>
  </si>
  <si>
    <t>S08954670001</t>
  </si>
  <si>
    <t>'COBRO DE'||UTILES DE ESCRITORIO POR TRANSFERENCIA DE EXTERIOR A FAVOR DE SENATEX. COMPLEMENTO DEL COMPROBANTE CONTABLE NRO.0895466 DE LA FECHA. DEBITO DE LA LIBRETA 00378012002 SENATEX ADMINISTRACION CENTRAL.</t>
  </si>
  <si>
    <t>G05158280004</t>
  </si>
  <si>
    <t>VENTA DE DIVISAS CON TRANSFERENCIA DE FONDOS A SOLICITUD DE DIRECCION ESTRATEGICA DE REIVINDICACION MARITIMA DIREMAR SEGUN SOLICITUD 2896 REF: PARA PAGO POR DEVOLUCION DE RETENCIONES DE GARANTIAS DE CUMPLIMIENTO DE CONTRATO CON LA CONSULTORA DE DHI. EQUIVALENTES 30.003,64 USD LIB. 00099021001 TGN-RECURSOS ORDINARIOS (3987) POR DIFERENCIAL CAMBIARIO</t>
  </si>
  <si>
    <t>G05158280005</t>
  </si>
  <si>
    <t>VENTA DE DIVISAS CON TRANSFERENCIA DE FONDOS A SOLICITUD DE DIRECCION ESTRATEGICA DE REIVINDICACION MARITIMA DIREMAR SEGUN SOLICITUD 2896 REF: PARA PAGO POR DEVOLUCION DE RETENCIONES DE GARANTIAS DE CUMPLIMIENTO DE CONTRATO CON LA CONSULTORA DE DHI. EQUIVALENTES 30.003,64 USD LIB. 00099021001 TGN-RECURSOS ORDINARIOS (3987)</t>
  </si>
  <si>
    <t>G05161970001</t>
  </si>
  <si>
    <t>G05162030001</t>
  </si>
  <si>
    <t>COBRO COSTOS DE PAPELERIA SEGUN TRANSFERENCIA DEL EXTERIOR POR ORDEN DE GAS CORONA S.A.E.C.A. REF.: ANTICIPO SG/ CONTRATO YPFB DLG LIB. 00513062001 YPFB-OPERACIONES PLANTA DE SEPARACION DE LIQUIDOS RIO GRANDE</t>
  </si>
  <si>
    <t>G05162050004</t>
  </si>
  <si>
    <t>VENTA DE DIVISAS CON TRANSFERENCIA DE FONDOS A SOLICITUD DE ESCUELA DE GESTION PUBLICA PLURINACIONAL SEGUN SOLICITUD 2904 REF: PAGO AL CLAD POR EVENTOS DE CAPACITACION, SEG. SOLICITUD DE NCI UDSP 1026/2017, INFORME UAF 1750/2017 Y DOCUMENTACION ADJUNTA. LIB. 00129058001 RECON-TERCER C2D FORTALECIMIENTO EN TEMAS ESTRATEGICOS</t>
  </si>
  <si>
    <t>G05162080004</t>
  </si>
  <si>
    <t>VENTA DE DIVISAS CON TRANSFERENCIA DE FONDOS A SOLICITUD DE ESCUELA DE GESTION PUBLICA PLURINACIONAL SEGUN SOLICITUD 2900 REF: PAGO AL CLAD POR EVENTOS DE CAPACITACION, SEG. SOLICITUD DE NCI UDSP 1025/2017, INFORME UAF 1751/2017 Y DOC. ADJUNTA. LIB. 00129058001 RECON-TERCER C2D FORTALECIMIENTO EN TEMAS ESTRATEGICOS</t>
  </si>
  <si>
    <t>G05168410001</t>
  </si>
  <si>
    <t>COBRO COSTOS DE PAPELERIA SEGUN TRANSFERENCIA DEL EXTERIOR POR ORDEN DE PETROLEO BRASILEIRO S.A. PETROBRAS. LIB. 00513012007 YPFB - RECURSOS NACIONALIZACIÓN</t>
  </si>
  <si>
    <t>G05168470001</t>
  </si>
  <si>
    <t>G05168510001</t>
  </si>
  <si>
    <t>COBRO COSTOS DE PAPELERIA SEGUN TRANSFERENCIA DEL EXTERIOR POR ORDEN DE PETROLEO BRASILERO S.A. PETROBRAS LIB. 00513012007 YPFB - RECURSOS NACIONALIZACIÓN</t>
  </si>
  <si>
    <t>J03272820001</t>
  </si>
  <si>
    <t>De: 00572012001 Transferencia que efectuamos a requerimiento de la Empresa de Apoyo a la Produccion de Alimentos, segun nota CITE: EMAPA/GAF/UF/No.130/2017 y en virtud a la nota interna CITE: MEFP/VPCF/DGCF/UCCF No.849/2017 de la Direccion General de Contabilidad Fiscal de esta Cartera de Estado y d</t>
  </si>
  <si>
    <t>J03272830001</t>
  </si>
  <si>
    <t>De: 00513012004 Transferencia que realizamos a solicitud de Yacimientos Petroliferos Fiscales Bolivianos, mediante notas CITE: YPFB/DFC-2233 URT-1188, YPFB/DFC-2234 URT-1189/2017 y en virtud a la nota CITE: MEFP/VPCF/DGCF/UCCF No 840/2017</t>
  </si>
  <si>
    <t>J03272840001</t>
  </si>
  <si>
    <t>De: 00513012004 Transferencia que efectuamos a solicitud de Yacimientos Petroliferos Fiscales Bolivianos mediante nota CITE:YPFB/DFC-2236 URT-1191/2017 y en virtud a la nota CITE: MEFP/VPCF/DGCF/UCCF No 842/2017</t>
  </si>
  <si>
    <t>J03272850001</t>
  </si>
  <si>
    <t>De: 00513012004 Transferencia que efectuamos a solicitud de Yacimientos Petroliferos Fiscales Bolivianos mediante nota CITE:YPFB/DFC-2235 URT-1190/2017 y en virtud a la nota CITE: MEFP/VPCF/DGCF/UCCF No 841/2017</t>
  </si>
  <si>
    <t>J03272940001</t>
  </si>
  <si>
    <t>De: 00099021001 Transferencia que efectuamos a requerimiento de la Unidad de Administracion e Informacion Salarial segun correo electronico de fecha 10 de agosto de 2017, por concepto de regularizacion y ajuste contable de la transferencia No.35 (TRRD) realizada en fecha 14 de junio de 2017.</t>
  </si>
  <si>
    <t>Q08726110002</t>
  </si>
  <si>
    <t>NÚMERO DE LIBRETA CUT: 99031009.00 OPERACIÓN T01 TRANSFERENCIA DE FONDOS A LA CUT - TESORO DIRECTO DE BANCO UNION S.A. A CUENTA UNICA DEL TESORO CON NUMERO DE SOLICITUD = 2028386 Y NUMERO CORRELATIVO = 91320014082017302 TRANSFERENCIA POR OPERACIONES DE VENTA BONOS BTX</t>
  </si>
  <si>
    <t>Q08727910002</t>
  </si>
  <si>
    <t>NUMERO DE LIBRETA CUT: 000990204113 OPERACIÓN E18 TRANSFERENCIA DEL SISTEMA FINANCIERO POR CUENTA DE TERCEROS A LA CUT DEPOSITO LIBRETA BOLIVIA CAMBIA N°000990204113 POR EJECUCIÓN DE GARANTIA A PRIMER REQUERIMIENTO N 0672 BENEFICIARIO MINISTERIO DE LA PRESIDENCIA UNIDAD DE PROYECTOS ESPECIALES U</t>
  </si>
  <si>
    <t>J03274180001</t>
  </si>
  <si>
    <t>De: 00099024113 Transferencia en cumplimiento al DS N0913 de 15/06/2011 y el Convenio Intergubernativo de Financiamiento UPRE-CIF-IG/20/2015, suscrito entre la UPRE y el GAM Porvenir, Proyecto Construccion Centro Productivo y Social Para Pescadores Porvenir, correspondiente al pago de la devolucion</t>
  </si>
  <si>
    <t>J03274190001</t>
  </si>
  <si>
    <t>De: 00099024113 Transferencia en cumplimiento al DS N0913 de 15/06/2011 y el Convenio Intergubernativo de Financiamiento UPRE-CIF-IG/282/2015, suscrito entre la UPRE y el GAM Huacaraje, Proyecto Ampliacion Unidad Educativa Juan Antonio Velarde Justiniano El Carmen, correspondiente al pago de la pla</t>
  </si>
  <si>
    <t>J03274200001</t>
  </si>
  <si>
    <t>De: 00099024113 Transferencia en cumplimiento al DS N0913 de 15/06/2011 y el Convenio Interinstitucional de Financiamiento UPRE-CIF-107/2014, suscrito entre la UPRE y el GAM Bermejo, Proyecto Construccion Stadium Barrio Municipal, correspondiente al pago de la planilla N26, segun la UPRE.</t>
  </si>
  <si>
    <t>J03274210001</t>
  </si>
  <si>
    <t>De: 00099024113 Transferencia en cumplimiento al DS N0913 de 15/06/2011 y el Convenio Interinstitucional de Financiamiento UPRE-CIF-578/2014, suscrito entre la UPRE y el GAM San Pablo de Huacareta, Proyecto Construccion Colegio Nivel Secundario Rosario del Ingre, correspondiente al pago de la planil</t>
  </si>
  <si>
    <t>J03274220001</t>
  </si>
  <si>
    <t>De: 00099024113 Transferencia en cumplimiento al DS N0913 de 15/06/2011 y el Convenio Intergubernativo de Financiamiento UPRE-CIF-IG/432/2016, suscrito entre la UPRE y el GAM Mineros, Proyecto Const. Modulo Educativo U.E. Juana Azurduy de Padilla, correspondiente al pago de la planilla N4, segun la</t>
  </si>
  <si>
    <t>J03274230001</t>
  </si>
  <si>
    <t>De: 00099024113 Transferencia en cumplimiento al DS N0913 de 15/06/2011 y el Convenio Intergubernativo de Financiamiento UPRE-CIF-IG 427/2016, suscrito entre la UPRE y el GAM Colcapirhua, Proyecto Construccion Unidad Educativa Modelo San Miguel, correspondiente al pago de la planilla N5, segun la UP</t>
  </si>
  <si>
    <t>J03274240001</t>
  </si>
  <si>
    <t>De: 00099024113 Transferencia en cumplimiento al DS N0913 de 15/06/2011 y el Convenio Intergubernativo de Financiamiento UPRE-CIF-IG/481/2016, suscrito entre la UPRE y el GAM Santa Rosa del Sara, Proyecto Construccion Coliseo Municipal Juan Evo Morales Ayma, correspondiente al pago de la planilla N5</t>
  </si>
  <si>
    <t>J03274250001</t>
  </si>
  <si>
    <t>De: 00099024113 Transferencia en cumplimiento al DS N0913 de 15/06/2011 y el Convenio Intergubernativo de Financiamiento UPRE-CIF-IG/080/2016, suscrito entre la UPRE y el GAM San Juan, Proyecto Construccion de Bateria de Banos y Camerinos Coliseo La Enconada, correspondiente al pago de la planilla N</t>
  </si>
  <si>
    <t>J03274260001</t>
  </si>
  <si>
    <t>De: 00099024113 Transferencia en cumplimiento al DS N0913 de 15/06/2011 y el Convenio Intergubernativo de Financiamiento UPRE-CIF-IG/252/2016, suscrito entre la UPRE y el GAM Pasorapa, Proyecto Const. Tinglado y Cancha Multiple Unidad Educativa Banado Redondo, correspondiente al pago de la planilla</t>
  </si>
  <si>
    <t>J03274270001</t>
  </si>
  <si>
    <t>De: 00099024113 Transferencia en cumplimiento al DS N0913 de 15/06/2011 y el Convenio Intergubernativo de Financiamiento UPRE-CIF-IG/268/2016, suscrito entre la UPRE y el GAM Totora, Proyecto Construccion U.E. Epizana - Totora, correspondiente al pago de la planilla N3 de cierre, segun la UPRE.</t>
  </si>
  <si>
    <t>J03274280001</t>
  </si>
  <si>
    <t>De: 00099024113 Transferencia en cumplimiento al DS N0913 de 15/06/2011 y el Convenio Intergubernativo de Financiamiento UPRE-CIF-IG/228/2015, suscrito entre la UPRE y el GAM Camargo, Proyecto Const. Puente Vehicular Quitucancha Condoriri, correspondiente al pago de la planilla N4 de avance y cierre</t>
  </si>
  <si>
    <t>J03274290001</t>
  </si>
  <si>
    <t>De: 00099024113 Transferencia en cumplimiento al DS N0913 de 15/06/2011 y el Convenio Intergubernativo de Financiamiento UPRE-CIF-IG/309/2015, suscrito entre la UPRE y el GAM Camataqui Villa Abecia, Proyecto Construccion Unidad Educativa 2 de Agosto, correspondiente al pago de la planilla N3 de cie</t>
  </si>
  <si>
    <t>J03274300001</t>
  </si>
  <si>
    <t>De: 00099024113 Transferencia en cumplimiento al DS N0913 de 15/06/2011 y el Convenio Intergubernativo de Financiamiento UPRE-CIF-IG 441/2016, suscrito entre la UPRE y el GAM Pasorapa, Proyecto Construccion Cancha Multiple, Tinglado y Graderia Unidad Educativa Pampas, correspondiente al pago de la p</t>
  </si>
  <si>
    <t>J03274310001</t>
  </si>
  <si>
    <t>De: 00099024113 Transferencia en cumplimiento al DS N0913 de 15/06/2011 y el Convenio Intergubernativo de Financiamiento UPRE-CIF-IG/276/2015, suscrito entre la UPRE y el GAM Baures, Proyecto Construccion Bloque Materno Infantil Hospital Hugo Banzer Suarez - Baures, correspondiente al pago de la pla</t>
  </si>
  <si>
    <t>J03274350001</t>
  </si>
  <si>
    <t>De: 00099024113 Transferencia en cumplimiento al DS N0913 de 15/06/2011 y el Convenio Intergubernativo de Financiamiento UPRE-CIF-IG/474/2015, suscrito entre la UPRE y el GAM Monteagudo Proyecto Construccion U. E. Cmte. Hugo Chavez - Monteagudo, correspondiente al pago de la planilla N3, segun la U</t>
  </si>
  <si>
    <t>J03274360001</t>
  </si>
  <si>
    <t>De: 00099024113 Transferencia en cumplimiento al DS N0913 de 15/06/2011 y el Convenio Intergubernativo de Financiamiento UPRE-CIF-106/2015, suscrito entre la UPRE y el GAM Chimore Proyecto Const. Tinglado con Graderias U. E. California- Central Progreso, correspondiente al pago de la planilla N1 de</t>
  </si>
  <si>
    <t>J03274370001</t>
  </si>
  <si>
    <t>De: 00099024113 Transferencia en cumplimiento al DS N0913 de 15/06/2011 y el Convenio Intergubernativo de Financiamiento UPRE-CIF-IG 379/2016, suscrito entre la UPRE y el GAD Tarija, Proyecto Construccion Campo Deportivo con Cesped Sintetico en Tomatitas, correspondiente al pago de la planilla N1, s</t>
  </si>
  <si>
    <t>J03274380001</t>
  </si>
  <si>
    <t>De: 00099024113 Transferencia en cumplimiento al DS N0913 de 15/06/2011 y el Convenio Intergubernativo de Financiamiento UPRE-CIF-IG/562/2016, suscrito entre la UPRE y el GAD Beni, Proyecto Construccion U.E. Chontal y Polifuncional Comunidad San Pablo del Chontal, correspondiente al pago de la plan</t>
  </si>
  <si>
    <t>J03274390001</t>
  </si>
  <si>
    <t>De: 00099024113 Transferencia en cumplimiento al DS N0913 de 15/06/2011 y el Convenio Intergubernativo de Financiamiento UPRE-CIF-IG/551/2016, suscrito entre la UPRE y el GAD Beni, Proyecto Const. Piscina Olimpica Dptal. 18 de Noviembre - Trinidad, correspondiente al pago de la planilla N2, segun la</t>
  </si>
  <si>
    <t>J03274400001</t>
  </si>
  <si>
    <t>De: 00099024113 Transferencia en cumplimiento al DS N0913 de 15/06/2011 y el Convenio Intergubernativo de Financiamiento UPRE-CIF-IG/0109/2016, suscrito entre la UPRE y el GAM Okinawa Uno, Proyecto Const. Cancha Polifuncional, Tinglado y Graderias U.E. 24 de Marzo, correspondiente al pago de la plan</t>
  </si>
  <si>
    <t>G05173000001</t>
  </si>
  <si>
    <t>COBRO COSTOS DE PAPELERIA SEGUN TRANSFERENCIA DEL EXTERIOR POR ORDEN DE COPAPE PROD DE PETROLEO LTDA REF.: INV 295/2017 LIB. 00513062001 YPFB-OPERACIONES PLANTA DE SEPARACION DE LIQUIDOS RIO GRANDE</t>
  </si>
  <si>
    <t>G05173020001</t>
  </si>
  <si>
    <t>G05181020001</t>
  </si>
  <si>
    <t>COBRO COSTOS DE PAPELERIA SEGUN TRANSFERENCIA DEL EXTERIOR POR ORDEN DE CORPORACION PARAGUAYA DISTRIBUIDORA DE DERIVADOS DE PETROLEO S.A. REF.: PAGO A PROVEEDORES LIB. 00513062001 YPFB-OPERACIONES PLANTA DE SEPARACION DE LIQUIDOS RIO GRANDE</t>
  </si>
  <si>
    <t>J03273760001</t>
  </si>
  <si>
    <t>De: 00099024113 Transferencia en cumplimiento al DS N0913 de 15/06/2011 y el Convenio Intergubernativo de Financiamiento UPRE-CIF-IG 252/2015, suscrito entre la UPRE y el GAM Villa Alcala, Proyecto Construccion Puente Vehicular Ingreso Poblacion de Alcala, correspondiente al pago de la planilla N3 d</t>
  </si>
  <si>
    <t>J03273770001</t>
  </si>
  <si>
    <t>De: 00099024113 Transferencia en cumplimiento al DS N0913 de 15/06/2011 y el Convenio Intergubernativo de Financiamiento UPRE-CIF-IG/360/2016, suscrito entre la UPRE y el GAM Salinas de Garci Mendoza, Proyecto Const. Cancha Polifuncional y Tinglado Rodeo Municipio de Salinas de Garci Mendoza, corres</t>
  </si>
  <si>
    <t>J03273780001</t>
  </si>
  <si>
    <t>De: 00099024113 Transferencia en cumplimiento al DS N0913 de 15/06/2011 y el Convenio Interinstitucional de Financiamiento UPRE-CIF-676/2014, suscrito entre la UPRE y el GAM Portachuelo, Proyecto Construccion Coliseo Municipal Barrio 3 de Mayo, correspondiente al pago de la planilla N4, segun la UP</t>
  </si>
  <si>
    <t>J03273790001</t>
  </si>
  <si>
    <t>De: 00099024113 Transferencia en cumplimiento al DS N0913 de 15/06/2011 y el Convenio Intergubernativo de Financiamiento UPRE-CIF-IG 265/2015, suscrito entre la UPRE y el GAM Tomina, Proyecto Construccion Puesto de Salud Comunidad Villa Flores, correspondiente al pago de la planilla N2 de avance y c</t>
  </si>
  <si>
    <t>J03273800001</t>
  </si>
  <si>
    <t>De: 00099024113 Transferencia en cumplimiento al DS N0913 de 15/06/2011 y el Convenio Intergubernativo de Financiamiento UPRE-CIF-IG 442/2016, suscrito entre la UPRE y el GAM Pasorapa, Proyecto Construccion Cancha Multiple, Tinglado y Graderia Unidad Educativa Aguadillas, correspondiente al pago de</t>
  </si>
  <si>
    <t>J03273810001</t>
  </si>
  <si>
    <t>De: 00099024113 Transferencia en cumplimiento al DS N0913 de 15/06/2011 y el Convenio Intergubernativo de Financiamiento UPRE-CIF-IG/135/2015, suscrito entre la UPRE y el GAM Cotoca, Proyecto Construccion Mercado Municipal de Cotoca, correspondiente al pago de la planilla N4, segun la UPRE.</t>
  </si>
  <si>
    <t>J03273820001</t>
  </si>
  <si>
    <t>De: 00099024113 Transferencia en cumplimiento al DS N0913 de 15/06/2011 y el Convenio Intergubernativo de Financiamiento UPRE-CIF-IG/027/2016, suscrito entre la UPRE y el GAM Comarapa, Proyecto Construccion Tres Aulas Unidad Educativa San Mateo B-Tunas Pampa, correspondiente al pago de la planilla N</t>
  </si>
  <si>
    <t>J03273830001</t>
  </si>
  <si>
    <t>De: 00099024113 Transferencia en cumplimiento al DS N0913 de 15/06/2011 y el Convenio Intergubernativo de Financiamiento UPRE-CIF-IG/228/2015, suscrito entre la UPRE y el GAM Camargo, Proyecto Const. Puente Vehicular Quitucancha Condoriri, correspondiente al pago de la planilla N3, segun la UPRE.</t>
  </si>
  <si>
    <t>J03273840001</t>
  </si>
  <si>
    <t>De: 00099024113 Transferencia en cumplimiento al DS N0913 de 15/06/2011 y el Convenio Intergubernativo de Financiamiento UPRE-CIF-IG/086/2016, suscrito entre la UPRE y el GAM Cotoca, Proyecto Construccion Tinglado y Graderias Barrio Comunidad Don Lorenzo, correspondiente al pago de la planilla N2 de</t>
  </si>
  <si>
    <t>J03273850001</t>
  </si>
  <si>
    <t>De: 00099024113 Transferencia en cumplimiento al DS N0913 de 15/06/2011 y el Convenio Intergubernativo de Financiamiento UPRE-CIF-IG/085/2016, suscrito entre la UPRE y el GAM Cotoca, Proyecto Construccion Tinglado y Graderias Barrio 8 de Diciembre, correspondiente al pago de la planilla N2 de cierre</t>
  </si>
  <si>
    <t>J03273860001</t>
  </si>
  <si>
    <t>De: 00099024113 Transferencia en cumplimiento al DS N0913 de 15/06/2011 y el Convenio Intergubernativo de Financiamiento UPRE-CIF-IG/0110/2016, suscrito entre la UPRE y el GAM Cabezas, Proyecto Construccion Centro de Salud con Camas Pampa del Coscal, correspondiente al pago de la planilla N4 de cier</t>
  </si>
  <si>
    <t>J03273870001</t>
  </si>
  <si>
    <t>De: 00099024113 Transferencia en cumplimiento al DS N0913 de 15/06/2011 y el Convenio Interinstitucional de Financiamiento UPRE-CIF-085/2015, suscrito entre la UPRE y el GAM Villa Tunari, Proyecto Construccion Tinglado y Graderia U.E. Tisum Pampa, correspondiente al pago de la devolucion de retencio</t>
  </si>
  <si>
    <t>J03273880001</t>
  </si>
  <si>
    <t>De: 00099024113 Transferencia en cumplimiento al DS N0913 de 15/06/2011 y el Convenio Intergubernativo de Financiamiento UPRE-CIF-IG/226/2016, suscrito entre la UPRE y el GAM Aiquile, Proyecto Implementacion de Cancha de Futbol con Cesped Sintetico Comunidad San Pedro Municipio Aiquile, correspondi</t>
  </si>
  <si>
    <t>J03273890001</t>
  </si>
  <si>
    <t>De: 00099024113 Transferencia en cumplimiento al DS N0913 de 15/06/2011 y el Convenio Intergubernativo de Financiamiento UPRE-CIF-IG/073/2016, suscrito entre la UPRE y el GAM Saipina, Proyecto Construccion Albergue Para El Adulto Mayor Saipina, correspondiente al pago de la planilla N3 de cierre, s</t>
  </si>
  <si>
    <t>J03273900001</t>
  </si>
  <si>
    <t>De: 00099024113 Transferencia en cumplimiento al DS N0913 de 15/06/2011 y el Convenio Intergubernativo de Financiamiento UPRE-CIF-135/2015, suscrito entre la UPRE y el GAM Villa Tunari, Proyecto Construccion Bloque De Aulas U.E. Prof. Elizardo Perez Tarde, correspondiente al pago de la planilla N5 d</t>
  </si>
  <si>
    <t>J03273910001</t>
  </si>
  <si>
    <t>De: 00099024113 Transferencia en cumplimiento al DS N0913 de 15/06/2011 y el Convenio Intergubernativo de Financiamiento UPRE-CIF-IG/084/2016, suscrito entre la UPRE y el GAM Cotoca, Proyecto Construccion Tinglado, Cancha y Graderias Barrio San Antonio, correspondiente al pago de la planilla N2 de c</t>
  </si>
  <si>
    <t>J03273920001</t>
  </si>
  <si>
    <t>De: 00099024113 Transferencia en cumplimiento al DS N0913 de 15/06/2011 y el Convenio Interinstitucional de Financiamiento UPRE-CIF-270/2014, suscrito entre la UPRE y el GAM San Julian, Proyecto Construccion Matadero Municipal De San Julian, correspondiente al pago de la planilla N5 de cierre, segun</t>
  </si>
  <si>
    <t>J03273930001</t>
  </si>
  <si>
    <t>De: 00099024113 Transferencia en cumplimiento al DS N0913 de 15/06/2011 y el Convenio Intergubernativo de Financiamiento UPRE-CIF-IG/310/2016, suscrito entre la UPRE y el GAM Bolivar, Proyecto Const. Fronton Tipo I Municipio Bolivar, correspondiente al pago de la planilla N3 de cierre, segun la UPR</t>
  </si>
  <si>
    <t>J03273940001</t>
  </si>
  <si>
    <t>De: 00099024113 Transferencia en cumplimiento al DS N0913 de 15/06/2011 y el Convenio Interinstitucional de Financiamiento UPRE-CIF-1242/2013, suscrito entre la UPRE y el GAM Cobija, Proyecto Construccion Aulas de la Unidad Educativa Heroes de la Distancia, correspondiente al pago de la planilla N7</t>
  </si>
  <si>
    <t>J03273950001</t>
  </si>
  <si>
    <t>De: 00099024113 Transferencia en cumplimiento al DS N0913 de 15/06/2011 y el Convenio Interinstitucional de Financiamiento UPRE-CIF-107/2014, suscrito entre la UPRE y el GAM Bermejo, Proyecto Construccion Stadium Barrio Municipal, correspondiente al pago de la planilla N24, segun la UPRE.</t>
  </si>
  <si>
    <t>J03273960001</t>
  </si>
  <si>
    <t>De: 00099024113 Transferencia en cumplimiento al DS N0913 de 15/06/2011 y el Convenio Interinstitucional de Financiamiento UPRE-CIF-107/2014, suscrito entre la UPRE y el GAM Bermejo, Proyecto Construccion Stadium Barrio Municipal, correspondiente al pago de la planilla N25, segun la UPRE.</t>
  </si>
  <si>
    <t>Q08732700002</t>
  </si>
  <si>
    <t>NÚMERO DE LIBRETA CUT: 99031009.00 OPERACIÓN T01 TRANSFERENCIA DE FONDOS A LA CUT - TESORO DIRECTO DE BANCO UNION S.A. A CUENTA UNICA DEL TESORO CON NUMERO DE SOLICITUD = 2032003 Y NUMERO CORRELATIVO = 91320015082017358 TRANSFERENCIA TGN POR CUENTA DE VALORES UNION</t>
  </si>
  <si>
    <t>Q08732800002</t>
  </si>
  <si>
    <t>NUMERO DE LIBRETA CUT: Cuenta Unica del Tesoro OPERACIÓN E18 TRANSFERENCIA DEL SISTEMA FINANCIERO POR CUENTA DE TERCEROS A LA CUT Pago correspondiente a Julio 2017</t>
  </si>
  <si>
    <t>Q08732920002</t>
  </si>
  <si>
    <t>NUMERO DE LIBRETA CUT: Cuenta Unica del Tesoro OPERACIÓN E18 TRANSFERENCIA DEL SISTEMA FINANCIERO POR CUENTA DE TERCEROS A LA CUT Devolucion de pagos en exceso Gobierno Autonomo Departamental de Potosi</t>
  </si>
  <si>
    <t>J03274600001</t>
  </si>
  <si>
    <t>De: 00099024113 Transferencia en cumplimiento al DS N0913 de 15/06/2011 y el Convenio Intergubernativo de Financiamiento UPRE-CIF-IG/337/2016, suscrito entre la UPRE y el GAM Coripata, Proyecto Construccion Unidad Educativa Mcal. Andres de Santa Cruz, correspondiente al pago de la planilla N4, segun</t>
  </si>
  <si>
    <t>J03274610001</t>
  </si>
  <si>
    <t>De: 00099024113 Transferencia en cumplimiento al DS N0913 de 15/06/2011 y el Convenio Intergubernativo de Financiamiento UPRE-CIF-IG 385/2016, suscrito entre la UPRE y el GAD Tarija, Proyecto Construccion Instituto Tecnologico 2 de Agosto Iscayachi, correspondiente al pago de la planilla N6, segun l</t>
  </si>
  <si>
    <t>J03274620001</t>
  </si>
  <si>
    <t>De: 00099024113 Transferencia en cumplimiento al DS N0913 de 15/06/2011 y el Convenio Intergubernativo de Financiamiento UPRE-CIF-IG/417/2015, suscrito entre la UPRE y el GAM Poopo, Proyecto Construccion Cancha con Cesped Sintetico Municipio de Poopo, correspondiente al pago de la planilla N2 de cie</t>
  </si>
  <si>
    <t>J03274630001</t>
  </si>
  <si>
    <t>De: 00099024113 Transferencia en cumplimiento al DS N0913 de 15/06/2011 y el Convenio Intergubernativo de Financiamiento UPRE-CIF-IG/399/2015, suscrito entre la UPRE y el GAM Curahuara de Carangas, Proyecto Construccion Graderias Campo Deportivo Cabo Sabino Valiente Curahuara de Carangas, correspond</t>
  </si>
  <si>
    <t>J03274640001</t>
  </si>
  <si>
    <t>De: 00099024113 Transferencia en cumplimiento al DS N0913 de 15/06/2011 y el Convenio Interinstitucional de Financiamiento UPRE-CIF-71/13, suscrito entre la UPRE y el GAM Riberalta, Proyecto Construccion Mercado Las Mercedes Riberalta, correspondiente al pago de la planilla N4 de cierre, segun la U</t>
  </si>
  <si>
    <t>J03274650001</t>
  </si>
  <si>
    <t>De: 00099024113 Transferencia en cumplimiento al DS N0913 de 15/06/2011 y el Convenio Interinstitucional de Financiamiento UPRE-CIF-0820/13, suscrito entre la UPRE y el GAM Yapacani, Proyecto Construccion Tinglado y Graderias Unidad Educativa 12 de octubre, correspondiente al pago de la devolucion</t>
  </si>
  <si>
    <t>J03274660001</t>
  </si>
  <si>
    <t>De: 00099024113 Transferencia en cumplimiento al DS N0913 de 15/06/2011 y el Convenio Interinstitucional de Financiamiento UPRE-CIF-1098/2013, suscrito entre la UPRE y el GAM Padilla, Proyecto Construccion Complejo Deportivo Padilla, correspondiente al pago de la planilla N6 de avance y cierre, segu</t>
  </si>
  <si>
    <t>J03274670001</t>
  </si>
  <si>
    <t>De: 00099024113 Transferencia en cumplimiento al DS N0913 de 15/06/2011 y el Convenio Intergubernativo de Financiamiento UPRE-CIF-IG/461/2015, suscrito entre la UPRE y el GAM General Agustin Saavedra, Proyecto Construccion Centro de Educacion Especial Unidad Educativa Julio Zabala General Agustin S</t>
  </si>
  <si>
    <t>J03274680001</t>
  </si>
  <si>
    <t>De: 00099024113 Transferencia en cumplimiento al DS N0913 de 15/06/2011 y el Convenio Intergubernativo de Financiamiento UPRE-CIF-IG/440/2015, suscrito entre la UPRE y el GAM San Rafael, Proyecto Construccion Modulo Educativo U.E. Nacional Godofredo Trenker San Rafael de Velasco, correspondiente al</t>
  </si>
  <si>
    <t>J03274690001</t>
  </si>
  <si>
    <t>De: 00099024113 Transferencia en cumplimiento al DS N0913 de 15/06/2011 y el Convenio Intergubernativo de Financiamiento UPRE-CIF-IG/431/2015, suscrito entre la UPRE y el GAM San Julian, Proyecto Construccion Modulo Unidad Educativa Eduardo Abaroa B, correspondiente al pago de la planilla N6, segun</t>
  </si>
  <si>
    <t>J03274700001</t>
  </si>
  <si>
    <t>De: 00099024113 Transferencia en cumplimiento al DS N0913 de 15/06/2011 y el Convenio Interinstitucional de Financiamiento UPRE-CIF-49/2014, suscrito entre la UPRE y el GAM Portachuelo, Proyecto Construccion Modulo Educativo Dr. Nicolas Ortiz Antelo, correspondiente al pago de la planilla N8 de cie</t>
  </si>
  <si>
    <t>J03274710001</t>
  </si>
  <si>
    <t>De: 00099024113 Transferencia en cumplimiento al DS N0913 de 15/06/2011 y el Convenio Interinstitucional de Financiamiento UPRE-CIF-603/2014, suscrito entre la UPRE y el GAM Pampagrande, Proyecto Construccion Mercado Municipal de Pampagrande, correspondiente al pago de la planilla N6 de cierre, segu</t>
  </si>
  <si>
    <t>J03274720001</t>
  </si>
  <si>
    <t>De: 00099024113 Transferencia en cumplimiento al DS N0913 de 15/06/2011 y el Convenio Interinstitucional de Financiamiento UPRE-CIF-0518/13, suscrito entre la UPRE y el GAM Colcapirhua, Proyecto Construccion Cubierta Cancha Multiple - Kami, correspondiente al pago de la devolucion de retencion del</t>
  </si>
  <si>
    <t>J03274730001</t>
  </si>
  <si>
    <t>De: 00099024113 Transferencia en cumplimiento al DS N0913 de 15/06/2011 y el Convenio Intergubernativo de Financiamiento UPRE-CIF-IG/020/2016, suscrito entre la UPRE y el GAM General de General Agustin Saavedra, Proyecto Const. de Diez Aulas U.E. Nueva Esperanza Comunicad Pico de Monte, correspondi</t>
  </si>
  <si>
    <t>J03274740001</t>
  </si>
  <si>
    <t>De: 00099024113 Transferencia en cumplimiento al DS N0913 de 15/06/2011 y el Convenio Interinstitucional de Financiamiento UPRE-CIF-105/2015, suscrito entre la UPRE y el GAM Chimore, Proyecto Const. Edificio Municipal Chimore, correspondiente al pago de la planilla N4, segun la UPRE.</t>
  </si>
  <si>
    <t>J03274750001</t>
  </si>
  <si>
    <t>De: 00099024113 Transferencia en cumplimiento al DS N0913 de 15/06/2011 y el Convenio Intergubernativo de Financiamiento UPRE-CIF-IG/004/2015, suscrito entre la UPRE y el GAM Bolpebra, Proyecto Construccion Polifuncional Comunidad Veracruz, correspondiente al pago de la planilla N2, segun la UPRE.</t>
  </si>
  <si>
    <t>J03274760001</t>
  </si>
  <si>
    <t>De: 00099024113 Transferencia en cumplimiento al DS N0913 de 15/06/2011 y el Convenio Intergubernativo de Financiamiento UPRE-CIF-IG/381/2015, suscrito entre la UPRE y el GAM Cruz de Machacamarca, Proyecto Construccion de Cancha Polifuncional y Tinglado Avaroa Cruz de Machacamarca, correspondiente</t>
  </si>
  <si>
    <t>J03274770001</t>
  </si>
  <si>
    <t>De: 00099024113 Transferencia en cumplimiento al DS N0913 de 15/06/2011 y el Convenio Intergubernativo de Financiamiento UPRE-CIF-IG 075/2016, suscrito entre la UPRE y el GAM San Buenaventura, Proyecto Construccion Coliseo Cerrado San Buenaventura, correspondiente al pago de la planilla N1, segun la</t>
  </si>
  <si>
    <t>J03274780001</t>
  </si>
  <si>
    <t>De: 00099024113 Transferencia en cumplimiento al DS N0913 de 15/06/2011 y el Convenio Intergubernativo de Financiamiento UPRE-CIF-IG/308/2015, suscrito entre la UPRE y el GAM Padcaya, Proyecto Construccion Cancha Deportiva Con Cesped Sintetico Padcaya, correspondiente al pago de la planilla N 5, se</t>
  </si>
  <si>
    <t>J03274790001</t>
  </si>
  <si>
    <t>De: 00099024113 Transferencia en cumplimiento al DS N0913 de 15/06/2011 y el Convenio Intergubernativo de Financiamiento UPRE-CIF-IG/297/2016, suscrito entre la UPRE y el GAM Tacopaya, Proyecto Const. Bloque Aulas U.E. Adolfo Mercado - Tacopaya, correspondiente al pago de la planilla N3 de cierre, s</t>
  </si>
  <si>
    <t>S08955950001</t>
  </si>
  <si>
    <t>||COMISION TRANSFERENCIA FDOS.AL EXTERIOR 0,10% S/USD737.484.-,REEMB.GSTS.COMUNICACION BS220.-Y EMISION COMP.CONTABLE BS50.-REF.:PAGO 3 LC I-2016-047 P/C MIN.DE COMUNICACION A/F SAMSUNG ELECTRONICS CHILE LTDA.,EN COMPL.A COMP.895594 ADJ.DE LA FECHA. LIB.00087014201 MIN. DE COMUNICACION - PRONTIS - TRANSFERENCIA MOPSV.</t>
  </si>
  <si>
    <t>S08956370001</t>
  </si>
  <si>
    <t>'COBRO DE'||UTILES DE ESCRITORIO POR TRANSFERENCIA DE FONDOS DEL EXTERIOR A LA CUENTA SENATEX. COMPLEMENTO DEL COMPROBANTE CONTABLE NRO. 0895635 DE LA FECHA. DEBITO DE LA LIBRETA 00378012002 SENATEX ADMINISTRACION CENTRAL, REPOSICION UTILES DE ESCRITORIO.</t>
  </si>
  <si>
    <t>S08956520003</t>
  </si>
  <si>
    <t>||TRANSFERENCIA DE FONDOS S/G. MENSAJES SWIFT NROS. 11822 Y 11821 DE LA FECHA (SECTOR PUBLICO). DEBITO DE LA LIBRETA 00117012001 DGAC, REPOSICION UTILES DE ESCRITORIO.</t>
  </si>
  <si>
    <t>G05182660004</t>
  </si>
  <si>
    <t>VENTA DE DIVISAS CON TRANSFERENCIA DE FONDOS A SOLICITUD DE MINISTERIO DE EDUCACION SEGUN SOLICITUD 2906 REF: TRASPASO PARA DIANA JACKELYNE VALDEZ VARGAS EQUIVALENTES 353,58 USD LIB. 00099021001 TGN-RECURSOS ORDINARIOS (3987) POR DIFERENCIAL CAMBIARIO</t>
  </si>
  <si>
    <t>G05182660005</t>
  </si>
  <si>
    <t>VENTA DE DIVISAS CON TRANSFERENCIA DE FONDOS A SOLICITUD DE MINISTERIO DE EDUCACION SEGUN SOLICITUD 2906 REF: TRASPASO PARA DIANA JACKELYNE VALDEZ VARGAS EQUIVALENTES 353,58 USD LIB. 00099021001 TGN-RECURSOS ORDINARIOS (3987)</t>
  </si>
  <si>
    <t>G05182670004</t>
  </si>
  <si>
    <t>VENTA DE DIVISAS CON TRANSFERENCIA DE FONDOS A SOLICITUD DE DIRECCION ESTRATEGICA DE REIVINDICACION MARITIMA DIREMAR SEGUN SOLICITUD 2902 REF: PAGO CONTRATO POR PRODUCTO CON LA CONSULTORA INTERNACIONAL LAURA MOVILLA, PARA ASESORAMIENTO EN MATERIA DE DERECHO INTERNACIONAL PARA DEFENSA DEL SILALA, SOL LIB. 00099021001 TGN-RECURSOS ORDINARIOS (3987) POR DIFERENCIAL CAMBIARIO</t>
  </si>
  <si>
    <t>G05182670005</t>
  </si>
  <si>
    <t>VENTA DE DIVISAS CON TRANSFERENCIA DE FONDOS A SOLICITUD DE DIRECCION ESTRATEGICA DE REIVINDICACION MARITIMA DIREMAR SEGUN SOLICITUD 2902 REF: PAGO CONTRATO POR PRODUCTO CON LA CONSULTORA INTERNACIONAL LAURA MOVILLA, PARA ASESORAMIENTO EN MATERIA DE DERECHO INTERNACIONAL PARA DEFENSA DEL SILALA, SOL LIB. 00099021001 TGN-RECURSOS ORDINARIOS (3987)</t>
  </si>
  <si>
    <t>G05184090001</t>
  </si>
  <si>
    <t>COBRO COSTOS DE PAPELERIA POR REGULARIZACION DE TRANSFERENCIA DEL EXTERIOR POR ORDEN DE YPF EXPLORACIION Y PRODUCCIION DE HIDROCARBUROS DE BOLIVIA S.A. LIB. 00513012003 LBP-YPFB (2011349681373)</t>
  </si>
  <si>
    <t>G05186810004</t>
  </si>
  <si>
    <t>VENTA DE DIVISAS CON TRANSFERENCIA DE FONDOS A SOLICITUD DE DIRECCION ESTRATEGICA DE REIVINDICACION MARITIMA DIREMAR SEGUN SOLICITUD 2903 REF: PARA CONTRATACION DE LA CONSULTORIA POR PRODUCTO PARA EL ESTUDIO DE LOS FLUJOS DEL SISTEMA DE AGUA DE LOS MANANTIALES DEL SILALA, CUANTIFICANDO LOS CAUDALES LIB. 00099021001 TGN-RECURSOS ORDINARIOS (3987) POR DIFERENCIAL CAMBIARIO</t>
  </si>
  <si>
    <t>G05186810005</t>
  </si>
  <si>
    <t>VENTA DE DIVISAS CON TRANSFERENCIA DE FONDOS A SOLICITUD DE DIRECCION ESTRATEGICA DE REIVINDICACION MARITIMA DIREMAR SEGUN SOLICITUD 2903 REF: PARA CONTRATACION DE LA CONSULTORIA POR PRODUCTO PARA EL ESTUDIO DE LOS FLUJOS DEL SISTEMA DE AGUA DE LOS MANANTIALES DEL SILALA, CUANTIFICANDO LOS CAUDALES LIB. 00099021001 TGN-RECURSOS ORDINARIOS (3987)</t>
  </si>
  <si>
    <t>G05186830001</t>
  </si>
  <si>
    <t>COBRO COSTOS DE PAPELERIA SEGUN TRANSFERENCIA DEL EXTERIOR POR ORDEN DE GAS TOTAL S.A. REF.: A CUENTA SG/CONTRATO N 63 AJUSTE DE PRECIOS POR GLP LIB. 00513062001 YPFB-OPERACIONES PLANTA DE SEPARACION DE LIQUIDOS RIO GRANDE</t>
  </si>
  <si>
    <t>G05187980003</t>
  </si>
  <si>
    <t>TRANSFERENCIA DE FONDOS AL EXTERIOR A SOLICITUD DE TESORO GENERAL DE LA NACION SEGUN SOLICITUD 2910 REF: PAGO AL SISTEMA ECONOMICO LATINOAMERICANO Y DEL CARIBE (SELA), POR CONCEPTO DE MEMBRESIA POR USD44.136,14, SEGUN SOLICITUD VRE-DGRM-CS-183/2017. LIB. 00099021001 TGN-RECURSOS ORDINARIOS (3987)</t>
  </si>
  <si>
    <t>G05188170004</t>
  </si>
  <si>
    <t>VENTA DE DIVISAS CON TRANSFERENCIA DE FONDOS A SOLICITUD DE MINISTERIO DE ECONOMIA Y FINANZAS PUBLICAS SEGUN SOLICITUD 2914 REF: PAGO A FAVOR DE THE BANK OF NEW YORK MELLON CUENTA 8900627336, POR HONORARIOS DE LUXEMBOURG LISTING FEE Y LUXEMBOURG PAYING AGENT FEE, SERVICIOS ESPECIALIZADOS DE TRUSTEE LIB. 00099021001 TGN-RECURSOS ORDINARIOS (3987)</t>
  </si>
  <si>
    <t>G05193330001</t>
  </si>
  <si>
    <t>J03274550001</t>
  </si>
  <si>
    <t>De: 00099024113 Transferencia en cumplimiento al DS N0913 de 15/06/2011 y el Convenio Intergubernativo de Financiamiento UPRE-CIF-IG 325/2016, suscrito entre la UPRE y el GAM Arani, Proyecto Construccion Cancha de Cesped Sintetico Tambillo Linde, correspondiente al pago de la planilla N3 de cierre,</t>
  </si>
  <si>
    <t>J03274560001</t>
  </si>
  <si>
    <t>De: 00099024113 Transferencia en cumplimiento al DS N0913 de 15/06/2011 y el Convenio Intergubernativo de Financiamiento UPRE-CIF-IG 257/2015, suscrito entre la UPRE y el GAM Villa Zudanez, Proyecto Construccion Mercado Central Zudanez, correspondiente al pago de la planilla N4 de cierre, segun la U</t>
  </si>
  <si>
    <t>J03274570001</t>
  </si>
  <si>
    <t>De: 00099024113 Transferencia en cumplimiento al DS N0913 de 15/06/2011 y el Convenio Interinstitucional de Financiamiento UPRE-CIF-676/2014, suscrito entre la UPRE y el GAM Portachuelo, Proyecto Construccion Coliseo Municipal Barrio 3 de Mayo, correspondiente al pago de la planilla N5 de cierre, s</t>
  </si>
  <si>
    <t>J03274580001</t>
  </si>
  <si>
    <t>J03274590001</t>
  </si>
  <si>
    <t>De: 00099024113 Transferencia en cumplimiento al DS N0913 de 15/06/2011 y el Convenio Interinstitucional de Financiamiento UPRE-CIF-107/2014, suscrito entre la UPRE y el GAM Bermejo, Proyecto Construccion Stadium Barrio Municipal, correspondiente al pago de la planilla N23, segun la UPRE.</t>
  </si>
  <si>
    <t>J03275280002</t>
  </si>
  <si>
    <t>A:00099024113 Debito Automatico por incumplimiento al Gobierno Autonomo Municipal de Bolpebra (GAM BOP), correspondiente al Convenio Interinstitucional del Financiamiento UPRE-CIF305/12 de fecha 20 de noviembre 2012, Suscrito entre la Unidad de Proyectos Especiales y el GAM BOP proyecto Produccion</t>
  </si>
  <si>
    <t>Q08738320002</t>
  </si>
  <si>
    <t>NÚMERO DE LIBRETA CUT: 99031009.00 OPERACIÓN T01 TRANSFERENCIA DE FONDOS A LA CUT - TESORO DIRECTO DE BANCO UNION S.A. A CUENTA UNICA DEL TESORO CON NUMERO DE SOLICITUD = 2036629 Y NUMERO CORRELATIVO = 91320016082017418 VENTA DE BONOS BTX</t>
  </si>
  <si>
    <t>S08956650002</t>
  </si>
  <si>
    <t>||TRANSFERENCIA DE FONDOS SEGUN NOTA DEL FONDESIF CITE: FSF ADM 029/17 RECIBIDA EN LA FECHA (TRAM-TSO-4197) REF: TRANSFERENCIA AL TGN LA AMORTIZACION DE CAPITAL DE COOP. PAULO VI DE JUNIO/2017 BS 10.364,53 Y JULIO/2017 BS 8.217,52 DEL PRPC TGN 9°. ABONO EN LA LIB. N° 00099021001 TGN RECURSOS ORDINAR5IOS</t>
  </si>
  <si>
    <t>S08957210003</t>
  </si>
  <si>
    <t>||TRANSFERENCIA DE FONDOS S/G. MENSAJE SWIFT NRO. 11881 DE LA FECHA (SECTOR PUBLICO). DEBITO DE LA LIBRETA 00117012001 DGAC, REPOSICION UTILES DE ESCRITORIO.</t>
  </si>
  <si>
    <t>G05199070004</t>
  </si>
  <si>
    <t>VENTA DE DIVISAS CON TRANSFERENCIA DE FONDOS A SOLICITUD DE MINISTERIO DE EDUCACION SEGUN SOLICITUD 2927 REF: TRASPASO PARA MIT SCM PROGRAM (BECARIA XIMENA CASTANON CHOQUE) LIB. 00099021001 TGN-RECURSOS ORDINARIOS (3987)</t>
  </si>
  <si>
    <t>G05199080007</t>
  </si>
  <si>
    <t>VENTA DE DIVISAS CON TRANSFERENCIA DE FONDOS A SOLICITUD DE MINISTERIO DE GOBIERNO SEGUN SOLICITUD 2931 REF: PAGO DE HABERES DE AGREGADOS DE LA POLICIA BOLIVIANA EN EL EXTERIOR, CORRESPONDIENTE AL MES DE JULIO 2017 (CUENTAS EXTRANJERAS) LIB. 00099021001 TGN-RECURSOS ORDINARIOS (3987)</t>
  </si>
  <si>
    <t>G05199130004</t>
  </si>
  <si>
    <t>VENTA DE DIVISAS CON TRANSFERENCIA DE FONDOS A SOLICITUD DE YACIMIENTOS PETROLIFEROS FISCALES BOLIVIANOS SEGUN SOLICITUD 2932 REF: PAGO A GEOSERVE SAC POR EL SERVICIO DE APOYO TECNICO ADQUISICION INTEGRAL MAGNETOTELURICA SUBANDINO NORTE CONTRATO ULG-SCZ-041-2017 FACTURA 119 LIB. 00513022001 YPFB - "OPERACIONES"</t>
  </si>
  <si>
    <t>G05205430003</t>
  </si>
  <si>
    <t>TRANSFERENCIA RECIBIDA DEL EXTERIOR SEGÚN MENSAJES SWIFT Nos. 11879-11871 (REM.EXT.) DE FECHA 16-08-2017 POR DESEMBOLSO DE CAF PRÉSTAMO CFA008785 PROGRAMA MI RIEGO SOLICITUD DE DESEMBOLSO FONDO ROTATORIO LIBRETA N° 00287102001 FPS-RECURSOS PROPIOS REF.: UTILES DE ESCRITORIO</t>
  </si>
  <si>
    <t>J03275290001</t>
  </si>
  <si>
    <t>De: 00099024113 Transferencia en cumplimiento al DS N0913 de 15/06/2011 y el Convenio Intergubernativo de Financiamiento UPRE-CIF-IG/468/2016, suscrito entre la UPRE y el GAM Cobija, Proyecto Const. Mercado Municipal Evo Morales Ayma - Cobija, correspondiente al pago de la planilla N 1, segun la UPR</t>
  </si>
  <si>
    <t>J03275300001</t>
  </si>
  <si>
    <t>De: 00099024113 Transferencia en cumplimiento al DS N0913 de 15/06/2011 y el Convenio Intergubernativo de Financiamiento UPRE-CIF-IG 525/2017, suscrito entre la UPRE y el GAM Charazani Proyecto Construccion Aulas U.E. Manuel Isauro Pasten Oblitas - Charazani, correspondiente al pago del 20% de antic</t>
  </si>
  <si>
    <t>J03275400001</t>
  </si>
  <si>
    <t>De: 00099021001 Transferencia que efectuamos en virtud a la nota CITE: DT-NAL-443/201 de la Caja Nacional de Salud (CNS) e informe CITE: MEFP/VTCP/DGPOT/UPCFTGN/No.1212/2017 de 05 de julio de 2017 de la Unidad de Programacion y Control Financiero del TGN, por concepto de regularizacion y devolucion</t>
  </si>
  <si>
    <t>S08956600003</t>
  </si>
  <si>
    <t>||TRANSFERENCIA DE FONDOS S/G. MENSAJE SWIFT NRO. 11850 DE LA FECHA (SECTOR PUBLICO). DEBITO DE LA LIBRETA 00117012001 DGAC, REPOSICION UTILES DE ESCRITORIO.</t>
  </si>
  <si>
    <t>J03276160002</t>
  </si>
  <si>
    <t>A:00099021001 Transferencia que efectuamos a requerimiento de la Unidad de Administracion e Informacion Salarial segun nota CITE: MEFP/VTCP/DGPOT/UAIS/No.4580/2017, por concepto de reversion definitiva correspondiente a CODESUR, misma que se encuentra consignada en el comprobante de pago No.18705.</t>
  </si>
  <si>
    <t>J03276170002</t>
  </si>
  <si>
    <t>A:00582012001 Transferencia que efectuamos a requerimiento de la Unidad de Administracion e Informacion Salarial segun nota CITE: MEFP/VTCP/DGPOT/UAIS/No.4580/2017, por concepto de reversion definitiva correspondiente a EBA, misma que se encuentra consignada en el comprobante de pago No.18705.</t>
  </si>
  <si>
    <t>S08957410002</t>
  </si>
  <si>
    <t>||TRANSFERENCIA DE FONDOS A LA EMPRESA SEDEM (PROMIEL) CHUQUISACA -CUT LIBRETA 00132069201 (TERCER DESEMBOLSO) SEGÚN NOTA CITE: BDP/GOP/CART/3217/2017 DEL 15/08/17 CUT LIBRETA 00132069201-EMPRESA SEDEM-PROMIEL - FINPRO CHUQUISACA</t>
  </si>
  <si>
    <t>J03276210001</t>
  </si>
  <si>
    <t>De: 00015021103 TRANSFERENCIA DE RECURSOS SEGUN PROCEDIMIENTO MEFP/VPCF/DGCF/UCCF N861/2017. Ref: DEPOSITOS ERRONEOS DNFR POLICIA NACIONAL - Correspondiente a solicitud de Transferencia mediante nota CITE:DEPTO. NAL. ADM. FINC. DIV. NAL. TESORERIA Oficio N 059/2017 del Comando General de la Policia</t>
  </si>
  <si>
    <t>J03276220001</t>
  </si>
  <si>
    <t>De: 00015021103 TRANSFERENCIA DE RECURSOS SEGUN PROCEDIMIENTO MEFP/VPCF/DGCF/UCCF N861/2017. Ref: DEPOSITOS ERRONEOS DNFR POLICIA NACIONAL - Correspondiente a solicitud de Transferencia mediante nota CITE: DEPTO. NAL. ADM. FINC. DIV. NAL. TESORERIA Oficio N 059/2017 del Comando General de la Polici</t>
  </si>
  <si>
    <t>J03276230001</t>
  </si>
  <si>
    <t>J03276240001</t>
  </si>
  <si>
    <t>S08957310001</t>
  </si>
  <si>
    <t>||COMISION TRANSFERENCIA FDOS.AL EXTERIOR 0,10% S/USD2.051.840.-,REEMB.GSTS.COMUNICACION BS220.-Y EMISION COMP.CONTABLE BS50.-REF.:PAGO 2 LC I-2017-024 P/C MIN.DESARROLLO RURAL Y TIERRAS A/F INDUSTRIAS JOHN DEERE S.A. DE C.V.,EN COMPL.A COMP.895730 ADJ.DE LA FECHA. LIB.00099021001 TGN-RECURSOS ORDINARIOS REF.:COMISIONES PAGO 2 LC I-2017-024</t>
  </si>
  <si>
    <t>S08957490003</t>
  </si>
  <si>
    <t>TRANSFERENCIA DE FONDOS S/G CITE Nº' MEFP/VTCP/DGAFT/UOIE||TES/N°3527/17A SOL. DEL MIN,DE ECO Y FIN.PUB.DE LA FECHA (HRE TSO 4223), POR PATENTES PETROLERAS AL GOB.AUT. INDIGENA ORIGINARIO CAMPESINO CHARAGUA IYAMBAE CORRESP.A LA GESTION 2017. DEBITO DE LA LIBRETA 00990201001 COBRO UTILES DE ESCRITORIO.</t>
  </si>
  <si>
    <t>S08957570003</t>
  </si>
  <si>
    <t>||TRANSFERENCIA DE FONDOS S/G. MENSAJES SWIFT NROS. 11903 DE LA FECHA Y 11870 DE F. 16/08/17. (SECTOR PUBLICO). DEBITO DE LA LIBRETA 00117012001 DGAC, REPOSICION UTILES DE ESCRITORIO.</t>
  </si>
  <si>
    <t>S08957590003</t>
  </si>
  <si>
    <t>||TRANSFERENCIA DE FONDOS S/G. MENSAJES SWIFT NROS. 11896 Y 11888 DE LA FECHA (SECTOR PUBLICO). DEBITO DE LA LIBRETA 00117012001 DGAC, REPOSICION UTILES DE ESCRITORIO.</t>
  </si>
  <si>
    <t>S08957930001</t>
  </si>
  <si>
    <t>||REGISTRO COBRO COMISION TRANSFERENCIA AL EXTERIOR 0.10% S/USD 2.097.411,42 REEMBOLSO GASTOS DE COMUNICACION BS220.- Y EMISION CBTE. CONTABLE BS50.- EN COMPLEMENTO A COMPROBTANTE CONTABLE S-0895791 ADJUNTO DE LA FECHA. CGO.LIB.N°00513042001 YPFB OPERACIONES GNEE REF.:PAGO N°1 CARTA DE CREDITO I-2017-003</t>
  </si>
  <si>
    <t>S08958060003</t>
  </si>
  <si>
    <t>||TRANSFERENCIA DE FONDOS S/G. MENSAJE SWIFT NROS. 11897 Y CORREO ELECTRONICO DE AASANA DE LA FECHA (SECTOR PUBLICO). DEBITO DE LA LIBRETA 00117012001 DGAC, REPOSICION UTILES DE ESCRITORIO.</t>
  </si>
  <si>
    <t>G05205910004</t>
  </si>
  <si>
    <t>VENTA DE DIVISAS CON TRANSFERENCIA DE FONDOS A SOLICITUD DE MINISTERIO DE EDUCACION SEGUN SOLICITUD 2930 REF: TRASPASO CARLA TATTIANA GONZALES GEMIO EQUIVALENTES 1.317,60 USD LIB. 00099021001 TGN-RECURSOS ORDINARIOS (3987) POR DIFERENCIAL CAMBIARIO</t>
  </si>
  <si>
    <t>G05205910005</t>
  </si>
  <si>
    <t>VENTA DE DIVISAS CON TRANSFERENCIA DE FONDOS A SOLICITUD DE MINISTERIO DE EDUCACION SEGUN SOLICITUD 2930 REF: TRASPASO CARLA TATTIANA GONZALES GEMIO EQUIVALENTES 1.317,60 USD LIB. 00099021001 TGN-RECURSOS ORDINARIOS (3987)</t>
  </si>
  <si>
    <t>G05208300001</t>
  </si>
  <si>
    <t>COBRO COSTOS DE PAPELERIA POR REGULARIZACION DE TRANSFERENCIA DEL EXTERIOR POR ORDEN DE CONSULADO GERAL DA BOLIVIA SAO PAULO BRASIL LIB. 00340012003 RECAUDACION EXTRANJERIA - C.I. -L.C.</t>
  </si>
  <si>
    <t>G05213230004</t>
  </si>
  <si>
    <t>VENTA DE DIVISAS CON TRANSFERENCIA DE FONDOS A SOLICITUD DE SERVICIO DESARROLLO EMPRESAS PUBLICAS PRODUCTIVAS SEGUN SOLICITUD 2943 REF: TRANSFERENCIA AL EXTERIOR A LA EMPRESA CORIN S.A. AUTOELEVADORES Y PLATAFORMAS, POR LA ADQUISCION DE 1 MONTACARGA DE 2.500 KG. POR USD. 9.600 A T/C 6.96 EQUIVALENTE LIB. 00132022002 SEDEM - ADMINISTRACION Y OPERACIONES PAPELBOL</t>
  </si>
  <si>
    <t>G05213240004</t>
  </si>
  <si>
    <t>VENTA DE DIVISAS CON TRANSFERENCIA DE FONDOS A SOLICITUD DE YACIMIENTOS PETROLIFEROS FISCALES BOLIVIANOS SEGUN SOLICITUD 2948 REF: PAGO A COMPANIA DE PETROLEOS DE CHILE COPEC SA POR SUMINISTRO DE GASOLINA CARGAS DEL 08 AL 14 DE JUNIO DE 2017 SEGUN FATURAS 13979 AL 13980 Y DOCUMENTACION ADJUNTA LIB. 00513012004 LBP-YPFB-UNICOMERCIAL (4030005415/1-2188907)</t>
  </si>
  <si>
    <t>G05213260004</t>
  </si>
  <si>
    <t>VENTA DE DIVISAS CON TRANSFERENCIA DE FONDOS A SOLICITUD DE YACIMIENTOS PETROLIFEROS FISCALES BOLIVIANOS SEGUN SOLICITUD 2944 REF: PAGO A PETROLEOS DEL PERU PETROPERU SA SEGUN PROFORMA DE FECHA 21 DE JUNIO DE 2017 POR SUMINISTRO DE DIESEL OIL PARA EL MES DE JULIO DE 2017 SEGUN DOCUMENTACION ADJUNTA LIB. 00513012004 LBP-YPFB-UNICOMERCIAL (4030005415/1-2188907)</t>
  </si>
  <si>
    <t>G05213270004</t>
  </si>
  <si>
    <t>VENTA DE DIVISAS CON TRANSFERENCIA DE FONDOS A SOLICITUD DE YACIMIENTOS PETROLIFEROS FISCALES BOLIVIANOS SEGUN SOLICITUD 2945 REF: PAGO A VITOL SA POR SUMINISTRO DE DIESEL OIL MES AGOSTO 2017, TERCER EMBARQUE LOTE 2 SEGUN FACTURA PI 1707263 Y DOCUMENTACION ADJUNTA LIB. 00513012004 LBP-YPFB-UNICOMERCIAL (4030005415/1-2188907)</t>
  </si>
  <si>
    <t>G05213280004</t>
  </si>
  <si>
    <t>VENTA DE DIVISAS CON TRANSFERENCIA DE FONDOS A SOLICITUD DE YACIMIENTOS PETROLIFEROS FISCALES BOLIVIANOS SEGUN SOLICITUD 2946 REF: PAGO A VITOL SA POR SUMINISTRO DE INSUMOS Y ADITIVOS Y DIESEL OIL CORRESPONDIENTE AL MES DE AGOSTO 2017 SEGUN PROFORMA PI 17071350 Y DOCUMENTACION ADJUNTA LIB. 00513012004 LBP-YPFB-UNICOMERCIAL (4030005415/1-2188907)</t>
  </si>
  <si>
    <t>G05215790001</t>
  </si>
  <si>
    <t>COBRO COSTOS DE PAPELERIA SEGUN TRANSFERENCIA DEL EXTERIOR POR ORDEN DE ENERGIA ARGENTINA S.A. REF.: FULLPAY B06-PAGO DIFERIDO INV.EXA GJA 073 17 LIB. 00513012007 YPFB - RECURSOS NACIONALIZACIÓN</t>
  </si>
  <si>
    <t>G05215850001</t>
  </si>
  <si>
    <t>COBRO COSTOS DE PAPELERIA SEGUN TRANSFERENCIA DEL EXTERIOR POR ORDEN DE PERUANA DE COMBUSTIBLES S.A. LIMA-PERU LIB. 00513062001 YPFB-OPERACIONES PLANTA DE SEPARACION DE LIQUIDOS RIO GRANDE</t>
  </si>
  <si>
    <t>G05215870001</t>
  </si>
  <si>
    <t>COBRO COSTOS DE PAPELERIA SEGUN TRANSFERENCIA DEL EXTERIOR POR ORDEN DE LLAMA GAS S.A. (LIMA GPERU) REF.: PAGO FT 34 Y 35 LIB. 00513062001 YPFB-OPERACIONES PLANTA DE SEPARACION DE LIQUIDOS RIO GRANDE</t>
  </si>
  <si>
    <t>J03275460001</t>
  </si>
  <si>
    <t>De: 00099024113 Transferencia en cumplimiento al DS N0913 de 15/06/2011 y el Convenio Intergubernativo de Financiamiento UPRE-CIF-IG/361/2015, suscrito entre la UPRE y el GAM Yapacani, Proyecto Construccion Coliseo San Juan Campo Vibora, correspondiente al pago de la planilla N3, segun la UPRE.</t>
  </si>
  <si>
    <t>J03275550001</t>
  </si>
  <si>
    <t>De: 00099024113 Transferencia en cumplimiento al DS N0913 de 15/06/2011 y el Convenio Intergubernativo de Financiamiento UPRE-CIF-IG/118/2016, suscrito entre la UPRE y el GAM Puerto Suarez, Proyecto Construccion Cancha Futbol Cesped Sintetico Puerto Suarez, correspondiente al pago de la planilla N1,</t>
  </si>
  <si>
    <t>J03275560001</t>
  </si>
  <si>
    <t>De: 00099024113 Transferencia en cumplimiento al DS N0913 de 15/06/2011 y el Convenio Intergubernativo de Financiamiento UPRE-CIF-IG/432/2015, suscrito entre la UPRE y el GAM Comarapa, Proyecto Construccion Tinglado y Graderia Unidad Educativa Huertas, correspondiente al pago de la planilla N2 de ci</t>
  </si>
  <si>
    <t>J03275570001</t>
  </si>
  <si>
    <t>De: 00099024113 Transferencia en cumplimiento al DS N0913 de 15/06/2011 y el Convenio Intergubernativo de Financiamiento UPRE-CIF-IG-357/2016, suscrito entre la UPRE y el GAM Pocona, Proyecto Construccion Puente Vehicular Yuraj Molino - Pilancho, correspondiente al pago de la planilla N4 de cierre,</t>
  </si>
  <si>
    <t>J03275580001</t>
  </si>
  <si>
    <t>De: 00099024113 Transferencia en cumplimiento al DS N0913 de 15/06/2011 y el Convenio Intergubernativo de Financiamiento UPRE-CIF-IG/014/2016, suscrito entre la UPRE y el GAM San Javier, Proyecto Construccion Bloque Administrativo en Hospital Municipal de San Javier, correspondiente al pago de la pl</t>
  </si>
  <si>
    <t>J03275600001</t>
  </si>
  <si>
    <t>De: 00099024113 Transferencia en cumplimiento al DS N0913 de 15/06/2011 y el Convenio Intergubernativo de Financiamiento UPRE-CIF-IG/341/2016, suscrito entre la UPRE y el GAM La Asunta, Proyecto Const. 15 Aulas y Tinglado U.E. El Palmar, correspondiente al pago de la planilla N2, segun la UPRE.</t>
  </si>
  <si>
    <t>J03275610001</t>
  </si>
  <si>
    <t>De: 00099024113 Transferencia en cumplimiento al DS N0913 de 15/06/2011 y el Convenio Intergubernativo de Financiamiento UPRE-CIF-IG 302/2017, suscrito entre la UPRE y el GAM de Patacamaya proyecto Construccion de Aulas Unidad Educativa Simon Bolivar de Chacoma, correspondiente al primer desembolso</t>
  </si>
  <si>
    <t>J03275620001</t>
  </si>
  <si>
    <t>De: 00099024113 Transferencia en cumplimiento al DS N0913 de 15/06/2011 y el Convenio Intergubernativo de Financiamiento UPRE-CIF-IG 299/2017, suscrito entre la UPRE y el GAM de Patacamaya proyecto Construccion de Aulas Unidad Educativa 23 de Marzo de San Martin Iquiaca, correspondiente al primer de</t>
  </si>
  <si>
    <t>J03275630001</t>
  </si>
  <si>
    <t>De: 00099024113 Transferencia en cumplimiento al DS N0913 de 15/06/2011 y el Convenio Intergubernativo de Financiamiento UPRE-CIF-IG 300/2017, suscrito entre la UPRE y el GAM de Patacamaya proyecto Construccion de Aulas Unidad Educativa Chiarumani, correspondiente al primer desembolso equivalente al</t>
  </si>
  <si>
    <t>J03275640001</t>
  </si>
  <si>
    <t>De: 00099024113 Transferencia en cumplimiento al DS N0913 de 15/06/2011 y el Convenio Intergubernativo de Financiamiento UPRE-CIF-IG 301/2017, suscrito entre la UPRE y el GAM de Patacamaya proyecto Construccion de Aulas Unidad Educativa Colchani, correspondiente al primer desembolso equivalente al 2</t>
  </si>
  <si>
    <t>J03275650001</t>
  </si>
  <si>
    <t>De: 00099024113 Transferencia en cumplimiento al DS N0913 de 15/06/2011 y el Convenio Intergubernativo de Financiamiento UPRE-CIF-IG 298/2017, suscrito entre la UPRE y el GAM de Patacamaya proyecto Construccion Bloque de Aulas U.E. Nacional de Patacamaya, correspondiente al primer desembolso equival</t>
  </si>
  <si>
    <t>J03275680001</t>
  </si>
  <si>
    <t>De: 00099024113 Transferencia en cumplimiento al DS N0913 de 15/06/2011 y el Convenio Interinstitucional de Financiamiento UPRE-CIF-72/2014, suscrito entre la UPRE y el GAM Cuatro Canadas, Proyecto Construccion Pavimento Rigido del Municipio de Cuatro Canadas Zona Central, correspondiente al pago de</t>
  </si>
  <si>
    <t>J03275690001</t>
  </si>
  <si>
    <t>De: 00099024113 Transferencia en cumplimiento al DS N0913 de 15/06/2011 y el Convenio Intergubernativo de Financiamiento UPRE-CIF-IG 394/2016, suscrito entre la UPRE y el GAD Tarija, Proyecto Construccion Laboratorio Instituto Tecnologico Uriondo, correspondiente al pago de la planilla N7, segun la</t>
  </si>
  <si>
    <t>J03275700001</t>
  </si>
  <si>
    <t>De: 00099024113 Transferencia en cumplimiento al DS N0913 de 15/06/2011 y el Convenio Intergubernativo de Financiamiento UPRE-CIF-IG 012/2017, suscrito entre la UPRE y el GAD Oruro, Proyecto Construccion Unidad Educativa Nino Quirquincho Feliz, correspondiente al pago de la planilla N1, segun la UPR</t>
  </si>
  <si>
    <t>J03275710001</t>
  </si>
  <si>
    <t>De: 00099024113 Transferencia en cumplimiento al DS N0913 de 15/06/2011 y el Convenio Intergubernativo de Financiamiento UPRE-CIF-IG/431/2016, suscrito entre la UPRE y el GAM Mineros, Proyecto Const. Modulo Educativo U.E. Juan Evo Morales Ayma, correspondiente al pago de la planilla N4, segun la UPR</t>
  </si>
  <si>
    <t>J03275720001</t>
  </si>
  <si>
    <t>De: 00099024113 Transferencia en cumplimiento al DS N0913 de 15/06/2011 y el Convenio Intergubernativo de Financiamiento UPRE-CIF-IG 404/2016, suscrito entre la UPRE y el GAM Icla, Proyecto Construccion Coliseo Cerrado Icla, correspondiente al pago de la planilla N3, segun la UPRE.</t>
  </si>
  <si>
    <t>J03275730001</t>
  </si>
  <si>
    <t>De: 00099024113 Transferencia en cumplimiento al DS N0913 de 15/06/2011 y el Convenio Intergubernativo de Financiamiento UPRE-CIF-IG/181/2016, suscrito entre la UPRE y el GAM Porvenir, Proyecto Construccion Mercado Modelo del Municipio de Porvenir, correspondiente al pago de la planilla N6, segun la</t>
  </si>
  <si>
    <t>J03275740001</t>
  </si>
  <si>
    <t>De: 00099024113 Transferencia en cumplimiento al DS N0913 de 15/06/2011 y el Convenio Interinstitucional de Financiamiento UPRE-CIF-0866/2013, suscrito entre la UPRE y el GAM San Buenaventura, Proyecto Construccion Bloque de aula e Infraestructura Deportiva U.E. Tumopasa San Buenaventura, correspon</t>
  </si>
  <si>
    <t>J03275750001</t>
  </si>
  <si>
    <t>De: 00099024113 Transferencia en cumplimiento al DS N0913 de 15/06/2011 y el Convenio Intergubernativo de Financiamiento UPRE-CIF-IG/491/2015, suscrito entre la UPRE y el GAM Carangas, Proyecto Construccion Calzada Adyacentes y Plaza Principal Mantos, correspondiente al pago de la planilla N4 de ava</t>
  </si>
  <si>
    <t>J03275760001</t>
  </si>
  <si>
    <t>De: 00099024113 Transferencia en cumplimiento al DS N0913 de 15/06/2011 y el Convenio Intergubernativo de Financiamiento UPRE-CIF-IG/074/2016, suscrito entre la UPRE y el GAM Montero, Proyecto Construccion Modulo Educativo Franz Tamayo, correspondiente al pago de la planilla N3 de cierre, segun la U</t>
  </si>
  <si>
    <t>J03275770001</t>
  </si>
  <si>
    <t>De: 00099024113 Transferencia en cumplimiento al DS N0913 de 15/06/2011 y el Convenio Intergubernativo de Financiamiento UPRE-CIF-IG/465/2015, suscrito entre la UPRE y el GAM General de General Agustin Saavedra, Proyecto Construccion Modulo Educativo Unidad Educativa Rvdo. Santiago Courneen Comunid</t>
  </si>
  <si>
    <t>J03275780001</t>
  </si>
  <si>
    <t>De: 00099024113 Transferencia en cumplimiento al DS N0913 de 15/06/2011 y el Convenio Intergubernativo de Financiamiento UPRE-CIF-IG/436/2015, suscrito entre la UPRE y el GAM Comarapa, Proyecto Construccion Tinglado y Graderia Unidad Educativa San Mateo B Tunas Pampa, correspondiente al pago de la</t>
  </si>
  <si>
    <t>J03275790001</t>
  </si>
  <si>
    <t>De: 00099024113 Transferencia en cumplimiento al DS N0913 de 15/06/2011 y el Convenio Interinstitucional de Financiamiento UPRE-CIF-279/2014, suscrito entre la UPRE y el GAM San Javier Proyecto Construccion de Consultorios en el Hospital Municipal en San Javier, correspondiente al pago de la planill</t>
  </si>
  <si>
    <t>J03275800001</t>
  </si>
  <si>
    <t>De: 00099024113 Transferencia en cumplimiento al DS N0913 de 15/06/2011 y el Convenio Intergubernativo de Financiamiento UPRE-CIF-IG/574/2016, suscrito entre la UPRE y el GAM Uyuni Proyecto Construccion Cancha y Tinglado U.E. Telmo Roman Comunidad Alpacani, correspondiente al pago de la planilla N2</t>
  </si>
  <si>
    <t>J03275810001</t>
  </si>
  <si>
    <t>De: 00099024113 Transferencia en cumplimiento al DS N0913 de 15/06/2011 y el Convenio Intergubernativo de Financiamiento UPRE-CIF-IG/486/2016, suscrito entre la UPRE y el GAM Potosi Proyecto Construccion Unidad Educativa Litoral, correspondiente al pago de la planilla N4, segun la UPRE.</t>
  </si>
  <si>
    <t>J03275820001</t>
  </si>
  <si>
    <t>De: 00099024113 Transferencia en cumplimiento al DS N0913 de 15/06/2011 y el Convenio Intergubernativo de Financiamiento UPRE-CIF-IG/085/2015, suscrito entre la UPRE y el GAM Llallagua Proyecto Construccion Bloque de Aulas U.E. Capunita Ayllu Sikuya, correspondiente al pago de la planilla N2 de cier</t>
  </si>
  <si>
    <t>J03275830001</t>
  </si>
  <si>
    <t>De: 00099024113 Transferencia en cumplimiento al DS N0913 de 15/06/2011 y el Convenio Intergubernativo de Financiamiento UPRE-CIF-IG/026/2016, suscrito entre la UPRE y el GAM Cuatro Canadas Proyecto Construccion Modulo Educativo Palestina, correspondiente al pago de la planilla N4 de cierre, segun l</t>
  </si>
  <si>
    <t>J03275840001</t>
  </si>
  <si>
    <t>De: 00099024113 Transferencia en cumplimiento al DS N0913 de 15/06/2011 y el Convenio Intergubernativo de Financiamiento UPRE-CIF-IG/434/2015, suscrito entre la UPRE y el GAM Comarapa Proyecto Construccion Tinglado y Graderia Unidad Educativa Rio Arriba, correspondiente al pago de la planilla N2 de</t>
  </si>
  <si>
    <t>J03275850001</t>
  </si>
  <si>
    <t>De: 00099024113 Transferencia en cumplimiento al DS N0913 de 15/06/2011 y el Convenio Intergubernativo de Financiamiento UPRE-CIF-IG/362/2015, suscrito entre la UPRE y el GAM Yapacani Proyecto Construccion Modulo Educativo Franz Tamayo, correspondiente al pago de la planilla N7 de cierre, segun la U</t>
  </si>
  <si>
    <t>J03275870001</t>
  </si>
  <si>
    <t>De: 00099024113 Transferencia en cumplimiento al DS N0913 de 15/06/2011 y el Convenio Intergubernativo de Financiamiento UPRE-CIF-IG/416/2015, suscrito entre la UPRE y el GAM Coipasa Proyecto Construccion Salon de Actos U.E. Simon Bolivar Municipio de Coipasa, correspondiente al pago de la planilla</t>
  </si>
  <si>
    <t>J03275880001</t>
  </si>
  <si>
    <t>De: 00099024113 Transferencia en cumplimiento al DS N0913 de 15/06/2011 y el Convenio Interinstitucional de Financiamiento UPRE-CIF-324/2014, suscrito entre la UPRE y el GAM Magdalena Proyecto Construccion U.E. Maria Antonio Ortoll Peitx de la Comunidad de Bella Vista - Municipio de Magdalena, corre</t>
  </si>
  <si>
    <t>J03275890001</t>
  </si>
  <si>
    <t>De: 00099024113 Transferencia en cumplimiento al DS N0913 de 15/06/2011 y el Convenio Intergubernativo de Financiamiento UPRE-CIF-IG/400/2016, suscrito entre la UPRE y el GAM Alto Beni Proyecto Construccion Modulo Educativo Caserios Nueve, en el Municipio de Alto Beni, del Departamento de La Paz, co</t>
  </si>
  <si>
    <t>J03275900001</t>
  </si>
  <si>
    <t>De: 00099024113 Transferencia en cumplimiento al DS N0913 de 15/06/2011 y el Convenio Intergubernativo de Financiamiento UPRE-CIF-IG/488/2016, suscrito entre la UPRE y el GAM Puerto Rico Proyecto Construccion Unidad Educativa Carlos Avila Gonzales Puerto Rico, correspondiente al pago de la planilla</t>
  </si>
  <si>
    <t>J03275910001</t>
  </si>
  <si>
    <t>De: 00099024113 Transferencia en cumplimiento al DS N0913 de 15/06/2011 y el Convenio Intergubernativo de Financiamiento UPRE-CIF-IG/367/2016, suscrito entre la UPRE y el GAM Pailon Proyecto Construccion Coliseo Cerrado Municipal Tres Cruces, correspondiente al pago de la planilla N3, segun la UPRE.</t>
  </si>
  <si>
    <t>Q08745810002</t>
  </si>
  <si>
    <t>NUMERO DE LIBRETA CUT: 00010011102 OPERACIÓN E18 TRANSFERENCIA DEL SISTEMA FINANCIERO POR CUENTA DE TERCEROS A LA CUT REVERSION DE FONDOS POR ERROR EN EL MONTO DE TRANSFERENCIA</t>
  </si>
  <si>
    <t>Q08745830002</t>
  </si>
  <si>
    <t>NUMERO DE LIBRETA CUT: 00099021001 OPERACIÓN E18 TRANSFERENCIA DEL SISTEMA FINANCIERO POR CUENTA DE TERCEROS A LA CUT REVERSION DE FONDOS POR ERROR EN EL MONTO DE TRANSFERENCIA</t>
  </si>
  <si>
    <t>Q08746710002</t>
  </si>
  <si>
    <t>NÚMERO DE LIBRETA CUT: 99031009.00 OPERACIÓN T01 TRANSFERENCIA DE FONDOS A LA CUT - TESORO DIRECTO DE BANCO UNION S.A. A CUENTA UNICA DEL TESORO CON NUMERO DE SOLICITUD = 2043769 Y NUMERO CORRELATIVO = 91320018082017539 VENTA DE BONOS BTX POR CUENTA DE VUN</t>
  </si>
  <si>
    <t>Q08747430002</t>
  </si>
  <si>
    <t>NUMERO DE LIBRETA CUT: Cuenta Unica del Tesoro OPERACIÓN E18 TRANSFERENCIA DEL SISTEMA FINANCIERO POR CUENTA DE TERCEROS A LA CUT Devolucion de pagos CC no cobrados por afiliados Civiles correspondiente al periodo de Abril 2017</t>
  </si>
  <si>
    <t>Q08747440002</t>
  </si>
  <si>
    <t>NUMERO DE LIBRETA CUT: Cuenta Unica del Tesoro OPERACIÓN E18 TRANSFERENCIA DEL SISTEMA FINANCIERO POR CUENTA DE TERCEROS A LA CUT Devolución pagos en exceso Gobierno Autonomo Departamental de Tarija</t>
  </si>
  <si>
    <t>S08958670002</t>
  </si>
  <si>
    <t>||TRANSFERENCIA AL T.G.N. EN CUMP. AL ART.8 DE LA LEY 211, DISPOSICION FINAL 3RA. DE LA LEY 856 Y ART. 24 DEL D.S.3034 P/FINANCIAMIENTO DEL BONO JUANA AZURDUY P/JUL./17 S/G BCB-HRE-TGL-2017-11525;RD 238/16; N.MEFP/VTCP/DGPOT/ UPCFTGN/ N°1565/17 Y FOR.TRANSF.9/17 DE GADM TRANSFERENCIA A LA LIBRETA 00099021001 TGN-RECURSOS ORDINARIOS (3987)</t>
  </si>
  <si>
    <t>J03276670001</t>
  </si>
  <si>
    <t>De: 00099024113 Transferencia en cumplimiento al DS N0913 de 15/06/2011 y el Convenio Interinstitucional de Financiamiento UPRE-CIF-0568/13, suscrito entre la UPRE y el GAM Villa Tunari, Proyecto Implementacion de Tecnologia para el Pelado y Almacenamiento de Arroz en Dos Comunidades del Tipnis (San</t>
  </si>
  <si>
    <t>J03276680001</t>
  </si>
  <si>
    <t>J03276690001</t>
  </si>
  <si>
    <t>J03276700001</t>
  </si>
  <si>
    <t>S08958660003</t>
  </si>
  <si>
    <t>||TRANSFERENCIA DE FONDOS S/G. MENSAJES SWIFT NROS. 12012 Y 12005 DE LA FECHA (SECTOR PUBLICO). DEBITO DE LA LIBRETA 00117012001 DGAC, REPOSICION UTILES DE ESCRITORIO.</t>
  </si>
  <si>
    <t>S08958720003</t>
  </si>
  <si>
    <t>||TRANSFERENCIA DE FONDOS S/G. MENSAJE SWIFT NRO. 12020 DE LA FECHA (SECTOR PUBLICO). DEBITO DE LA LIBRETA 00117012001 DGAC, REPOSICION UTILES DE ESCRITORIO.</t>
  </si>
  <si>
    <t>G05219530004</t>
  </si>
  <si>
    <t>VENTA DE DIVISAS CON TRANSFERENCIA DE FONDOS A SOLICITUD DE MINISTERIO DE EDUCACION SEGUN SOLICITUD 2929 REF: TRASPASO PARA UNIVERSITE LAVAL (KAREM DIANNE CHOQUEHUANCA QUISPE) EQUIVALENTES 1.680,76 USD LIB. 00099021001 TGN-RECURSOS ORDINARIOS (3987) POR DIFERENCIAL CAMBIARIO</t>
  </si>
  <si>
    <t>G05219530005</t>
  </si>
  <si>
    <t>VENTA DE DIVISAS CON TRANSFERENCIA DE FONDOS A SOLICITUD DE MINISTERIO DE EDUCACION SEGUN SOLICITUD 2929 REF: TRASPASO PARA UNIVERSITE LAVAL (KAREM DIANNE CHOQUEHUANCA QUISPE) EQUIVALENTES 1.680,76 USD LIB. 00099021001 TGN-RECURSOS ORDINARIOS (3987)</t>
  </si>
  <si>
    <t>G05219540004</t>
  </si>
  <si>
    <t>VENTA DE DIVISAS CON TRANSFERENCIA DE FONDOS A SOLICITUD DE MINISTERIO DE EDUCACION SEGUN SOLICITUD 2928 REF: TRASPASO PARA THE GOVERNORS OF THE UNIVERSITY OF ALBERTA (JORGE GROCK PEREIRA, ANA TERESA MORATO LOPEZ, PATRICIA QUIROGA YANEZ, MARISSA CASTRO MAGNANI) EQUIVALENTES 10.845,05 USD LIB. 00099021001 TGN-RECURSOS ORDINARIOS (3987) POR DIFERENCIAL CAMBIARIO</t>
  </si>
  <si>
    <t>G05219540005</t>
  </si>
  <si>
    <t>VENTA DE DIVISAS CON TRANSFERENCIA DE FONDOS A SOLICITUD DE MINISTERIO DE EDUCACION SEGUN SOLICITUD 2928 REF: TRASPASO PARA THE GOVERNORS OF THE UNIVERSITY OF ALBERTA (JORGE GROCK PEREIRA, ANA TERESA MORATO LOPEZ, PATRICIA QUIROGA YANEZ, MARISSA CASTRO MAGNANI) EQUIVALENTES 10.845,05 USD LIB. 00099021001 TGN-RECURSOS ORDINARIOS (3987)</t>
  </si>
  <si>
    <t>G05219630001</t>
  </si>
  <si>
    <t>G05221750004</t>
  </si>
  <si>
    <t>VENTA DE DIVISAS CON TRANSFERENCIA DE FONDOS A SOLICITUD DE EMPRESA BOLIVIANA DE ALMENDRA Y DERIVADOS SEGUN SOLICITUD 2952 REF: PAGO A WORLDLY DELIGHTS LTD POR COMISIONES POR VENTAS INVOICE NRO. 5 LIB. 00582012001 EBA - RECURSOS ESPECIFICOS (4010709419)</t>
  </si>
  <si>
    <t>G05221760004</t>
  </si>
  <si>
    <t>VENTA DE DIVISAS CON TRANSFERENCIA DE FONDOS A SOLICITUD DE MINISTERIO DE ECONOMIA Y FINANZAS PUBLICAS SEGUN SOLICITUD 2954 REF: PAGO A FAVOR DE BLOOMBERG FINANCE LP CUENTA 9401733396, MESES DE JULIO Y AGOSTO/2017, POR SERVICIOS ESPECIALES BLOOMBERG (DOS TERMINALES) DE OPERACIONES DEUDA PUBLICA EN LIB. 00099021001 TGN-RECURSOS ORDINARIOS (3987)</t>
  </si>
  <si>
    <t>G05221770004</t>
  </si>
  <si>
    <t>VENTA DE DIVISAS CON TRANSFERENCIA DE FONDOS A SOLICITUD DE MINISTERIO DE ECONOMIA Y FINANZAS PUBLICAS SEGUN SOLICITUD 2953 REF: PAGO A FAVOR DE MOODYS INVESTORS SERVICE CUENTA 8801939847, POR SERVICIO DE CALIFICACION DE RIESGO PARA LA EMISION SOBERANA EN MERCADOS DE CAPITAL EXTERNOS DEL ESTADO PLUR LIB. 00099021001 TGN-RECURSOS ORDINARIOS (3987)</t>
  </si>
  <si>
    <t>G05227480001</t>
  </si>
  <si>
    <t>COBRO COSTOS DE PAPELERIA SEGUN TRANSFERENCIA DEL EXTERIOR POR ORDEN DE ENERGIA ARGENTINA S.A. REF.:INV.073 17 LIB. 00513012007 YPFB - RECURSOS NACIONALIZACIÓN</t>
  </si>
  <si>
    <t>G05227500001</t>
  </si>
  <si>
    <t>COBRO COSTOS DE PAPELERIA SEGUN TRANSFERENCIA DEL EXTERIOR POR ORDEN DE ENERGIA ARGENTINA S.A. REF:INV 073-17 LIB. 00513012007 YPFB - RECURSOS NACIONALIZACIÓN</t>
  </si>
  <si>
    <t>G05227520001</t>
  </si>
  <si>
    <t>COBRO COSTOS DE PAPELERIA SEGUN TRANSFERENCIA DEL EXTERIOR POR ORDEN DE ENERGIA ARGENTINA SA REF.: FULLPAY B06-PAGO DIFERIDO INV 073 17 LIB. 00513012007 YPFB - RECURSOS NACIONALIZACIÓN</t>
  </si>
  <si>
    <t>G05227570001</t>
  </si>
  <si>
    <t>G05227580003</t>
  </si>
  <si>
    <t>PAGO A JICA PRÉSTAMO BV-P5 VCTO. 20-ago-2017 POR CUENTA DE TGN , NTI. 009686 VALOR 18-ago-2017 INTERESES JPY 6.410,00 COMISIONES JPY 1.173.133,00 LIBRETA N° 00099021001 "TGN RECURSOS ORDINARIOS" (3987)</t>
  </si>
  <si>
    <t>J03277200002</t>
  </si>
  <si>
    <t>A:00099021001 El concepto de la mencionada operacion corresponde a la transferencia de capital por el mes de Julio/2017, de Cooperativa Buen Samaritano al TGN.</t>
  </si>
  <si>
    <t>J03277210002</t>
  </si>
  <si>
    <t>A:00099021001 El concepto de la mencionada operacion corresponde a la transferencia de capital por el mes de Julio/2017, de Cooperativa Sudamerica al TGN.</t>
  </si>
  <si>
    <t>J03277220002</t>
  </si>
  <si>
    <t>A:00099021001 El concepto de la mencionada operacion corresponde a la transferencia de capital por el mes de julio/2017, del Fideicomiso TGN 9</t>
  </si>
  <si>
    <t>Q08753140002</t>
  </si>
  <si>
    <t>NÚMERO DE LIBRETA CUT: 99031009.00 OPERACIÓN T01 TRANSFERENCIA DE FONDOS A LA CUT - TESORO DIRECTO DE BANCO UNION S.A. A CUENTA UNICA DEL TESORO CON NUMERO DE SOLICITUD = 2048095 Y NUMERO CORRELATIVO = 91320021082017582 VENTA DE BONOS BTX A SOLICITUD DE VUN</t>
  </si>
  <si>
    <t>Q08753180002</t>
  </si>
  <si>
    <t>NUMERO DE LIBRETA CUT: 86014407 OPERACIÓN E18 TRANSFERENCIA DEL SISTEMA FINANCIERO POR CUENTA DE TERCEROS A LA CUT A SOL.ESC. EMBAJADA SUIZA (COSUDE)</t>
  </si>
  <si>
    <t>S08959300002</t>
  </si>
  <si>
    <t>'TRANSFERENCIA DE FONDOS||A SOL. DEL MIN,DE ECO Y FIN.PUBL. MEFP/VTCP/DGAFT/UOIET/TES/N°3586/17 DE LA FECHA HRE TSO 4246 PAGO DE CAPITAL EN MORA, ADEUDADO POR AASANA, CORRESPONDIENTE A LA DEUDA EMERGENTE DEL D.S. N°24641 (04/06/1997). ABONO A LA LIBRETA 00099021001 TGN - RECURSOS ORDINARIOS.</t>
  </si>
  <si>
    <t>S08959390002</t>
  </si>
  <si>
    <t>||TRANSFERENCIA DE FONDOS S/G. FORMULARIO, CITE' BUN0546/17 DE LA FECHA (HRE-TSO-4248). DEVOLUCION DE RECURSOS NO EJECUTADOS EN LA GESTION 2016 DE LOS PROYECTOS FINANCIADOS POR LA UPRE. A SOLICITUD DEL G.A.M. DE AIQUILE; LIBRETA 00099024113 "BOLIVIA CAMBIA"; BUN.</t>
  </si>
  <si>
    <t>G05231940004</t>
  </si>
  <si>
    <t>VENTA DE DIVISAS CON TRANSFERENCIA DE FONDOS A SOLICITUD DE YACIMIENTOS PETROLIFEROS FISCALES BOLIVIANOS SEGUN SOLICITUD 2964 REF: PAGO A JAGUAR EXPLORATION FACTURA NUMERO 16 0119 CORRESPONDIENTE AL SEXTO PAGO POR EL APOYO TECNICO PARA LA ADQUISICION SISMICA 2D EN EL ALTIPLANO NORTE SEGUN CONTRATO U LIB. 00513042001 YPFB - OPERACIONES G N E E</t>
  </si>
  <si>
    <t>G05237680003</t>
  </si>
  <si>
    <t>TRANSFERENCIA RECIBIDA DEL EXTERIOR SEGÚN MENSAJES SWIFT Nos. 12075-12068 (REM.EXT.) DE FECHA 21-08-2017 POR DESEMBOLSO DE FONPLATA PRÉSTAMO BOL 21/2014 GAF-BOL-067-2017 DESEMBOLSO N° 8 LIBRETA N° 00291012002 ABC-RECURSOS PROPIOS REF.: UTILES DE ESCRITORIO</t>
  </si>
  <si>
    <t>S08959290003</t>
  </si>
  <si>
    <t>||TRANSFERENCIA DE FONDOS S/G. MENSAJE SWIFT NRO. 12076 DE LA FECHA (SECTOR PUBLICO). DEBITO DE LA LIBRETA 00117012001 DGAC, REPOSICION UTILES DE ESCRITORIO.</t>
  </si>
  <si>
    <t>Q08758290002</t>
  </si>
  <si>
    <t>Q08758470002</t>
  </si>
  <si>
    <t>NÚMERO DE LIBRETA CUT: 99031009.00 OPERACIÓN T01 TRANSFERENCIA DE FONDOS A LA CUT - TESORO DIRECTO DE BANCO UNION S.A. A CUENTA UNICA DEL TESORO CON NUMERO DE SOLICITUD = 2051862 Y NUMERO CORRELATIVO = 91320022082017636 A SOLICITUD DE VALORES UNION</t>
  </si>
  <si>
    <t>S08959670001</t>
  </si>
  <si>
    <t>||RESPUESTA DEBITO DEL BANQUERO SG/ SWIFT 12133 DE LA FECHA REF: COBRO COMISION POR TRANSFERENCIA DE EUR 300,00 DEL 15/08/17 SG/ SOLICITUD DEL MINISTERIO DE EDUCACION, PAGO A/F DIANA JACKELYNE VALDEZ VARGAS LIB. NO. 00099021001 TGN-RECURSOS ORDINARIOS, COMIS. DEL BANQUERO EQUIV. EUR 3,50</t>
  </si>
  <si>
    <t>S08959670004</t>
  </si>
  <si>
    <t>||RESPUESTA DEBITO DEL BANQUERO SG/ SWIFT 12133 DE LA FECHA REF: COBRO COMISION POR TRANSFERENCIA DE EUR 300,00 DEL 15/08/17 SG/ SOLICITUD DEL MINISTERIO DE EDUCACION, PAGO A/F DIANA JACKELYNE VALDEZ VARGAS LIB. NO. 00099021001 TGN-RECURSOS ORDINARIOS, COBRO UTILES DE ESCRITORIO</t>
  </si>
  <si>
    <t>S08960570003</t>
  </si>
  <si>
    <t>||TRANSFERENCIA DE FONDOS S/G. MENSAJE SWIFT NRO. 12140 DE LA FECHA (SECTOR PUBLICO). DEBITO DE LA LIBRETA 00117012001 DGAC, REPOSICION UTILES DE ESCRITORIO.</t>
  </si>
  <si>
    <t>G05241630004</t>
  </si>
  <si>
    <t>VENTA DE DIVISAS CON TRANSFERENCIA DE FONDOS A SOLICITUD DE ADUANA NACIONAL DE BOLIVIA SEGUN SOLICITUD 2962 REF: PAGO POR CONTRIBUCION ANUAL A LA OMA (ORGANIZACION MUNDIAL DE ADUANAS), PERIODO 01/07/2017 A 30/06/2018, POR UN IMPORTE DE 23.964,08 EUROS EQUIVALENTE AL 0.161 POR CIENTO SOBRE EL TOTAL D LIB. 00283012002 ADUANA NAL.-RECURSOS PROPIOS (4169-03D353) POR DIFERENCIAL CAMBIARIO</t>
  </si>
  <si>
    <t>G05241630005</t>
  </si>
  <si>
    <t>VENTA DE DIVISAS CON TRANSFERENCIA DE FONDOS A SOLICITUD DE ADUANA NACIONAL DE BOLIVIA SEGUN SOLICITUD 2962 REF: PAGO POR CONTRIBUCION ANUAL A LA OMA (ORGANIZACION MUNDIAL DE ADUANAS), PERIODO 01/07/2017 A 30/06/2018, POR UN IMPORTE DE 23.964,08 EUROS EQUIVALENTE AL 0.161 POR CIENTO SOBRE EL TOTAL D LIB. 00283012002 ADUANA NAL.-RECURSOS PROPIOS (4169-03D353)</t>
  </si>
  <si>
    <t>G05241640004</t>
  </si>
  <si>
    <t>VENTA DE DIVISAS CON TRANSFERENCIA DE FONDOS A SOLICITUD DE MINISTERIO DE ECONOMIA Y FINANZAS PUBLICAS SEGUN SOLICITUD 2963 REF: PAGO A DEXIA BANQUE INTERNATIONALE LUXEMBOURG CUENTA LU020020484786518300 (THE BANK OF NEW YORK MELLON - LUXEMBOURG ), POR COMISION DE AGENTE PAGADOR TRUSTEE (PAYING AGENT LIB. 00099021001 TGN-RECURSOS ORDINARIOS (3987) POR DIFERENCIAL CAMBIARIO</t>
  </si>
  <si>
    <t>G05241640005</t>
  </si>
  <si>
    <t>VENTA DE DIVISAS CON TRANSFERENCIA DE FONDOS A SOLICITUD DE MINISTERIO DE ECONOMIA Y FINANZAS PUBLICAS SEGUN SOLICITUD 2963 REF: PAGO A DEXIA BANQUE INTERNATIONALE LUXEMBOURG CUENTA LU020020484786518300 (THE BANK OF NEW YORK MELLON - LUXEMBOURG ), POR COMISION DE AGENTE PAGADOR TRUSTEE (PAYING AGENT LIB. 00099021001 TGN-RECURSOS ORDINARIOS (3987)</t>
  </si>
  <si>
    <t>G05244170004</t>
  </si>
  <si>
    <t>VENTA DE DIVISAS A SOLICITUD DE YACIMIENTOS PETROLIFEROS FISCALES BOLIVIANOS SEGUN SOLICITUD 2969 REF: PAGO A YPFB TRANSPORTE SA FACTURA N 101 Y 102 POR SERVICIO DE TRANSPORTE POR POLIDUCTOS MES JUNIO 2017 SEGUN DOCUMENTACION ADJUNTA LIB. 00513012004 LBP-YPFB-UNICOMERCIAL (4030005415/1-2188907)</t>
  </si>
  <si>
    <t>G05244250001</t>
  </si>
  <si>
    <t>COBRO COSTOS DE PAPELERIA SEGUN TRANSFERENCIA DEL EXTERIOR POR ORDEN DE CONSULADO DE BOLIVIA EN CALAMA. REF.:RECAUDACION CEDULAS DE IDENTIDAD JULIO 2017 LIB. 00340012003 RECAUDACION EXTRANJERIA - C.I. -L.C.</t>
  </si>
  <si>
    <t>G05244280004</t>
  </si>
  <si>
    <t>VENTA DE DIVISAS CON TRANSFERENCIA DE FONDOS A SOLICITUD DE MINISTERIO DE EDUCACION SEGUN SOLICITUD 2972 REF: TRASPASO PARA MARLIZ ARTEAGA GOMEZ GARCIA LIB. 00099021001 TGN-RECURSOS ORDINARIOS (3987)</t>
  </si>
  <si>
    <t>G05245400004</t>
  </si>
  <si>
    <t>VENTA DE DIVISAS CON TRANSFERENCIA DE FONDOS A SOLICITUD DE INSTITUTO NACIONAL DE INNOVACION AGROPECUARIA Y FORESTAL (INIAF) SEGUN SOLICITUD 2970 REF: DEVOLUCION DE FONDOS AL BANCO MUNDIAL REFERENCE: IDA 5003-BO, UNUTILIZED DESIGNATED ACCOUNT -ATTN: R.PANTOJA/L.WERNER SEGUN HOJA DE RUTA N 6057 NOTA LIB. 00222012001 INIAF- A NIVEL NACIONAL</t>
  </si>
  <si>
    <t>G05245410004</t>
  </si>
  <si>
    <t>VENTA DE DIVISAS CON TRANSFERENCIA DE FONDOS A SOLICITUD DE INSTITUTO NACIONAL DE INNOVACION AGROPECUARIA Y FORESTAL (INIAF) SEGUN SOLICITUD 2971 REF: DEVOLUCION DE FONDOS AL BANCO MUNDIAL REFERENCE: IDA 5003-BO, UNUTILIZED DESIGNATED ACCOUNT -ATTN: R.PANTOJA/L.WERNER SEGUN HOJA DE RUTA N 6057 NOTA LIB. 00222012001 INIAF- A NIVEL NACIONAL</t>
  </si>
  <si>
    <t>G05251730001</t>
  </si>
  <si>
    <t>J03277350001</t>
  </si>
  <si>
    <t>De: 00099024113 Transferencia en cumplimiento al DS N0913 de 15/06/2011 y el Convenio Intergubernativo de Financiamiento UPRE-CIF-IG/413/2015, suscrito entre la UPRE y el GAM de Choquecota, Proyecto Construccion Cancha de Cesped Sintetico Municipio Choquecota, correspondiente al pago de la planilla</t>
  </si>
  <si>
    <t>J03277360001</t>
  </si>
  <si>
    <t>De: 00099024113 Transferencia en cumplimiento al DS N0913 de 15/06/2011 y el Convenio Interinstitucional de Financiamiento UPRE-CIF-375/2014, suscrito entre la UPRE y el GAM Tinguipaya, Proyecto Construccion Internado, Aulas y Tinglado Unidad Educativa Challamayu, correspondiente al pago de la plani</t>
  </si>
  <si>
    <t>J03277370001</t>
  </si>
  <si>
    <t>De: 00099024113 Transferencia en cumplimiento al DS N0913 de 15/06/2011 y el Convenio Intergubernativo de Financiamiento UPRE-CIF-IG 491/2016, suscrito entre la UPRE y el GAM de Cliza, Proyecto Construccion Unidad Educativa Mcal. Sucre, correspondiente al pago de la planilla N 2, segun la UPRE.</t>
  </si>
  <si>
    <t>J03277380001</t>
  </si>
  <si>
    <t>De: 00099024113 Transferencia en cumplimiento al DS N0913 de 15/06/2011 y el Convenio Intergubernativo de Financiamiento UPRE-CIF-IG/046/2016, suscrito entre la UPRE y el GAM Mineros, Proyecto Construccion Modulo Educativo Mariscal Santa Cruz I - Minero, correspondiente al pago de la planilla N5 de</t>
  </si>
  <si>
    <t>J03277390001</t>
  </si>
  <si>
    <t>De: 00099024113 Transferencia en cumplimiento al DS N0913 de 15/06/2011 y el Convenio Intergubernativo de Financiamiento UPRE-CIF-IG 491/2016, suscrito entre la UPRE y el GAM de Cliza, Proyecto Construccion Unidad Educativa Mcal. Sucre, correspondiente al pago de la planilla N 3, segun la UPRE.</t>
  </si>
  <si>
    <t>J03277400001</t>
  </si>
  <si>
    <t>De: 00099024113 Transferencia en cumplimiento al DS N0913 de 15/06/2011 y el Convenio Intergubernativo de Financiamiento UPRE-CIF-IG/361/2016, suscrito entre la UPRE y el GAM Salinas de Garci Mendoza, Proyecto Const. Cancha Polifuncional y Tinglado Lipipujio Municipio Salinas de Garci Mendoza, corre</t>
  </si>
  <si>
    <t>J03277410001</t>
  </si>
  <si>
    <t>De: 00099024113 Transferencia en cumplimiento al DS N0913 de 15/06/2011 y el Convenio Intergubernativo de Financiamiento UPRE-CIF-IG/435/2015, suscrito entre la UPRE y el GAM Comarapa, Proyecto Construccion Tinglado y Graderia Unidad Educativa San Mateo A - La Tranca, correspondiente al pago de la p</t>
  </si>
  <si>
    <t>J03277420001</t>
  </si>
  <si>
    <t>De: 00099024113 Transferencia en cumplimiento al DS N0913 de 15/06/2011 y el Convenio Intergubernativo de Financiamiento UPRE-CIF-IG/351/2016, suscrito entre la UPRE y el GAM Irupana, Proyecto Const. Unidad Educativa German Busch - Irupana, correspondiente al pago de la planilla N 5, segun la UPRE.</t>
  </si>
  <si>
    <t>J03277430001</t>
  </si>
  <si>
    <t>De: 00099024113 Transferencia en cumplimiento al DS N0913 de 15/06/2011 y el Convenio Interinstitucional de Financiamiento UPRE-CIF-117/2015, suscrito entre la UPRE y el GAM Chimore, Proyecto Const. Centro Cultural Chimore, correspondiente al pago de la planilla N7, segun la UPRE.</t>
  </si>
  <si>
    <t>J03277440001</t>
  </si>
  <si>
    <t>De: 00099024113 Transferencia en cumplimiento al DS N0913 de 15/06/2011 y el Convenio Intergubernativo de Financiamiento UPRE-CIF-IG/254/2016, suscrito entre la UPRE y el GAM Pasorapa, Proyecto Const. De Calles Casco Viejo Pasorapa, correspondiente al pago de la planilla N 4, segun la UPRE.</t>
  </si>
  <si>
    <t>J03277720001</t>
  </si>
  <si>
    <t>De: 00099024113 Transferencia en cumplimiento al DS N0913 de 15/06/2011 y el Convenio Intergubernativo de Financiamiento UPRE-CIF-IG 124/2016, suscrito entre la UPRE y el GAM Cajuata, Proyecto Construccion Centro de Salud con Internacion Circuata, correspondiente al pago de la planilla N3 de cierre,</t>
  </si>
  <si>
    <t>S08959640001</t>
  </si>
  <si>
    <t>||RESPUESTA A DEBITO DEL BANQUERO SEGUN SWIFT NO.12134 DE LA FECHA REF.: COMISION DEL BANQUERO POR EUR 6,72 POR TRANSF.DE EUR 234.184,04 DEL 15/08/2017 A SOLIC.DE DIREMAR A FAVOR DE DHI POR PAGO DE CONSULTORIA ESTUDIO DE FLUJOS DE SIST.DE AGUA DE MANANTIALES. LIB.00099021001 TGN-RECURSOS ORDINARIOS POR COBRO COMIS.DEL BANQUERO EQUIV.A EUR 6,72</t>
  </si>
  <si>
    <t>S08959640004</t>
  </si>
  <si>
    <t>||RESPUESTA A DEBITO DEL BANQUERO SEGUN SWIFT NO.12134 DE LA FECHA REF.: COMISION DEL BANQUERO POR EUR 6,72 POR TRANSF.DE EUR 234.184,04 DEL 15/08/2017 A SOLIC.DE DIREMAR A FAVOR DE DHI POR PAGO DE CONSULTORIA ESTUDIO DE FLUJOS DE SIST.DE AGUA DE MANANTIALES. LIB.00099021001 TGN-RECURSOS ORDINARIOS POR COBRO UTILES DE ESCRITORIO</t>
  </si>
  <si>
    <t>J03278290002</t>
  </si>
  <si>
    <t>A:00099021001 Pago de capital e interes corriente a favor del TGN, adeudado por el GAD Santa Cruz, correspondiente al Prestamo Convenio Subsidiario CAF 2324, Proyecto Sistema de Electrificacion El Carmen Rivero Torrez.</t>
  </si>
  <si>
    <t>Q08762810002</t>
  </si>
  <si>
    <t>NÚMERO DE LIBRETA CUT: 99031009.00 OPERACIÓN T01 TRANSFERENCIA DE FONDOS A LA CUT - TESORO DIRECTO DE BANCO UNION S.A. A CUENTA UNICA DEL TESORO CON NUMERO DE SOLICITUD = 2055702 Y NUMERO CORRELATIVO = 91320023082017697 VENTA DE BONOS BTX POR CUENTA DE VALORES UNION</t>
  </si>
  <si>
    <t>Q08763530002</t>
  </si>
  <si>
    <t>NUMERO DE LIBRETA CUT: 00099021001 OPERACIÓN E18 TRANSFERENCIA DEL SISTEMA FINANCIERO POR CUENTA DE TERCEROS A LA CUT PAGO MULTAS SEGIP ABRIL</t>
  </si>
  <si>
    <t>J03278280001</t>
  </si>
  <si>
    <t>De: 00099024113 Transferencia en cumplimiento al DS N0913 de 15/06/2011 y el Convenio Intergubernativo de Financiamiento UPRE-CIF-IG/433/2015, suscrito entre la UPRE y el GAM Comarapa, Proyecto Construccion Tinglado y Graderia Unidad Educativa Pulquina Abajo, correspondiente al pago de la planilla N</t>
  </si>
  <si>
    <t>G05256050003</t>
  </si>
  <si>
    <t>PROVISION DE FONDOS A SOLICITUD DE YACIMIENTOS PETROLIFEROS FISCALES BOLIVIANOS SEGUN SOLICITUD YPFB-0238-2017 REF: PAGO POR TRANSP. FIRME INTERRUM. MI JULIO 17 A GOB LIB. 00513012007 YPFB - RECURSOS NACIONALIZACIÓN</t>
  </si>
  <si>
    <t>G05257280003</t>
  </si>
  <si>
    <t>PROVISION DE FONDOS A SOLICITUD DE YACIMIENTOS PETROLIFEROS FISCALES BOLIVIANOS SEGUN SOLICITUD YPFB-0237-2017 REF: PAGO DE TRANSPORTE MI INTERRUMPIBLE CHIQUITOS Y YACUSES Y ME JULIO 17 A GTB LIB. 00513012007 YPFB - RECURSOS NACIONALIZACIÓN</t>
  </si>
  <si>
    <t>G05257390004</t>
  </si>
  <si>
    <t>TRANSFERENCIA DE FONDOS AL EXTERIOR A SOLICITUD DE TESORO GENERAL DE LA NACION SEGUN SOLICITUD 2955 REF: PAGO A LA ORGANIZACION INTERNACIONAL DEL TRABAJO (OIT), POR CONCEPTO DE MEMBRESIA POR CHF34.084,00, SEGUN SOLICITUD VRE-DGRM-CS-188/2017. EQUIVALENTES 36.060,09 USD LIB. 00099021001 TGN-RECURSOS ORDINARIOS (3987)</t>
  </si>
  <si>
    <t>G05260270004</t>
  </si>
  <si>
    <t>VENTA DE DIVISAS CON TRANSFERENCIA DE FONDOS A SOLICITUD DE DIRECCION ESTRATEGICA DE REIVINDICACION MARITIMA DIREMAR SEGUN SOLICITUD 2976 REF: REGISTRO PARA PAGO MEDIANTE EGA DIVISAS AL PROFESOR GABRIEL E. ECKSTEIN POR SERVICIOS PRESTADOS POR 19,5 HORAS DE ASESORAMIENTO EL MES DE JUNIO/2017, SOLICIT LIB. 00099021001 TGN-RECURSOS ORDINARIOS (3987)</t>
  </si>
  <si>
    <t>G05260280004</t>
  </si>
  <si>
    <t>VENTA DE DIVISAS CON TRANSFERENCIA DE FONDOS A SOLICITUD DE YACIMIENTOS PETROLIFEROS FISCALES BOLIVIANOS SEGUN SOLICITUD 2974 REF: PRIMER PAGO A SANDER GEOPHYSICS LIMITED, REFERIDO AL PROCESO DE CONTRATACION ADQUISICION INTEGRAL AEROGRAVIMETRICA ? AEROMAGNETOMETRICA EN LA CUENCA DEL ALTIPLANO. LIB. 00513022001 YPFB - "OPERACIONES"</t>
  </si>
  <si>
    <t>G05260320001</t>
  </si>
  <si>
    <t>COBRO COSTOS DE PAPELERIA SEGUN TRANSFERENCIA DEL EXTERIOR POR ORDEN DE HERCO COMBUSTIBLES S A (LIMA PERU) LIB. 00513062001 YPFB-OPERACIONES PLANTA DE SEPARACION DE LIQUIDOS RIO GRANDE</t>
  </si>
  <si>
    <t>J03277850001</t>
  </si>
  <si>
    <t>De: 00099024113 Transferencia en cumplimiento al DS N0913 de 15/06/2011 y el Convenio Intergubernativo de Financiamiento UPRE-CIF-IG/030/2016, suscrito entre la UPRE y el GAM Comarapa, Proyecto Construccion Dos Aulas Unidad Educativa San Mateo A La Tranca, correspondiente al pago de la planilla N3</t>
  </si>
  <si>
    <t>J03277860001</t>
  </si>
  <si>
    <t>De: 00099024113 Transferencia en cumplimiento al DS N0913 de 15/06/2011 y el Convenio Intergubernativo de Financiamiento UPRE-CIF-IG 315/2016, suscrito entre la UPRE y el GAM Vila Vila, Proyecto Construccion Aulas Unidad Educativa Sivingani, correspondiente al pago de la planilla N3 de cierre, segun</t>
  </si>
  <si>
    <t>J03277870001</t>
  </si>
  <si>
    <t>De: 00099024113 Transferencia en cumplimiento al DS N0913 de 15/06/2011 y el Convenio Intergubernativo de Financiamiento UPRE-CIF-IG/300/2015, suscrito entre la UPRE y el GAM Santa Rosa, Proyecto Const. Tinglado y U.E. Umbelina Claure de Cuellar Zona Central, correspondiente al pago de la planilla</t>
  </si>
  <si>
    <t>J03277880001</t>
  </si>
  <si>
    <t>De: 00099024113 Transferencia en cumplimiento al DS N0913 de 15/06/2011 y el Convenio Intergubernativo de Financiamiento UPRE-CIF-IG/366/2015, suscrito entre la UPRE y el GAM Esmeralda, Proyecto Construccion de Tinglado, Graderias y Cancha Comunidad Central, correspondiente al pago de la planilla N1</t>
  </si>
  <si>
    <t>J03277890001</t>
  </si>
  <si>
    <t>De: 00099024113 Transferencia en cumplimiento al DS N0913 de 15/06/2011 y el Convenio Interinstitucional de Financiamiento UPRE-CIF-0868/2013, suscrito entre la UPRE y el GAM Ixiamas, Proyecto Construccion Bloque de Aulas e Infraestructura Deportiva U.E. 15 de Agosto - Ixiamas, correspondiente al pa</t>
  </si>
  <si>
    <t>J03277900001</t>
  </si>
  <si>
    <t>De: 00099024113 Transferencia en cumplimiento al DS N0913 de 15/06/2011 y el Convenio Intergubernativo de Financiamiento UPRE-CIF-IG 415/2016, suscrito entre la UPRE y el GAM Sacaba, Proyecto Construccion Unidad Educativa Fiscal 22 de Enero D - Aguirre, correspondiente al pago de la planilla N4 de c</t>
  </si>
  <si>
    <t>J03277910001</t>
  </si>
  <si>
    <t>J03277920001</t>
  </si>
  <si>
    <t>De: 00099024113 Transferencia en cumplimiento al DS N0913 de 15/06/2011 y el Convenio Intergubernativo de Financiamiento UPRE-CIF-IG/487/2016, suscrito entre la UPRE y el GAM Potosi, Proyecto Construccion Bloque Administrativo, 4 Aulas, Banos y Area Deportiva con Tinglado U.E. Karachipampa, correspo</t>
  </si>
  <si>
    <t>J03277930001</t>
  </si>
  <si>
    <t>De: 00099024113 Transferencia en cumplimiento al DS N0913 de 15/06/2011 y el Convenio Intergubernativo de Financiamiento UPRE-CIF-IG/425/2016, suscrito entre la UPRE y el GAM Potosi, Proyecto Construccion Unidad Educativa Tecnico Humanistico Warisata D-12, correspondiente al pago de la planilla N3,</t>
  </si>
  <si>
    <t>J03277940001</t>
  </si>
  <si>
    <t>De: 00099024113 Transferencia en cumplimiento al DS N0913 de 15/06/2011 y el Convenio Interinstitucional de Financiamiento UPRE-CIF-126/2015, suscrito entre la UPRE y el GAM Chimore, Proyecto Const. Unidad Educativa Modelo Primaria Hugo Chavez Frias Chimore, correspondiente al pago de la planilla N6</t>
  </si>
  <si>
    <t>J03277950001</t>
  </si>
  <si>
    <t>De: 00099024113 Transferencia en cumplimiento al DS N0913 de 15/06/2011 y el Convenio Intergubernativo de Financiamiento UPRE-CIF-IG/283/2015, suscrito entre la UPRE y el GAM Huacaraje, Proyecto Ampliacion Unidad Educativa Raul Salazar Rivero San Jose Huacaraje, correspondiente al pago de la planil</t>
  </si>
  <si>
    <t>J03277960001</t>
  </si>
  <si>
    <t>De: 00099024113 Transferencia en cumplimiento al DS N0913 de 15/06/2011 y el Convenio Intergubernativo de Financiamiento UPRE-CIF-IG/070/2016, suscrito entre la UPRE y el GAM San Matias, Proyecto Construccion Centro de Salud de 1ER Nivel con Camas Ascension de la Frontera, correspondiente al pago de</t>
  </si>
  <si>
    <t>J03277970001</t>
  </si>
  <si>
    <t>De: 00099024113 Transferencia en cumplimiento al DS N0913 de 15/06/2011 y el Convenio Intergubernativo de Financiamiento UPRE-CIF-IG/404/2015, suscrito entre la UPRE y el GAM Coipasa, Proyecto Construccion Casa de Gobierno Municipio de Coipasa, correspondiente al pago de la planilla N2 de avance y c</t>
  </si>
  <si>
    <t>J03277980001</t>
  </si>
  <si>
    <t>De: 00099024113 Transferencia en cumplimiento al DS N0913 de 15/06/2011 y el Convenio Intergubernativo de Financiamiento UPRE-CIF-IG/408/2015, suscrito entre la UPRE y el GAM Belen de Andamarca, Proyecto Construccion Puesto de Salud Real Machacamarca, correspondiente al pago de la planilla N2 de cie</t>
  </si>
  <si>
    <t>J03277990001</t>
  </si>
  <si>
    <t>De: 00099024113 Transferencia en cumplimiento al DS N0913 de 15/06/2011 y el Convenio Intergubernativo de Financiamiento UPRE-CIF-IG/232/2015, suscrito entre la UPRE y el GAM San Javier, Proyecto Construccion Plaza Principal Comunidad San Pedro Nuevo, correspondiente al pago de la planilla N6 de cie</t>
  </si>
  <si>
    <t>J03278000001</t>
  </si>
  <si>
    <t>De: 00099024113 Transferencia en cumplimiento al DS N0913 de 15/06/2011 y el Convenio Intergubernativo de Financiamiento UPRE-CIF-IG/471/2015, suscrito entre la UPRE y el GAM Huayllamarca, Proyecto Construccion Coliseo Cerrado Chuquichambi, correspondiente al pago de la planilla N2 de cierre, segun</t>
  </si>
  <si>
    <t>J03278010001</t>
  </si>
  <si>
    <t>De: 00099024113 Transferencia en cumplimiento al DS N0913 de 15/06/2011 y el Convenio Intergubernativo de Financiamiento UPRE-CIF-IG/504/2015, suscrito entre la UPRE y el GAM de Huatajata proyecto Construccion de Aulas, Tinglado, Banos y Direccion U.E. Soncachi Chico, correspondiente al pago de la</t>
  </si>
  <si>
    <t>J03278020001</t>
  </si>
  <si>
    <t>De: 00099024113 Transferencia en cumplimiento al DS N0913 de 15/06/2011 y el Convenio Interinstitucional de Financiamiento UPRE-CIF-0871/2013, suscrito entre la UPRE y el GAM de Cotagaita proyecto Construccion Internado Escolar Ramadas, correspondiente al pago de la planilla N 5 de cierre, segun la</t>
  </si>
  <si>
    <t>J03278030001</t>
  </si>
  <si>
    <t>De: 00099024113 Transferencia en cumplimiento al DS N0913 de 15/06/2011 y el Convenio Intergubernativo de Financiamiento UPRE-CIF-IG/060/2016, suscrito entre la UPRE y el GAM de Colpa Belgica proyecto Construccion Tinglado, Graderias y Cerramiento U.E. Republica del Brasil Colpa Belgica, correspond</t>
  </si>
  <si>
    <t>J03278040001</t>
  </si>
  <si>
    <t>De: 00099024113 Transferencia en cumplimiento al DS N0913 de 15/06/2011 y el Convenio Interinstitucional de Financiamiento UPRE-CIF-0669/13, suscrito entre la UPRE y el GAM de Ckochas proyecto Construccion Tinglado y Campo Deportivo Unidad Educativa Qhalapaya Municipio de Ckochas, correspondiente al</t>
  </si>
  <si>
    <t>J03278050001</t>
  </si>
  <si>
    <t>J03278060001</t>
  </si>
  <si>
    <t>De: 00099024113 Transferencia en cumplimiento al DS N0913 de 15/06/2011 y el Convenio Interinstitucional de Financiamiento UPRE-CIF-1165/2013, suscrito entre la UPRE y el GAM de Potosi proyecto Construccion Unidad Educativa Bolivariana Hugo Chavez Frias, correspondiente al pago de la planilla N 5, s</t>
  </si>
  <si>
    <t>J03278840002</t>
  </si>
  <si>
    <t>A:00099021001 DEVOLUCION RETENCION DE DESCUENTOS EFECTUADOS POR RECUPERACION DEL P.R.A. (PAGO DE REPARTO ANTICIPADO), CORRESPONDIENTE AL MES DE JULIO/2017. S/G. CITE SENASIR-AF-TTES 0067/2017, DE FECHA 22/08/2017.</t>
  </si>
  <si>
    <t>J03278850002</t>
  </si>
  <si>
    <t>A:00099021001 DEVOLUCION RETENCION DE DESCUENTOS EFECTUADOS POR COBROS Y PAGOS INDEBIDOS, CORRESPONDIENTE AL MES DE JULIO/2017. S/G. CITE SENASIR-AF-TTES 0066/2017, DE FECHA 22/08/2017.</t>
  </si>
  <si>
    <t>J03278860002</t>
  </si>
  <si>
    <t>A:00099021001 DEVOLUCION RETENCION DE DESCUENTOS EFECTUADOS POR CONVENIOS DE COMPESACION DE COTIZACIONES CON BBVA PREVISION AFP, CORRESPONDIENTE AL MES DE JUNIO/2017 Y AGUINALDOS 2009 AL 2016. S/G. CITE SENASIR-UAF-TTES 0065/2017, DE FECHA 22/08/2017.</t>
  </si>
  <si>
    <t>J03278870002</t>
  </si>
  <si>
    <t>A:00099021001 DEVOLUCION RETENCION DE DESCUENTOS EFECTUADOS POR CONVENIOS DE COMPESACION DE COTIZACIONES CON FUTURO DE BOLIVIA AFP S.A., CORRESPONDIENTE AL MES DE JUNIO/2017 Y AGUINALDOS 2009 AL 2016. S/G. CITE SENASIR-UAF-TTES 0064/2017, DE FECHA 22/08/2017.</t>
  </si>
  <si>
    <t>J03278880002</t>
  </si>
  <si>
    <t>A:00099021001 DEVOLUCION RETENCION DE DESCUENTOS EFECTUADOS POR CONVENIOS DE COMPENSACION DE COTIZACIONES CON LA VITALICIA SEGUROS Y REASEGUROS DE VIDA S.A., CORRESPONDIENTE AL MES DE JUNIO/2017 Y AGUINALDO/2016. S/G. CITE SENASIR UAF-TTES 0063/2017, DE FECHA 22/08/2017.</t>
  </si>
  <si>
    <t>J03278890002</t>
  </si>
  <si>
    <t>A:00099021001 DEVOLUCION RETENCION DE DESCUENTOS EFECTUADOS POR CONVENIOS DE COMPENSACION DE COTIZACIONES CON SEGUROS PROVIDA S.A., CORRESPONDIENTE AL MES DE JUNIO/2017. S/G. CITE SENASIR UAF-TTES 0062/2017, DE FECHA 22/08/2017.</t>
  </si>
  <si>
    <t>S08962010003</t>
  </si>
  <si>
    <t>'TRANSFERENCIA DE FONDOS||A SOL. DEL MIN,DE ECO Y FIN.PUBL. MEFP/VTCP/DGCP/UODP-643/2017 DE LA FECHA HRE TSO 4277 A FAVOR DEL GOBIERNO AUTONOMO MUNICIPAL DE EL ALTO. DEBITO DE LA LIBRETA 00099021001 COBRO UTILES DE ESCRITORIO.</t>
  </si>
  <si>
    <t>G05268400004</t>
  </si>
  <si>
    <t>VENTA DE DIVISAS CON TRANSFERENCIA DE FONDOS A SOLICITUD DE YACIMIENTOS PETROLIFEROS FISCALES BOLIVIANOS SEGUN SOLICITUD 2982 REF: PAGO A GEOSERVE SAC, POR EL SERVICIO DE CONSULTORIA APOYO TECNICO ADQUISICION INTEGRAL MAGNETOTELURICA SUBANDINO NORTE, CONTRATO ULG-SCZ-041-2017. LIB. 00513022001 YPFB - "OPERACIONES"</t>
  </si>
  <si>
    <t>G05274290001</t>
  </si>
  <si>
    <t>G05274320001</t>
  </si>
  <si>
    <t>COBRO COSTOS DE PAPELERIA SEGUN TRANSFERENCIA DEL EXTERIOR POR ORDEN DE CONSULADO GENERAL DE BOLIVIA EN WASHINGTON DC LIB. 00340012003 RECAUDACION EXTRANJERIA - C.I. -L.C.</t>
  </si>
  <si>
    <t>J03278800001</t>
  </si>
  <si>
    <t>De: 00251012001 TRANSFERENCIA DE RECURSOS SEGUN PROCEDIMIENTO MEFP/VPCF/DGCF/UCCF N732/2017. Ref: TRANSFERENCIA DE RECURSOS INSO- Correspondiente a solicitud de Transferencia mediante notas CITE: ADM-INSO-298 Y 147-2017, del Instituto Nacional de Salud Ocupacional.</t>
  </si>
  <si>
    <t>S08961500003</t>
  </si>
  <si>
    <t>||TRANSFERENCIA DE FONDOS S/G. MENSAJES SWIFT NROS. 12187 Y 12179 DE LA FECHA (SECTOR PUBLICO). DEBITO DE LA LIBRETA 00117012001 DGAC, REPOSICION UTILES DE ESCRITORIO.</t>
  </si>
  <si>
    <t>S08962010001</t>
  </si>
  <si>
    <t>'TRANSFERENCIA DE FONDOS||A SOL. DEL MIN,DE ECO Y FIN.PUBL. MEFP/VTCP/DGCP/UODP-643/2017 DE LA FECHA HRE TSO 4277 A FAVOR DEL GOBIERNO AUTONOMO MUNICIPAL DE EL ALTO. DEBITO DE LA LIBRETA 00099037011 IDA 5168-BS-PROY. INFRAESTRUCTURA URBANA - GAMEA.</t>
  </si>
  <si>
    <t>G05266950004</t>
  </si>
  <si>
    <t>VENTA DE DIVISAS CON TRANSFERENCIA DE FONDOS A SOLICITUD DE YACIMIENTOS PETROLIFEROS FISCALES BOLIVIANOS SEGUN SOLICITUD 2978 REF: SEXTO PAGO A D.T.P. LABORATORIOS S.R.L. POR SERVICIO DE CONSULTORIA SEGUN CONTRATO ULG-SCZ-205-2016 LIB. 00513022001 YPFB - "OPERACIONES"</t>
  </si>
  <si>
    <t>G05278350004</t>
  </si>
  <si>
    <t>VENTA DE DIVISAS CON TRANSFERENCIA DE FONDOS A SOLICITUD DE DIRECCION ESTRATEGICA DE REIVINDICACION MARITIMA DIREMAR SEGUN SOLICITUD 2980 REF: PARA PAGO AL ASESOR FRANCESCO SINDICO POR ASESORAMIENTO ESPECIALIZADO EN MATERIA DE DERECHO INTERNACIONAL PUBLICO DE ACUERDO A INFORME DE SUPERVISION IC/DIRE LIB. 00099021001 TGN-RECURSOS ORDINARIOS (3987) POR DIFERENCIAL CAMBIARIO</t>
  </si>
  <si>
    <t>Q08772090002</t>
  </si>
  <si>
    <t>NÚMERO DE LIBRETA CUT: 99031009.00 OPERACIÓN T01 TRANSFERENCIA DE FONDOS A LA CUT - TESORO DIRECTO DE BANCO UNION S.A. A CUENTA UNICA DEL TESORO CON NUMERO DE SOLICITUD = 2062866 Y NUMERO CORRELATIVO = 91320025082017801 VENTA DE BONOS BTX POR CUENTA DE VUN</t>
  </si>
  <si>
    <t>Q08772110002</t>
  </si>
  <si>
    <t>NUMERO DE LIBRETA CUT: 00513012008 OPERACIÓN E18 TRANSFERENCIA DEL SISTEMA FINANCIERO POR CUENTA DE TERCEROS A LA CUT A SOLICITUD DE YPFB REFINACION</t>
  </si>
  <si>
    <t>S08962690004</t>
  </si>
  <si>
    <t>||VENTA DE DIVISAS SG. NOTA EASBA -NE-GG-N° 284/2017 Y SOL. VTA DE DIVISAS CÓDIGOS 006769 2989 Y 006768 2988 DE 24-08-17 REF.: PROV. DE FDOS EMISION CARTA DE CREDITO I-2017-040, COBRO EMISION 0,15% S/USD 223.514,62, POR 90 DIAS, REEMB. GTOS COM. BS220.- Y EM. CBTE. BS50.- CUT. LIB 00586019202 EASBA REF.:COMISIONES EMISION LC I-2017-040</t>
  </si>
  <si>
    <t>S08962770001</t>
  </si>
  <si>
    <t>||REGISTRO COBRO COMISION AVISO ENMIENDA CARTA DE CREDITO STANDBY BS220.- Y EMISION CBTE. CONTABLE BS50.- REF.: 31133010014008 (BCB:SB-R-2017-02) A/F Y.P.F.B. EN COMPEMENTO A CBTE S-0896273 ADJ. CGO.LIB.N°00513012007 YPFB - RECURSOS NACIONALIZACION REF.: COM AVISO ENMIENDA SBLC 31133010014008</t>
  </si>
  <si>
    <t>S08962960003</t>
  </si>
  <si>
    <t>||TRANSFERENCIA DE FONDOS S/G. MENSAJES SWIFT NROS. 12279 Y 12268 DE LA FECHA (SECTOR PUBLICO). DEBITO DE LA LIBRETA 00117012001 DGAC, REPOSICION UTILES DE ESCRITORIO.</t>
  </si>
  <si>
    <t>G05278350005</t>
  </si>
  <si>
    <t>VENTA DE DIVISAS CON TRANSFERENCIA DE FONDOS A SOLICITUD DE DIRECCION ESTRATEGICA DE REIVINDICACION MARITIMA DIREMAR SEGUN SOLICITUD 2980 REF: PARA PAGO AL ASESOR FRANCESCO SINDICO POR ASESORAMIENTO ESPECIALIZADO EN MATERIA DE DERECHO INTERNACIONAL PUBLICO DE ACUERDO A INFORME DE SUPERVISION IC/DIRE LIB. 00099021001 TGN-RECURSOS ORDINARIOS (3987)</t>
  </si>
  <si>
    <t>G05278390001</t>
  </si>
  <si>
    <t>COBRO COSTOS DE PAPELERIA SEGUN TRANSFERENCIA DEL EXTERIOR POR ORDEN DE CONSULADO DE BOLIVIA EN MADRID REF.: CODIGO F70.DE CONDUCIR DEL MES DE JULIO/2017 LIB. 00340012003 RECAUDACION EXTRANJERIA - C.I. -L.C.</t>
  </si>
  <si>
    <t>G05278410001</t>
  </si>
  <si>
    <t>COBRO COSTOS DE PAPELERIA SEGUN TRANSFERENCIA DEL EXTERIOR POR ORDEN DE GAS CORONA S.A.E.C.A. ASUNCION-PARAGUAY LIB. 00513062001 YPFB-OPERACIONES PLANTA DE SEPARACION DE LIQUIDOS RIO GRANDE</t>
  </si>
  <si>
    <t>G05279740004</t>
  </si>
  <si>
    <t>VENTA DE DIVISAS CON TRANSFERENCIA DE FONDOS A SOLICITUD DE MINISTERIO DE LA PRESIDENCIA SEGUN SOLICITUD 2992 REF: DIVISAS USD 9,327.04 TRANSFERENCIA A HONEYWELL POR SERVICIO DE MANTENIMIENTO MSP MES JULIO 2017 DE AERONAVE FAB 002, INVOICE 71213313, JP MORGAN CHASE BANK, CUENTA 9102597771. LIB. 00099021001 TGN-RECURSOS ORDINARIOS (3987)</t>
  </si>
  <si>
    <t>G05279750004</t>
  </si>
  <si>
    <t>VENTA DE DIVISAS CON TRANSFERENCIA DE FONDOS A SOLICITUD DE MINISTERIO DE LA PRESIDENCIA SEGUN SOLICITUD 2991 REF: DIVISAS USD 35,287.67 TRANSFERENCIA A ROYAL FBO SERVICE S.A POR SERVICIOS PRESTADOS A AREONAVE FAB 001 EN EL VIAJE PRESIDENCIAL A REPUBLICA NICARAGUA Y ARGENTINA DEL 18 AL 21 JULIO 2017 LIB. 00099021001 TGN-RECURSOS ORDINARIOS (3987)</t>
  </si>
  <si>
    <t>G05279770004</t>
  </si>
  <si>
    <t>VENTA DE DIVISAS CON TRANSFERENCIA DE FONDOS A SOLICITUD DE MINISTERIO DE LA PRESIDENCIA SEGUN SOLICITUD 2993 REF: DIVISAS USD 67,000.00 TRANSFERENCIA A FLIGHT SAFETY INTERNATIONAL POR CURSOS DE CAPACITACION A 2 PILOTOS DE AERONAVE FAB 001, PAGO A JPMORGAN CHASE BANK CUENTA 9101017102. LIB. 00099021001 TGN-RECURSOS ORDINARIOS (3987)</t>
  </si>
  <si>
    <t>G05283870001</t>
  </si>
  <si>
    <t>COBRO COSTOS DE PAPELERIA SEGUN TRANSFERENCIA DEL EXTERIOR POR ORDEN DE CONSULADO DE BOLIVIA EN MADRID REF.: RECAUDACION EXTERIOR-CEDULAS DE IDENTIDAD JULIO/2017 LIB. 00340012003 RECAUDACION EXTRANJERIA - C.I. -L.C.</t>
  </si>
  <si>
    <t>J03280110002</t>
  </si>
  <si>
    <t>A:00099024113 Debito Automatico por incumplimiento al Gobierno Autonomo Municipal de Puerto Rico (GAM PRI), correspondiente al Convenio Interinstitucional del Financiamiento UPRE-CIF-324/12 de fecha 07 de diciembre de 2012, Suscrito entre la Unidad de Proyectos Espaciales y el GAM PRI proyecto Apoy</t>
  </si>
  <si>
    <t>J03280120002</t>
  </si>
  <si>
    <t>A:00099024113 Debito Automatico por incumplimiento al Gobierno Autonomo Municipal de Puerto Rico (GAM PRI), correspondiente al Convenio Interinstitucional del Financiamiento UPRE-CIF-346/12 de fecha 07 de diciembre de 2012, Suscrito entre la Unidad de Proyectos Espaciales y el GAM PRI proyecto Apoy</t>
  </si>
  <si>
    <t>Q08774960002</t>
  </si>
  <si>
    <t>NUMERO DE LIBRETA CUT: 00015018004 OPERACIÓN E18 TRANSFERENCIA DEL SISTEMA FINANCIERO POR CUENTA DE TERCEROS A LA CUT FINANCIAMIENTO DE ASISTENCIA TECNICA A SOLICITUD DE UNICEF</t>
  </si>
  <si>
    <t>Q08778780002</t>
  </si>
  <si>
    <t>NÚMERO DE LIBRETA CUT: 99031009.00 OPERACIÓN T01 TRANSFERENCIA DE FONDOS A LA CUT - TESORO DIRECTO DE BANCO UNION S.A. A CUENTA UNICA DEL TESORO CON NUMERO DE SOLICITUD = 2067712 Y NUMERO CORRELATIVO = 91320028082017849 TRANSFERENCIA POR VENTA DE BONOS BTX POR CUENTA DE VUN</t>
  </si>
  <si>
    <t>Q08779110002</t>
  </si>
  <si>
    <t>NUMERO DE LIBRETA CUT: Cuenta Unica del Tesoro OPERACIÓN E18 TRANSFERENCIA DEL SISTEMA FINANCIERO POR CUENTA DE TERCEROS A LA CUT Devolucion pagos en exceso Gobierno Autonomo Departamental de Potosí</t>
  </si>
  <si>
    <t>S08964440001</t>
  </si>
  <si>
    <t>||REGISTRO COBRO COMISION TRANSFERENCIA AL EXTERIOR 0.10 S/USD 245.359,67 REEMBOLSO GASTOS DE COMUNICACION BS220.- EMISION CBTE. CONTABLE BS50.- EN COMPLEMENTO A COMPROBANTE S-0896439 ADJUNTO DE LA FECHA. CGO.LIB.N°00513042001 YPFB-OPERACIONES GNEE REF.: COMISION PAGO LC I-2016-049</t>
  </si>
  <si>
    <t>S08964860003</t>
  </si>
  <si>
    <t>||TRANSFERENCIA DE FONDOS S/G. MENSAJE SWIFT NRO. 12341 DE LA FECHA. (SECTOR PUBLICO). DEBITO DE LA LIBRETA 00117012001 DGAC, REPOSICION UTILES DE ESCRITORIO.</t>
  </si>
  <si>
    <t>S08964920003</t>
  </si>
  <si>
    <t>||TRANSFERENCIA DE FONDOS S/G. MENSAJE SWIFT NRO. 12340 Y CORREO ELECTRONICO DE LA DGAC DE LA FECHA. (SECTOR PUBLICO). DEBITO DE LA LIBRETA 00117012001 DGAC, REPOSICION UTILES DE ESCRITORIO.</t>
  </si>
  <si>
    <t>S08964980001</t>
  </si>
  <si>
    <t>||REGISTRO COBRO COMISION AVISO ENMIENDA CARTA DE CREDITO STANDBY BS220.- Y EMISION CBTE CONTABLE BS50.- REF.: 40GA-G43424-4DGN (BCB.:SB-R-2016-71) A/F YPFB EN COMPLEMENTO A CBTE S-0896496 ADJ DE LA FECHA. CGO.LIB.N°00513012007 YPFB - RECURSOS NACIONALIZACION REF.: COM AVISO ENMIENDA SB-R-2016-71</t>
  </si>
  <si>
    <t>G05287620004</t>
  </si>
  <si>
    <t>VENTA DE DIVISAS CON TRANSFERENCIA DE FONDOS A SOLICITUD DE DIRECCION ESTRATEGICA DE REIVINDICACION MARITIMA DIREMAR SEGUN SOLICITUD 2979 REF: SOLICITUD DE CERTIFICACION PARA PAGO A LA CONSULTORA INTERNACIONAL LAURA MOVILLA POR SERVICIOS REALIZADOS EN FECHAS 12 DE JUNIO AL 12 DE JULIO, SOLICITADO CO LIB. 00099021001 TGN-RECURSOS ORDINARIOS (3987) POR DIFERENCIAL CAMBIARIO</t>
  </si>
  <si>
    <t>G05287620005</t>
  </si>
  <si>
    <t>VENTA DE DIVISAS CON TRANSFERENCIA DE FONDOS A SOLICITUD DE DIRECCION ESTRATEGICA DE REIVINDICACION MARITIMA DIREMAR SEGUN SOLICITUD 2979 REF: SOLICITUD DE CERTIFICACION PARA PAGO A LA CONSULTORA INTERNACIONAL LAURA MOVILLA POR SERVICIOS REALIZADOS EN FECHAS 12 DE JUNIO AL 12 DE JULIO, SOLICITADO CO LIB. 00099021001 TGN-RECURSOS ORDINARIOS (3987)</t>
  </si>
  <si>
    <t>G05287660003</t>
  </si>
  <si>
    <t>PROVISION DE FONDOS A SOLICITUD DE YACIMIENTOS PETROLIFEROS FISCALES BOLIVIANOS SEGUN SOLICITUD YPFB-0240-2017 REF: PAGO TRANSPORTE MERCADO EXTERNO JULIO 2017 A GOB LIB. 00513012007 YPFB - RECURSOS NACIONALIZACIÓN</t>
  </si>
  <si>
    <t>G05287690003</t>
  </si>
  <si>
    <t>PROVISION DE FONDOS A SOLICITUD DE YACIMIENTOS PETROLIFEROS FISCALES BOLIVIANOS SEGUN SOLICITUD YPFB-0239-2017 REF: PAGO TRANSP MI INTERRUMPIBLE MUTUN RES DE GAS JULIO 17 A GTB LIB. 00513012007 YPFB - RECURSOS NACIONALIZACIÓN</t>
  </si>
  <si>
    <t>G05288270004</t>
  </si>
  <si>
    <t>VENTA DE DIVISAS CON TRANSFERENCIA DE FONDOS A SOLICITUD DE MINISTERIO DE EDUCACION SEGUN SOLICITUD 2968 REF: TRASPASO PARA HUGO MOBAREC SARAVIA EQUIVALENTES 207,86 USD LIB. 00099021001 TGN-RECURSOS ORDINARIOS (3987) POR DIFERENCIAL CAMBIARIO</t>
  </si>
  <si>
    <t>G05288270005</t>
  </si>
  <si>
    <t>VENTA DE DIVISAS CON TRANSFERENCIA DE FONDOS A SOLICITUD DE MINISTERIO DE EDUCACION SEGUN SOLICITUD 2968 REF: TRASPASO PARA HUGO MOBAREC SARAVIA EQUIVALENTES 207,86 USD LIB. 00099021001 TGN-RECURSOS ORDINARIOS (3987)</t>
  </si>
  <si>
    <t>G05291850004</t>
  </si>
  <si>
    <t>VENTA DE DIVISAS CON TRANSFERENCIA DE FONDOS A SOLICITUD DE SERVICIO GENERAL DE IDENTIFICACION PERSONAL - SEGIP SEGUN SOLICITUD 2999 REF: ENTREGA DE FONDOS A LA OFICINA DE WASHINGTON - EEUU PARA PAGO DE COSTO DE VIDA CORRESPONDIENTE AL MES DE AGOSTO, SEGUN INF. TEC. 0230/2017, CERT.1649. LIB. 00340012003 RECAUDACION EXTRANJERIA - C.I. -L.C.</t>
  </si>
  <si>
    <t>G05292030003</t>
  </si>
  <si>
    <t>PROVISION DE FONDOS A SOLICITUD DE YACIMIENTOS PETROLIFEROS FISCALES BOLIVIANOS SEGUN SOLICITUD YPFB-0248-2017 REF: PAGO REGALIAS MAYO 17 AL TGN LIB. 00099021001 TGN YPFB PARTICIPACION 6% PRODUCCIÓN BRUTA DE HIDROCARBUROS BOCA DE POZO</t>
  </si>
  <si>
    <t>G05292130003</t>
  </si>
  <si>
    <t>PROVISION DE FONDOS A SOLICITUD DE YACIMIENTOS PETROLIFEROS FISCALES BOLIVIANOS SEGUN SOLICITUD YPFB-0252-2017 REF: PAGO IDH MAYO 17 Y CONCILICION JUNIO 15 A SIN LIB. 00513012007 YPFB - RECURSOS NACIONALIZACIÓN</t>
  </si>
  <si>
    <t>G05292160004</t>
  </si>
  <si>
    <t>VENTA DE DIVISAS CON TRANSFERENCIA DE FONDOS A SOLICITUD DE SERVICIO GENERAL DE IDENTIFICACION PERSONAL - SEGIP SEGUN SOLICITUD 2997 REF: ENTREGA DE FONDOS A LA OFICINA DE BUENOS AIRES - ARGENTINA PARA PAGO DE PLANILLA COSTO DE VIDA CORRESPONDIENTE AL MES DE JULIO/2017, SEGUN INFORME TECNICO 0187/20 LIB. 00340012003 RECAUDACION EXTRANJERIA - C.I. -L.C.</t>
  </si>
  <si>
    <t>G05292190004</t>
  </si>
  <si>
    <t>VENTA DE DIVISAS CON TRANSFERENCIA DE FONDOS A SOLICITUD DE SERVICIO GENERAL DE IDENTIFICACION PERSONAL - SEGIP SEGUN SOLICITUD 2998 REF: ENTREGA DE FONDOS A LA OFICINA DE BUENOS AIRES - ARGENTINA PARA PAGO DE COSTO DE VIDA CORRESPONDIENTES AL MES DE AGOSTO, SEGUN INF. TEC. 0227/2017, CERT.1642. LIB. 00340012003 RECAUDACION EXTRANJERIA - C.I. -L.C.</t>
  </si>
  <si>
    <t>G05292220004</t>
  </si>
  <si>
    <t>VENTA DE DIVISAS CON TRANSFERENCIA DE FONDOS A SOLICITUD DE SERVICIO GENERAL DE IDENTIFICACION PERSONAL - SEGIP SEGUN SOLICITUD 3001 REF: ENTREGA DE FONDOS A LA OFICINA DE MADRID - ESPANA PARA PAGO DE COSTO DE VIDA CORRESPONDIENTE AL MES DE AGOSTO, SEGUN INF. TEC. 0231/2017, CERT.1650. LIB. 00340012003 RECAUDACION EXTRANJERIA - C.I. -L.C.</t>
  </si>
  <si>
    <t>G05292230004</t>
  </si>
  <si>
    <t>VENTA DE DIVISAS CON TRANSFERENCIA DE FONDOS A SOLICITUD DE SERVICIO GENERAL DE IDENTIFICACION PERSONAL - SEGIP SEGUN SOLICITUD 3002 REF: ENTREGA DE FONDOS A LA OFICINA DE SAO PAULO - BRASIL PARA PAGO DE COSTO DE VIDA CORRESPONDIENTE AL MES DE AGOSTO, SEGUN INF. TEC. 0228/2017, CERT.1645. LIB. 00340012003 RECAUDACION EXTRANJERIA - C.I. -L.C.</t>
  </si>
  <si>
    <t>G05292250003</t>
  </si>
  <si>
    <t>PROVISION DE FONDOS A SOLICITUD DE YACIMIENTOS PETROLIFEROS FISCALES BOLIVIANOS SEGUN SOLICITUD YPFB-0253-2017 REF: PAGO CONCILICION IDH DICIEMBRE 15 ENERO 16 FEBRERO 16 Y ABRIL 16 LIB. 00513012007 YPFB - RECURSOS NACIONALIZACIÓN</t>
  </si>
  <si>
    <t>G05292270004</t>
  </si>
  <si>
    <t>VENTA DE DIVISAS CON TRANSFERENCIA DE FONDOS A SOLICITUD DE SERVICIO GENERAL DE IDENTIFICACION PERSONAL - SEGIP SEGUN SOLICITUD 3000 REF: ENTREGA DE FONDOS A LA OFICINA DE CALAMA - CHILE PARA PAGO DE COSTO DE VIDA CORRESPONDIENTE AL MES DE AGOSTO, SEGUN INF. TEC. 0229/2017, CERT.1648. LIB. 00340012003 RECAUDACION EXTRANJERIA - C.I. -L.C.</t>
  </si>
  <si>
    <t>G05295430004</t>
  </si>
  <si>
    <t>VENTA DE DIVISAS CON TRANSFERENCIA DE FONDOS A SOLICITUD DE MINISTERIO DE DESARROLLO PRODUCTIVO Y ECONOMIA PLURAL SEGUN SOLICITUD 2987 REF: TRANSFERENCIA DE PAGOS AL EXTERIOR POR CONCEPTO DE DEVOLUCION DE LOS SALDOS NO EJECUTADOS DEL CONVENIO DE FINANCIACION ALA/2009/019-775 - PROGRAMA APOYO AL PLAN LIB. 00099021001 TGN-RECURSOS ORDINARIOS (3987) POR DIFERENCIAL CAMBIARIO</t>
  </si>
  <si>
    <t>G05295430005</t>
  </si>
  <si>
    <t>VENTA DE DIVISAS CON TRANSFERENCIA DE FONDOS A SOLICITUD DE MINISTERIO DE DESARROLLO PRODUCTIVO Y ECONOMIA PLURAL SEGUN SOLICITUD 2987 REF: TRANSFERENCIA DE PAGOS AL EXTERIOR POR CONCEPTO DE DEVOLUCION DE LOS SALDOS NO EJECUTADOS DEL CONVENIO DE FINANCIACION ALA/2009/019-775 - PROGRAMA APOYO AL PLAN LIB. 00099021001 TGN-RECURSOS ORDINARIOS (3987)</t>
  </si>
  <si>
    <t>G05298050003</t>
  </si>
  <si>
    <t>PAGO A CAF PRÉSTAMO CFA003747 VCTO. 26-08-2017 POR CUENTA DEL TGN (GAM SAN JAVIER DEL BENI) SEGÚN NOTA MEFP/VTCP/DGCP/UODP-657/2017 DE FECHA 28-08-2017, VALOR 28-08-2017 CAPITAL USD 6.432,57 INTERESES USD 1.247,92 LIBRETA N° 00099021001 (3987) TGN- RECURSOS ORDINARIOS REF.: COMISIONES BANCARIAS</t>
  </si>
  <si>
    <t>G05298070001</t>
  </si>
  <si>
    <t>COBRO COSTOS DE PAPELERIA SEGUN TRANSFERENCIA DEL EXTERIOR POR ORDEN DE PETROLEOS PARAGUAYOS (PETROPAR) RFF.: OPE 0/351805 LIB. 00513062001 YPFB-OPERACIONES PLANTA DE SEPARACION DE LIQUIDOS RIO GRANDE</t>
  </si>
  <si>
    <t>G05298110001</t>
  </si>
  <si>
    <t>COBRO COSTOS DE PAPELERIA SEGUN TRANSFERENCIA DEL EXTERIOR POR ORDEN DE COPAPE PROD DE PETROLEO LTDA REF.: INV 312/2017 LIB. 00513062001 YPFB-OPERACIONES PLANTA DE SEPARACION DE LIQUIDOS RIO GRANDE</t>
  </si>
  <si>
    <t>Q08784220002</t>
  </si>
  <si>
    <t>NUMERO DE LIBRETA CUT: 00081094401 OPERACIÓN E18 TRANSFERENCIA DEL SISTEMA FINANCIERO POR CUENTA DE TERCEROS A LA CUT A FAVOR DEL MINISTERIO DE OBRAS PUBLICAS, SERVICIOS Y VIVIENDA</t>
  </si>
  <si>
    <t>S08965250002</t>
  </si>
  <si>
    <t>||TRANSFERENCIA DE FONDOS A LA EMPRESA SEDEM - PLANTA DE ENVASES DE VIDRIO CHUQUISACA - MUNICIPIO ZUDAÑEZ - LIBRETA N° 00132079201 POR CONCEPTO DE TERCER DESEMBOLSO SEGÚN NOTA CITE: BDP/GOP/CART/3327/2017 DE 25/08/17 LIBRETA N° 00132079201- SEDEM- EMPRESA PUBLICA PRODUCTIVA DE ENVASES DE VIDRIO DE BOLIVIA-ENVIBOL</t>
  </si>
  <si>
    <t>G05303600004</t>
  </si>
  <si>
    <t>VENTA DE DIVISAS CON TRANSFERENCIA DE FONDOS A SOLICITUD DE YACIMIENTOS PETROLIFEROS FISCALES BOLIVIANOS SEGUN SOLICITUD 3004 REF: PAGO A GEOSERVE SAC POR SERVICIO DE APOYO TECNICO ADQUISICION INTEGRAL MAGNETOTELURICA SUBANDINO SUR (JUNIO-2017) SEGUN CONTRATO ULG-SCZ-010-2017. LIB. 00513022001 YPFB - "OPERACIONES"</t>
  </si>
  <si>
    <t>G05310010003</t>
  </si>
  <si>
    <t>TRANSFERENCIA RECIBIDA DEL EXTERIOR SEGÚN MENSAJES SWIFT Nos. 12400-12392 (REM.EXT.) DE FECHA 29-08-2017 POR DESEMBOLSO DE OPEP PRÉSTAMO 1653-P WA NO. 5 PAYMENT FOROFID FIRST SP LIBRETA N° 00291012002 ABC-RECURSOS PROPIOS REF.: UTILES DE ESCRITORIO</t>
  </si>
  <si>
    <t>S08965650004</t>
  </si>
  <si>
    <t>||VENTA DE DIVISAS SEGUN NOTA MDRYT/DESPACHO/CITE N° 1206/2017 Y AUTORIZACION DE VENTA DE DIVISAS DEL MEFP CODIGO 006815 3003 DE FECHA28-08-17, COM EMISION 0.15% S/USD 1.109.910.- X 90 DIAS REEM GTOS COM BS220.- Y EMISION CBTE CONTABLE BS50.- REF.: I-2017-041. CGO.LIB.N°00099021001 TGN RECURSOS ORDINARIOS REF.: COM. EMISION I-2017-041</t>
  </si>
  <si>
    <t>S08966750004</t>
  </si>
  <si>
    <t>'TRANSFERENCIA DE FONDOS||S/G. NOTA CITE: MH/VTCP/DGT/UO/OB NO.1844/2008 DE F.21-10-2008 DEL MIN.DE HACIENDA S/G. DETALLE ADJUNTO. DEBITO DE LA LIBRETA NO.00099021001, REPOSICION UTILES DE ESCRITORIO.</t>
  </si>
  <si>
    <t>S08966760003</t>
  </si>
  <si>
    <t>||TRANSFERENCIA DE FONDOS S/G. MENSAJE SWIFT NRO. 12397 DE LA FECHA (SECTOR PUBLICO). DEBITO DE LA LIBRETA 00117012001 DGAC, REPOSICION UTILES DE ESCRITORIO.</t>
  </si>
  <si>
    <t>S08966770003</t>
  </si>
  <si>
    <t>||TRANSFERENCIA DE FONDOS S/G. MENSAJE SWIFT NRO. 12405 DE LA FECHA (SECTOR PUBLICO). DEBITO DE LA LIBRETA 00117012001 DGAC, REPOSICION UTILES DE ESCRITORIO.</t>
  </si>
  <si>
    <t>J03281140002</t>
  </si>
  <si>
    <t>A:00373024105 Transferencia de recursos segun informe CITE: MEFP/VTCP/DGPOT/UPCFTGN/INF/N1806/2017. Ref: Desembolso de recursos al Fondo de Desarrollo Indigena- Correspondiente a solicitud de Desembolso a traves de la nota CITE: FDI/DGE/EXT/N223/2017 para financiar 11 proyectos de los Gobiernos Auto</t>
  </si>
  <si>
    <t>Q08790630002</t>
  </si>
  <si>
    <t>NÚMERO DE LIBRETA CUT: 99031009.00 OPERACIÓN T01 TRANSFERENCIA DE FONDOS A LA CUT - TESORO DIRECTO DE BANCO UNION S.A. A CUENTA UNICA DEL TESORO CON NUMERO DE SOLICITUD = 2075928 Y NUMERO CORRELATIVO = 91320030082017965 TRANSFERENCIA AL TGN VENTA DE BONOS BTX A SOLICITUD DE VUN</t>
  </si>
  <si>
    <t>Q08790790002</t>
  </si>
  <si>
    <t>G05314520001</t>
  </si>
  <si>
    <t>S08968940003</t>
  </si>
  <si>
    <t>||TRANSFERENCIA DE FONDOS S/G. MENSAJE SWIFT NRO. 12457 Y CORREO ELECTRONICO DE LA FECHA, DE LA DIRECCION GENERAL DE AERONAUTICA CIVIL (SECTOR PUBLICO). DEBITO DE LA LIBRETA 00117012001 DGAC, REPOSICION UTILES DE ESCRITORIO.</t>
  </si>
  <si>
    <t>G05315820004</t>
  </si>
  <si>
    <t>VENTA DE DIVISAS A SOLICITUD DE YACIMIENTOS PETROLIFEROS FISCALES BOLIVIANOS SEGUN SOLICITUD 3012 REF: PAGO CERTIFICADO 7 A EMPRESA BUREAU VERITAS ARGENTINA S.A. POR SERVICIO DE FISCALIZACION DEL PRECOMISIONADO, COMISIONADO, ARRANQUE Y PRUEBA DE DESEMPENO DE LAS PLANTAS DE AMONIACO Y UREA DE CARR LIB. 00513052001 YPFB_GERENCIA NACIONAL DE PLANTAS DE SEPARACIÓN</t>
  </si>
  <si>
    <t>G05315850004</t>
  </si>
  <si>
    <t>VENTA DE DIVISAS A SOLICITUD DE YACIMIENTOS PETROLIFEROS FISCALES BOLIVIANOS SEGUN SOLICITUD 3014 REF: PAGO CERTIFICADO 6 A EMPRESA BUREAU VERITAS ARGENTINA S.A. POR SERVICIO DE FISCALIZACION DEL PRECOMISIONADO, COMISIONADO, ARRANQUE Y PRUEBA DE DESEMPENO DE LAS PLANTAS DE AMONIACO Y UREA DE CARRA LIB. 00513052001 YPFB_GERENCIA NACIONAL DE PLANTAS DE SEPARACIÓN</t>
  </si>
  <si>
    <t>J03280830001</t>
  </si>
  <si>
    <t>De: 00513012004 Transferencia que efectuamos a requerimiento de Yacimientos Petroliferos Fiscales Bolivianos, segun nota CITE: DFC-2121 URT-1117/2017 y en virtud a la nota interna CITE: MEFP/VPCF/DGCF/UCCF No.805/17 de la Direccion General de Contabilidad Fiscal de esta Cartera de Estado.</t>
  </si>
  <si>
    <t>S08968710003</t>
  </si>
  <si>
    <t>||TRANSFERENCIA DE FONDOS S/G. MENSAJE SWIFT NRO. 12419 Y CORREO ELECTRONICO DE AASANA DE LA FECHA (SECTOR PUBLICO). DEBITO DE LA LIBRETA 00117012001 DGAC, REPOSICION UTILES DE ESCRITORIO.</t>
  </si>
  <si>
    <t>J03281330002</t>
  </si>
  <si>
    <t>A:00099024113 Debito Automatico por incumplimiento al Gobierno Autonomo Municipal de Alto Beni (GAM ABN), correspondiente al Convenio Interinstitucional del Financiamiento UPRE-CIF-354/12 de fecha 214 de diciembre de 2012, Suscrito entre la Unidad de Proyectos Espaciales y el GAM ABN proyecto Imple</t>
  </si>
  <si>
    <t>Q08795890002</t>
  </si>
  <si>
    <t>NUMERO DE LIBRETA CUT: 00523012001 OPERACIÓN E18 TRANSFERENCIA DEL SISTEMA FINANCIERO POR CUENTA DE TERCEROS A LA CUT EMPRESA DE CORREOS DE BOLIVIA NUMERO DE LIBRETA 00523012001</t>
  </si>
  <si>
    <t>Q08796240002</t>
  </si>
  <si>
    <t>NUMERO DE LIBRETA CUT: 00041018003 OPERACIÓN E18 TRANSFERENCIA DEL SISTEMA FINANCIERO POR CUENTA DE TERCEROS A LA CUT PARA ABONO EN LA CUENTA CUT N. 3987069001 LIBRETA N.00041018003 DE MDP Y EP ARTICULACION ACTORES PUBLICOS Y PRIVADOS EN COMPLEJOS PRODUCTIVOS A SOLICITUD DE DEUTSCHE GESELLSCHAFT</t>
  </si>
  <si>
    <t>S08970370002</t>
  </si>
  <si>
    <t>||TRANSFERENCIA DE FONDOS S/G. FORMULARIO, CITE' BUN0562/17 DE LA FECHA (HRE-TSO-4339). DEVOLUCION DE RECURSOS OTORGADOS A TRAVES DEL PROGRAMA BOLIVIA CAMBIA NO EJECUTADOS AL CIERRE DE LA GEST. 2016. A SOLICITUD DEL G.A.M. COTOCA; LIBRETA 00099024113 BOLIVIA CAMBIA; BUN.</t>
  </si>
  <si>
    <t>S08970040001</t>
  </si>
  <si>
    <t>||COMISION TRANSFERENCIA FDOS AL EXTERIOR 0.10% S/USD 328.720.- REEMBOLSO GASTOS DE COMUNICACION BS220.- Y EMISION CBTE. CONTABLE BS50.- EN COMPLEMENTO A CBTE S-0897002 ADJUNTO DE LA FECHA. CGO.LIB.N°0020051101 MIN DEF-ARMADA BOLIVIA VARIOS REF.: COMISIONES PAGO N°2 LC I-2017-022</t>
  </si>
  <si>
    <t>S08970620001</t>
  </si>
  <si>
    <t>'COBRO DE'||UTILES DE ESCRITORIO POR TRANSFERENCIA DEL EXTERIOR A LA CUENTA DE SENATEX. COMPLEMENTO DEL COMPROBANTE CONTABLE NRO. 0897061 DE LA FECHA. DEBITO DE LA LIBRETA 00378012002 SENATEX ADMINISTRACION CENTRAL, REPOSICION UTILES DE ESCRITORIO.</t>
  </si>
  <si>
    <t>S08970640003</t>
  </si>
  <si>
    <t>||TRANSFERENCIA DE FONDOS S/G. MENSAJE SWIFT NRO. 12519 DE LA FECHA (SECTOR PUBLICO). DEBITO DE LA LIBRETA 00117012001 DGAC, REPOSICION UTILES DE ESCRITORIO.</t>
  </si>
  <si>
    <t>S08970650003</t>
  </si>
  <si>
    <t>||TRANSFERENCIA DE FONDOS S/G. MENSAJE SWIFT NRO. 12518 DE LA FECHA (SECTOR PUBLICO). DEBITO DE LA LIBRETA 00117012001 DGAC, REPOSICION UTILES DE ESCRITORIO.</t>
  </si>
  <si>
    <t>S08970660003</t>
  </si>
  <si>
    <t>||TRANSFERENCIA DE FONDOS S/G. MENSAJES SWIFT NROS. 12516 Y 12502 DE LA FECHA (SECTOR PUBLICO). DEBITO DE LA LIBRETA 00117012001 DGAC, REPOSICION UTILES DE ESCRITORIO.</t>
  </si>
  <si>
    <t>G05322670003</t>
  </si>
  <si>
    <t>PROVISION DE FONDOS A SOLICITUD DE YACIMIENTOS PETROLIFEROS FISCALES BOLIVIANOS SEGUN SOLICITUD YPFB-0254-2017 REF: PAGO SERVICIO FIRME TRANSP GAS NATURAL JULIO 2017 A TRANSIERRA S.A. LIB. 00513012007 YPFB - RECURSOS NACIONALIZACIÓN</t>
  </si>
  <si>
    <t>G05322720003</t>
  </si>
  <si>
    <t>PROVISION DE FONDOS A SOLICITUD DE YACIMIENTOS PETROLIFEROS FISCALES BOLIVIANOS SEGUN SOLICITUD YPFB-0257-2017 REF: PAGO TRANSP MI FIRME E INTERRUM Y ME FIRME JULIO 2017 A YPFB TRANSPORTE S.A. LIB. 00513012007 YPFB - RECURSOS NACIONALIZACIÓN</t>
  </si>
  <si>
    <t>G05322750003</t>
  </si>
  <si>
    <t>PROVISION DE FONDOS A SOLICITUD DE YACIMIENTOS PETROLIFEROS FISCALES BOLIVIANOS SEGUN SOLICITUD YPFB-0258-2017 REF: PAGO TRANSP MI FIRME E INTERRUM Y ME FIRME JULIO 2017 A YPFB TRANSPORTE S.A. LIB. 00513012007 YPFB - RECURSOS NACIONALIZACIÓN</t>
  </si>
  <si>
    <t>G05329910004</t>
  </si>
  <si>
    <t>VENTA DE DIVISAS CON TRANSFERENCIA DE FONDOS A SOLICITUD DE GESTORA PUBLICA DE LA SEG. SOCIAL SEGUN SOLICITUD 3021 REF: TERCER PAGO A LA EMPRESA SYSDE POR FASE 1 HITO 3 CONTRA CONCLUSION VERIFICACION FUNCIONAL NORMATIVA SEGUN CONTRATO ADMINISTRATIVO NO.02/2017, NOTA INTERNA GS/072/2017 FIRMADA POR L LIB. 00595019201 GPSSLP-PRÉSTAMO DE RECURSOS ESPECIFICOS (FIDEICOMISO)</t>
  </si>
  <si>
    <t>G05329970004</t>
  </si>
  <si>
    <t>VENTA DE DIVISAS CON TRANSFERENCIA DE FONDOS A SOLICITUD DE MINISTERIO DE SALUD SEGUN SOLICITUD 3019 REF: PAGO A LA OFICINA SANITARIA PANAMERICANA, POR LA COMPRA DE MEDICAMENTOS ANTITUBERCULOSIS, PARA EL PROGRAMA TUBERCULOSIS TB, CITIBANK, 111 WALL STREET, NEW YORK, NY 10043, CUENTA 3615-9769 SWIFT LIB. 00046024204 MS - 5% ENTES GESTORES PROGRAMAS PREVENC. Y PROYECTOS NALES.</t>
  </si>
  <si>
    <t>G05329980004</t>
  </si>
  <si>
    <t>VENTA DE DIVISAS CON TRANSFERENCIA DE FONDOS A SOLICITUD DE MINISTERIO DE EDUCACION SEGUN SOLICITUD 3018 REF: TRASPASO PARA ERNESTO FRANCISCO FERNANDEZ PORTUGAL EQUIVALENTES 874,25 USD LIB. 00099021001 TGN-RECURSOS ORDINARIOS (3987) POR DIFERENCIAL CAMBIARIO</t>
  </si>
  <si>
    <t>G05329980005</t>
  </si>
  <si>
    <t>VENTA DE DIVISAS CON TRANSFERENCIA DE FONDOS A SOLICITUD DE MINISTERIO DE EDUCACION SEGUN SOLICITUD 3018 REF: TRASPASO PARA ERNESTO FRANCISCO FERNANDEZ PORTUGAL EQUIVALENTES 874,25 USD LIB. 00099021001 TGN-RECURSOS ORDINARIOS (3987)</t>
  </si>
  <si>
    <t>B15243830002</t>
  </si>
  <si>
    <t>00099021001 DEP.DE CHEQ.AJENOS,RET.DE CAM.,CONCEPTO: DEVOLUCION DE PASAJES NO UTILIZADOS A BOLTUR,DEP.: MINISTERIO DE EDUCACION , PROCEDENCIA: BANCO UNION S.A., CHEQUE: 21052, FECHA DE EMISION:28/07/2017</t>
  </si>
  <si>
    <t>O15243160002</t>
  </si>
  <si>
    <t>00099021001 DEPOSITO DE EFECTIVO, DEPOSITANTE: DORA LARRAZABAL DE SOTES, CONCEPTO: DOBLE PERCEPCION, CUENTA DE DEPOSITO: CUENTA UNICA DEL TESORO</t>
  </si>
  <si>
    <t>O15243260002</t>
  </si>
  <si>
    <t>O15243770002</t>
  </si>
  <si>
    <t>O15243780002</t>
  </si>
  <si>
    <t>00099021001 DEPOSITO DE EFECTIVO, DEPOSITANTE: HEBERT CHOQUE TARQUI, CONCEPTO: DEVOLUCION DEMASIA HABERES MAXIMA REMUNERACION SECTOR PUBLICO, CUENTA DE DEPOSITO: CUENTA UNICA DEL TESORO</t>
  </si>
  <si>
    <t>O15243790002</t>
  </si>
  <si>
    <t>00099021001 DEPOSITO DE EFECTIVO, DEPOSITANTE: LUIS ALBERTO SANCHEZ SHIMURA, CONCEPTO: DEVOLUCION FONDOS COMBUSTIBLE PREV. N° 683, CUENTA DE DEPOSITO: CUENTA UNICA DEL TESORO</t>
  </si>
  <si>
    <t>O15244060002</t>
  </si>
  <si>
    <t>00099021001 DEPOSITO DE EFECTIVO, DEPOSITANTE: HEIDY MARY TARIFA CABO, CONCEPTO: DEVOLUCION POR DOBLE PERCEPCION DE HABERES, CUENTA DE DEPOSITO: CUENTA UNICA DEL TESORO</t>
  </si>
  <si>
    <t>O15244110002</t>
  </si>
  <si>
    <t>O15244370002</t>
  </si>
  <si>
    <t>00099021001 DEPOSITO DE EFECTIVO, DEPOSITANTE: JORGE RODRIGUEZ AYMA, CONCEPTO: DEVOLUCION TOPE SALARIAL, CUENTA DE DEPOSITO: CUENTA UNICA DEL TESORO</t>
  </si>
  <si>
    <t>O15244500002</t>
  </si>
  <si>
    <t>00099021001 DEPOSITO DE EFECTIVO, DEPOSITANTE: FRANCISCO QUISPE CAHUAYA, CONCEPTO: ALIMENTACION DE LOS ANIMALES CORRESPONDIENTE AL MES DE JULIO DE 2017, CUENTA DE DEPOSITO: CUENTA UNICA DEL TESORO</t>
  </si>
  <si>
    <t>O15244970002</t>
  </si>
  <si>
    <t>00099021001 DEPOSITO DE EFECTIVO, DEPOSITANTE: JUAN GALVAN CHAUQUE, CONCEPTO: DEVOLUCIÓN DE PAGO POR MORA, CUENTA DE DEPOSITO: CUENTA UNICA DEL TESORO</t>
  </si>
  <si>
    <t>O15245080002</t>
  </si>
  <si>
    <t>00223012001 DEPOSITO DE EFECTIVO, DEPOSITANTE: JEANNETH VILLALOBOS CAYO, CONCEPTO: DEVOLUCION DE VIATICOS AL PREVENTIVO C-31 N°9, CUENTA DE DEPOSITO: CUENTA UNICA DEL TESORO</t>
  </si>
  <si>
    <t>O15245240002</t>
  </si>
  <si>
    <t>O15245880002</t>
  </si>
  <si>
    <t>00015011108 DEPOSITO DE EFECTIVO, DEPOSITANTE: JOSE MARIA HERBAS POSTIGO, CONCEPTO: PAGO DE EXCESO DE LLAMADAS A LA LIBRETA, CUENTA DE DEPOSITO: CUENTA UNICA DEL TESORO</t>
  </si>
  <si>
    <t>B15247590002</t>
  </si>
  <si>
    <t>00099021001 DEP.DE CHEQ.AJENOS,RET.DE CAM.,CONCEPTO: DEVOLUCION DE SANDRA FLORES CUENTAS POR COBRAR GESTION 2003,DEP.: MDP Y EP - SANDRA FLORES TERCEROS , PROCEDENCIA: BANCO UNION S.A., CHEQUE: 2146, FECHA DE EMISION:31/07/2017</t>
  </si>
  <si>
    <t>B15247870002</t>
  </si>
  <si>
    <t>00212032001 DEP.DE CHEQ.AJENOS,RET.DE CAM.,CONCEPTO: DEVOLUCION DE FONDOS POR PAGOS EN EXCESO DE GESTION 2016, SEGUN INFORME UAI-N° 03/2017,DEP.: INRA-CBBA , PROCEDENCIA: BANCO UNION S.A., CHEQUE: 5750, FECHA DE EMISION:27/07/2017</t>
  </si>
  <si>
    <t>B15247940002</t>
  </si>
  <si>
    <t>00212032001 DEP.DE CHEQ.AJENOS,RET.DE CAM.,CONCEPTO: VENTA DE LLANTAS USADAS SEGUN INFORME AF CBBA-IN N° 001 Y AF-CBBA IN N° 002/2017,DEP.: INRA-CBBA , PROCEDENCIA: BANCO UNION S.A., CHEQUE: 5749, FECHA DE EMISION:27/07/2017</t>
  </si>
  <si>
    <t>B15248030002</t>
  </si>
  <si>
    <t>00234014201 DEP.DE CHEQ.AJENOS,RET.DE CAM.,CONCEPTO: DESEMBOLSO DEL GOB. AUT. DEPTAL DE POTOSI PROYECTO MESETA DE LOS FRAILES,DEP.: GOB. AUT. DEPTAL POTOSI - MESETA FRAILES , PROCEDENCIA: BANCO UNION S.A., CHEQUE: 215, FECHA DE EMISION:01/08/2017</t>
  </si>
  <si>
    <t>B15248620002</t>
  </si>
  <si>
    <t>00015011108 DEP.DE CHEQ.AJENOS,RET.DE CAM.,CONCEPTO: DEVOLUCION DE FONDOS,DEP.: MIN. GOBIERNO , PROCEDENCIA: BANCO UNION S.A., CHEQUE: 50843, FECHA DE EMISION:28/07/2017</t>
  </si>
  <si>
    <t>B15248680002</t>
  </si>
  <si>
    <t>00015011108 DEP.DE CHEQ.AJENOS,RET.DE CAM.,CONCEPTO: DEVOLUCION DE FONDOS,DEP.: MIN. GOBIERNO , PROCEDENCIA: BANCO UNION S.A., CHEQUE: 50847, FECHA DE EMISION:31/07/2017</t>
  </si>
  <si>
    <t>B15248690002</t>
  </si>
  <si>
    <t>00015011108 DEP.DE CHEQ.AJENOS,RET.DE CAM.,CONCEPTO: DEVOLUCION DE FONDOS,DEP.: MIN. GOBIERNO , PROCEDENCIA: BANCO UNION S.A., CHEQUE: 50848, FECHA DE EMISION:31/07/2017</t>
  </si>
  <si>
    <t>B15248700002</t>
  </si>
  <si>
    <t>00015011108 DEP.DE CHEQ.AJENOS,RET.DE CAM.,CONCEPTO: DEVOLUCION DE FONDOS,DEP.: MIN. GOBIERNO , PROCEDENCIA: BANCO UNION S.A., CHEQUE: 50849, FECHA DE EMISION:31/07/2017</t>
  </si>
  <si>
    <t>O15247770002</t>
  </si>
  <si>
    <t>00015011108 DEPOSITO DE EFECTIVO, DEPOSITANTE: RAUL ALBERTO OROZCO VILLAFAN, CONCEPTO: CANCELACION POR EXCESO EN CONSUMO DE TELEFONOS CELULARES, CUENTA DE DEPOSITO: CUENTA UNICA DEL TESORO</t>
  </si>
  <si>
    <t>O15247840002</t>
  </si>
  <si>
    <t>00292012001 DEPOSITO DE EFECTIVO, DEPOSITANTE: ERIKA GIMARA DE LAS HERAS ARCE, CONCEPTO: DEVOLUCION DE SUELDOS, CUENTA DE DEPOSITO: CUENTA UNICA DEL TESORO</t>
  </si>
  <si>
    <t>O15248340002</t>
  </si>
  <si>
    <t>00099021001 DEPOSITO DE EFECTIVO, DEPOSITANTE: RICARDO NUÑEZ TERRAZAS, CONCEPTO: DOBLE PERCEPCION, CUENTA DE DEPOSITO: CUENTA UNICA DEL TESORO</t>
  </si>
  <si>
    <t>O15248860002</t>
  </si>
  <si>
    <t>00099021001 DEPOSITO DE EFECTIVO, DEPOSITANTE: MANUEL ALEJANDRO MONRROY VILLAFUERTE, CONCEPTO: DEVOLUCION DE ASIGNACION DE PASAJES, CUENTA DE DEPOSITO: CUENTA UNICA DEL TESORO</t>
  </si>
  <si>
    <t>O15248880002</t>
  </si>
  <si>
    <t>00099021001 DEPOSITO DE EFECTIVO, DEPOSITANTE: ALBERTO ROJAS CORDERO ASFI, CONCEPTO: DEVOLUCION DE FONDOS POR ASIGNACION DE PASAJES, CUENTA DE DEPOSITO: CUENTA UNICA DEL TESORO</t>
  </si>
  <si>
    <t>O15248890002</t>
  </si>
  <si>
    <t>00292032001 DEPOSITO DE EFECTIVO, DEPOSITANTE: MOISE JAHUIRA ANTI, CONCEPTO: POR DAÑOS ECONOMICOS, CUENTA DE DEPOSITO: CUENTA UNICA DEL TESORO</t>
  </si>
  <si>
    <t>O15248920002</t>
  </si>
  <si>
    <t>00099021001 DEPOSITO DE EFECTIVO, DEPOSITANTE: SERVICIO DEPARTAMENTAL DE SALUD CBBA, CONCEPTO: PROCESOS COACTIVOS, CUENTA DE DEPOSITO: CUENTA UNICA DEL TESORO</t>
  </si>
  <si>
    <t>O15249180002</t>
  </si>
  <si>
    <t>00020031101 DEPOSITO DE EFECTIVO, DEPOSITANTE: CARLOS ANTONIO HUANCA QUISPE - EJERCITO DE BOL, CONCEPTO: DEVOLUCIÓN TOTAL DE PASAJES Y VIÁTICOS BS.2242, CUENTA DE DEPOSITO: CUENTA UNICA DEL TESORO</t>
  </si>
  <si>
    <t>O15249440002</t>
  </si>
  <si>
    <t>00290012001 DEPOSITO DE EFECTIVO, DEPOSITANTE: HELGA ANGELO VARGAS, CONCEPTO: DEVOLUCION DE VIATICOS-POTOSI, CUENTA DE DEPOSITO: CUENTA UNICA DEL TESORO</t>
  </si>
  <si>
    <t>O15250020002</t>
  </si>
  <si>
    <t>O15250110002</t>
  </si>
  <si>
    <t>00099021001 DEPOSITO DE EFECTIVO, DEPOSITANTE: MARCELO CARLOS RODRIGUEZ MARIACA CI. 3498779 LP., CONCEPTO: REVERSION DE HABER SEPTIEMBRE - 2016, CUENTA DE DEPOSITO: CUENTA UNICA DEL TESORO</t>
  </si>
  <si>
    <t>O15250120002</t>
  </si>
  <si>
    <t>00099021001 DEPOSITO DE EFECTIVO, DEPOSITANTE: MARCELO CARLOS RODRIGUEZ MARIACA CI. 3498779 LP., CONCEPTO: REVERSION DE HABERES JULIO - 2016, CUENTA DE DEPOSITO: CUENTA UNICA DEL TESORO</t>
  </si>
  <si>
    <t>O15250130002</t>
  </si>
  <si>
    <t>00099021001 DEPOSITO DE EFECTIVO, DEPOSITANTE: MARCELO CARLOS RODRIGUEZ MARIACA CI. 3498779 LP., CONCEPTO: REVERSION DE HABER OCTUBRE - 2016, CUENTA DE DEPOSITO: CUENTA UNICA DEL TESORO</t>
  </si>
  <si>
    <t>O15250150002</t>
  </si>
  <si>
    <t>00099021001 DEPOSITO DE EFECTIVO, DEPOSITANTE: MARCELO CARLOS RODRIGUEZ MARIACA CI. 3498779 LP., CONCEPTO: REVERSION DE HABER AGOSTO - 21016, CUENTA DE DEPOSITO: CUENTA UNICA DEL TESORO</t>
  </si>
  <si>
    <t>O15250160002</t>
  </si>
  <si>
    <t>00099021001 DEPOSITO DE EFECTIVO, DEPOSITANTE: MARCELO CARLOS RODRIGUEZ MARIACA CI. 3498779 LP., CONCEPTO: REVERSION DE HABER NOVIEMBRE - 2016, CUENTA DE DEPOSITO: CUENTA UNICA DEL TESORO</t>
  </si>
  <si>
    <t>B15251620002</t>
  </si>
  <si>
    <t>00099021001 DEP.DE CHEQ.AJENOS,RET.DE CAM.,CONCEPTO: PAGO POR SUBSIDIO DE MATERNIDAD,DEP.: CAJA DE SALUD DE LA BANCA PRIVADA , PROCEDENCIA: BANCO NACIONAL DE BOLIVIA S.A., CHEQUE: 6587238, FECHA DE EMISION:20/07/2017</t>
  </si>
  <si>
    <t>B15251850002</t>
  </si>
  <si>
    <t>00099021001 DEP.DE CHEQ.AJENOS,RET.DE CAM.,CONCEPTO: REEMBOLSO DEL SUBSIDIO POR INCAPACIDAD TEMPORAL CSBP,DEP.: CONTRALORIA GENERAL DEL ESTADO , PROCEDENCIA: BANCO NACIONAL DE BOLIVIA S.A., CHEQUE: 6347107, FECHA DE EMISION:20/07/2017</t>
  </si>
  <si>
    <t>B15251880002</t>
  </si>
  <si>
    <t>00099021001 DEP.DE CHEQ.AJENOS,RET.DE CAM.,CONCEPTO: REEMBOLSO DEL SUBSIDIO POR INCAPACIDAD TEMPORAL CSBP,DEP.: CONTRALORIA GENERAL DEL ESTADO , PROCEDENCIA: BANCO NACIONAL DE BOLIVIA S.A., CHEQUE: 6347056, FECHA DE EMISION:12/07/2017</t>
  </si>
  <si>
    <t>B15251960002</t>
  </si>
  <si>
    <t>00016091101 DEP.DE CHEQ.AJENOS,RET.DE CAM.,CONCEPTO: DEVOLUCION DE DINERO DEP. A LA CUENTA DEL MINISTERIO DE EDUCACION,DEP.: MINISTERIO DE EDUCACION , PROCEDENCIA: BANCO UNION S.A., CHEQUE: 21061, FECHA DE EMISION:02/08/2017</t>
  </si>
  <si>
    <t>B15252120002</t>
  </si>
  <si>
    <t>00099021001 DEP.DE CHEQ.AJENOS,RET.DE CAM.,CONCEPTO: DEV. REG. ERRONEO EN EL SISTEMA DE GESTION PUBLICA(SIGEP) DEL DESC. DE FONDOS DEL SR ALEXIS CHAVEZ R,DEP.: SENASIR , PROCEDENCIA: BANCO UNION S.A., CHEQUE: 18489, FECHA DE EMISION:20/07/2017</t>
  </si>
  <si>
    <t>B15252360002</t>
  </si>
  <si>
    <t>00292092001 DEP.DE CHEQ.AJENOS,RET.DE CAM.,CONCEPTO: DEVOLUCION DE SALDOS REG BENI,DEP.: VIAS BOLIVIA , PROCEDENCIA: BANCO UNION S.A., CHEQUE: 1730, FECHA DE EMISION:18/07/2017</t>
  </si>
  <si>
    <t>B15252370002</t>
  </si>
  <si>
    <t>00292092001 DEP.DE CHEQ.AJENOS,RET.DE CAM.,CONCEPTO: DEVOLUCION DE SALDOS REG BENI,DEP.: VIAS BOLIVIA , PROCEDENCIA: BANCO UNION S.A., CHEQUE: 1728, FECHA DE EMISION:18/07/2017</t>
  </si>
  <si>
    <t>B15252390002</t>
  </si>
  <si>
    <t>00292092001 DEP.DE CHEQ.AJENOS,RET.DE CAM.,CONCEPTO: DEVOLUCION DE SALDOS REG BENI,DEP.: VIAS BOLIVIA , PROCEDENCIA: BANCO UNION S.A., CHEQUE: 1731, FECHA DE EMISION:18/07/2017</t>
  </si>
  <si>
    <t>B15252400002</t>
  </si>
  <si>
    <t>00292092001 DEP.DE CHEQ.AJENOS,RET.DE CAM.,CONCEPTO: DEVOLUCION DE SALDOS REG BENI,DEP.: VIAS BOLIVIA , PROCEDENCIA: BANCO UNION S.A., CHEQUE: 1729, FECHA DE EMISION:18/07/2017</t>
  </si>
  <si>
    <t>B15252550002</t>
  </si>
  <si>
    <t>00099021001 DEP.DE CHEQ.AJENOS,RET.DE CAM.,CONCEPTO: DEVOLUCION DE CC NO COBRADO ABRIL 2017,DEP.: LA VITALICIA SEGUROS Y REASEGUROS DE VIDA S.A. , PROCEDENCIA: BANCO BISA S.A., CHEQUE: 41432, FECHA DE EMISION:03/08/2017</t>
  </si>
  <si>
    <t>B15252570002</t>
  </si>
  <si>
    <t>00020011102 DEP.DE CHEQ.AJENOS,RET.DE CAM.,CONCEPTO: PAGO DE HABERES PERSONAL EVENTUAL MES DE JULIO 2017 DGTAM,DEP.: TRANSPORTE AEREO MILITAR , PROCEDENCIA: BANCO UNION S.A., CHEQUE: 17980, FECHA DE EMISION:02/08/2017</t>
  </si>
  <si>
    <t>O15251380002</t>
  </si>
  <si>
    <t>00132062001 DEPOSITO DE EFECTIVO, DEPOSITANTE: SAMUEL WILLAMS MALAGA ARTEAGA, CONCEPTO: REPOSICION DE GASTOS NO EJECUTADOS, CUENTA DE DEPOSITO: CUENTA UNICA DEL TESORO</t>
  </si>
  <si>
    <t>O15251410002</t>
  </si>
  <si>
    <t>O15251530002</t>
  </si>
  <si>
    <t>00099021001 DEPOSITO DE EFECTIVO, DEPOSITANTE: LOURDES MONICA CARRASCO MEJIA, CONCEPTO: DEVOLUCIÓN COBRO INDEBIDO, CUENTA DE DEPOSITO: CUENTA UNICA DEL TESORO</t>
  </si>
  <si>
    <t>O15251570002</t>
  </si>
  <si>
    <t>00099021001 DEPOSITO DE EFECTIVO, DEPOSITANTE: FELIPE TINTAYA HUANCA, CONCEPTO: DOBLE PERCEPCION, CUENTA DE DEPOSITO: CUENTA UNICA DEL TESORO</t>
  </si>
  <si>
    <t>O15251980002</t>
  </si>
  <si>
    <t>O15251990002</t>
  </si>
  <si>
    <t>00099021001 DEPOSITO DE EFECTIVO, DEPOSITANTE: LOLA PORFIRIA RODRIGUEZ, CONCEPTO: DOBLE PERCEPCION, CUENTA DE DEPOSITO: CUENTA UNICA DEL TESORO</t>
  </si>
  <si>
    <t>O15252300002</t>
  </si>
  <si>
    <t>00099021001 DEPOSITO DE EFECTIVO, DEPOSITANTE: JUDITH FLORA ARANA FLORES, CONCEPTO: DOBLE PERCEPCION, CUENTA DE DEPOSITO: CUENTA UNICA DEL TESORO</t>
  </si>
  <si>
    <t>O15252560002</t>
  </si>
  <si>
    <t>00130012002 DEPOSITO DE EFECTIVO, DEPOSITANTE: LUIS F. MARTINEZ RETAMOZO, CONCEPTO: DEVOLUCION POR GASTOS DE PEAJE, CUENTA DE DEPOSITO: CUENTA UNICA DEL TESORO</t>
  </si>
  <si>
    <t>O15252650002</t>
  </si>
  <si>
    <t>00099021001 DEPOSITO DE EFECTIVO, DEPOSITANTE: SARAH QUINTEROS SARAVIA, CONCEPTO: REVERSION AL C-31 # 226, CUENTA DE DEPOSITO: CUENTA UNICA DEL TESORO</t>
  </si>
  <si>
    <t>O15252740002</t>
  </si>
  <si>
    <t>00130012002 DEPOSITO DE EFECTIVO, DEPOSITANTE: JUAN GUERREROS ROQUE, CONCEPTO: DEVOLUCION POR GASTOS DE VIATICOS, CUENTA DE DEPOSITO: CUENTA UNICA DEL TESORO</t>
  </si>
  <si>
    <t>O15252750002</t>
  </si>
  <si>
    <t>00130012002 DEPOSITO DE EFECTIVO, DEPOSITANTE: JUAN GUERREROS ROQUE, CONCEPTO: DEVOLUCION POR GASTOS DE GASOLINA, CUENTA DE DEPOSITO: CUENTA UNICA DEL TESORO</t>
  </si>
  <si>
    <t>O15252760002</t>
  </si>
  <si>
    <t>O15253190002</t>
  </si>
  <si>
    <t>O15253230002</t>
  </si>
  <si>
    <t>00046024204 DEPOSITO DE EFECTIVO, DEPOSITANTE: MAYCOL ARANA ALVAREZ, CONCEPTO: DEVOLUCION DE FONDOS, CUENTA DE DEPOSITO: CUENTA UNICA DEL TESORO</t>
  </si>
  <si>
    <t>O15253370002</t>
  </si>
  <si>
    <t>00099021001 DEPOSITO DE EFECTIVO, DEPOSITANTE: CARLOS ANDRES DIAZ VALDIVIA, CONCEPTO: DEVOLUCION TELEFONIA GESTION 2015, CUENTA DE DEPOSITO: CUENTA UNICA DEL TESORO</t>
  </si>
  <si>
    <t>O15253380002</t>
  </si>
  <si>
    <t>00099021001 DEPOSITO DE EFECTIVO, DEPOSITANTE: MARIA AMPARO ZAPATA SOLIS, CONCEPTO: DEVOLUCION TELEFONIA GESTION 2015, CUENTA DE DEPOSITO: CUENTA UNICA DEL TESORO</t>
  </si>
  <si>
    <t>O15253390002</t>
  </si>
  <si>
    <t>00099021001 DEPOSITO DE EFECTIVO, DEPOSITANTE: LUIS FRANCISCO GUTIERREZ PARRADO, CONCEPTO: DEVOLUCION TELEFONIA GESTION 2015, CUENTA DE DEPOSITO: CUENTA UNICA DEL TESORO</t>
  </si>
  <si>
    <t>O15253400002</t>
  </si>
  <si>
    <t>00099021001 DEPOSITO DE EFECTIVO, DEPOSITANTE: MARCO ANTONIO REJAS DURAN, CONCEPTO: DEVOLUCION TELEFONIA GESTION 2015, CUENTA DE DEPOSITO: CUENTA UNICA DEL TESORO</t>
  </si>
  <si>
    <t>O15253410002</t>
  </si>
  <si>
    <t>00046024204 DEPOSITO DE EFECTIVO, DEPOSITANTE: MIN DE SALUD-RODOLFO JOEL UZQUEDA BLAJOS, CONCEPTO: REVERSION DE FONDOS NO UTILIZADOS C-31 - 2989 COMPROBANTE CONTABLE -2368, CUENTA DE DEPOSITO: CUENTA UNICA DEL TESORO</t>
  </si>
  <si>
    <t>O15253420002</t>
  </si>
  <si>
    <t>00099021001 DEPOSITO DE EFECTIVO, DEPOSITANTE: JAHEL NIRVANA SILVA BARRIOS, CONCEPTO: DEVOLUCION TELEFONIA GESTION 2015, CUENTA DE DEPOSITO: CUENTA UNICA DEL TESORO</t>
  </si>
  <si>
    <t>O15253430002</t>
  </si>
  <si>
    <t>00099021001 DEPOSITO DE EFECTIVO, DEPOSITANTE: VALERIA ORTIZ SALAZAR, CONCEPTO: DEVOLUCION TELEFONIA GESTION 2015, CUENTA DE DEPOSITO: CUENTA UNICA DEL TESORO</t>
  </si>
  <si>
    <t>O15253440002</t>
  </si>
  <si>
    <t>00099021001 DEPOSITO DE EFECTIVO, DEPOSITANTE: VIRGINIA ARIAS SARAVIA, CONCEPTO: DEVOLUCION TELEFONIA GESTION 2015, CUENTA DE DEPOSITO: CUENTA UNICA DEL TESORO</t>
  </si>
  <si>
    <t>O15253630002</t>
  </si>
  <si>
    <t>00086068001 DEPOSITO DE EFECTIVO, DEPOSITANTE: ALBERTO ROMAN AYMAYA, CONCEPTO: DEVOLUCIÓN DE SALDO DE FONDOS EN AVANCE PARA COMBUSTIBLE, CUENTA DE DEPOSITO: CUENTA UNICA DEL TESORO</t>
  </si>
  <si>
    <t>O15253650002</t>
  </si>
  <si>
    <t>00086068001 DEPOSITO DE EFECTIVO, DEPOSITANTE: EVELIN JOVANNA LLANQUE LLANQUE, CONCEPTO: DEVOLUCIÓN DE SALDO DE FONDOS ENTREGADOS PARA GASOLINA, CUENTA DE DEPOSITO: CUENTA UNICA DEL TESORO</t>
  </si>
  <si>
    <t>O15253860002</t>
  </si>
  <si>
    <t>00591012001 DEPOSITO DE EFECTIVO, DEPOSITANTE: TELEFERICOS DOPPELMAYR BOLIVIA S.A., CONCEPTO: REPOSICION GASTOS DE REPUESTOS, CUENTA DE DEPOSITO: CUENTA UNICA DEL TESORO</t>
  </si>
  <si>
    <t>O15254030002</t>
  </si>
  <si>
    <t>O15254100002</t>
  </si>
  <si>
    <t>B15256390002</t>
  </si>
  <si>
    <t>00099021001 DEP.DE CHEQ.AJENOS,RET.DE CAM.,CONCEPTO: DESCUENTO POR INCUMPLIMIENTO A INSTRUCCION SUPERIOR,DEP.: MINISTERIO DE ECONOMIA Y FINANZAS PUBLICAS , PROCEDENCIA: BANCO UNION S.A., CHEQUE: 6169, FECHA DE EMISION:02/08/2017</t>
  </si>
  <si>
    <t>B15256650002</t>
  </si>
  <si>
    <t>00591012001 DEP.DE CHEQ.AJENOS,RET.DE CAM.,CONCEPTO: RECAUDACIÓN,DEP.: EMP ESTATAL DE TRANS POR CABLE -MI TELEFERICO , PROCEDENCIA: BANCO UNION S.A., CHEQUE: 1279, FECHA DE EMISION:25/07/2017</t>
  </si>
  <si>
    <t>B15256660002</t>
  </si>
  <si>
    <t>00020011103 DEP.DE CHEQ.AJENOS,RET.DE CAM.,CONCEPTO: PAGO TRANSFERENCIA AL EXTERIOR A LA EMPRESA MILCOM POR LA ADQUISICIÓN DE REPUESTOS,DEP.: TRANSPORTE AEREO MILITAR , PROCEDENCIA: BANCO UNION S.A., CHEQUE: 17985, FECHA DE EMISION:02/08/2017</t>
  </si>
  <si>
    <t>B15256690002</t>
  </si>
  <si>
    <t>00020011102 DEP.DE CHEQ.AJENOS,RET.DE CAM.,CONCEPTO: PAGO DE HABERES PERSONAL CONSULTOR MES DE JULIO/17 DGTAM,DEP.: TRANSPORTE AEREO MILITAR , PROCEDENCIA: BANCO UNION S.A., CHEQUE: 17979, FECHA DE EMISION:02/08/2017</t>
  </si>
  <si>
    <t>B15257140002</t>
  </si>
  <si>
    <t>00283012002 DEP.DE CHEQ.AJENOS,RET.DE CAM.,CONCEPTO: PAGO POR SUBSIDIO DE ENFERMEDAD,DEP.: CAJA DE SALUD DE LA BANCA PRIVADA , PROCEDENCIA: BANCO NACIONAL DE BOLIVIA S.A., CHEQUE: 6587293, FECHA DE EMISION:25/07/2017</t>
  </si>
  <si>
    <t>B15257170002</t>
  </si>
  <si>
    <t>00099021001 DEP.DE CHEQ.AJENOS,RET.DE CAM.,CONCEPTO: REEMBOLSO DE BAJAS MEDICAS DE ENFERMEDAD,DEP.: CAJA DE SALUD DE LA BANCA PRIVADA , PROCEDENCIA: BANCO NACIONAL DE BOLIVIA S.A., CHEQUE: 6587231, FECHA DE EMISION:20/07/2017</t>
  </si>
  <si>
    <t>O15255890002</t>
  </si>
  <si>
    <t>00099021001 DEPOSITO DE EFECTIVO, DEPOSITANTE: ESCONBOL, CONCEPTO: RETENCION DE MARISCALERIA CORRESPONDIENTE AL MES DE JULIO, CUENTA DE DEPOSITO: CUENTA UNICA DEL TESORO</t>
  </si>
  <si>
    <t>O15256010002</t>
  </si>
  <si>
    <t>00099021001 DEPOSITO DE EFECTIVO, DEPOSITANTE: AIDA MORALES VDA. DE ROSSO, CONCEPTO: CONVENIO DE PAGO 009.16, CUENTA DE DEPOSITO: CUENTA UNICA DEL TESORO</t>
  </si>
  <si>
    <t>O15256410002</t>
  </si>
  <si>
    <t>00099021001 DEPOSITO DE EFECTIVO, DEPOSITANTE: MATILDE CRISTINA CONDE HUANCA, CONCEPTO: TGN-RECURSOS ORDINARIOS, CUENTA DE DEPOSITO: CUENTA UNICA DEL TESORO</t>
  </si>
  <si>
    <t>O15256750002</t>
  </si>
  <si>
    <t>00099021001 DEPOSITO DE EFECTIVO, DEPOSITANTE: MIRIAM ALBERTINA BALCAZAR NARA, CONCEPTO: PAGO ANTICIPADO DE REPARTO P.R.A., CUENTA DE DEPOSITO: CUENTA UNICA DEL TESORO</t>
  </si>
  <si>
    <t>O15257080002</t>
  </si>
  <si>
    <t>00035011104 DEPOSITO DE EFECTIVO, DEPOSITANTE: MINISTERIO DE ECONOMÍA Y FINANZAS PÚBLICAS, CONCEPTO: VENTA DE PUBLICACIÓN IMPRESAS: MEMORIA DE LA ECONOMIA BOLIVIANA 2016 - LIBRO DE EMPRESAS PÚBLICAS, CUENTA DE DEPOSITO: CUENTA UNICA DEL TESORO</t>
  </si>
  <si>
    <t>O15257240002</t>
  </si>
  <si>
    <t>O15257310002</t>
  </si>
  <si>
    <t>O15257320002</t>
  </si>
  <si>
    <t>00099021001 DEPOSITO DE EFECTIVO, DEPOSITANTE: JORGE HUGO PEREZ ESCOBAR, CONCEPTO: DOBLE PERCEPCION, CUENTA DE DEPOSITO: CUENTA UNICA DEL TESORO</t>
  </si>
  <si>
    <t>O15257400002</t>
  </si>
  <si>
    <t>O15257420002</t>
  </si>
  <si>
    <t>O15257540002</t>
  </si>
  <si>
    <t>00223012001 DEPOSITO DE EFECTIVO, DEPOSITANTE: RODRIGO YANARICO LOPEZ, CONCEPTO: REVERSION REINTEGRO ABRIL, CUENTA DE DEPOSITO: CUENTA UNICA DEL TESORO</t>
  </si>
  <si>
    <t>O15258590002</t>
  </si>
  <si>
    <t>00099021001 DEPOSITO DE EFECTIVO, DEPOSITANTE: FELIX MAMANI POMA - MINISTERIO DE EDUCACIÓN, CONCEPTO: DEVOLUCIÓN DE SALDO DE PASAJES Y VIÁTICOS, CUENTA DE DEPOSITO: CUENTA UNICA DEL TESORO</t>
  </si>
  <si>
    <t>O15258840002</t>
  </si>
  <si>
    <t>00283012002 DEPOSITO DE EFECTIVO, DEPOSITANTE: MARCO ANTONIO AREVALO ZUAZO, CONCEPTO: REVERSIÓN C31 N°796, CUENTA DE DEPOSITO: CUENTA UNICA DEL TESORO</t>
  </si>
  <si>
    <t>O15258910002</t>
  </si>
  <si>
    <t>00586019203 DEPOSITO DE EFECTIVO, DEPOSITANTE: GILBERT DORATEO UMAÑA - EASBA, CONCEPTO: DEVOLUCION DE FONFOS EN AVANCE ( 622 ), CUENTA DE DEPOSITO: CUENTA UNICA DEL TESORO</t>
  </si>
  <si>
    <t>O15259790002</t>
  </si>
  <si>
    <t>00099021001 DEPOSITO DE EFECTIVO, DEPOSITANTE: ERICK EDUARDO VARGAS CAMPERO CI. 2284797 LP., CONCEPTO: DOBLE PERCEPCION, CUENTA DE DEPOSITO: CUENTA UNICA DEL TESORO</t>
  </si>
  <si>
    <t>O15260270002</t>
  </si>
  <si>
    <t>00099021001 DEPOSITO DE EFECTIVO, DEPOSITANTE: MIN DE EDUCACION- WILLIAM ESTEBAN QUISPE CUTILE, CONCEPTO: DEVOLUCION HABER MES JULIO 2017 ITEM 00614 PROGRAMA: 00000454 SERVICIO:05520634, CUENTA DE DEPOSITO: CUENTA UNICA DEL TESORO</t>
  </si>
  <si>
    <t>O15260940002</t>
  </si>
  <si>
    <t>00099021001 DEPOSITO DE EFECTIVO, DEPOSITANTE: ROMULO HUANCA HILARI, CONCEPTO: DEV. POR DIFERENCIA DE PASAJE AEREO N° 930-1381932372 RUTA COBIJA- SANTA CRUZ, CUENTA DE DEPOSITO: CUENTA UNICA DEL TESORO</t>
  </si>
  <si>
    <t>B15262870002</t>
  </si>
  <si>
    <t>00020011103 DEP.DE CHEQ.AJENOS,RET.DE CAM.,CONCEPTO: PAGO TRANSF AL EXTERIOR A LA EMP AIRPARTS COMPANY INC POR COMPRA DE REPUESTOS FAB 117,DEP.: TRANSPORTE AEREO MILITAR , PROCEDENCIA: BANCO UNION S.A., CHEQUE: 18018, FECHA DE EMISION:04/08/2017</t>
  </si>
  <si>
    <t>B15264220002</t>
  </si>
  <si>
    <t>00070011102 DEP.DE CHEQ.AJENOS,RET.DE CAM.,CONCEPTO: DEVOLUCION DE CAJA CHICA,DEP.: JEFATURA DEPARTAMENTAL PANDO (A. OBANDO) , PROCEDENCIA: BANCO UNION S.A., CHEQUE: 8287, FECHA DE EMISION:28/07/2017</t>
  </si>
  <si>
    <t>O15262660002</t>
  </si>
  <si>
    <t>00099021001 DEPOSITO DE EFECTIVO, DEPOSITANTE: OSCAR LUIS ROJAS VARGAS, CONCEPTO: DOBLE PERCEPCIÓN, CUENTA DE DEPOSITO: CUENTA UNICA DEL TESORO</t>
  </si>
  <si>
    <t>O15262780002</t>
  </si>
  <si>
    <t>00099021001 DEPOSITO DE EFECTIVO, DEPOSITANTE: FELIPE EULOGIO VALENCIA TAPIA, CONCEPTO: DOBLE PERCEPCIÓN, CUENTA DE DEPOSITO: CUENTA UNICA DEL TESORO</t>
  </si>
  <si>
    <t>O15262910002</t>
  </si>
  <si>
    <t>00099021001 DEPOSITO DE EFECTIVO, DEPOSITANTE: MARTHA LUCIA GUTIERREZ DE MARCA, CONCEPTO: COBRO INDEBIDO POR NUEVAS NUPCIAS, CUENTA DE DEPOSITO: CUENTA UNICA DEL TESORO</t>
  </si>
  <si>
    <t>O15263030002</t>
  </si>
  <si>
    <t>00099021001 DEPOSITO DE EFECTIVO, DEPOSITANTE: LUCRECIA VELARDE VDA DE FLORES, CONCEPTO: PARA DEPARTAMENTO DE SENASIR, CUENTA DE DEPOSITO: CUENTA UNICA DEL TESORO</t>
  </si>
  <si>
    <t>O15263130002</t>
  </si>
  <si>
    <t>00099021001 DEPOSITO DE EFECTIVO, DEPOSITANTE: BRIGIDA CHOQUE VARGAS C.I. 2179018 LP, CONCEPTO: COBRO INDEBIDO POR PAGO DEL PRA, CUENTA DE DEPOSITO: CUENTA UNICA DEL TESORO</t>
  </si>
  <si>
    <t>O15263610002</t>
  </si>
  <si>
    <t>00099021001 DEPOSITO DE EFECTIVO, DEPOSITANTE: HUGO QUIROZ SOLIZ, CONCEPTO: DOBLE PERCEPCION, CUENTA DE DEPOSITO: CUENTA UNICA DEL TESORO</t>
  </si>
  <si>
    <t>O15263670002</t>
  </si>
  <si>
    <t>00099021001 DEPOSITO DE EFECTIVO, DEPOSITANTE: RENE HUANCA MAMANI, CONCEPTO: DEVOLUCION DE PERCEPCION INDEVIDA, CUENTA DE DEPOSITO: CUENTA UNICA DEL TESORO</t>
  </si>
  <si>
    <t>O15263700002</t>
  </si>
  <si>
    <t>00099021001 DEPOSITO DE EFECTIVO, DEPOSITANTE: HENRY MAMANI HUAYLLANI, CONCEPTO: POR NO PRESENTAR DECLARACION JURADA DE BIENES POR RENTA POR DEJACION DE CARGO, CUENTA DE DEPOSITO: CUENTA UNICA DEL TESORO</t>
  </si>
  <si>
    <t>O15263710002</t>
  </si>
  <si>
    <t>00099021001 DEPOSITO DE EFECTIVO, DEPOSITANTE: MERCEDES SONIA URQUIDI GUTIERREZ, CONCEPTO: DOBLE PERCEPCION, CUENTA DE DEPOSITO: CUENTA UNICA DEL TESORO</t>
  </si>
  <si>
    <t>O15263730002</t>
  </si>
  <si>
    <t>00099021001 DEPOSITO DE EFECTIVO, DEPOSITANTE: HUGO IGNACIO MOBAREC SARAVIA, CONCEPTO: DEVOLUCION BECA MAESTRIA VIAJES, CUENTA DE DEPOSITO: CUENTA UNICA DEL TESORO</t>
  </si>
  <si>
    <t>O15263750002</t>
  </si>
  <si>
    <t>00099021001 DEPOSITO DE EFECTIVO, DEPOSITANTE: HUGO IGNACIO MOBAREC SARAVIA, CONCEPTO: DEVOLUCION BECA MAESTRIA LIBROS, CUENTA DE DEPOSITO: CUENTA UNICA DEL TESORO</t>
  </si>
  <si>
    <t>O15263790002</t>
  </si>
  <si>
    <t>O15263880002</t>
  </si>
  <si>
    <t>00015011108 DEPOSITO DE EFECTIVO, DEPOSITANTE: MACARIO TOLA CARDENAS, CONCEPTO: POR EL CONSUMO EXCEDENTE DE TELEFONIA MOVIL, CUENTA DE DEPOSITO: CUENTA UNICA DEL TESORO</t>
  </si>
  <si>
    <t>O15264230002</t>
  </si>
  <si>
    <t>00099021001 DEPOSITO DE EFECTIVO, DEPOSITANTE: MARTHA KHUNO LIMACHI C.I. 2371843 L.P., CONCEPTO: DOBLE PERCEPCION, CUENTA DE DEPOSITO: CUENTA UNICA DEL TESORO</t>
  </si>
  <si>
    <t>O15264470002</t>
  </si>
  <si>
    <t>00099021001 DEPOSITO DE EFECTIVO, DEPOSITANTE: VICTORIA CARMEN RIVAS VDA DE COCHI CI 2410990 LP, CONCEPTO: COBRO INDEBIDO POR NUEVAS NUPCIAS, CUENTA DE DEPOSITO: CUENTA UNICA DEL TESORO</t>
  </si>
  <si>
    <t>O15264550002</t>
  </si>
  <si>
    <t>00099021001 DEPOSITO DE EFECTIVO, DEPOSITANTE: KATIA SOLEDAD TRONCOSO ZURITA, CONCEPTO: DEVOLUCION DOBLE PERCEPCION, CUENTA DE DEPOSITO: CUENTA UNICA DEL TESORO</t>
  </si>
  <si>
    <t>O15264610002</t>
  </si>
  <si>
    <t>00099021001 DEPOSITO DE EFECTIVO, DEPOSITANTE: SENASIR- LAUREANA QUISPE VDA. DE CANAVIRI, CONCEPTO: COBRO INDEBIDO, CUENTA DE DEPOSITO: CUENTA UNICA DEL TESORO</t>
  </si>
  <si>
    <t>O15264960002</t>
  </si>
  <si>
    <t>00292012001 DEPOSITO DE EFECTIVO, DEPOSITANTE: NESTOR PAZ VILLAMOR, CONCEPTO: CONVENIO 012-2016 ENTRE VIAS BOLIVIA Y FEDERACIÓN 1ERO DE MAYO, CUENTA DE DEPOSITO: CUENTA UNICA DEL TESORO</t>
  </si>
  <si>
    <t>O15264970002</t>
  </si>
  <si>
    <t>O15264980002</t>
  </si>
  <si>
    <t>O15264990002</t>
  </si>
  <si>
    <t>O15265000002</t>
  </si>
  <si>
    <t>O15265440002</t>
  </si>
  <si>
    <t>00099021001 DEPOSITO DE EFECTIVO, DEPOSITANTE: LUCIO MACHACA PORCO, CONCEPTO: DEVOLUCION PAGO UNICO, CUENTA DE DEPOSITO: CUENTA UNICA DEL TESORO</t>
  </si>
  <si>
    <t>O15265470002</t>
  </si>
  <si>
    <t>00099021001 DEPOSITO DE EFECTIVO, DEPOSITANTE: ESTEBAN MAMANI APAZA, CONCEPTO: DEVOLUCIÓN BONO DE VACUNACIÓN GESTIÓN 2005, CUENTA DE DEPOSITO: CUENTA UNICA DEL TESORO</t>
  </si>
  <si>
    <t>O15265720002</t>
  </si>
  <si>
    <t>00099021001 DEPOSITO DE EFECTIVO, DEPOSITANTE: ASFI - ARIEL IBSEN BARRIENTOS CANEDO, CONCEPTO: DEVOLUCION DE VIATICOS, CUENTA DE DEPOSITO: CUENTA UNICA DEL TESORO</t>
  </si>
  <si>
    <t>O15266390002</t>
  </si>
  <si>
    <t>00099021001 DEPOSITO DE EFECTIVO, DEPOSITANTE: JOSE ALFREDO TRUJILLO DAZA, CONCEPTO: DEV DE COSTOS DE ADQU E IMPRESIÓN DE PAPELETA SUFR POR EL 2% DEL TOTAL DE VOTOS JUZ PUB CIV CON 13RO, CUENTA DE DEPOSITO: CUENTA UNICA DEL TESORO</t>
  </si>
  <si>
    <t>O15266490002</t>
  </si>
  <si>
    <t>00586019203 DEPOSITO DE EFECTIVO, DEPOSITANTE: JUAN CARLOS CABRERA - EASBA, CONCEPTO: DEVOLUCIÓN DE FONDOS EN AVANCE, CUENTA DE DEPOSITO: CUENTA UNICA DEL TESORO</t>
  </si>
  <si>
    <t>O15267200002</t>
  </si>
  <si>
    <t>00099021001 DEPOSITO DE EFECTIVO, DEPOSITANTE: DIEGO ALEJANDRO NUÑEZ GUTIERREZ - ADEMAF, CONCEPTO: DEVOLUCION DE FONDOS EN AVANCE, CUENTA DE DEPOSITO: CUENTA UNICA DEL TESORO</t>
  </si>
  <si>
    <t>O15267240002</t>
  </si>
  <si>
    <t>00290012001 DEPOSITO DE EFECTIVO, DEPOSITANTE: KAREM GUTIERREZ LAREDO, CONCEPTO: DEVOLUCION DE VIATICOS C31-1722, CUENTA DE DEPOSITO: CUENTA UNICA DEL TESORO</t>
  </si>
  <si>
    <t>B15270120002</t>
  </si>
  <si>
    <t>00099021001 DEP.DE CHEQ.AJENOS,RET.DE CAM.,CONCEPTO: REVERSION SALDOS NO EJECUTADOS POR BONO ERRADICADOR FTC MES ABRIL 2017,DEP.: MINISTERIO DE DEFENSA , PROCEDENCIA: BANCO UNION S.A., CHEQUE: 36, FECHA DE EMISION:03/08/2017</t>
  </si>
  <si>
    <t>B15270150002</t>
  </si>
  <si>
    <t>00099021001 DEP.DE CHEQ.AJENOS,RET.DE CAM.,CONCEPTO: REVERSION SALDOS NO EJECUTADOS POR SOCORRO GESTION 2017 DIF UNIDADES,DEP.: MINISTERIO DE DEFENSA , PROCEDENCIA: BANCO UNION S.A., CHEQUE: 86, FECHA DE EMISION:03/08/2017</t>
  </si>
  <si>
    <t>B15270270002</t>
  </si>
  <si>
    <t>00222012001 DEP.DE CHEQ.AJENOS,RET.DE CAM.,CONCEPTO: REVERSION,DEP.: INIAF RIBERALTA , PROCEDENCIA: BANCO UNION S.A., CHEQUE: 830, FECHA DE EMISION:11/07/2017</t>
  </si>
  <si>
    <t>B15270400002</t>
  </si>
  <si>
    <t>00046021107 DEP.DE CHEQ.AJENOS,RET.DE CAM.,CONCEPTO: PAGO DE SUELDOS,DEP.: MINISTERIO DE SALUD , PROCEDENCIA: BANCO UNION S.A., CHEQUE: 12193, FECHA DE EMISION:03/08/2017</t>
  </si>
  <si>
    <t>O15269510002</t>
  </si>
  <si>
    <t>00099021001 DEPOSITO DE EFECTIVO, DEPOSITANTE: MARIA EUGENIA MALDONADO VELASCO, CONCEPTO: DEVOLUCION POR CONCEPTO DESCUENTO CNS (SENASIR), CUENTA DE DEPOSITO: CUENTA UNICA DEL TESORO</t>
  </si>
  <si>
    <t>O15269740002</t>
  </si>
  <si>
    <t>00020011103 DEPOSITO DE EFECTIVO, DEPOSITANTE: RAUL ANGEL GONZALES ROMERO, CONCEPTO: REVERSIÓN DE PASAJES - PREV. 0000004200-1 CARGO DESCUENTO, CUENTA DE DEPOSITO: CUENTA UNICA DEL TESORO</t>
  </si>
  <si>
    <t>O15269760002</t>
  </si>
  <si>
    <t>00586019203 DEPOSITO DE EFECTIVO, DEPOSITANTE: DIEGO ADHEMAR REA REA, CONCEPTO: DEVOLUCION DE AVANCE A PREVENTIVOS 526 ( MAYO ), CUENTA DE DEPOSITO: CUENTA UNICA DEL TESORO</t>
  </si>
  <si>
    <t>O15269800002</t>
  </si>
  <si>
    <t>00586019203 DEPOSITO DE EFECTIVO, DEPOSITANTE: DIEGO ADHEMAR REA REA, CONCEPTO: DEVOLUCION DE AVANCE A PREVENTIVOS 262 ( MARZO ), CUENTA DE DEPOSITO: CUENTA UNICA DEL TESORO</t>
  </si>
  <si>
    <t>O15269820002</t>
  </si>
  <si>
    <t>00586019203 DEPOSITO DE EFECTIVO, DEPOSITANTE: DIEGO ADHEMAR REA REA, CONCEPTO: DEVOLUCION DE AVANCE A PREVENTIVOS 380 ( ABRIL ), CUENTA DE DEPOSITO: CUENTA UNICA DEL TESORO</t>
  </si>
  <si>
    <t>O15269840002</t>
  </si>
  <si>
    <t>00586019203 DEPOSITO DE EFECTIVO, DEPOSITANTE: DIEGO ADHEMAR REA REA, CONCEPTO: DEVOLUCION DE AVANCE A PREVENTIVOS 213 ( FEBRERO ), CUENTA DE DEPOSITO: CUENTA UNICA DEL TESORO</t>
  </si>
  <si>
    <t>O15269940002</t>
  </si>
  <si>
    <t>00099021001 DEPOSITO DE EFECTIVO, DEPOSITANTE: JUAN CARLOS SARAVIA TABORGA, CONCEPTO: REPOSICION CREDENCIAL INSTITUCIONAL-PGE, CUENTA DE DEPOSITO: CUENTA UNICA DEL TESORO</t>
  </si>
  <si>
    <t>O15270290002</t>
  </si>
  <si>
    <t>00086031101 DEPOSITO DE EFECTIVO, DEPOSITANTE: SERNAP - COTAPATA, CONCEPTO: POR CONCEPTO DE INGRESOS DE SERVICIOS HIGIENICOS MES DE MAYO, CUENTA DE DEPOSITO: CUENTA UNICA DEL TESORO</t>
  </si>
  <si>
    <t>O15270550002</t>
  </si>
  <si>
    <t>00020011103 DEPOSITO DE EFECTIVO, DEPOSITANTE: MIJAIL ALBERTO MEZA MALDONADO, CONCEPTO: REVERSIÓN DE VIÁTICOS PARA PREV. N°2335/17, CUENTA DE DEPOSITO: CUENTA UNICA DEL TESORO</t>
  </si>
  <si>
    <t>O15270700002</t>
  </si>
  <si>
    <t>00099021001 DEPOSITO DE EFECTIVO, DEPOSITANTE: MARTIN YAHUASI MAMANI, CONCEPTO: ACUERDO PLAN DE PAGOS (SENASIR), CUENTA DE DEPOSITO: CUENTA UNICA DEL TESORO</t>
  </si>
  <si>
    <t>O15270800002</t>
  </si>
  <si>
    <t>00099021001 DEPOSITO DE EFECTIVO, DEPOSITANTE: ABC - OFICINA CENTRAL, CONCEPTO: DEVOLUCIÓN DE VIÁTICO, CUENTA DE DEPOSITO: CUENTA UNICA DEL TESORO</t>
  </si>
  <si>
    <t>O15270860002</t>
  </si>
  <si>
    <t>00099021001 DEPOSITO DE EFECTIVO, DEPOSITANTE: LUISA VERÓNICA MOLLO CERÓN CI:4888551 LP, CONCEPTO: REVERSIÓN DE BOLETA DE HABER MENSUAL, MES DE ABRIL, CUENTA DE DEPOSITO: CUENTA UNICA DEL TESORO</t>
  </si>
  <si>
    <t>O15270980002</t>
  </si>
  <si>
    <t>00099021001 DEPOSITO DE EFECTIVO, DEPOSITANTE: JUAN CARLOS FERNANDEZ COLQUE, CONCEPTO: DEVOLUCION POR TOPE SALARIAL DE LOS MESES DE ABRIL A JULIO DE 2017, CUENTA DE DEPOSITO: CUENTA UNICA DEL TESORO</t>
  </si>
  <si>
    <t>00099021001 DEPOSITO DE EFECTIVO, DEPOSITANTE: RI-22 "MEJILLONES", CONCEPTO: DEVOLUCION DE SERVICIOS BASICOS (AGUA), CUENTA DE DEPOSITO: CUENTA UNICA DEL TESORO</t>
  </si>
  <si>
    <t>O15271100002</t>
  </si>
  <si>
    <t>O15271540002</t>
  </si>
  <si>
    <t>00099021001 DEPOSITO DE EFECTIVO, DEPOSITANTE: LUIS ERNESTO DAZA JUSTINIANO, CONCEPTO: DEVOLUCIÓN DE FONDOS EN AVANCE POR COMBUSTIBLE, CUENTA DE DEPOSITO: CUENTA UNICA DEL TESORO</t>
  </si>
  <si>
    <t>O15271620002</t>
  </si>
  <si>
    <t>00099021001 DEPOSITO DE EFECTIVO, DEPOSITANTE: JULIO CHAMBI RAMOS, CONCEPTO: CONCEPTO: DEVOLUCIÓN VIÁTICOS, CUENTA DE DEPOSITO: CUENTA UNICA DEL TESORO</t>
  </si>
  <si>
    <t>O15271950002</t>
  </si>
  <si>
    <t>00099021001 DEPOSITO DE EFECTIVO, DEPOSITANTE: DIEGO ALEJANDRO NUÑEZ GUTIERREZ - ADEMAF, CONCEPTO: DEVOLUCION DE FONDOS EN AVANCE POR COMBUSTIBLE, CUENTA DE DEPOSITO: CUENTA UNICA DEL TESORO</t>
  </si>
  <si>
    <t>O15271960002</t>
  </si>
  <si>
    <t>00099021001 DEPOSITO DE EFECTIVO, DEPOSITANTE: DIEGO ALEJANDRO NUÑEZ GUTIERREZ - ADEMAF, CONCEPTO: DEVOLUCION DE FONDOS EN AVANCE POR TASAS, CUENTA DE DEPOSITO: CUENTA UNICA DEL TESORO</t>
  </si>
  <si>
    <t>B15273060002</t>
  </si>
  <si>
    <t>00222012001 DEP.DE CHEQ.AJENOS,RET.DE CAM.,CONCEPTO: REVERSIÓN,DEP.: INIAF RIBERALTA , PROCEDENCIA: BANCO UNION S.A., CHEQUE: 829, FECHA DE EMISION:11/07/2017</t>
  </si>
  <si>
    <t>B15273070002</t>
  </si>
  <si>
    <t>00222012001 DEP.DE CHEQ.AJENOS,RET.DE CAM.,CONCEPTO: REVERSIÓN C-31 1002,DEP.: INIAF CNPSH , PROCEDENCIA: BANCO UNION S.A., CHEQUE: 3142, FECHA DE EMISION:28/07/2017</t>
  </si>
  <si>
    <t>B15273080002</t>
  </si>
  <si>
    <t>00222018010 DEP.DE CHEQ.AJENOS,RET.DE CAM.,CONCEPTO: REVERSIÓN C-31 1009,DEP.: INIAF CNPSH , PROCEDENCIA: BANCO UNION S.A., CHEQUE: 3141, FECHA DE EMISION:28/07/2017</t>
  </si>
  <si>
    <t>B15273090002</t>
  </si>
  <si>
    <t>00222018010 DEP.DE CHEQ.AJENOS,RET.DE CAM.,CONCEPTO: REVERSIÓN C-31 1165,DEP.: INIAF CNPSH , PROCEDENCIA: BANCO UNION S.A., CHEQUE: 3140, FECHA DE EMISION:28/07/2017</t>
  </si>
  <si>
    <t>B15273100002</t>
  </si>
  <si>
    <t>00222018010 DEP.DE CHEQ.AJENOS,RET.DE CAM.,CONCEPTO: REVERSIÓN C-31 1164,DEP.: INIAF CNPSH , PROCEDENCIA: BANCO UNION S.A., CHEQUE: 3139, FECHA DE EMISION:28/07/2017</t>
  </si>
  <si>
    <t>B15273110002</t>
  </si>
  <si>
    <t>00222018010 DEP.DE CHEQ.AJENOS,RET.DE CAM.,CONCEPTO: REVERSIÓN C-31 1152,DEP.: INIAF CNPSH , PROCEDENCIA: BANCO UNION S.A., CHEQUE: 3138, FECHA DE EMISION:28/07/2017</t>
  </si>
  <si>
    <t>B15273120002</t>
  </si>
  <si>
    <t>00222018010 DEP.DE CHEQ.AJENOS,RET.DE CAM.,CONCEPTO: REVERSIÓN C-31 1535,DEP.: INIAF POTOSI , PROCEDENCIA: BANCO UNION S.A., CHEQUE: 2119, FECHA DE EMISION:03/08/2017</t>
  </si>
  <si>
    <t>B15273590002</t>
  </si>
  <si>
    <t>00099021001 DEP.DE CHEQ.AJENOS,RET.DE CAM.,CONCEPTO: DEVOLUCION DE RECURSOS TRANSFERIDOS EN DEMASIA PROGRAMA AMPLIADO DE INMUNIZACION (PAI),DEP.: CAJA NACIONAL DE SALUD , PROCEDENCIA: BANCO UNION S.A., CHEQUE: 13544, FECHA DE EMISION:10/08/2017</t>
  </si>
  <si>
    <t>B15273950002</t>
  </si>
  <si>
    <t>00099021001 DEP.DE CHEQ.AJENOS,RET.DE CAM.,CONCEPTO: RODRIGUEZ ROCA GABY ELSA,DEP.: BANCO UNION S.A. , PROCEDENCIA: BANCO UNION S.A., CHEQUE: 150600, FECHA DE EMISION:10/08/2017</t>
  </si>
  <si>
    <t>B15274110002</t>
  </si>
  <si>
    <t>00254014101 DEP.DE CHEQ.AJENOS,RET.DE CAM.,CONCEPTO: TRANSFERENCIA DE RECURSOS DEL MUNICIPIO DE CHAYANTA,DEP.: INSTITUTO DEL SEGURO AGRARIO , PROCEDENCIA: BANCO UNION S.A., CHEQUE: 1186, FECHA DE EMISION:10/08/2017</t>
  </si>
  <si>
    <t>B15274310002</t>
  </si>
  <si>
    <t>00046024204 DEP.DE CHEQ.AJENOS,RET.DE CAM.,CONCEPTO: REVERSION DE FONDOS,DEP.: MINISTERIO DE SALUD , PROCEDENCIA: BANCO UNION S.A., CHEQUE: 1056, FECHA DE EMISION:19/07/2017</t>
  </si>
  <si>
    <t>B15274350002</t>
  </si>
  <si>
    <t>00046024204 DEP.DE CHEQ.AJENOS,RET.DE CAM.,CONCEPTO: REVERSION DE FONDOS,DEP.: MINISTERIO DE SALUD , PROCEDENCIA: BANCO UNION S.A., CHEQUE: 1057, FECHA DE EMISION:19/07/2017</t>
  </si>
  <si>
    <t>B15274410002</t>
  </si>
  <si>
    <t>00513012007 DEP.DE CHEQ.AJENOS,RET.DE CAM.,CONCEPTO: DEVOLUCION DE RECURSOS NO EJECUTADOS GESTION 2016 DE LA GNEE,DEP.: GNEE , PROCEDENCIA: BANCO UNION S.A., CHEQUE: 2120, FECHA DE EMISION:03/08/2017</t>
  </si>
  <si>
    <t>B15274460002</t>
  </si>
  <si>
    <t>00580012001 DEP.DE CHEQ.AJENOS,RET.DE CAM.,CONCEPTO: NOTA DE CARGO POR EL VALOR DEL CREDITO FISCAL ( FACTURAS ),DEP.: DEPOSITOS ADUANEROS BOLIVIANOS , PROCEDENCIA: BANCO UNION S.A., CHEQUE: 6946, FECHA DE EMISION:08/08/2017</t>
  </si>
  <si>
    <t>B15274470002</t>
  </si>
  <si>
    <t>00580012001 DEP.DE CHEQ.AJENOS,RET.DE CAM.,CONCEPTO: NOTA DE CARGO POR EL VALOR DEL CREDITO FISCAL (FACTURAS),DEP.: DEPOSITOS ADUANEROS BOLIVIANOS , PROCEDENCIA: BANCO UNION S.A., CHEQUE: 6943, FECHA DE EMISION:08/08/2017</t>
  </si>
  <si>
    <t>B15274500002</t>
  </si>
  <si>
    <t>00580012001 DEP.DE CHEQ.AJENOS,RET.DE CAM.,CONCEPTO: REVERSION DE PASAJES,DEP.: DEPOSITOS ADUANEROS BOLIVIANOS , PROCEDENCIA: BANCO UNION S.A., CHEQUE: 6947, FECHA DE EMISION:08/08/2017</t>
  </si>
  <si>
    <t>B15274530002</t>
  </si>
  <si>
    <t>00580012001 DEP.DE CHEQ.AJENOS,RET.DE CAM.,CONCEPTO: DEVOLUCION DE PASAJES NO UTILIZADOS BOLTUR,DEP.: DEPOSITOS ADUANEROS BOLIVIANOS , PROCEDENCIA: BANCO UNION S.A., CHEQUE: 6939, FECHA DE EMISION:04/08/2017</t>
  </si>
  <si>
    <t>B15274620002</t>
  </si>
  <si>
    <t>00099021001 DEP.DE CHEQ.AJENOS,RET.DE CAM.,CONCEPTO: DEVOLUCION DE FONDOS CC-TGN CONCILIACION ABRIL/2017,DEP.: SEGUROS PROVIDA S.A. , PROCEDENCIA: BANCO NACIONAL DE BOLIVIA S.A., CHEQUE: 4350252, FECHA DE EMISION:10/08/2017</t>
  </si>
  <si>
    <t>O15273050002</t>
  </si>
  <si>
    <t>00099021001 DEPOSITO DE EFECTIVO, DEPOSITANTE: HARAS DEL EJERCITO, CONCEPTO: RETENCIÓN RC-IVA ALIMENTACIÓN PARA ANIMALES CORRESPONDIENTE AL MES DE JUNIO DE 2017, CUENTA DE DEPOSITO: CUENTA UNICA DEL TESORO</t>
  </si>
  <si>
    <t>O15273730002</t>
  </si>
  <si>
    <t>00373024105 DEPOSITO DE EFECTIVO, DEPOSITANTE: MARINA AVAN ENRRIQUEZ, CONCEPTO: DEVOLUCIÓN DE SALARIO DE 3 DÍAS MES DE MAYO, CUENTA DE DEPOSITO: CUENTA UNICA DEL TESORO</t>
  </si>
  <si>
    <t>O15273740002</t>
  </si>
  <si>
    <t>00373024105 DEPOSITO DE EFECTIVO, DEPOSITANTE: ERNESTO TOROMAYO TORRICO, CONCEPTO: DEVOLUCIÓN DE PASAJE AEREO, CUENTA DE DEPOSITO: CUENTA UNICA DEL TESORO</t>
  </si>
  <si>
    <t>O15273920002</t>
  </si>
  <si>
    <t>00099021001 DEPOSITO DE EFECTIVO, DEPOSITANTE: JAVIER MANUEL VIVEROS SAAVEDRA, CONCEPTO: DEVOLUCIÓN SALARIO, CUENTA DE DEPOSITO: CUENTA UNICA DEL TESORO</t>
  </si>
  <si>
    <t>O15275140002</t>
  </si>
  <si>
    <t>00234012001 DEPOSITO DE EFECTIVO, DEPOSITANTE: HELEN K. FRANCO QUISPE, CONCEPTO: DEVOLUCION EN ATENCION A NOTA SGM. DAF.ALM. N° 053/2017, CUENTA DE DEPOSITO: CUENTA UNICA DEL TESORO</t>
  </si>
  <si>
    <t>O15275160002</t>
  </si>
  <si>
    <t>00212082004 DEPOSITO DE EFECTIVO, DEPOSITANTE: ALESSANDRA ORTIZ ZARATE, CONCEPTO: DEVOLUCION DE GASTOS OPERATIVOS C-31 N° 194, CUENTA DE DEPOSITO: CUENTA UNICA DEL TESORO</t>
  </si>
  <si>
    <t>O15275320002</t>
  </si>
  <si>
    <t>00099021001 DEPOSITO DE EFECTIVO, DEPOSITANTE: EDGAR JALLAZA PACA, CONCEPTO: DEPÖSITO POR RETENCION SERVICIOS DE AGUA MES JUNIO/17 DE RA 4 ""TTE BULLAIN"", CUENTA DE DEPOSITO: CUENTA UNICA DEL TESORO</t>
  </si>
  <si>
    <t>O15275380002</t>
  </si>
  <si>
    <t>00099021001 DEPOSITO DE EFECTIVO, DEPOSITANTE: EVANS LIONEL PINTO CORDOVA - MIN. DE DEPORTES, CONCEPTO: DEVOLUCION DE SALDO FONDOS EN AVANCE CAMPEONATO NAL. SELECTIVO CICLISMO PISTA, CUENTA DE DEPOSITO: CUENTA UNICA DEL TESORO</t>
  </si>
  <si>
    <t>O15275430002</t>
  </si>
  <si>
    <t>00041011101 DEPOSITO DE EFECTIVO, DEPOSITANTE: MDPYEP - GERTH OMAR LEON NAVARRO, CONCEPTO: DEVOLUCION FONDOS EN AVANCE, CUENTA DE DEPOSITO: CUENTA UNICA DEL TESORO</t>
  </si>
  <si>
    <t>O15275470002</t>
  </si>
  <si>
    <t>00586012001 DEPOSITO DE EFECTIVO, DEPOSITANTE: JUAN CARLOS VILLCA LAURA EASBA, CONCEPTO: DEVOLUCION DE FONDOS EN AVANCE (600), CUENTA DE DEPOSITO: CUENTA UNICA DEL TESORO</t>
  </si>
  <si>
    <t>O15275480002</t>
  </si>
  <si>
    <t>00099021001 DEPOSITO DE EFECTIVO, DEPOSITANTE: BORIS EDMUNDO CUBA SALAS, CONCEPTO: DEV. DE REFRIGERIOS COBRADOS (2DIAS) GESTION 2016, CUENTA DE DEPOSITO: CUENTA UNICA DEL TESORO</t>
  </si>
  <si>
    <t>O15275490002</t>
  </si>
  <si>
    <t>00099021001 DEPOSITO DE EFECTIVO, DEPOSITANTE: BORIS EDMUNDO CUBA SALAS, CONCEPTO: APORTE VIVIENDA, CUENTA DE DEPOSITO: CUENTA UNICA DEL TESORO</t>
  </si>
  <si>
    <t>O15275500002</t>
  </si>
  <si>
    <t>00099021001 DEPOSITO DE EFECTIVO, DEPOSITANTE: BORIS EDMUNDO CUBA SALAS, CONCEPTO: AFP, CUENTA DE DEPOSITO: CUENTA UNICA DEL TESORO</t>
  </si>
  <si>
    <t>O15275520002</t>
  </si>
  <si>
    <t>00099021001 DEPOSITO DE EFECTIVO, DEPOSITANTE: BORIS EDMUNDO CUBA SALAS, CONCEPTO: RIESGO PROFESIONAL, CUENTA DE DEPOSITO: CUENTA UNICA DEL TESORO</t>
  </si>
  <si>
    <t>O15275540002</t>
  </si>
  <si>
    <t>00099021001 DEPOSITO DE EFECTIVO, DEPOSITANTE: BORIS EDMUNDO CUBA SALAS, CONCEPTO: DEV. DE SALARIOS DE DOS (2) DIAS DEL MES DE SEPTIEMBRE DE 2016, CUENTA DE DEPOSITO: CUENTA UNICA DEL TESORO</t>
  </si>
  <si>
    <t>O15275590002</t>
  </si>
  <si>
    <t>00099021001 DEPOSITO DE EFECTIVO, DEPOSITANTE: BORIS EDMUNDO CUBA SALAS, CONCEPTO: CNS, CUENTA DE DEPOSITO: CUENTA UNICA DEL TESORO</t>
  </si>
  <si>
    <t>O15275610002</t>
  </si>
  <si>
    <t>O15275670002</t>
  </si>
  <si>
    <t>00132062001 DEPOSITO DE EFECTIVO, DEPOSITANTE: JUAN CARLOS GUZMAN MEDINA, CONCEPTO: DEVOLUCIÓN SALDOS FONDOS EN AVANCE, CUENTA DE DEPOSITO: CUENTA UNICA DEL TESORO</t>
  </si>
  <si>
    <t>O15275970002</t>
  </si>
  <si>
    <t>00378012002 DEPOSITO DE EFECTIVO, DEPOSITANTE: SENATEX-PACHECO SORUCO RAQUEL MARIA, CONCEPTO: DEVOLUCION AL C31 # 305 POR SALDO NO EJECUTADO, CUENTA DE DEPOSITO: CUENTA UNICA DEL TESORO</t>
  </si>
  <si>
    <t>B15278200002</t>
  </si>
  <si>
    <t>00099021001 DEP.DE CHEQ.AJENOS,RET.DE CAM.,CONCEPTO: BAJAS TEMPORARIAS,DEP.: UIF , PROCEDENCIA: BANCO UNION S.A., CHEQUE: 23281, FECHA DE EMISION:14/07/2017</t>
  </si>
  <si>
    <t>B15278930002</t>
  </si>
  <si>
    <t>00680012001 DEP.DE CHEQ.AJENOS,RET.DE CAM.,CONCEPTO: PAGO ALQUILER A.T.M. CONTRALORIA AGOSTO 2017,DEP.: BANCO UNIÓN S.A. , PROCEDENCIA: BANCO UNION S.A., CHEQUE: 147116, FECHA DE EMISION:04/08/2017</t>
  </si>
  <si>
    <t>B15279640002</t>
  </si>
  <si>
    <t>00099021001 DEP.DE CHEQ.AJENOS,RET.DE CAM.,CONCEPTO: COMPENSACION MENSUAL DE COTIZACION,DEP.: FUTURO DE BOLIVIA S.A. AFP , PROCEDENCIA: BANCO DE CREDITO DE BOLIVIA S.A., CHEQUE: 50088, FECHA DE EMISION:10/08/2017</t>
  </si>
  <si>
    <t>B15279670002</t>
  </si>
  <si>
    <t>00099021001 DEP.DE CHEQ.AJENOS,RET.DE CAM.,CONCEPTO: COMPENSACION MENSUAL DE COTIZACION,DEP.: FUTURO DE BOLIVIA S.A. AFP , PROCEDENCIA: BANCO DE CREDITO DE BOLIVIA S.A., CHEQUE: 50089, FECHA DE EMISION:10/08/2017</t>
  </si>
  <si>
    <t>O15277630002</t>
  </si>
  <si>
    <t>00099021001 DEPOSITO DE EFECTIVO, DEPOSITANTE: CLAUDIA SOFIA MIGUEZ GAMARRA, CONCEPTO: MENSUALIDADES FORMACION DE IDIOMAS, CUENTA DE DEPOSITO: CUENTA UNICA DEL TESORO</t>
  </si>
  <si>
    <t>O15277800002</t>
  </si>
  <si>
    <t>00016011101 DEPOSITO DE EFECTIVO, DEPOSITANTE: ALCIDES VASQUEZ BRAVO-MIN DE EDUCACION, CONCEPTO: DEVOLUCION, CUENTA DE DEPOSITO: CUENTA UNICA DEL TESORO</t>
  </si>
  <si>
    <t>O15278410002</t>
  </si>
  <si>
    <t>00099021001 DEPOSITO DE EFECTIVO, DEPOSITANTE: RAUL BARBERY MUBA, CONCEPTO: DEVOLUCIÓN DE VIÁTICOS AL EXTERIOR, CUENTA DE DEPOSITO: CUENTA UNICA DEL TESORO</t>
  </si>
  <si>
    <t>O15278440002</t>
  </si>
  <si>
    <t>00099021001 DEPOSITO DE EFECTIVO, DEPOSITANTE: SERGIO OSCAR FERNANDEZ CANEDO, CONCEPTO: DEVOLUCIÓN DE VIÁTICOS AL EXTERIOR, CUENTA DE DEPOSITO: CUENTA UNICA DEL TESORO</t>
  </si>
  <si>
    <t>O15279770002</t>
  </si>
  <si>
    <t>00099021001 DEPOSITO DE EFECTIVO, DEPOSITANTE: ABEL JAIME MENDOZA SULLCATA, CONCEPTO: REVERSION DE BOLETA DE HABER MENSUAL 07/2017, CUENTA DE DEPOSITO: CUENTA UNICA DEL TESORO</t>
  </si>
  <si>
    <t>O15280350002</t>
  </si>
  <si>
    <t>00526012001 DEPOSITO DE EFECTIVO, DEPOSITANTE: MARCELO RAFAEL ALVAREZ LUNA - BOLIVIA TV, CONCEPTO: DEVOLUCIÓN DE VIÁTICO, CUENTA DE DEPOSITO: CUENTA UNICA DEL TESORO</t>
  </si>
  <si>
    <t>O15281030002</t>
  </si>
  <si>
    <t>00099021001 DEPOSITO DE EFECTIVO, DEPOSITANTE: ERNESTO MILLAN OLIVA, CONCEPTO: DEV. SALDO NO EJECUTADO FONDOS EN AVANCE CARRERA PEDESTRE 10K SUCRE, CUENTA DE DEPOSITO: CUENTA UNICA DEL TESORO</t>
  </si>
  <si>
    <t>O15281590002</t>
  </si>
  <si>
    <t>O15281620002</t>
  </si>
  <si>
    <t>O15281640002</t>
  </si>
  <si>
    <t>O15281660002</t>
  </si>
  <si>
    <t>00052014102 DEPOSITO DE EFECTIVO, DEPOSITANTE: ERICK JUNIOR LOPEZ CALISAYA, CONCEPTO: DEVOLUCION DE PASAJE AEREO, CUENTA DE DEPOSITO: CUENTA UNICA DEL TESORO</t>
  </si>
  <si>
    <t>O15282230002</t>
  </si>
  <si>
    <t>00344012001 DEPOSITO DE EFECTIVO, DEPOSITANTE: VICTOR CUIZARA ATANACIO, CONCEPTO: DEVOLUCION GASTOS CREACION DEL ILC MAROPA, CUENTA DE DEPOSITO: CUENTA UNICA DEL TESORO</t>
  </si>
  <si>
    <t>O15282370002</t>
  </si>
  <si>
    <t>00066077001 DEPOSITO DE EFECTIVO, DEPOSITANTE: G.M.A. - DE OCURI, CONCEPTO: C31-965-2016, SALDO NO EJECUTADO DEL CONVENIO CFPT3 - 001 - 2016, CUENTA DE DEPOSITO: CUENTA UNICA DEL TESORO</t>
  </si>
  <si>
    <t>B15284760002</t>
  </si>
  <si>
    <t>00099021001 DEP.DE CHEQ.AJENOS,RET.DE CAM.,CONCEPTO: DEVOLUCION DE BOLETOS NO UTILIZADOS,DEP.: AGENCIA DE VIAJES Y TURISMO SAN JOSE SRL , PROCEDENCIA: BANCO NACIONAL DE BOLIVIA S.A., CHEQUE: 6213038, FECHA DE EMISION:11/08/2017</t>
  </si>
  <si>
    <t>B15284780002</t>
  </si>
  <si>
    <t>00099021001 DEP.DE CHEQ.AJENOS,RET.DE CAM.,CONCEPTO: DEVOLUCION DE BOLETOS NO UTILIZADOS,DEP.: AGENCIA DE VIAJES Y TURISMO SAN JOSE SRL , PROCEDENCIA: BANCO NACIONAL DE BOLIVIA S.A., CHEQUE: 6213036, FECHA DE EMISION:11/08/2017</t>
  </si>
  <si>
    <t>B15284810002</t>
  </si>
  <si>
    <t>00099021001 DEP.DE CHEQ.AJENOS,RET.DE CAM.,CONCEPTO: DEVOLUCION DE BOLETOS NO UTILIZADOS,DEP.: AGENCIA DE VIAJES Y TURISMO SAN JOSE SRL , PROCEDENCIA: BANCO NACIONAL DE BOLIVIA S.A., CHEQUE: 6213037, FECHA DE EMISION:11/08/2017</t>
  </si>
  <si>
    <t>B15285650002</t>
  </si>
  <si>
    <t>00046021109 DEP.DE CHEQ.AJENOS,RET.DE CAM.,CONCEPTO: EJECUCION DE BOLETA DE GARANTIA,DEP.: MINISTERIO DE SALUD , PROCEDENCIA: BANCO NACIONAL DE BOLIVIA S.A., CHEQUE: 67932, FECHA DE EMISION:08/08/2017</t>
  </si>
  <si>
    <t>B15286130002</t>
  </si>
  <si>
    <t>00099021001 DEP.DE CHEQ.AJENOS,RET.DE CAM.,CONCEPTO: REVERSIÓN AL BCB-CUT POR DEVOLUCIÓN DE IMPORTE S/G EJECUCIÓN GASTO 709 Y CPTE. N°622/17,DEP.: MINISTERIO DE GOBIERNO - UELICN , PROCEDENCIA: BANCO UNION S.A., CHEQUE: 7628, FECHA DE EMISION:10/08/2017</t>
  </si>
  <si>
    <t>O15284360002</t>
  </si>
  <si>
    <t>O15284390002</t>
  </si>
  <si>
    <t>00099021001 DEPOSITO DE EFECTIVO, DEPOSITANTE: MARISABEL ZUBIETA SALAS, CONCEPTO: SALDO DE FONDO EN AVANCE, CUENTA DE DEPOSITO: CUENTA UNICA DEL TESORO</t>
  </si>
  <si>
    <t>O15285100002</t>
  </si>
  <si>
    <t>00099021001 DEPOSITO DE EFECTIVO, DEPOSITANTE: LOURDES ALIAGA ZAPATA, CONCEPTO: DEVOLUCION, CUENTA DE DEPOSITO: CUENTA UNICA DEL TESORO</t>
  </si>
  <si>
    <t>O15286020002</t>
  </si>
  <si>
    <t>00526012001 DEPOSITO DE EFECTIVO, DEPOSITANTE: BOLIVIA TV-SEVERO LUIS GUARANI LIMA, CONCEPTO: DEVOLUCION POR CONCEPTO DE VIATICOS, CUENTA DE DEPOSITO: CUENTA UNICA DEL TESORO</t>
  </si>
  <si>
    <t>O15286810002</t>
  </si>
  <si>
    <t>00234014202 DEPOSITO DE EFECTIVO, DEPOSITANTE: RENE RAMOS COLQUE, CONCEPTO: DEVOLUCION AL C-31 N° 733;PARTIDA N° 851; TASAS, CUENTA DE DEPOSITO: CUENTA UNICA DEL TESORO</t>
  </si>
  <si>
    <t>O15286820002</t>
  </si>
  <si>
    <t>00234014202 DEPOSITO DE EFECTIVO, DEPOSITANTE: RENE RAMOS COLQUE, CONCEPTO: DEVOLUCION AL C-31 N° 732; PARTIDA N° 259; SERVICIOS MANUALES, CUENTA DE DEPOSITO: CUENTA UNICA DEL TESORO</t>
  </si>
  <si>
    <t>O15286830002</t>
  </si>
  <si>
    <t>00234014202 DEPOSITO DE EFECTIVO, DEPOSITANTE: RENE RAMOS COLQUE, CONCEPTO: DEVOLUCION AL C-31 N° 732; PARTIDA N° 34110; COMBUSTIBLES LUBRICANTES Y DERIVADOS PARA CONSUMO, CUENTA DE DEPOSITO: CUENTA UNICA DEL TESORO</t>
  </si>
  <si>
    <t>O15286850002</t>
  </si>
  <si>
    <t>00234014202 DEPOSITO DE EFECTIVO, DEPOSITANTE: RENE RAMOS COLQUE, CONCEPTO: DEVOLUCION AL C-31 N° 732; PARTIDA N° 234; OTROS ALQUILERES, CUENTA DE DEPOSITO: CUENTA UNICA DEL TESORO</t>
  </si>
  <si>
    <t>O15286970002</t>
  </si>
  <si>
    <t>00099021001 DEPOSITO DE EFECTIVO, DEPOSITANTE: FIDEL SEGALES PABON CI 2326678 LP, CONCEPTO: DEVOLUCION EXCEDENTE SALARIAL DE JULIO 2017 POR LEY FINANCIAL C.N.S. U.M.S.A, CUENTA DE DEPOSITO: CUENTA UNICA DEL TESORO</t>
  </si>
  <si>
    <t>O15287600002</t>
  </si>
  <si>
    <t>00099021001 DEPOSITO DE EFECTIVO, DEPOSITANTE: GABRIELA PATRICIA FLORES AVILES, CONCEPTO: DEVOLUCION MONTO " 100 BECAS ", CUENTA DE DEPOSITO: CUENTA UNICA DEL TESORO</t>
  </si>
  <si>
    <t>O15287610002</t>
  </si>
  <si>
    <t>00099021001 DEPOSITO DE EFECTIVO, DEPOSITANTE: CIRO ATILIO FIGUEROA JARAMILLO, CONCEPTO: DEVOLUCION SUELDO DE ABRIL 2017, CUENTA DE DEPOSITO: CUENTA UNICA DEL TESORO</t>
  </si>
  <si>
    <t>O15287960002</t>
  </si>
  <si>
    <t>00099021001 DEPOSITO DE EFECTIVO, DEPOSITANTE: MARCELO ADRIAN ARCE RIVERO, CONCEPTO: DEVOLUCIÓN TELEFONIA GESTIÓN 2014, CUENTA DE DEPOSITO: CUENTA UNICA DEL TESORO</t>
  </si>
  <si>
    <t>O15288460002</t>
  </si>
  <si>
    <t>00292012001 DEPOSITO DE EFECTIVO, DEPOSITANTE: NESTOR PAZ VILLAMOR, CONCEPTO: CONVENIO 012-2016 ENTRE VIAS BOLIVIA Y FEDERACION 1° DE MAYO, CUENTA DE DEPOSITO: CUENTA UNICA DEL TESORO</t>
  </si>
  <si>
    <t>O15288470002</t>
  </si>
  <si>
    <t>O15288490002</t>
  </si>
  <si>
    <t>B15290340002</t>
  </si>
  <si>
    <t>00155012001 DEP.DE CHEQ.AJENOS,RET.DE CAM.,CONCEPTO: EJECUCIÓN DE BOLETA DE GARANTÍA N°10109019/17, DIRECCIONAR A LA LIBRETA VENTA DE VALORES Y OTROS,DEP.: DIRECCIÓN DEL NOTARIADO PLURINACIONAL</t>
  </si>
  <si>
    <t>B15290420002</t>
  </si>
  <si>
    <t>00099021001 DEP.DE CHEQ.AJENOS,RET.DE CAM.,CONCEPTO: WILSON DAVID LOPEZ MAMANI,DEP.: BANCO UNION S.A. , PROCEDENCIA: BANCO UNION S.A., CHEQUE: 150602, FECHA DE EMISION:15/08/2017</t>
  </si>
  <si>
    <t>B15290640002</t>
  </si>
  <si>
    <t>00099021001 DEP.DE CHEQ.AJENOS,RET.DE CAM.,CONCEPTO: PAGO INCAPACIDADES TEMPORALES ( REEMBOLSO ) MINISTERIO DE ECONOMIA FINANZAS PUBLICAS,DEP.: CAJA NACIONAL DE SALUD , PROCEDENCIA: BANCO UNION S.A., CHEQUE: 13312, FECHA DE EMISION:15/08/2017</t>
  </si>
  <si>
    <t>B15290670002</t>
  </si>
  <si>
    <t>00099021001 DEP.DE CHEQ.AJENOS,RET.DE CAM.,CONCEPTO: PAGO INCAPACIDADES TEMPORALES ( REEMBOLSO ) MINISTERIO DE ECONOMIA FINANZAS PUBLICAS,DEP.: CAJA NACIONAL DE SALUD , PROCEDENCIA: BANCO UNION S.A., CHEQUE: 13313, FECHA DE EMISION:15/08/2017</t>
  </si>
  <si>
    <t>B15290680002</t>
  </si>
  <si>
    <t>00099021001 DEP.DE CHEQ.AJENOS,RET.DE CAM.,CONCEPTO: PAGO INCAPACIDADES TEMPORALES ( REEMBOLSO ) MINISTERIO DE ECONOMIA FINANZAS PUBLICAS,DEP.: CAJA NACIONAL DE SALUD , PROCEDENCIA: BANCO UNION S.A., CHEQUE: 13314, FECHA DE EMISION:15/08/2017</t>
  </si>
  <si>
    <t>B15290690002</t>
  </si>
  <si>
    <t>00099021001 DEP.DE CHEQ.AJENOS,RET.DE CAM.,CONCEPTO: PAGO INCAPACIDADES TEMPORALES ( REEMBOLSO ) MINISTERIO DE ECONOMIA FINANZAS PUBLICAS,DEP.: CAJA NACIONAL DE SALUD , PROCEDENCIA: BANCO UNION S.A., CHEQUE: 13315, FECHA DE EMISION:15/08/2017</t>
  </si>
  <si>
    <t>B15290720002</t>
  </si>
  <si>
    <t>00099021001 DEP.DE CHEQ.AJENOS,RET.DE CAM.,CONCEPTO: PAGO INCAPACIDADES TEMPORALES ( REEMBOLSO ) MINISTERIO DE ECONOMIA FINANZAS PUBLICAS,DEP.: CAJA NACIONAL DE SALUD , PROCEDENCIA: BANCO UNION S.A., CHEQUE: 13316, FECHA DE EMISION:15/08/2017</t>
  </si>
  <si>
    <t>B15290730002</t>
  </si>
  <si>
    <t>00099021001 DEP.DE CHEQ.AJENOS,RET.DE CAM.,CONCEPTO: PAGO INCAPACIDADES TEMPORALES (REEMBOLSO) MINISTERIO DE ECONOMIA FINANZAS PUBLICAS,DEP.: CAJA NACIONAL DE SALUD , PROCEDENCIA: BANCO UNION S.A., CHEQUE: 13317, FECHA DE EMISION:15/08/2017</t>
  </si>
  <si>
    <t>B15290770002</t>
  </si>
  <si>
    <t>00099021001 DEP.DE CHEQ.AJENOS,RET.DE CAM.,CONCEPTO: PAGO INCAPACIDADES TEMPORALES ( REEMBOLSO ) MINISTERIO DE ECONOMIA FINANZAS PUBLICAS,DEP.: CAJA NACIONAL DE SALUD , PROCEDENCIA: BANCO UNION S.A., CHEQUE: 13378, FECHA DE EMISION:15/08/2017</t>
  </si>
  <si>
    <t>B15290800002</t>
  </si>
  <si>
    <t>00099021001 DEP.DE CHEQ.AJENOS,RET.DE CAM.,CONCEPTO: PAGO INCAPACIDADES TEMPORALES ( REEMBOLSO ) MINISTERIO DE ECONOMIA FINANZAS PUBLICAS,DEP.: CAJA NACIONAL DE SALUD , PROCEDENCIA: BANCO UNION S.A., CHEQUE: 13379, FECHA DE EMISION:15/08/2017</t>
  </si>
  <si>
    <t>B15290820002</t>
  </si>
  <si>
    <t>00099021001 DEP.DE CHEQ.AJENOS,RET.DE CAM.,CONCEPTO: PAGO INCAPACIDADES TEMPORALES ( REEMBOLSO ) MINISTERIO DE ECONOMIA FINANZAS PUBLICAS,DEP.: CAJA NACIONAL DE SALUD , PROCEDENCIA: BANCO UNION S.A., CHEQUE: 13380, FECHA DE EMISION:15/08/2017</t>
  </si>
  <si>
    <t>B15290850002</t>
  </si>
  <si>
    <t>00099021001 DEP.DE CHEQ.AJENOS,RET.DE CAM.,CONCEPTO: DEVOLUCION PASAJES AEREOS,DEP.: MINISTERIO DE MEDIO AMBIENTE Y AGUA , PROCEDENCIA: BANCO UNION S.A., CHEQUE: 913, FECHA DE EMISION:11/08/2017</t>
  </si>
  <si>
    <t>B15290880002</t>
  </si>
  <si>
    <t>00099021001 DEP.DE CHEQ.AJENOS,RET.DE CAM.,CONCEPTO: DEV. DE PASJES AEREOS,DEP.: MINISTERIO DE MEDIO AMBIENTE Y AGUA , PROCEDENCIA: BANCO UNION S.A., CHEQUE: 916, FECHA DE EMISION:11/08/2017</t>
  </si>
  <si>
    <t>B15290930002</t>
  </si>
  <si>
    <t>00086018043 DEP.DE CHEQ.AJENOS,RET.DE CAM.,CONCEPTO: DEV. DE PASAJES AEREOS,DEP.: MINISTERIO DE MEDIO AMBIENTE Y AGUA , PROCEDENCIA: BANCO UNION S.A., CHEQUE: 912, FECHA DE EMISION:11/08/2017</t>
  </si>
  <si>
    <t>B15290950002</t>
  </si>
  <si>
    <t>00086011109 DEP.DE CHEQ.AJENOS,RET.DE CAM.,CONCEPTO: DEV. DE PASAJES AEREOS,DEP.: MENISTERIO DE MEDIO AMBIENTE Y AGUA , PROCEDENCIA: BANCO UNION S.A., CHEQUE: 915, FECHA DE EMISION:11/08/2017</t>
  </si>
  <si>
    <t>B15291030002</t>
  </si>
  <si>
    <t>00099021001 DEP.DE CHEQ.AJENOS,RET.DE CAM.,CONCEPTO: RECUPERACION DE IMPORTE PAGADO EN EXCESO- MULTAS GESTION 2016 C-31 N°589,DEP.: SEGIP OF NACIONAL , PROCEDENCIA: BANCO UNION S.A., CHEQUE: 12039, FECHA DE EMISION:01/08/2017</t>
  </si>
  <si>
    <t>B15291130002</t>
  </si>
  <si>
    <t>00015011108 DEP.DE CHEQ.AJENOS,RET.DE CAM.,CONCEPTO: DEVOLUCIÓN DE FONDOS,DEP.: MIN GOBIERNO , PROCEDENCIA: BANCO UNION S.A., CHEQUE: 50856, FECHA DE EMISION:10/08/2017</t>
  </si>
  <si>
    <t>B15291150002</t>
  </si>
  <si>
    <t>00015011108 DEP.DE CHEQ.AJENOS,RET.DE CAM.,CONCEPTO: DEVOLUCIÓN DE FONDOS,DEP.: MIN GOBIERNO , PROCEDENCIA: BANCO UNION S.A., CHEQUE: 50857, FECHA DE EMISION:10/08/2017</t>
  </si>
  <si>
    <t>B15291290002</t>
  </si>
  <si>
    <t>00342012001 DEP.DE CHEQ.AJENOS,RET.DE CAM.,CONCEPTO: DEVOLUCION FONDOS EN AVANCE,DEP.: A.E.V. REGIONAL TARIJA , PROCEDENCIA: BANCO UNION S.A., CHEQUE: 1169, FECHA DE EMISION:09/08/2017</t>
  </si>
  <si>
    <t>B15291490002</t>
  </si>
  <si>
    <t>00099021001 DEP.DE CHEQ.AJENOS,RET.DE CAM.,CONCEPTO: DEVOLUCION COTIZACION EXCESO EMPLEADOS,DEP.: FUTURO DE BOLIVIA S.A AFP , PROCEDENCIA: BANCO DE CREDITO DE BOLIVIA S.A., CHEQUE: 50107, FECHA DE EMISION:14/08/2017</t>
  </si>
  <si>
    <t>B15291670002</t>
  </si>
  <si>
    <t>00099024113 DEP.DE CHEQ.AJENOS,RET.DE CAM.,CONCEPTO: MULTAS DEL PROYECTO CONSTRUCCION COLISEO CERRADOS FABRILES 18 DE MAYO,DEP.: MINISTERIO DE LA PRESIDENCIA - UPRE , PROCEDENCIA: BANCO UNION S.A., CHEQUE: 384, FECHA DE EMISION:11/08/2017</t>
  </si>
  <si>
    <t>B15291680002</t>
  </si>
  <si>
    <t>00099024113 DEP.DE CHEQ.AJENOS,RET.DE CAM.,CONCEPTO: MULTAS A LA EMPRESA TRAVEL SRL POR PROYECTO CONSTRUCCION ESC. JUANCITO PINTO MUN. HUANUNI,DEP.: MINISTERIO DE LA PRESIDENCIA - UPRE</t>
  </si>
  <si>
    <t>O15290180002</t>
  </si>
  <si>
    <t>00041044201 DEPOSITO DE EFECTIVO, DEPOSITANTE: MIN DESARR PROD ECON PLURAL PROBOLIVIA-PROLECHE, CONCEPTO: SALDO DE LA ACTIVIDAD TALLER SOBRE LA LECHE, CUENTA DE DEPOSITO: CUENTA UNICA DEL TESORO</t>
  </si>
  <si>
    <t>O15290310002</t>
  </si>
  <si>
    <t>O15290470002</t>
  </si>
  <si>
    <t>00526012001 DEPOSITO DE EFECTIVO, DEPOSITANTE: FABIOLA MARISOL ADELAIDA ROLLANO PEÑA, CONCEPTO: DEVOLUCIÓN POR CONCEPTO DE VIÁTICOS, CUENTA DE DEPOSITO: CUENTA UNICA DEL TESORO</t>
  </si>
  <si>
    <t>O15290490002</t>
  </si>
  <si>
    <t>00526012001 DEPOSITO DE EFECTIVO, DEPOSITANTE: HORACIO YURI PAZ YABETA, CONCEPTO: DEVOLUCIÓN POR CONCEPTO DE VIÁTICOS, CUENTA DE DEPOSITO: CUENTA UNICA DEL TESORO</t>
  </si>
  <si>
    <t>O15290900002</t>
  </si>
  <si>
    <t>00047297001 DEPOSITO DE EFECTIVO, DEPOSITANTE: PRO - CAMELIDO, CONCEPTO: DEVOLUCION DE SALDO NO SE EFECTUO LOS DOS DIAS DE TALLER, CUENTA DE DEPOSITO: CUENTA UNICA DEL TESORO</t>
  </si>
  <si>
    <t>O15291250002</t>
  </si>
  <si>
    <t>00592012001 DEPOSITO DE EFECTIVO, DEPOSITANTE: SUSANA MAMANI HUANACO, CONCEPTO: PAGO POR BOLETOS AEREOS EMITIDOS PARA EL PERSONAL DE BOLTUR, CUENTA DE DEPOSITO: CUENTA UNICA DEL TESORO</t>
  </si>
  <si>
    <t>O15291430002</t>
  </si>
  <si>
    <t>00046024204 DEPOSITO DE EFECTIVO, DEPOSITANTE: PETER DWIGHT CAZON CHACON, CONCEPTO: REVERSION DE FONDOS PARA REEMBOLSO A PACIENTE CHIRI POR GASTOS ESPECIALIZADOS MEDICOS, CUENTA DE DEPOSITO: CUENTA UNICA DEL TESORO</t>
  </si>
  <si>
    <t>O15291460002</t>
  </si>
  <si>
    <t>00015011108 DEPOSITO DE EFECTIVO, DEPOSITANTE: JORGE V. LOPEZ ARENAS, CONCEPTO: CANCELACION POR EXCESO EN CONSUMO DE TELEFONOS CELULARES MESES ENERO,FEBRERO,ABRIL Y MAYO/17, CUENTA DE DEPOSITO: CUENTA UNICA DEL TESORO</t>
  </si>
  <si>
    <t>O15291470002</t>
  </si>
  <si>
    <t>00099021001 DEPOSITO DE EFECTIVO, DEPOSITANTE: FELCN - GISUQ - VALLE, CONCEPTO: DEV. POR COMPRA DE PROD QUE NO SON CONSIDERADOS PARA LA ELAB. DE ALIMENTOS GESTION 2016, CUENTA DE DEPOSITO: CUENTA UNICA DEL TESORO</t>
  </si>
  <si>
    <t>00526012001 DEPOSITO DE EFECTIVO, DEPOSITANTE: JUAN SEBASTIAN QUISPE VELARDE, CONCEPTO: DEVOLUCIÓN DE FONDOS EN AVANCE, CUENTA DE DEPOSITO: CUENTA UNICA DEL TESORO</t>
  </si>
  <si>
    <t>O15291710002</t>
  </si>
  <si>
    <t>00099021001 DEPOSITO DE EFECTIVO, DEPOSITANTE: MINISTERIO DE LA PRESIDENCIA - UPRE, CONCEPTO: POR REVERSION DE COMPROBANTE C-31 PARA RECTIFICAION, CUENTA DE DEPOSITO: CUENTA UNICA DEL TESORO</t>
  </si>
  <si>
    <t>O15291950002</t>
  </si>
  <si>
    <t>00099021001 DEPOSITO DE EFECTIVO, DEPOSITANTE: JOSE LUIS CERRUTO CERRUTO, CONCEPTO: DEVOLUCION DE BONO AL CARGO, CUENTA DE DEPOSITO: CUENTA UNICA DEL TESORO</t>
  </si>
  <si>
    <t>O15292000002</t>
  </si>
  <si>
    <t>00099021001 DEPOSITO DE EFECTIVO, DEPOSITANTE: ANDREA MABEL PATTZI SOLIZ, CONCEPTO: DEVOLUCION PASAJES AEREOS LA PAZ-CBBA -LA PAZ (6-10-15), CUENTA DE DEPOSITO: CUENTA UNICA DEL TESORO</t>
  </si>
  <si>
    <t>O15292420002</t>
  </si>
  <si>
    <t>O15292670002</t>
  </si>
  <si>
    <t>00526012001 DEPOSITO DE EFECTIVO, DEPOSITANTE: BOLIVIA TV-HEBER MICHEL OÑA, CONCEPTO: DEVOLUCION POR CONCEPTO DE PASAJES, CUENTA DE DEPOSITO: CUENTA UNICA DEL TESORO</t>
  </si>
  <si>
    <t>O15292720002</t>
  </si>
  <si>
    <t>00526012001 DEPOSITO DE EFECTIVO, DEPOSITANTE: BOLIVIA TV-JUAN TEODORO PACO TORREZ, CONCEPTO: DEVOLUCION POR CONCEPTO DE PASAJES, CUENTA DE DEPOSITO: CUENTA UNICA DEL TESORO</t>
  </si>
  <si>
    <t>O15292810002</t>
  </si>
  <si>
    <t>00099021001 DEPOSITO DE EFECTIVO, DEPOSITANTE: PAOLA RUTH SALAS MELGAR, CONCEPTO: DEVOLUCIÓN DE PASAJE TERRESTRE - COMISIÓN CIUDAD DE ORURO, CUENTA DE DEPOSITO: CUENTA UNICA DEL TESORO</t>
  </si>
  <si>
    <t>O15292820002</t>
  </si>
  <si>
    <t>00099021001 DEPOSITO DE EFECTIVO, DEPOSITANTE: PAOLA ROSA ARGUATA, CONCEPTO: DEVOLUCION DE FONDOS PARA LAS OLIMPIADAS DEL SABER DEL ADULTO MAYOR 2017-PNP LA PAZ, CUENTA DE DEPOSITO: CUENTA UNICA DEL TESORO</t>
  </si>
  <si>
    <t>O15292900002</t>
  </si>
  <si>
    <t>00015011108 DEPOSITO DE EFECTIVO, DEPOSITANTE: JOSE LUIS BALDIVIESO GUTIERREZ, CONCEPTO: DEVOLUCIÓN DE RECURSOS, CUENTA DE DEPOSITO: CUENTA UNICA DEL TESORO</t>
  </si>
  <si>
    <t>O15292920002</t>
  </si>
  <si>
    <t>00099021001 DEPOSITO DE EFECTIVO, DEPOSITANTE: LUCIO BAUTISTA DELGADO, CONCEPTO: DOBLE PERCEPCION PENSION SOLIDARIA DE VEJEZ, CUENTA DE DEPOSITO: CUENTA UNICA DEL TESORO</t>
  </si>
  <si>
    <t>O15292940002</t>
  </si>
  <si>
    <t>00020051101 DEPOSITO DE EFECTIVO, DEPOSITANTE: AREA NAVAL 3 BERBEJO DUGLAS SIRPA TAMBO, CONCEPTO: REVISIÓN SERVICIOS BÁSICOS ENERGIA ELECTRICA, CUENTA DE DEPOSITO: CUENTA UNICA DEL TESORO</t>
  </si>
  <si>
    <t>O15293030002</t>
  </si>
  <si>
    <t>00020051101 DEPOSITO DE EFECTIVO, DEPOSITANTE: AREA NAVAL 3 BERMEJO, CONCEPTO: REVISION SERVICIOS BASICOS ENERGIA ELECTRICA, CUENTA DE DEPOSITO: CUENTA UNICA DEL TESORO</t>
  </si>
  <si>
    <t>O15293160002</t>
  </si>
  <si>
    <t>00099021001 DEPOSITO DE EFECTIVO, DEPOSITANTE: PEDRO CAROS ARTIEDA AQUIM, CONCEPTO: DEVOLUCIÓN PAGO DE HABERES, CUENTA DE DEPOSITO: CUENTA UNICA DEL TESORO</t>
  </si>
  <si>
    <t>O15293580002</t>
  </si>
  <si>
    <t>00099021001 DEPOSITO DE EFECTIVO, DEPOSITANTE: ASFI - JOSE LUIS TARQUINO, CONCEPTO: DEV. FONDOS POR ASIGNACION PASAJE TERRESTRE, CUENTA DE DEPOSITO: CUENTA UNICA DEL TESORO</t>
  </si>
  <si>
    <t>O15293690002</t>
  </si>
  <si>
    <t>00099021001 DEPOSITO DE EFECTIVO, DEPOSITANTE: FERNANDO VALDEZ CUSI, CONCEPTO: DEVOLUCIÓN DE FONDOS EN AVANCE, CUENTA DE DEPOSITO: CUENTA UNICA DEL TESORO</t>
  </si>
  <si>
    <t>B15295050002</t>
  </si>
  <si>
    <t>00287104320 DEP.DE CHEQ.AJENOS,RET.DE CAM.,CONCEPTO: DEVOLUCIÓN DE RECURSOS POR PAGO EN DEMASIA PROY. FPS-09-00004441 C-FPS-09-000010 PANDO,DEP.: FPS - OFICINA CENTRAL , PROCEDENCIA: BANCO UNION S.A., CHEQUE: 935, FECHA DE EMISION:21/07/2017</t>
  </si>
  <si>
    <t>B15295150002</t>
  </si>
  <si>
    <t>00099021001 DEP.DE CHEQ.AJENOS,RET.DE CAM.,CONCEPTO: DEVOLUCIÓN DE RECURSOS SUB. UNIVERSAL,DEP.: LACTEOSBOL , PROCEDENCIA: BANCO UNION S.A., CHEQUE: 4558, FECHA DE EMISION:14/08/2017</t>
  </si>
  <si>
    <t>O15295080002</t>
  </si>
  <si>
    <t>00099021001 DEPOSITO DE EFECTIVO, DEPOSITANTE: ROBERTO RAMOS APAZA, CONCEPTO: DEVOLUCION DE FONDOS JUBILACION, CUENTA DE DEPOSITO: CUENTA UNICA DEL TESORO</t>
  </si>
  <si>
    <t>00526012001 DEPOSITO DE EFECTIVO, DEPOSITANTE: BOLIVIA TV-RODRIGO GUIBARRA PARRADO, CONCEPTO: DEVOLUCION DE FONDOS EN AVANCE, CUENTA DE DEPOSITO: CUENTA UNICA DEL TESORO</t>
  </si>
  <si>
    <t>O15295310002</t>
  </si>
  <si>
    <t>00133012001 DEPOSITO DE EFECTIVO, DEPOSITANTE: WENCESLAO ENRIQUE GUTIERREZ FRANCO, CONCEPTO: SANCIONES, CUENTA DE DEPOSITO: CUENTA UNICA DEL TESORO</t>
  </si>
  <si>
    <t>O15295320002</t>
  </si>
  <si>
    <t>O15295460002</t>
  </si>
  <si>
    <t>00133012001 DEPOSITO DE EFECTIVO, DEPOSITANTE: DAVID GALLARDO RIVEROS, CONCEPTO: SANCIONES, CUENTA DE DEPOSITO: CUENTA UNICA DEL TESORO</t>
  </si>
  <si>
    <t>O15296740002</t>
  </si>
  <si>
    <t>00099021001 DEPOSITO DE EFECTIVO, DEPOSITANTE: ALVARO MARCO ANTONIO CABA OLIVAREZ CI:2377522LP, CONCEPTO: REGULARIZACIÓN FEBRERO 2017 CITE:MEFP/VTCP/DGPOT/UAIS-CPI/N°030/2016, CUENTA DE DEPOSITO: CUENTA UNICA DEL TESORO</t>
  </si>
  <si>
    <t>O15296750002</t>
  </si>
  <si>
    <t>00586019203 DEPOSITO DE EFECTIVO, DEPOSITANTE: EASBA - JUAN CARLOS CABRERA RIOS, CONCEPTO: DEVOLUCIÓN DE FONDO EN AVANCE (573), CUENTA DE DEPOSITO: CUENTA UNICA DEL TESORO</t>
  </si>
  <si>
    <t>O15296830002</t>
  </si>
  <si>
    <t>00099021001 DEPOSITO DE EFECTIVO, DEPOSITANTE: ARMANDO CAPCHA QUISPE, CONCEPTO: DEVOLUCION DE HABER, CUENTA DE DEPOSITO: CUENTA UNICA DEL TESORO</t>
  </si>
  <si>
    <t>O15297000002</t>
  </si>
  <si>
    <t>00592012001 DEPOSITO DE EFECTIVO, DEPOSITANTE: KAREN LIA DURAN ACARAPI, CONCEPTO: PAGO POR NOTAS DE DEBITO COMPLEMENTARIAS, CUENTA DE DEPOSITO: CUENTA UNICA DEL TESORO</t>
  </si>
  <si>
    <t>O15297660002</t>
  </si>
  <si>
    <t>00099021001 DEPOSITO DE EFECTIVO, DEPOSITANTE: RONALD PRIETO RIVERO, CONCEPTO: DEVOLUCION PASAJES TERRESTRES NO UTILIZADOS, CUENTA DE DEPOSITO: CUENTA UNICA DEL TESORO</t>
  </si>
  <si>
    <t>O15297690002</t>
  </si>
  <si>
    <t>00099021001 DEPOSITO DE EFECTIVO, DEPOSITANTE: LUCIA GABRIELA MOLLERICONA ALARCON, CONCEPTO: DEVOLUCION PASAJES TERRESTRES NO UTILIZADOS, CUENTA DE DEPOSITO: CUENTA UNICA DEL TESORO</t>
  </si>
  <si>
    <t>B15299990002</t>
  </si>
  <si>
    <t>00046021108 DEP.DE CHEQ.AJENOS,RET.DE CAM.,CONCEPTO: PAGO DE SUELDOS,DEP.: MINISTERIO DE SALUD , PROCEDENCIA: BANCO UNION S.A., CHEQUE: 2624, FECHA DE EMISION:10/08/2017</t>
  </si>
  <si>
    <t>B15300490002</t>
  </si>
  <si>
    <t>00099021001 DEP.DE CHEQ.AJENOS,RET.DE CAM.,CONCEPTO: FRACCION COMPLEMENTARIA MENSUAL,DEP.: FUTURO DE BOLIVIA S.A. AFP , PROCEDENCIA: BANCO DE CREDITO DE BOLIVIA S.A., CHEQUE: 50133, FECHA DE EMISION:16/08/2017</t>
  </si>
  <si>
    <t>B15300500002</t>
  </si>
  <si>
    <t>00099021001 DEP.DE CHEQ.AJENOS,RET.DE CAM.,CONCEPTO: COMPENSACION MENSUAL DE COTIZACION,DEP.: FUTURO DE BOLIVIA S.A. AFP , PROCEDENCIA: BANCO DE CREDITO DE BOLIVIA S.A., CHEQUE: 50129, FECHA DE EMISION:16/08/2017</t>
  </si>
  <si>
    <t>B15300540002</t>
  </si>
  <si>
    <t>00099021001 DEP.DE CHEQ.AJENOS,RET.DE CAM.,CONCEPTO: COMPENSACION MENSUAL DE COTIZACION,DEP.: FUTURO DE BOLIVIA S.A. AFP , PROCEDENCIA: BANCO DE CREDITO DE BOLIVIA S.A., CHEQUE: 50128, FECHA DE EMISION:16/08/2017</t>
  </si>
  <si>
    <t>B15300560002</t>
  </si>
  <si>
    <t>00099021001 DEP.DE CHEQ.AJENOS,RET.DE CAM.,CONCEPTO: COMPENSACION MENSUAL DE COTIZACION,DEP.: FUTURO DE BOLIVIA S.A. AFP , PROCEDENCIA: BANCO DE CREDITO DE BOLIVIA S.A., CHEQUE: 50127, FECHA DE EMISION:16/08/2017</t>
  </si>
  <si>
    <t>B15300570002</t>
  </si>
  <si>
    <t>00099021001 DEP.DE CHEQ.AJENOS,RET.DE CAM.,CONCEPTO: COMPENSACION MENSUAL DE COTIZACION,DEP.: FUTURO DE BOLIVIA S.A. AFP , PROCEDENCIA: BANCO DE CREDITO DE BOLIVIA S.A., CHEQUE: 50126, FECHA DE EMISION:16/08/2017</t>
  </si>
  <si>
    <t>B15300610002</t>
  </si>
  <si>
    <t>00099021001 DEP.DE CHEQ.AJENOS,RET.DE CAM.,CONCEPTO: COMPENSACION MENSUAL DE COTIZACION,DEP.: FUTURO DE BOLIVIA S.A AFP , PROCEDENCIA: BANCO DE CREDITO DE BOLIVIA S.A., CHEQUE: 50130, FECHA DE EMISION:16/08/2017</t>
  </si>
  <si>
    <t>B15300640002</t>
  </si>
  <si>
    <t>00099021001 DEP.DE CHEQ.AJENOS,RET.DE CAM.,CONCEPTO: COMPENSACION MENSUAL DE COTIZACION,DEP.: FUTURO DE BOLIVIA S.A. AFP , PROCEDENCIA: BANCO DE CREDITO DE BOLIVIA S.A., CHEQUE: 50131, FECHA DE EMISION:16/08/2017</t>
  </si>
  <si>
    <t>B15300660002</t>
  </si>
  <si>
    <t>00099021001 DEP.DE CHEQ.AJENOS,RET.DE CAM.,CONCEPTO: COMPENSACION MENSUAL DE COTIZACION,DEP.: FUTURO DE BOLIVIA S.A. AFP , PROCEDENCIA: BANCO DE CREDITO DE BOLIVIA S.A., CHEQUE: 50132, FECHA DE EMISION:16/08/2017</t>
  </si>
  <si>
    <t>B15300710002</t>
  </si>
  <si>
    <t>00099021001 DEP.DE CHEQ.AJENOS,RET.DE CAM.,CONCEPTO: DEP. POR REVERSION DE FONDOS NO UTILIZADOS,DEP.: SERNAP - TUNARI , PROCEDENCIA: BANCO UNION S.A., CHEQUE: 354, FECHA DE EMISION:18/07/2017</t>
  </si>
  <si>
    <t>B15300740002</t>
  </si>
  <si>
    <t>00086031101 DEP.DE CHEQ.AJENOS,RET.DE CAM.,CONCEPTO: APORTE SEGUN CONVENIO ARIAS INFRAESTRUCTURA,DEP.: ARIAS INFRAESTRUCTURA , PROCEDENCIA: BANCO UNION S.A., CHEQUE: 721, FECHA DE EMISION:31/07/2017</t>
  </si>
  <si>
    <t>B15300770002</t>
  </si>
  <si>
    <t>00086031101 DEP.DE CHEQ.AJENOS,RET.DE CAM.,CONCEPTO: DEP. POR CONCEPTO DE COBRO POR MULTAS PN ANMI IÑAO,DEP.: SERNAP - IÑAO , PROCEDENCIA: BANCO UNION S.A., CHEQUE: 720, FECHA DE EMISION:31/07/2017</t>
  </si>
  <si>
    <t>B15300780002</t>
  </si>
  <si>
    <t>00086031101 DEP.DE CHEQ.AJENOS,RET.DE CAM.,CONCEPTO: DEP. POR COBRO DE MULTAS PN TUNARI,DEP.: EDWIN MAMANI MAMANI , PROCEDENCIA: BANCO UNION S.A., CHEQUE: 355, FECHA DE EMISION:28/07/2017</t>
  </si>
  <si>
    <t>B15300790002</t>
  </si>
  <si>
    <t>00086031101 DEP.DE CHEQ.AJENOS,RET.DE CAM.,CONCEPTO: DEP. POR MULTAS PN TUNARI,DEP.: BENITA SANCHEZ SANCHEZ , PROCEDENCIA: BANCO UNION S.A., CHEQUE: 356, FECHA DE EMISION:28/07/2017</t>
  </si>
  <si>
    <t>B15300850002</t>
  </si>
  <si>
    <t>00222014201 DEP.DE CHEQ.AJENOS,RET.DE CAM.,CONCEPTO: REVERSION,DEP.: INIAF - CENACA , PROCEDENCIA: BANCO UNION S.A., CHEQUE: 935, FECHA DE EMISION:27/07/2017</t>
  </si>
  <si>
    <t>B15300860002</t>
  </si>
  <si>
    <t>00222018010 DEP.DE CHEQ.AJENOS,RET.DE CAM.,CONCEPTO: REVERSION PREV. 677,DEP.: INIAF - CNPSH , PROCEDENCIA: BANCO UNION S.A., CHEQUE: 3143, FECHA DE EMISION:28/07/2017</t>
  </si>
  <si>
    <t>O15299750002</t>
  </si>
  <si>
    <t>00099021001 DEPOSITO DE EFECTIVO, DEPOSITANTE: ASFI - GUTIERREZ YARMILA, CONCEPTO: DEV. FONDOS POR TASAS DE AEROPUERTO, CUENTA DE DEPOSITO: CUENTA UNICA DEL TESORO</t>
  </si>
  <si>
    <t>O15299780002</t>
  </si>
  <si>
    <t>00099021001 DEPOSITO DE EFECTIVO, DEPOSITANTE: ASFI - QUISPE EDDY OMAR, CONCEPTO: DEVOLUCION FONDOS POR PASAJE TERRESTRE, CUENTA DE DEPOSITO: CUENTA UNICA DEL TESORO</t>
  </si>
  <si>
    <t>O15299830002</t>
  </si>
  <si>
    <t>00099021001 DEPOSITO DE EFECTIVO, DEPOSITANTE: ASFI - HENRY JUSTINIANO FERNANDEZ, CONCEPTO: DEVOLUCION DE FONDOS POR ASIGNACION DE PASAJES TERRESTRES, CUENTA DE DEPOSITO: CUENTA UNICA DEL TESORO</t>
  </si>
  <si>
    <t>O15299840002</t>
  </si>
  <si>
    <t>00099021001 DEPOSITO DE EFECTIVO, DEPOSITANTE: VICTORIA SUSANA AVILEZ ROSALES, CONCEPTO: DOBLE PERCEPCION, CUENTA DE DEPOSITO: CUENTA UNICA DEL TESORO</t>
  </si>
  <si>
    <t>O15300180002</t>
  </si>
  <si>
    <t>00015011108 DEPOSITO DE EFECTIVO, DEPOSITANTE: HEBER LUIS LAMAS CUARITA, CONCEPTO: PAGO POR EXCEDENTE DE CONSUMO DE LLAMADAS, CUENTA DE DEPOSITO: CUENTA UNICA DEL TESORO</t>
  </si>
  <si>
    <t>O15300220002</t>
  </si>
  <si>
    <t>00099021001 DEPOSITO DE EFECTIVO, DEPOSITANTE: AMELIA APAZA DE APAZA, CONCEPTO: DEVOLUCION POR CONCEPTO "SENASIR", CUENTA DE DEPOSITO: CUENTA UNICA DEL TESORO</t>
  </si>
  <si>
    <t>O15300420002</t>
  </si>
  <si>
    <t>00513012003 DEPOSITO DE EFECTIVO, DEPOSITANTE: FRANKLIN MARCELO LORA CUELLAR, CONCEPTO: DEVOLUCION DE SALDOS, CUENTA DE DEPOSITO: CUENTA UNICA DEL TESORO</t>
  </si>
  <si>
    <t>O15300430002</t>
  </si>
  <si>
    <t>00099021001 DEPOSITO DE EFECTIVO, DEPOSITANTE: FELCN-GISUQ OCCIDENTE Y GISUQ TAMBO QUEMADO, CONCEPTO: DEP. POR CONCEPTO DEVOLUCION POR LA COMPRA DE PRODUCTOS GESTION 2016, CUENTA DE DEPOSITO: CUENTA UNICA DEL TESORO</t>
  </si>
  <si>
    <t>O15300820002</t>
  </si>
  <si>
    <t>00015011108 DEPOSITO DE EFECTIVO, DEPOSITANTE: MERCEDES URQUIOLA MENDEZ, CONCEPTO: DEVOLUCION POR EXCESO EN CONSUMO TELEFONICO, CUENTA DE DEPOSITO: CUENTA UNICA DEL TESORO</t>
  </si>
  <si>
    <t>O15300980002</t>
  </si>
  <si>
    <t>00099021001 DEPOSITO DE EFECTIVO, DEPOSITANTE: BRIGADA PARLAMENTARIA DE POTOSI - SABINO RUIZ, CONCEPTO: DEVOLUCION DE SALDOS NO EJECUTADOS, CUENTA DE DEPOSITO: CUENTA UNICA DEL TESORO</t>
  </si>
  <si>
    <t>O15301420002</t>
  </si>
  <si>
    <t>00086068001 DEPOSITO DE EFECTIVO, DEPOSITANTE: JESUS PARAGUAYO, CONCEPTO: DEVOLUCION DE FONDOS DEL TALLER DE INTERCAMBIO DE EXPERIENCIAS, CUENTA DE DEPOSITO: CUENTA UNICA DEL TESORO</t>
  </si>
  <si>
    <t>O15301770002</t>
  </si>
  <si>
    <t>00015011108 DEPOSITO DE EFECTIVO, DEPOSITANTE: ADOLFO MAGBER SORIA LUNA CI:6828738, CONCEPTO: CANCELACIÓN POR EXCESO EN CONSUMO DE TELEFONOS CELULARES, CUENTA DE DEPOSITO: CUENTA UNICA DEL TESORO</t>
  </si>
  <si>
    <t>O15302040002</t>
  </si>
  <si>
    <t>00016078001 DEPOSITO DE EFECTIVO, DEPOSITANTE: CINTIA LETICIA DAZA, CONCEPTO: DEV. POR FONDOS NO EJECUTADOS DE PASAJES Y MAT. DE ESCRITORIO Y PAPEL, CUENTA DE DEPOSITO: CUENTA UNICA DEL TESORO</t>
  </si>
  <si>
    <t>O15302160002</t>
  </si>
  <si>
    <t>00291034101 DEPOSITO DE EFECTIVO, DEPOSITANTE: ADMINISTRADORA BOLIVIANA DE CARRETERAS ABC, CONCEPTO: PREVENTIVO C-31 1962, CUENTA DE DEPOSITO: CUENTA UNICA DEL TESORO</t>
  </si>
  <si>
    <t>O15302170002</t>
  </si>
  <si>
    <t>00066077001 DEPOSITO DE EFECTIVO, DEPOSITANTE: G.A.M. DE OCURI, CONCEPTO: C31-965-2016,SALDO NO EJECUTADO DEL CONVENIO CFPT3-001-2016, CUENTA DE DEPOSITO: CUENTA UNICA DEL TESORO</t>
  </si>
  <si>
    <t>O15302520002</t>
  </si>
  <si>
    <t>00041048002 DEPOSITO DE EFECTIVO, DEPOSITANTE: INDIRA GALINKA IRUSTA ULLOA, CONCEPTO: DEPÓSITO POR DEVOLUCIÓN DE PARTIDAS NO UTILIZADAS, CUENTA DE DEPOSITO: CUENTA UNICA DEL TESORO</t>
  </si>
  <si>
    <t>O15303000002</t>
  </si>
  <si>
    <t>O15303010002</t>
  </si>
  <si>
    <t>B15304440002</t>
  </si>
  <si>
    <t>00099021001 DEP.DE CHEQ.AJENOS,RET.DE CAM.,CONCEPTO: DEV A TGN DE RETENCIÓN POR PASAJE AEREO NO UTILIZADO DE ENERO DE 2016 A ANGEL LUIS BILBAO TORRICO,DEP.: MINISTERIO DE COMUNICACIÓN</t>
  </si>
  <si>
    <t>B15305260002</t>
  </si>
  <si>
    <t>00099021001 DEP.DE CHEQ.AJENOS,RET.DE CAM.,CONCEPTO: PROCESOS COACTIVOS,DEP.: SERVICIO DEPARTAMENTAL DE SALUD CBBA , PROCEDENCIA: BANCO UNION S.A., CHEQUE: 9493, FECHA DE EMISION:26/07/2017</t>
  </si>
  <si>
    <t>B15305290002</t>
  </si>
  <si>
    <t>00099021001 DEP.DE CHEQ.AJENOS,RET.DE CAM.,CONCEPTO: PROCESOS COATIVOS FISCALES,DEP.: SERVICIO DEPARTAMENTAL DE SALUD COCHABAMBA , PROCEDENCIA: BANCO UNION S.A., CHEQUE: 9494, FECHA DE EMISION:26/07/2017</t>
  </si>
  <si>
    <t>B15305520002</t>
  </si>
  <si>
    <t>00099021001 DEP.DE CHEQ.AJENOS,RET.DE CAM.,CONCEPTO: REVERSIÓN,DEP.: INSTITUTO DEL SEGURO AGRARIO , PROCEDENCIA: BANCO UNION S.A., CHEQUE: 825, FECHA DE EMISION:08/08/2017</t>
  </si>
  <si>
    <t>B15305540002</t>
  </si>
  <si>
    <t>00099021001 DEP.DE CHEQ.AJENOS,RET.DE CAM.,CONCEPTO: REVERSIÓN,DEP.: INSTITUTO DEL SEGURO AGRARIO , PROCEDENCIA: BANCO UNION S.A., CHEQUE: 826, FECHA DE EMISION:08/08/2017</t>
  </si>
  <si>
    <t>B15305560002</t>
  </si>
  <si>
    <t>00099021001 DEP.DE CHEQ.AJENOS,RET.DE CAM.,CONCEPTO: REVERSIÓN,DEP.: INSTITUTO DEL SEGURO AGRARIO , PROCEDENCIA: BANCO UNION S.A., CHEQUE: 827, FECHA DE EMISION:08/08/2017</t>
  </si>
  <si>
    <t>B15305590002</t>
  </si>
  <si>
    <t>00099021001 DEP.DE CHEQ.AJENOS,RET.DE CAM.,CONCEPTO: REVERSIÓN,DEP.: INSTITUTO DEL SEGURO AGRARIO , PROCEDENCIA: BANCO UNION S.A., CHEQUE: 828, FECHA DE EMISION:08/08/2017</t>
  </si>
  <si>
    <t>B15305610002</t>
  </si>
  <si>
    <t>00099021001 DEP.DE CHEQ.AJENOS,RET.DE CAM.,CONCEPTO: REVERSIÓN,DEP.: INSTITUTO DEL SEGURO AGRARIO , PROCEDENCIA: BANCO UNION S.A., CHEQUE: 829, FECHA DE EMISION:08/08/2017</t>
  </si>
  <si>
    <t>B15305620002</t>
  </si>
  <si>
    <t>00099021001 DEP.DE CHEQ.AJENOS,RET.DE CAM.,CONCEPTO: REVERSIÓN,DEP.: INSTITUTO DEL SEGURO AGRARIO , PROCEDENCIA: BANCO UNION S.A., CHEQUE: 830, FECHA DE EMISION:08/08/2017</t>
  </si>
  <si>
    <t>B15305630002</t>
  </si>
  <si>
    <t>00099021001 DEP.DE CHEQ.AJENOS,RET.DE CAM.,CONCEPTO: REVERSIÓN,DEP.: INSTITUTO DEL SEGURO AGRARIO , PROCEDENCIA: BANCO UNION S.A., CHEQUE: 831, FECHA DE EMISION:08/08/2017</t>
  </si>
  <si>
    <t>B15305660002</t>
  </si>
  <si>
    <t>00099021001 DEP.DE CHEQ.AJENOS,RET.DE CAM.,CONCEPTO: REVERSIÓN,DEP.: INSTITUTO DEL SEGURO AGRARIO , PROCEDENCIA: BANCO UNION S.A., CHEQUE: 736, FECHA DE EMISION:20/07/2017</t>
  </si>
  <si>
    <t>B15305670002</t>
  </si>
  <si>
    <t>00099021001 DEP.DE CHEQ.AJENOS,RET.DE CAM.,CONCEPTO: REVERSIÓN,DEP.: INSTITUTO DEL SEGURO AGRARIO , PROCEDENCIA: BANCO UNION S.A., CHEQUE: 737, FECHA DE EMISION:20/07/2017</t>
  </si>
  <si>
    <t>B15305690002</t>
  </si>
  <si>
    <t>00099021001 DEP.DE CHEQ.AJENOS,RET.DE CAM.,CONCEPTO: REVERSIÓN,DEP.: INSTITUTO DEL SEGURO AGRARIO , PROCEDENCIA: BANCO UNION S.A., CHEQUE: 738, FECHA DE EMISION:20/07/2017</t>
  </si>
  <si>
    <t>B15305730002</t>
  </si>
  <si>
    <t>00099021001 DEP.DE CHEQ.AJENOS,RET.DE CAM.,CONCEPTO: REVERSIÓN,DEP.: INSTITUTO DEL SEGURO AGRARIO , PROCEDENCIA: BANCO UNION S.A., CHEQUE: 739, FECHA DE EMISION:20/07/2017</t>
  </si>
  <si>
    <t>B15305750002</t>
  </si>
  <si>
    <t>00578012002 DEP.DE CHEQ.AJENOS,RET.DE CAM.,CONCEPTO: REVERSION,DEP.: BOLIVIANA DE AVIACION , PROCEDENCIA: BANCO UNION S.A., CHEQUE: 5520, FECHA DE EMISION:17/08/2017</t>
  </si>
  <si>
    <t>B15305760002</t>
  </si>
  <si>
    <t>00099021001 DEP.DE CHEQ.AJENOS,RET.DE CAM.,CONCEPTO: REVERSIÓN,DEP.: INSTITUTO DEL SEGURO AGRARIO , PROCEDENCIA: BANCO UNION S.A., CHEQUE: 740, FECHA DE EMISION:20/07/2017</t>
  </si>
  <si>
    <t>O15306160002</t>
  </si>
  <si>
    <t>00201032001 DEPOSITO DE EFECTIVO, DEPOSITANTE: HOSMAR ALEXANDER MIRANDA COPA, CONCEPTO: DEVOLUCION SALARIO ABRIL 2017, CUENTA DE DEPOSITO: CUENTA UNICA DEL TESORO</t>
  </si>
  <si>
    <t>O15306540002</t>
  </si>
  <si>
    <t>00015011108 DEPOSITO DE EFECTIVO, DEPOSITANTE: MILDRED OLIVARES PALENQUE-MIN DE GOBIERNO, CONCEPTO: EXCESO EN CONSUMO DE TELEFONOS CELULARES, CUENTA DE DEPOSITO: CUENTA UNICA DEL TESORO</t>
  </si>
  <si>
    <t>O15307210002</t>
  </si>
  <si>
    <t>00099021001 DEPOSITO DE EFECTIVO, DEPOSITANTE: NICOLAS FERNANDO RAMOS PAIVA, CONCEPTO: DEVOLUCION "" 100 BECAS"", CUENTA DE DEPOSITO: CUENTA UNICA DEL TESORO</t>
  </si>
  <si>
    <t>O15307670002</t>
  </si>
  <si>
    <t>00099021001 DEPOSITO DE EFECTIVO, DEPOSITANTE: MARTIN ESCOBAR FLORES, CONCEPTO: REPOSICION CREDENCIAL INSTITUCIONAL-PGE, CUENTA DE DEPOSITO: CUENTA UNICA DEL TESORO</t>
  </si>
  <si>
    <t>B15311270002</t>
  </si>
  <si>
    <t>00099021001 DEP.DE CHEQ.AJENOS,RET.DE CAM.,CONCEPTO: REEMBOLSO POR BAJAS MEDICAS DE INCAPACIDAD TEMPORAL,DEP.: MINISTERIO DE SALUD , PROCEDENCIA: BANCO UNION S.A., CHEQUE: 23577, FECHA DE EMISION:03/08/2017</t>
  </si>
  <si>
    <t>B15311610002</t>
  </si>
  <si>
    <t>00099021001 DEP.DE CHEQ.AJENOS,RET.DE CAM.,CONCEPTO: QUISPE MAMANI VICTOR EDGAR,DEP.: BANCO UNIÓN S.A. , PROCEDENCIA: BANCO UNION S.A., CHEQUE: 150607, FECHA DE EMISION:21/08/2017</t>
  </si>
  <si>
    <t>B15311640002</t>
  </si>
  <si>
    <t>00099021001 DEP.DE CHEQ.AJENOS,RET.DE CAM.,CONCEPTO: QUISPE MAMANI VICTOR EDGAR,DEP.: BANCO UNIÓN S.A. , PROCEDENCIA: BANCO UNION S.A., CHEQUE: 150606, FECHA DE EMISION:21/08/2017</t>
  </si>
  <si>
    <t>B15311660002</t>
  </si>
  <si>
    <t>00099021001 DEP.DE CHEQ.AJENOS,RET.DE CAM.,CONCEPTO: QUISPE MAMANI VICTOR EDGAR,DEP.: BANCO UNIÓN S.A. , PROCEDENCIA: BANCO UNION S.A., CHEQUE: 150605, FECHA DE EMISION:21/08/2017</t>
  </si>
  <si>
    <t>B15311720002</t>
  </si>
  <si>
    <t>00234014202 DEP.DE CHEQ.AJENOS,RET.DE CAM.,CONCEPTO: DEVOLUCION AL C-31 N° 538, PARTIDA N° 851,DEP.: FERNANDEZ GIRON HUGO , PROCEDENCIA: BANCO UNION S.A., CHEQUE: 217, FECHA DE EMISION:11/08/2017</t>
  </si>
  <si>
    <t>B15311990002</t>
  </si>
  <si>
    <t>00130012002 DEP.DE CHEQ.AJENOS,RET.DE CAM.,CONCEPTO: PAGO INCAPACIDAD TEMPORAL DEL PERSONAL FOFIM CORRESPONDIENTE MESES MARZO ABRIL 2017,DEP.: CAJA DE SALUD DE CAMINOS Y R.A. , PROCEDENCIA: BANCO UNION S.A., CHEQUE: 8060, FECHA DE EMISION:16/08/2017</t>
  </si>
  <si>
    <t>B15312000002</t>
  </si>
  <si>
    <t>00130012002 DEP.DE CHEQ.AJENOS,RET.DE CAM.,CONCEPTO: PAGO INCAPACIDAD TEMPORAL DEL PERSONAL FOFIM CORRESPONDIENTE DE MESES MAYO JUNIO 2017,DEP.: CAJA DE SALUD DE CAMINOS Y R.A. , PROCEDENCIA: BANCO UNION S.A., CHEQUE: 8061, FECHA DE EMISION:16/08/2017</t>
  </si>
  <si>
    <t>O15310980002</t>
  </si>
  <si>
    <t>O15311230002</t>
  </si>
  <si>
    <t>00526012001 DEPOSITO DE EFECTIVO, DEPOSITANTE: CINDY JIMENEZ B. - BOLIVIA TV, CONCEPTO: DEVOLUCIÓN DE PASAJE, CUENTA DE DEPOSITO: CUENTA UNICA DEL TESORO</t>
  </si>
  <si>
    <t>O15311260002</t>
  </si>
  <si>
    <t>00526012001 DEPOSITO DE EFECTIVO, DEPOSITANTE: FRANKS BAUTISTA - BOLIVIA TV, CONCEPTO: DEVOLUCIÓN DE PASAJES, CUENTA DE DEPOSITO: CUENTA UNICA DEL TESORO</t>
  </si>
  <si>
    <t>O15311340002</t>
  </si>
  <si>
    <t>00512012001 DEPOSITO DE EFECTIVO, DEPOSITANTE: KRELIA BORJA CALVO, CONCEPTO: DEVOLUCION DE PAGO DE REFRIGERIO, CUENTA DE DEPOSITO: CUENTA UNICA DEL TESORO</t>
  </si>
  <si>
    <t>O15311470002</t>
  </si>
  <si>
    <t>00099021001 DEPOSITO DE EFECTIVO, DEPOSITANTE: JEFATURA DEPARTAMENTAL DE LA FELCN-SANTA CRUZ, CONCEPTO: DEVOLUCION POR COMPRA DE PRODUCTOS QUE NO SON UTILIZADOS PARA LA ELABORACION DE ALIMENTOS, CUENTA DE DEPOSITO: CUENTA UNICA DEL TESORO</t>
  </si>
  <si>
    <t>O15311590002</t>
  </si>
  <si>
    <t>00099021001 DEPOSITO DE EFECTIVO, DEPOSITANTE: MARCELINA MAMANI, CONCEPTO: DEVOLUCION POR CONCEPTO DE JUBILACION, CUENTA DE DEPOSITO: CUENTA UNICA DEL TESORO</t>
  </si>
  <si>
    <t>O15311800002</t>
  </si>
  <si>
    <t>00099021001 DEPOSITO DE EFECTIVO, DEPOSITANTE: FELIX ASTURIZAGA MIRANDA, CONCEPTO: DOBLE PERCEPCIÓN, CUENTA DE DEPOSITO: CUENTA UNICA DEL TESORO</t>
  </si>
  <si>
    <t>O15312280002</t>
  </si>
  <si>
    <t>00010011101 DEPOSITO DE EFECTIVO, DEPOSITANTE: ALIANZA COMPAÑIA DE SEGUROS, CONCEPTO: DEVOLUCION DE POLIZA DE MUNDISALUD N° 27007891, CUENTA DE DEPOSITO: CUENTA UNICA DEL TESORO</t>
  </si>
  <si>
    <t>O15312310002</t>
  </si>
  <si>
    <t>00099021001 DEPOSITO DE EFECTIVO, DEPOSITANTE: ELEUTERIO RENJIFO CONDORI, CONCEPTO: DEVOLUCION DE DOBLE PERCEPCION, CUENTA DE DEPOSITO: CUENTA UNICA DEL TESORO</t>
  </si>
  <si>
    <t>O15312330002</t>
  </si>
  <si>
    <t>00015011108 DEPOSITO DE EFECTIVO, DEPOSITANTE: JOSE LUIS QUIROGA ALTAMIRANO, CONCEPTO: DEVOLUCION EXCESO DE CONSUMO TELEFONICO, CUENTA DE DEPOSITO: CUENTA UNICA DEL TESORO</t>
  </si>
  <si>
    <t>O15312450002</t>
  </si>
  <si>
    <t>00046058009 DEPOSITO DE EFECTIVO, DEPOSITANTE: VICTOR CHALLAPA FELIPE CI 3057230 OR, CONCEPTO: DEVOLUCION DE VIATICOS VIAJE A POTOSI PROYECTO GAUI - FSSI, CUENTA DE DEPOSITO: CUENTA UNICA DEL TESORO</t>
  </si>
  <si>
    <t>O15313070002</t>
  </si>
  <si>
    <t>00099021001 DEPOSITO DE EFECTIVO, DEPOSITANTE: RAUL RINALDO PINTO TRIBEÑO, CONCEPTO: MULTA ESTABLECIDA EN LA RESOLUCION ADMINISTRATIVA SUAMARIANTE ATT-DJ-RA-SUM 0008/2011, CUENTA DE DEPOSITO: CUENTA UNICA DEL TESORO</t>
  </si>
  <si>
    <t>O15313400002</t>
  </si>
  <si>
    <t>00015011108 DEPOSITO DE EFECTIVO, DEPOSITANTE: ADRIAN A. MAGUEÑO GORDILLO, CONCEPTO: EXCESO EN CONSUMO TELEFONO CELULAR, CUENTA DE DEPOSITO: CUENTA UNICA DEL TESORO</t>
  </si>
  <si>
    <t>O15313680002</t>
  </si>
  <si>
    <t>00015011108 DEPOSITO DE EFECTIVO, DEPOSITANTE: RAMIRO ANTONIO SOTOMAYOR MURILLO, CONCEPTO: PAGO EXCESO DE LLAMADAS, CUENTA DE DEPOSITO: CUENTA UNICA DEL TESORO</t>
  </si>
  <si>
    <t>O15313990002</t>
  </si>
  <si>
    <t>00099021001 DEPOSITO DE EFECTIVO, DEPOSITANTE: JORGE HUGO PEREZ ESCOBAR, CONCEPTO: REVERSION PARCIAL, CUENTA DE DEPOSITO: CUENTA UNICA DEL TESORO</t>
  </si>
  <si>
    <t>O15314010002</t>
  </si>
  <si>
    <t>00015011108 DEPOSITO DE EFECTIVO, DEPOSITANTE: MARIO ERWIN MEDINA ORDOÑEZ, CONCEPTO: EXCESO EN CONSUMO DE TELEFONOS CELULARES, CUENTA DE DEPOSITO: CUENTA UNICA DEL TESORO</t>
  </si>
  <si>
    <t>O15314170002</t>
  </si>
  <si>
    <t>00292012001 DEPOSITO DE EFECTIVO, DEPOSITANTE: NESTOR PAZ VILLAMOR, CONCEPTO: CONVENIO 012-2016 ENTRE VIAS BOLIVIA Y FEDERACION, CUENTA DE DEPOSITO: CUENTA UNICA DEL TESORO</t>
  </si>
  <si>
    <t>O15314210002</t>
  </si>
  <si>
    <t>O15314220002</t>
  </si>
  <si>
    <t>O15314230002</t>
  </si>
  <si>
    <t>O15314250002</t>
  </si>
  <si>
    <t>O15314270002</t>
  </si>
  <si>
    <t>00582012003 DEPOSITO DE EFECTIVO, DEPOSITANTE: E.B.A. LUIS ANGEL GUTIERREZ IBAÑEZ, CONCEPTO: REVERSION DE COMPROBANTE C-31 PREVENTIVO 2162, CUENTA DE DEPOSITO: CUENTA UNICA DEL TESORO</t>
  </si>
  <si>
    <t>B15316320002</t>
  </si>
  <si>
    <t>00099021001 DEP.DE CHEQ.AJENOS,RET.DE CAM.,CONCEPTO: PAGO IMCAPACIDADES TEMPORALES (REEMBOLSO) MINISTERIO DE ECONOMIA FINANZAS PUBLICAS,DEP.: CAJA NACIONAL DE SALUD , PROCEDENCIA: BANCO UNION S.A., CHEQUE: 13725, FECHA DE EMISION:22/08/2017</t>
  </si>
  <si>
    <t>B15316350002</t>
  </si>
  <si>
    <t>00099021001 DEP.DE CHEQ.AJENOS,RET.DE CAM.,CONCEPTO: PAGO INCAPACIDADES TEMPORALES (REEMBOLSO) MINISTERIO DE ECONOMIA FINANZAS PUBLICAS,DEP.: CAJA NACIONAL DE SALUD , PROCEDENCIA: BANCO UNION S.A., CHEQUE: 13726, FECHA DE EMISION:22/08/2017</t>
  </si>
  <si>
    <t>B15316360002</t>
  </si>
  <si>
    <t>00099021001 DEP.DE CHEQ.AJENOS,RET.DE CAM.,CONCEPTO: PAGO INCAPACIDADES TEMPORALES (REEMBOLSO) MINISTERIO DE ECONOMIA FINANZAS PUBLICAS,DEP.: CAJA NACIONAL DE SALUD , PROCEDENCIA: BANCO UNION S.A., CHEQUE: 13727, FECHA DE EMISION:22/08/2017</t>
  </si>
  <si>
    <t>B15316390002</t>
  </si>
  <si>
    <t>00099021001 DEP.DE CHEQ.AJENOS,RET.DE CAM.,CONCEPTO: PAGO INCAPACIDADES TEMPORALES (REEMBOLSO) MINISTERIO DE ECONOMIA FINANZAS PUBLICAS,DEP.: CAJA NACIONAL DE SALUD , PROCEDENCIA: BANCO UNION S.A., CHEQUE: 13731, FECHA DE EMISION:22/08/2017</t>
  </si>
  <si>
    <t>B15316400002</t>
  </si>
  <si>
    <t>00099021001 DEP.DE CHEQ.AJENOS,RET.DE CAM.,CONCEPTO: PAGO INCAPACIDADES TEMPORALES (REEMBOLSO) MINISTERIO DE ECONOMIA FINANZAS PUBLICAS,DEP.: CAJA NACIONAL DE SALUD , PROCEDENCIA: BANCO UNION S.A., CHEQUE: 13732, FECHA DE EMISION:22/08/2017</t>
  </si>
  <si>
    <t>B15316470002</t>
  </si>
  <si>
    <t>00099021001 DEP.DE CHEQ.AJENOS,RET.DE CAM.,CONCEPTO: PAGO INCAPACIDADES TEMPORALES (REEMBOLSO) MINISTERIO DE ECONOMIA FINANZAS PUBLICAS,DEP.: CAJA NACIONAL DE SALUD , PROCEDENCIA: BANCO UNION S.A., CHEQUE: 13733, FECHA DE EMISION:22/08/2017</t>
  </si>
  <si>
    <t>B15316510002</t>
  </si>
  <si>
    <t>00099021001 DEP.DE CHEQ.AJENOS,RET.DE CAM.,CONCEPTO: CECILIA FERRUFINO SERRANO,DEP.: BANCO UNION S.A , PROCEDENCIA: BANCO UNION S.A., CHEQUE: 150610, FECHA DE EMISION:22/08/2017</t>
  </si>
  <si>
    <t>B15316550002</t>
  </si>
  <si>
    <t>00047228001 DEP.DE CHEQ.AJENOS,RET.DE CAM.,CONCEPTO: DEVOLUCIÓN TRANSFERENCIA,DEP.: ORG PRO ORIG AGR EC SACACA CHAYANTA ORPOSACHA , PROCEDENCIA: BANCO UNION S.A., CHEQUE: 16, FECHA DE EMISION:22/08/2017</t>
  </si>
  <si>
    <t>B15316700002</t>
  </si>
  <si>
    <t>00099021001 DEP.DE CHEQ.AJENOS,RET.DE CAM.,CONCEPTO: DEVOLUCION A LA CASA PETROLERA POR INCAPACIDAD TEMPORAL INGRID VISCARRA,DEP.: ABC-OF NACIONAL , PROCEDENCIA: BANCO UNION S.A., CHEQUE: 2895, FECHA DE EMISION:18/08/2017</t>
  </si>
  <si>
    <t>B15316930002</t>
  </si>
  <si>
    <t>00283014101 DEP.DE CHEQ.AJENOS,RET.DE CAM.,CONCEPTO: SOBREGIRO DE CELULAR,DEP.: ADUANA NACIONAL , PROCEDENCIA: BANCO UNION S.A., CHEQUE: 2680, FECHA DE EMISION:17/08/2017</t>
  </si>
  <si>
    <t>B15317450002</t>
  </si>
  <si>
    <t>00070011102 DEP.DE CHEQ.AJENOS,RET.DE CAM.,CONCEPTO: DEVOLUCION DE EXAMEN PREOCUPACIONAL SRA. OLGA APAZA ALEJO,DEP.: MTEPS , PROCEDENCIA: BANCO UNION S.A., CHEQUE: 8335, FECHA DE EMISION:21/08/2017</t>
  </si>
  <si>
    <t>B15317480002</t>
  </si>
  <si>
    <t>00070011102 DEP.DE CHEQ.AJENOS,RET.DE CAM.,CONCEPTO: DEMASIA DE IMPUESTOS MES DE JULIO,DEP.: MTEPS , PROCEDENCIA: BANCO UNION S.A., CHEQUE: 8327, FECHA DE EMISION:21/08/2017</t>
  </si>
  <si>
    <t>B15317510002</t>
  </si>
  <si>
    <t>00070011102 DEP.DE CHEQ.AJENOS,RET.DE CAM.,CONCEPTO: DEPOSITÓ POR FACTURA SABSA,DEP.: MTEPS , PROCEDENCIA: BANCO UNION S.A., CHEQUE: 8333, FECHA DE EMISION:21/08/2017</t>
  </si>
  <si>
    <t>O15315900002</t>
  </si>
  <si>
    <t>00099021001 DEPOSITO DE EFECTIVO, DEPOSITANTE: RUBEN MARCA LLUSCO, CONCEPTO: POR CONCEPTO DE CONSUMO DE COMBUSTIBLE CORRESPONDIENTE A MES DE JULIO, CUENTA DE DEPOSITO: CUENTA UNICA DEL TESORO</t>
  </si>
  <si>
    <t>O15316340002</t>
  </si>
  <si>
    <t>00041048002 DEPOSITO DE EFECTIVO, DEPOSITANTE: TENORIO CALLE GROVER, CONCEPTO: DEP LIB 00041048002, POR SERVICIOS PRESTADOS U.I.T, CUENTA DE DEPOSITO: CUENTA UNICA DEL TESORO</t>
  </si>
  <si>
    <t>O15316670002</t>
  </si>
  <si>
    <t>00086031101 DEPOSITO DE EFECTIVO, DEPOSITANTE: SERNAP-COTAPATA, CONCEPTO: POR CONCEPTO DE INGRESOS DE SERVICIOS HIGIENICOS MES JULIO, CUENTA DE DEPOSITO: CUENTA UNICA DEL TESORO</t>
  </si>
  <si>
    <t>O15316680002</t>
  </si>
  <si>
    <t>00086031101 DEPOSITO DE EFECTIVO, DEPOSITANTE: SERNAP-COTAPATA, CONCEPTO: POR CONCEPTO DE INGRESOS DE SERVICIOS HIGIENICOS MES JUNIO, CUENTA DE DEPOSITO: CUENTA UNICA DEL TESORO</t>
  </si>
  <si>
    <t>O15316740002</t>
  </si>
  <si>
    <t>00582012002 DEPOSITO DE EFECTIVO, DEPOSITANTE: EMPRESA BOLIVIANA DE ALMENDRA Y DERIVADOS - EBA, CONCEPTO: DEVOLUCION REFRIGERIO NO RECOGIDO SEGUN NUR I / 2017 - 08548, CUENTA DE DEPOSITO: CUENTA UNICA DEL TESORO</t>
  </si>
  <si>
    <t>O15316770002</t>
  </si>
  <si>
    <t>00582012002 DEPOSITO DE EFECTIVO, DEPOSITANTE: EMPRESA BOLIVIANA DE ALMENDRA Y DERIVADOS - EBA, CONCEPTO: DEVOLUCION REFRIGERIO MES FEBRERO 2017 DE YUJRA TEJADA JHONNY, CUENTA DE DEPOSITO: CUENTA UNICA DEL TESORO</t>
  </si>
  <si>
    <t>O15316790002</t>
  </si>
  <si>
    <t>00099021001 DEPOSITO DE EFECTIVO, DEPOSITANTE: FELIX FERNANDO LAURA QUIA, CONCEPTO: RECURSOS NO EJECUTADOS, CUENTA DE DEPOSITO: CUENTA UNICA DEL TESORO</t>
  </si>
  <si>
    <t>O15316800002</t>
  </si>
  <si>
    <t>00582012002 DEPOSITO DE EFECTIVO, DEPOSITANTE: EMPRESA BOLIVIANA DE ALMENDRA Y DERIVADOS - EBA, CONCEPTO: DEVOLUCION DE MONTO EXCEDENTE DE REFRIGERIO MARZO 2017, CUENTA DE DEPOSITO: CUENTA UNICA DEL TESORO</t>
  </si>
  <si>
    <t>O15316810002</t>
  </si>
  <si>
    <t>00582012002 DEPOSITO DE EFECTIVO, DEPOSITANTE: EMPRESA BOLIVIANA DE ALMENDRA Y DERIVADOS - EBA, CONCEPTO: DEVOLUCION DE MONTO EXCEDENTE DE REFRIGERIO JUNIO 2017, CUENTA DE DEPOSITO: CUENTA UNICA DEL TESORO</t>
  </si>
  <si>
    <t>O15316960002</t>
  </si>
  <si>
    <t>00099021001 DEPOSITO DE EFECTIVO, DEPOSITANTE: GLORIA ROXANA LAURA CALVIMONTES, CONCEPTO: DOBLE PERCEPCION, CUENTA DE DEPOSITO: CUENTA UNICA DEL TESORO</t>
  </si>
  <si>
    <t>O15317160002</t>
  </si>
  <si>
    <t>00099021001 DEPOSITO DE EFECTIVO, DEPOSITANTE: CHIJO MOLLERICONA MAXIMO, CONCEPTO: DEVOLUCIÓN REFRIGERIO JUNIO 2017, SEGURIDAD FISICA, CUENTA DE DEPOSITO: CUENTA UNICA DEL TESORO</t>
  </si>
  <si>
    <t>O15317190002</t>
  </si>
  <si>
    <t>00099021001 DEPOSITO DE EFECTIVO, DEPOSITANTE: SARAVIA FLORES ROSENDO, CONCEPTO: DEVOLUCIÓN REFRIGERIO JUNIO/2017 SEGURIDAD FÍSICA, CUENTA DE DEPOSITO: CUENTA UNICA DEL TESORO</t>
  </si>
  <si>
    <t>O15317200002</t>
  </si>
  <si>
    <t>00099021001 DEPOSITO DE EFECTIVO, DEPOSITANTE: ERICK ELVIS ALCOCER GOYZUETA, CONCEPTO: DEVOLUCIÓN REFRIGERIO JUNIO 2017, SEGURIDAD FÍSICA, CUENTA DE DEPOSITO: CUENTA UNICA DEL TESORO</t>
  </si>
  <si>
    <t>O15317790002</t>
  </si>
  <si>
    <t>00099021001 DEPOSITO DE EFECTIVO, DEPOSITANTE: DANIEL ALBERTO CESPEDES FUENTES, CONCEPTO: DEPÖSITO REVERSION DE VIATICOS DEL EJERCITO POR UN DIA, CUENTA DE DEPOSITO: CUENTA UNICA DEL TESORO</t>
  </si>
  <si>
    <t>O15317850002</t>
  </si>
  <si>
    <t>00373024105 DEPOSITO DE EFECTIVO, DEPOSITANTE: FELIX CABEZAS CALLE, CONCEPTO: DEVOLUCIÓN EL SALDO DEL PROYECTO EJECUTADO, CUENTA DE DEPOSITO: CUENTA UNICA DEL TESORO</t>
  </si>
  <si>
    <t>O15318300002</t>
  </si>
  <si>
    <t>00099021001 DEPOSITO DE EFECTIVO, DEPOSITANTE: CARLOS GUALBERTO FARFAN BURGOA, CONCEPTO: DOBLE PERCEPCION, CUENTA DE DEPOSITO: CUENTA UNICA DEL TESORO</t>
  </si>
  <si>
    <t>O15318490002</t>
  </si>
  <si>
    <t>00099021001 DEPOSITO DE EFECTIVO, DEPOSITANTE: CINTIA MARGARITA PACHECO BUSTILLO, CONCEPTO: DOBLE PERCEPCION, CUENTA DE DEPOSITO: CUENTA UNICA DEL TESORO</t>
  </si>
  <si>
    <t>B15320360002</t>
  </si>
  <si>
    <t>00292012001 DEP.DE CHEQ.AJENOS,RET.DE CAM.,CONCEPTO: DEVOLUCIÓN DE DEPÓSITO ERRÓNEO VIAS BOLIVIA,DEP.: LACTEOSBOL , PROCEDENCIA: BANCO UNION S.A., CHEQUE: 4562, FECHA DE EMISION:15/08/2017</t>
  </si>
  <si>
    <t>B15320370002</t>
  </si>
  <si>
    <t>00052014102 DEP.DE CHEQ.AJENOS,RET.DE CAM.,CONCEPTO: TRANSFERENCIA DE RECURSOS PARA EL CIERRE DE CUENTAS FISCALES,DEP.: MINISTERIO DE CULTURAS Y TURISMO , PROCEDENCIA: BANCO UNION S.A., CHEQUE: 341, FECHA DE EMISION:22/08/2017</t>
  </si>
  <si>
    <t>B15320420002</t>
  </si>
  <si>
    <t>00526012001 DEP.DE CHEQ.AJENOS,RET.DE CAM.,CONCEPTO: DEP. DE SALDOS NO UTILIZADOS EN FAV-BTV PARA LA REVERSION DE PREVENTIVOS,DEP.: BOLIVIA TV , PROCEDENCIA: BANCO UNION S.A., CHEQUE: 15906, FECHA DE EMISION:18/08/2017</t>
  </si>
  <si>
    <t>B15320870002</t>
  </si>
  <si>
    <t>00099021001 DEP.DE CHEQ.AJENOS,RET.DE CAM.,CONCEPTO: PAGO POR DESCUENTO MONTOS EXCEDENTES POR DOBLE PERCEPCION DE RECURSOS PUBLICOS,DEP.: CAJA NACIONAL DE SALUD , PROCEDENCIA: BANCO UNION S.A., CHEQUE: 31699, FECHA DE EMISION:22/08/2017</t>
  </si>
  <si>
    <t>B15321220002</t>
  </si>
  <si>
    <t>00047228001 DEP.DE CHEQ.AJENOS,RET.DE CAM.,CONCEPTO: DEVOLUCIÓN TRANSFERENCIA,DEP.: ASOCIACION DE PRODUCTORES AGROPECUARIOS SUD , PROCEDENCIA: BANCO UNION S.A., CHEQUE: 34, FECHA DE EMISION:22/08/2017</t>
  </si>
  <si>
    <t>B15321400002</t>
  </si>
  <si>
    <t>00041044201 DEP.DE CHEQ.AJENOS,RET.DE CAM.,CONCEPTO: DEVOLUCIÓN DE SALDOS NO EJECUTADOS UNION EUROPEA,DEP.: MDP Y EP - PRO BOLIVIA , PROCEDENCIA: BANCO UNION S.A., CHEQUE: 372, FECHA DE EMISION:22/08/2017</t>
  </si>
  <si>
    <t>B15321420002</t>
  </si>
  <si>
    <t>00041044201 DEP.DE CHEQ.AJENOS,RET.DE CAM.,CONCEPTO: DEVOLUCIÓN DE SALDOS NO EJECUTADOS UNION EUROPEA,DEP.: MDP Y EP - PRO BOLIVIA , PROCEDENCIA: BANCO UNION S.A., CHEQUE: 373, FECHA DE EMISION:22/08/2017</t>
  </si>
  <si>
    <t>B15321590002</t>
  </si>
  <si>
    <t>00099021001 DEP.DE CHEQ.AJENOS,RET.DE CAM.,CONCEPTO: PREVENTIVO C-31 413,DEP.: ADMINISTRADORA BOLIVIANA DE CARRETERAS ABC , PROCEDENCIA: BANCO UNION S.A., CHEQUE: 3453, FECHA DE EMISION:15/08/2017</t>
  </si>
  <si>
    <t>B15321630002</t>
  </si>
  <si>
    <t>00291034101 DEP.DE CHEQ.AJENOS,RET.DE CAM.,CONCEPTO: PREVENTIVO C-31 1962,DEP.: ADMINISTRADORA BOLIVIANA DE CARRETERAS ABC , PROCEDENCIA: BANCO UNION S.A., CHEQUE: 3454, FECHA DE EMISION:15/08/2017</t>
  </si>
  <si>
    <t>B15321710002</t>
  </si>
  <si>
    <t>00099021001 DEP.DE CHEQ.AJENOS,RET.DE CAM.,CONCEPTO: DEVOLUCIÓN POR SALDO NO EJECUTADO FAEA 2015,DEP.: MINISTERIO DE EDUCACIÓN , PROCEDENCIA: BANCO UNION S.A., CHEQUE: 21083, FECHA DE EMISION:17/08/2017</t>
  </si>
  <si>
    <t>O15320500002</t>
  </si>
  <si>
    <t>00015011108 DEPOSITO DE EFECTIVO, DEPOSITANTE: MAGALY ESPINOZA CUELLAR, CONCEPTO: DEVOLUCION DE EXCESO DE LLAMADAS, CUENTA DE DEPOSITO: CUENTA UNICA DEL TESORO</t>
  </si>
  <si>
    <t>O15320530002</t>
  </si>
  <si>
    <t>00099021001 DEPOSITO DE EFECTIVO, DEPOSITANTE: ALBERTO ALEJANDRO DE LA GALVEZ MURILLO CAMBEROS, CONCEPTO: DOBLE PERCEPCION, CUENTA DE DEPOSITO: CUENTA UNICA DEL TESORO</t>
  </si>
  <si>
    <t>O15320620002</t>
  </si>
  <si>
    <t>00035011105 DEPOSITO DE EFECTIVO, DEPOSITANTE: JHIMY ARIEL SALAZAR JIMENEZ, CONCEPTO: DEVOLUCION DE PASAJES TERRESTRES NO UTILIZADOS, CUENTA DE DEPOSITO: CUENTA UNICA DEL TESORO</t>
  </si>
  <si>
    <t>O15320700002</t>
  </si>
  <si>
    <t>00099021001 DEPOSITO DE EFECTIVO, DEPOSITANTE: POLICARPIO MACHACA ESTRADA, CONCEPTO: DEVOLUCION DE DOBLE PERCEPCION, CUENTA DE DEPOSITO: CUENTA UNICA DEL TESORO</t>
  </si>
  <si>
    <t>O15321190002</t>
  </si>
  <si>
    <t>00526012001 DEPOSITO DE EFECTIVO, DEPOSITANTE: BOLIVIA TV-SERGIO REVOLLO, CONCEPTO: DEVOLUCION DE PASAJES, CUENTA DE DEPOSITO: CUENTA UNICA DEL TESORO</t>
  </si>
  <si>
    <t>O15321530002</t>
  </si>
  <si>
    <t>00192014101 DEPOSITO DE EFECTIVO, DEPOSITANTE: MARCO ANTONIO COLQUE DOMINGUEZ - SEMENA, CONCEPTO: SOBRANTE DE PASAJES VIATICO A PUERTO VILLARROEL, CUENTA DE DEPOSITO: CUENTA UNICA DEL TESORO</t>
  </si>
  <si>
    <t>O15321730002</t>
  </si>
  <si>
    <t>00099021001 DEPOSITO DE EFECTIVO, DEPOSITANTE: JUAN HERNAN ARNEZ RIOS, CONCEPTO: DOBLE PERCEPCION, CUENTA DE DEPOSITO: CUENTA UNICA DEL TESORO</t>
  </si>
  <si>
    <t>O15321770002</t>
  </si>
  <si>
    <t>00015011108 DEPOSITO DE EFECTIVO, DEPOSITANTE: JULIO JHONATAN COLQUE ALCON - MIN DE GOBIERNO, CONCEPTO: SOLICITUD DE CANCELACIÓN POR EXCESO EN CONSUMO DE TELEFONOS CELULARES, CUENTA DE DEPOSITO: CUENTA UNICA DEL TESORO</t>
  </si>
  <si>
    <t>O15321830002</t>
  </si>
  <si>
    <t>00030018017 DEPOSITO DE EFECTIVO, DEPOSITANTE: MIRIAM MAMANI GONZALES, CONCEPTO: DEVOLUCION DE SALDO NO EJECUTADO POR REFRIGERIO, CUENTA DE DEPOSITO: CUENTA UNICA DEL TESORO</t>
  </si>
  <si>
    <t>O15321870002</t>
  </si>
  <si>
    <t>00030018017 DEPOSITO DE EFECTIVO, DEPOSITANTE: MARTIN LA MAR VELASCO, CONCEPTO: DEVOLUCION DE SALDO NO EJECUTADO DE REFRIGERIO, CUENTA DE DEPOSITO: CUENTA UNICA DEL TESORO</t>
  </si>
  <si>
    <t>O15322150002</t>
  </si>
  <si>
    <t>00099021001 DEPOSITO DE EFECTIVO, DEPOSITANTE: ASFI - JUAN BLAS MONZON SALINAS, CONCEPTO: DEVOLUCION DE FONDOS POR ASIGNACION DE PASAJES TERRESTRES, CUENTA DE DEPOSITO: CUENTA UNICA DEL TESORO</t>
  </si>
  <si>
    <t>O15322190002</t>
  </si>
  <si>
    <t>00099021001 DEPOSITO DE EFECTIVO, DEPOSITANTE: ASFI - NELLY TINTAYA MAQUERA, CONCEPTO: DEVOLUCION POR ASIGNACION DE VIATICOS, CUENTA DE DEPOSITO: CUENTA UNICA DEL TESORO</t>
  </si>
  <si>
    <t>O15322300002</t>
  </si>
  <si>
    <t>00099021001 DEPOSITO DE EFECTIVO, DEPOSITANTE: ASFI - FERRUFINO MARTIN, CONCEPTO: DEVOLUCION POR TASAS DE AEROPUERTO, CUENTA DE DEPOSITO: CUENTA UNICA DEL TESORO</t>
  </si>
  <si>
    <t>O15322310002</t>
  </si>
  <si>
    <t>00099021001 DEPOSITO DE EFECTIVO, DEPOSITANTE: RA-5 "VERGARA", CONCEPTO: RETENCION DEL AGUA DE JULIO/2017 DE RA-5 "VERGARA", CUENTA DE DEPOSITO: CUENTA UNICA DEL TESORO</t>
  </si>
  <si>
    <t>O15322600002</t>
  </si>
  <si>
    <t>00015011108 DEPOSITO DE EFECTIVO, DEPOSITANTE: ALDO GARCIA BALDERRAMA, CONCEPTO: CANCELACION POR EXCESOS EN CONSUMO DE TELEFONO, CUENTA DE DEPOSITO: CUENTA UNICA DEL TESORO</t>
  </si>
  <si>
    <t>O15322760002</t>
  </si>
  <si>
    <t>00099021001 DEPOSITO DE EFECTIVO, DEPOSITANTE: WILMER QUISPE QUISPE, CONCEPTO: REVERSION POR SALDOS FALTANTES, CUENTA DE DEPOSITO: CUENTA UNICA DEL TESORO</t>
  </si>
  <si>
    <t>O15322800002</t>
  </si>
  <si>
    <t>00015011108 DEPOSITO DE EFECTIVO, DEPOSITANTE: MIN DE GOBIERNO, CONCEPTO: SALDO, CUENTA DE DEPOSITO: CUENTA UNICA DEL TESORO</t>
  </si>
  <si>
    <t>O15322830002</t>
  </si>
  <si>
    <t>O15322840002</t>
  </si>
  <si>
    <t>O15323200002</t>
  </si>
  <si>
    <t>00132079201 DEPOSITO DE EFECTIVO, DEPOSITANTE: SEDEM - ENVIBOL, CONCEPTO: DEVOLUCIÓN DE FONDOS POR VIÁTICOS NO UTILIZADOS (LIC. OSCAR SANDY R.), CUENTA DE DEPOSITO: CUENTA UNICA DEL TESORO</t>
  </si>
  <si>
    <t>O15323230002</t>
  </si>
  <si>
    <t>00526012001 DEPOSITO DE EFECTIVO, DEPOSITANTE: BOLIVIA TV-OCTAVIO GARCIA CONDORI, CONCEPTO: DEVOLUCION DE PASAJES, CUENTA DE DEPOSITO: CUENTA UNICA DEL TESORO</t>
  </si>
  <si>
    <t>O15323320002</t>
  </si>
  <si>
    <t>B15325340002</t>
  </si>
  <si>
    <t>00222018010 DEP.DE CHEQ.AJENOS,RET.DE CAM.,CONCEPTO: REVERSIÓN,DEP.: INIAF MONTERO , PROCEDENCIA: BANCO UNION S.A., CHEQUE: 2210, FECHA DE EMISION:28/07/2017</t>
  </si>
  <si>
    <t>B15325350002</t>
  </si>
  <si>
    <t>00222018010 DEP.DE CHEQ.AJENOS,RET.DE CAM.,CONCEPTO: REVERSIÓN C-31, 1672,DEP.: INIAF -POTOSI PROGRAMA FISCALIZACIÓN SEMILLAS , PROCEDENCIA: BANCO UNION S.A., CHEQUE: 2134, FECHA DE EMISION:16/08/2017</t>
  </si>
  <si>
    <t>B15325370002</t>
  </si>
  <si>
    <t>00222018010 DEP.DE CHEQ.AJENOS,RET.DE CAM.,CONCEPTO: REVERSIÓN C-31, 1670,DEP.: INIAF-POTOSI PROGRAMA CERTIFICACIÓN DE SEMILLAS , PROCEDENCIA: BANCO UNION S.A., CHEQUE: 2130, FECHA DE EMISION:16/08/2017</t>
  </si>
  <si>
    <t>B15325440002</t>
  </si>
  <si>
    <t>00222018010 DEP.DE CHEQ.AJENOS,RET.DE CAM.,CONCEPTO: REVERSIÓN C-31 1501,DEP.: INIAF - SANTA CRUZ COSUDE , PROCEDENCIA: BANCO UNION S.A., CHEQUE: 7283, FECHA DE EMISION:15/08/2017</t>
  </si>
  <si>
    <t>B15325460002</t>
  </si>
  <si>
    <t>00222018010 DEP.DE CHEQ.AJENOS,RET.DE CAM.,CONCEPTO: REVERSIÓN C-31 408,DEP.: INIAF POTOSI , PROCEDENCIA: BANCO UNION S.A., CHEQUE: 2174, FECHA DE EMISION:31/07/2017</t>
  </si>
  <si>
    <t>B15325490002</t>
  </si>
  <si>
    <t>00099021001 DEP.DE CHEQ.AJENOS,RET.DE CAM.,CONCEPTO: PAGO INCAPACIDADES TEMPORALES (REEMBOLSO) MINISTERIO DE ECONOMIA FINANZAS PUBLICAS,DEP.: CAJA NACIONAL DE SALUD , PROCEDENCIA: BANCO UNION S.A., CHEQUE: 13704, FECHA DE EMISION:24/08/2017</t>
  </si>
  <si>
    <t>B15325520002</t>
  </si>
  <si>
    <t>00099021001 DEP.DE CHEQ.AJENOS,RET.DE CAM.,CONCEPTO: PAGO INCAPACIDADES TEMPORALES (REEMBOLSO) MINISTERIO DE ECONOMIA FINANZAS PUBLICAS,DEP.: CAJA NACIONAL DE SALUD , PROCEDENCIA: BANCO UNION S.A., CHEQUE: 13705, FECHA DE EMISION:24/08/2017</t>
  </si>
  <si>
    <t>B15325570002</t>
  </si>
  <si>
    <t>00099021001 DEP.DE CHEQ.AJENOS,RET.DE CAM.,CONCEPTO: PAGO INCAPACIDADES TEMPORALES (REEMBOLSO) MINISTERIO DE ECONOMIA FINANZAS PUBLICAS,DEP.: CAJA NACIONAL DE SALUD , PROCEDENCIA: BANCO UNION S.A., CHEQUE: 13706, FECHA DE EMISION:24/08/2017</t>
  </si>
  <si>
    <t>B15325620002</t>
  </si>
  <si>
    <t>00099021001 DEP.DE CHEQ.AJENOS,RET.DE CAM.,CONCEPTO: PAGO INCAPACIDADES TEMPORALES (REEMBOLSO) MINISTERIO DE ECONOMIA FINANZAS PUBLICAS,DEP.: CAJA NACIONAL DE SALUD , PROCEDENCIA: BANCO UNION S.A., CHEQUE: 13707, FECHA DE EMISION:24/08/2017</t>
  </si>
  <si>
    <t>B15325670002</t>
  </si>
  <si>
    <t>00099021001 DEP.DE CHEQ.AJENOS,RET.DE CAM.,CONCEPTO: PAGO INCAPACIDADES TEMPORALES (REEMBOLSO) MINISTERIO DE ECONOMIA FINANZAS PUBLICAS,DEP.: CAJA NACIONAL DE SALUD , PROCEDENCIA: BANCO UNION S.A., CHEQUE: 13710, FECHA DE EMISION:24/08/2017</t>
  </si>
  <si>
    <t>B15325710002</t>
  </si>
  <si>
    <t>00099021001 DEP.DE CHEQ.AJENOS,RET.DE CAM.,CONCEPTO: PAGO INCAPACIDADES TEMPORALES (REEMBOLSO) MINISTERIO DE ECONOMIA FINANZAS PUBLICAS,DEP.: CAJA NACIONAL DE SALUD , PROCEDENCIA: BANCO UNION S.A., CHEQUE: 13722, FECHA DE EMISION:24/08/2017</t>
  </si>
  <si>
    <t>B15325750002</t>
  </si>
  <si>
    <t>00099021001 DEP.DE CHEQ.AJENOS,RET.DE CAM.,CONCEPTO: PAGO INCAPACIDADES TEMPORALES (REEMBOLSO) MINISTERIO DE ECONOMIA FINANZAS PUBLICAS,DEP.: CAJA NACIONAL DE SALUD , PROCEDENCIA: BANCO UNION S.A., CHEQUE: 13723, FECHA DE EMISION:24/08/2017</t>
  </si>
  <si>
    <t>B15325800002</t>
  </si>
  <si>
    <t>00099021001 DEP.DE CHEQ.AJENOS,RET.DE CAM.,CONCEPTO: PAGO INCAPACIDADES TEMPORALES (REEMBOLSO) MINISTERIO DE ECONOMIA FINANZAS PUBLICAS,DEP.: CAJA NACIONAL DE SALUD , PROCEDENCIA: BANCO UNION S.A., CHEQUE: 13724, FECHA DE EMISION:24/08/2017</t>
  </si>
  <si>
    <t>B15325920002</t>
  </si>
  <si>
    <t>00046021107 DEP.DE CHEQ.AJENOS,RET.DE CAM.,CONCEPTO: PAGO DE SUELDOS,DEP.: MINISTERIO DE SALUD , PROCEDENCIA: BANCO UNION S.A., CHEQUE: 12209, FECHA DE EMISION:22/08/2017</t>
  </si>
  <si>
    <t>B15326000002</t>
  </si>
  <si>
    <t>00130012001 DEP.DE CHEQ.AJENOS,RET.DE CAM.,CONCEPTO: PAGO DE CAPITAL CUOTA # 91,DEP.: COMERMIN , PROCEDENCIA: BANCO MERCANTIL SANTA CRUZ SA., CHEQUE: 7585, FECHA DE EMISION:23/08/2017</t>
  </si>
  <si>
    <t>B15326020002</t>
  </si>
  <si>
    <t>00130012001 DEP.DE CHEQ.AJENOS,RET.DE CAM.,CONCEPTO: PAGO DE INTERES ORDINARIO CUOTA 91,DEP.: COMERMIN , PROCEDENCIA: BANCO MERCANTIL SANTA CRUZ SA., CHEQUE: 7586, FECHA DE EMISION:23/08/2017</t>
  </si>
  <si>
    <t>B15326640002</t>
  </si>
  <si>
    <t>00041071101 DEP.DE CHEQ.AJENOS,RET.DE CAM.,CONCEPTO: APROPIACION DE FONDOS, AUXILIAR CONTABLE OTROS INGRESOS NO IDENTIFICADOS,DEP.: SENAVEX , PROCEDENCIA: BANCO UNION S.A., CHEQUE: 1571, FECHA DE EMISION:23/08/2017</t>
  </si>
  <si>
    <t>O15325100002</t>
  </si>
  <si>
    <t>00099021001 DEPOSITO DE EFECTIVO, DEPOSITANTE: JUAN JOSE LOPEZ MAMANI, CONCEPTO: TRAMITE ADMINISTRATIVO, CUENTA DE DEPOSITO: CUENTA UNICA DEL TESORO</t>
  </si>
  <si>
    <t>O15325250002</t>
  </si>
  <si>
    <t>00099021001 DEPOSITO DE EFECTIVO, DEPOSITANTE: MARTHA CRUZ AVALOS, CONCEPTO: DEVOLUCIÓN DE PAGO UNICO, CUENTA DE DEPOSITO: CUENTA UNICA DEL TESORO</t>
  </si>
  <si>
    <t>O15325590002</t>
  </si>
  <si>
    <t>00099021001 DEPOSITO DE EFECTIVO, DEPOSITANTE: MAURICIO LINO QUENTA MAMANI, CONCEPTO: DEVOLUCION POR CONCEPTO DE REGULARIZACION DE APORTES, CUENTA DE DEPOSITO: CUENTA UNICA DEL TESORO</t>
  </si>
  <si>
    <t>O15326050002</t>
  </si>
  <si>
    <t>00047297001 DEPOSITO DE EFECTIVO, DEPOSITANTE: EDUARDO ORLANDO VARGAS CONTRERAS, CONCEPTO: DEVOLUCIÓN DE SALDO NO EJECUTADO, CUENTA DE DEPOSITO: CUENTA UNICA DEL TESORO</t>
  </si>
  <si>
    <t>O15326330002</t>
  </si>
  <si>
    <t>00099021001 DEPOSITO DE EFECTIVO, DEPOSITANTE: LIDIA SALGADO VDA DE QUEVEDO, CONCEPTO: DEVOLUCION DEL PAGO UNICO SEGUN DS 822 FELIX QUEVEDO MAMANI, CUENTA DE DEPOSITO: CUENTA UNICA DEL TESORO</t>
  </si>
  <si>
    <t>O15326650002</t>
  </si>
  <si>
    <t>00224012005 DEPOSITO DE EFECTIVO, DEPOSITANTE: LIBRA TOURS SRL., CONCEPTO: POR DIFERENCIA DE COSTOS, CUENTA DE DEPOSITO: CUENTA UNICA DEL TESORO</t>
  </si>
  <si>
    <t>O15327490002</t>
  </si>
  <si>
    <t>00099021001 DEPOSITO DE EFECTIVO, DEPOSITANTE: DANIELA MEILIN GONZALEZ MILLARES, CONCEPTO: DEVOLUCION PAGO EN DEMASIA REFRIGERIO, CUENTA DE DEPOSITO: CUENTA UNICA DEL TESORO</t>
  </si>
  <si>
    <t>B15330640002</t>
  </si>
  <si>
    <t>00291024201 DEP.DE CHEQ.AJENOS,RET.DE CAM.,CONCEPTO: DEVOLUCION DE SALDO,DEP.: ABC-REGIONAL CHUQUISACA , PROCEDENCIA: BANCO UNION S.A., CHEQUE: 4544, FECHA DE EMISION:23/08/2017</t>
  </si>
  <si>
    <t>B15331760002</t>
  </si>
  <si>
    <t>00099021001 DEP.DE CHEQ.AJENOS,RET.DE CAM.,CONCEPTO: DEP BERNABE CALLE POR IMPORTE EN DEMASIA EN ARQUEO DE CAJA CHICA HR. 8872,DEP.: DEFENSORIA DEL PUEBLO , PROCEDENCIA: BANCO UNION S.A., CHEQUE: 803, FECHA DE EMISION:24/08/2017</t>
  </si>
  <si>
    <t>O15329300002</t>
  </si>
  <si>
    <t>00046024204 DEPOSITO DE EFECTIVO, DEPOSITANTE: MIN DE SALUD-RENE FERNANDO AVILES PEÑARANDA, CONCEPTO: C-31 - 3418 RECURSOS NO UTILIZADOS CBT C. 2692, CUENTA DE DEPOSITO: CUENTA UNICA DEL TESORO</t>
  </si>
  <si>
    <t>O15329370002</t>
  </si>
  <si>
    <t>00046024204 DEPOSITO DE EFECTIVO, DEPOSITANTE: MIN.DE SALUD-RODOLFO JOEL UZQUEDA BLAJOS, CONCEPTO: REVERSION DE FONDOS NO UTILIZADOS C-31-3426 COMPROBANTE CONTABLE 2699, CUENTA DE DEPOSITO: CUENTA UNICA DEL TESORO</t>
  </si>
  <si>
    <t>O15330160002</t>
  </si>
  <si>
    <t>00099021001 DEPOSITO DE EFECTIVO, DEPOSITANTE: JULIO NAVIA INTURIAS, CONCEPTO: DOBLE PERCEPCIÓN, CUENTA DE DEPOSITO: CUENTA UNICA DEL TESORO</t>
  </si>
  <si>
    <t>O15331390002</t>
  </si>
  <si>
    <t>00099021001 DEPOSITO DE EFECTIVO, DEPOSITANTE: SONIA JUANA LIMA VDA. VERA, CONCEPTO: SENASIR-COBRO INDEBIDO N° 010/20/2017, CUENTA DE DEPOSITO: CUENTA UNICA DEL TESORO</t>
  </si>
  <si>
    <t>O15331430002</t>
  </si>
  <si>
    <t>00373024105 DEPOSITO DE EFECTIVO, DEPOSITANTE: CASIANO RODRIGUEZ HERBAS, CONCEPTO: DEVOLUCIÓN DE SALARIO DE 3 DÍAS DEL MES DE MAYO DE 2015, CUENTA DE DEPOSITO: CUENTA UNICA DEL TESORO</t>
  </si>
  <si>
    <t>O15331470002</t>
  </si>
  <si>
    <t>00373024105 DEPOSITO DE EFECTIVO, DEPOSITANTE: MARINA AVAN ENRRIQUEZ, CONCEPTO: DEVOLUCIÓN DE VALES (GASOLINA), CUENTA DE DEPOSITO: CUENTA UNICA DEL TESORO</t>
  </si>
  <si>
    <t>O15331510002</t>
  </si>
  <si>
    <t>00099021001 DEPOSITO DE EFECTIVO, DEPOSITANTE: JUAN PABLO SARMIENTO MICHEL, CONCEPTO: DEVOLUCION MONTO ""100 BECAS"", CUENTA DE DEPOSITO: CUENTA UNICA DEL TESORO</t>
  </si>
  <si>
    <t>O15331840002</t>
  </si>
  <si>
    <t>00030018017 DEPOSITO DE EFECTIVO, DEPOSITANTE: VIVIANA MONICA QUISPE LARUTA, CONCEPTO: DEVOLUCION GASTOS REFRIGERIOS, CUENTA DE DEPOSITO: CUENTA UNICA DEL TESORO</t>
  </si>
  <si>
    <t>O15332400002</t>
  </si>
  <si>
    <t>00046024204 DEPOSITO DE EFECTIVO, DEPOSITANTE: MIN DE SALUD-JOSE EDUARDO LLANCO TOLEDO, CONCEPTO: DEVOLUCION DE SALDOS, CUENTA DE DEPOSITO: CUENTA UNICA DEL TESORO</t>
  </si>
  <si>
    <t>O15332530002</t>
  </si>
  <si>
    <t>00586019203 DEPOSITO DE EFECTIVO, DEPOSITANTE: SAUL SERGIO SAENZ ZEBALLOS, CONCEPTO: DEVOLUCION DE FONDOS EN AVANCE, CUENTA DE DEPOSITO: CUENTA UNICA DEL TESORO</t>
  </si>
  <si>
    <t>O15332990002</t>
  </si>
  <si>
    <t>00099021001 DEPOSITO DE EFECTIVO, DEPOSITANTE: LUIS ERNESTO DAZA JUSTINIANO, CONCEPTO: DEVOLUCION DE FONDOS EN AVANCE POR COMBUSTIBLE, CUENTA DE DEPOSITO: CUENTA UNICA DEL TESORO</t>
  </si>
  <si>
    <t>O15333120002</t>
  </si>
  <si>
    <t>00586019203 DEPOSITO DE EFECTIVO, DEPOSITANTE: CARLA DANITZA MARIÑO ESPINOZA-EASBA, CONCEPTO: DEVOLUCION DE FONDOS EN AVANCE (700), CUENTA DE DEPOSITO: CUENTA UNICA DEL TESORO</t>
  </si>
  <si>
    <t>O15333170002</t>
  </si>
  <si>
    <t>00586019203 DEPOSITO DE EFECTIVO, DEPOSITANTE: CARLA DANITZA MARIÑO ESPINOZA-EASBA, CONCEPTO: DEVOLUCION DE FONDOS EN AVANCE (699), CUENTA DE DEPOSITO: CUENTA UNICA DEL TESORO</t>
  </si>
  <si>
    <t>O15333460002</t>
  </si>
  <si>
    <t>00099021001 DEPOSITO DE EFECTIVO, DEPOSITANTE: MOISES GUALBERTO CARRETERO MENDOZA, CONCEPTO: DEVOLUCION DE FONDOS SEGUN INFORME DE AUDITORIA, CUENTA DE DEPOSITO: CUENTA UNICA DEL TESORO</t>
  </si>
  <si>
    <t>O15333500002</t>
  </si>
  <si>
    <t>O15333510002</t>
  </si>
  <si>
    <t>O15333540002</t>
  </si>
  <si>
    <t>O15333560002</t>
  </si>
  <si>
    <t>O15333880002</t>
  </si>
  <si>
    <t>00099021001 DEPOSITO DE EFECTIVO, DEPOSITANTE: JAVIER RODRIGUEZ ARTEAGA - FUND BRIG MED CUBANA, CONCEPTO: DEVOLUCIÓN POR CONCEPTO DE COMUNICACIONES CORRESPONDIENTE AL MES JULIO, CUENTA DE DEPOSITO: CUENTA UNICA DEL TESORO</t>
  </si>
  <si>
    <t>O15333890002</t>
  </si>
  <si>
    <t>00099021001 DEPOSITO DE EFECTIVO, DEPOSITANTE: JAVIER RODRIGUEZ ARTEAGA - FUND BRIG MED CUBANA, CONCEPTO: DEVOLUCIÓN POR CONCEPTO DE COMBUSTIBLE CORRESPONDIENTE AL MES DE JULIO, CUENTA DE DEPOSITO: CUENTA UNICA DEL TESORO</t>
  </si>
  <si>
    <t>O15333910002</t>
  </si>
  <si>
    <t>00099021001 DEPOSITO DE EFECTIVO, DEPOSITANTE: EDGAR GEMIO ZABALA-MIN DE DEPORTES, CONCEPTO: DEV DE FONDOS EN AVANCE DEL CAMP SUB 18 DE FUTBOL "COPA ESTADO PLURINACIONAL DE BOLIVIA" 2016 - 2017, CUENTA DE DEPOSITO: CUENTA UNICA DEL TESORO</t>
  </si>
  <si>
    <t>O15333920002</t>
  </si>
  <si>
    <t>00099021001 DEPOSITO DE EFECTIVO, DEPOSITANTE: JAVIER RODRIGUEZ ARTEAGA - FUND BRIG MED CUBANA, CONCEPTO: DEVOLUCIÓN POR CONCEPTO DE ALIMENTACIÓN CORRESPONDIENTE AL MES JULIO, CUENTA DE DEPOSITO: CUENTA UNICA DEL TESORO</t>
  </si>
  <si>
    <t>O15333930002</t>
  </si>
  <si>
    <t>00099021001 DEPOSITO DE EFECTIVO, DEPOSITANTE: JAVIER RODRIGUEZ ARTEAGA - FUND BRIG MED CUBANA, CONCEPTO: DEVOLUCIÓN POR CONCEPTO DE MANTENIMIENTO Y REPARACIÓN DE VEHICULO JULIO, CUENTA DE DEPOSITO: CUENTA UNICA DEL TESORO</t>
  </si>
  <si>
    <t>O15333960002</t>
  </si>
  <si>
    <t>00099021001 DEPOSITO DE EFECTIVO, DEPOSITANTE: JAVIER RODRIGUEZ ARTEAGA - FUND BRIG MED CUBANA, CONCEPTO: DEVOLUCIÓN POR CONCEPTO DE MANTENIMIENTO Y REPARACIÓN DE MUEBLES Y ENSERES JULIO, CUENTA DE DEPOSITO: CUENTA UNICA DEL TESORO</t>
  </si>
  <si>
    <t>O15334000002</t>
  </si>
  <si>
    <t>00099021001 DEPOSITO DE EFECTIVO, DEPOSITANTE: JAVIER RODRIGUEZ ARTEAGA - FUND BRIG MED CUBANA, CONCEPTO: DEVOLUCIÓN POR CONCEPTO DE GAS LICUADO MES DE JULIO 2017, CUENTA DE DEPOSITO: CUENTA UNICA DEL TESORO</t>
  </si>
  <si>
    <t>O15334020002</t>
  </si>
  <si>
    <t>00099021001 DEPOSITO DE EFECTIVO, DEPOSITANTE: JAVIER RODRIGUEZ ARTEAGA - FUND BRIG MED CUBANA, CONCEPTO: DEVOLUCIÓN POR CONCEPTO DE TASAS MES JULIO, CUENTA DE DEPOSITO: CUENTA UNICA DEL TESORO</t>
  </si>
  <si>
    <t>B15336110002</t>
  </si>
  <si>
    <t>00086038003 DEP.DE CHEQ.AJENOS,RET.DE CAM.,CONCEPTO: DEPÓSITO POR 3ER DESEMBOLSO GESTIÓN 2017 - FUNDESNAP,DEP.: FUNDESNAP , PROCEDENCIA: BANCO UNION S.A., CHEQUE: 163, FECHA DE EMISION:28/08/2017</t>
  </si>
  <si>
    <t>B15336120002</t>
  </si>
  <si>
    <t>00086038003 DEP.DE CHEQ.AJENOS,RET.DE CAM.,CONCEPTO: DEPÓSITO POR 3ER DESEMBOLSO GESTIÓN 2017 - FUNDESNAP,DEP.: FUNDESNAP , PROCEDENCIA: BANCO UNION S.A., CHEQUE: 914, FECHA DE EMISION:28/08/2017</t>
  </si>
  <si>
    <t>B15336130002</t>
  </si>
  <si>
    <t>00086038003 DEP.DE CHEQ.AJENOS,RET.DE CAM.,CONCEPTO: DEPÓSITO POR 3ER DESEMBOLSO GESTIÓN 2017 - FUNDESNAP,DEP.: FUNDESNAP , PROCEDENCIA: BANCO UNION S.A., CHEQUE: 916, FECHA DE EMISION:28/08/2017</t>
  </si>
  <si>
    <t>B15336140002</t>
  </si>
  <si>
    <t>00660132001 DEP.DE CHEQ.AJENOS,RET.DE CAM.,CONCEPTO: RECUPERACION CUENTAS POR COBRAR GESTIONES ANTERIORES DAVID QUINTANA,DEP.: ORGANO JUDICIAL-DISTRITO BENI , PROCEDENCIA: BANCO UNION S.A., CHEQUE: 696, FECHA DE EMISION:23/08/2017</t>
  </si>
  <si>
    <t>B15336200002</t>
  </si>
  <si>
    <t>00099021001 DEP.DE CHEQ.AJENOS,RET.DE CAM.,CONCEPTO: REEMBOLSO SUBSIDIO INCAPACIDAD TEMPORAL,DEP.: CONTRALORIA GENERAL DEL ESTADO , PROCEDENCIA: BANCO UNION S.A., CHEQUE: 5244, FECHA DE EMISION:18/08/2017</t>
  </si>
  <si>
    <t>B15337060002</t>
  </si>
  <si>
    <t>00660072001 DEP.DE CHEQ.AJENOS,RET.DE CAM.,CONCEPTO: ERROR POR DIRECCIONAMIENTO DE CUENTA A SERVICIO DE IMPUESTOS NACIONALES,DEP.: ORGANO JUDICIAL , PROCEDENCIA: BANCO UNION S.A., CHEQUE: 1931, FECHA DE EMISION:28/08/2017</t>
  </si>
  <si>
    <t>O15335740002</t>
  </si>
  <si>
    <t>00099021001 DEPOSITO DE EFECTIVO, DEPOSITANTE: FRANCISCO QUISPE CAHUAYA, CONCEPTO: ALIMENTACION DE ANIMALES CORRESPONDIENTE AL MES DE JULIO DE LA GESTION 2017, CUENTA DE DEPOSITO: CUENTA UNICA DEL TESORO</t>
  </si>
  <si>
    <t>O15335820002</t>
  </si>
  <si>
    <t>00086051101 DEPOSITO DE EFECTIVO, DEPOSITANTE: SILOLAB SRL, CONCEPTO: DEVOLUCION, CUENTA DE DEPOSITO: CUENTA UNICA DEL TESORO</t>
  </si>
  <si>
    <t>O15336170002</t>
  </si>
  <si>
    <t>00099021001 DEPOSITO DE EFECTIVO, DEPOSITANTE: JOSE ALFREDO SEGURONDO QUENALLATA, CONCEPTO: DEVOLUCION DE FONDOS SEGUN INFORME DE AUDITORIA, CUENTA DE DEPOSITO: CUENTA UNICA DEL TESORO</t>
  </si>
  <si>
    <t>O15336210002</t>
  </si>
  <si>
    <t>00099021001 DEPOSITO DE EFECTIVO, DEPOSITANTE: HUGO RENDON PEREZ, CONCEPTO: DEVOLUCION DE DINERO POR HABER GANADO MAS QUE EL PRESIDENTE, CUENTA DE DEPOSITO: CUENTA UNICA DEL TESORO</t>
  </si>
  <si>
    <t>O15336540002</t>
  </si>
  <si>
    <t>00076011101 DEPOSITO DE EFECTIVO, DEPOSITANTE: FELIX SABINO BOBARIN FLORES, CONCEPTO: DEVOLUCIÓN PAGO MULTAS A AFP PREVISIÓN S.A. EX PROYECTO EMPLEOMIN, CUENTA DE DEPOSITO: CUENTA UNICA DEL TESORO</t>
  </si>
  <si>
    <t>O15337080002</t>
  </si>
  <si>
    <t>00099021001 DEPOSITO DE EFECTIVO, DEPOSITANTE: ROLANDO FLORES FLORES, CONCEPTO: DEVOLUCION DE CURSO RIESGOS Y OPORTUNIDADES AJ, CUENTA DE DEPOSITO: CUENTA UNICA DEL TESORO</t>
  </si>
  <si>
    <t>O15337090002</t>
  </si>
  <si>
    <t>00586019203 DEPOSITO DE EFECTIVO, DEPOSITANTE: LIGIA MARIEL RUFFO SIRPA, CONCEPTO: DEVOLUCION SALDO FONDO EN AVANCE A COMPROBANTE N°682, CUENTA DE DEPOSITO: CUENTA UNICA DEL TESORO</t>
  </si>
  <si>
    <t>O15337280002</t>
  </si>
  <si>
    <t>O15337440002</t>
  </si>
  <si>
    <t>00046124201 DEPOSITO DE EFECTIVO, DEPOSITANTE: SERGIO ALBORNOZ FERNANDEZ, CONCEPTO: DEVOLUCION DE VIATICOS, CUENTA DE DEPOSITO: CUENTA UNICA DEL TESORO</t>
  </si>
  <si>
    <t>O15337450002</t>
  </si>
  <si>
    <t>00046124201 DEPOSITO DE EFECTIVO, DEPOSITANTE: NEHIL PABLO MARTINEZ CORONEL, CONCEPTO: DEVOLUCIÓN DE VIÁTICOS, CUENTA DE DEPOSITO: CUENTA UNICA DEL TESORO</t>
  </si>
  <si>
    <t>O15338190002</t>
  </si>
  <si>
    <t>00526012001 DEPOSITO DE EFECTIVO, DEPOSITANTE: CESAR PEÑARANDA, CONCEPTO: DEVOLUCIÓN DE PASAJE, CUENTA DE DEPOSITO: CUENTA UNICA DEL TESORO</t>
  </si>
  <si>
    <t>O15338200002</t>
  </si>
  <si>
    <t>00526012001 DEPOSITO DE EFECTIVO, DEPOSITANTE: FABIO RENE ZEBALLOS BUSTOS, CONCEPTO: DEVOLUCIÓN DE PASAJE, CUENTA DE DEPOSITO: CUENTA UNICA DEL TESORO</t>
  </si>
  <si>
    <t>O15338210002</t>
  </si>
  <si>
    <t>00526012001 DEPOSITO DE EFECTIVO, DEPOSITANTE: ANGEL SALINAS, CONCEPTO: DEVOLUCIÓN DE PASAJE, CUENTA DE DEPOSITO: CUENTA UNICA DEL TESORO</t>
  </si>
  <si>
    <t>O15338220002</t>
  </si>
  <si>
    <t>00526012001 DEPOSITO DE EFECTIVO, DEPOSITANTE: JUAN DURAN, CONCEPTO: DEVOLUCIÓN DE PASAJE, CUENTA DE DEPOSITO: CUENTA UNICA DEL TESORO</t>
  </si>
  <si>
    <t>O15338230002</t>
  </si>
  <si>
    <t>00526012001 DEPOSITO DE EFECTIVO, DEPOSITANTE: CELSO MAMANI, CONCEPTO: DEVOLUCIÓN DE PASAJE, CUENTA DE DEPOSITO: CUENTA UNICA DEL TESORO</t>
  </si>
  <si>
    <t>O15338310002</t>
  </si>
  <si>
    <t>00526012001 DEPOSITO DE EFECTIVO, DEPOSITANTE: RUBEN AUZA, CONCEPTO: DEVOLUCION DE VIATICOS, CUENTA DE DEPOSITO: CUENTA UNICA DEL TESORO</t>
  </si>
  <si>
    <t>O15338320002</t>
  </si>
  <si>
    <t>00526012001 DEPOSITO DE EFECTIVO, DEPOSITANTE: OMAR CANAVIRI, CONCEPTO: DEVOLUCION DE VIATICOS, CUENTA DE DEPOSITO: CUENTA UNICA DEL TESORO</t>
  </si>
  <si>
    <t>O15338450002</t>
  </si>
  <si>
    <t>00526012001 DEPOSITO DE EFECTIVO, DEPOSITANTE: CASIMIRO HUANCA QUISPE - BOLIVIA TV, CONCEPTO: DEVOLUCIÓN DE VIÁTICOS, CUENTA DE DEPOSITO: CUENTA UNICA DEL TESORO</t>
  </si>
  <si>
    <t>O15338670002</t>
  </si>
  <si>
    <t>00020031101 DEPOSITO DE EFECTIVO, DEPOSITANTE: RI-4 "LOA", CONCEPTO: DEP. POR RETENCIONES 8% DE SOBRE ALIMENTACION DE JUN-JUL/17 (PREVENTIVO 4216), CUENTA DE DEPOSITO: CUENTA UNICA DEL TESORO</t>
  </si>
  <si>
    <t>O15338680002</t>
  </si>
  <si>
    <t>00099021001 DEPOSITO DE EFECTIVO, DEPOSITANTE: JESUS HENRY CALZADA JUSTO, CONCEPTO: REVERSION PASAJES PREV N° 5078/17, N° DE CARGO DE CUENTA, CUENTA DE DEPOSITO: CUENTA UNICA DEL TESORO</t>
  </si>
  <si>
    <t>O15338950002</t>
  </si>
  <si>
    <t>00290012001 DEPOSITO DE EFECTIVO, DEPOSITANTE: JORGE LUIS JOHNS MARTINEZ, CONCEPTO: TASA AEROPUERTO, CUENTA DE DEPOSITO: CUENTA UNICA DEL TESORO</t>
  </si>
  <si>
    <t>O15339010002</t>
  </si>
  <si>
    <t>00099021001 DEPOSITO DE EFECTIVO, DEPOSITANTE: MIGUEL ERWIN MURGUIA ESCOBAR, CONCEPTO: DEV. DE ANTICIPO DE FONDOS EN AVANCE ""OTROS ALQUILERES"" POR EVENTO DE CAPACITACION CIUDAD STA CRUZ, CUENTA DE DEPOSITO: CUENTA UNICA DEL TESORO</t>
  </si>
  <si>
    <t>O15339290002</t>
  </si>
  <si>
    <t>O15339300002</t>
  </si>
  <si>
    <t>O15339330002</t>
  </si>
  <si>
    <t>B15340570002</t>
  </si>
  <si>
    <t>00574012002 DEP.DE CHEQ.AJENOS,RET.DE CAM.,CONCEPTO: DEVOLUCIÓN DE FONDOS ASIGNADOS,DEP.: LACTEOSBOL , PROCEDENCIA: BANCO UNION S.A., CHEQUE: 4572, FECHA DE EMISION:28/08/2017</t>
  </si>
  <si>
    <t>B15340700002</t>
  </si>
  <si>
    <t>00099021001 DEP.DE CHEQ.AJENOS,RET.DE CAM.,CONCEPTO: DEPÓSITO BAJAS TEMPORARIAS,DEP.: UIF , PROCEDENCIA: BANCO UNION S.A., CHEQUE: 23767, FECHA DE EMISION:16/08/2017</t>
  </si>
  <si>
    <t>B15340750002</t>
  </si>
  <si>
    <t>00291012008 DEP.DE CHEQ.AJENOS,RET.DE CAM.,CONCEPTO: TRABAJOS DE LABORATORIO,DEP.: CONTRALORIA , PROCEDENCIA: BANCO UNION S.A., CHEQUE: 2915, FECHA DE EMISION:24/08/2017</t>
  </si>
  <si>
    <t>B15340870002</t>
  </si>
  <si>
    <t>00587012009 DEP.DE CHEQ.AJENOS,RET.DE CAM.,CONCEPTO: DEVOLUCIÓN DE FONDOS,DEP.: WILBERTH PEREDO , PROCEDENCIA: BANCO UNION S.A., CHEQUE: 1013, FECHA DE EMISION:25/08/2017</t>
  </si>
  <si>
    <t>B15340890002</t>
  </si>
  <si>
    <t>00587012006 DEP.DE CHEQ.AJENOS,RET.DE CAM.,CONCEPTO: DEVOLUCIÓN DE FONDOS,DEP.: OSWALDO TEJERINA , PROCEDENCIA: BANCO UNION S.A., CHEQUE: 1012, FECHA DE EMISION:25/08/2017</t>
  </si>
  <si>
    <t>B15340900002</t>
  </si>
  <si>
    <t>00587012009 DEP.DE CHEQ.AJENOS,RET.DE CAM.,CONCEPTO: DEVOLUCIÓN DE FONDOS,DEP.: WILBERTH PEREDO , PROCEDENCIA: BANCO UNION S.A., CHEQUE: 1011, FECHA DE EMISION:25/08/2017</t>
  </si>
  <si>
    <t>B15340920002</t>
  </si>
  <si>
    <t>00587012009 DEP.DE CHEQ.AJENOS,RET.DE CAM.,CONCEPTO: DEVOLUCIÓN DE FONDOS,DEP.: WILBERTH PEREDO , PROCEDENCIA: BANCO UNION S.A., CHEQUE: 1009, FECHA DE EMISION:25/08/2017</t>
  </si>
  <si>
    <t>B15340950002</t>
  </si>
  <si>
    <t>00587012008 DEP.DE CHEQ.AJENOS,RET.DE CAM.,CONCEPTO: DEVOLUCIÓN DE FONDOS,DEP.: WILBERTH PEREDO , PROCEDENCIA: BANCO UNION S.A., CHEQUE: 1008, FECHA DE EMISION:25/08/2017</t>
  </si>
  <si>
    <t>B15340970002</t>
  </si>
  <si>
    <t>00587012006 DEP.DE CHEQ.AJENOS,RET.DE CAM.,CONCEPTO: DEVOLUCIÓN DE FONDOS,DEP.: OSWALDO TEJERINA , PROCEDENCIA: BANCO UNION S.A., CHEQUE: 1006, FECHA DE EMISION:25/08/2017</t>
  </si>
  <si>
    <t>B15340990002</t>
  </si>
  <si>
    <t>00587012005 DEP.DE CHEQ.AJENOS,RET.DE CAM.,CONCEPTO: DEVOLUCIÓN DE FONDOS,DEP.: OSWALDO TEJERINA , PROCEDENCIA: BANCO UNION S.A., CHEQUE: 1004, FECHA DE EMISION:25/08/2017</t>
  </si>
  <si>
    <t>B15341010002</t>
  </si>
  <si>
    <t>00587012008 DEP.DE CHEQ.AJENOS,RET.DE CAM.,CONCEPTO: DEVOLUCIÓN DE FONDOS,DEP.: ADALID GUACHALLA , PROCEDENCIA: BANCO UNION S.A., CHEQUE: 1025, FECHA DE EMISION:25/08/2017</t>
  </si>
  <si>
    <t>B15341040002</t>
  </si>
  <si>
    <t>00587012001 DEP.DE CHEQ.AJENOS,RET.DE CAM.,CONCEPTO: DEVOLUCIÓN DE FONDOS,DEP.: RENE SURCO , PROCEDENCIA: BANCO UNION S.A., CHEQUE: 1024, FECHA DE EMISION:25/08/2017</t>
  </si>
  <si>
    <t>B15341070002</t>
  </si>
  <si>
    <t>00587012006 DEP.DE CHEQ.AJENOS,RET.DE CAM.,CONCEPTO: DEVOLUCIÓN DE FONDOS,DEP.: OSWALDO TEJERINA , PROCEDENCIA: BANCO UNION S.A., CHEQUE: 1023, FECHA DE EMISION:25/08/2017</t>
  </si>
  <si>
    <t>B15341090002</t>
  </si>
  <si>
    <t>00587012005 DEP.DE CHEQ.AJENOS,RET.DE CAM.,CONCEPTO: DEVOLUCIÓN DE FONDOS,DEP.: OSWALDO TEJERINA , PROCEDENCIA: BANCO UNION S.A., CHEQUE: 1021, FECHA DE EMISION:25/08/2017</t>
  </si>
  <si>
    <t>B15341140002</t>
  </si>
  <si>
    <t>00587012006 DEP.DE CHEQ.AJENOS,RET.DE CAM.,CONCEPTO: DEVOLUCIÓN DE FONDOS,DEP.: OSWALDO TEJERINA , PROCEDENCIA: BANCO UNION S.A., CHEQUE: 1020, FECHA DE EMISION:25/08/2017</t>
  </si>
  <si>
    <t>B15341150002</t>
  </si>
  <si>
    <t>00587012006 DEP.DE CHEQ.AJENOS,RET.DE CAM.,CONCEPTO: DEVOLUCIÓN DE FONDOS,DEP.: OSWALDO TEJERINA , PROCEDENCIA: BANCO UNION S.A., CHEQUE: 1019, FECHA DE EMISION:25/08/2017</t>
  </si>
  <si>
    <t>B15341170002</t>
  </si>
  <si>
    <t>00587012005 DEP.DE CHEQ.AJENOS,RET.DE CAM.,CONCEPTO: DEVOLUCIÓN DE FONDOS,DEP.: OSWALDO TEJERINA , PROCEDENCIA: BANCO UNION S.A., CHEQUE: 1018, FECHA DE EMISION:25/08/2017</t>
  </si>
  <si>
    <t>B15341200002</t>
  </si>
  <si>
    <t>00587012009 DEP.DE CHEQ.AJENOS,RET.DE CAM.,CONCEPTO: DEVOLUCIÓN DE FONDOS,DEP.: WILBERTH PEREDO , PROCEDENCIA: BANCO UNION S.A., CHEQUE: 1016, FECHA DE EMISION:25/08/2017</t>
  </si>
  <si>
    <t>B15341210002</t>
  </si>
  <si>
    <t>00587012009 DEP.DE CHEQ.AJENOS,RET.DE CAM.,CONCEPTO: DEVOLUCIÓN DE FONDOS,DEP.: WILBERTH PEREDO , PROCEDENCIA: BANCO UNION S.A., CHEQUE: 1017, FECHA DE EMISION:25/08/2017</t>
  </si>
  <si>
    <t>B15341240002</t>
  </si>
  <si>
    <t>00587012009 DEP.DE CHEQ.AJENOS,RET.DE CAM.,CONCEPTO: DEVOLUCIÓN DE FONDOS,DEP.: WILBERTH PEREDO , PROCEDENCIA: BANCO UNION S.A., CHEQUE: 1015, FECHA DE EMISION:25/08/2017</t>
  </si>
  <si>
    <t>B15341250002</t>
  </si>
  <si>
    <t>00587012009 DEP.DE CHEQ.AJENOS,RET.DE CAM.,CONCEPTO: DEVOLUCIÓN DE FONDOS,DEP.: WILBERTH PEREDO , PROCEDENCIA: BANCO UNION S.A., CHEQUE: 1014, FECHA DE EMISION:25/08/2017</t>
  </si>
  <si>
    <t>B15341260002</t>
  </si>
  <si>
    <t>00099021001 DEP.DE CHEQ.AJENOS,RET.DE CAM.,CONCEPTO: PAGO DE MULTAS POR SERVICIO DE COBRANZAS - BANCO UNION S.A GESTION 2015,DEP.: SEGIP OF. NACIONAL , PROCEDENCIA: BANCO UNION S.A., CHEQUE: 11312, FECHA DE EMISION:24/08/2017</t>
  </si>
  <si>
    <t>B15341820002</t>
  </si>
  <si>
    <t>00099021001 DEP.DE CHEQ.AJENOS,RET.DE CAM.,CONCEPTO: AIREYU QUEZADA BLANCA,DEP.: BANCO UNIÓN S.A. , PROCEDENCIA: BANCO UNION S.A., CHEQUE: 150616, FECHA DE EMISION:29/08/2017</t>
  </si>
  <si>
    <t>B15341840002</t>
  </si>
  <si>
    <t>00099021001 DEP.DE CHEQ.AJENOS,RET.DE CAM.,CONCEPTO: AIREYU QUEZADA ETELVINA,DEP.: BANCO UNIÓN S.A. , PROCEDENCIA: BANCO UNION S.A., CHEQUE: 150615, FECHA DE EMISION:29/08/2017</t>
  </si>
  <si>
    <t>B15342290002</t>
  </si>
  <si>
    <t>00099021001 DEP.DE CHEQ.AJENOS,RET.DE CAM.,CONCEPTO: REMBOLSO SUBSIDIO INCAPACIDAD TEMPORAL C.S.B.P.,DEP.: CONTRALORIA GENERAL DEL ESTADO , PROCEDENCIA: BANCO UNION S.A., CHEQUE: 5246, FECHA DE EMISION:24/08/2017</t>
  </si>
  <si>
    <t>B15342410002</t>
  </si>
  <si>
    <t>00099021001 DEP.DE CHEQ.AJENOS,RET.DE CAM.,CONCEPTO: TRIBUNAL CONSTITUCIONAL-DEVOL INCAPACIDAD TEMP-MAYO /2017,DEP.: CAJA PETROLERA DE SALUD SUCRE , PROCEDENCIA: BANCO UNION S.A., CHEQUE: 17382, FECHA DE EMISION:09/08/2017</t>
  </si>
  <si>
    <t>B15342480002</t>
  </si>
  <si>
    <t>00099021001 DEP.DE CHEQ.AJENOS,RET.DE CAM.,CONCEPTO: TRIBUNAL CONSTITUCIONAL-SUCRE-DEVOL INCAPACIDAD TEMPORAL JUNIO/2017,DEP.: CAJA PETROLERA DE SALUD , PROCEDENCIA: BANCO UNION S.A., CHEQUE: 17412, FECHA DE EMISION:21/08/2017</t>
  </si>
  <si>
    <t>B15342630002</t>
  </si>
  <si>
    <t>00290012001 DEP.DE CHEQ.AJENOS,RET.DE CAM.,CONCEPTO: DEPOSITÓS POR MULTAS Y ATRASOS DE CONSULTORES - GGCBBA / 2017 C-31,SIP,N° 134,DEP.: SERVICIO DE IMPUESTOS NACIONALES , PROCEDENCIA: BANCO UNION S.A., CHEQUE: 4544, FECHA DE EMISION:25/08/2017</t>
  </si>
  <si>
    <t>B15342650002</t>
  </si>
  <si>
    <t>00290012001 DEP.DE CHEQ.AJENOS,RET.DE CAM.,CONCEPTO: BAJA C X C DE MAYO / 17 CAJA PETROLERA DE SALUD C-31 SIP N° 147,DEP.: SERVICIO DE IMPUESTOS NACIONALES , PROCEDENCIA: BANCO UNION S.A., CHEQUE: 4549, FECHA DE EMISION:28/08/2017</t>
  </si>
  <si>
    <t>B15342670002</t>
  </si>
  <si>
    <t>00290012001 DEP.DE CHEQ.AJENOS,RET.DE CAM.,CONCEPTO: DEPOSITÓ POR MULTAS Y ATRASOS DE JULIO / 2017 C-31 SIP N° 133,DEP.: SERVICIO DE IMPUESTOS NACIONALES , PROCEDENCIA: BANCO UNION S.A., CHEQUE: 4545, FECHA DE EMISION:25/08/2017</t>
  </si>
  <si>
    <t>B15342690002</t>
  </si>
  <si>
    <t>00290012001 DEP.DE CHEQ.AJENOS,RET.DE CAM.,CONCEPTO: DEPOSITÓ POR MULTAS Y ATRASOS DE CONSULTORES,DEP.: SERVICIO DE IMPUESTOS NACIONALES , PROCEDENCIA: BANCO UNION S.A., CHEQUE: 4550, FECHA DE EMISION:28/08/2017</t>
  </si>
  <si>
    <t>B15342700002</t>
  </si>
  <si>
    <t>00290012001 DEP.DE CHEQ.AJENOS,RET.DE CAM.,CONCEPTO: DEPOSITÓ POR MULTAS Y ATRASOS DE CONSULTORES - GGLP / 2017 C-31 SIP N° 137,DEP.: SERVICIO DE IMPUESTOS NACIONALES , PROCEDENCIA: BANCO UNION S.A., CHEQUE: 4547, FECHA DE EMISION:25/08/2017</t>
  </si>
  <si>
    <t>B15342730002</t>
  </si>
  <si>
    <t>00290012001 DEP.DE CHEQ.AJENOS,RET.DE CAM.,CONCEPTO: DEPOSITÓ POR MULTAS Y ATRASOS DE CONSULTORES DE LA OFICINA NACIONAL C-31 SIP N° 149,DEP.: SERVICIO DE IMPUESTOS NACIONALES , PROCEDENCIA: BANCO UNION S.A., CHEQUE: 4452, FECHA DE EMISION:28/08/2017</t>
  </si>
  <si>
    <t>O15340740002</t>
  </si>
  <si>
    <t>00526012001 DEPOSITO DE EFECTIVO, DEPOSITANTE: CARLOS EDUARDO VASQUEZ FERNANDEZ, CONCEPTO: DEVOLUCIÓN DE VIÁTICOS, CUENTA DE DEPOSITO: CUENTA UNICA DEL TESORO</t>
  </si>
  <si>
    <t>O15341050002</t>
  </si>
  <si>
    <t>00099021001 DEPOSITO DE EFECTIVO, DEPOSITANTE: NESTOR ALANOCA CONDE ( MDR Y T ), CONCEPTO: DEVOLUCION DE FONDOS DE AVANCE, CUENTA DE DEPOSITO: CUENTA UNICA DEL TESORO</t>
  </si>
  <si>
    <t>O15341270002</t>
  </si>
  <si>
    <t>00099021001 DEPOSITO DE EFECTIVO, DEPOSITANTE: HAROLD HARRY HUAÑAPACO CHOQUEHUANCA, CONCEPTO: REVERSIÓN DE PASAJES PREV. N°5080/17, N° DE CARGO DE CUENTA, CUENTA DE DEPOSITO: CUENTA UNICA DEL TESORO</t>
  </si>
  <si>
    <t>O15341710002</t>
  </si>
  <si>
    <t>00099021001 DEPOSITO DE EFECTIVO, DEPOSITANTE: MARY LECTEC QUIROGA ENRIQUEZ, CONCEPTO: PAGO DE REVERSIÓN DE BOLETA DE HABER MENSUAL, CUENTA DE DEPOSITO: CUENTA UNICA DEL TESORO</t>
  </si>
  <si>
    <t>O15341730002</t>
  </si>
  <si>
    <t>00099021001 DEPOSITO DE EFECTIVO, DEPOSITANTE: UMOPAR PANDO, CONCEPTO: DEVOLUCION POR COMPRA DE PRODUCTOS QUE NO SON UTILIZADOS PARA LA ELABORACION DE ALIMENTOS, CUENTA DE DEPOSITO: CUENTA UNICA DEL TESORO</t>
  </si>
  <si>
    <t>O15341880002</t>
  </si>
  <si>
    <t>00099021001 DEPOSITO DE EFECTIVO, DEPOSITANTE: FREDDY ROMUALDO PAHE HUANCA, CONCEPTO: DEVOLUCION FONDO EN AVANCE, CUENTA DE DEPOSITO: CUENTA UNICA DEL TESORO</t>
  </si>
  <si>
    <t>O15341940002</t>
  </si>
  <si>
    <t>00526012001 DEPOSITO DE EFECTIVO, DEPOSITANTE: JUAN SANTOS COARITE MAMANI, CONCEPTO: DEVOLUCIÓN DE VIÁTICOS, CUENTA DE DEPOSITO: CUENTA UNICA DEL TESORO</t>
  </si>
  <si>
    <t>O15342130002</t>
  </si>
  <si>
    <t>00099021001 DEPOSITO DE EFECTIVO, DEPOSITANTE: EDUARDO ADEMAR PASTEN GIRONDA, CONCEPTO: EXCESO DE HABERES PERCIBIDOS SUPERIORES A LA REMUNERACION MENSUAL EN LA CNS, CUENTA DE DEPOSITO: CUENTA UNICA DEL TESORO</t>
  </si>
  <si>
    <t>O15342250002</t>
  </si>
  <si>
    <t>00099021001 DEPOSITO DE EFECTIVO, DEPOSITANTE: ELIODORO CHOQUE GIRONDA, CONCEPTO: DOBLE PERCEPCION, CUENTA DE DEPOSITO: CUENTA UNICA DEL TESORO</t>
  </si>
  <si>
    <t>O15342420002</t>
  </si>
  <si>
    <t>00041011101 DEPOSITO DE EFECTIVO, DEPOSITANTE: MDP Y EP - GERTH OMAR LEON NAVARRO, CONCEPTO: DEVOLUCIÓN A FONDOS EN AVANCE, CUENTA DE DEPOSITO: CUENTA UNICA DEL TESORO</t>
  </si>
  <si>
    <t>O15342440002</t>
  </si>
  <si>
    <t>O15342470002</t>
  </si>
  <si>
    <t>O15342500002</t>
  </si>
  <si>
    <t>00099021001 DEPOSITO DE EFECTIVO, DEPOSITANTE: ELISA AVELINA MAMANI MAMANI, CONCEPTO: DEP. DE FONDOS POR CONSUMO DE GAS CONCESIONARIA MPD CORRESPONDIENTE AL MES DE JUNIO/2017, CUENTA DE DEPOSITO: CUENTA UNICA DEL TESORO</t>
  </si>
  <si>
    <t>O15342600002</t>
  </si>
  <si>
    <t>00016011101 DEPOSITO DE EFECTIVO, DEPOSITANTE: VICTOR HUGO RAMIREZ GARCIA, CONCEPTO: DEVOLUCION DE FONDOS POR CONCEPTO DE PASAJES TERRESTRES, CUENTA DE DEPOSITO: CUENTA UNICA DEL TESORO</t>
  </si>
  <si>
    <t>O15342810002</t>
  </si>
  <si>
    <t>00099021001 DEPOSITO DE EFECTIVO, DEPOSITANTE: JOSE LUIS ALIAGA TORREZ, CONCEPTO: REVERSION TOTAL, CUENTA DE DEPOSITO: CUENTA UNICA DEL TESORO</t>
  </si>
  <si>
    <t>O15343030002</t>
  </si>
  <si>
    <t>00234014202 DEPOSITO DE EFECTIVO, DEPOSITANTE: DIRECCION ADMINISTRATIVA SERGEOMIN, CONCEPTO: DEVOLUCION AL C-31 N° 879,PARTIDA 31110, CUENTA DE DEPOSITO: CUENTA UNICA DEL TESORO</t>
  </si>
  <si>
    <t>O15343230002</t>
  </si>
  <si>
    <t>00132052001 DEPOSITO DE EFECTIVO, DEPOSITANTE: JOSE LUIS ACARAPI CRUZ - EMP EST DE PROD DE SEMIL, CONCEPTO: DEVOLUCIÓN DE FONDOS EN AVANCE, CUENTA DE DEPOSITO: CUENTA UNICA DEL TESORO</t>
  </si>
  <si>
    <t>O15343370002</t>
  </si>
  <si>
    <t>O15343940002</t>
  </si>
  <si>
    <t>00526012001 DEPOSITO DE EFECTIVO, DEPOSITANTE: BOLIVIA TV - JORGE A. CHOQUE QUISBERT, CONCEPTO: DEVOLUCION DE PASAJES, CUENTA DE DEPOSITO: CUENTA UNICA DEL TESORO</t>
  </si>
  <si>
    <t>B15346100002</t>
  </si>
  <si>
    <t>00592012001 DEP.DE CHEQ.AJENOS,RET.DE CAM.,CONCEPTO: TRANSFERENCIA DE RECURSOS DEL 01 AL 31 JULIO,DEP.: ROLANDO FUERTES BUSTAMANTE , PROCEDENCIA: BANCO UNION S.A., CHEQUE: 624, FECHA DE EMISION:30/08/2017</t>
  </si>
  <si>
    <t>B15346350002</t>
  </si>
  <si>
    <t>00660122001 DEP.DE CHEQ.AJENOS,RET.DE CAM.,CONCEPTO: EXCEDENTE DE TELEFONO DEL MES DE JUNIO Y DEVOLUCION DE VIATICOS,DEP.: ORGANO JUDICIAL - DISTRITO SANTA CRUZ , PROCEDENCIA: BANCO UNION S.A., CHEQUE: 3836, FECHA DE EMISION:21/08/2017</t>
  </si>
  <si>
    <t>B15346530002</t>
  </si>
  <si>
    <t>00035011105 DEP.DE CHEQ.AJENOS,RET.DE CAM.,CONCEPTO: REEMBOLSO S.I.T. JUNIO/2017,DEP.: MIN DE ECONOMIA Y FINANZAS PUBLICAS , PROCEDENCIA: BANCO UNION S.A., CHEQUE: 23801, FECHA DE EMISION:22/08/2017</t>
  </si>
  <si>
    <t>B15346590002</t>
  </si>
  <si>
    <t>00513032001 DEP.DE CHEQ.AJENOS,RET.DE CAM.,CONCEPTO: YPFB ACTIVIDADES,DEP.: GUSTAVO RIOS , PROCEDENCIA: BANCO UNION S.A., CHEQUE: 7243, FECHA DE EMISION:25/08/2017</t>
  </si>
  <si>
    <t>B15347090002</t>
  </si>
  <si>
    <t>00290012001 DEP.DE CHEQ.AJENOS,RET.DE CAM.,CONCEPTO: BAJA CXC ABRIL/17 - CAJA PETROLERA DE SALUD C-31 SIP N°146,DEP.: SERVICIO DE IMPUESTOS NACIONALES , PROCEDENCIA: BANCO UNION S.A., CHEQUE: 4548, FECHA DE EMISION:28/08/2017</t>
  </si>
  <si>
    <t>B15347350002</t>
  </si>
  <si>
    <t>00086031101 DEP.DE CHEQ.AJENOS,RET.DE CAM.,CONCEPTO: POR PAGO DE SINIESTRO A M.M.A.Y.A.,DEP.: CIA DE SEGUROS FORTALEZA S.A. , PROCEDENCIA: BANCO FORTALEZA SOCIEDAD ANONIMA (BANCO FORTALEZA S.A.), CHEQUE: 4649, FECHA DE EMISIO</t>
  </si>
  <si>
    <t>B15347770002</t>
  </si>
  <si>
    <t>00099021001 DEP.DE CHEQ.AJENOS,RET.DE CAM.,CONCEPTO: DEVOLUCION DE SALDOS NO EJECUTADOS,DEP.: PROGRAMA NACIONAL DE POST ALFABETIZACION , PROCEDENCIA: BANCO UNION S.A., CHEQUE: 5555, FECHA DE EMISION:30/08/2017</t>
  </si>
  <si>
    <t>O15346290002</t>
  </si>
  <si>
    <t>00526012001 DEPOSITO DE EFECTIVO, DEPOSITANTE: PABLO GREGORIO SUXO C. - BOLIVIA TV, CONCEPTO: DEVOLUCION DE VIATICO Y PASAJE, CUENTA DE DEPOSITO: CUENTA UNICA DEL TESORO</t>
  </si>
  <si>
    <t>O15346550002</t>
  </si>
  <si>
    <t>00099021001 DEPOSITO DE EFECTIVO, DEPOSITANTE: WILMER QUISPE QUISPE, CONCEPTO: RETENCION SEGUN EL RECIBO 00048 CORRESPONDIENTE AL MES DE JUNIO 2017, CUENTA DE DEPOSITO: CUENTA UNICA DEL TESORO</t>
  </si>
  <si>
    <t>O15346570002</t>
  </si>
  <si>
    <t>00099021001 DEPOSITO DE EFECTIVO, DEPOSITANTE: WILMER QUISPE QUISPE, CONCEPTO: RETENCION SEGUN EL RECIBO 00049 CORRESPONDIENTE AL MES DE JULIO 2017, CUENTA DE DEPOSITO: CUENTA UNICA DEL TESORO</t>
  </si>
  <si>
    <t>O15346660002</t>
  </si>
  <si>
    <t>00046024204 DEPOSITO DE EFECTIVO, DEPOSITANTE: RICARDO JAVIER SOSSA HUANCA, CONCEPTO: DEVOLUCION FONDOS EN AVANCE, CUENTA DE DEPOSITO: CUENTA UNICA DEL TESORO</t>
  </si>
  <si>
    <t>O15346830002</t>
  </si>
  <si>
    <t>00099021001 DEPOSITO DE EFECTIVO, DEPOSITANTE: MARIA VIRGINIA ZENTENO MAMANI, CONCEPTO: REVERSION DE BOLETAS DE PAGO DEL MES DE ABRIL, CUENTA DE DEPOSITO: CUENTA UNICA DEL TESORO</t>
  </si>
  <si>
    <t>O15346850002</t>
  </si>
  <si>
    <t>00099021001 DEPOSITO DE EFECTIVO, DEPOSITANTE: MARIA VIRGINIA ZENTENO MAMANI, CONCEPTO: REVERSION DE BOLETAS DE PAGO DEL MES DE MAYO, CUENTA DE DEPOSITO: CUENTA UNICA DEL TESORO</t>
  </si>
  <si>
    <t>O15346860002</t>
  </si>
  <si>
    <t>00099021001 DEPOSITO DE EFECTIVO, DEPOSITANTE: MARIA VIRGINIA ZENTENO MAMANI, CONCEPTO: REVERSION DE BOLETAS DE PAGO DEL MES DE JUNIO, CUENTA DE DEPOSITO: CUENTA UNICA DEL TESORO</t>
  </si>
  <si>
    <t>O15346870002</t>
  </si>
  <si>
    <t>00099021001 DEPOSITO DE EFECTIVO, DEPOSITANTE: MARIA VIRGINIA ZENTENO MAMANI, CONCEPTO: REVERSION DE BOLETAS DE PAGO DEL MES DE JULIO, CUENTA DE DEPOSITO: CUENTA UNICA DEL TESORO</t>
  </si>
  <si>
    <t>O15346890002</t>
  </si>
  <si>
    <t>00099021001 DEPOSITO DE EFECTIVO, DEPOSITANTE: MARIA VIRGINIA ZENTENO MAMANI, CONCEPTO: REVERSION DE BOLETAS DE PAGO DEL MES DE AGOSTO, CUENTA DE DEPOSITO: CUENTA UNICA DEL TESORO</t>
  </si>
  <si>
    <t>O15347010002</t>
  </si>
  <si>
    <t>00099021001 DEPOSITO DE EFECTIVO, DEPOSITANTE: HUGO RENDON PEREZ, CONCEPTO: HABER GANADO MAS QUE EL SUELDO DEL PRESIDENTE, CUENTA DE DEPOSITO: CUENTA UNICA DEL TESORO</t>
  </si>
  <si>
    <t>O15347150002</t>
  </si>
  <si>
    <t>O15347260002</t>
  </si>
  <si>
    <t>00099021001 DEPOSITO DE EFECTIVO, DEPOSITANTE: ANTONIO MAMANI GUARACHI, CONCEPTO: DEVOLUCIÓN DEL PAGO ÚNICO PARA CONTINUIDAD DE TRAMITE, CUENTA DE DEPOSITO: CUENTA UNICA DEL TESORO</t>
  </si>
  <si>
    <t>O15347320002</t>
  </si>
  <si>
    <t>00015021102 DEPOSITO DE EFECTIVO, DEPOSITANTE: EMMA RITA QUISPE CAPQUIQUE, CONCEPTO: DEVOLUCION DE HABERES JULIO-2017, CUENTA DE DEPOSITO: CUENTA UNICA DEL TESORO</t>
  </si>
  <si>
    <t>O15347370002</t>
  </si>
  <si>
    <t>00099021001 DEPOSITO DE EFECTIVO, DEPOSITANTE: CARLA ANDREA MONTAÑO R., CONCEPTO: DEVOLUCION DE FONDOS, CUENTA DE DEPOSITO: CUENTA UNICA DEL TESORO</t>
  </si>
  <si>
    <t>O15347430002</t>
  </si>
  <si>
    <t>00046124201 DEPOSITO DE EFECTIVO, DEPOSITANTE: ENZO GIOVANNI ASTURIZAGA VALDIVIA, CONCEPTO: DEVOLUCION VIATICOS, CUENTA DE DEPOSITO: CUENTA UNICA DEL TESORO</t>
  </si>
  <si>
    <t>O15347780002</t>
  </si>
  <si>
    <t>00526012001 DEPOSITO DE EFECTIVO, DEPOSITANTE: CINDY JIMENEZ BOLIVIA TV, CONCEPTO: DEVOLUCION DE PASAJES, CUENTA DE DEPOSITO: CUENTA UNICA DEL TESORO</t>
  </si>
  <si>
    <t>O15347790002</t>
  </si>
  <si>
    <t>00526012001 DEPOSITO DE EFECTIVO, DEPOSITANTE: FRANKS BAUTISTA - BOLIVIA TV, CONCEPTO: DEVOLUCION DE PASAJES, CUENTA DE DEPOSITO: CUENTA UNICA DEL TESORO</t>
  </si>
  <si>
    <t>O15347920002</t>
  </si>
  <si>
    <t>00035011105 DEPOSITO DE EFECTIVO, DEPOSITANTE: ANA MARIA QUISPE SOTO, CONCEPTO: DEVOLUCION DE PASAJES TERRESTRES NO UTILIZADOS, CUENTA DE DEPOSITO: CUENTA UNICA DEL TESORO</t>
  </si>
  <si>
    <t>O15347940002</t>
  </si>
  <si>
    <t>O15348120002</t>
  </si>
  <si>
    <t>00099021001 DEPOSITO DE EFECTIVO, DEPOSITANTE: EULALIO FERNANDO OROZCO VASQUEZ CI:202963 LP, CONCEPTO: RECUPERACIÓN DAÑO ECONÓMICO POR LA VIA DE REQUERIMIENTO DE PAGO EXTRAJUDICIAL, CUENTA DE DEPOSITO: CUENTA UNICA DEL TESORO</t>
  </si>
  <si>
    <t>O15348650002</t>
  </si>
  <si>
    <t>00099021001 DEPOSITO DE EFECTIVO, DEPOSITANTE: SERVICIO GEODESICO DE MAPAS, CONCEPTO: REVERSIÓN DE FONDOS, CUENTA DE DEPOSITO: CUENTA UNICA DEL TESORO</t>
  </si>
  <si>
    <t>O15348690002</t>
  </si>
  <si>
    <t>00099021001 DEPOSITO DE EFECTIVO, DEPOSITANTE: SAMUEL COAQUIRA AVILA, CONCEPTO: REVERSIÓN DE BOLETA DE PAGO, CUENTA DE DEPOSITO: CUENTA UNICA DEL TESORO</t>
  </si>
  <si>
    <t>O15348700002</t>
  </si>
  <si>
    <t>O15348710002</t>
  </si>
  <si>
    <t>O15348990002</t>
  </si>
  <si>
    <t>00099021001 DEPOSITO DE EFECTIVO, DEPOSITANTE: OTILIA H. CONDORI CUNO, CONCEPTO: IMPORTE POR COBRO INDEBIDO DE LOLA CUNO CANASA (Q.E.P.D.), CUENTA DE DEPOSITO: CUENTA UNICA DEL TESORO</t>
  </si>
  <si>
    <t>O15349250002</t>
  </si>
  <si>
    <t>00526012001 DEPOSITO DE EFECTIVO, DEPOSITANTE: SERGIO REVOLLO - BOLIVIA TV, CONCEPTO: DEVOLUCIÓN DE PASAJES, CUENTA DE DEPOSITO: CUENTA UNICA DEL TESORO</t>
  </si>
  <si>
    <t>O15349400002</t>
  </si>
  <si>
    <t>00070011102 DEPOSITO DE EFECTIVO, DEPOSITANTE: VICTOR HUGO GUACHALLA, CONCEPTO: DEVOLUCION DE SALDO, CUENTA DE DEPOSITO: CUENTA UNICA DEL TESORO</t>
  </si>
  <si>
    <t>O15349590002</t>
  </si>
  <si>
    <t>00041031107 DEPOSITO DE EFECTIVO, DEPOSITANTE: IBMETRO, CONCEPTO: DEVOLUCION COMPRA DE REFRIGERIOS DE VIAJE A INQUISIVI, CUENTA DE DEPOSITO: CUENTA UNICA DEL TESORO</t>
  </si>
  <si>
    <t>O15349660002</t>
  </si>
  <si>
    <t>00212012001 DEPOSITO DE EFECTIVO, DEPOSITANTE: EUFRACIO CHOQUE CORONEL, CONCEPTO: DEVOLUCIÓN, CUENTA DE DEPOSITO: CUENTA UNICA DEL TESORO</t>
  </si>
  <si>
    <t>B15351130002</t>
  </si>
  <si>
    <t>00212012007 DEP.DE CHEQ.AJENOS,RET.DE CAM.,CONCEPTO: APORTES VOLUNTARIOS INRA - NAL- DGST-ALTIPLANO,DEP.: INRA - NACIONAL , PROCEDENCIA: BANCO UNION S.A., CHEQUE: 1628, FECHA DE EMISION:25/08/2017</t>
  </si>
  <si>
    <t>B15351200002</t>
  </si>
  <si>
    <t>00660012006 DEP.DE CHEQ.AJENOS,RET.DE CAM.,CONCEPTO: EXCESO DE LLAMADAS TELEFONICAS 2014 EDITH PEÑARANDA,DEP.: ORGANO JUDICIAL - DISTRITO POTOSI , PROCEDENCIA: BANCO UNION S.A., CHEQUE: 1057, FECHA DE EMISION:29/08/2017</t>
  </si>
  <si>
    <t>B15351210002</t>
  </si>
  <si>
    <t>00099021001 DEP.DE CHEQ.AJENOS,RET.DE CAM.,CONCEPTO: DEVOLUCION DE RECURSOS DEL PREV 120/2017 (DA4),DEP.: ADEMAF-MONICA VARGAS RUIZ , PROCEDENCIA: BANCO UNION S.A., CHEQUE: 1108, FECHA DE EMISION:30/08/2017</t>
  </si>
  <si>
    <t>B15351220002</t>
  </si>
  <si>
    <t>00660102001 DEP.DE CHEQ.AJENOS,RET.DE CAM.,CONCEPTO: EXCESO DE LLAMDAS PAGO DOBLE, MAMANI, PEREZ, JANKO, LIZARAZU,DEP.: ORGANO JUDICIAL DISTRITO POTOSI , PROCEDENCIA: BANCO UNION S.A., CHEQUE: 1058, FECHA DE EMISION:29/08/2017</t>
  </si>
  <si>
    <t>B15351230002</t>
  </si>
  <si>
    <t>00099021001 DEP.DE CHEQ.AJENOS,RET.DE CAM.,CONCEPTO: DEVOLUCION DE RECURSOS PREV. 93/2017 (DA4),DEP.: ADEMAF-MONICA VARGAS RUIZ , PROCEDENCIA: BANCO UNION S.A., CHEQUE: 1106, FECHA DE EMISION:30/08/2017</t>
  </si>
  <si>
    <t>B15351250002</t>
  </si>
  <si>
    <t>00099021001 DEP.DE CHEQ.AJENOS,RET.DE CAM.,CONCEPTO: DEVOLUCION DE RECURSOS PREV. 138/2017 (DA4),DEP.: ADEMAF-MONICA VARGAS RUIZ , PROCEDENCIA: BANCO UNION S.A., CHEQUE: 1107, FECHA DE EMISION:30/08/2017</t>
  </si>
  <si>
    <t>B15351360002</t>
  </si>
  <si>
    <t>00133012001 DEP.DE CHEQ.AJENOS,RET.DE CAM.,CONCEPTO: DEVOLUCION C-31 719 MONTO NO EJECUTADO,DEP.: LOTERIA NACIONAL DE B Y S , PROCEDENCIA: BANCO UNION S.A., CHEQUE: 3308, FECHA DE EMISION:22/08/2017</t>
  </si>
  <si>
    <t>B15352120002</t>
  </si>
  <si>
    <t>00099021001 DEP.DE CHEQ.AJENOS,RET.DE CAM.,CONCEPTO: DEVOLUCION DE PASAJES AEREOS DE LA DELAGACION PANDO 2016,DEP.: MINISTERIO DE EDUCACION , PROCEDENCIA: BANCO UNION S.A., CHEQUE: 21093, FECHA DE EMISION:23/08/2017</t>
  </si>
  <si>
    <t>B15352190002</t>
  </si>
  <si>
    <t>00523012001 DEP.DE CHEQ.AJENOS,RET.DE CAM.,CONCEPTO: PAGO POR SERVICIOS PRESTADOS,DEP.: ECOBOL , PROCEDENCIA: BANCO BISA S.A., CHEQUE: 1823, FECHA DE EMISION:18/08/2017</t>
  </si>
  <si>
    <t>B15352210002</t>
  </si>
  <si>
    <t>00523012001 DEP.DE CHEQ.AJENOS,RET.DE CAM.,CONCEPTO: PAGO POR SERVICIOS PRESTADOS,DEP.: ECOBOL , PROCEDENCIA: BANCO BISA S.A., CHEQUE: 5352, FECHA DE EMISION:21/08/2017</t>
  </si>
  <si>
    <t>B15352230002</t>
  </si>
  <si>
    <t>00523012001 DEP.DE CHEQ.AJENOS,RET.DE CAM.,CONCEPTO: PAGO POR SERVICIOS PRESTADOS,DEP.: ECOBOL , PROCEDENCIA: BANCO BISA S.A., CHEQUE: 1833, FECHA DE EMISION:24/08/2017</t>
  </si>
  <si>
    <t>B15352590002</t>
  </si>
  <si>
    <t>00587012005 DEP.DE CHEQ.AJENOS,RET.DE CAM.,CONCEPTO: DEVOLUCION DE FONDOS,DEP.: OSWALDO TEJERINA , PROCEDENCIA: BANCO UNION S.A., CHEQUE: 1026, FECHA DE EMISION:25/08/2017</t>
  </si>
  <si>
    <t>B15352610002</t>
  </si>
  <si>
    <t>00587012001 DEP.DE CHEQ.AJENOS,RET.DE CAM.,CONCEPTO: DEVOLUCION DE FONDOS,DEP.: RENE SURCO , PROCEDENCIA: BANCO UNION S.A., CHEQUE: 1027, FECHA DE EMISION:25/08/2017</t>
  </si>
  <si>
    <t>B15352620002</t>
  </si>
  <si>
    <t>00099021001 DEP.DE CHEQ.AJENOS,RET.DE CAM.,CONCEPTO: DEP POR DEVOLUCION DE SUELDOS,DEP.: INE , PROCEDENCIA: BANCO UNION S.A., CHEQUE: 4325, FECHA DE EMISION:30/08/2017</t>
  </si>
  <si>
    <t>B15352640002</t>
  </si>
  <si>
    <t>00010011101 DEP.DE CHEQ.AJENOS,RET.DE CAM.,CONCEPTO: REEMBOLSO DE SUBSIDIO DE INCAPACIDAD TEMPORAL MES MAYO 2017,DEP.: CAJA BANCARIA ESTATAL DE SALUD , PROCEDENCIA: BANCO UNION S.A., CHEQUE: 23279, FECHA DE EMISION:23/08/2017</t>
  </si>
  <si>
    <t>B15352660002</t>
  </si>
  <si>
    <t>00010011101 DEP.DE CHEQ.AJENOS,RET.DE CAM.,CONCEPTO: REEMBOLSO DE SUBSIDIO DE INCAPACIDAD TEMPORAL RETROACTIVO ENERO - ABRIL 2017,DEP.: CAJA BANCARIA ESTATAL DE SALUD , PROCEDENCIA: BANCO UNION S.A., CHEQUE: 23280, FECHA DE EMISION:23/08/2017</t>
  </si>
  <si>
    <t>B15352670002</t>
  </si>
  <si>
    <t>00010011101 DEP.DE CHEQ.AJENOS,RET.DE CAM.,CONCEPTO: REEMBOLSO DE SUBSIDIO DE INCAPACIDAD TEMPORAL JUNIO 2017,DEP.: CAJA BANCARIA ESTATAL DE SALUD , PROCEDENCIA: BANCO UNION S.A., CHEQUE: 23768, FECHA DE EMISION:16/08/2017</t>
  </si>
  <si>
    <t>B15352700002</t>
  </si>
  <si>
    <t>00523012001 DEP.DE CHEQ.AJENOS,RET.DE CAM.,CONCEPTO: PAGO POR SERVICIOS PRESTADOS,DEP.: ECOBOL , PROCEDENCIA: BANCO BISA S.A., CHEQUE: 1825, FECHA DE EMISION:18/08/2017</t>
  </si>
  <si>
    <t>O15351140002</t>
  </si>
  <si>
    <t>00526012001 DEPOSITO DE EFECTIVO, DEPOSITANTE: ROSSI REMBERTO MOLINA J - BOLIVIA TV, CONCEPTO: DEVOLUCION DE VIATICO Y PASAJE, CUENTA DE DEPOSITO: CUENTA UNICA DEL TESORO</t>
  </si>
  <si>
    <t>O15351280002</t>
  </si>
  <si>
    <t>00099021001 DEPOSITO DE EFECTIVO, DEPOSITANTE: CARLOS WALKER VILLARROEL FERNANDEZ, CONCEPTO: DEVOLUCIÓN DE HABERES, CUENTA DE DEPOSITO: CUENTA UNICA DEL TESORO</t>
  </si>
  <si>
    <t>O15351300002</t>
  </si>
  <si>
    <t>00099021001 DEPOSITO DE EFECTIVO, DEPOSITANTE: CARLOS WALKER VILLARROEL FERNANDEZ, CONCEPTO: DEVOLUCIÓN APORTES PATRONALES, CUENTA DE DEPOSITO: CUENTA UNICA DEL TESORO</t>
  </si>
  <si>
    <t>O15351390002</t>
  </si>
  <si>
    <t>00099021001 DEPOSITO DE EFECTIVO, DEPOSITANTE: RUBEN JUAN ANGULO SIÑANI, CONCEPTO: RETENCION 13 % VIATICOS, CUENTA DE DEPOSITO: CUENTA UNICA DEL TESORO</t>
  </si>
  <si>
    <t>O15351660002</t>
  </si>
  <si>
    <t>O15351710002</t>
  </si>
  <si>
    <t>00099021001 DEPOSITO DE EFECTIVO, DEPOSITANTE: ERASMO LISME CASTRO - MIN DE EDUCACIÓN, CONCEPTO: DEVOLUCIÓN, CUENTA DE DEPOSITO: CUENTA UNICA DEL TESORO</t>
  </si>
  <si>
    <t>O15351980002</t>
  </si>
  <si>
    <t>00682018001 DEPOSITO DE EFECTIVO, DEPOSITANTE: DEFENSORIA DEL PUEBLO, CONCEPTO: DEVOLUCION DE CUENTAS POR COBRAR - MARCO LOAYZA, CUENTA DE DEPOSITO: CUENTA UNICA DEL TESORO</t>
  </si>
  <si>
    <t>O15351990002</t>
  </si>
  <si>
    <t>00586019203 DEPOSITO DE EFECTIVO, DEPOSITANTE: DAVID HURTADO ANTONIO, CONCEPTO: DEVOLUCIÓN DE FONDOS EN AVANCE - PREVENTIVO 669, CUENTA DE DEPOSITO: CUENTA UNICA DEL TESORO</t>
  </si>
  <si>
    <t>O15352470002</t>
  </si>
  <si>
    <t>00076011101 DEPOSITO DE EFECTIVO, DEPOSITANTE: ROLANDO ANGEL MONTENEGRO VALVERDE, CONCEPTO: DEVOLUCION MULTA AFP - FUTURO DE BOLIVIA S.A. GESTION 2005, CUENTA DE DEPOSITO: CUENTA UNICA DEL TESORO</t>
  </si>
  <si>
    <t>O15352490002</t>
  </si>
  <si>
    <t>00099021001 DEPOSITO DE EFECTIVO, DEPOSITANTE: IRMA MENESES VDA ALDUNATE, CONCEPTO: DEVOLUCION A SENASIR, CUENTA DE DEPOSITO: CUENTA UNICA DEL TESORO</t>
  </si>
  <si>
    <t>O15352540002</t>
  </si>
  <si>
    <t>00099021001 DEPOSITO DE EFECTIVO, DEPOSITANTE: ANA MARIA ASUNCION SUAZNABAR URQUIDI, CONCEPTO: DOBLE PERCEPCION, CUENTA DE DEPOSITO: CUENTA UNICA DEL TESORO</t>
  </si>
  <si>
    <t>O15352750002</t>
  </si>
  <si>
    <t>00070011102 DEPOSITO DE EFECTIVO, DEPOSITANTE: RIDER JESUS MOLLINEDO ARRATIA, CONCEPTO: DEVOLUCION DE VIATICOS, CUENTA DE DEPOSITO: CUENTA UNICA DEL TESORO</t>
  </si>
  <si>
    <t>O15352770002</t>
  </si>
  <si>
    <t>00132022002 DEPOSITO DE EFECTIVO, DEPOSITANTE: FREDDY H. FERRUFINO V., CONCEPTO: DEP EMERGENTE DE PROCESO ADMINISTRATIVO Y SOLICITUD MEDIANTE NETA SEDEM/GAF72011-0010, CUENTA DE DEPOSITO: CUENTA UNICA DEL TESORO</t>
  </si>
  <si>
    <t>O15352930002</t>
  </si>
  <si>
    <t>00099021001 DEPOSITO DE EFECTIVO, DEPOSITANTE: ARDECONS(ARQ. EDITH PATRICIA MERCADO MENDOZA), CONCEPTO: DEVOLUCION FONDOS SEGUN INFORME AUDITORIA, CUENTA DE DEPOSITO: CUENTA UNICA DEL TESORO</t>
  </si>
  <si>
    <t>O15352960002</t>
  </si>
  <si>
    <t>00099021001 DEPOSITO DE EFECTIVO, DEPOSITANTE: ARDECONS (ARQ. EDITH PATRICIA MERCADO MENDOZA), CONCEPTO: DEVOLUCIÓN FONDOS SEGÚN INFORME AUDITORIA, CUENTA DE DEPOSITO: CUENTA UNICA DEL TESORO</t>
  </si>
  <si>
    <t>O15352970002</t>
  </si>
  <si>
    <t>00099021001 DEPOSITO DE EFECTIVO, DEPOSITANTE: ASFI-LIZETH V. MURILLO PRIETO, CONCEPTO: DEVOLUCION DE VIATICOS, CUENTA DE DEPOSITO: CUENTA UNICA DEL TESORO</t>
  </si>
  <si>
    <t>O15352980002</t>
  </si>
  <si>
    <t>00099021001 DEPOSITO DE EFECTIVO, DEPOSITANTE: ASFI-JAVIER APAZA NINA, CONCEPTO: DEVOLUCION DE VIATICOS, CUENTA DE DEPOSITO: CUENTA UNICA DEL TESORO</t>
  </si>
  <si>
    <t>O15352990002</t>
  </si>
  <si>
    <t>00099021001 DEPOSITO DE EFECTIVO, DEPOSITANTE: ASFI-GUADALUPE TORRICO FIGUEREDO, CONCEPTO: DEVOLUCION DE VIATICOS, CUENTA DE DEPOSITO: CUENTA UNICA DEL TESORO</t>
  </si>
  <si>
    <t>O15353000002</t>
  </si>
  <si>
    <t>00099021001 DEPOSITO DE EFECTIVO, DEPOSITANTE: ASFI-MARCOS SANCHEZ CUSICANQUI, CONCEPTO: DEVOLUCION DE VIATICOS, CUENTA DE DEPOSITO: CUENTA UNICA DEL TESORO</t>
  </si>
  <si>
    <t>O15353020002</t>
  </si>
  <si>
    <t>00099021001 DEPOSITO DE EFECTIVO, DEPOSITANTE: ASFI-TOMMY QUIROZ GABRIEL, CONCEPTO: DEVOLUCION DE VIATICOS, CUENTA DE DEPOSITO: CUENTA UNICA DEL TESORO</t>
  </si>
  <si>
    <t>O15353060002</t>
  </si>
  <si>
    <t>00099021001 DEPOSITO DE EFECTIVO, DEPOSITANTE: ASFI-YERKO SALINAS CUELLAR, CONCEPTO: DEVOLUCION DE VIATICOS, CUENTA DE DEPOSITO: CUENTA UNICA DEL TESORO</t>
  </si>
  <si>
    <t>O15353080002</t>
  </si>
  <si>
    <t>00099021001 DEPOSITO DE EFECTIVO, DEPOSITANTE: ASFI-PERCY TERAN C., CONCEPTO: DEVOLUCION DE VIATICOS, CUENTA DE DEPOSITO: CUENTA UNICA DEL TESORO</t>
  </si>
  <si>
    <t>O15353090002</t>
  </si>
  <si>
    <t>00099021001 DEPOSITO DE EFECTIVO, DEPOSITANTE: ASFI-MARCO ANTONIO VILLAGOMEZ VILLARROEL, CONCEPTO: DEVOLUCION DE VIATICOS, CUENTA DE DEPOSITO: CUENTA UNICA DEL TESORO</t>
  </si>
  <si>
    <t>O15353180002</t>
  </si>
  <si>
    <t>00041044201 DEPOSITO DE EFECTIVO, DEPOSITANTE: MARINA E. NINA VALENCIA, CONCEPTO: DEV DE RECURSOS NO UTILIZADOS PARA LA IMPRESION DE UN ROLLER INSTITUCIONAL DEL MDP Y EP-PROLECHE, CUENTA DE DEPOSITO: CUENTA UNICA DEL TESORO</t>
  </si>
  <si>
    <t>O15353200002</t>
  </si>
  <si>
    <t>00041044201 DEPOSITO DE EFECTIVO, DEPOSITANTE: MARINA E. NINA VALENCIA, CONCEPTO: DEV. DE RECURSOS NO UTILIZADOS PARA EL EVENTO FIRMA DE CONVENIOS PROGRAMA UN VASO DE LECHE-PRO LECHE, CUENTA DE DEPOSITO: CUENTA UNICA DEL TESORO</t>
  </si>
  <si>
    <t>O15353280002</t>
  </si>
  <si>
    <t>00046124201 DEPOSITO DE EFECTIVO, DEPOSITANTE: RAUL BERNARDO PAZ MONTECINOS, CONCEPTO: DEVOLUCION DE VIATICOS, CUENTA DE DEPOSITO: CUENTA UNICA DEL TESORO</t>
  </si>
  <si>
    <t>O15353360002</t>
  </si>
  <si>
    <t>00046058009 DEPOSITO DE EFECTIVO, DEPOSITANTE: PROYECTO GAVI-FSSI MINISTERIO DE SALUD, CONCEPTO: DEV. DE FONDOS EN AVAN POR PAGO DE VIAT REFRIG Y ALQUILER AUDITORIUM PARA LA ACTIV TALLER EN CBBA EL, CUENTA DE DEPOSITO: CUENTA UNICA DEL TESORO</t>
  </si>
  <si>
    <t>O15353480002</t>
  </si>
  <si>
    <t>00099021001 DEPOSITO DE EFECTIVO, DEPOSITANTE: DAVID CHAMBI, CONCEPTO: DEVOLUCIÓN FONDOS EN AVANCE PREVENTIVO N°17 MDRYT, CUENTA DE DEPOSITO: CUENTA UNICA DEL TESORO</t>
  </si>
  <si>
    <t>O15353500002</t>
  </si>
  <si>
    <t>00020031101 DEPOSITO DE EFECTIVO, DEPOSITANTE: RI - 3 " GRAL PEREZ ", CONCEPTO: RETENCION SOBREALIMENTACION PARA SEGURIDAD FISICA JUNIO 2017 EMP.PAILAVIRI FANEXA, CUENTA DE DEPOSITO: CUENTA UNICA DEL TESORO</t>
  </si>
  <si>
    <t>O15353520002</t>
  </si>
  <si>
    <t>00020031101 DEPOSITO DE EFECTIVO, DEPOSITANTE: RI - 3 " GRAL PEREZ ", CONCEPTO: RETENCION SOBREALIMENTACION PARA SEGURIDAD FISICA JUNIO 2017 EMP. PAILAVIRI FANEXA, CUENTA DE DEPOSITO: CUENTA UNICA DEL TESORO</t>
  </si>
  <si>
    <t>O15353540002</t>
  </si>
  <si>
    <t>O15353550002</t>
  </si>
  <si>
    <t>00020031101 DEPOSITO DE EFECTIVO, DEPOSITANTE: RI - 3 " GRAL PEREZ ", CONCEPTO: RETENCION SOBREALIMENTACION PARA SEGURIDAD FISICA JULIO 2017 EMP. PAILAVIRI FANEXA, CUENTA DE DEPOSITO: CUENTA UNICA DEL TESORO</t>
  </si>
  <si>
    <t>O15353580002</t>
  </si>
  <si>
    <t>O15353610002</t>
  </si>
  <si>
    <t>O15353770002</t>
  </si>
  <si>
    <t>00099021001 DEPOSITO DE EFECTIVO, DEPOSITANTE: MARCELO SERGIO TELLEZ GUTIERREZ, CONCEPTO: DOBLE PERCEPCION, CUENTA DE DEPOSITO: CUENTA UNICA DEL TESORO</t>
  </si>
  <si>
    <t>O15354240002</t>
  </si>
  <si>
    <t>00035011104 DEPOSITO DE EFECTIVO, DEPOSITANTE: MINISTERIO DE ECONOMIA Y FINANZAS PUBLICAS, CONCEPTO: 10 AÑOS DE ECONOMIA BOLIVIANA, CIEB,MEB,DVD 10 AÑOS, MARX VIVE, CUENTA DE DEPOSITO: CUENTA UNICA DEL TESORO</t>
  </si>
  <si>
    <t xml:space="preserve">Ministerio De Hidrocarburos </t>
  </si>
  <si>
    <t>TRANSFERENCIA RECIBIDA DEL EXTERIOR SEGÚN MENSAJES SWIFT Nos. 10993-10989 (REM.EXT.) DE FECHA 01-08-2017 POR DESEMBOLSO DE CAF PRÉSTAMO CFA007860 SOL. DE DESEMBOLSO N. 39 CFA7860 FONDO ROTATORIO/TRF OBI CAF LIBRETA N° 00291014337 ABC-USD CFA 7860 CONST. CARRETERA CHACAPUCO RAVELO</t>
  </si>
  <si>
    <t>TRANSFERENCIA RECIBIDA DEL EXTERIOR SEGÚN MENSAJES SWIFT Nos. 10995-10991 (REM.EXT.) DE FECHA 01-08-2017 POR DESEMBOLSO DE CAF PRÉSTAMO CFA008239 SOL.DES. NRO 16/CFA 8239 FONDO ROTATORIO/TRF OBI CAF LIBRETA N° 00291014341 ABC-USD-CAF 8239 CARRETERA PADILLA EL SALTO</t>
  </si>
  <si>
    <t>TRANSFERENCIA RECIBIDA DEL EXTERIOR SEGÚN MENSAJES SWIFT Nos. 11115-11104 (REM.EXT.) DE FECHA 02-08-2017 POR DESEMBOLSO DE FONPLATA PRÉSTAMO BOL 23/2014 GAF/BOL-058/2017 DESEMB NRO10 LIBRETA N° 00291014348 ABC-US-BOL23/2014 CONST CARR NAZACARA HITO IV SN ANDRES MACH</t>
  </si>
  <si>
    <t>00099021001 DEPOSITO DE EFECTIVO, DEPOSITANTE: SERVICIO DEPARTAMENTAL DE SALUD, CONCEPTO: PROCESOS COACTIVOS, CUENTA DE DEPOSITO: CUENTA UNICA DEL TESORO EN DOLARES AMERICANOS</t>
  </si>
  <si>
    <t>'TRANSFERENCIA'||RECIBIDA DEL EXTERIOR POR DESEMBOLSO DEL BID, REF.: GRT-WS-11830-BO REQ 0055 OPS0201732143A LIBRETA N° 00086058001 MMAYA USPROGRAGUA PERIURBANO ESPAÑA, REF.: UTILES DE ESCRITORIO</t>
  </si>
  <si>
    <t>TRANSFERENCIA DE FONDOS||A SOL. DEL MIN,DE ECO Y FIN.PUBL. MEFP/VTCP/DGCP/UF-462/2017 DE LA FECHA HRE TSO 3839. PAGO DEL SALDO DE REMUNERACION FIDUCIARIA CON CORTE AL 31 DE MARZO DE 2017, S/G. LA QUINTA ADENDA AL CONTRATO DE CONSTITUCION DEL FIDEICOMISO INCENTIVOS A LOS DEBITO DE LA LIBRETA 00099021001 RECURSOS ORDINARIOS.</t>
  </si>
  <si>
    <t>TRANSFERENCIA RECIBIDA DEL EXTERIOR SEGÚN MENSAJES SWIFT Nos. 11286-11273 (REM.EXT.) DE FECHA 04-08-2017 POR DESEMBOLSO DE CAF PRÉSTAMO CFA005802 SOL.DES. NRO.38/CFA 5802 FONDO ROTATORIO/TRF OBI CAF LIBRETA N° 00291014320 ABC-US-PROY.CARRETEROS DIAGONAL JAIME MENDOZA-CAF 5802</t>
  </si>
  <si>
    <t>PAGO PRÉSTAMO BID 939-SF-BO VCTO. 08-ago-2017 POR CUENTA DE BANCO DE DESARROLLO , VALOR 08-ago-2017 CAPITAL USD 651.382,87 INTERESES USD 174.427,84 ALIVIO MDRI - LIBRETA 00099021001 TGN RECURSOS ORDINARIOS - DOLARES AMERICANOS</t>
  </si>
  <si>
    <t>'TRANSFERENCIA'||RECIBIDA DEL EXTERIOR SEGUN MENSAJES SWIFT N° 11371 Y N° 11352 DE LA FECHA POR DESEMBOLSO DEL BEI PRESTAMO FI N°82800 ROAD F 21 UYUNI LIBRETA 00291014355 ABC-USD-BEI (FI N°82800) CONST. DE LA CARRETERA UYUNI</t>
  </si>
  <si>
    <t>AJUSTE COMPLEMENTARIO POR REVALORIZACION SALDOS DE ACTIVOS DE RESERVA Y OBLIGACIONES MONEDA EXTRANJERA (DOLARES) Saldo MO = -1461367691.94 ;Bs/Mo: 6.86000000000 ;Saldo Bs: -10024982366.72</t>
  </si>
  <si>
    <t>'TRANSFERENCIA'||DE FONDOS POR DESEMBOLSO DEL BID, REF.: GRT-FM-12228-BOREQ 0027 OPS0201733657A (REM.EXT.) LIB.N°00086068001 MMAYA US-EVA BID CONSERV.USO SOST.TIERRA Y ECO.SIST.AND.(REM.EXT.)SWIFT11533-11522</t>
  </si>
  <si>
    <t>PAGO A FONPLATA PRÉSTAMO BOL 19/2011 VCTO. 09-ago-2017 POR CUENTA DE TGN , NTI. 009654 VALOR 09-ago-2017 CAPITAL USD 1.975.856,29 INTERESES USD 857.960,28 COMISIONES USD 9.252,03 CTA. 5970 CUENTA UNICA DEL TESORO DOLARES AMERICANOS LIB. 00099021001</t>
  </si>
  <si>
    <t>'TRANSFERENCIA'||DE FONDOS POR DESEMBOLSO DEL BID, REF.: GRT-FM-12228-BOREQ 0027 OPS0201733657A (REM.EXT.) LIB.N°00086068001 MMAYA US-EVA BID CONSERV.USO SOST.TIERRA Y ECO.SIST.AND.REF.:UTILES DE ESCRITORIO</t>
  </si>
  <si>
    <t>AJUSTE COMPLEMENTARIO POR REVALORIZACION SALDOS DE ACTIVOS DE RESERVA Y OBLIGACIONES MONEDA EXTRANJERA (DOLARES) Saldo MO = -1460858853.78 ;Bs/Mo: 6.86000000000 ;Saldo Bs: -10021491736.92</t>
  </si>
  <si>
    <t>AJUSTE COMPLEMENTARIO POR REVALORIZACION SALDOS DE ACTIVOS DE RESERVA Y OBLIGACIONES MONEDA EXTRANJERA (DOLARES) Saldo MO = -1452853000.05 ;Bs/Mo: 6.86000000000 ;Saldo Bs: -9966571580.35</t>
  </si>
  <si>
    <t>TRANSFERENCIA RECIBIDA DEL EXTERIOR SEGÚN MENSAJES SWIFT Nos. 11718-11648 (REM.EXT.) DE FECHAS 14-08-2017 Y 11/08/2017 RESPECTIVAMENTE, POR DESEMBOLSO DE FIDA PRÉSTAMO I-858-BO WA 13 RPL SPA EXP 25 NOV TO 31 DCE 2016 RFB BU001/079925 LIBRETA N° 00047257001 MDRYT - USD - PROGRAMA ACCESOS - FIDA</t>
  </si>
  <si>
    <t>TRANSFERENCIA RECIBIDA DEL EXTERIOR SEGÚN MENSAJES SWIFT Nos. 11718-11648 (REM.EXT.) DE FECHAS 14-08-2017 Y 11/08/2017 RESPECTIVAMENTE, POR DESEMBOLSO DE FIDA PRÉSTAMO I-858-BO WA 13 RPL SPA EXP 25 NOV TO 31 DCE 2016 RFB BU001/079925 LIBRETA N° 00047257001 MDRYT - USD - PROGRAMA ACCESOS - FIDA REF.: UTILES DE ESCRITORIO</t>
  </si>
  <si>
    <t>AJUSTE COMPLEMENTARIO POR REVALORIZACION SALDOS DE ACTIVOS DE RESERVA Y OBLIGACIONES MONEDA EXTRANJERA (DOLARES) Saldo MO = -1450618353.86 ;Bs/Mo: 6.86000000000 ;Saldo Bs: -9951241907.49</t>
  </si>
  <si>
    <t>AJUSTE COMPLEMENTARIO POR REVALORIZACION SALDOS DE ACTIVOS DE RESERVA Y OBLIGACIONES MONEDA EXTRANJERA (DOLARES) Saldo MO = -1444008225.16 ;Bs/Mo: 6.86000000000 ;Saldo Bs: -9905896424.61</t>
  </si>
  <si>
    <t>TRANSFERENCIA RECIBIDA DEL EXTERIOR SEGÚN MENSAJES SWIFT Nos. 11845-11844 (REM.EXT.) DE FECHA 16-08-2017 POR DESEMBOLSO DE FIDA PRÉSTAMO E-7-BO REPL SPA EXP 25NOV TO 31 DEC 2016 LIBRETA N° 00047257002 MDRYT UEP USD - ACCESOS FDO.FIDUCIARIO ESPAÑA</t>
  </si>
  <si>
    <t>TRANSFERENCIA RECIBIDA DEL EXTERIOR SEGÚN MENSAJES SWIFT Nos. 11879-11871 (REM.EXT.) DE FECHA 16-08-2017 POR DESEMBOLSO DE CAF PRÉSTAMO CFA008785 PROGRAMA MI RIEGO SOLICITUD DE DESEMBOLSO FONDO ROTATORIO LIBRETA N° 00287104314 FPS - U$ - MI RIEGO CAF</t>
  </si>
  <si>
    <t>TRANSFERENCIA RECIBIDA DEL EXTERIOR SEGÚN MENSAJES SWIFT Nos. 11845-11844 (REM.EXT.) DE FECHA 16-08-2017 POR DESEMBOLSO DE FIDA PRÉSTAMO E-7-BO REPL SPA EXP 25NOV TO 31 DEC 2016 LIBRETA N° 00047257002 MDRYT UEP USD - ACCESOS FDO.FIDUCIARIO ESPAÑA REF.: UTILES DE ESCRITORIO</t>
  </si>
  <si>
    <t>AJUSTE COMPLEMENTARIO POR REVALORIZACION SALDOS DE ACTIVOS DE RESERVA Y OBLIGACIONES MONEDA EXTRANJERA (DOLARES) Saldo MO = -1440806674.43 ;Bs/Mo: 6.86000000000 ;Saldo Bs: -9883933786.57</t>
  </si>
  <si>
    <t>'TRANSFERENCIA'||RECIBIDA DEL EXTERIOR POR DESEMBOLSO DEL FIDA REF: IFAD LN 2000000391, DESEMBOLSO N° 5, REPL SPA EXP 25 NOV TO 31 DEC 2016 (REM. EXT.) LIBRETA N° 00047258001 PAR US MDRYT PROGRAMA ACCESOS ASAP FIDA S/G SWIFT 11889 DE FECHA 17-08-2017</t>
  </si>
  <si>
    <t>NUMERO DE LIBRETACUT: 05850102001 OPERACIÓN E46 TRANSFERENCIA DEL SISTEMA FINANCIERO POR CUENTA DE TERCEROS A LA CUT EN DOLARES AMERICANOS PAGO A PROVEEDORES A SOLICITUD YPFB TRANSPORTE SA</t>
  </si>
  <si>
    <t>'TRANSFERENCIA'||RECIBIDA DEL EXTERIOR POR DESEMBOLSO DEL FIDA REF: IFAD LN 2000000391, DESEMBOLSO N° 5, REPL SPA EXP 25 NOV TO 31 DEC 2016 (REM. EXT.) LIBRETA N° 00047258001 PAR US MDRYT PROGRAMA ACCESOS ASAP FIDA REF: UTILES DE ESCRITORIO</t>
  </si>
  <si>
    <t>TRANSFERENCIA RECIBIDA DEL EXTERIOR SEGÚN MENSAJES SWIFT Nos. 11975-11966 (REM.EXT.) DE FECHA 18-08-2017 POR DESEMBOLSO DE IDA PRÉSTAMO 5168-BO 001 14 GAMEA LIBRETA N° 00099037013 IDA 5168 - USD - PROY. INFRAESTRCUTURA URBANA - GAMEA</t>
  </si>
  <si>
    <t>NUMERO DE LIBRETACUT: 00990301007 OPERACIÓN E46 TRANSFERENCIA DEL SISTEMA FINANCIERO POR CUENTA DE TERCEROS A LA CUT EN DOLARES AMERICANOS TRANSFERENCIA DE FONDOS EN CUMPLIMINETO AL D.S. 29889 BANCO COCHABAMBA EN LIQUIDACION S.A.</t>
  </si>
  <si>
    <t>AJUSTE COMPLEMENTARIO POR REVALORIZACION SALDOS DE ACTIVOS DE RESERVA Y OBLIGACIONES MONEDA EXTRANJERA (DOLARES) Saldo MO = -1440883069.75 ;Bs/Mo: 6.86000000000 ;Saldo Bs: -9884457858.50</t>
  </si>
  <si>
    <t>PAGO A JICA PRÉSTAMO BV-P5 VCTO. 20-ago-2017 POR CUENTA DE TGN , NTI. 009686 VALOR 18-ago-2017 INTERESES JPY 6.410,00 COMISIONES JPY 1.173.133,00 LIBRETA N° 00099021001 "TGN RECURSOS ORDINARIOS-DOLARES AMERICANOS (5970)</t>
  </si>
  <si>
    <t>||TRANSFERENCIA POR COBRO DE COMISIONES QUE EFECTUA EL BANK OF TOKYO-MITSUBISHI UFJ. LTD POR PAGO DEL PRESTAMO BV-P5 VCTO. 20-08-2017, SEGÚN SWIFT N° 11985 DE FECHA 18-08-2017 LIBRETA N° 00099021001 RECURSOS ORDINARIOS DOLARES AMERICANOS 5970, REF.: COMISIONES BANCARIAS</t>
  </si>
  <si>
    <t>TRANSFERENCIA RECIBIDA DEL EXTERIOR SEGÚN MENSAJES SWIFT Nos. 12075-12068 (REM.EXT.) DE FECHA 21-08-2017 POR DESEMBOLSO DE FONPLATA PRÉSTAMO BOL 21/2014 GAF-BOL-067-2017 DESEMBOLSO N° 8 LIBRETA N° 00291014347 ABC-$US-BOL21/2014 DOBLE VIA MONTERO CRISTALMAYU PTE MARIPOS</t>
  </si>
  <si>
    <t>00099021001 DEP.DE CHEQ.AJENOS,RET.DE CAM.,CONCEPTO: DEVOLUCION ASISTENCIA TECNICA - FONDESIF,DEP.: FUNDACION SARTAWI , PROCEDENCIA: BANCO UNION S.A., CHEQUE: 163, FECHA DE EMISION:18/08/2017</t>
  </si>
  <si>
    <t>AJUSTE COMPLEMENTARIO POR REVALORIZACION SALDOS DE ACTIVOS DE RESERVA Y OBLIGACIONES MONEDA EXTRANJERA (DOLARES) Saldo MO = -1403310490.54 ;Bs/Mo: 6.86000000000 ;Saldo Bs: -9626709965.11</t>
  </si>
  <si>
    <t>TRANSFERENCIA DE FONDOS AL EXTERIOR A SOLICITUD DE TESORO GENERAL DE LA NACION SEGUN SOLICITUD 2955 REF: PAGO A LA ORGANIZACION INTERNACIONAL DEL TRABAJO (OIT), POR CONCEPTO DE MEMBRESIA POR CHF34.084,00, SEGUN SOLICITUD VRE-DGRM-CS-188/2017. EQUIVALENTES 36.060,09 USD LIB. 00099021001 TGN-RECURSOS ORDINARIOS (3987) POR DIFERENCIAL CAMBIARIO</t>
  </si>
  <si>
    <t>AJUSTE COMPLEMENTARIO POR REVALORIZACION SALDOS DE ACTIVOS DE RESERVA Y OBLIGACIONES MONEDA EXTRANJERA (DOLARES) Saldo MO = -1400468242.91 ;Bs/Mo: 6.86000000000 ;Saldo Bs: -9607212146.35</t>
  </si>
  <si>
    <t>TRANSFERENCIA RECIBIDA DEL EXTERIOR SEGÚN MENSAJES SWIFT Nos. 12240-12231 (REM.EXT.) DE FECHA 25-08-2017 POR DESEMBOLSO DE BID PRÉSTAMO 3730/BL-BO REQ 0001 OPS0201737395A LIBRETA N° 00086057005 MMAyA-$US PROG. SANEAMIENTO LAGO TITICACA</t>
  </si>
  <si>
    <t>TRANSFERENCIA RECIBIDA DEL EXTERIOR SEGÚN MENSAJES SWIFT Nos. 12241-12232 (REM.EXT.) DE FECHA 25-08-2017 POR DESEMBOLSO DE BID PRÉSTAMO 3730/BL-BO REQ 0001 OPS0201737395A LIBRETA N° 00086057005 MMAyA-$US PROG. SANEAMIENTO LAGO TITICACA</t>
  </si>
  <si>
    <t>TRANSFERENCIA RECIBIDA DEL EXTERIOR SEGÚN MENSAJES SWIFT Nos. 12240-12231 (REM.EXT.) DE FECHA 25-08-2017 POR DESEMBOLSO DE BID PRÉSTAMO 3730/BL-BO REQ 0001 OPS0201737395A LIBRETA N° 00086057005 MMAyA-$US PROG. SANEAMIENTO LAGO TITICACA REF.: UTILES DE ESCRITORIO</t>
  </si>
  <si>
    <t>TRANSFERENCIA RECIBIDA DEL EXTERIOR SEGÚN MENSAJES SWIFT Nos. 12241-12232 (REM.EXT.) DE FECHA 25-08-2017 POR DESEMBOLSO DE BID PRÉSTAMO 3730/BL-BO REQ 0001 OPS0201737395A LIBRETA N° 00086057005 MMAyA-$US PROG. SANEAMIENTO LAGO TITICACA REF.: UTILES DE ESCRITORIO</t>
  </si>
  <si>
    <t>AJUSTE COMPLEMENTARIO POR REVALORIZACION SALDOS DE ACTIVOS DE RESERVA Y OBLIGACIONES MONEDA EXTRANJERA (DOLARES) Saldo MO = -1401727433.06 ;Bs/Mo: 6.86000000000 ;Saldo Bs: -9615850190.80</t>
  </si>
  <si>
    <t>PAGO A CAF PRÉSTAMO CFA003747 VCTO. 26-08-2017 POR CUENTA DEL TGN (GAM SAN JAVIER DEL BENI) SEGÚN NOTA MEFP/VTCP/DGCP/UODP-657/2017 DE FECHA 28-08-2017, VALOR 28-08-2017 CAPITAL USD 6.432,57 INTERESES USD 1.247,92 LIBRETA N° 00099021001 RECURSOS ORDINARIOS DOLARES AMERICANOS -5970</t>
  </si>
  <si>
    <t>TRANSFERENCIA RECIBIDA DEL EXTERIOR SEGÚN MENSAJES SWIFT Nos. 12400-12392 (REM.EXT.) DE FECHA 29-08-2017 POR DESEMBOLSO DE OPEP PRÉSTAMO 1653-P WA NO. 5 PAYMENT FOROFID FIRST SP LIBRETA N° 00291014361 ABC- USD OFID 1653P CARRETERA VILLA GRANADO PTE TAPERAS LA PALIZADA</t>
  </si>
  <si>
    <t>||DEVOLUCIÓN DE FONDOS POR EL EXIMBANK COREA POR PAGO EN DEMASIA POR VARIACIÓN CAMBIARIA DEL PRÉSTAMO EDCF BOL-2 DE FECHA VENCIMIENTO 20-08-2017 POR USD7,23 LIBRETA N° 00099021001 "TGN-RECURSOS ORDINARIOS-DÓLARES AMERICANOS (5970)"</t>
  </si>
  <si>
    <t>||TRANSFERENCIA AL EXTERIOR SG/ SOLICITUD DEL MIN. DE DEFENSA SEGUN SOLICITUD 2977 REF.: PAGO A/F THALES AIR SYSTEMS S.A.S. PARA EL PAGO DEL 20% CORRESPONDIENTE AL ANTICIPO PARA LA IMPLEMENTACION DEL SISTEMA INTEGRADO DE DEFENSA AEREA LIB.00099021001 TGN-RECURSOS ORDINARIOS (DIFERENCIA POR TIPO DE CAMBIO)</t>
  </si>
  <si>
    <t>AJUSTE COMPLEMENTARIO POR REVALORIZACION SALDOS DE ACTIVOS DE RESERVA Y OBLIGACIONES MONEDA EXTRANJERA (DOLARES) Saldo MO = -1399734639.39 ;Bs/Mo: 6.86000000000 ;Saldo Bs: -9602179626.21</t>
  </si>
  <si>
    <t>4333</t>
  </si>
  <si>
    <t>De: 00099014102 A:00283012002 TRANSFERENCIA A SOLICITUD DE LA ADUANA NACIONAL Y PROCEDIMIENTO S/G NOTA MEFP/VPCF/DGCF/UCCF Nº793/2017 Y MEFP/VTCP/DGPOT/UAIS/Nº4218/2017 POR DEVOLUCIÓN DE RECUPERACIONES DE RECLAMOS DE ACREEDORES A FAVOR DE</t>
  </si>
  <si>
    <t>4666</t>
  </si>
  <si>
    <t>De: 00253014211 A:00099021001 TRANSFERENCIA DE RECURSOS A SOLICITUD DE EMAGUA S/G NOTA EMAGUA-GAF-0022-CAR/17 Y NOTA ADJUNTA MEFP/VTCP/DGCP/UODP-561/2017 REEMBOLSO TGN COMISIONES DE COMPROMISO.</t>
  </si>
  <si>
    <t>4717</t>
  </si>
  <si>
    <t>De: 00099014102 A:00373024101 TRANSFERENCIA DE RECURSOS POR DESACREDITACIONES DE APORTES DE PROVIVIENDA DE LA GESTIÓN 2012 S/G PROCEDIMIENTO MEFP/VPCF/DGCF/UCCF Nº788/2017 Y MEFP/VTCP/DGPOT/UAIS/Nº4215/2017.</t>
  </si>
  <si>
    <t>4835</t>
  </si>
  <si>
    <t>De: 00099014102 A:00292012001 TRANSFERENCIA A SOLICITUD DE VÍAS BOLIVIA S/G NOTA VB/DAF/2017-0531 Y PROCEDIMIENTO MEFP/VPCF/DGCF/UCCF Nº868/2017 Y MEFP/VTCP/DGPOT/UAIS/Nº4808/2017 DEVOLUCIÓN DE RECUPERACIONES DE RECLAMOS DE ACREEDORES A FA</t>
  </si>
  <si>
    <t>4836</t>
  </si>
  <si>
    <t>De: 00099014102 A:00292012001 TRANSFERENCIA A SOLICITUD DE VÍAS BOLIVIA S/G NOTA VB/DAF/2017-0532 Y PROCEDIMIENTO MEFP/VPCF/DGCF/UCCF Nº869/2017 Y MEFP/VTCP/DGPOT/UAIS/Nº4810/2017 DEVOLUCIÓN DE RECUPERACIONES DE RECLAMOS DE ACREEDORES A FA</t>
  </si>
  <si>
    <t>4896</t>
  </si>
  <si>
    <t>De: 00099014102 A:00292012001 TRANSFERENCIA A SOLICITUD DE VÍAS BOLIVIA S/G NOTA VB/DAF/2017-0604 Y PROCEDIMIENTO MEFP/VPCF/DGCF/UCCF Nº885/2017 Y MEFP/VTCP/DGPOT/UAIS/Nº4870/2017 DEVOLUCIÓN DE RECUPERACIONES DE RECLAMOS DE ACREEDORES A FA</t>
  </si>
  <si>
    <t>00010011102</t>
  </si>
  <si>
    <t xml:space="preserve">De: 00010011102 A:00099021001 TRANSFERENCIA DE RECURSOS A SOLICITUD DEL MINISTERIO DE RELACIONES </t>
  </si>
  <si>
    <t>De: 00099021001 A:00078031101 TRANSFERENCIA DE RECURSOS A SOLICITUD DEL BANCO BISA SEGÚN NOTA CITE/GOPBO/5594/2017. Ref: Solicitud devolución de fondos transferencia LIP 92830026052017005.</t>
  </si>
  <si>
    <t>4338</t>
  </si>
  <si>
    <t>De: 00099021001 A:00010011101 TRANSFERENCIA DE RECURSOS A SOLICITUD DE LA UNIDAD DE ADMINISTRACION E INFORMACION SALARIAL MEDIANTE NOTA CITE: MEFP/VTCP/DGPOT/UAIS/N°4306/2017 SEGÚN PROCEDIMIENTO MEFP/VPCF/DGCF/UCCF N°716/2017. Ref: SOLICIT</t>
  </si>
  <si>
    <t>00099018025</t>
  </si>
  <si>
    <t>07</t>
  </si>
  <si>
    <t>4824</t>
  </si>
  <si>
    <t>00081077001</t>
  </si>
  <si>
    <t>De: 00081077001 A:00099021001 TRANSFERENCIA A SOLICITUD DEL MINISTERIO DE OBRAS PUBLICAS, SERVICIOS Y VIVIENDA Y NOTA MEFP/VTCP/DGCP/UODP-641/2017 COSTO POR AMPLIACIÓN DE PLAZO DE DESEMBOLSO DE CRÉDITOS EXTERNOS -PRÉSTAMO BID 2498/BL-BO.</t>
  </si>
  <si>
    <t>00010011101</t>
  </si>
  <si>
    <t>Nro. Comp. BCB</t>
  </si>
  <si>
    <t>Tipo de Operación</t>
  </si>
  <si>
    <t>Fecha Extracto</t>
  </si>
  <si>
    <t>Nro. Doc. Extracto</t>
  </si>
  <si>
    <t>Libreta</t>
  </si>
  <si>
    <t>Glosa</t>
  </si>
  <si>
    <t>Registro - Ingresos</t>
  </si>
  <si>
    <t>Registro - Gastos</t>
  </si>
  <si>
    <t>Entidad</t>
  </si>
  <si>
    <t>D.A.</t>
  </si>
  <si>
    <t>C-21 CIP</t>
  </si>
  <si>
    <t>C-31 CIP</t>
  </si>
  <si>
    <t>C-31 SIP</t>
  </si>
  <si>
    <t>DESDE ENERO A SEPTIEMBRE DE 2017</t>
  </si>
  <si>
    <t>B15373020002</t>
  </si>
  <si>
    <t>B15373040002</t>
  </si>
  <si>
    <t>B15373060002</t>
  </si>
  <si>
    <t>00099021001 DEP.DE CHEQ.AJENOS,RET.DE CAM.,CONCEPTO: REVERSION SALDOS NO EJECUTADOS GESTIONES PASADAS,DEP.: MINISTERIO DE DEFENSA , PROCEDENCIA: BANCO UNION S.A., CHEQUE: 105, FECHA DE EMISION:23/08/2017</t>
  </si>
  <si>
    <t>00099021001 DEP.DE CHEQ.AJENOS,RET.DE CAM.,CONCEPTO: REVERSION SALDOS NO EJECUTADOS POR SOCORRO GESTION 2017 FF.AA,DEP.: MINISTERIO DE DEFENSA , PROCEDENCIA: BANCO UNION S.A., CHEQUE: 90, FECHA DE EMISION:31/08/2017</t>
  </si>
  <si>
    <t>00099021001 DEP.DE CHEQ.AJENOS,RET.DE CAM.,CONCEPTO: REVERSION SALDOS NO EJECUTADOS GESTION 2017 POR ALIMENTACION,DEP.: MINISTERIO DE DEFENSA , PROCEDENCIA: BANCO UNION S.A., CHEQUE: 107, FECHA DE EMISION:31/08/2017</t>
  </si>
  <si>
    <t>C-21 SIP</t>
  </si>
  <si>
    <t>ACTUALIZADO AL :  9 de Octubre de 2017</t>
  </si>
  <si>
    <t>S08971670002</t>
  </si>
  <si>
    <t>S08971810002</t>
  </si>
  <si>
    <t>J03282540001</t>
  </si>
  <si>
    <t>J03282590001</t>
  </si>
  <si>
    <t>J03282600001</t>
  </si>
  <si>
    <t>J03282610001</t>
  </si>
  <si>
    <t>J03282620001</t>
  </si>
  <si>
    <t>J03282630001</t>
  </si>
  <si>
    <t>J03282640001</t>
  </si>
  <si>
    <t>J03282650001</t>
  </si>
  <si>
    <t>J03282680001</t>
  </si>
  <si>
    <t>J03282690001</t>
  </si>
  <si>
    <t>J03282700001</t>
  </si>
  <si>
    <t>J03282710001</t>
  </si>
  <si>
    <t>J03282720001</t>
  </si>
  <si>
    <t>J03282730001</t>
  </si>
  <si>
    <t>J03282740001</t>
  </si>
  <si>
    <t>J03282750001</t>
  </si>
  <si>
    <t>J03282760001</t>
  </si>
  <si>
    <t>J03282770001</t>
  </si>
  <si>
    <t>J03282780001</t>
  </si>
  <si>
    <t>J03282790001</t>
  </si>
  <si>
    <t>J03282800001</t>
  </si>
  <si>
    <t>J03282850001</t>
  </si>
  <si>
    <t>J03282860001</t>
  </si>
  <si>
    <t>J03282870001</t>
  </si>
  <si>
    <t>J03282880001</t>
  </si>
  <si>
    <t>J03282890001</t>
  </si>
  <si>
    <t>J03282900001</t>
  </si>
  <si>
    <t>S08971360003</t>
  </si>
  <si>
    <t>S08971430003</t>
  </si>
  <si>
    <t>S08971570003</t>
  </si>
  <si>
    <t>S08971700001</t>
  </si>
  <si>
    <t>S08971870003</t>
  </si>
  <si>
    <t>S08971970003</t>
  </si>
  <si>
    <t>G05338260001</t>
  </si>
  <si>
    <t>G05338280001</t>
  </si>
  <si>
    <t>G05342040004</t>
  </si>
  <si>
    <t>G05342050004</t>
  </si>
  <si>
    <t>G05342060004</t>
  </si>
  <si>
    <t>G05342070004</t>
  </si>
  <si>
    <t>G05344680001</t>
  </si>
  <si>
    <t>Q08808540002</t>
  </si>
  <si>
    <t>G05347570001</t>
  </si>
  <si>
    <t>G05348680001</t>
  </si>
  <si>
    <t>G05348700001</t>
  </si>
  <si>
    <t>J03283190001</t>
  </si>
  <si>
    <t>J03283200001</t>
  </si>
  <si>
    <t>J03283210001</t>
  </si>
  <si>
    <t>J03283220001</t>
  </si>
  <si>
    <t>J03283230001</t>
  </si>
  <si>
    <t>J03283240001</t>
  </si>
  <si>
    <t>J03283250001</t>
  </si>
  <si>
    <t>G05364840002</t>
  </si>
  <si>
    <t>Q08810920002</t>
  </si>
  <si>
    <t>Q08812980002</t>
  </si>
  <si>
    <t>S08973330001</t>
  </si>
  <si>
    <t>G05358390004</t>
  </si>
  <si>
    <t>G05358410004</t>
  </si>
  <si>
    <t>G05358450004</t>
  </si>
  <si>
    <t>G05358460004</t>
  </si>
  <si>
    <t>G05358460005</t>
  </si>
  <si>
    <t>G05358470004</t>
  </si>
  <si>
    <t>G05358470005</t>
  </si>
  <si>
    <t>G05358480004</t>
  </si>
  <si>
    <t>G05358480005</t>
  </si>
  <si>
    <t>G05358490004</t>
  </si>
  <si>
    <t>G05358490005</t>
  </si>
  <si>
    <t>G05358500004</t>
  </si>
  <si>
    <t>G05358500005</t>
  </si>
  <si>
    <t>G05358520001</t>
  </si>
  <si>
    <t>G05358530003</t>
  </si>
  <si>
    <t>G05358640001</t>
  </si>
  <si>
    <t>G05358660001</t>
  </si>
  <si>
    <t>G05358700001</t>
  </si>
  <si>
    <t>G05358720001</t>
  </si>
  <si>
    <t>G05360720003</t>
  </si>
  <si>
    <t>G05360730004</t>
  </si>
  <si>
    <t>G05364850001</t>
  </si>
  <si>
    <t>G05366320001</t>
  </si>
  <si>
    <t>J03283820001</t>
  </si>
  <si>
    <t>J03283830001</t>
  </si>
  <si>
    <t>J03283840001</t>
  </si>
  <si>
    <t>J03283850001</t>
  </si>
  <si>
    <t>J03283860001</t>
  </si>
  <si>
    <t>J03283870001</t>
  </si>
  <si>
    <t>J03283880001</t>
  </si>
  <si>
    <t>J03283890001</t>
  </si>
  <si>
    <t>G05370450002</t>
  </si>
  <si>
    <t>G05370510002</t>
  </si>
  <si>
    <t>G05370380001</t>
  </si>
  <si>
    <t>G05370410001</t>
  </si>
  <si>
    <t>G05370440001</t>
  </si>
  <si>
    <t>G05370460001</t>
  </si>
  <si>
    <t>G05370490001</t>
  </si>
  <si>
    <t>G05370520001</t>
  </si>
  <si>
    <t>G05370600004</t>
  </si>
  <si>
    <t>G05370600005</t>
  </si>
  <si>
    <t>G05371990001</t>
  </si>
  <si>
    <t>G05372010001</t>
  </si>
  <si>
    <t>G05372030001</t>
  </si>
  <si>
    <t>G05374710004</t>
  </si>
  <si>
    <t>G05374770004</t>
  </si>
  <si>
    <t>G05375860001</t>
  </si>
  <si>
    <t>G05378420001</t>
  </si>
  <si>
    <t>G05378440001</t>
  </si>
  <si>
    <t>G05388690002</t>
  </si>
  <si>
    <t>G05388720002</t>
  </si>
  <si>
    <t>G05388740002</t>
  </si>
  <si>
    <t>J03284750002</t>
  </si>
  <si>
    <t>Q08823600002</t>
  </si>
  <si>
    <t>Q08823960002</t>
  </si>
  <si>
    <t>S08974450002</t>
  </si>
  <si>
    <t>S08974480002</t>
  </si>
  <si>
    <t>S08974490001</t>
  </si>
  <si>
    <t>S08974910001</t>
  </si>
  <si>
    <t>G05383010001</t>
  </si>
  <si>
    <t>G05383030001</t>
  </si>
  <si>
    <t>G05383090001</t>
  </si>
  <si>
    <t>G05383110001</t>
  </si>
  <si>
    <t>G05383130001</t>
  </si>
  <si>
    <t>G05386480004</t>
  </si>
  <si>
    <t>G05387470004</t>
  </si>
  <si>
    <t>G05387470005</t>
  </si>
  <si>
    <t>G05388700001</t>
  </si>
  <si>
    <t>G05388730001</t>
  </si>
  <si>
    <t>G05388750001</t>
  </si>
  <si>
    <t>G05390360001</t>
  </si>
  <si>
    <t>J03284760001</t>
  </si>
  <si>
    <t>J03284770001</t>
  </si>
  <si>
    <t>J03284780001</t>
  </si>
  <si>
    <t>J03284790001</t>
  </si>
  <si>
    <t>J03284800001</t>
  </si>
  <si>
    <t>J03284810001</t>
  </si>
  <si>
    <t>J03284820001</t>
  </si>
  <si>
    <t>J03284830001</t>
  </si>
  <si>
    <t>J03284840001</t>
  </si>
  <si>
    <t>J03284850001</t>
  </si>
  <si>
    <t>J03284860001</t>
  </si>
  <si>
    <t>J03285020001</t>
  </si>
  <si>
    <t>J03285630002</t>
  </si>
  <si>
    <t>L00042740003</t>
  </si>
  <si>
    <t>Q08828990002</t>
  </si>
  <si>
    <t>S08976660003</t>
  </si>
  <si>
    <t>G05391640003</t>
  </si>
  <si>
    <t>G05392800004</t>
  </si>
  <si>
    <t>G05392810004</t>
  </si>
  <si>
    <t>G05392820004</t>
  </si>
  <si>
    <t>G05392830017</t>
  </si>
  <si>
    <t>G05392860001</t>
  </si>
  <si>
    <t>G05392880001</t>
  </si>
  <si>
    <t>G05392900001</t>
  </si>
  <si>
    <t>G05394310072</t>
  </si>
  <si>
    <t>G05394320004</t>
  </si>
  <si>
    <t>G05394330004</t>
  </si>
  <si>
    <t>G05395570001</t>
  </si>
  <si>
    <t>G05395590001</t>
  </si>
  <si>
    <t>G05395720004</t>
  </si>
  <si>
    <t>G05395730004</t>
  </si>
  <si>
    <t>G05395750004</t>
  </si>
  <si>
    <t>G05398880004</t>
  </si>
  <si>
    <t>G05402140001</t>
  </si>
  <si>
    <t>G05403100001</t>
  </si>
  <si>
    <t>G05403120001</t>
  </si>
  <si>
    <t>G05403140001</t>
  </si>
  <si>
    <t>J03285180001</t>
  </si>
  <si>
    <t>J03285390001</t>
  </si>
  <si>
    <t>J03285400001</t>
  </si>
  <si>
    <t>J03285410001</t>
  </si>
  <si>
    <t>J03285420001</t>
  </si>
  <si>
    <t>J03285430001</t>
  </si>
  <si>
    <t>J03285440001</t>
  </si>
  <si>
    <t>J03285450001</t>
  </si>
  <si>
    <t>J03285460001</t>
  </si>
  <si>
    <t>J03285470001</t>
  </si>
  <si>
    <t>Q08834410002</t>
  </si>
  <si>
    <t>Q08834440002</t>
  </si>
  <si>
    <t>J03286290001</t>
  </si>
  <si>
    <t>J03286300001</t>
  </si>
  <si>
    <t>J03286310001</t>
  </si>
  <si>
    <t>J03286320001</t>
  </si>
  <si>
    <t>J03286330001</t>
  </si>
  <si>
    <t>J03286340001</t>
  </si>
  <si>
    <t>J03286350001</t>
  </si>
  <si>
    <t>J03286360001</t>
  </si>
  <si>
    <t>J03286370001</t>
  </si>
  <si>
    <t>J03286380001</t>
  </si>
  <si>
    <t>J03286390001</t>
  </si>
  <si>
    <t>J03286400001</t>
  </si>
  <si>
    <t>S08978040003</t>
  </si>
  <si>
    <t>S08978660001</t>
  </si>
  <si>
    <t>G05406720003</t>
  </si>
  <si>
    <t>G05407920001</t>
  </si>
  <si>
    <t>G05407950004</t>
  </si>
  <si>
    <t>G05407950005</t>
  </si>
  <si>
    <t>G05409230001</t>
  </si>
  <si>
    <t>G05409250001</t>
  </si>
  <si>
    <t>G05409270001</t>
  </si>
  <si>
    <t>G05409290001</t>
  </si>
  <si>
    <t>G05409330001</t>
  </si>
  <si>
    <t>G05409350001</t>
  </si>
  <si>
    <t>G05409370001</t>
  </si>
  <si>
    <t>G05411550004</t>
  </si>
  <si>
    <t>G05413970001</t>
  </si>
  <si>
    <t>G05413990001</t>
  </si>
  <si>
    <t>G05414010001</t>
  </si>
  <si>
    <t>G05414080001</t>
  </si>
  <si>
    <t>G05415490001</t>
  </si>
  <si>
    <t>G05415510001</t>
  </si>
  <si>
    <t>J03285830001</t>
  </si>
  <si>
    <t>J03285840001</t>
  </si>
  <si>
    <t>J03285850001</t>
  </si>
  <si>
    <t>J03285860001</t>
  </si>
  <si>
    <t>J03285870001</t>
  </si>
  <si>
    <t>J03285880001</t>
  </si>
  <si>
    <t>J03285890001</t>
  </si>
  <si>
    <t>J03285900001</t>
  </si>
  <si>
    <t>J03285910001</t>
  </si>
  <si>
    <t>J03286540002</t>
  </si>
  <si>
    <t>Q08836600002</t>
  </si>
  <si>
    <t>Q08836650002</t>
  </si>
  <si>
    <t>Q08836660002</t>
  </si>
  <si>
    <t>Q08836670002</t>
  </si>
  <si>
    <t>Q08836680002</t>
  </si>
  <si>
    <t>Q08839320002</t>
  </si>
  <si>
    <t>Q08839360002</t>
  </si>
  <si>
    <t>Q08839430002</t>
  </si>
  <si>
    <t>Q08839470002</t>
  </si>
  <si>
    <t>Q08839480002</t>
  </si>
  <si>
    <t>Q08839490002</t>
  </si>
  <si>
    <t>G05418380001</t>
  </si>
  <si>
    <t>G05418400001</t>
  </si>
  <si>
    <t>G05418420001</t>
  </si>
  <si>
    <t>G05419550001</t>
  </si>
  <si>
    <t>G05419570001</t>
  </si>
  <si>
    <t>G05423120004</t>
  </si>
  <si>
    <t>G05424110004</t>
  </si>
  <si>
    <t>G05428120001</t>
  </si>
  <si>
    <t>J03286550001</t>
  </si>
  <si>
    <t>J03286570001</t>
  </si>
  <si>
    <t>S08979620003</t>
  </si>
  <si>
    <t>G05429900002</t>
  </si>
  <si>
    <t>G05430580002</t>
  </si>
  <si>
    <t>Q08840030002</t>
  </si>
  <si>
    <t>Q08841300002</t>
  </si>
  <si>
    <t>Q08841560002</t>
  </si>
  <si>
    <t>S08979760002</t>
  </si>
  <si>
    <t>S08980150002</t>
  </si>
  <si>
    <t>S08979920001</t>
  </si>
  <si>
    <t>S08980040001</t>
  </si>
  <si>
    <t>S08980040004</t>
  </si>
  <si>
    <t>S08980180001</t>
  </si>
  <si>
    <t>S08980180004</t>
  </si>
  <si>
    <t>S08980240001</t>
  </si>
  <si>
    <t>S08980280001</t>
  </si>
  <si>
    <t>S08980280004</t>
  </si>
  <si>
    <t>G05429890001</t>
  </si>
  <si>
    <t>G05429910001</t>
  </si>
  <si>
    <t>G05429990001</t>
  </si>
  <si>
    <t>G05430570001</t>
  </si>
  <si>
    <t>G05430590001</t>
  </si>
  <si>
    <t>G05431890001</t>
  </si>
  <si>
    <t>G05431910004</t>
  </si>
  <si>
    <t>G05435290001</t>
  </si>
  <si>
    <t>G05435300005</t>
  </si>
  <si>
    <t>G05435330004</t>
  </si>
  <si>
    <t>G05435350004</t>
  </si>
  <si>
    <t>G05437530003</t>
  </si>
  <si>
    <t>G05438850001</t>
  </si>
  <si>
    <t>J03287180001</t>
  </si>
  <si>
    <t>J03287190001</t>
  </si>
  <si>
    <t>J03287200001</t>
  </si>
  <si>
    <t>J03287230001</t>
  </si>
  <si>
    <t>Q08848420002</t>
  </si>
  <si>
    <t>S08981060002</t>
  </si>
  <si>
    <t>S08980950003</t>
  </si>
  <si>
    <t>G05442350001</t>
  </si>
  <si>
    <t>G05443600001</t>
  </si>
  <si>
    <t>G05443680004</t>
  </si>
  <si>
    <t>G05443690004</t>
  </si>
  <si>
    <t>G05448160001</t>
  </si>
  <si>
    <t>G05449580001</t>
  </si>
  <si>
    <t>J03287440001</t>
  </si>
  <si>
    <t>J03287680001</t>
  </si>
  <si>
    <t>J03287690001</t>
  </si>
  <si>
    <t>J03287700001</t>
  </si>
  <si>
    <t>J03287710001</t>
  </si>
  <si>
    <t>J03287720001</t>
  </si>
  <si>
    <t>J03287730001</t>
  </si>
  <si>
    <t>J03287740001</t>
  </si>
  <si>
    <t>J03287750001</t>
  </si>
  <si>
    <t>J03287760001</t>
  </si>
  <si>
    <t>J03287770001</t>
  </si>
  <si>
    <t>J03287780001</t>
  </si>
  <si>
    <t>J03287790001</t>
  </si>
  <si>
    <t>J03287800001</t>
  </si>
  <si>
    <t>J03287810001</t>
  </si>
  <si>
    <t>J03287820001</t>
  </si>
  <si>
    <t>J03287830001</t>
  </si>
  <si>
    <t>J03287840001</t>
  </si>
  <si>
    <t>G05458470002</t>
  </si>
  <si>
    <t>J03288090002</t>
  </si>
  <si>
    <t>J03288110002</t>
  </si>
  <si>
    <t>Q08853610002</t>
  </si>
  <si>
    <t>Q08853620002</t>
  </si>
  <si>
    <t>Q08853800002</t>
  </si>
  <si>
    <t>Q08854130002</t>
  </si>
  <si>
    <t>J03288420001</t>
  </si>
  <si>
    <t>J03288430001</t>
  </si>
  <si>
    <t>J03288440001</t>
  </si>
  <si>
    <t>J03288450001</t>
  </si>
  <si>
    <t>J03288460001</t>
  </si>
  <si>
    <t>J03288470001</t>
  </si>
  <si>
    <t>J03288480001</t>
  </si>
  <si>
    <t>J03288490001</t>
  </si>
  <si>
    <t>J03288500001</t>
  </si>
  <si>
    <t>J03288510001</t>
  </si>
  <si>
    <t>J03288520001</t>
  </si>
  <si>
    <t>J03288530001</t>
  </si>
  <si>
    <t>J03288540001</t>
  </si>
  <si>
    <t>J03288550001</t>
  </si>
  <si>
    <t>J03288560001</t>
  </si>
  <si>
    <t>J03288570001</t>
  </si>
  <si>
    <t>J03288580001</t>
  </si>
  <si>
    <t>J03288590001</t>
  </si>
  <si>
    <t>J03288600001</t>
  </si>
  <si>
    <t>J03288610001</t>
  </si>
  <si>
    <t>J03288620001</t>
  </si>
  <si>
    <t>J03288630001</t>
  </si>
  <si>
    <t>J03288640001</t>
  </si>
  <si>
    <t>S08981660001</t>
  </si>
  <si>
    <t>S08981660004</t>
  </si>
  <si>
    <t>S08981890001</t>
  </si>
  <si>
    <t>S08981890004</t>
  </si>
  <si>
    <t>G05453300001</t>
  </si>
  <si>
    <t>G05453340001</t>
  </si>
  <si>
    <t>G05457370003</t>
  </si>
  <si>
    <t>G05458440004</t>
  </si>
  <si>
    <t>G05458450004</t>
  </si>
  <si>
    <t>G05458460003</t>
  </si>
  <si>
    <t>G05458480004</t>
  </si>
  <si>
    <t>G05458490004</t>
  </si>
  <si>
    <t>G05458500003</t>
  </si>
  <si>
    <t>G05458510004</t>
  </si>
  <si>
    <t>G05458520004</t>
  </si>
  <si>
    <t>G05459770003</t>
  </si>
  <si>
    <t>G05459780003</t>
  </si>
  <si>
    <t>G05459800001</t>
  </si>
  <si>
    <t>G05459890001</t>
  </si>
  <si>
    <t>G05461200001</t>
  </si>
  <si>
    <t>J03288150001</t>
  </si>
  <si>
    <t>J03288170001</t>
  </si>
  <si>
    <t>J03288180001</t>
  </si>
  <si>
    <t>J03288190001</t>
  </si>
  <si>
    <t>J03288200001</t>
  </si>
  <si>
    <t>J03288210001</t>
  </si>
  <si>
    <t>J03288320001</t>
  </si>
  <si>
    <t>J03288330001</t>
  </si>
  <si>
    <t>J03288340001</t>
  </si>
  <si>
    <t>J03288350001</t>
  </si>
  <si>
    <t>J03288360001</t>
  </si>
  <si>
    <t>J03288370001</t>
  </si>
  <si>
    <t>J03288380001</t>
  </si>
  <si>
    <t>J03288390001</t>
  </si>
  <si>
    <t>J03288400001</t>
  </si>
  <si>
    <t>J03288410001</t>
  </si>
  <si>
    <t>G05471750003</t>
  </si>
  <si>
    <t>J03289050002</t>
  </si>
  <si>
    <t>J03289170002</t>
  </si>
  <si>
    <t>Q08860720002</t>
  </si>
  <si>
    <t>S08982820002</t>
  </si>
  <si>
    <t>S08982830002</t>
  </si>
  <si>
    <t>J03289460001</t>
  </si>
  <si>
    <t>J03289480001</t>
  </si>
  <si>
    <t>J03289490001</t>
  </si>
  <si>
    <t>J03289500001</t>
  </si>
  <si>
    <t>J03289510001</t>
  </si>
  <si>
    <t>S08982620001</t>
  </si>
  <si>
    <t>S08982750004</t>
  </si>
  <si>
    <t>G05465450001</t>
  </si>
  <si>
    <t>G05465470001</t>
  </si>
  <si>
    <t>G05470660003</t>
  </si>
  <si>
    <t>G05470670004</t>
  </si>
  <si>
    <t>G05470680004</t>
  </si>
  <si>
    <t>G05471700003</t>
  </si>
  <si>
    <t>G05471710004</t>
  </si>
  <si>
    <t>G05474410003</t>
  </si>
  <si>
    <t>G05474420003</t>
  </si>
  <si>
    <t>G05474440001</t>
  </si>
  <si>
    <t>G05474470001</t>
  </si>
  <si>
    <t>Q08865540002</t>
  </si>
  <si>
    <t>S08983250002</t>
  </si>
  <si>
    <t>S08983740003</t>
  </si>
  <si>
    <t>G05476350004</t>
  </si>
  <si>
    <t>G05476360007</t>
  </si>
  <si>
    <t>G05476370004</t>
  </si>
  <si>
    <t>G05476380004</t>
  </si>
  <si>
    <t>G05476690004</t>
  </si>
  <si>
    <t>G05477480001</t>
  </si>
  <si>
    <t>G05480350003</t>
  </si>
  <si>
    <t>G05480360003</t>
  </si>
  <si>
    <t>J03289630001</t>
  </si>
  <si>
    <t>J03289640001</t>
  </si>
  <si>
    <t>J03289650001</t>
  </si>
  <si>
    <t>J03289660001</t>
  </si>
  <si>
    <t>J03289670001</t>
  </si>
  <si>
    <t>J03289760001</t>
  </si>
  <si>
    <t>J03289770001</t>
  </si>
  <si>
    <t>J03289990001</t>
  </si>
  <si>
    <t>G05490780002</t>
  </si>
  <si>
    <t>Q08869060002</t>
  </si>
  <si>
    <t>Q08870100002</t>
  </si>
  <si>
    <t>S08984120002</t>
  </si>
  <si>
    <t>G05483140004</t>
  </si>
  <si>
    <t>G05483140005</t>
  </si>
  <si>
    <t>G05483150004</t>
  </si>
  <si>
    <t>G05483150005</t>
  </si>
  <si>
    <t>G05487480004</t>
  </si>
  <si>
    <t>G05490790001</t>
  </si>
  <si>
    <t>G05491070003</t>
  </si>
  <si>
    <t>S08984090003</t>
  </si>
  <si>
    <t>S08984170001</t>
  </si>
  <si>
    <t>S08984610003</t>
  </si>
  <si>
    <t>S08984620003</t>
  </si>
  <si>
    <t>Q08872680002</t>
  </si>
  <si>
    <t>Q08874020002</t>
  </si>
  <si>
    <t>Q08874530002</t>
  </si>
  <si>
    <t>S08985050002</t>
  </si>
  <si>
    <t>S08985400002</t>
  </si>
  <si>
    <t>S08985790002</t>
  </si>
  <si>
    <t>S08985970001</t>
  </si>
  <si>
    <t>S08985970004</t>
  </si>
  <si>
    <t>S08986030001</t>
  </si>
  <si>
    <t>S08986030004</t>
  </si>
  <si>
    <t>G05502250001</t>
  </si>
  <si>
    <t>G05502250004</t>
  </si>
  <si>
    <t>G05502280001</t>
  </si>
  <si>
    <t>G05502290001</t>
  </si>
  <si>
    <t>G05502290004</t>
  </si>
  <si>
    <t>G05502370003</t>
  </si>
  <si>
    <t>G05502380003</t>
  </si>
  <si>
    <t>G05503070003</t>
  </si>
  <si>
    <t>J03290840001</t>
  </si>
  <si>
    <t>J03290850001</t>
  </si>
  <si>
    <t>J03290860001</t>
  </si>
  <si>
    <t>J03290870001</t>
  </si>
  <si>
    <t>J03290880001</t>
  </si>
  <si>
    <t>J03290900001</t>
  </si>
  <si>
    <t>J03290910001</t>
  </si>
  <si>
    <t>S08985140001</t>
  </si>
  <si>
    <t>S08985210003</t>
  </si>
  <si>
    <t>E00462220001</t>
  </si>
  <si>
    <t>E00462250001</t>
  </si>
  <si>
    <t>E00462260001</t>
  </si>
  <si>
    <t>G05491470004</t>
  </si>
  <si>
    <t>G05491470005</t>
  </si>
  <si>
    <t>G05493810001</t>
  </si>
  <si>
    <t>G05493850001</t>
  </si>
  <si>
    <t>G05495810004</t>
  </si>
  <si>
    <t>G05495880004</t>
  </si>
  <si>
    <t>G05495980004</t>
  </si>
  <si>
    <t>G05496010004</t>
  </si>
  <si>
    <t>G05498960004</t>
  </si>
  <si>
    <t>G05499160004</t>
  </si>
  <si>
    <t>G05499230004</t>
  </si>
  <si>
    <t>G05499240004</t>
  </si>
  <si>
    <t>G05499250004</t>
  </si>
  <si>
    <t>G05499550001</t>
  </si>
  <si>
    <t>G05499580001</t>
  </si>
  <si>
    <t>G05502110001</t>
  </si>
  <si>
    <t>G05502190004</t>
  </si>
  <si>
    <t>G05502220004</t>
  </si>
  <si>
    <t>G05502240001</t>
  </si>
  <si>
    <t>G05513760002</t>
  </si>
  <si>
    <t>J03291320002</t>
  </si>
  <si>
    <t>Q08878470002</t>
  </si>
  <si>
    <t>Q08878600002</t>
  </si>
  <si>
    <t>Q08878880002</t>
  </si>
  <si>
    <t>Q08878990002</t>
  </si>
  <si>
    <t>S08986670002</t>
  </si>
  <si>
    <t>G05504730004</t>
  </si>
  <si>
    <t>S08986820003</t>
  </si>
  <si>
    <t>G05504750003</t>
  </si>
  <si>
    <t>G05505960003</t>
  </si>
  <si>
    <t>G05506000001</t>
  </si>
  <si>
    <t>G05510850003</t>
  </si>
  <si>
    <t>G05510870003</t>
  </si>
  <si>
    <t>G05510890003</t>
  </si>
  <si>
    <t>G05510900004</t>
  </si>
  <si>
    <t>G05510910004</t>
  </si>
  <si>
    <t>G05513710001</t>
  </si>
  <si>
    <t>G05513730001</t>
  </si>
  <si>
    <t>G05513750001</t>
  </si>
  <si>
    <t>G05513770001</t>
  </si>
  <si>
    <t>J03291040001</t>
  </si>
  <si>
    <t>J03291050001</t>
  </si>
  <si>
    <t>J03291060001</t>
  </si>
  <si>
    <t>J03291190001</t>
  </si>
  <si>
    <t>S08986650003</t>
  </si>
  <si>
    <t>S08986800001</t>
  </si>
  <si>
    <t>S08986800004</t>
  </si>
  <si>
    <t>G05504730005</t>
  </si>
  <si>
    <t>G05525750003</t>
  </si>
  <si>
    <t>Q08883190002</t>
  </si>
  <si>
    <t>S08988450002</t>
  </si>
  <si>
    <t>S08988450003</t>
  </si>
  <si>
    <t>S08988450004</t>
  </si>
  <si>
    <t>S08988450005</t>
  </si>
  <si>
    <t>J03291810001</t>
  </si>
  <si>
    <t>J03291820001</t>
  </si>
  <si>
    <t>G05517410003</t>
  </si>
  <si>
    <t>G05519510003</t>
  </si>
  <si>
    <t>G05520730001</t>
  </si>
  <si>
    <t>G05520790001</t>
  </si>
  <si>
    <t>G05520800004</t>
  </si>
  <si>
    <t>G05520820004</t>
  </si>
  <si>
    <t>G05520830004</t>
  </si>
  <si>
    <t>G05520840004</t>
  </si>
  <si>
    <t>G05522500004</t>
  </si>
  <si>
    <t>G05522500005</t>
  </si>
  <si>
    <t>S08987480004</t>
  </si>
  <si>
    <t>S08987670003</t>
  </si>
  <si>
    <t>S08988030004</t>
  </si>
  <si>
    <t>S08988060003</t>
  </si>
  <si>
    <t>S08988070003</t>
  </si>
  <si>
    <t>S08988080003</t>
  </si>
  <si>
    <t>S08988190001</t>
  </si>
  <si>
    <t>S08988330001</t>
  </si>
  <si>
    <t>S08988480003</t>
  </si>
  <si>
    <t>S08990670002</t>
  </si>
  <si>
    <t>S08990750003</t>
  </si>
  <si>
    <t>S08991100003</t>
  </si>
  <si>
    <t>G05529520001</t>
  </si>
  <si>
    <t>G05530820003</t>
  </si>
  <si>
    <t>G05530830004</t>
  </si>
  <si>
    <t>G05530840004</t>
  </si>
  <si>
    <t>G05532940004</t>
  </si>
  <si>
    <t>G05532950004</t>
  </si>
  <si>
    <t>G05536690001</t>
  </si>
  <si>
    <t>J03291930001</t>
  </si>
  <si>
    <t>J03291940001</t>
  </si>
  <si>
    <t>J03291950001</t>
  </si>
  <si>
    <t>J03291960001</t>
  </si>
  <si>
    <t>J03291970001</t>
  </si>
  <si>
    <t>J03291980001</t>
  </si>
  <si>
    <t>J03291990001</t>
  </si>
  <si>
    <t>J03292000001</t>
  </si>
  <si>
    <t>J03292010001</t>
  </si>
  <si>
    <t>J03292020001</t>
  </si>
  <si>
    <t>J03292030001</t>
  </si>
  <si>
    <t>J03292040001</t>
  </si>
  <si>
    <t>J03292050001</t>
  </si>
  <si>
    <t>J03292310001</t>
  </si>
  <si>
    <t>G05541580002</t>
  </si>
  <si>
    <t>Q08891430002</t>
  </si>
  <si>
    <t>Q08892930002</t>
  </si>
  <si>
    <t>Q08894350002</t>
  </si>
  <si>
    <t>J03292830001</t>
  </si>
  <si>
    <t>J03292840001</t>
  </si>
  <si>
    <t>J03292850001</t>
  </si>
  <si>
    <t>J03292860001</t>
  </si>
  <si>
    <t>J03292870001</t>
  </si>
  <si>
    <t>J03292880001</t>
  </si>
  <si>
    <t>J03293050001</t>
  </si>
  <si>
    <t>S08992400003</t>
  </si>
  <si>
    <t>S08993090003</t>
  </si>
  <si>
    <t>S08993110003</t>
  </si>
  <si>
    <t>S08993180003</t>
  </si>
  <si>
    <t>G05539950004</t>
  </si>
  <si>
    <t>G05539950005</t>
  </si>
  <si>
    <t>G05541180003</t>
  </si>
  <si>
    <t>G05541190003</t>
  </si>
  <si>
    <t>G05541200003</t>
  </si>
  <si>
    <t>G05541210004</t>
  </si>
  <si>
    <t>G05541220003</t>
  </si>
  <si>
    <t>G05541230003</t>
  </si>
  <si>
    <t>G05541240003</t>
  </si>
  <si>
    <t>G05541250003</t>
  </si>
  <si>
    <t>G05541260003</t>
  </si>
  <si>
    <t>G05541270003</t>
  </si>
  <si>
    <t>G05541280003</t>
  </si>
  <si>
    <t>G05541480003</t>
  </si>
  <si>
    <t>G05541530003</t>
  </si>
  <si>
    <t>G05541590001</t>
  </si>
  <si>
    <t>G05546000004</t>
  </si>
  <si>
    <t>G05546050004</t>
  </si>
  <si>
    <t>G05546060003</t>
  </si>
  <si>
    <t>G05546070004</t>
  </si>
  <si>
    <t>G05546120004</t>
  </si>
  <si>
    <t>G05546130004</t>
  </si>
  <si>
    <t>G05546160048</t>
  </si>
  <si>
    <t>G05548680001</t>
  </si>
  <si>
    <t>J03292330001</t>
  </si>
  <si>
    <t>J03292340001</t>
  </si>
  <si>
    <t>J03292350001</t>
  </si>
  <si>
    <t>J03292360001</t>
  </si>
  <si>
    <t>J03292370001</t>
  </si>
  <si>
    <t>J03292380001</t>
  </si>
  <si>
    <t>J03292390001</t>
  </si>
  <si>
    <t>J03292400001</t>
  </si>
  <si>
    <t>J03292410001</t>
  </si>
  <si>
    <t>J03292420001</t>
  </si>
  <si>
    <t>J03292430001</t>
  </si>
  <si>
    <t>J03292440001</t>
  </si>
  <si>
    <t>J03292450001</t>
  </si>
  <si>
    <t>J03292460001</t>
  </si>
  <si>
    <t>J03292470001</t>
  </si>
  <si>
    <t>J03292480001</t>
  </si>
  <si>
    <t>J03292490001</t>
  </si>
  <si>
    <t>J03292500001</t>
  </si>
  <si>
    <t>J03292510001</t>
  </si>
  <si>
    <t>J03292520001</t>
  </si>
  <si>
    <t>J03292530001</t>
  </si>
  <si>
    <t>J03292540001</t>
  </si>
  <si>
    <t>J03292550001</t>
  </si>
  <si>
    <t>J03292560001</t>
  </si>
  <si>
    <t>J03292570001</t>
  </si>
  <si>
    <t>J03294010002</t>
  </si>
  <si>
    <t>J03294020002</t>
  </si>
  <si>
    <t>J03294030002</t>
  </si>
  <si>
    <t>J03294040002</t>
  </si>
  <si>
    <t>J03294050002</t>
  </si>
  <si>
    <t>J03294060002</t>
  </si>
  <si>
    <t>J03294070002</t>
  </si>
  <si>
    <t>J03294080002</t>
  </si>
  <si>
    <t>J03294090002</t>
  </si>
  <si>
    <t>J03294130002</t>
  </si>
  <si>
    <t>Q08900800002</t>
  </si>
  <si>
    <t>S08994790002</t>
  </si>
  <si>
    <t>S08994810003</t>
  </si>
  <si>
    <t>S08994870003</t>
  </si>
  <si>
    <t>S08994890003</t>
  </si>
  <si>
    <t>S08995100003</t>
  </si>
  <si>
    <t>S08995120004</t>
  </si>
  <si>
    <t>J03293370001</t>
  </si>
  <si>
    <t>J03293380001</t>
  </si>
  <si>
    <t>J03293390001</t>
  </si>
  <si>
    <t>J03293400001</t>
  </si>
  <si>
    <t>J03293410001</t>
  </si>
  <si>
    <t>J03293420001</t>
  </si>
  <si>
    <t>J03293430001</t>
  </si>
  <si>
    <t>J03293440001</t>
  </si>
  <si>
    <t>J03293450001</t>
  </si>
  <si>
    <t>J03293460001</t>
  </si>
  <si>
    <t>J03293470001</t>
  </si>
  <si>
    <t>J03293480001</t>
  </si>
  <si>
    <t>J03293490001</t>
  </si>
  <si>
    <t>J03293500001</t>
  </si>
  <si>
    <t>J03293510001</t>
  </si>
  <si>
    <t>J03293520001</t>
  </si>
  <si>
    <t>J03293530001</t>
  </si>
  <si>
    <t>J03293540001</t>
  </si>
  <si>
    <t>J03293550001</t>
  </si>
  <si>
    <t>J03293560001</t>
  </si>
  <si>
    <t>J03293570001</t>
  </si>
  <si>
    <t>J03293580001</t>
  </si>
  <si>
    <t>J03293590001</t>
  </si>
  <si>
    <t>J03293600001</t>
  </si>
  <si>
    <t>J03293610001</t>
  </si>
  <si>
    <t>J03293620001</t>
  </si>
  <si>
    <t>J03293720001</t>
  </si>
  <si>
    <t>J03293730001</t>
  </si>
  <si>
    <t>J03293740001</t>
  </si>
  <si>
    <t>J03293750001</t>
  </si>
  <si>
    <t>J03293760001</t>
  </si>
  <si>
    <t>J03293770001</t>
  </si>
  <si>
    <t>J03293780001</t>
  </si>
  <si>
    <t>J03293790001</t>
  </si>
  <si>
    <t>J03293800001</t>
  </si>
  <si>
    <t>J03293810001</t>
  </si>
  <si>
    <t>J03293820001</t>
  </si>
  <si>
    <t>J03293830001</t>
  </si>
  <si>
    <t>J03293840001</t>
  </si>
  <si>
    <t>J03293860001</t>
  </si>
  <si>
    <t>J03293870001</t>
  </si>
  <si>
    <t>S08994020001</t>
  </si>
  <si>
    <t>E00462620001</t>
  </si>
  <si>
    <t>E00462650001</t>
  </si>
  <si>
    <t>E00462680001</t>
  </si>
  <si>
    <t>E00462710001</t>
  </si>
  <si>
    <t>E00462720001</t>
  </si>
  <si>
    <t>G05553160003</t>
  </si>
  <si>
    <t>G05553260003</t>
  </si>
  <si>
    <t>G05554760004</t>
  </si>
  <si>
    <t>G05558450004</t>
  </si>
  <si>
    <t>G05558460004</t>
  </si>
  <si>
    <t>G05558470004</t>
  </si>
  <si>
    <t>G05558480004</t>
  </si>
  <si>
    <t>G05558490004</t>
  </si>
  <si>
    <t>G05558500004</t>
  </si>
  <si>
    <t>G05558510004</t>
  </si>
  <si>
    <t>G05558550004</t>
  </si>
  <si>
    <t>G05558560004</t>
  </si>
  <si>
    <t>G05559900001</t>
  </si>
  <si>
    <t>J03293200001</t>
  </si>
  <si>
    <t>J03293210001</t>
  </si>
  <si>
    <t>J03293220001</t>
  </si>
  <si>
    <t>J03293230001</t>
  </si>
  <si>
    <t>J03293240001</t>
  </si>
  <si>
    <t>J03293250001</t>
  </si>
  <si>
    <t>J03293260001</t>
  </si>
  <si>
    <t>J03293270001</t>
  </si>
  <si>
    <t>J03293280001</t>
  </si>
  <si>
    <t>J03293290001</t>
  </si>
  <si>
    <t>J03293300001</t>
  </si>
  <si>
    <t>J03293310001</t>
  </si>
  <si>
    <t>J03293320001</t>
  </si>
  <si>
    <t>J03293330001</t>
  </si>
  <si>
    <t>J03293340001</t>
  </si>
  <si>
    <t>J03293350001</t>
  </si>
  <si>
    <t>J03293360001</t>
  </si>
  <si>
    <t>G05567970002</t>
  </si>
  <si>
    <t>Q08902970002</t>
  </si>
  <si>
    <t>Q08906800002</t>
  </si>
  <si>
    <t>Q08907440002</t>
  </si>
  <si>
    <t>Q08907700002</t>
  </si>
  <si>
    <t>S08997090001</t>
  </si>
  <si>
    <t>S08997270001</t>
  </si>
  <si>
    <t>S08997630003</t>
  </si>
  <si>
    <t>G05562620004</t>
  </si>
  <si>
    <t>G05562620005</t>
  </si>
  <si>
    <t>G05567920001</t>
  </si>
  <si>
    <t>G05567940001</t>
  </si>
  <si>
    <t>G05567960001</t>
  </si>
  <si>
    <t>G05567980001</t>
  </si>
  <si>
    <t>G05568000001</t>
  </si>
  <si>
    <t>G05570140004</t>
  </si>
  <si>
    <t>G05570150004</t>
  </si>
  <si>
    <t>G05570160004</t>
  </si>
  <si>
    <t>G05570250004</t>
  </si>
  <si>
    <t>G05570970004</t>
  </si>
  <si>
    <t>G05570990004</t>
  </si>
  <si>
    <t>G05571000004</t>
  </si>
  <si>
    <t>G05571010004</t>
  </si>
  <si>
    <t>G05573460001</t>
  </si>
  <si>
    <t>G05573480001</t>
  </si>
  <si>
    <t>J03294430001</t>
  </si>
  <si>
    <t>J03294440001</t>
  </si>
  <si>
    <t>J03294450001</t>
  </si>
  <si>
    <t>J03294460001</t>
  </si>
  <si>
    <t>J03294470001</t>
  </si>
  <si>
    <t>J03294480001</t>
  </si>
  <si>
    <t>J03294490001</t>
  </si>
  <si>
    <t>O15358370002</t>
  </si>
  <si>
    <t>O15358410002</t>
  </si>
  <si>
    <t>O15358430002</t>
  </si>
  <si>
    <t>O15359170002</t>
  </si>
  <si>
    <t>O15359190002</t>
  </si>
  <si>
    <t>O15359200002</t>
  </si>
  <si>
    <t>O15359220002</t>
  </si>
  <si>
    <t>O15357390002</t>
  </si>
  <si>
    <t>O15357520002</t>
  </si>
  <si>
    <t>O15357730002</t>
  </si>
  <si>
    <t>O15357740002</t>
  </si>
  <si>
    <t>O15357930002</t>
  </si>
  <si>
    <t>O15357950002</t>
  </si>
  <si>
    <t>O15357960002</t>
  </si>
  <si>
    <t>O15358160002</t>
  </si>
  <si>
    <t>O15358180002</t>
  </si>
  <si>
    <t>O15360300002</t>
  </si>
  <si>
    <t>O15359300002</t>
  </si>
  <si>
    <t>O15359480002</t>
  </si>
  <si>
    <t>O15359510002</t>
  </si>
  <si>
    <t>O15359630002</t>
  </si>
  <si>
    <t>O15360200002</t>
  </si>
  <si>
    <t>O15360240002</t>
  </si>
  <si>
    <t>O15360250002</t>
  </si>
  <si>
    <t>O15360260002</t>
  </si>
  <si>
    <t>O15360270002</t>
  </si>
  <si>
    <t>B15355550002</t>
  </si>
  <si>
    <t>B15355560002</t>
  </si>
  <si>
    <t>B15355570002</t>
  </si>
  <si>
    <t>B15355580002</t>
  </si>
  <si>
    <t>B15355590002</t>
  </si>
  <si>
    <t>B15355600002</t>
  </si>
  <si>
    <t>B15355610002</t>
  </si>
  <si>
    <t>B15356710002</t>
  </si>
  <si>
    <t>B15356790002</t>
  </si>
  <si>
    <t>B15356810002</t>
  </si>
  <si>
    <t>B15357710002</t>
  </si>
  <si>
    <t>B15357780002</t>
  </si>
  <si>
    <t>B15357810002</t>
  </si>
  <si>
    <t>B15357840002</t>
  </si>
  <si>
    <t>B15357900002</t>
  </si>
  <si>
    <t>O15357380002</t>
  </si>
  <si>
    <t>O15364120002</t>
  </si>
  <si>
    <t>O15364130002</t>
  </si>
  <si>
    <t>O15364330002</t>
  </si>
  <si>
    <t>O15364430002</t>
  </si>
  <si>
    <t>O15364720002</t>
  </si>
  <si>
    <t>O15363550002</t>
  </si>
  <si>
    <t>O15363410002</t>
  </si>
  <si>
    <t>O15363290002</t>
  </si>
  <si>
    <t>O15363240002</t>
  </si>
  <si>
    <t>O15363180002</t>
  </si>
  <si>
    <t>O15363030002</t>
  </si>
  <si>
    <t>O15365890002</t>
  </si>
  <si>
    <t>O15365850002</t>
  </si>
  <si>
    <t>O15365500002</t>
  </si>
  <si>
    <t>O15365470002</t>
  </si>
  <si>
    <t>O15365410002</t>
  </si>
  <si>
    <t>O15365340002</t>
  </si>
  <si>
    <t>O15365330002</t>
  </si>
  <si>
    <t>O15365320002</t>
  </si>
  <si>
    <t>O15365310002</t>
  </si>
  <si>
    <t>O15365290002</t>
  </si>
  <si>
    <t>O15365170002</t>
  </si>
  <si>
    <t>O15365160002</t>
  </si>
  <si>
    <t>O15365130002</t>
  </si>
  <si>
    <t>O15365070002</t>
  </si>
  <si>
    <t>O15364880002</t>
  </si>
  <si>
    <t>O15364860002</t>
  </si>
  <si>
    <t>B15363530002</t>
  </si>
  <si>
    <t>B15363500002</t>
  </si>
  <si>
    <t>B15363480002</t>
  </si>
  <si>
    <t>B15363460002</t>
  </si>
  <si>
    <t>B15363450002</t>
  </si>
  <si>
    <t>B15363430002</t>
  </si>
  <si>
    <t>B15363420002</t>
  </si>
  <si>
    <t>B15363280002</t>
  </si>
  <si>
    <t>B15362960002</t>
  </si>
  <si>
    <t>B15362920002</t>
  </si>
  <si>
    <t>B15362900002</t>
  </si>
  <si>
    <t>B15362850002</t>
  </si>
  <si>
    <t>B15362790002</t>
  </si>
  <si>
    <t>B15362360002</t>
  </si>
  <si>
    <t>B15362340002</t>
  </si>
  <si>
    <t>O15362880002</t>
  </si>
  <si>
    <t>O15362840002</t>
  </si>
  <si>
    <t>O15362770002</t>
  </si>
  <si>
    <t>O15362720002</t>
  </si>
  <si>
    <t>O15362710002</t>
  </si>
  <si>
    <t>O15362080002</t>
  </si>
  <si>
    <t>O15367730002</t>
  </si>
  <si>
    <t>O15367860002</t>
  </si>
  <si>
    <t>O15368070002</t>
  </si>
  <si>
    <t>O15368120002</t>
  </si>
  <si>
    <t>O15368140002</t>
  </si>
  <si>
    <t>O15368150002</t>
  </si>
  <si>
    <t>O15368230002</t>
  </si>
  <si>
    <t>O15368270002</t>
  </si>
  <si>
    <t>O15368520002</t>
  </si>
  <si>
    <t>O15366940002</t>
  </si>
  <si>
    <t>O15366970002</t>
  </si>
  <si>
    <t>O15366980002</t>
  </si>
  <si>
    <t>O15366990002</t>
  </si>
  <si>
    <t>O15367220002</t>
  </si>
  <si>
    <t>O15367240002</t>
  </si>
  <si>
    <t>O15367370002</t>
  </si>
  <si>
    <t>O15367420002</t>
  </si>
  <si>
    <t>O15367470002</t>
  </si>
  <si>
    <t>O15367600002</t>
  </si>
  <si>
    <t>O15369320002</t>
  </si>
  <si>
    <t>O15369330002</t>
  </si>
  <si>
    <t>O15369630002</t>
  </si>
  <si>
    <t>O15369880002</t>
  </si>
  <si>
    <t>O15368630002</t>
  </si>
  <si>
    <t>O15368770002</t>
  </si>
  <si>
    <t>O15368810002</t>
  </si>
  <si>
    <t>O15368830002</t>
  </si>
  <si>
    <t>O15368880002</t>
  </si>
  <si>
    <t>O15368890002</t>
  </si>
  <si>
    <t>O15368920002</t>
  </si>
  <si>
    <t>O15369010002</t>
  </si>
  <si>
    <t>O15369160002</t>
  </si>
  <si>
    <t>B15368020002</t>
  </si>
  <si>
    <t>B15368050002</t>
  </si>
  <si>
    <t>B15368110002</t>
  </si>
  <si>
    <t>B15368340002</t>
  </si>
  <si>
    <t>B15368370002</t>
  </si>
  <si>
    <t>B15368550002</t>
  </si>
  <si>
    <t>B15368560002</t>
  </si>
  <si>
    <t>B15368610002</t>
  </si>
  <si>
    <t>B15367320002</t>
  </si>
  <si>
    <t>B15367360002</t>
  </si>
  <si>
    <t>B15367410002</t>
  </si>
  <si>
    <t>B15367480002</t>
  </si>
  <si>
    <t>B15367520002</t>
  </si>
  <si>
    <t>B15367700002</t>
  </si>
  <si>
    <t>B15367710002</t>
  </si>
  <si>
    <t>B15367820002</t>
  </si>
  <si>
    <t>O15372840002</t>
  </si>
  <si>
    <t>O15372830002</t>
  </si>
  <si>
    <t>O15372820002</t>
  </si>
  <si>
    <t>O15372810002</t>
  </si>
  <si>
    <t>O15372760002</t>
  </si>
  <si>
    <t>O15372750002</t>
  </si>
  <si>
    <t>O15373180002</t>
  </si>
  <si>
    <t>O15373480002</t>
  </si>
  <si>
    <t>O15373490002</t>
  </si>
  <si>
    <t>O15371680002</t>
  </si>
  <si>
    <t>O15371750002</t>
  </si>
  <si>
    <t>O15371790002</t>
  </si>
  <si>
    <t>O15371900002</t>
  </si>
  <si>
    <t>O15372280002</t>
  </si>
  <si>
    <t>O15372370002</t>
  </si>
  <si>
    <t>O15372460002</t>
  </si>
  <si>
    <t>O15372500002</t>
  </si>
  <si>
    <t>O15372570002</t>
  </si>
  <si>
    <t>O15374540002</t>
  </si>
  <si>
    <t>O15374560002</t>
  </si>
  <si>
    <t>O15374570002</t>
  </si>
  <si>
    <t>O15374580002</t>
  </si>
  <si>
    <t>O15374630002</t>
  </si>
  <si>
    <t>O15374800002</t>
  </si>
  <si>
    <t>O15375140002</t>
  </si>
  <si>
    <t>O15375150002</t>
  </si>
  <si>
    <t>O15373780002</t>
  </si>
  <si>
    <t>O15373790002</t>
  </si>
  <si>
    <t>O15373800002</t>
  </si>
  <si>
    <t>O15373830002</t>
  </si>
  <si>
    <t>O15373870002</t>
  </si>
  <si>
    <t>O15374200002</t>
  </si>
  <si>
    <t>O15374420002</t>
  </si>
  <si>
    <t>O15374430002</t>
  </si>
  <si>
    <t>B15372950002</t>
  </si>
  <si>
    <t>B15372960002</t>
  </si>
  <si>
    <t>B15372980002</t>
  </si>
  <si>
    <t>B15373000002</t>
  </si>
  <si>
    <t>B15373100002</t>
  </si>
  <si>
    <t>B15373120002</t>
  </si>
  <si>
    <t>B15373130002</t>
  </si>
  <si>
    <t>B15373160002</t>
  </si>
  <si>
    <t>B15373170002</t>
  </si>
  <si>
    <t>B15373200002</t>
  </si>
  <si>
    <t>B15373270002</t>
  </si>
  <si>
    <t>B15373300002</t>
  </si>
  <si>
    <t>B15373310002</t>
  </si>
  <si>
    <t>B15371630002</t>
  </si>
  <si>
    <t>B15371940002</t>
  </si>
  <si>
    <t>B15372180002</t>
  </si>
  <si>
    <t>B15372340002</t>
  </si>
  <si>
    <t>B15372360002</t>
  </si>
  <si>
    <t>B15372470002</t>
  </si>
  <si>
    <t>B15372530002</t>
  </si>
  <si>
    <t>B15372600002</t>
  </si>
  <si>
    <t>B15372640002</t>
  </si>
  <si>
    <t>O15371270002</t>
  </si>
  <si>
    <t>O15371400002</t>
  </si>
  <si>
    <t>O15371430002</t>
  </si>
  <si>
    <t>O15371440002</t>
  </si>
  <si>
    <t>O15371450002</t>
  </si>
  <si>
    <t>O15371460002</t>
  </si>
  <si>
    <t>O15371470002</t>
  </si>
  <si>
    <t>O15371480002</t>
  </si>
  <si>
    <t>O15371490002</t>
  </si>
  <si>
    <t>O15371510002</t>
  </si>
  <si>
    <t>O15378270002</t>
  </si>
  <si>
    <t>O15378280002</t>
  </si>
  <si>
    <t>O15378330002</t>
  </si>
  <si>
    <t>O15378940002</t>
  </si>
  <si>
    <t>O15379000002</t>
  </si>
  <si>
    <t>O15379020002</t>
  </si>
  <si>
    <t>O15376850002</t>
  </si>
  <si>
    <t>O15376910002</t>
  </si>
  <si>
    <t>O15377270002</t>
  </si>
  <si>
    <t>O15377440002</t>
  </si>
  <si>
    <t>O15377730002</t>
  </si>
  <si>
    <t>O15377840002</t>
  </si>
  <si>
    <t>O15377860002</t>
  </si>
  <si>
    <t>O15378080002</t>
  </si>
  <si>
    <t>O15379920002</t>
  </si>
  <si>
    <t>O15380160002</t>
  </si>
  <si>
    <t>O15380180002</t>
  </si>
  <si>
    <t>O15380330002</t>
  </si>
  <si>
    <t>O15380340002</t>
  </si>
  <si>
    <t>O15379080002</t>
  </si>
  <si>
    <t>O15379270002</t>
  </si>
  <si>
    <t>O15379340002</t>
  </si>
  <si>
    <t>O15379440002</t>
  </si>
  <si>
    <t>O15379480002</t>
  </si>
  <si>
    <t>B15377610002</t>
  </si>
  <si>
    <t>B15377980002</t>
  </si>
  <si>
    <t>B15377990002</t>
  </si>
  <si>
    <t>B15378030002</t>
  </si>
  <si>
    <t>B15378040002</t>
  </si>
  <si>
    <t>B15378050002</t>
  </si>
  <si>
    <t>B15378090002</t>
  </si>
  <si>
    <t>B15378120002</t>
  </si>
  <si>
    <t>B15378160002</t>
  </si>
  <si>
    <t>B15376630002</t>
  </si>
  <si>
    <t>B15376720002</t>
  </si>
  <si>
    <t>B15377010002</t>
  </si>
  <si>
    <t>B15377020002</t>
  </si>
  <si>
    <t>B15377040002</t>
  </si>
  <si>
    <t>B15377060002</t>
  </si>
  <si>
    <t>B15377070002</t>
  </si>
  <si>
    <t>B15377090002</t>
  </si>
  <si>
    <t>B15377100002</t>
  </si>
  <si>
    <t>B15377160002</t>
  </si>
  <si>
    <t>O15376670002</t>
  </si>
  <si>
    <t>O15376680002</t>
  </si>
  <si>
    <t>O15376690002</t>
  </si>
  <si>
    <t>O15382870002</t>
  </si>
  <si>
    <t>O15383170002</t>
  </si>
  <si>
    <t>O15383180002</t>
  </si>
  <si>
    <t>O15383730002</t>
  </si>
  <si>
    <t>O15383800002</t>
  </si>
  <si>
    <t>O15384180002</t>
  </si>
  <si>
    <t>O15382590002</t>
  </si>
  <si>
    <t>O15382580002</t>
  </si>
  <si>
    <t>O15382450002</t>
  </si>
  <si>
    <t>O15382410002</t>
  </si>
  <si>
    <t>O15382390002</t>
  </si>
  <si>
    <t>O15382370002</t>
  </si>
  <si>
    <t>O15381580002</t>
  </si>
  <si>
    <t>O15381380002</t>
  </si>
  <si>
    <t>O15385130002</t>
  </si>
  <si>
    <t>O15385100002</t>
  </si>
  <si>
    <t>O15385090002</t>
  </si>
  <si>
    <t>O15385070002</t>
  </si>
  <si>
    <t>O15385050002</t>
  </si>
  <si>
    <t>O15384990002</t>
  </si>
  <si>
    <t>O15384940002</t>
  </si>
  <si>
    <t>O15384700002</t>
  </si>
  <si>
    <t>O15384640002</t>
  </si>
  <si>
    <t>O15384440002</t>
  </si>
  <si>
    <t>B15382710002</t>
  </si>
  <si>
    <t>B15382680002</t>
  </si>
  <si>
    <t>B15382650002</t>
  </si>
  <si>
    <t>B15382550002</t>
  </si>
  <si>
    <t>B15382540002</t>
  </si>
  <si>
    <t>B15382530002</t>
  </si>
  <si>
    <t>B15382520002</t>
  </si>
  <si>
    <t>B15382510002</t>
  </si>
  <si>
    <t>B15382490002</t>
  </si>
  <si>
    <t>B15382420002</t>
  </si>
  <si>
    <t>B15382280002</t>
  </si>
  <si>
    <t>B15381460002</t>
  </si>
  <si>
    <t>B15381440002</t>
  </si>
  <si>
    <t>O15389150002</t>
  </si>
  <si>
    <t>O15389180002</t>
  </si>
  <si>
    <t>O15389270002</t>
  </si>
  <si>
    <t>O15389300002</t>
  </si>
  <si>
    <t>O15389600002</t>
  </si>
  <si>
    <t>O15389610002</t>
  </si>
  <si>
    <t>O15389630002</t>
  </si>
  <si>
    <t>O15390520002</t>
  </si>
  <si>
    <t>O15391070002</t>
  </si>
  <si>
    <t>O15391540002</t>
  </si>
  <si>
    <t>O15391550002</t>
  </si>
  <si>
    <t>B15387600002</t>
  </si>
  <si>
    <t>B15388290002</t>
  </si>
  <si>
    <t>B15388310002</t>
  </si>
  <si>
    <t>B15388340002</t>
  </si>
  <si>
    <t>B15388680002</t>
  </si>
  <si>
    <t>B15388690002</t>
  </si>
  <si>
    <t>B15388720002</t>
  </si>
  <si>
    <t>B15388740002</t>
  </si>
  <si>
    <t>B15388750002</t>
  </si>
  <si>
    <t>B15388760002</t>
  </si>
  <si>
    <t>B15388840002</t>
  </si>
  <si>
    <t>B15389040002</t>
  </si>
  <si>
    <t>O15387560002</t>
  </si>
  <si>
    <t>O15387610002</t>
  </si>
  <si>
    <t>O15387950002</t>
  </si>
  <si>
    <t>O15387980002</t>
  </si>
  <si>
    <t>O15388520002</t>
  </si>
  <si>
    <t>O15388620002</t>
  </si>
  <si>
    <t>O15388980002</t>
  </si>
  <si>
    <t>O15395500002</t>
  </si>
  <si>
    <t>O15395550002</t>
  </si>
  <si>
    <t>O15395570002</t>
  </si>
  <si>
    <t>O15395590002</t>
  </si>
  <si>
    <t>O15395600002</t>
  </si>
  <si>
    <t>O15395640002</t>
  </si>
  <si>
    <t>O15394450002</t>
  </si>
  <si>
    <t>O15394590002</t>
  </si>
  <si>
    <t>O15394620002</t>
  </si>
  <si>
    <t>O15394760002</t>
  </si>
  <si>
    <t>O15394830002</t>
  </si>
  <si>
    <t>O15394930002</t>
  </si>
  <si>
    <t>O15395120002</t>
  </si>
  <si>
    <t>O15395150002</t>
  </si>
  <si>
    <t>O15395740002</t>
  </si>
  <si>
    <t>O15395780002</t>
  </si>
  <si>
    <t>O15395790002</t>
  </si>
  <si>
    <t>O15395810002</t>
  </si>
  <si>
    <t>O15395820002</t>
  </si>
  <si>
    <t>O15395830002</t>
  </si>
  <si>
    <t>O15395850002</t>
  </si>
  <si>
    <t>O15395860002</t>
  </si>
  <si>
    <t>O15396080002</t>
  </si>
  <si>
    <t>B15394320002</t>
  </si>
  <si>
    <t>B15394350002</t>
  </si>
  <si>
    <t>B15393140002</t>
  </si>
  <si>
    <t>B15393150002</t>
  </si>
  <si>
    <t>B15393160002</t>
  </si>
  <si>
    <t>B15393190002</t>
  </si>
  <si>
    <t>B15393800002</t>
  </si>
  <si>
    <t>B15393830002</t>
  </si>
  <si>
    <t>B15394140002</t>
  </si>
  <si>
    <t>B15394160002</t>
  </si>
  <si>
    <t>O15393310002</t>
  </si>
  <si>
    <t>O15393330002</t>
  </si>
  <si>
    <t>O15393570002</t>
  </si>
  <si>
    <t>O15393640002</t>
  </si>
  <si>
    <t>O15393720002</t>
  </si>
  <si>
    <t>O15393760002</t>
  </si>
  <si>
    <t>O15394370002</t>
  </si>
  <si>
    <t>O15394390002</t>
  </si>
  <si>
    <t>O15393050002</t>
  </si>
  <si>
    <t>O15393300002</t>
  </si>
  <si>
    <t>O15393280002</t>
  </si>
  <si>
    <t>O15393270002</t>
  </si>
  <si>
    <t>O15393260002</t>
  </si>
  <si>
    <t>O15393250002</t>
  </si>
  <si>
    <t>O15393240002</t>
  </si>
  <si>
    <t>O15393230002</t>
  </si>
  <si>
    <t>O15393210002</t>
  </si>
  <si>
    <t>O15393110002</t>
  </si>
  <si>
    <t>O15393080002</t>
  </si>
  <si>
    <t>O15399910002</t>
  </si>
  <si>
    <t>O15399920002</t>
  </si>
  <si>
    <t>O15399940002</t>
  </si>
  <si>
    <t>O15399950002</t>
  </si>
  <si>
    <t>O15399990002</t>
  </si>
  <si>
    <t>O15400640002</t>
  </si>
  <si>
    <t>O15399570002</t>
  </si>
  <si>
    <t>O15399430002</t>
  </si>
  <si>
    <t>O15399420002</t>
  </si>
  <si>
    <t>O15399390002</t>
  </si>
  <si>
    <t>O15400960002</t>
  </si>
  <si>
    <t>O15400890002</t>
  </si>
  <si>
    <t>O15400870002</t>
  </si>
  <si>
    <t>O15400860002</t>
  </si>
  <si>
    <t>O15400850002</t>
  </si>
  <si>
    <t>O15400840002</t>
  </si>
  <si>
    <t>O15400830002</t>
  </si>
  <si>
    <t>O15400820002</t>
  </si>
  <si>
    <t>B15398320002</t>
  </si>
  <si>
    <t>B15398290002</t>
  </si>
  <si>
    <t>B15398270002</t>
  </si>
  <si>
    <t>B15398260002</t>
  </si>
  <si>
    <t>B15398250002</t>
  </si>
  <si>
    <t>B15398240002</t>
  </si>
  <si>
    <t>B15398230002</t>
  </si>
  <si>
    <t>B15398210002</t>
  </si>
  <si>
    <t>O15398740002</t>
  </si>
  <si>
    <t>O15398670002</t>
  </si>
  <si>
    <t>O15398660002</t>
  </si>
  <si>
    <t>O15398630002</t>
  </si>
  <si>
    <t>O15398470002</t>
  </si>
  <si>
    <t>O15398390002</t>
  </si>
  <si>
    <t>O15397980002</t>
  </si>
  <si>
    <t>O15397940002</t>
  </si>
  <si>
    <t>O15403910002</t>
  </si>
  <si>
    <t>O15403980002</t>
  </si>
  <si>
    <t>O15404120002</t>
  </si>
  <si>
    <t>O15404140002</t>
  </si>
  <si>
    <t>O15404150002</t>
  </si>
  <si>
    <t>O15404160002</t>
  </si>
  <si>
    <t>O15404170002</t>
  </si>
  <si>
    <t>O15404180002</t>
  </si>
  <si>
    <t>O15404460002</t>
  </si>
  <si>
    <t>O15403750002</t>
  </si>
  <si>
    <t>O15402870002</t>
  </si>
  <si>
    <t>O15405730002</t>
  </si>
  <si>
    <t>O15405230002</t>
  </si>
  <si>
    <t>O15405220002</t>
  </si>
  <si>
    <t>O15405210002</t>
  </si>
  <si>
    <t>O15405130002</t>
  </si>
  <si>
    <t>O15405090002</t>
  </si>
  <si>
    <t>O15405060002</t>
  </si>
  <si>
    <t>O15404880002</t>
  </si>
  <si>
    <t>O15404870002</t>
  </si>
  <si>
    <t>O15404840002</t>
  </si>
  <si>
    <t>O15404800002</t>
  </si>
  <si>
    <t>O15404780002</t>
  </si>
  <si>
    <t>O15404620002</t>
  </si>
  <si>
    <t>B15403780002</t>
  </si>
  <si>
    <t>B15403770002</t>
  </si>
  <si>
    <t>B15403760002</t>
  </si>
  <si>
    <t>B15403650002</t>
  </si>
  <si>
    <t>B15403490002</t>
  </si>
  <si>
    <t>B15403420002</t>
  </si>
  <si>
    <t>B15403400002</t>
  </si>
  <si>
    <t>B15403390002</t>
  </si>
  <si>
    <t>B15403370002</t>
  </si>
  <si>
    <t>B15403360002</t>
  </si>
  <si>
    <t>B15403140002</t>
  </si>
  <si>
    <t>B15403080002</t>
  </si>
  <si>
    <t>B15403040002</t>
  </si>
  <si>
    <t>B15402900002</t>
  </si>
  <si>
    <t>B15402730002</t>
  </si>
  <si>
    <t>O15402830002</t>
  </si>
  <si>
    <t>O15402810002</t>
  </si>
  <si>
    <t>O15402800002</t>
  </si>
  <si>
    <t>O15407980002</t>
  </si>
  <si>
    <t>O15407280002</t>
  </si>
  <si>
    <t>O15407220002</t>
  </si>
  <si>
    <t>O15406940002</t>
  </si>
  <si>
    <t>O15408080002</t>
  </si>
  <si>
    <t>O15408190002</t>
  </si>
  <si>
    <t>O15408340002</t>
  </si>
  <si>
    <t>O15408350002</t>
  </si>
  <si>
    <t>O15408360002</t>
  </si>
  <si>
    <t>O15406870002</t>
  </si>
  <si>
    <t>O15406890002</t>
  </si>
  <si>
    <t>O15411190002</t>
  </si>
  <si>
    <t>O15411200002</t>
  </si>
  <si>
    <t>O15411260002</t>
  </si>
  <si>
    <t>O15411270002</t>
  </si>
  <si>
    <t>O15411390002</t>
  </si>
  <si>
    <t>O15411440002</t>
  </si>
  <si>
    <t>O15411710002</t>
  </si>
  <si>
    <t>O15408760002</t>
  </si>
  <si>
    <t>O15408810002</t>
  </si>
  <si>
    <t>O15409360002</t>
  </si>
  <si>
    <t>O15409580002</t>
  </si>
  <si>
    <t>O15410140002</t>
  </si>
  <si>
    <t>O15410160002</t>
  </si>
  <si>
    <t>O15410440002</t>
  </si>
  <si>
    <t>O15410590002</t>
  </si>
  <si>
    <t>O15411020002</t>
  </si>
  <si>
    <t>O15411050002</t>
  </si>
  <si>
    <t>O15411180002</t>
  </si>
  <si>
    <t>B15409080002</t>
  </si>
  <si>
    <t>B15409090002</t>
  </si>
  <si>
    <t>B15409100002</t>
  </si>
  <si>
    <t>B15409140002</t>
  </si>
  <si>
    <t>B15407310002</t>
  </si>
  <si>
    <t>B15407360002</t>
  </si>
  <si>
    <t>B15407390002</t>
  </si>
  <si>
    <t>B15407400002</t>
  </si>
  <si>
    <t>B15407430002</t>
  </si>
  <si>
    <t>B15407450002</t>
  </si>
  <si>
    <t>B15407500002</t>
  </si>
  <si>
    <t>B15407560002</t>
  </si>
  <si>
    <t>B15408770002</t>
  </si>
  <si>
    <t>B15408930002</t>
  </si>
  <si>
    <t>B15409050002</t>
  </si>
  <si>
    <t>B15409060002</t>
  </si>
  <si>
    <t>O15414240002</t>
  </si>
  <si>
    <t>O15414250002</t>
  </si>
  <si>
    <t>O15414270002</t>
  </si>
  <si>
    <t>O15414320002</t>
  </si>
  <si>
    <t>O15414570002</t>
  </si>
  <si>
    <t>O15414600002</t>
  </si>
  <si>
    <t>O15414720002</t>
  </si>
  <si>
    <t>O15414920002</t>
  </si>
  <si>
    <t>O15415080002</t>
  </si>
  <si>
    <t>O15415100002</t>
  </si>
  <si>
    <t>O15415110002</t>
  </si>
  <si>
    <t>O15414130002</t>
  </si>
  <si>
    <t>O15413950002</t>
  </si>
  <si>
    <t>O15413930002</t>
  </si>
  <si>
    <t>O15413890002</t>
  </si>
  <si>
    <t>O15413690002</t>
  </si>
  <si>
    <t>O15413520002</t>
  </si>
  <si>
    <t>O15413360002</t>
  </si>
  <si>
    <t>O15413210002</t>
  </si>
  <si>
    <t>O15413140002</t>
  </si>
  <si>
    <t>O15413100002</t>
  </si>
  <si>
    <t>O15416990002</t>
  </si>
  <si>
    <t>O15416930002</t>
  </si>
  <si>
    <t>O15416700002</t>
  </si>
  <si>
    <t>O15416650002</t>
  </si>
  <si>
    <t>O15416520002</t>
  </si>
  <si>
    <t>O15416300002</t>
  </si>
  <si>
    <t>O15415190002</t>
  </si>
  <si>
    <t>O15415500002</t>
  </si>
  <si>
    <t>O15415640002</t>
  </si>
  <si>
    <t>O15415720002</t>
  </si>
  <si>
    <t>O15415730002</t>
  </si>
  <si>
    <t>O15415890002</t>
  </si>
  <si>
    <t>O15415960002</t>
  </si>
  <si>
    <t>O15416220002</t>
  </si>
  <si>
    <t>O15416230002</t>
  </si>
  <si>
    <t>B15414380002</t>
  </si>
  <si>
    <t>B15414370002</t>
  </si>
  <si>
    <t>B15414190002</t>
  </si>
  <si>
    <t>B15413960002</t>
  </si>
  <si>
    <t>B15413910002</t>
  </si>
  <si>
    <t>B15413880002</t>
  </si>
  <si>
    <t>B15413530002</t>
  </si>
  <si>
    <t>B15413510002</t>
  </si>
  <si>
    <t>B15413480002</t>
  </si>
  <si>
    <t>B15413150002</t>
  </si>
  <si>
    <t>B15413200002</t>
  </si>
  <si>
    <t>B15413250002</t>
  </si>
  <si>
    <t>B15413380002</t>
  </si>
  <si>
    <t>B15413400002</t>
  </si>
  <si>
    <t>B15413470002</t>
  </si>
  <si>
    <t>O15420200002</t>
  </si>
  <si>
    <t>O15420210002</t>
  </si>
  <si>
    <t>O15420500002</t>
  </si>
  <si>
    <t>O15420590002</t>
  </si>
  <si>
    <t>O15420610002</t>
  </si>
  <si>
    <t>O15420640002</t>
  </si>
  <si>
    <t>O15420660002</t>
  </si>
  <si>
    <t>O15420670002</t>
  </si>
  <si>
    <t>O15420680002</t>
  </si>
  <si>
    <t>O15420720002</t>
  </si>
  <si>
    <t>O15420790002</t>
  </si>
  <si>
    <t>O15420190002</t>
  </si>
  <si>
    <t>O15420100002</t>
  </si>
  <si>
    <t>O15420060002</t>
  </si>
  <si>
    <t>O15420010002</t>
  </si>
  <si>
    <t>O15419980002</t>
  </si>
  <si>
    <t>O15419970002</t>
  </si>
  <si>
    <t>O15419950002</t>
  </si>
  <si>
    <t>O15419940002</t>
  </si>
  <si>
    <t>O15419930002</t>
  </si>
  <si>
    <t>O15419880002</t>
  </si>
  <si>
    <t>O15419840002</t>
  </si>
  <si>
    <t>O15421890002</t>
  </si>
  <si>
    <t>O15421750002</t>
  </si>
  <si>
    <t>O15421740002</t>
  </si>
  <si>
    <t>O15421550002</t>
  </si>
  <si>
    <t>O15421340002</t>
  </si>
  <si>
    <t>O15421230002</t>
  </si>
  <si>
    <t>O15421140002</t>
  </si>
  <si>
    <t>O15420910002</t>
  </si>
  <si>
    <t>O15420890002</t>
  </si>
  <si>
    <t>O15420880002</t>
  </si>
  <si>
    <t>O15420860002</t>
  </si>
  <si>
    <t>B15419630002</t>
  </si>
  <si>
    <t>B15419610002</t>
  </si>
  <si>
    <t>B15419590002</t>
  </si>
  <si>
    <t>B15419570002</t>
  </si>
  <si>
    <t>B15419560002</t>
  </si>
  <si>
    <t>B15419550002</t>
  </si>
  <si>
    <t>B15418970002</t>
  </si>
  <si>
    <t>B15418960002</t>
  </si>
  <si>
    <t>B15418830002</t>
  </si>
  <si>
    <t>B15418810002</t>
  </si>
  <si>
    <t>B15418790002</t>
  </si>
  <si>
    <t>B15418690002</t>
  </si>
  <si>
    <t>B15418660002</t>
  </si>
  <si>
    <t>B15418630002</t>
  </si>
  <si>
    <t>O15419640002</t>
  </si>
  <si>
    <t>O15419530002</t>
  </si>
  <si>
    <t>O15419380002</t>
  </si>
  <si>
    <t>O15419230002</t>
  </si>
  <si>
    <t>O15418850002</t>
  </si>
  <si>
    <t>O15418800002</t>
  </si>
  <si>
    <t>O15418720002</t>
  </si>
  <si>
    <t>O15418680002</t>
  </si>
  <si>
    <t>O15418670002</t>
  </si>
  <si>
    <t>O15424870002</t>
  </si>
  <si>
    <t>O15425070002</t>
  </si>
  <si>
    <t>O15425190002</t>
  </si>
  <si>
    <t>O15425200002</t>
  </si>
  <si>
    <t>O15424740002</t>
  </si>
  <si>
    <t>O15424670002</t>
  </si>
  <si>
    <t>O15424660002</t>
  </si>
  <si>
    <t>O15424640002</t>
  </si>
  <si>
    <t>O15424480002</t>
  </si>
  <si>
    <t>O15424460002</t>
  </si>
  <si>
    <t>O15424390002</t>
  </si>
  <si>
    <t>O15424200002</t>
  </si>
  <si>
    <t>O15424130002</t>
  </si>
  <si>
    <t>O15424120002</t>
  </si>
  <si>
    <t>O15424110002</t>
  </si>
  <si>
    <t>O15424090002</t>
  </si>
  <si>
    <t>O15425600002</t>
  </si>
  <si>
    <t>O15425870002</t>
  </si>
  <si>
    <t>O15425880002</t>
  </si>
  <si>
    <t>O15425890002</t>
  </si>
  <si>
    <t>O15426060002</t>
  </si>
  <si>
    <t>O15426110002</t>
  </si>
  <si>
    <t>O15426130002</t>
  </si>
  <si>
    <t>B15424080002</t>
  </si>
  <si>
    <t>B15423920002</t>
  </si>
  <si>
    <t>B15423690002</t>
  </si>
  <si>
    <t>B15423680002</t>
  </si>
  <si>
    <t>B15423660002</t>
  </si>
  <si>
    <t>B15423640002</t>
  </si>
  <si>
    <t>B15423630002</t>
  </si>
  <si>
    <t>B15423190002</t>
  </si>
  <si>
    <t>B15423290002</t>
  </si>
  <si>
    <t>B15423300002</t>
  </si>
  <si>
    <t>B15423330002</t>
  </si>
  <si>
    <t>B15423380002</t>
  </si>
  <si>
    <t>B15423440002</t>
  </si>
  <si>
    <t>B15423460002</t>
  </si>
  <si>
    <t>B15423470002</t>
  </si>
  <si>
    <t>B15423500002</t>
  </si>
  <si>
    <t>B15423580002</t>
  </si>
  <si>
    <t>O15423940002</t>
  </si>
  <si>
    <t>O15423880002</t>
  </si>
  <si>
    <t>O15423860002</t>
  </si>
  <si>
    <t>O15423820002</t>
  </si>
  <si>
    <t>O15423780002</t>
  </si>
  <si>
    <t>O15423770002</t>
  </si>
  <si>
    <t>O15423700002</t>
  </si>
  <si>
    <t>O15423510002</t>
  </si>
  <si>
    <t>O15423390002</t>
  </si>
  <si>
    <t>O15423130002</t>
  </si>
  <si>
    <t>O15428380002</t>
  </si>
  <si>
    <t>O15428330002</t>
  </si>
  <si>
    <t>O15427910002</t>
  </si>
  <si>
    <t>O15427590002</t>
  </si>
  <si>
    <t>O15428590002</t>
  </si>
  <si>
    <t>O15428650002</t>
  </si>
  <si>
    <t>O15428660002</t>
  </si>
  <si>
    <t>O15428750002</t>
  </si>
  <si>
    <t>O15429220002</t>
  </si>
  <si>
    <t>O15429440002</t>
  </si>
  <si>
    <t>O15429500002</t>
  </si>
  <si>
    <t>O15429530002</t>
  </si>
  <si>
    <t>O15429610002</t>
  </si>
  <si>
    <t>O15429620002</t>
  </si>
  <si>
    <t>O15429690002</t>
  </si>
  <si>
    <t>O15429790002</t>
  </si>
  <si>
    <t>O15429830002</t>
  </si>
  <si>
    <t>O15430350002</t>
  </si>
  <si>
    <t>O15430380002</t>
  </si>
  <si>
    <t>B15428050002</t>
  </si>
  <si>
    <t>B15428060002</t>
  </si>
  <si>
    <t>B15428080002</t>
  </si>
  <si>
    <t>B15428090002</t>
  </si>
  <si>
    <t>B15428100002</t>
  </si>
  <si>
    <t>B15428110002</t>
  </si>
  <si>
    <t>B15428120002</t>
  </si>
  <si>
    <t>B15428130002</t>
  </si>
  <si>
    <t>B15428140002</t>
  </si>
  <si>
    <t>B15428160002</t>
  </si>
  <si>
    <t>B15428260002</t>
  </si>
  <si>
    <t>B15428580002</t>
  </si>
  <si>
    <t>B15428610002</t>
  </si>
  <si>
    <t>B15428700002</t>
  </si>
  <si>
    <t>B15428710002</t>
  </si>
  <si>
    <t>B15428740002</t>
  </si>
  <si>
    <t>B15427430002</t>
  </si>
  <si>
    <t>B15427440002</t>
  </si>
  <si>
    <t>B15427460002</t>
  </si>
  <si>
    <t>B15427470002</t>
  </si>
  <si>
    <t>B15427490002</t>
  </si>
  <si>
    <t>B15427800002</t>
  </si>
  <si>
    <t>B15427820002</t>
  </si>
  <si>
    <t>B15427840002</t>
  </si>
  <si>
    <t>B15427900002</t>
  </si>
  <si>
    <t>B15427920002</t>
  </si>
  <si>
    <t>B15427930002</t>
  </si>
  <si>
    <t>B15427940002</t>
  </si>
  <si>
    <t>B15427950002</t>
  </si>
  <si>
    <t>B15427970002</t>
  </si>
  <si>
    <t>B15427980002</t>
  </si>
  <si>
    <t>B15428000002</t>
  </si>
  <si>
    <t>B15428020002</t>
  </si>
  <si>
    <t>B15428030002</t>
  </si>
  <si>
    <t>B15428780002</t>
  </si>
  <si>
    <t>B15429260002</t>
  </si>
  <si>
    <t>O15434760002</t>
  </si>
  <si>
    <t>O15434780002</t>
  </si>
  <si>
    <t>O15434810002</t>
  </si>
  <si>
    <t>O15434830002</t>
  </si>
  <si>
    <t>O15434850002</t>
  </si>
  <si>
    <t>O15434860002</t>
  </si>
  <si>
    <t>O15435000002</t>
  </si>
  <si>
    <t>O15435030002</t>
  </si>
  <si>
    <t>O15435060002</t>
  </si>
  <si>
    <t>O15435100002</t>
  </si>
  <si>
    <t>O15435290002</t>
  </si>
  <si>
    <t>O15434620002</t>
  </si>
  <si>
    <t>O15434440002</t>
  </si>
  <si>
    <t>O15434220002</t>
  </si>
  <si>
    <t>O15433930002</t>
  </si>
  <si>
    <t>O15433790002</t>
  </si>
  <si>
    <t>O15433770002</t>
  </si>
  <si>
    <t>O15433760002</t>
  </si>
  <si>
    <t>O15433620002</t>
  </si>
  <si>
    <t>O15436430002</t>
  </si>
  <si>
    <t>O15436420002</t>
  </si>
  <si>
    <t>O15436300002</t>
  </si>
  <si>
    <t>O15436080002</t>
  </si>
  <si>
    <t>O15435720002</t>
  </si>
  <si>
    <t>O15435710002</t>
  </si>
  <si>
    <t>O15435680002</t>
  </si>
  <si>
    <t>O15435670002</t>
  </si>
  <si>
    <t>O15435480002</t>
  </si>
  <si>
    <t>O15435450002</t>
  </si>
  <si>
    <t>O15435440002</t>
  </si>
  <si>
    <t>O15435350002</t>
  </si>
  <si>
    <t>B15433400002</t>
  </si>
  <si>
    <t>B15433290002</t>
  </si>
  <si>
    <t>B15433200002</t>
  </si>
  <si>
    <t>B15433160002</t>
  </si>
  <si>
    <t>B15433150002</t>
  </si>
  <si>
    <t>B15433140002</t>
  </si>
  <si>
    <t>B15433130002</t>
  </si>
  <si>
    <t>B15433090002</t>
  </si>
  <si>
    <t>B15433070002</t>
  </si>
  <si>
    <t>B15433040002</t>
  </si>
  <si>
    <t>B15433010002</t>
  </si>
  <si>
    <t>B15432840002</t>
  </si>
  <si>
    <t>B15432740002</t>
  </si>
  <si>
    <t>B15432660002</t>
  </si>
  <si>
    <t>B15432520002</t>
  </si>
  <si>
    <t>B15431990002</t>
  </si>
  <si>
    <t>B15431960002</t>
  </si>
  <si>
    <t>O15433520002</t>
  </si>
  <si>
    <t>O15433320002</t>
  </si>
  <si>
    <t>O15433190002</t>
  </si>
  <si>
    <t>O15433000002</t>
  </si>
  <si>
    <t>O15432830002</t>
  </si>
  <si>
    <t>O15432190002</t>
  </si>
  <si>
    <t>O15432110002</t>
  </si>
  <si>
    <t>O15439310002</t>
  </si>
  <si>
    <t>O15439600002</t>
  </si>
  <si>
    <t>O15439610002</t>
  </si>
  <si>
    <t>O15439620002</t>
  </si>
  <si>
    <t>O15439640002</t>
  </si>
  <si>
    <t>O15439680002</t>
  </si>
  <si>
    <t>O15439860002</t>
  </si>
  <si>
    <t>O15439870002</t>
  </si>
  <si>
    <t>O15439900002</t>
  </si>
  <si>
    <t>O15439940002</t>
  </si>
  <si>
    <t>O15440140002</t>
  </si>
  <si>
    <t>O15439150002</t>
  </si>
  <si>
    <t>O15439110002</t>
  </si>
  <si>
    <t>O15439030002</t>
  </si>
  <si>
    <t>O15438800002</t>
  </si>
  <si>
    <t>O15438780002</t>
  </si>
  <si>
    <t>O15438730002</t>
  </si>
  <si>
    <t>O15438270002</t>
  </si>
  <si>
    <t>O15438160002</t>
  </si>
  <si>
    <t>O15438150002</t>
  </si>
  <si>
    <t>O15441240002</t>
  </si>
  <si>
    <t>O15440950002</t>
  </si>
  <si>
    <t>O15440890002</t>
  </si>
  <si>
    <t>O15440620002</t>
  </si>
  <si>
    <t>O15440540002</t>
  </si>
  <si>
    <t>O15440460002</t>
  </si>
  <si>
    <t>O15440440002</t>
  </si>
  <si>
    <t>B15438810002</t>
  </si>
  <si>
    <t>B15438790002</t>
  </si>
  <si>
    <t>B15438650002</t>
  </si>
  <si>
    <t>B15438620002</t>
  </si>
  <si>
    <t>B15438600002</t>
  </si>
  <si>
    <t>B15438580002</t>
  </si>
  <si>
    <t>B15438550002</t>
  </si>
  <si>
    <t>B15438510002</t>
  </si>
  <si>
    <t>B15438300002</t>
  </si>
  <si>
    <t>B15437890002</t>
  </si>
  <si>
    <t>B15437880002</t>
  </si>
  <si>
    <t>B15437500002</t>
  </si>
  <si>
    <t>B15437490002</t>
  </si>
  <si>
    <t>B15437480002</t>
  </si>
  <si>
    <t>O15437700002</t>
  </si>
  <si>
    <t>O15437690002</t>
  </si>
  <si>
    <t>O15437440002</t>
  </si>
  <si>
    <t>O15437410002</t>
  </si>
  <si>
    <t>O15437400002</t>
  </si>
  <si>
    <t>B15439020002</t>
  </si>
  <si>
    <t>O15444440002</t>
  </si>
  <si>
    <t>O15444430002</t>
  </si>
  <si>
    <t>O15444420002</t>
  </si>
  <si>
    <t>O15444350002</t>
  </si>
  <si>
    <t>O15444330002</t>
  </si>
  <si>
    <t>O15444320002</t>
  </si>
  <si>
    <t>O15444310002</t>
  </si>
  <si>
    <t>O15444300002</t>
  </si>
  <si>
    <t>O15444450002</t>
  </si>
  <si>
    <t>O15444460002</t>
  </si>
  <si>
    <t>O15444470002</t>
  </si>
  <si>
    <t>O15444610002</t>
  </si>
  <si>
    <t>O15444620002</t>
  </si>
  <si>
    <t>O15444630002</t>
  </si>
  <si>
    <t>O15444640002</t>
  </si>
  <si>
    <t>O15444650002</t>
  </si>
  <si>
    <t>O15443220002</t>
  </si>
  <si>
    <t>O15443230002</t>
  </si>
  <si>
    <t>O15443280002</t>
  </si>
  <si>
    <t>O15443470002</t>
  </si>
  <si>
    <t>O15443620002</t>
  </si>
  <si>
    <t>O15443830002</t>
  </si>
  <si>
    <t>O15443940002</t>
  </si>
  <si>
    <t>O15443990002</t>
  </si>
  <si>
    <t>O15444040002</t>
  </si>
  <si>
    <t>O15444110002</t>
  </si>
  <si>
    <t>O15444150002</t>
  </si>
  <si>
    <t>O15444180002</t>
  </si>
  <si>
    <t>O15444200002</t>
  </si>
  <si>
    <t>O15444730002</t>
  </si>
  <si>
    <t>O15444740002</t>
  </si>
  <si>
    <t>O15444780002</t>
  </si>
  <si>
    <t>O15444820002</t>
  </si>
  <si>
    <t>O15444830002</t>
  </si>
  <si>
    <t>O15444850002</t>
  </si>
  <si>
    <t>O15445100002</t>
  </si>
  <si>
    <t>O15445280002</t>
  </si>
  <si>
    <t>O15445290002</t>
  </si>
  <si>
    <t>O15445310002</t>
  </si>
  <si>
    <t>O15445460002</t>
  </si>
  <si>
    <t>O15445470002</t>
  </si>
  <si>
    <t>O15445490002</t>
  </si>
  <si>
    <t>O15445600002</t>
  </si>
  <si>
    <t>O15445740002</t>
  </si>
  <si>
    <t>O15445990002</t>
  </si>
  <si>
    <t>B15443260002</t>
  </si>
  <si>
    <t>B15443290002</t>
  </si>
  <si>
    <t>B15443300002</t>
  </si>
  <si>
    <t>B15443330002</t>
  </si>
  <si>
    <t>B15443380002</t>
  </si>
  <si>
    <t>B15443400002</t>
  </si>
  <si>
    <t>B15443530002</t>
  </si>
  <si>
    <t>B15444120002</t>
  </si>
  <si>
    <t>B15442330002</t>
  </si>
  <si>
    <t>B15442400002</t>
  </si>
  <si>
    <t>B15442430002</t>
  </si>
  <si>
    <t>B15442570002</t>
  </si>
  <si>
    <t>B15442620002</t>
  </si>
  <si>
    <t>B15442660002</t>
  </si>
  <si>
    <t>B15442680002</t>
  </si>
  <si>
    <t>B15442690002</t>
  </si>
  <si>
    <t>B15442820002</t>
  </si>
  <si>
    <t>B15442840002</t>
  </si>
  <si>
    <t>B15442980002</t>
  </si>
  <si>
    <t>B15443010002</t>
  </si>
  <si>
    <t>O15442480002</t>
  </si>
  <si>
    <t>O15442530002</t>
  </si>
  <si>
    <t>O15442600002</t>
  </si>
  <si>
    <t>O15442670002</t>
  </si>
  <si>
    <t>O15442700002</t>
  </si>
  <si>
    <t>O15442710002</t>
  </si>
  <si>
    <t>O15442850002</t>
  </si>
  <si>
    <t>O15442880002</t>
  </si>
  <si>
    <t>O15442890002</t>
  </si>
  <si>
    <t>O15442900002</t>
  </si>
  <si>
    <t>O15442930002</t>
  </si>
  <si>
    <t>O15448300002</t>
  </si>
  <si>
    <t>O15448110002</t>
  </si>
  <si>
    <t>O15448100002</t>
  </si>
  <si>
    <t>O15448080002</t>
  </si>
  <si>
    <t>O15447940002</t>
  </si>
  <si>
    <t>O15448380002</t>
  </si>
  <si>
    <t>O15448680002</t>
  </si>
  <si>
    <t>O15448700002</t>
  </si>
  <si>
    <t>O15448720002</t>
  </si>
  <si>
    <t>O15448730002</t>
  </si>
  <si>
    <t>O15448740002</t>
  </si>
  <si>
    <t>O15448750002</t>
  </si>
  <si>
    <t>O15448770002</t>
  </si>
  <si>
    <t>O15448790002</t>
  </si>
  <si>
    <t>O15447060002</t>
  </si>
  <si>
    <t>O15447150002</t>
  </si>
  <si>
    <t>O15447200002</t>
  </si>
  <si>
    <t>O15447400002</t>
  </si>
  <si>
    <t>O15447680002</t>
  </si>
  <si>
    <t>O15447690002</t>
  </si>
  <si>
    <t>O15447750002</t>
  </si>
  <si>
    <t>O15447770002</t>
  </si>
  <si>
    <t>O15447910002</t>
  </si>
  <si>
    <t>O15447920002</t>
  </si>
  <si>
    <t>O15449800002</t>
  </si>
  <si>
    <t>O15449840002</t>
  </si>
  <si>
    <t>O15449930002</t>
  </si>
  <si>
    <t>O15449960002</t>
  </si>
  <si>
    <t>O15450140002</t>
  </si>
  <si>
    <t>O15448800002</t>
  </si>
  <si>
    <t>O15448830002</t>
  </si>
  <si>
    <t>O15448890002</t>
  </si>
  <si>
    <t>O15448900002</t>
  </si>
  <si>
    <t>O15448950002</t>
  </si>
  <si>
    <t>O15449010002</t>
  </si>
  <si>
    <t>O15449020002</t>
  </si>
  <si>
    <t>O15449030002</t>
  </si>
  <si>
    <t>O15449040002</t>
  </si>
  <si>
    <t>O15449090002</t>
  </si>
  <si>
    <t>O15449210002</t>
  </si>
  <si>
    <t>O15449250002</t>
  </si>
  <si>
    <t>O15449310002</t>
  </si>
  <si>
    <t>O15449330002</t>
  </si>
  <si>
    <t>O15449370002</t>
  </si>
  <si>
    <t>O15449380002</t>
  </si>
  <si>
    <t>O15449650002</t>
  </si>
  <si>
    <t>O15449660002</t>
  </si>
  <si>
    <t>O15449710002</t>
  </si>
  <si>
    <t>B15448450002</t>
  </si>
  <si>
    <t>B15448460002</t>
  </si>
  <si>
    <t>B15448470002</t>
  </si>
  <si>
    <t>B15448490002</t>
  </si>
  <si>
    <t>B15448520002</t>
  </si>
  <si>
    <t>B15448540002</t>
  </si>
  <si>
    <t>B15448590002</t>
  </si>
  <si>
    <t>B15448600002</t>
  </si>
  <si>
    <t>B15448620002</t>
  </si>
  <si>
    <t>B15448640002</t>
  </si>
  <si>
    <t>B15448650002</t>
  </si>
  <si>
    <t>B15448670002</t>
  </si>
  <si>
    <t>B15447040002</t>
  </si>
  <si>
    <t>B15447080002</t>
  </si>
  <si>
    <t>B15447320002</t>
  </si>
  <si>
    <t>B15447330002</t>
  </si>
  <si>
    <t>B15447350002</t>
  </si>
  <si>
    <t>B15447430002</t>
  </si>
  <si>
    <t>B15447460002</t>
  </si>
  <si>
    <t>B15447500002</t>
  </si>
  <si>
    <t>B15447540002</t>
  </si>
  <si>
    <t>B15447570002</t>
  </si>
  <si>
    <t>B15447580002</t>
  </si>
  <si>
    <t>B15447600002</t>
  </si>
  <si>
    <t>B15447800002</t>
  </si>
  <si>
    <t>B15447810002</t>
  </si>
  <si>
    <t>B15448040002</t>
  </si>
  <si>
    <t>B15448060002</t>
  </si>
  <si>
    <t>B15448200002</t>
  </si>
  <si>
    <t>B15448270002</t>
  </si>
  <si>
    <t>O15454720002</t>
  </si>
  <si>
    <t>O15454710002</t>
  </si>
  <si>
    <t>O15453820002</t>
  </si>
  <si>
    <t>O15453790002</t>
  </si>
  <si>
    <t>O15453740002</t>
  </si>
  <si>
    <t>O15453550002</t>
  </si>
  <si>
    <t>O15453510002</t>
  </si>
  <si>
    <t>O15453500002</t>
  </si>
  <si>
    <t>O15453470002</t>
  </si>
  <si>
    <t>O15453440002</t>
  </si>
  <si>
    <t>O15453380002</t>
  </si>
  <si>
    <t>O15453210002</t>
  </si>
  <si>
    <t>O15453090002</t>
  </si>
  <si>
    <t>O15453040002</t>
  </si>
  <si>
    <t>O15454430002</t>
  </si>
  <si>
    <t>O15454410002</t>
  </si>
  <si>
    <t>O15454400002</t>
  </si>
  <si>
    <t>O15454240002</t>
  </si>
  <si>
    <t>O15454200002</t>
  </si>
  <si>
    <t>O15454190002</t>
  </si>
  <si>
    <t>O15454180002</t>
  </si>
  <si>
    <t>O15454170002</t>
  </si>
  <si>
    <t>O15454150002</t>
  </si>
  <si>
    <t>O15454130002</t>
  </si>
  <si>
    <t>O15454120002</t>
  </si>
  <si>
    <t>O15454000002</t>
  </si>
  <si>
    <t>O15453980002</t>
  </si>
  <si>
    <t>B15453180002</t>
  </si>
  <si>
    <t>B15453160002</t>
  </si>
  <si>
    <t>B15453080002</t>
  </si>
  <si>
    <t>B15453000002</t>
  </si>
  <si>
    <t>B15452550002</t>
  </si>
  <si>
    <t>B15452520002</t>
  </si>
  <si>
    <t>B15452500002</t>
  </si>
  <si>
    <t>B15452480002</t>
  </si>
  <si>
    <t>B15452460002</t>
  </si>
  <si>
    <t>B15452410002</t>
  </si>
  <si>
    <t>B15452170002</t>
  </si>
  <si>
    <t>B15452160002</t>
  </si>
  <si>
    <t>B15451920002</t>
  </si>
  <si>
    <t>B15451690002</t>
  </si>
  <si>
    <t>B15451680002</t>
  </si>
  <si>
    <t>B15451660002</t>
  </si>
  <si>
    <t>B15451630002</t>
  </si>
  <si>
    <t>B15451620002</t>
  </si>
  <si>
    <t>B15451610002</t>
  </si>
  <si>
    <t>B15452880002</t>
  </si>
  <si>
    <t>B15452740002</t>
  </si>
  <si>
    <t>B15452720002</t>
  </si>
  <si>
    <t>B15452710002</t>
  </si>
  <si>
    <t>B15452690002</t>
  </si>
  <si>
    <t>B15452630002</t>
  </si>
  <si>
    <t>B15452600002</t>
  </si>
  <si>
    <t>B15452580002</t>
  </si>
  <si>
    <t>B15452560002</t>
  </si>
  <si>
    <t>O15451750002</t>
  </si>
  <si>
    <t>O15451740002</t>
  </si>
  <si>
    <t>O15451730002</t>
  </si>
  <si>
    <t>O15452800002</t>
  </si>
  <si>
    <t>O15452700002</t>
  </si>
  <si>
    <t>O15452660002</t>
  </si>
  <si>
    <t>O15452650002</t>
  </si>
  <si>
    <t>O15452510002</t>
  </si>
  <si>
    <t>O15452490002</t>
  </si>
  <si>
    <t>O15452470002</t>
  </si>
  <si>
    <t>O15452440002</t>
  </si>
  <si>
    <t>O15452370002</t>
  </si>
  <si>
    <t>O15452360002</t>
  </si>
  <si>
    <t>O15452190002</t>
  </si>
  <si>
    <t>O15459280002</t>
  </si>
  <si>
    <t>O15459310002</t>
  </si>
  <si>
    <t>O15459440002</t>
  </si>
  <si>
    <t>O15459500002</t>
  </si>
  <si>
    <t>O15459510002</t>
  </si>
  <si>
    <t>O15459600002</t>
  </si>
  <si>
    <t>O15459610002</t>
  </si>
  <si>
    <t>O15459870002</t>
  </si>
  <si>
    <t>O15459880002</t>
  </si>
  <si>
    <t>O15459940002</t>
  </si>
  <si>
    <t>O15460250002</t>
  </si>
  <si>
    <t>O15460290002</t>
  </si>
  <si>
    <t>O15460360002</t>
  </si>
  <si>
    <t>O15460380002</t>
  </si>
  <si>
    <t>O15460400002</t>
  </si>
  <si>
    <t>O15460410002</t>
  </si>
  <si>
    <t>O15460420002</t>
  </si>
  <si>
    <t>O15457590002</t>
  </si>
  <si>
    <t>O15457620002</t>
  </si>
  <si>
    <t>O15458330002</t>
  </si>
  <si>
    <t>O15458380002</t>
  </si>
  <si>
    <t>O15458430002</t>
  </si>
  <si>
    <t>O15458680002</t>
  </si>
  <si>
    <t>O15458850002</t>
  </si>
  <si>
    <t>O15458860002</t>
  </si>
  <si>
    <t>O15458880002</t>
  </si>
  <si>
    <t>O15458910002</t>
  </si>
  <si>
    <t>O15458930002</t>
  </si>
  <si>
    <t>O15458940002</t>
  </si>
  <si>
    <t>O15458960002</t>
  </si>
  <si>
    <t>O15461540002</t>
  </si>
  <si>
    <t>O15461620002</t>
  </si>
  <si>
    <t>O15462060002</t>
  </si>
  <si>
    <t>O15462080002</t>
  </si>
  <si>
    <t>O15460430002</t>
  </si>
  <si>
    <t>O15460440002</t>
  </si>
  <si>
    <t>O15460450002</t>
  </si>
  <si>
    <t>O15460530002</t>
  </si>
  <si>
    <t>O15460610002</t>
  </si>
  <si>
    <t>O15460630002</t>
  </si>
  <si>
    <t>O15460660002</t>
  </si>
  <si>
    <t>O15460960002</t>
  </si>
  <si>
    <t>O15461040002</t>
  </si>
  <si>
    <t>O15461320002</t>
  </si>
  <si>
    <t>O15461370002</t>
  </si>
  <si>
    <t>O15461410002</t>
  </si>
  <si>
    <t>O15461490002</t>
  </si>
  <si>
    <t>O15461500002</t>
  </si>
  <si>
    <t>O15461520002</t>
  </si>
  <si>
    <t>B15458010002</t>
  </si>
  <si>
    <t>B15458040002</t>
  </si>
  <si>
    <t>B15458060002</t>
  </si>
  <si>
    <t>B15458110002</t>
  </si>
  <si>
    <t>B15458150002</t>
  </si>
  <si>
    <t>B15458390002</t>
  </si>
  <si>
    <t>B15458410002</t>
  </si>
  <si>
    <t>B15458690002</t>
  </si>
  <si>
    <t>B15458710002</t>
  </si>
  <si>
    <t>B15458720002</t>
  </si>
  <si>
    <t>B15458750002</t>
  </si>
  <si>
    <t>B15458780002</t>
  </si>
  <si>
    <t>B15458790002</t>
  </si>
  <si>
    <t>B15458820002</t>
  </si>
  <si>
    <t>B15458830002</t>
  </si>
  <si>
    <t>B15458870002</t>
  </si>
  <si>
    <t>B15459000002</t>
  </si>
  <si>
    <t>B15455880002</t>
  </si>
  <si>
    <t>B15457140002</t>
  </si>
  <si>
    <t>B15457330002</t>
  </si>
  <si>
    <t>B15457370002</t>
  </si>
  <si>
    <t>B15457420002</t>
  </si>
  <si>
    <t>B15457580002</t>
  </si>
  <si>
    <t>B15457600002</t>
  </si>
  <si>
    <t>B15457740002</t>
  </si>
  <si>
    <t>B15457750002</t>
  </si>
  <si>
    <t>B15457770002</t>
  </si>
  <si>
    <t>B15457780002</t>
  </si>
  <si>
    <t>B15457790002</t>
  </si>
  <si>
    <t>B15457820002</t>
  </si>
  <si>
    <t>B15457840002</t>
  </si>
  <si>
    <t>B15457870002</t>
  </si>
  <si>
    <t>O15456070002</t>
  </si>
  <si>
    <t>O15456140002</t>
  </si>
  <si>
    <t>O15456150002</t>
  </si>
  <si>
    <t>O15456160002</t>
  </si>
  <si>
    <t>O15456200002</t>
  </si>
  <si>
    <t>O15456760002</t>
  </si>
  <si>
    <t>O15456820002</t>
  </si>
  <si>
    <t>O15456860002</t>
  </si>
  <si>
    <t>O15457070002</t>
  </si>
  <si>
    <t>O15457150002</t>
  </si>
  <si>
    <t>O15457360002</t>
  </si>
  <si>
    <t>||DEVOLUCION SALDO NO UTILIZADO CARTA DE CREDITO I-2016-049 DE ACUERDO A SWIFT 12583 Y NOTA YPFB/GAFC-2580/DCEG-714/2017 ADJUNTOS. DEPOSITO LIB.N°00513042001 YPFB-OPERACIONES GNEE REF.: DEVOLUCION SALDO NO UTILIZADO LC I-2016-049</t>
  </si>
  <si>
    <t>||TRANSFERENCIA DE FONDOS S/G. FORMULARIO CITE:BUN0574/17 DE LA FECHA (HRE-TSO-4362) A SOLICITUD DEL MEFP, POR CIERRE DE CUENTA; BUN.</t>
  </si>
  <si>
    <t>De: 00099024113 Transferencia en cumplimiento al DS N0913 de 15/06/2011 y el Convenio Intergubernativo de Financiamiento UPRE-CIF-IG/204/2015, suscrito entre la UPRE y el GAM de Comanche proyecto Construccion Tinglado Unidad Educativa Comanche, correspondiente a la devolucion de saldos no ejecutados</t>
  </si>
  <si>
    <t>De: 00099024113 Transferencia en cumplimiento al DS N0913 de 15/06/2011 y el Convenio Intergubernativo de Financiamiento UPRE-CIF-IG/205/2015, suscrito entre la UPRE y el GAM de Comanche proyecto Construccion Tinglado Unidad Educativa Tocopilla Cantuyo B, correspondiente a la devolucion de saldos no</t>
  </si>
  <si>
    <t>De: 00099024113 Transferencia en cumplimiento al DS N0913 de 15/06/2011 y el Convenio Intergubernativo de Financiamiento UPRE-CIF-IG/207/2015, suscrito entre la UPRE y el GAM de Comanche proyecto Construccion Tinglado Unidad Educativa Jose Ballivian, correspondiente a la devolucion de saldos no ejec</t>
  </si>
  <si>
    <t>De: 00099024113 Transferencia en cumplimiento al DS N0913 de 15/06/2011 y el Convenio Intergubernativo de Financiamiento UPRE-CIF-IG/206/2015, suscrito entre la UPRE y el GAM de Comanche proyecto Construccion Tinglado Unidad Educativa Tuli Grande, correspondiente a la devolucion de saldos no ejecuta</t>
  </si>
  <si>
    <t>De: 00099024113 Transferencia en cumplimiento al DS N0913 de 15/06/2011 y el Convenio Intergubernativo de Financiamiento UPRE-CIF-IG/195/15, suscrito entre la UPRE y el GAM de Santiago de Machaca proyecto Construccion Tinglado Unidad Educativa Villa Exaltacion, correspondiente a la devolucion de sal</t>
  </si>
  <si>
    <t>De: 00099024113 Transferencia en cumplimiento al DS N0913 de 15/06/2011 y el Convenio Intergubernativo de Financiamiento UPRE-CIF-IG/194/15, suscrito entre la UPRE y el GAM de Santiago de Machaca proyecto Construccion Tinglado de la Unidad Educativa Santiago de Machaca, correspondiente a la devoluci</t>
  </si>
  <si>
    <t>De: 00099024113 Transferencia en cumplimiento al DS N0913 de 15/06/2011 y el Convenio Intergubernativo de Financiamiento UPRE-CIF-IG/196/15, suscrito entre la UPRE y el GAM de Santiago de Machaca proyecto Construccion Tinglado Unidad Educativa Huaripujo, correspondiente a la devolucion de saldos no</t>
  </si>
  <si>
    <t>De: 00099024113 Transferencia en cumplimiento al DS N0913 de 15/06/2011 y el Convenio Intergubernativo de Financiamiento UPRE-CIF-IG/031/2015, suscrito entre la UPRE y el GAM de Santa Rosa del Abuna proyecto Construccion Tinglado Unidad Educativa Augusto Gutierrez Banzer Comunidad Nacebe, correspond</t>
  </si>
  <si>
    <t>De: 00099024113 Transferencia en cumplimiento al DS N0913 de 15/06/2011 y el Convenio Intergubernativo de Financiamiento UPRE-CIF-IG/031/2015, suscrito entre la UPRE y el GAM de Santa Rosa del Abuna proyecto Construccion Unidad Educativa Sagrado Corazon de Jesus Comunidad Nacebe, correspondiente a l</t>
  </si>
  <si>
    <t>De: 00099024113 Transferencia en cumplimiento al DS N0913 de 15/06/2011 y el Convenio Interinstitucional de Financiamiento UPRE-CIF-0953/2013, suscrito entre la UPRE y el GAM de Villa Libertad Licoma proyecto Construccion Sistema de Riego de las Comunidades de Khuluyo, Union Bella Vista y Chojllara</t>
  </si>
  <si>
    <t>De: 00099024113 Transferencia en cumplimiento al DS N0913 de 15/06/2011 y el Convenio Interinstitucional de Financiamiento UPRE-CIF-0102/13, suscrito entre la UPRE y el GAM de San Pablo de Huacareta proyecto Construccion Tinglado Cancha Polifuncional Piraycito - Huacareta, correspondiente a la devol</t>
  </si>
  <si>
    <t>De: 00099024113 Transferencia en cumplimiento al DS N0913 de 15/06/2011 y el Convenio Intergubernativo de Financiamiento UPRE-CIF-IG 018/2015, suscrito entre la UPRE y el GAM de Porvenir proyecto Construccion Centro de Mantenimiento de Vehiculos Livianos 13 de Octubre Municipio de Porvenir, correspo</t>
  </si>
  <si>
    <t>De: 00099024113 Transferencia en cumplimiento al DS N0913 de 15/06/2011 y el Convenio Interinstitucional de Financiamiento UPRE-CIF-0519/13, suscrito entre la UPRE y el GAM de Colcapirhua proyecto Construccion Cancha de Futbol Capacachi, correspondiente a la devolucion de saldo no ejecutados 2015, s</t>
  </si>
  <si>
    <t>De: 00099024113 Transferencia en cumplimiento al DS N0913 de 15/06/2011 y el Convenio Intergubernativo de Financiamiento UPRE-CIF-IG/480/2015, suscrito entre la UPRE y el GAM de Trigal proyecto Construccion Puente Vehicular Muyurina - Trigopampa, correspondiente a la devolucion de saldos no ejecutad</t>
  </si>
  <si>
    <t>De: 00099024113 Transferencia en cumplimiento al DS N0913 de 15/06/2011 y el Convenio Intergubernativo de Financiamiento UPRE-CIF-IG/479/2015, suscrito entre la UPRE y el GAM de Trigal proyecto Construccion Puente Vehicular Trigal Hueco Padilla y Pulpito, correspondiente a la devolucion de saldos n</t>
  </si>
  <si>
    <t>De: 00099024113 Transferencia en cumplimiento al DS N0913 de 15/06/2011 y el Convenio Intergubernativo de Financiamiento UPRE-CIF-IG/054/2015, suscrito entre la UPRE y el GAM de Colquechaca proyecto Construccion Bloque de Aulas y Laboratorio Unidad Educativa Roberto Hinojosa Colquechaca, correspondi</t>
  </si>
  <si>
    <t>De: 00099024113 Transferencia en cumplimiento al DS N0913 de 15/06/2011 y el Convenio Intergubernativo de Financiamiento UPRE-CIF-IG/345/2015, suscrito entre la UPRE y el GAM de San Pedro de Tiquina proyecto Construccion de 6 Aulas U.E. Puerto Mejillones Calata Grande, correspondiente a la devolucio</t>
  </si>
  <si>
    <t>De: 00099024113 Transferencia en cumplimiento al DS N0913 de 15/06/2011 y el Convenio Intergubernativo de Financiamiento UPRE-CIF-IG/451/2016, suscrito entre la UPRE y el GAM de San Pedro de Tiquina proyecto Const. Plaza Turistica 23 de Marzo San Pablo de Tiquina, correspondiente a la devolucion de</t>
  </si>
  <si>
    <t>De: 00099024113 Transferencia en cumplimiento al DS N0913 de 15/06/2011 y el Convenio Intergubernativo de Financiamiento UPRE-CIF-IG/452/2016, suscrito entre la UPRE y el GAM de San Pedro de Tiquina proyecto Const. Plaza Turistica 16 de Julio San Pedro de Tiquina, correspondiente a la devolucion de</t>
  </si>
  <si>
    <t>De: 00099024113 Transferencia en cumplimiento al DS N0913 de 15/06/2011 y el Convenio Interinstitucional de Financiamiento UPRE-CIF-1218/2013, suscrito entre la UPRE y el GAM de Soracachi proyecto Construccion Colegio Mixto Soracachi - Oruro, correspondiente a la devolucion de saldo no ejecutados 20</t>
  </si>
  <si>
    <t>De: 00099024113 Transferencia en cumplimiento al DS N0913 de 15/06/2011 y el Convenio Interinstitucional de Financiamiento UPRE-CIF-190/12, suscrito entre la UPRE y el GAM de Soracachi proyecto Construccion Coliseo Cerrado Chacarilla Canton Lequepalca, correspondiente a la devolucion de saldo no ej</t>
  </si>
  <si>
    <t>De: 00099024113 Transferencia en cumplimiento al DS N0913 de 15/06/2011 y el Convenio Intergubernativo de Financiamiento UPRE-CIF-IG 563/2017, suscrito entre la UPRE y el GAM de Caranavi proyecto Construccion 2 Aulas U.E. Pusillani Canton Uyunense, correspondiente al primer desembolso equivalente a</t>
  </si>
  <si>
    <t>De: 00099024113 Transferencia en cumplimiento al DS N0913 de 15/06/2011 y el Convenio Intergubernativo de Financiamiento UPRE-CIF-IG 565/2017, suscrito entre la UPRE y el GAM de Caranavi proyecto Construccion 2 Aulas U.E. Pedro Domingo Murillo Canton Taipiplaya, correspondiente al primer desembolso</t>
  </si>
  <si>
    <t>De: 00099024113 Transferencia en cumplimiento al DS N0913 de 15/06/2011 y el Convenio Intergubernativo de Financiamiento UPRE-CIF-IG 566/2017, suscrito entre la UPRE y el GAM de Caranavi proyecto Construccion 2 Aulas U.E. Taipiplaya Canton Taipiplaya, correspondiente al primer desembolso equivalent</t>
  </si>
  <si>
    <t>De: 00099024113 Transferencia en cumplimiento al DS N0913 de 15/06/2011 y el Convenio Intergubernativo de Financiamiento UPRE-CIF-IG 567/2017, suscrito entre la UPRE y el GAM de Caranavi proyecto Construccion Centro de Salud Nueva Llusta - Canton San Lorenzo, correspondiente al primer desembolso equ</t>
  </si>
  <si>
    <t>De: 00099024113 Transferencia en cumplimiento al DS N0913 de 15/06/2011 y el Convenio Intergubernativo de Financiamiento UPRE-CIF-IG 568/2017, suscrito entre la UPRE y el GAM de Caranavi proyecto Construccion 1 Aula U.E. San Pablo de Huayrapata Canton Choro, correspondiente al primer desembolso equ</t>
  </si>
  <si>
    <t>De: 00099024113 Transferencia en cumplimiento al DS N0913 de 15/06/2011 y el Convenio Intergubernativo de Financiamiento UPRE-CIF-IG 570/2017, suscrito entre la UPRE y el GAM de Caranavi proyecto Construccion 1 Aula U.E. Nueva Esperanza I Canton Jose Carrasco, correspondiente al primer desembolso e</t>
  </si>
  <si>
    <t>||TRANSFERENCIA DE FONDOS S/G. MENSAJES SWIFT NROS. 12553 Y 12542 DE LA FECHA (SECTOR PUBLICO). DEBITO DE LA LIBRETA 00117012001 DGAC, REPOSICION UTILES DE ESCRITORIO.</t>
  </si>
  <si>
    <t>||TRANSFERENCIA DE FONDOS S/G. MENSAJES SWIFT NROS. 12550 Y CORREO ELECTRONICO DE LA DIRECCIÓN GENERAL DE AERONAUTICA CIVIL DE LA FECHA. (SECTOR PUBLICO). DEBITO DE LA LIBRETA 00117012001 DGAC, REPOSICION UTILES DE ESCRITORIO.</t>
  </si>
  <si>
    <t>||TRANSFERENCIA DE FONDOS S/G. MENSAJE SWIFT NRO. 12598 DE LA FECHA (SECTOR PUBLICO). DEBITO DE LA LIBRETA 00117012001 DGAC, REPOSICION UTILES DE ESCRITORIO.</t>
  </si>
  <si>
    <t>'COBRO DE UTILES DE ESCRITORIO POR´||BS 50.- EN COMPLEMENTO A COMPROBANTE S-0897167 ADJUNTO DE LA FECHA. CGO.LIB.N°00513042001 YPFB-OPERACIONES GNEE REF.:CGO EMISION CBTE CONTABLE DEV SALDO LC I-2016-049</t>
  </si>
  <si>
    <t>'TRANSFERENCIA DE FONDOS S/G CITE Nº' MEFP/VTCP/DGAFT/||UOIET/TES/N°3651/17 A SOL. DEL MEFP, DE LA FECHA (HRE-TSO-4364). A LOS GOB.AUT.MCPALES BENEFICIARIOS Y AL GAIOC DE CHARAGUA IYAMBAE POR PATENTES PETROLERAS, CORRESP. GEST.2016. EN CUMPLIM. A LEY 3058 DE 17/05/2005 Y D.S.2567 DE 28/10/15 DEBITO DE LA LIBRETA 00990201001 COBRO UTILES DE ESCRITORIO.</t>
  </si>
  <si>
    <t>||TRANSFERENCIA DE FONDOS S/G. MENSAJE SWIFT NRO. 12614 DE LA FECHA (SECTOR PUBLICO). DEBITO DE LA LIBRETA 00117012001 DGAC, REPOSICION UTILES DE ESCRITORIO.</t>
  </si>
  <si>
    <t>COBRO COSTOS DE PAPELERIA POR REGULARIZACION DE TRANSFERENCIA DEL EXTERIOR POR ORDEN DE PERUANA DE COMBUSTIBLE S.A. LIB. 00513062001 YPFB-OPERACIONES PLANTA DE SEPARACION DE LIQUIDOS RIO GRANDE</t>
  </si>
  <si>
    <t>COBRO COSTOS DE PAPELERIA SEGUN TRANSFERENCIA DEL EXTERIOR POR ORDEN DE VICTORIA JUAN GAS S.A.C. LIB. 00513062001 YPFB-OPERACIONES PLANTA DE SEPARACION DE LIQUIDOS RIO GRANDE</t>
  </si>
  <si>
    <t>VENTA DE DIVISAS CON TRANSFERENCIA DE FONDOS A SOLICITUD DE YACIMIENTOS PETROLIFEROS FISCALES BOLIVIANOS SEGUN SOLICITUD 3026 REF: TRANSFERENCIA DE FONDOS A SOLICITUD DE LA REPRESENTACION YPFB BRASIL POR EL TERCER TRIMESTRE 2017 PARA CUBRIR LOS GASTOS DE OPERACION Y REPRESENTACION EN EL EXTERIOR SEG LIB. 00513012003 LBP-YPFB (2011349681373)</t>
  </si>
  <si>
    <t>VENTA DE DIVISAS CON TRANSFERENCIA DE FONDOS A SOLICITUD DE MINISTERIO DE SALUD SEGUN SOLICITUD 3024 REF: PAGO A LA OFICINA SANITARIA PANAMERICANA, POR LA ADQUISICION DE MEDICAMENTOS (OSELTAMIVIR), PARA EL PROGRAMA NAL. DE INFLUENZA, CITIBANK, 111 WALL STREET, NEW YORK, NY 10043, CUENTA 3615-9769 S LIB. 00046024204 MS - 5% ENTES GESTORES PROGRAMAS PREVENC. Y PROYECTOS NALES.</t>
  </si>
  <si>
    <t>VENTA DE DIVISAS CON TRANSFERENCIA DE FONDOS A SOLICITUD DE BOLIVIA TV SEGUN SOLICITUD 3025 REF: INTELSAT: PAGO SERVICIO SATELITAL BANDA C CORRESPONDIENTE AL MES DE JUNIO 2017, SEGUN INFORME CITE: CONTABILIDAD 612/2017, COMUNICACION INTERNA BTV/GT 588/2017, ACTA DE CONFORMIDAD BTV - GT CITE: 080/201 LIB. 00526012001 BOLIVIA TV - RECAUDACIONES</t>
  </si>
  <si>
    <t>VENTA DE DIVISAS CON TRANSFERENCIA DE FONDOS A SOLICITUD DE YACIMIENTOS PETROLIFEROS FISCALES BOLIVIANOS SEGUN SOLICITUD 3027 REF: PAGO A TRAFIGURA PTE LTD POR SUMLNISTRO DE INSUMOS Y ADITIVOS PARA EL MES DE AGOSTO 2017 SEGUN DOCUMENTAC10N AD?UNTA LIB. 00513012004 LBP-YPFB-UNICOMERCIAL (4030005415/1-2188907)</t>
  </si>
  <si>
    <t>COBRO COSTOS DE PAPELERIA SEGUN TRANSFERENCIA DEL EXTERIOR POR ORDEN DE CONSULATE GENL OF THE PLURINATIONAL NEW YORK REF:GESTORIA CONSULAR LIB. 00010011102 MIN.RELACIONES EXTERIORES - GESTORIA CONSULAR LEY Nº 3108</t>
  </si>
  <si>
    <t>NÚMERO DE LIBRETA CUT: 99031009.00 OPERACIÓN T01 TRANSFERENCIA DE FONDOS A LA CUT - TESORO DIRECTO DE BANCO UNION S.A. A CUENTA UNICA DEL TESORO CON NUMERO DE SOLICITUD = 2088484 Y NUMERO CORRELATIVO = 91320004092017142 A VENTA DE BONOS BTX POR CUENTA DE VUN</t>
  </si>
  <si>
    <t>COBRO COSTOS DE PAPELERIA POR REGULARIZACION DE TRANSFERENCIA DEL EXTERIOR POR ORDEN DE EMBAJADA DE BOLIVIA PANAMA REF:RECAUDACION GESTORIA CONSULAR MESES DE JUNIO A AGOSTO 2017 LIB. 00010011102 MIN.RELACIONES EXTERIORES - GESTORIA CONSULAR LEY Nº 3108</t>
  </si>
  <si>
    <t>COBRO COSTOS DE PAPELERIA SEGUN TRANSFERENCIA DEL EXTERIOR POR ORDEN DE CORPORACION PETROLERA S.A. (ASUNCION PARAGUAY) REF.: PAGO SEGUN PRE-FACTURA 324/2017 Y NOTA DE DEBITO LIB. 00513062001 YPFB-OPERACIONES PLANTA DE SEPARACION DE LIQUIDOS RIO GRANDE</t>
  </si>
  <si>
    <t>De: 00099024113 Transferencia en cumplimiento al DS N0913 de 15/06/2011 y el Convenio Intergubernativo de Financiamiento UPRE-CIF-IG/206/2016, suscrito entre la UPRE y el GAM Irupanai, Proyecto Construccion Tinglado Polifuncional Unidad Educativa Victor Centellas (Laza) - Irupana, correspondiente al</t>
  </si>
  <si>
    <t>De: 00099024113 Transferencia en cumplimiento al DS N0913 de 15/06/2011 y el Convenio Intergubernativo de Financiamiento UPRE-CIF-IG 359/2016, suscrito entre la UPRE y el GAM La Rivera, Proyecto Implem. de Cancha de Futbol con Cesped Sintetico La Rivera, correspondiente al pago de la planilla N 2, s</t>
  </si>
  <si>
    <t>De: 00099024113 Transferencia en cumplimiento al DS N0913 de 15/06/2011 y el Convenio Intergubernativo de Financiamiento UPRE-CIF-IG 063/2017, suscrito entre la UPRE y el GAM Yunchara, Proyecto Construccion Unidad Educativa 27 de Mayo - Municipio de Yunchara, correspondiente al pago de la planilla N</t>
  </si>
  <si>
    <t>De: 00099024113 Transferencia en cumplimiento al DS N0913 de 15/06/2011 y el Convenio Intergubernativo de Financiamiento UPRE-CIF-IG 321/2016, suscrito entre la UPRE y el GAM Punta, Proyecto Const. Complejo Deportivo Villa Arenal Punata, correspondiente al pago de la planilla N 2 de cierre, segun la</t>
  </si>
  <si>
    <t>De: 00099024113 Transferencia en cumplimiento al DS N0913 de 15/06/2011 y el Convenio Intergubernativo de Financiamiento UPRE-CIF-IG/418/2016, suscrito entre la UPRE y el GAM Potosi, Proyecto Construccion Centro de Educacion Tecnico Alternativa Potosi D-7, correspondiente al pago de la planilla N 5,</t>
  </si>
  <si>
    <t>De: 00099024113 Transferencia en cumplimiento al DS N0913 de 15/06/2011 y el Convenio Interinstitucional de Financiamiento UPRE-CIF-389/2014, suscrito entre la UPRE y el GAM El Torno, Proyecto Construccion 2da Fase Mercado Municipal El Torno, correspondiente al pago de la planilla N2, segun la UPRE</t>
  </si>
  <si>
    <t>De: 00099024113 Transferencia en cumplimiento al DS N0913 de 15/06/2011 y el Convenio Intergubernativo de Financiamiento UPRE-CIF-IG/324/2015, suscrito entre la UPRE y el GAM Viacha, Proyecto Construccion Unidad Educativa Tecnico Humanistico Hugo Ordonez Saravia Distrito - 1, correspondiente al pago</t>
  </si>
  <si>
    <t>TRANSFERENCIA DEL EXTERIOR SEGUN SWIFT NO.12696 Y NO.12691 DE FECHA 05/09/2017 ORDENANTE: CONSULADO GENERAL DE BOLIVIA (BUENOS AIRES ARGENTINA) REF.: S25 SERVICIOS DEL GOBIERNO LIB. 00340012005 SEGIP - RECAUDACION EXTERIOR - CEDULAS DE IDENTIDAD</t>
  </si>
  <si>
    <t>NÚMERO DE LIBRETA CUT: 99031009.00 OPERACIÓN T01 TRANSFERENCIA DE FONDOS A LA CUT - TESORO DIRECTO DE BANCO UNION S.A. A CUENTA UNICA DEL TESORO CON NUMERO DE SOLICITUD = 2091127 Y NUMERO CORRELATIVO = 91320005092017204 VENTA DE BONOS BTX POR CUENTA DE VUN</t>
  </si>
  <si>
    <t>||REGISTRO COBRO COMISION AMPLIACION DE VALIDEZ DE 0,15% S/USD 51.600.- POR 30 DIAS Y EMISION DE CBTE. CTBLE BS50.- S/G NOTA CEASS/DIR/N° 0443/2017 ADJUNTA DE LA FECHA CGO. LIB. N°00249012001 LPB- CEASS CEN ABAST. Y SUM DE SALUD REF.: COM. ENMIENDA LC I-2017-005</t>
  </si>
  <si>
    <t>VENTA DE DIVISAS CON TRANSFERENCIA DE FONDOS A SOLICITUD DE ADMINISTRACION DE SERVICIOS PORTUARIOS BOLIVIA SEGUN SOLICITUD 3033 REF: H.R. 2603 - ENVIO DE RECURSOS AL PUERTO DE ANTOFAGASTA POR GASTOS DE FUNCIONAMIENTO POR CONCEPTO DE SERVICIOS BASICOS, CORRESPONDIENTE A LA REPOSICION DE AGOSTO/2017, LIB. 00594012001 ASP-B FONDO DE OPERACIONES</t>
  </si>
  <si>
    <t>VENTA DE DIVISAS CON TRANSFERENCIA DE FONDOS A SOLICITUD DE INSUMOS BOLIVIA SEGUN SOLICITUD 3041 REF: TRANSFERENCIA AL EXTERIOR POR EL PAGO A LA UNION ISRAELITA DEL PERU PARA CONCRETAR LA OBTENCION DEL CERTIFICADO KOSHER PARA LA PLANTA PROCESADORA DE PALMITO Y PINA IVIRGARZAMA, SEGUN COMUNICACION IN LIB. 00224012002 INSUMOS BOL.ADMIN.CENTRAL. FUNCION. EXP PALMITO CULT.A VENEZ</t>
  </si>
  <si>
    <t>VENTA DE DIVISAS CON TRANSFERENCIA DE FONDOS A SOLICITUD DE MINISTERIO DE LA PRESIDENCIA SEGUN SOLICITUD 3040 REF: DIVISAS USD 137,000.00 SEGUNDO PAGO A CUENTA A DASSAULT FALCON JET CORP POR SERVICIO DE MANTENIMIENTO DE LA AERONAVE PRESIDENCIAL FAB 002, SEGUN INVOICE 900799 17, PAGO A BANK OF AMERIC LIB. 00099021001 TGN-RECURSOS ORDINARIOS (3987)</t>
  </si>
  <si>
    <t>VENTA DE DIVISAS CON TRANSFERENCIA DE FONDOS A SOLICITUD DE MINISTERIO DE EDUCACION SEGUN SOLICITUD 3038 REF: TRASPASO PARA ELDER ANTONIO NINAHUANCA TERAN EQUIVALENTES 174,98 USD LIB. 00099021001 TGN-RECURSOS ORDINARIOS (3987) POR DIFERENCIAL CAMBIARIO</t>
  </si>
  <si>
    <t>VENTA DE DIVISAS CON TRANSFERENCIA DE FONDOS A SOLICITUD DE MINISTERIO DE EDUCACION SEGUN SOLICITUD 3038 REF: TRASPASO PARA ELDER ANTONIO NINAHUANCA TERAN EQUIVALENTES 174,98 USD LIB. 00099021001 TGN-RECURSOS ORDINARIOS (3987)</t>
  </si>
  <si>
    <t>VENTA DE DIVISAS CON TRANSFERENCIA DE FONDOS A SOLICITUD DE MINISTERIO DE EDUCACION SEGUN SOLICITUD 3037 REF: TRASPASO FANY BEATRIS RAMOS QUISPE EQUIVALENTES 262,48 USD LIB. 00099021001 TGN-RECURSOS ORDINARIOS (3987) POR DIFERENCIAL CAMBIARIO</t>
  </si>
  <si>
    <t>VENTA DE DIVISAS CON TRANSFERENCIA DE FONDOS A SOLICITUD DE MINISTERIO DE EDUCACION SEGUN SOLICITUD 3037 REF: TRASPASO FANY BEATRIS RAMOS QUISPE EQUIVALENTES 262,48 USD LIB. 00099021001 TGN-RECURSOS ORDINARIOS (3987)</t>
  </si>
  <si>
    <t>VENTA DE DIVISAS CON TRANSFERENCIA DE FONDOS A SOLICITUD DE MINISTERIO DE EDUCACION SEGUN SOLICITUD 3034 REF: TRASPASO PARA SERGIO LUIS AYALA TAPIA EQUIVALENTES 393,72 USD LIB. 00099021001 TGN-RECURSOS ORDINARIOS (3987) POR DIFERENCIAL CAMBIARIO</t>
  </si>
  <si>
    <t>VENTA DE DIVISAS CON TRANSFERENCIA DE FONDOS A SOLICITUD DE MINISTERIO DE EDUCACION SEGUN SOLICITUD 3034 REF: TRASPASO PARA SERGIO LUIS AYALA TAPIA EQUIVALENTES 393,72 USD LIB. 00099021001 TGN-RECURSOS ORDINARIOS (3987)</t>
  </si>
  <si>
    <t>VENTA DE DIVISAS CON TRANSFERENCIA DE FONDOS A SOLICITUD DE MINISTERIO DE EDUCACION SEGUN SOLICITUD 3036 REF: TRASPASO PARA LUIS ANTONIO ALIAGA APARICIO EQUIVALENTES 831,17 USD LIB. 00099021001 TGN-RECURSOS ORDINARIOS (3987) POR DIFERENCIAL CAMBIARIO</t>
  </si>
  <si>
    <t>VENTA DE DIVISAS CON TRANSFERENCIA DE FONDOS A SOLICITUD DE MINISTERIO DE EDUCACION SEGUN SOLICITUD 3036 REF: TRASPASO PARA LUIS ANTONIO ALIAGA APARICIO EQUIVALENTES 831,17 USD LIB. 00099021001 TGN-RECURSOS ORDINARIOS (3987)</t>
  </si>
  <si>
    <t>VENTA DE DIVISAS CON TRANSFERENCIA DE FONDOS A SOLICITUD DE MINISTERIO DE EDUCACION SEGUN SOLICITUD 3035 REF: TRASPASO PARA FABIANA ISABEL BELMONTE RADA EQUIVALENTES 831,17 USD LIB. 00099021001 TGN-RECURSOS ORDINARIOS (3987) POR DIFERENCIAL CAMBIARIO</t>
  </si>
  <si>
    <t>VENTA DE DIVISAS CON TRANSFERENCIA DE FONDOS A SOLICITUD DE MINISTERIO DE EDUCACION SEGUN SOLICITUD 3035 REF: TRASPASO PARA FABIANA ISABEL BELMONTE RADA EQUIVALENTES 831,17 USD LIB. 00099021001 TGN-RECURSOS ORDINARIOS (3987)</t>
  </si>
  <si>
    <t>COBRO COSTOS DE PAPELERIA SEGUN TRANSFERENCIA DEL EXTERIOR POR ORDEN DE SEZIONE CONSOLARE AMBASCIATA DI BOLIVIA (ITALIA) REF.: GESTORIA CONSULAR AGOSTO 2017 LIB. 00010011102 MIN.RELACIONES EXTERIORES - GESTORIA CONSULAR LEY Nº 3108</t>
  </si>
  <si>
    <t>PROVISION DE FONDOS A SOLICITUD DE YACIMIENTOS PETROLIFEROS FISCALES BOLIVIANOS SEGUN SOLICITUD YPFB-0261-2017 REF: PAGO TRANSP DUCTO MENOR BULO BULO JULIO 17 A YPFB CHACO S.A. LIB. 00513012007 YPFB - RECURSOS NACIONALIZACIÓN</t>
  </si>
  <si>
    <t>COBRO COSTOS DE PAPELERIA SEGUN TRANSFERENCIA DEL EXTERIOR POR ORDEN DE EMBAJADA DE BOLIVIA EN COSTA RICA REF.: GESTORIA CONSULAR AGOSTO 2017 LIB. 00010011102 MIN.RELACIONES EXTERIORES - GESTORIA CONSULAR LEY Nº 3108</t>
  </si>
  <si>
    <t>COBRO COSTOS DE PAPELERIA SEGUN TRANSFERENCIA DEL EXTERIOR POR ORDEN DE EMBASSY OF BOLIVIA (TOKYO JAPAN) REF.: SECCION CONSULAR LIB. 00010011102 MIN.RELACIONES EXTERIORES - GESTORIA CONSULAR LEY Nº 3108</t>
  </si>
  <si>
    <t>COBRO COSTOS DE PAPELERIA SEGUN TRANSFERENCIA DEL EXTERIOR POR ORDEN DE PERUANA DE COMBUSTIBLE S.A. LIB. 00513062001 YPFB-OPERACIONES PLANTA DE SEPARACION DE LIQUIDOS RIO GRANDE</t>
  </si>
  <si>
    <t>TRANSFERENCIA DE FONDOS AL EXTERIOR A SOLICITUD DE MINISTERIO DE PLANIFICACION DEL DESARROLLO SEGUN SOLICITUD 3042 REF: PAGO DEL CONTRATO DE CONSULTORIA INDIVIDUAL POR PRODUCTO MPD/DGAJ/CP NO. 23/2017, POR ELABORACION DEL ESTUDIO DE PREINVERSION IMPLEMENTACION COMPONENTE RIEGO - PROYECTO MULTIPROPO LIB. 00066047003 MPD - BID APOYO A LA PREINVERSIÓN PARA EL DESARROLLO - 3534</t>
  </si>
  <si>
    <t>VENTA DE DIVISAS CON TRANSFERENCIA DE FONDOS A SOLICITUD DE VICEPRESIDENCIA DEL ESTADO SEGUN SOLICITUD 3043 REF: PAGO A ROYAL FBO SERVICE SA, POR EL SERVICIO DE ABASTECIMIENTO DE COMBUSTIBLE, TRIP SUPPORT Y HANDLING DEL VIAJE OFICIAL REALIZADO POR EL SR VICEPRESIDENTE DLE ESTADO A LA CIUDAD DE GUARU LIB. 00099021001 TGN-RECURSOS ORDINARIOS (3987)</t>
  </si>
  <si>
    <t>COBRO COSTOS DE PAPELERIA SEGUN TRANSFERENCIA DEL EXTERIOR POR ORDEN DE CONSULADO GENERAL DE BOLIVIA (BUENOS AIRES ARGENTINA) REF.: S25 SERVICIOS DEL GOBIERNO LIB. 00340012003 RECAUDACION EXTRANJERIA - C.I. -L.C.</t>
  </si>
  <si>
    <t>COBRO COSTOS DE PAPELERIA SEGUN TRANSFERENCIA DEL EXTERIOR POR ORDEN DE CONSULADO GENERAL DE BOLIVIA BUENOS AIRES ARGENTINA LIB. 00010011102 MIN.RELACIONES EXTERIORES - GESTORIA CONSULAR LEY Nº 3108</t>
  </si>
  <si>
    <t>De: 00099024113 Transferencia en cumplimiento al DS N0913 de 15/06/2011 y el Convenio Intergubernativo de Financiamiento UPRE-CIF-IG/051/2016, suscrito entre la UPRE y el GAM Santa Rosa del Sara, Proyecto Construccion Modulo Educativo U.E. Galilea, correspondiente al pago de la planilla N4 de cierre</t>
  </si>
  <si>
    <t>De: 00099024113 Transferencia en cumplimiento al DS N0913 de 15/06/2011 y el Convenio Interinstitucional de Financiamiento UPRE-CIF-0656/13, suscrito entre la UPRE y el GAM San Pedro de Quemes, Proyecto Construccion Coliseo Cerrado San Pedro de Quemes, correspondiente al pago de la planilla N4, seg</t>
  </si>
  <si>
    <t>De: 00099024113 Transferencia en cumplimiento al DS N0913 de 15/06/2011 y el Convenio Interinstitucional de Financiamiento UPRE-CIF-0194/13, suscrito entre la UPRE y el GAM Antequera, Proyecto Construccion Colegio Tecnico Humanistico Antequera, correspondiente al pago de la planilla N2 de cierre, s</t>
  </si>
  <si>
    <t>De: 00099024113 Transferencia en cumplimiento al DS N0913 de 15/06/2011 y el Convenio Intergubernativo de Financiamiento UPRE-CIF-IG/106/2016, suscrito entre la UPRE y el GAM San Rafael, Proyecto Construccion Tinglado Unidad Educativa Zoilo Flores San Rafael, correspondiente al pago de la planilla</t>
  </si>
  <si>
    <t>De: 00099024113 Transferencia en cumplimiento al DS N0913 de 15/06/2011 y el Convenio Interinstitucional de Financiamiento UPRE-CIF-0247/13, suscrito entre la UPRE y el GAM Cruz de Machacamarca, Proyecto Construccion Tinglado Irupata Municipio Cruz de Machacamarca, correspondiente al pago de la pla</t>
  </si>
  <si>
    <t>De: 00099024113 Transferencia en cumplimiento al DS N0913 de 15/06/2011 y el Convenio Intergubernativo de Financiamiento UPRE-CIF-IG/398/2016, suscrito entre la UPRE y el GAM Sica Sica, Proyecto Const. Casa Integral Central Agraria Sica Sica, correspondiente al pago de la planilla N3 de cierre, segu</t>
  </si>
  <si>
    <t>De: 00099024113 Transferencia en cumplimiento al DS N0913 de 15/06/2011 y el Convenio Intergubernativo de Financiamiento UPRE-CIF-IG 464/2016, suscrito entre la UPRE y el GAM Mizque, Proyecto Construccion Unidad Educativa Puente Pampa, correspondiente al pago de la planilla N4, segun la UPRE.</t>
  </si>
  <si>
    <t>De: 00099024113 Transferencia en cumplimiento al DS N0913 de 15/06/2011 y el Convenio Intergubernativo de Financiamiento UPRE-CIF-IG 536/2016, suscrito entre la UPRE y el GAM Entre Rios, Proyecto Construccion Puente Vehicular Chiquiaca Centro, correspondiente al pago de la planilla N3, segun la UPRE</t>
  </si>
  <si>
    <t>TRANSFERENCIA DEL EXTERIOR SEGUN SWIFT NO.12731 DE FECHA 06/09/2017 ORDENANTE: CONSULADO DE BOLIVIA EN MADRID REF.: RECAUDACION EXTERIOR LICENCIAS DE CONDUCIR LIB. 00340012004 SEGIP-RECAUDACION EXTERIOR-LICENCIAS DE CONDUCIR</t>
  </si>
  <si>
    <t>TRANSFERENCIA DEL EXTERIOR SEGUN SWIFT NO.12730 DE FECHA 06/09/2017 ORDENANTE: CONSULADO DE BOLIVIA EN MADRID LIB. 00340012005 SEGIP - RECAUDACION EXTERIOR - CEDULAS DE IDENTIDAD</t>
  </si>
  <si>
    <t>COBRO COSTOS DE PAPELERIA POR REGULARIZACION DE TRANSFERENCIA DEL EXTERIOR POR ORDEN DE CONSULADO DE BOLIVIA EN SALTA.REF.:RECAUDACION GESTORIA CONSULAR AGOSOT 2017 LIB. 00010011102 MIN.RELACIONES EXTERIORES - GESTORIA CONSULAR LEY Nº 3108</t>
  </si>
  <si>
    <t>COBRO COSTOS DE PAPELERIA POR REGULARIZACION DE TRANSFERENCIA DEL EXTERIOR POR ORDEN DE CONSULADO DE BOLIVIA EN MENDOZA.REF.:RECAUDACION GESTORIA CONSULAR AGOSTO 2017 LIB. 00010011102 MIN.RELACIONES EXTERIORES - GESTORIA CONSULAR LEY Nº 3108</t>
  </si>
  <si>
    <t>COBRO COSTOS DE PAPELERIA POR REGULARIZACION DE TRANSFERENCIA DEL EXTERIOR POR ORDEN DE CONSULADO GENERAL DE BOLIVIA SANTIAGO CHILE REF:GESTORIA CONSULAR MES DE AGOSTO LIB. 00010011102 MIN.RELACIONES EXTERIORES - GESTORIA CONSULAR LEY Nº 3108</t>
  </si>
  <si>
    <t>COBRO COSTOS DE PAPELERIA SEGUN TRANSFERENCIA DEL EXTERIOR POR ORDEN DE CONSULADO DE BOLIVIA EN MADRID REF.: RECAUDACION EXTERIOR LICENCIAS DE CONDUCIR LIB. 00340012003 RECAUDACION EXTRANJERIA - C.I. -L.C.</t>
  </si>
  <si>
    <t>COBRO COSTOS DE PAPELERIA SEGUN TRANSFERENCIA DEL EXTERIOR POR ORDEN DE CONSULADO DE BOLIVIA EN MADRID REF.: GESTORIA CONSULAR LIB. 00010011102 MIN.RELACIONES EXTERIORES - GESTORIA CONSULAR LEY Nº 3108</t>
  </si>
  <si>
    <t>VENTA DE DIVISAS CON TRANSFERENCIA DE FONDOS A SOLICITUD DE MINISTERIO DE EDUCACION SEGUN SOLICITUD 3029 REF: TRASPASO PARA THE GOVERNORS OF THE UNIVERSITY OF ALBERTA. (JORGE GROCK PEREIRA, ANA TERESA MORATO LOPEZ, PATRICIA QUIROGA YANEZ, MARISSA CASTRO MAGNANI, LIZ HUAYTA HERNANI) EQUIVALENTES 2.5 LIB. 00099021001 TGN-RECURSOS ORDINARIOS (3987) POR DIFERENCIAL CAMBIARIO</t>
  </si>
  <si>
    <t>VENTA DE DIVISAS CON TRANSFERENCIA DE FONDOS A SOLICITUD DE MINISTERIO DE EDUCACION SEGUN SOLICITUD 3029 REF: TRASPASO PARA THE GOVERNORS OF THE UNIVERSITY OF ALBERTA. (JORGE GROCK PEREIRA, ANA TERESA MORATO LOPEZ, PATRICIA QUIROGA YANEZ, MARISSA CASTRO MAGNANI, LIZ HUAYTA HERNANI) EQUIVALENTES 2.5 LIB. 00099021001 TGN-RECURSOS ORDINARIOS (3987)</t>
  </si>
  <si>
    <t>COBRO COSTOS DE PAPELERIA SEGUN TRANSFERENCIA DEL EXTERIOR POR ORDEN DE CONSULADO GENERAL DE BOLIVIA EN SAO PAULO BR.REF.:RECUADACION CONSULAR AGOSTO 2017 LIB. 00010011102 MIN.RELACIONES EXTERIORES - GESTORIA CONSULAR LEY Nº 3108</t>
  </si>
  <si>
    <t>COBRO COSTOS DE PAPELERIA SEGUN TRANSFERENCIA DEL EXTERIOR POR ORDEN DE EMBAJADA DE BOLIVIA EN ALEMANIA REF.: RECAUDACION GESTORIA CONSULAR AGOSTO 2017 LIB. 00010011102 MIN.RELACIONES EXTERIORES - GESTORIA CONSULAR LEY Nº 3108</t>
  </si>
  <si>
    <t>COBRO COSTOS DE PAPELERIA SEGUN TRANSFERENCIA DEL EXTERIOR POR ORDEN DE CONSULADO DE BOLIVIA EN MURCIA REF.: GESTORIA CONSULAR AGOSTO 2017 LIB. 00010011102 MIN.RELACIONES EXTERIORES - GESTORIA CONSULAR LEY Nº 3108</t>
  </si>
  <si>
    <t>VENTA DE DIVISAS CON TRANSFERENCIA DE FONDOS A SOLICITUD DE ADMINISTRACION DE SERVICIOS PORTUARIOS BOLIVIA SEGUN SOLICITUD 3045 REF: H.R. 2614 - 2626 - ENVIO DE RECURSOS (PARCIAL) AL PUERTO DE ARICA PARA GASTOS DE FUNCIONAMIENTO POR CONCEPTO DE SERVICIOS BASICOS, BIENES Y SERVICIOS Y GATE OUT CORRE LIB. 00594012001 ASP-B FONDO DE OPERACIONES</t>
  </si>
  <si>
    <t>VENTA DE DIVISAS CON TRANSFERENCIA DE FONDOS A SOLICITUD DE YACIMIENTOS PETROLIFEROS FISCALES BOLIVIANOS SEGUN SOLICITUD 3046 REF: TRANSFERENCIA DE FONDOS A SOLICITUD DE RECURSOS A LA REPRESENTACION YPFB ARGENTINA POR EL TERCER TRIMESTRE 2017 SEGUN DOCUMENTACION ADJUNTA LIB. 00513012003 LBP-YPFB (2011349681373)</t>
  </si>
  <si>
    <t>COBRO COSTOS DE PAPELERIA SEGUN TRANSFERENCIA DEL EXTERIOR POR ORDEN DE CONSULADO GERAL DA BOLIVIA LIB. 00010011102 MIN.RELACIONES EXTERIORES - GESTORIA CONSULAR LEY Nº 3108</t>
  </si>
  <si>
    <t>COBRO COSTOS DE PAPELERIA SEGUN TRANSFERENCIA DEL EXTERIOR POR ORDEN DE CONSULADO DE BOLIVIA JUJUY-ARGENTINA REF:RECAUDACION GESTORIA CONSULAR LIB. 00010011102 MIN.RELACIONES EXTERIORES - GESTORIA CONSULAR LEY Nº 3108</t>
  </si>
  <si>
    <t>COBRO COSTOS DE PAPELERIA SEGUN TRANSFERENCIA DEL EXTERIOR POR ORDEN DE CONSULADO DE BOLIVIA EN VALENCIA (ESPAÑA) REF.: RECAUDACION CONSULAR AGOSTO LIB. 00010011102 MIN.RELACIONES EXTERIORES - GESTORIA CONSULAR LEY Nº 3108</t>
  </si>
  <si>
    <t>TRANSFERENCIA DEL EXTERIOR SEGUN SWIFT NO.12827 DE FECHA 07/09/2017 ORDENANTE: CONSULADO DE BOLIVIA EN PUNO PERU REF:DEV.SALDOS PROGRAMA DOCUMENTACION LIB. 00099021001 TGN-RECURSOS ORDINARIOS (3987)</t>
  </si>
  <si>
    <t>TRANSFERENCIA DEL EXTERIOR SEGUN SWIFT 12828 DE FECHA 07/09/2017 ORDENANTE: CONSULADO DE BOLIVIA EN PUNO PERU REF.: DEVOLUCION SALDOS GASTOS DE FUNCIONAMIENTO LIB. 00099021001 TGN-RECURSOS ORDINARIOS (3987)</t>
  </si>
  <si>
    <t>TRANSFERENCIA DEL EXTERIOR SEGUN SWIFT 12829 DE FECHA 07/09/2017 ORDENANTE: CONSULADO DE BOLIVIA EN PUNO PERU REF.: DEV SALDOS GASTOS DE FUNCIONAMIENTO LIB. 00099021001 TGN-RECURSOS ORDINARIOS (3987)</t>
  </si>
  <si>
    <t>A:00099024113 Debito Automatico por incumplimiento al Gobierno Autonomo Municipal de Caranavi (GAM CRV), correspondiente al Convenio Interinstitucional del Financiamiento UPRE-CIF-1204/2013 de fecha 31 de octubre 2013, Suscrito entre la Unidad de Proyectos Espaciales y el GAM CRV proyecto Construc</t>
  </si>
  <si>
    <t>NÚMERO DE LIBRETA CUT: 99031009.00 OPERACIÓN T01 TRANSFERENCIA DE FONDOS A LA CUT - TESORO DIRECTO DE BANCO UNION S.A. A CUENTA UNICA DEL TESORO CON NUMERO DE SOLICITUD = 2098604 Y NUMERO CORRELATIVO = 91320007092017320 VENTA DE BONOS BTX POR CUENTA DE VUN</t>
  </si>
  <si>
    <t>||TRANSFERENCIA A LA CUENTA UNICA DEL TESORO IMPORTE RETENIDO A WALTER ABRAHAM PEREZ ALANDIA POR REMUNERACIÓN MÁXIMA CORRESPONDIENTE AL MES DE AGOSTO/2017 - LIBRETA N° 00990201001, SEGÚN DOCUMENTOS ADJUNTOS Y "ROC" N° 1095/2017 DEL DCR. TRANSFERENCIA POR REMUNERACIÓN MÁXIMA WALTER PEREZ ALANDIA - AGOSTO/2017 LIBRETA N° 00990201001</t>
  </si>
  <si>
    <t>||DEVOLUCION SALDO NO UTILIZADO CARTA DE CREDITO I-2017-003 DE ACUERDO A NOTA YPFB/GAFC-2650/DCEG-731/2017 ADJUNTA. DEPOSITO LIB N°00513042001 YPFB-OPERACIONES GNEE REF.:DEVOLUCION SALDO NO UTILIZADO LC I-2017-003</t>
  </si>
  <si>
    <t>'COBRO DE UTILES DE ESCRITORIO POR´||BS 50.- EN COMPLEMENTO A COMPROBANTE S-0897448 ADJUNTO DE LA FECHA. CGO.LIB.N°00513042001 YPFB-OPERACIONES GNEE REF.: CGO EMISION CBTE CONTABLE DEV SALDO LC I-2017-003</t>
  </si>
  <si>
    <t>||COBRO DE UTILES DE ESCRITORIO POR REGULARIZACION DEL COMPROBANTE S-0896063 DE FECHA 22/08/2017 POR COBRO QUE EFECTUA EL BANK OF TOKYO-MITSUBISHI UFJ. LTD POR DESEMBOLSO DE FECHA 22/08/2017 DEL JICA PTMO. BV-P5, SEGUN NOTA MEFP/VTCP/DGCP//UODP-667/2017 DE FECHA 07/09/2017 LIBRETA N° 00099021001 TGN-RECURSOS ORDINARIOS CUENTA 3987</t>
  </si>
  <si>
    <t>COBRO COSTOS DE PAPELERIA SEGUN TRANSFERENCIA DEL EXTERIOR POR ORDEN DE GAS TOTAL S.A. REF.:A CUENTA SEGUN CONTRATO NRO.63 LIB. 00513062001 YPFB-OPERACIONES PLANTA DE SEPARACION DE LIQUIDOS RIO GRANDE</t>
  </si>
  <si>
    <t>COBRO COSTOS DE PAPELERIA SEGUN TRANSFERENCIA DEL EXTERIOR POR ORDEN DE HERCO COMBUSTIBLES S A (LIMA PERU) REF.: CONTRATO CONDENSADO DE GAS NRO 21 LIB. 00513062001 YPFB-OPERACIONES PLANTA DE SEPARACION DE LIQUIDOS RIO GRANDE</t>
  </si>
  <si>
    <t>COBRO COSTOS DE PAPELERIA SEGUN TRANSFERENCIA DEL EXTERIOR POR ORDEN DE EMBASSY OF THE PLURINATIONAL STATE OF BOLIVIA REF.: GASTORIA CONSULAR JULIO Y AGOSTO 2017 LIB. 00010011102 MIN.RELACIONES EXTERIORES - GESTORIA CONSULAR LEY Nº 3108</t>
  </si>
  <si>
    <t>COBRO COSTOS DE PAPELERIA SEGUN TRANSFERENCIA DEL EXTERIOR POR ORDEN DE CONSULADO GENERAL DE BOLIVIA EN GINEBRA-SUIZA.REF.:GESTORIA CONSULAR AGOSTO LIB. 00010011102 MIN.RELACIONES EXTERIORES - GESTORIA CONSULAR LEY Nº 3108</t>
  </si>
  <si>
    <t>COBRO COSTOS DE PAPELERIA SEGUN TRANSFERENCIA DEL EXTERIOR POR ORDEN DE CONSULADO DE BOLIVIA EN SEVILLA.REF.:GESTORIA CONSULAR AGOSTO 2017 LIB. 00010011102 MIN.RELACIONES EXTERIORES - GESTORIA CONSULAR LEY Nº 3108</t>
  </si>
  <si>
    <t>VENTA DE DIVISAS CON TRANSFERENCIA DE FONDOS A SOLICITUD DE MINISTERIO DE SALUD SEGUN SOLICITUD 3051 REF: PAGO A LA OFICINA SANITARIA PANAMERICANA, POR LA COMPRA DE INSECTICIDAS PARA EL PROGRAMA NACIONAL DEL DENGUE, CITIBANK, 111 WALL STREET, NEW YORK, NY 10043, CUENTA 3615-9769 SWIFT CITIUS33 ABA LIB. 00046024204 MS - 5% ENTES GESTORES PROGRAMAS PREVENC. Y PROYECTOS NALES.</t>
  </si>
  <si>
    <t>VENTA DE DIVISAS CON TRANSFERENCIA DE FONDOS A SOLICITUD DE MINISTERIO DE EDUCACION SEGUN SOLICITUD 3030 REF: TRASPASO PARA MELBOURNE UNIVERSITY STUDENT FEES ACCOUNT (LUZ NATALIA MERCADO) EQUIVALENTES 13.972,53 USD LIB. 00099021001 TGN-RECURSOS ORDINARIOS (3987) POR DIFERENCIAL CAMBIARIO</t>
  </si>
  <si>
    <t>VENTA DE DIVISAS CON TRANSFERENCIA DE FONDOS A SOLICITUD DE MINISTERIO DE EDUCACION SEGUN SOLICITUD 3030 REF: TRASPASO PARA MELBOURNE UNIVERSITY STUDENT FEES ACCOUNT (LUZ NATALIA MERCADO) EQUIVALENTES 13.972,53 USD LIB. 00099021001 TGN-RECURSOS ORDINARIOS (3987)</t>
  </si>
  <si>
    <t>COBRO COSTOS DE PAPELERIA SEGUN TRANSFERENCIA DEL EXTERIOR POR ORDEN DE CONSULADO DE BOLIVIA EN PUNO PERU REF:DEV.SALDOS PROGRAMA DOCUMENTACION LIB. 00099021001 TGN-RECURSOS ORDINARIOS (3987)</t>
  </si>
  <si>
    <t>COBRO COSTOS DE PAPELERIA SEGUN TRANSFERENCIA DEL EXTERIOR POR ORDEN DE CONSULADO DE BOLIVIA EN PUNO PERU REF.: DEVOLUCION SALDOS GASTOS DE FUNCIONAMIENTO LIB. 00099021001 TGN-RECURSOS ORDINARIOS (3987)</t>
  </si>
  <si>
    <t>COBRO COSTOS DE PAPELERIA SEGUN TRANSFERENCIA DEL EXTERIOR POR ORDEN DE CONSULADO DE BOLIVIA EN PUNO PERU REF.: DEV SALDOS GASTOS DE FUNCIONAMIENTO LIB. 00099021001 TGN-RECURSOS ORDINARIOS (3987)</t>
  </si>
  <si>
    <t>De: 00099024113 Transferencia en cumplimiento al DS N0913 de 15/06/2011 y el Convenio Interinstitucional de Financiamiento UPRE-CIF-0979/2013, suscrito entre la UPRE y el GAM Sorata, Proyecto Construccion Mercado Hugo Montes Sorata, correspondiente al pago de la planilla N7 de cierre, segun la UPRE</t>
  </si>
  <si>
    <t>De: 00099024113 Transferencia en cumplimiento al DS N0913 de 15/06/2011 y el Convenio Interinstitucional de Financiamiento UPRE-CIF-262/2014, suscrito entre la UPRE y el GAM San Ramon, Proyecto Construccion Mirador Turistico Chiquitano Amazonico, correspondiente al pago de la planilla N4 de cierre,</t>
  </si>
  <si>
    <t>De: 00099024113 Transferencia en cumplimiento al DS N0913 de 15/06/2011 y el Convenio Interinstitucional de Financiamiento UPRE-CIF-0260/13, suscrito entre la UPRE y el GAM Turco, Proyecto Construccion de Cesped Natural para el Estadium Municipal de Turco, correspondiente al pago de la planilla N6 d</t>
  </si>
  <si>
    <t>De: 00099024113 Transferencia en cumplimiento al DS N0913 de 15/06/2011 y el Convenio Intergubernativo de Financiamiento UPRE-CIF-IG 503/2016, suscrito entre la UPRE y el GAM Villa Tunari, Proyecto Construccion Tinglado, Graderias y Cancha Multiple U.E. Santa Elena C. Chipiriri, correspondiente al p</t>
  </si>
  <si>
    <t>De: 00099024113 Transferencia en cumplimiento al DS N0913 de 15/06/2011 y el Convenio Intergubernativo de Financiamiento UPRE-CIF-IG/087/2015, suscrito entre la UPRE y el GAM Llallagua, Proyecto Construccion Unidad Educativa Bartolina Sisa Golf Ayllu Chullpa, correspondiente al pago de la planilla</t>
  </si>
  <si>
    <t>De: 00099024113 Transferencia en cumplimiento al DS N0913 de 15/06/2011 y el Convenio Intergubernativo de Financiamiento UPRE-CIF-IG/144/2016, suscrito entre la UPRE y el GAM Chimore, Proyecto Construccion Puesto de Salud Senda F, correspondiente al pago de la planilla N3 de cierre, segun la UPRE.</t>
  </si>
  <si>
    <t>De: 00099024113 Transferencia en cumplimiento al DS N0913 de 15/06/2011 y el Convenio Intergubernativo de Financiamiento UPRE-CIF-IG/310/2015, suscrito entre la UPRE y el GAM Camataqui, Proyecto Construccion Unidad Educativa Chiri, correspondiente al pago de la planilla N2 de cierre, segun la UPRE.</t>
  </si>
  <si>
    <t>De: 00099024113 Transferencia en cumplimiento al DS N0913 de 15/06/2011 y el Convenio Intergubernativo de Financiamiento UPRE-CIF-IG/364/2015, suscrito entre la UPRE y el GAM Yapacani, Proyecto Construccion Modulo Educativo Don Bosco, correspondiente al pago de la planilla N4 de cierre, segun la UPR</t>
  </si>
  <si>
    <t>De: 00099024113 Transferencia en cumplimiento al DS N0913 de 15/06/2011 y el Convenio Intergubernativo de Financiamiento UPRE-CIF-IG/095/2016, suscrito entre la UPRE y el GAM Warnes, Proyecto Construccion Tinglado y Graderia Unidad Educativa Jose Antonio Ortiz - Warnes, correspondiente al pago de la</t>
  </si>
  <si>
    <t>De: 00099024113 Transferencia en cumplimiento al DS N0913 de 15/06/2011 y el Convenio Intergubernativo de Financiamiento UPRE-CIF-IG 383/2017, suscrito entre la UPRE y el GAM Waldo Ballivian, Proyecto Construccion Casa de Gobierno G.A.M. Waldo Ballivian Tumarapi, correspondiente al pago del 20% de a</t>
  </si>
  <si>
    <t>De: 00099024113 Transferencia en cumplimiento al DS N0913 de 15/06/2011 y el Convenio Interinstitucional de Financiamiento UPRE-CIF-591/2014, suscrito entre la UPRE y el GAM Viacha, Proyecto Construccion Centro de Educacion Alternativa Viacha, correspondiente al pago de la planilla N2, segun la UPR</t>
  </si>
  <si>
    <t>De: 00099024113 Transferencia en cumplimiento al DS N0913 de 15/06/2011 y el Convenio Intergubernativo de Financiamiento UPRE-CIF-IG 530/2016, suscrito entre la UPRE y el GAM Villa Tunari, Proyecto Construccion Infraestructura Centro de Capacitacion de Saneamiento Basico Chipiriri, correspondiente a</t>
  </si>
  <si>
    <t>A:00373024104 TRANSFERENCIA DE RECURSOS SEGUN INFORME MEFP/VTCP/DGPOT/UPCFTGN/INF/N1881/2017. Ref: Transferencia de recursos FDI a favor de las UNIBOL, correspondiente al mes de Agosto de 2017.</t>
  </si>
  <si>
    <t>REVERSION DE COMPROBANTES CONTABLES G-0539558 Y G-0539559 DE LA FECHA, POR ABONO ERRONEO EN CUENTA DEL BENEFICIARIO. LIB.00513062001 YPFB-OPERACIONES PLANTA DE SEPARACION DE LIQUIDOS RIO GRANDE</t>
  </si>
  <si>
    <t>NÚMERO DE LIBRETA CUT: 99031009.00 OPERACIÓN T01 TRANSFERENCIA DE FONDOS A LA CUT - TESORO DIRECTO DE BANCO UNION S.A. A CUENTA UNICA DEL TESORO CON NUMERO DE SOLICITUD = 2102749 Y NUMERO CORRELATIVO = 91320008092017387 TRANSFERENCIA AL TGN POR OPERACIONES VENTA DE BONOS BTX</t>
  </si>
  <si>
    <t>||TRANSFERENCIA DE FONDOS S/G. MENSAJE SWIFT NRO. 12895 DE LA FECHA (SECTOR PUBLICO). DEBITO DE LA LIBRETA 00117012001 DGAC, REPOSICION UTILES DE ESCRITORIO.</t>
  </si>
  <si>
    <t>PROVISION DE FONDOS A SOLICITUD DE YACIMIENTOS PETROLIFEROS FISCALES BOLIVIANOS SEGUN SOLICITUD YPFB-0262-2017 REF: PAGO TRANSPORTE DUCTO MENOR LINEA 12 JULIO 2017 A YPFB TRANSPORTE S.A. LIB. 00513012007 YPFB - RECURSOS NACIONALIZACIÓN</t>
  </si>
  <si>
    <t>VENTA DE DIVISAS CON TRANSFERENCIA DE FONDOS A SOLICITUD DE MINISTERIO DE RELACIONES EXTERIORES SEGUN SOLICITUD 3056 REF: PAGO DE HABERES A FAVOR DEL CONSULADO EN MURCIA, CORRESPONDIENTE AL MES DE AGOSTO/2017, S/G PLANILLA NRO. 81702 LIB. 00010011102 MIN.RELACIONES EXTERIORES - GESTORIA CONSULAR LEY Nº 3108</t>
  </si>
  <si>
    <t>VENTA DE DIVISAS CON TRANSFERENCIA DE FONDOS A SOLICITUD DE MINISTERIO DE RELACIONES EXTERIORES SEGUN SOLICITUD 3054 REF: REMESA ADICIONAL A FAVOR DE LA EMBAJADA EN MEXICO, PARA ATENDER LAS NECESIDADES DE LA XXXVI FERIA INTERNACIONAL DEL LIBRO DEL INSTITUTO POLITECNICO NACIONAL 2017, S/G EB.MX.NSC-2 LIB. 00099021001 TGN-RECURSOS ORDINARIOS (3987)</t>
  </si>
  <si>
    <t>VENTA DE DIVISAS CON TRANSFERENCIA DE FONDOS A SOLICITUD DE MINISTERIO DE RELACIONES EXTERIORES SEGUN SOLICITUD 3057 REF: PAGO DE HABERES DEL CENTRO EMISOR DE PASAPORTES - WASHINGTON, CORRESPONDIENTE AL MES DE AGOSTO/2017, S/G PLANILLA NRO. 81703 LIB. 00010011102 MIN.RELACIONES EXTERIORES - GESTORIA CONSULAR LEY Nº 3108</t>
  </si>
  <si>
    <t>VENTA DE DIVISAS CON TRANSFERENCIA DE FONDOS A SOLICITUD DE MINISTERIO DE RELACIONES EXTERIORES SEGUN SOLICITUD 3058 REF: PAGO DE COSTO DE VIDA DEL SERVICIO EXTERIOR, CORRESPONDIENTE AL MES DE AGOSTO/2017, S/G PLANILLA NRO. 81706 LIB. 00099021001 TGN-RECURSOS ORDINARIOS (3987)</t>
  </si>
  <si>
    <t>COBRO COSTOS DE PAPELERIA SEGUN TRANSFERENCIA DEL EXTERIOR POR ORDEN DE CONSULADO DE BOLIVIA (SANTIAGO CHILE) REF.: RECAUDACIONES GESTORIA CONSULAR LIB. 00010011102 MIN.RELACIONES EXTERIORES - GESTORIA CONSULAR LEY Nº 3108</t>
  </si>
  <si>
    <t>COBRO COSTOS DE PAPELERIA SEGUN TRANSFERENCIA DEL EXTERIOR POR ORDEN DE CONSULADO DE BOLIVIA EN IQUIQUE REF.: TRANSFERENCIA POR RECAUDACION GESTORIA CONSULAR AGOSTO 2017 LIB. 00010011102 MIN.RELACIONES EXTERIORES - GESTORIA CONSULAR LEY Nº 3108</t>
  </si>
  <si>
    <t>COBRO COSTOS DE PAPELERIA SEGUN TRANSFERENCIA DEL EXTERIOR POR ORDEN DE CONSULADO DE BOLIVIA-LONDRES. REF.:GESTORIA CONSULAR AGOSTO 2017 LIB. 00010011102 MIN.RELACIONES EXTERIORES - GESTORIA CONSULAR LEY Nº 3108</t>
  </si>
  <si>
    <t>VENTA DE DIVISAS CON TRANSFERENCIA DE FONDOS A SOLICITUD DE MINISTERIO DE RELACIONES EXTERIORES SEGUN SOLICITUD 3055 REF: PAGO DE HABERES A FAVOR DEL SERVICIO EXTERIOR DIPLOMATICO Y CONSULAR, CORRESPONDIENTE AL MES DE AGOSTO/2017, S/G PLANILLA NRO. 81701 LIB. 00099021001 TGN-RECURSOS ORDINARIOS (3987)</t>
  </si>
  <si>
    <t>VENTA DE DIVISAS CON TRANSFERENCIA DE FONDOS A SOLICITUD DE MINISTERIO DE RELACIONES EXTERIORES SEGUN SOLICITUD 3060 REF: PAGO DE HABERES DEL CENTRO EMISOR DE PASAPORTES - MADRID, CORRESPONDIENTE AL MES DE AGOSTO/2017, S/G PLANILLA NRO. 81704 LIB. 00099021001 TGN-RECURSOS ORDINARIOS (3987)</t>
  </si>
  <si>
    <t>VENTA DE DIVISAS CON TRANSFERENCIA DE FONDOS A SOLICITUD DE MINISTERIO DE RELACIONES EXTERIORES SEGUN SOLICITUD 3059 REF: REMESA ADICIONAL PARA LA COMPRA DE TINTA DE IMPRESORA A FAVOR DEL CENTRO EMIPSOR DE PASAPORTES - MADRID, S/G CB.ES.MAD.-NSC-257/2017 LIB. 00099021001 TGN-RECURSOS ORDINARIOS (3987)</t>
  </si>
  <si>
    <t>COBRO COSTOS DE PAPELERIA SEGUN TRANSFERENCIA DEL EXTERIOR POR ORDEN DE TRAFIGURA PTE LTD LIB. 00513062001 YPFB-OPERACIONES PLANTA DE SEPARACION DE LIQUIDOS RIO GRANDE</t>
  </si>
  <si>
    <t>VENTA DE DIVISAS CON TRANSFERENCIA DE FONDOS A SOLICITUD DE YACIMIENTOS PETROLIFEROS FISCALES BOLIVIANOS SEGUN SOLICITUD 3069 REF: PAGO A VITOL SA POR SUMINISTRO DE DIESEL OIL MES SEPTIEMBRE 2017 CUARTO EMBARQUE LOTE 2 SEGUN DOCUMENTACION ADJUNTA LIB. 00513012004 LBP-YPFB-UNICOMERCIAL (4030005415/1-2188907)</t>
  </si>
  <si>
    <t>VENTA DE DIVISAS CON TRANSFERENCIA DE FONDOS A SOLICITUD DE YACIMIENTOS PETROLIFEROS FISCALES BOLIVIANOS SEGUN SOLICITUD 3070 REF: PAGO ANTICIPADO A VITOL SA POR SUMINISTRO DE INSUMOS Y ADITIVOS Y DIESEL OIL CORRESPONDIENTE AL MES DE SEPTIEMBRE 2017 SEGUN DOCUMENTACION ADJUNTA LIB. 00513012004 LBP-YPFB-UNICOMERCIAL (4030005415/1-2188907)</t>
  </si>
  <si>
    <t>VENTA DE DIVISAS CON TRANSFERENCIA DE FONDOS A SOLICITUD DE EMPRESA PUBLICA PRODUCTIVA CARTONES DE BOLIVIA-CARTONBOL SEGUN SOLICITUD 3067 REF: TRANSFERENCIA DE RECURSOS AL BCB PARA LA EMPRESA TRUPAL SA. POR ADQUISICION DE 85,675 TN. DE PAPEL PARA LA FABRICACION DE CARTON CORRUGADO, AUTORIZADO SEGUN LIB. 00576012001 CARTONBOL</t>
  </si>
  <si>
    <t>VENTA DE DIVISAS CON TRANSFERENCIA DE FONDOS A SOLICITUD DE MINISTERIO DE LA PRESIDENCIA SEGUN SOLICITUD 3062 REF: DIVISAS USD 389.85 TRANSFERENCIA A GOGO BUSINESS AVIATION POR SERVICIO DE TELEFONIA SATELITAL DE LOS MESES JUNIO, JULIO Y AGOSTO 2017 DE AERONAVE FAB 002, PAGO A US BANK, CUENTA 1036901 LIB. 00099021001 TGN-RECURSOS ORDINARIOS (3987)</t>
  </si>
  <si>
    <t>COBRO COSTOS DE PAPELERIA SEGUN TRANSFERENCIA DEL EXTERIOR POR ORDEN DE CONSULADO GENL DE BOLIVIA EN HOUSTON REF.: RECAUDACIONES GESTORIA CONSULAR AGOSTO 2017 LIB. 00010011102 MIN.RELACIONES EXTERIORES - GESTORIA CONSULAR LEY Nº 3108</t>
  </si>
  <si>
    <t>COBRO COSTOS DE PAPELERIA SEGUN TRANSFERENCIA DEL EXTERIOR POR ORDEN DE AMBAR ENERGIA LTDA. LIB. 00513012007 YPFB - RECURSOS NACIONALIZACIÓN</t>
  </si>
  <si>
    <t>De: 00099024113 Transferencia en cumplimiento al DS N0913 de 15/06/2011 y el Convenio Intergubernativo de Financiamiento UPRE-CIF-IG/550/2016, suscrito entre la UPRE y el GAD Beni, Proyecto Const. Centro de Formacion Multidisciplinario Trinidad - Beni, correspondiente al pago de la planilla N2, segu</t>
  </si>
  <si>
    <t>De: 00099024113 Transferencia en cumplimiento al DS N0913 de 15/06/2011 y el Convenio Intergubernativo de Financiamiento UPRE-CIF-IG/396/2015, suscrito entre la UPRE y el GAM Todos Santos, Proyecto Construccion Graderias Cancha 8 de Septiembre Todo Santos, correspondiente al pago de la planilla N3,</t>
  </si>
  <si>
    <t>De: 00099024113 Transferencia en cumplimiento al DS N0913 de 15/06/2011 y el Convenio Intergubernativo de Financiamiento UPRE-CIF-IG 438/2016, suscrito entre la UPRE y el GAM Colomi, Proyecto Construccion U.E. Corani Pampa D-4, correspondiente al pago de la planilla N2, segun la UPRE.</t>
  </si>
  <si>
    <t>De: 00099024113 Transferencia en cumplimiento al DS N0913 de 15/06/2011 y el Convenio Interinstitucional de Financiamiento UPRE-CIF-014/2015, suscrito entre la UPRE y el GAM El Torno, Proyecto Construccion Modulo Educativo Marcelo Quiroga Santa Cruz, correspondiente al pago de la planilla N5 de cier</t>
  </si>
  <si>
    <t>De: 00099024113 Transferencia en cumplimiento al DS N0913 de 15/06/2011 y el Convenio Interinstitucional de Financiamiento UPRE-CIF-0213/13, suscrito entre la UPRE y el GAM Yunguyo del Litoral, Proyecto Construccion Casa de Gobierno Municipal Yunguyo Municipio de Yunguyo del Litoral, correspondient</t>
  </si>
  <si>
    <t>De: 00099024113 Transferencia en cumplimiento al DS N0913 de 15/06/2011 y el Convenio Interinstitucional de Financiamiento UPRE-CIF-012/2015, suscrito entre la UPRE y el GAM El Torno, Proyecto Construccion Modulo Educativo Unid. Educ. Santa Rita, correspondiente al pago de la planilla N4 de cierre,</t>
  </si>
  <si>
    <t>De: 00099024113 Transferencia en cumplimiento al DS N0913 de 15/06/2011 y el Convenio Interinstitucional de Financiamiento UPRE-CIF-077/13, suscrito entre la UPRE y el GAM San Joaquin, Proyecto Construccion Matadero 3ra Categoria Municipio San Joaquin, correspondiente al pago de la planilla N4 de c</t>
  </si>
  <si>
    <t>De: 00099024113 Transferencia en cumplimiento al DS N0913 de 15/06/2011 y el Convenio Intergubernativo de Financiamiento UPRE-CIF-IG 004/2016, suscrito entre la UPRE y el GAM San Buenaventura, Proyecto Const. Tinglado en U.E. 16 de julio San Buenaventura, correspondiente al pago de la planilla N2 d</t>
  </si>
  <si>
    <t>De: 00099024113 Transferencia en cumplimiento al DS N0913 de 15/06/2011 y el Convenio Intergubernativo de Financiamiento UPRE-CIF-IG/446/2015, suscrito entre la UPRE y el GAM Saipina, Proyecto Construccion Modulo Unidad Educativa San Rafael, correspondiente al pago de la planilla N6 de cierre, segun</t>
  </si>
  <si>
    <t>NÚMERO DE LIBRETA CUT: 99031009.00 OPERACIÓN T01 TRANSFERENCIA DE FONDOS A LA CUT - TESORO DIRECTO DE BANCO UNION S.A. A CUENTA UNICA DEL TESORO CON NUMERO DE SOLICITUD = 2107516 Y NUMERO CORRELATIVO = 91320011092017446 VENTA DE BONOS BTX A SOLICITUD DE VUN</t>
  </si>
  <si>
    <t>NUMERO DE LIBRETA CUT: Cuenta Unica del Tesoro OPERACIÓN E18 TRANSFERENCIA DEL SISTEMA FINANCIERO POR CUENTA DE TERCEROS A LA CUT Concepto TGN 3987 caso Manuel Murray de la Rua</t>
  </si>
  <si>
    <t>De: 00099024113 Transferencia en cumplimiento al DS N0913 de 15/06/2011 y el Convenio Intergubernativo de Financiamiento UPRE-CIF-IG 0153/2016, suscrito entre la UPRE y GAM Sucre Proyecto Const. Internado Zona Alto Lajas Tambo D-3, correspondiente al pago de la planilla N5, segun la UPRE.</t>
  </si>
  <si>
    <t>De: 00099024113 Transferencia en cumplimiento al DS N0913 de 15/06/2011 y el Convenio Interinstitucional de Financiamiento UPRE-CIF-664/2014, suscrito entre la UPRE y el GAM Pucarani Proyecto Construccion Coliseo Cerrado Pucarani, correspondiente al pago de la planilla N8 de cierre, segun la UPRE.</t>
  </si>
  <si>
    <t>De: 00099024113 Transferencia en cumplimiento al DS N0913 de 15/06/2011 y el Convenio Interinstitucional de Financiamiento UPRE-CIF-571/2014, suscrito entre la UPRE y el GAM Puerto Gonzalo Moreno Proyecto Construccion Mercado de Abasto Municipal Puerto Gonzalo Moreno, correspondiente al pago de la p</t>
  </si>
  <si>
    <t>De: 00099024113 Transferencia en cumplimiento al DS N0913 de 15/06/2011 y el Convenio Interinstitucional de Financiamiento UPRE-CIF-0229/13, suscrito entre la UPRE y el GAM Choquecota, Proyecto Construccion Tinglado para el Colegio Tupac Katari Choquecota, correspondiente al pago de la devolucion de</t>
  </si>
  <si>
    <t>De: 00099024113 Transferencia en cumplimiento al DS N0913 de 15/06/2011 y el Convenio Interinstitucional de Financiamiento UPRE-CIF-018/12, suscrito entre la UPRE y el GAM San Borja, Proyecto Construccion Coliseo Evo Morales Ayma Municipio de San Borja, correspondiente al pago de la planilla N2 de</t>
  </si>
  <si>
    <t>De: 00099024113 Transferencia en cumplimiento al DS N0913 de 15/06/2011 y el Convenio Interinstitucional de Financiamiento UPRE-CIF-0710/13, suscrito entre la UPRE y el GAM Chuquihuta, Proyecto Construccion Centro de Salud Santa Maria de Chiquihuta, correspondiente al pago de la planilla N4 de cierr</t>
  </si>
  <si>
    <t>De: 00099024113 Transferencia en cumplimiento al DS N0913 de 15/06/2011 y el Convenio Intergubernativo de Financiamiento UPRE-CIF-IG/040/2016, suscrito entre la UPRE y el GAM San Julian, Proyecto Construccion Estadio Municipal San Julian, correspondiente al pago de la planilla N8, segun la UPRE.</t>
  </si>
  <si>
    <t>De: 00099024113 Transferencia en cumplimiento al DS N0913 de 15/06/2011 y el Convenio Interinstitucional de Financiamiento UPRE-CIF-163/2015, suscrito entre la UPRE y el GAM Quillacollo, Proyecto Construccion Complejo Deportivo Canchas de Raquetbol Evo Morales Ayma D-3 Quillacollo, correspondiente a</t>
  </si>
  <si>
    <t>De: 00099024113 Transferencia en cumplimiento al DS N0913 de 15/06/2011 y el Convenio Intergubernativo de Financiamiento UPRE-CIF-IG 528/2016, suscrito entre la UPRE y el GAM Villa Tunari, Proyecto Construccion 4 Aulas + Banos y Tinglado con Cancha y Graderias U.E. Puerto Zudanez C Agraria la Union.</t>
  </si>
  <si>
    <t>De: 00099024113 Transferencia en cumplimiento al DS N0913 de 15/06/2011 y el Convenio Interinstitucional de Financiamiento UPRE-CIF-0216/13, suscrito entre la UPRE y el GAM Yunguyo de Litoral, Proyecto Construccion Centro de Promocion Surpo Municipio de Yunguyo del Litoral, correspondiente al pago</t>
  </si>
  <si>
    <t>De: 00099024113 Transferencia en cumplimiento al DS N0913 de 15/06/2011 y el Convenio Interinstitucional de Financiamiento UPRE-CIF-0198/13, suscrito entre la UPRE y el GAM San Pedro de Totora, Proyecto Implementacion de Graderias Cancha 10 de Noviembre - Municipio San Pedro de Totora, correspondi</t>
  </si>
  <si>
    <t>De: 00099024113 Transferencia en cumplimiento al DS N0913 de 15/06/2011 y el Convenio Interinstitucional de Financiamiento UPRE-CIF-20/13, suscrito entre la UPRE y el GAM Oruro Proyecto Construccion Centro Integral de Descanso del Adulto Mayor Wasiy D-3 Municipio de Oruro, correspondiente al pago de</t>
  </si>
  <si>
    <t>||TRANSFERENCIA DE FONDOS S/G. MENSAJES SWIFT NROS. 13026 Y 13011 DE LA FECHA (SECTOR PUBLICO). DEBITO DE LA LIBRETA 00117012001 DGAC, REPOSICION UTILES DE ESCRITORIO.</t>
  </si>
  <si>
    <t>||REGISTRO COBRO DE COMISIONES EMISION CBTE CONTABLE BS50.- Y COMISION AVISO STANDBY BS220.- REF.: SB-R-2017-037 EN COMPLEMENTO A COMPROBANTE S-0897864 ADJUNTO DE LA FECHA. CGO.LIB.N°00078034201 MH-EEC GNV FONDO DE CONVERSION DE VEHICULOS REF.: SB-R-2017-037.</t>
  </si>
  <si>
    <t>PAGO A BID PRÉSTAMO 995-SF-BO VCTO. 10-sep-2017 POR CUENTA DE TGN , NTI. 009775 VALOR 11-sep-2017 CAPITAL USD 20.063,30 INTERESES USD 8.293,56 CTA. 3987 CUENTA UNICA DEL TESORO-3987 LIB. 00099021001 REF.: COMISIONES BANCARIAS</t>
  </si>
  <si>
    <t>COMISIONES BANCARIAS POR PAGO A FIEM - ICO ESPAÑA POR EL PRESTAMO ICO 01020036.0 HOSPITAL SAN JUAN DE VCTO. 10-09-2017. LIBRETA N° 00099021001 TGN-RECURSOS ORDINARIOS (3987)</t>
  </si>
  <si>
    <t>VENTA DE DIVISAS CON TRANSFERENCIA DE FONDOS A SOLICITUD DE DIRECCION ESTRATEGICA DE REIVINDICACION MARITIMA DIREMAR SEGUN SOLICITUD 3052 REF: PARA PAGO A LA CONSULTORA LAURA MOVILLA MEDIANTE EGA DIVISAS , SOLICITADO MEDIANTE INFORME CONJUNTO IC/DIREMAR/DDS NRO 006/2017 EQUIVALENTES 3.008,34 USD LIB. 00099021001 TGN-RECURSOS ORDINARIOS (3987) POR DIFERENCIAL CAMBIARIO</t>
  </si>
  <si>
    <t>VENTA DE DIVISAS CON TRANSFERENCIA DE FONDOS A SOLICITUD DE DIRECCION ESTRATEGICA DE REIVINDICACION MARITIMA DIREMAR SEGUN SOLICITUD 3052 REF: PARA PAGO A LA CONSULTORA LAURA MOVILLA MEDIANTE EGA DIVISAS , SOLICITADO MEDIANTE INFORME CONJUNTO IC/DIREMAR/DDS NRO 006/2017 EQUIVALENTES 3.008,34 USD LIB. 00099021001 TGN-RECURSOS ORDINARIOS (3987)</t>
  </si>
  <si>
    <t>COBRO COSTOS DE PAPELERIA SEGUN TRANSFERENCIA DEL EXTERIOR POR ORDEN DE CONSULADO GENERAL DE BOLIVIA-BOGOTA-COLOMBIA.REF:RECAUDACIONES AGOSTO 2017 LIB. 00010011102 MIN.RELACIONES EXTERIORES - GESTORIA CONSULAR LEY Nº 3108</t>
  </si>
  <si>
    <t>COBRO COSTOS DE PAPELERIA SEGUN TRANSFERENCIA DEL EXTERIOR POR ORDEN DE CONSULADO GENERAL DE BOLIVIA EN MILAN REF.: RECAUDACION GESTORIA CONSUALAR LIB. 00010011102 MIN.RELACIONES EXTERIORES - GESTORIA CONSULAR LEY Nº 3108</t>
  </si>
  <si>
    <t>COBRO COSTOS DE PAPELERIA SEGUN TRANSFERENCIA DEL EXTERIOR POR ORDEN DE EMBASSY OF BOLIVIA-BEIJING CHINA REF:GESTORIA CONSULAR LIB. 00010011102 MIN.RELACIONES EXTERIORES - GESTORIA CONSULAR LEY Nº 3108</t>
  </si>
  <si>
    <t>VENTA DE DIVISAS CON TRANSFERENCIA DE FONDOS A SOLICITUD DE VICEPRESIDENCIA DEL ESTADO SEGUN SOLICITUD 3073 REF: PAGO A ROYAL FBO SERVICE SA POR EL SERVICIO DE ABASTECIMIENTO DE COMBUSTIBLE TRIP SUPPORT Y HANDLING DEL VIAJE OFICIAL REALIZADO POR EL SR. VICEPRESIDENTE DEL ESTADO A LA CIUDAD DE LIMA P LIB. 00099021001 TGN-RECURSOS ORDINARIOS (3987)</t>
  </si>
  <si>
    <t>COBRO COSTOS DE PAPELERIA SEGUN TRANSFERENCIA DEL EXTERIOR POR ORDEN DE CONSULADO GENERAL DE BOLIVIA-LOS ANGELES CA. LIB. 00010011102 MIN.RELACIONES EXTERIORES - GESTORIA CONSULAR LEY Nº 3108</t>
  </si>
  <si>
    <t>COBRO COSTOS DE PAPELERIA SEGUN TRANSFERENCIA DEL EXTERIOR POR ORDEN DE EMBAJADA DE BOLIVIA-ECUADOR. REF.:RECAUDACION CONSULAR AGOSTO 2017 LIB. 00010011102 MIN.RELACIONES EXTERIORES - GESTORIA CONSULAR LEY Nº 3108</t>
  </si>
  <si>
    <t>COBRO COSTOS DE PAPELERIA SEGUN TRANSFERENCIA DEL EXTERIOR POR ORDEN DE PETROLEO BRASILEIRO SA PETROBRAS REF.: INVOICE EXP-GAS-218/17 LIB. 00513012007 YPFB - RECURSOS NACIONALIZACIÓN</t>
  </si>
  <si>
    <t>De: 00099024113 Transferencia en cumplimiento al DS N0913 de 15/06/2011 y el Convenio Intergubernativo de Financiamiento UPRE-CIF-IG/451/2016, suscrito entre la UPRE y la GAM San Pedro de Tiquina Proyecto Const. Plaza Turistica 23 de Marzo San Pablo de Tiquina, correspondiente al pago de la planilla</t>
  </si>
  <si>
    <t>De: 00099024113 Transferencia en cumplimiento al DS N0913 de 15/06/2011 y el Convenio Intergubernativo de Financiamiento UPRE-CIF-IG 368/2016, suscrito entre la UPRE y la GAM Carapari Proyecto Construccion Reorganizacion Mercado Municipal Carapari, correspondiente al pago de la planilla N4, segun la</t>
  </si>
  <si>
    <t>De: 00099024113 Transferencia en cumplimiento al DS N0913 de 15/06/2011 y el Convenio Intergubernativo de Financiamiento UPRE-CIF-IG/279/2015, suscrito entre la UPRE y la GAM San Ramon Proyecto Construccion Villa Olimpica San Ramon, correspondiente al pago de la planilla N5, segun la UPRE.</t>
  </si>
  <si>
    <t>De: 00099024113 Transferencia en cumplimiento al DS N0913 de 15/06/2011 y el Convenio Interinstitucional de Financiamiento UPRE-CIF-0646/13, suscrito entre la UPRE y el GAM Llallagua Proyecto Construccion Unidad Educativa Junin de Catavi- Municipio de Llallagua, correspondiente al pago de la planill</t>
  </si>
  <si>
    <t>De: 00099024113 Transferencia en cumplimiento al DS N0913 de 15/06/2011 y el Convenio Interinstitucional de Financiamiento UPRE-CIF-372/2014, suscrito entre la UPRE y el GAM Montero Proyecto Construccion Mercado Municipal de Montero, correspondiente al pago de la planilla N10, segun la UPRE.</t>
  </si>
  <si>
    <t>De: 00099024113 Transferencia en cumplimiento al DS N0913 de 15/06/2011 y el Convenio Intergubernativo de Financiamiento UPRE-CIF-IG 528/2016, suscrito entre la UPRE y la GAM Villa Tunari Proyecto Construccion 4 Aulas + Banos y Tinglado con Cancha y Graderias U.E. Puerto Zudanez C Agraria la Union,</t>
  </si>
  <si>
    <t>De: 00099024113 Transferencia en cumplimiento al DS N0913 de 15/06/2011 y el Convenio Interinstitucional de Financiamiento UPRE-CIF-0668/2013, suscrito entre la UPRE y el GAM Ravelo Proyecto Construccion Colegio Sorojchi Municipio de Ravelo, correspondiente al pago de la planilla N5 de cierre, segun</t>
  </si>
  <si>
    <t>De: 00099024113 Transferencia en cumplimiento al DS N0913 de 15/06/2011 y el Convenio Interinstitucional de Financiamiento UPRE-CIF-0979/2013, suscrito entre la UPRE y el GAM Sorata Proyecto Construccion Mercado Hugo Montes Sorata, correspondiente al pago de la devolucion de retencion del 7%, segun</t>
  </si>
  <si>
    <t>De: 00099024113 Transferencia en cumplimiento al DS N0913 de 15/06/2011 y el Convenio Intergubernativo de Financiamiento UPRE-CIF-IG/277/2015, suscrito entre la UPRE y la GAM Puerto Siles Proyecto Construccion Puesto de Salud para la Comunidad Santa Rosa de Vigo Puerto Siles, correspondiente al pago</t>
  </si>
  <si>
    <t>A:00373024101 Transferencia de recursos segun informe CITE: MEFP/VTCP/DGPOT/UPCFTGN/INF/N1880/2017. Ref: Transferencia de recursos para gastos de funcionamiento del FDI, Agosto 2017.</t>
  </si>
  <si>
    <t>NUMERO DE LIBRETA CUT: 00041044201 OPERACIÓN E18 TRANSFERENCIA DEL SISTEMA FINANCIERO POR CUENTA DE TERCEROS A LA CUT SOLICITUD DEL MEFP SEGUN NOTA CITE MEFP VTCP DGPOT UAIS CPI NÂ°0917002.BUN 17</t>
  </si>
  <si>
    <t>NUMERO DE LIBRETA CUT: 00099021001 OPERACIÓN E18 TRANSFERENCIA DEL SISTEMA FINANCIERO POR CUENTA DE TERCEROS A LA CUT SOLICITUD DEL MINISTERIO DE ECONOMÃA Y FINANZAS PUBLICAS POR MALA APROPIACIÃN POR PARTE DEL MINISTERIO DE RELACIONES EXTERIORES</t>
  </si>
  <si>
    <t>NUMERO DE LIBRETA CUT: 00010011102 OPERACIÓN E18 TRANSFERENCIA DEL SISTEMA FINANCIERO POR CUENTA DE TERCEROS A LA CUT SOLICITUD DEL MINISTERIO DE ECONOMÃA Y FINANZAS PUBLICAS POR MALA APROPIACIÃN POR PARTE DEL MINISTERIO DE RELACIONES EXTERIORES</t>
  </si>
  <si>
    <t>NUMERO DE LIBRETA CUT: 00099021001 OPERACIÓN E18 TRANSFERENCIA DEL SISTEMA FINANCIERO POR CUENTA DE TERCEROS A LA CUT A SOLICITUD DEL MINISTERIO DE ECONOMÃA Y FINANZAS PUBLICAS POR MALA APROPIACIÃN POR PARTE DEL MINISTERIO DE RELACIONES EXTERIORES</t>
  </si>
  <si>
    <t>NUMERO DE LIBRETA CUT: Cuenta Unica del Tesoro OPERACIÓN E18 TRANSFERENCIA DEL SISTEMA FINANCIERO POR CUENTA DE TERCEROS A LA CUT Pago correspondiente a Agosto 2017.</t>
  </si>
  <si>
    <t>NÚMERO DE LIBRETA CUT: 99031009.00 OPERACIÓN T01 TRANSFERENCIA DE FONDOS A LA CUT - TESORO DIRECTO DE BANCO UNION S.A. A CUENTA UNICA DEL TESORO CON NUMERO DE SOLICITUD = 2111400 Y NUMERO CORRELATIVO = 91320012092017505 TRANSFERENCIA POR OPERACIONES DE VENTA BONOS BTX</t>
  </si>
  <si>
    <t>NUMERO DE LIBRETA CUT: 00099021001 OPERACIÓN E18 TRANSFERENCIA DEL SISTEMA FINANCIERO POR CUENTA DE TERCEROS A LA CUT CANCELACION DE LA CUOTA 52Âª POR REEMBOLSO DE AMORTIZACION A CAPITAL Y COSTO DE CAPITAL POR LOS RECURSOS EFECTIVAMENTE RECIBIDOS POR PARTE DE LA EMPRESA METALURGICA VINTO BENEFICI</t>
  </si>
  <si>
    <t>NUMERO DE LIBRETA CUT: 00099021001 OPERACIÓN E18 TRANSFERENCIA DEL SISTEMA FINANCIERO POR CUENTA DE TERCEROS A LA CUT TRANSF. FONDOS POR PAGO INDEBIDO RP AGOSTO 2017</t>
  </si>
  <si>
    <t>NUMERO DE LIBRETA CUT: 00099021001 OPERACIÓN E18 TRANSFERENCIA DEL SISTEMA FINANCIERO POR CUENTA DE TERCEROS A LA CUT TRANSF. FONDOS POR PAGFO ADELANTADO PRA-RP AGOSTO 2017</t>
  </si>
  <si>
    <t>NUMERO DE LIBRETA CUT: 00099021001 OPERACIÓN E18 TRANSFERENCIA DEL SISTEMA FINANCIERO POR CUENTA DE TERCEROS A LA CUT TRANSF. FONDOS POR DESCUENTO COBRO INDEBIDO R 026-99-R-P</t>
  </si>
  <si>
    <t>COBRO COSTOS DE PAPELERIA POR REGULARIZACION DE TRANSFERENCIA DEL EXTERIOR POR ORDEN DE YPF EXPLORACION Y PRODUCCION DE HIDROCARBUROS DE BOLIVIA S.A. LIB. 00513012007 YPFB - RECURSOS NACIONALIZACIÓN</t>
  </si>
  <si>
    <t>COBRO COSTOS DE PAPELERIA POR REGULARIZACION DE TRANSFERENCIA DEL EXTERIOR POR ORDEN DE VICECONSULADO DE BOLIVIA EN LA PLATA-ARGENTINA LIB. 00010011102 MIN.RELACIONES EXTERIORES - GESTORIA CONSULAR LEY Nº 3108</t>
  </si>
  <si>
    <t>COBRO COSTOS DE PAPELERIA SEGUN TRANSFERENCIA DEL EXTERIOR POR ORDEN DE CONSULADO DE BOLIVIA-LA HAYA. REF.:RECAUD.GESTORIA CONSULAR AGOSTO 2017 LIB. 00010011102 MIN.RELACIONES EXTERIORES - GESTORIA CONSULAR LEY Nº 3108</t>
  </si>
  <si>
    <t>COBRO COSTOS DE PAPELERIA SEGUN TRANSFERENCIA DEL EXTERIOR POR ORDEN DE EMBAJADA DE BOLIVIA EN FRANCIA REF.: RECAUDACIONES AGOSTO 2017 GESTORIA CONSULAR LIB. 00010011102 MIN.RELACIONES EXTERIORES - GESTORIA CONSULAR LEY Nº 3108</t>
  </si>
  <si>
    <t>COBRO COSTOS DE PAPELERIA SEGUN TRANSFERENCIA DEL EXTERIOR POR ORDEN DE EMBAJADA DE BOLIVIA EN SUECIA REF.: GESTORIA CONSULAR AGOSTO 2017 LIB. 00010011102 MIN.RELACIONES EXTERIORES - GESTORIA CONSULAR LEY Nº 3108</t>
  </si>
  <si>
    <t>VENTA DE DIVISAS CON TRANSFERENCIA DE FONDOS A SOLICITUD DE DIRECCION ESTRATEGICA DE REIVINDICACION MARITIMA DIREMAR SEGUN SOLICITUD 3080 REF: PARA PAGO DE HONORARIOS POR CONTRATACION COMO CONSULTOR POR PRODUCTO AL CONSULTOR WILLIAM TODD JARVIS PARA ASESORAMIENTO, ANALISIS Y EVALUACION DE ESTUDIOS LIB. 00099021001 TGN-RECURSOS ORDINARIOS (3987)</t>
  </si>
  <si>
    <t>VENTA DE DIVISAS CON TRANSFERENCIA DE FONDOS A SOLICITUD DE SERVICIO DESARROLLO EMPRESAS PUBLICAS PRODUCTIVAS SEGUN SOLICITUD 3081 REF: TRANSFERENCIA AL EXTERIOR A LA EMPRESA CORIN S.A. AUTOELEVADORES Y PLATAFORMAS, POR LA ADQUISCION DE 1 MONTACARGA DE 2.500 KG. POR USD. 9.600 A T/C 6.96 EQUIVALENT LIB. 00132022002 SEDEM - ADMINISTRACION Y OPERACIONES PAPELBOL</t>
  </si>
  <si>
    <t>COBRO COSTOS DE PAPELERIA SEGUN TRANSFERENCIA DEL EXTERIOR POR ORDEN DE GAS TOTAL S.A. REF.: CONTRATO NRO 63 AJUSTE DE PRECIO POR GLP LIB. 00513062001 YPFB-OPERACIONES PLANTA DE SEPARACION DE LIQUIDOS RIO GRANDE</t>
  </si>
  <si>
    <t>De: 00340012003 Transferencia que efectuamos a requerimiento del Servicio General de Identificacion de Personal, segun nota CITE: SEGIP/DGE/553/2017 y en virtud a la nota interna CITE: MEFP/VPCF/DGCF/UCCF No.948/2017 de la Direccion General de Contabilidad Fiscal de esta Cartera de Estado y de acuer</t>
  </si>
  <si>
    <t>De: 00020031101 TRANSFERENCIA A SOLICITUD DEL MINISTERIO DE DEFENSA S/G CITE:DAFE UF. Secc. Tesoreria N282 y 292/2017 Y PROCEDIMIENTO MEFP/VPCF/DGCF/UCCF N954/2017.</t>
  </si>
  <si>
    <t>||TRANSFERENCIA DE FONDOS S/G. MENSAJES SWIFT NROS. 13152 Y 13143 DE LA FECHA (SECTOR PUBLICO). DEBITO DE LA LIBRETA 00117012001 DGAC, REPOSICION UTILES DE ESCRITORIO.</t>
  </si>
  <si>
    <t>TRANSFERENCIA DEL EXTERIOR SEGUN SWIFT 13168 DE FECHA 13/09/2017 ORDENANTE: CONSULADO DE BOLIVIA EN CALAMA. REF.:RECAUD.EXT.CEDULAS DE IDENTIDAD AGOSTO 2017 LIB. 00340012005 SEGIP - RECAUDACION EXTERIOR - CEDULAS DE IDENTIDAD</t>
  </si>
  <si>
    <t>REGULARIZACION DE TRANSFERENCIA DEL EXTERIOR SEGUN SWIFT 12886 DE FECHA 13/09/2017 ORDENANTE: CONSULADO GERAL DA BOLIVIA SAO PAULO BRASIL LIB. 00340012005 SEGIP - RECAUDACION EXTERIOR - CEDULAS DE IDENTIDAD</t>
  </si>
  <si>
    <t>NUMERO DE LIBRETA CUT: 00078014205 OPERACIÓN E18 TRANSFERENCIA DEL SISTEMA FINANCIERO POR CUENTA DE TERCEROS A LA CUT A SOLICITUD DEL BANCO BISA S.A.</t>
  </si>
  <si>
    <t>NUMERO DE LIBRETA CUT: 00015021101 OPERACIÓN E18 TRANSFERENCIA DEL SISTEMA FINANCIERO POR CUENTA DE TERCEROS A LA CUT A SOLICITUD DEL MINISTERIO DE ECONOMIA Y FINANZAS PUBLICAS POR MALA APROPIACION DE COMPROBANTE POR PARTE DE LA POLICIA BOLIVIANA</t>
  </si>
  <si>
    <t>NUMERO DE LIBRETA CUT: 03420102001 OPERACIÓN E18 TRANSFERENCIA DEL SISTEMA FINANCIERO POR CUENTA DE TERCEROS A LA CUT TRANSFERENCIA DE RECURSOS DEL FIDEICOMISO AEVIVIENDA</t>
  </si>
  <si>
    <t>||DEVOLUCION SALDO NO UTILIZADO CARTA DE CREDITO I-2016-051 DE ACUERDO A NOTA YPFB/GAFC-2711/DCEG-739/2017 ADJUNTA DEPOSITO LIB. 00513042001 YPFB - OPERACIONES GNEE REF.: DEVOLUCION SALDO NO UTILIZADO LC I-2016-051</t>
  </si>
  <si>
    <t>||TRANSFERENCIA DE FONDOS S/G. FORMULARIO, CITE' BUN0591/17 DE LA FECHA (HRE-TSO-4673). REINTEGRO SOBRE PAGO DE FECHA 01/09/17, COMISION PRESTAMOS CFA 3747. A SOLICITUD DEL GAM SAN JAVIER; LIBR.00099021001 RECURSOS ORDINARIOS; BUN.</t>
  </si>
  <si>
    <t>'COBRO DE UTILES DE ESCRITORIO POR´||BS50.- EN COMPLEMENTO A CBTE. S-0897976 ADJUNTO DE LA FECHA CGO. LIB. N°00513042001 YPFB - OP. GNEE REF.: CGO. EMISION CBTE. CTBLE DEV. SALDO LC I-2016-051</t>
  </si>
  <si>
    <t>||RESPUESTA DEBITO DEL BANQUERO SG/ SWIFT 13200 DE LA FECHA REF: COBRO COMISION POR TRANSFERENCIA DE EUR 25,485,09 DEL 11/08/17 SG/ SOLICITUD DE DIREMAR, PAGO A/F DHI LIB. NO. 00099021001 TGN-RECURSOS ORDINARIOS COMIS. DEL BANQUERO EQUIV. EUR 6,72</t>
  </si>
  <si>
    <t>||RESPUESTA DEBITO DEL BANQUERO SG/ SWIFT 13200 DE LA FECHA REF: COBRO COMISION POR TRANSFERENCIA DE EUR 25,485,09 DEL 11/08/17 SG/ SOLICITUD DE DIREMAR, PAGO A/F DHI LIB. NO. 00099021001 TGN-RECURSOS ORDINARIOS, COBRO UTILES DE ESCRITORIO</t>
  </si>
  <si>
    <t>||RESPUESTA A DEBITO DEL BANQUERO SEGUN SWIFT 13199 DE LA FECHA . REF.: COBRO COMISION EUR 20.- POR TRANSF. DE EUR 39.310.- CON FECHA VALOR 10/07/2017 SEG. SOLICITUD DEL TGN PAGO MEMBRESIA A OIPC - INTERPOL LIBRETA 00099021001 TGN-RECURSOS ORDINARIOS</t>
  </si>
  <si>
    <t>||RESPUESTA A DEBITO DEL BANQUERO SEGUN SWIFT 13199 DE LA FECHA . REF.: COBRO COMISION EUR 20.- POR TRANSF. DE EUR 39.310.- CON FECHA VALOR 10/07/2017 SEG. SOLICITUD DEL TGN PAGO MEMBRESIA A OIPC - INTERPOL LIBRETA 00099021001 TGN-RECURSOS ORDINARIOS. REF.: UTILES DE ESCRITORIO</t>
  </si>
  <si>
    <t>||COMISION TRANSFERENCIA DE FONDOS AL EXTERIOR 0.10% S/USD 728.000.- REEM GTOS. COMUNICACION BS220.- Y EMISION CBTE. CONTABLE BS50.- EN COMPLEMENTO A COMPROBANTE S-0898023 ADJUNTO DE LA FECHA. CGO.LIB.N°00513012004 LBP-YPFB UNICOMERCIAL REF.:COMISIONES PAGO N°5 LC I-2016-032</t>
  </si>
  <si>
    <t>||RESPUESTA DEBITO DEL BANQUERO SG/ SWIFT 13201 DE LA FECHA REF: COBRO COMISION POR TRANSFERENCIA DE EUR 23.964,08 DEL 22/08/17 SG/ SOLICITUD DE LA ADUANA NACIONAL, PAGO A/F ORGANIZACION MUNDIAL DE ADUANAS-CONSEJO DE COOPERACION ADUANERA LIB. NO. 00283012002 ADUANA NAL.- RECURSOS PROPIOS, EQUIV. EUR 10,00</t>
  </si>
  <si>
    <t>||RESPUESTA DEBITO DEL BANQUERO SG/ SWIFT 13201 DE LA FECHA REF: COBRO COMISION POR TRANSFERENCIA DE EUR 23.964,08 DEL 22/08/17 SG/ SOLICITUD DE LA ADUANA NACIONAL, PAGO A/F ORGANIZACION MUNDIAL DE ADUANAS-CONSEJO DE COOPERACION ADUANERA LIB. NO. 00283012002 ADUANA NAL.- RECURSOS PROPIOS, COBRO UTILEES DE ESCRITORIO</t>
  </si>
  <si>
    <t>COBRO COSTOS DE PAPELERIA SEGUN TRANSFERENCIA DEL EXTERIOR POR ORDEN DE CONSULADO DE BOLIVIA EN CALAMA. REF.:RECAUD.EXT.CEDULAS DE IDENTIDAD AGOSTO 2017 LIB. 00340012003 RECAUDACION EXTRANJERIA - C.I. -L.C.</t>
  </si>
  <si>
    <t>COBRO COSTOS DE PAPELERIA POR REGULARIZACION DE TRANSFERENCIA DEL EXTERIOR POR ORDEN DE CONSULADO GENERAL DE BOLIVIA LIMA PERU LIB. 00010011102 MIN.RELACIONES EXTERIORES - GESTORIA CONSULAR LEY Nº 3108</t>
  </si>
  <si>
    <t>COBRO COSTOS DE PAPELERIA SEGUN TRANSFERENCIA DEL EXTERIOR POR ORDEN DE CONSULADO DEL ESTADO PLURINACIONAL COMODORO RIVADAVIA LIB. 00010011102 MIN.RELACIONES EXTERIORES - GESTORIA CONSULAR LEY Nº 3108</t>
  </si>
  <si>
    <t>COBRO COSTOS DE PAPELERIA POR REGULARIZACION DE TRANSFERENCIA DEL EXTERIOR POR ORDEN DE CONSULADO DE BOLIVIA EN CALAMA-CHILE REF:GESTORIA CONSULAR LIB. 00010011102 MIN.RELACIONES EXTERIORES - GESTORIA CONSULAR LEY Nº 3108</t>
  </si>
  <si>
    <t>VENTA DE DIVISAS A SOLICITUD DE MINISTERIO DE LA PRESIDENCIA SEGUN SOLICITUD 3085 REF: DIVISAS USD 50,000.00 FONDOS PARA EL VIAJE AL EXTERIOR A VENEZUELA Y NUEVA YORK USA DEL 16 AL 19 SEPTIEMBRE 2017 QUE REALIZARA EL SR. PRESIDENTE DEL ESTADO. LOS FONDOS SERAN ENTREGADOS AL SR. OMAR ROBERTO CARY R LIB. 00099021001 TGN-RECURSOS ORDINARIOS (3987)</t>
  </si>
  <si>
    <t>COBRO COSTOS DE PAPELERIA POR REGULARIZACION DE TRANSFERENCIA DEL EXTERIOR POR ORDEN DE CONSULADO DEL ESTADO PLURINACIONAL DE BOLIVIA-CORDOBA-ARGENTINA LIB. 00010011102 MIN.RELACIONES EXTERIORES - GESTORIA CONSULAR LEY Nº 3108</t>
  </si>
  <si>
    <t>VENTA DE DIVISAS CON TRANSFERENCIA DE FONDOS A SOLICITUD DE MINISTERIO DE RELACIONES EXTERIORES SEGUN SOLICITUD 3092 REF: REMESA ADICIONAL A FAVOR DEL CONSULADO EN MILAN Y LA EMBAJADA EN BRASIL, PARA GASTOS ADICIONALES DEL PAGO DE PASAJES PARA EL TRASLADO DE REPRESENTANTES DE ORGANIZACIONES SOCIALES LIB. 00099021001 TGN-RECURSOS ORDINARIOS (3987)</t>
  </si>
  <si>
    <t>VENTA DE DIVISAS CON TRANSFERENCIA DE FONDOS A SOLICITUD DE ADMINISTRACION DE SERVICIOS PORTUARIOS BOLIVIA SEGUN SOLICITUD 3089 REF: H.R. 2494 - PAGO DE FACTURAS AL TPA POR LOS SERVICIOS PRESTADOS A LA CARGA EN TRANSITO POR EXPORTACIONES DEL MES DE AGOSTO/2017, SEGUN COMUNICACION INTERNA ASP-B/DOP/U LIB. 00594012001 ASP-B FONDO DE OPERACIONES</t>
  </si>
  <si>
    <t>VENTA DE DIVISAS CON TRANSFERENCIA DE FONDOS A SOLICITUD DE MINISTERIO DE LA PRESIDENCIA SEGUN SOLICITUD 3091 REF: DIVISAS USD 16,539.09 TRANSFERENCIA A ROYAL FBO POR SERVICIOS PRESTADOS EN BRUSELAS BELGICA AL SR. PRESIDENTE Y COMITIVA OFICIAL SEGUN INVOICE THE HOTEL BRUSSELS, PAGO AL BBVA BANCO, CU LIB. 00099021001 TGN-RECURSOS ORDINARIOS (3987)</t>
  </si>
  <si>
    <t>TRANSFERENCIA RECIBIDA DEL EXTERIOR SEGÚN MENSAJES SWIFT Nos. 13164-13162 (REM.EXT.) DE FECHA 13-09-2017 POR DESEMBOLSO DE IDA PRÉSTAMO 4923-BO 001 ABC026 LIBRETA N° 00291012002 ABC-RECURSOS PROPIOS REF.: UTILES DE ESCRITORIO</t>
  </si>
  <si>
    <t>COBRO COSTOS DE PAPELERIA SEGUN TRANSFERENCIA DEL EXTERIOR POR ORDEN DE TENARIS GLOBAL SERVICES S.A. LIB. 00513012007 YPFB - RECURSOS NACIONALIZACIÓN</t>
  </si>
  <si>
    <t>De: 00099024113 Transferencia en cumplimiento al DS N0913 de 15/06/2011 y el Convenio Interinstitucional de Financiamiento UPRE-CIF-0857/13, suscrito entre la UPRE y el GAM Pazna Proyecto Construccion Coliseo Cerrado de Totoral- Municipio de Pazna, correspondiente al pago de la planilla N5, segun la</t>
  </si>
  <si>
    <t>De: 00099024113 Transferencia en cumplimiento al DS N0913 de 15/06/2011 y el Convenio Interinstitucional de Financiamiento UPRE-CIF-0709/13, suscrito entre la UPRE y el GAM Chuquihuta Ayllu Jucumani Proyecto Construccion Puesto de Salud Tacopalca, correspondiente al pago de la planilla N4 de cierre,</t>
  </si>
  <si>
    <t>De: 00099024113 Transferencia en cumplimiento al DS N0913 de 15/06/2011 y el Convenio Interinstitucional de Financiamiento UPRE-CIF-0194/13, suscrito entre la UPRE y el GAM Antequera Proyecto Construccion Colegio Tecnico Humanistico Antequera, correspondiente al pago de la planilla N2 de cierre, seg</t>
  </si>
  <si>
    <t>De: 00099024113 Transferencia en cumplimiento al DS N0913 de 15/06/2011 y el Convenio Interinstitucional de Financiamiento UPRE-CIF-133/12, suscrito entre la UPRE y el GAM Caranavi, Proyecto Construccion Coliseo Cerrado Caranavi, correspondiente al pago de la planilla N6 de cierre, segun la UPRE.</t>
  </si>
  <si>
    <t>NÚMERO DE LIBRETA CUT: 99031009.00 OPERACIÓN T01 TRANSFERENCIA DE FONDOS A LA CUT - TESORO DIRECTO DE BANCO UNION S.A. A CUENTA UNICA DEL TESORO CON NUMERO DE SOLICITUD = 2118069 Y NUMERO CORRELATIVO = 91320014092017616 TRANNSFERENCIA POR OPERACIONES DE VENTA BONOS BTX</t>
  </si>
  <si>
    <t>||TRANSFERENCIA DE FONDOS S/G. FORMULARIO, CITE' BUN/CF387/17 DE LA FECHA (HRE-TSO-4685). PAGO ANUAL DE "VIATICO DE VACUNACION" EN CONFORMIDAD AL D.S. N°2041. A SOLICITUD DEL G.A.D. DE LA PAZ; LIBRETA 00046024102 MS; BUN.</t>
  </si>
  <si>
    <t>||TRANSFERENCIA DE FONDOS S/G. MENSAJE SWIFT NRO. 13231 Y CORREO ELECTRONICO DE LA DIRECCION GENERAL DE AERONAUTICA CIVIL DE LA FECHA (SECTOR PUBLICO). DEBITO DE LA LIBRETA 00117012001 DGAC, REPOSICION UTILES DE ESCRITORIO.</t>
  </si>
  <si>
    <t>COBRO COSTOS DE PAPELERIA SEGUN TRANSFERENCIA DEL EXTERIOR POR ORDEN DE HERCO COMBUSTIBLES S A (LIMA PERU) REF.: CONTRATO CONDENSADO DE GAS N 22 LIB. 00513062001 YPFB-OPERACIONES PLANTA DE SEPARACION DE LIQUIDOS RIO GRANDE</t>
  </si>
  <si>
    <t>COBRO COSTOS DE PAPELERIA SEGUN TRANSFERENCIA DEL EXTERIOR POR ORDEN DE VICECONSULADO DEL ESTADO PLURINACIONAL DE BOLIVIA-SAN JUSTO-ARGENTINA LIB. 00010011102 MIN.RELACIONES EXTERIORES - GESTORIA CONSULAR LEY Nº 3108</t>
  </si>
  <si>
    <t>VENTA DE DIVISAS CON TRANSFERENCIA DE FONDOS A SOLICITUD DE SERVICIO DESARROLLO EMPRESAS PUBLICAS PRODUCTIVAS SEGUN SOLICITUD 3093 REF: TRANSFERENCIA AL EXTERIOR A LA EMPRESA CORIN S.A. AUTOELEVADORES Y PLATAFORMAS, POR LA ADQUISICION DE 3 MONTACARGAS 2.5 TON. DE CAPACIDAD Y 1 PLATAFORMA ELEVADORA, LIB. 00132079201 SEDEM-PLANTA ENVASES DE VIDRIO CHUQUISACA - MUNICIPIO ZUDAÑEZ</t>
  </si>
  <si>
    <t>VENTA DE DIVISAS CON TRANSFERENCIA DE FONDOS A SOLICITUD DE MINISTERIO DE LA PRESIDENCIA SEGUN SOLICITUD 3094 REF: DIVISAS USD 2,300.11 TRANSFERENCIA A SATCOM DIRECT INC POR SERVICIO DE TELEFONIA SATELITAL MES JUNIO Y JULIO 2017 PARA LA AERONAVE FAB 001, PAGO A WELLS FARGO BANK, CUENTA 2000055025245 LIB. 00099021001 TGN-RECURSOS ORDINARIOS (3987)</t>
  </si>
  <si>
    <t>COBRO COSTOS DE PAPELERIA SEGUN TRANSFERENCIA DEL EXTERIOR POR ORDEN DE COPAPE PRODUCTOS DE PETROLEO LTDA. LIB. 00513062001 YPFB-OPERACIONES PLANTA DE SEPARACION DE LIQUIDOS RIO GRANDE</t>
  </si>
  <si>
    <t>De: 00099024113 Transferencia en cumplimiento al DS N0913 de 15/06/2011 y el Convenio Intergubernativo de Financiamiento UPRE-CIF-IG/294/2015, suscrito entre la UPRE y el GAM Monteagudo, Proyecto Construccion Tinglado Unidad Educativa Zapallar - Monteagudo, correspondiente al pago de la planilla N4</t>
  </si>
  <si>
    <t>De: 00099024113 Transferencia en cumplimiento al DS N0913 de 15/06/2011 y el Convenio Intergubernativo de Financiamiento UPRE-CIF-IG 624/2017, suscrito entre la UPRE y el GAM Morochata, Proyecto Construccion Cancha Polifuncional Tinglado y Graderias U.E. Raymundo Herman Pint, correspondiente al pago</t>
  </si>
  <si>
    <t>De: 00099024113 Transferencia en cumplimiento al DS N0913 de 15/06/2011 y el Convenio Intergubernativo de Financiamiento UPRE-CIF-IG 625/2017, suscrito entre la UPRE y el GAM Morochata, Proyecto Construccion Cancha Polifuncional Tinglado y Graderias U.E. Totorani, correspondiente al pago del 20% de</t>
  </si>
  <si>
    <t>De: 00099024113 Transferencia en cumplimiento al DS N0913 de 15/06/2011 y el Convenio Intergubernativo de Financiamiento UPRE-CIF-IG 623/2017, suscrito entre la UPRE y el GAM Morochata, Proyecto Construccion Cancha Polifuncional Tinglado y Graderias U.E. Hilarion Grageda, correspondiente al pago del</t>
  </si>
  <si>
    <t>De: 00099024113 Transferencia en cumplimiento al DS N0913 de 15/06/2011 y el Convenio Intergubernativo de Financiamiento UPRE-CIF-IG 622/2017, suscrito entre la UPRE y el GAM Morochata, Proyecto Construccion Internado U.E. Julio Espinoza Canelas, correspondiente al pago del 20% de anticipo del monto</t>
  </si>
  <si>
    <t>De: 00099024113 Transferencia en cumplimiento al DS N0913 de 15/06/2011 y el Convenio Intergubernativo de Financiamiento UPRE-CIF-IG 626/2017, suscrito entre la UPRE y el GAM Morochata, Proyecto Construccion Fronton U.E. Mariano Baptista, correspondiente al pago del 20% de anticipo del monto financi</t>
  </si>
  <si>
    <t>De: 00099024113 Transferencia en cumplimiento al DS N0913 de 15/06/2011 y el Convenio Intergubernativo de Financiamiento UPRE-CIF-IG 627/2017, suscrito entre la UPRE y el GAM Morochata, Proyecto Construccion Cancha Polifuncional Tinglado y Graderias U.E. Pucarani Grande, correspondiente al pago del</t>
  </si>
  <si>
    <t>De: 00099024113 Transferencia en cumplimiento al DS N0913 de 15/06/2011 y el Convenio Intergubernativo de Financiamiento UPRE-CIF-IG 621/2017, suscrito entre la UPRE y el GAM Punata, Proyecto Const. U.E. Jesus Lara A - Punata, correspondiente al pago del 20% de anticipo del monto financiado, segun l</t>
  </si>
  <si>
    <t>De: 00099024113 Transferencia en cumplimiento al DS N0913 de 15/06/2011 y el Convenio Intergubernativo de Financiamiento UPRE-CIF-IG 649/2017, suscrito entre la UPRE y el GAM Shinahota, Proyecto Const. Puente Vehicular Loko Arroyo D-7, correspondiente al pago del 20% de anticipo del monto financiado</t>
  </si>
  <si>
    <t>De: 00099024113 Transferencia en cumplimiento al DS N0913 de 15/06/2011 y el Convenio Intergubernativo de Financiamiento UPRE-CIF-IG 648/2017, suscrito entre la UPRE y el GAM Shinahota, Proyecto Const. Puente Vehicular Rio Miraflores, correspondiente al pago del 20% de anticipo del monto financiado,</t>
  </si>
  <si>
    <t>De: 00099024113 Transferencia en cumplimiento al DS N0913 de 15/06/2011 y el Convenio Intergubernativo de Financiamiento UPRE-CIF-IG 647/2017, suscrito entre la UPRE y el GAM Shinahota, Proyecto Const. Puente Vehicular Dorado Segunda, correspondiente al pago del 20% de anticipo del monto financiado,</t>
  </si>
  <si>
    <t>De: 00099024113 Transferencia en cumplimiento al DS N0913 de 15/06/2011 y el Convenio Intergubernativo de Financiamiento UPRE-CIF-IG 650/2017, suscrito entre la UPRE y el GAM Shinahota, Proyecto Const. Puente Vehicular Churo Valencia, correspondiente al pago del 20% de anticipo del monto financiado,</t>
  </si>
  <si>
    <t>De: 00099024113 Transferencia en cumplimiento al DS N0913 de 15/06/2011 y el Convenio Intergubernativo de Financiamiento UPRE-CIF-IG 633/2017, suscrito entre la UPRE y el GAM Vinto, Proyecto Construccion Bloque de 12 Aulas U.E. Martin Cardenas, correspondiente al pago del 20% de anticipo del monto f</t>
  </si>
  <si>
    <t>De: 00099024113 Transferencia en cumplimiento al DS N0913 de 15/06/2011 y el Convenio Intergubernativo de Financiamiento UPRE-CIF-IG 632/2017, suscrito entre la UPRE y el GAM Vinto, Proyecto Construccion Cancha Multiple y Cubierta U.E. Bartolina Sisa, correspondiente al pago del 20% de anticipo del</t>
  </si>
  <si>
    <t>De: 00099024113 Transferencia en cumplimiento al DS N0913 de 15/06/2011 y el Convenio Intergubernativo de Financiamiento UPRE-CIF-IG 634/2017, suscrito entre la UPRE y el GAM Vinto, Proyecto Construccion Cubierta y Graderias U.E. Elizardo Perez, correspondiente al pago del 20% de anticipo del monto</t>
  </si>
  <si>
    <t>De: 00099024113 Transferencia en cumplimiento al DS N0913 de 15/06/2011 y el Convenio Intergubernativo de Financiamiento UPRE-CIF-IG 639/2017, suscrito entre la UPRE y el GAM Tolata, Proyecto Construccion Polifuncional Tinglado y Graderias Laphia (Tolata), correspondiente al pago del 20% de anticipo</t>
  </si>
  <si>
    <t>De: 00099024113 Transferencia en cumplimiento al DS N0913 de 15/06/2011 y el Convenio Intergubernativo de Financiamiento UPRE-CIF-IG 641/2017, suscrito entre la UPRE y el GAM Tolata, Proyecto Construccion Cancha Polifuncional Tinglado y Graderias Villa Lourdes (Tolata), correspondiente al pago del 2</t>
  </si>
  <si>
    <t>De: 00099024113 Transferencia en cumplimiento al DS N0913 de 15/06/2011 y el Convenio Intergubernativo de Financiamiento UPRE-CIF-IG 640/2017, suscrito entre la UPRE y el GAM Tolata, Proyecto Construccion Centro de Salud Ambulatorio Carcaje (Tolata), correspondiente al pago del 20% de anticipo del m</t>
  </si>
  <si>
    <t>PAGO PRÉSTAMO IDA 2013-BO VCTO. 15-sep-2017 POR CUENTA DE COMIBOL , VALOR 15-sep-2017 CAPITAL USD 191.420,21 INTERESES USD 17.227,82 LIB. 00099021001 - RECURSOS ORDINARIOS (3987) - MDRI</t>
  </si>
  <si>
    <t>A:00373024105 TRANSFERENCIA DE RECURSOS SEGUN INFORME MEFP/VTCP/DGPOT/UPCFTGN/INF/N1917/2017. Ref: Desembolso de recursos al Fondo de Desarrollo Indigena- Correspondiente a solicitud de Desembolso a traves de la nota CITE: FDI/DGE/EXT/N236/2017 para financiar Programas y/o Proyectos de los Gobiernos</t>
  </si>
  <si>
    <t>A:00041014201 Transferencia que efectuamos a requerimiento de Zona Franca Cobija, segun nota CITE:ZFC-DGE-UAF-ACPyT-466/2017, por concepto de desembolso del 2% en favor del Ministerio de Desarrollo Productivo y Economia Plural, correspondiente al mes de agosto de 2017, en cumplimiento al Decreto Su</t>
  </si>
  <si>
    <t>NUMERO DE LIBRETA CUT: 00576012002 OPERACIÓN E18 TRANSFERENCIA DEL SISTEMA FINANCIERO POR CUENTA DE TERCEROS A LA CUT A SOLICITUD DE CARTONBOL SG NOTA SEDEM GG CB 2017 0265 POR PAGO ERRONEO DE 3 CHEQUERAS</t>
  </si>
  <si>
    <t>NÚMERO DE LIBRETA CUT: 99031009.00 OPERACIÓN T01 TRANSFERENCIA DE FONDOS A LA CUT - TESORO DIRECTO DE BANCO UNION S.A. A CUENTA UNICA DEL TESORO CON NUMERO DE SOLICITUD = 2122225 Y NUMERO CORRELATIVO = 91320015092017691 TRANSFERENCIA POR OPERACIONES DE VENTA BONOS BTX</t>
  </si>
  <si>
    <t>NUMERO DE LIBRETA CUT: Cuenta Unica del Tesoro OPERACIÓN E18 TRANSFERENCIA DEL SISTEMA FINANCIERO POR CUENTA DE TERCEROS A LA CUT Devolusion pagos en exceso Gobierno Autonomo Departamental de Tarija</t>
  </si>
  <si>
    <t>De: 00099024113 Transferencia en cumplimiento al DS N0913 de 15/06/2011 y el Convenio Intergubernativo de Financiamiento UPRE-CIF-IG/539/2016, suscrito entre la UPRE y el GAM de Arampampa proyecto Const. Internado U.E. Jatun Kasa, correspondiente al pago de la Planilla N 1, segun la UPRE.</t>
  </si>
  <si>
    <t>De: 00099024113 Transferencia en cumplimiento al DS N0913 de 15/06/2011 y el Convenio Intergubernativo de Financiamiento UPRE-CIF-IG 024/2017, suscrito entre la UPRE y el GAM de Uyuni proyecto Construccion Coliseo Cerrado Rio Mulato, correspondiente al pago de la Planilla N 1, segun la UPRE.</t>
  </si>
  <si>
    <t>De: 00099024113 Transferencia en cumplimiento al DS N0913 de 15/06/2011 y el Convenio Intergubernativo de Financiamiento UPRE-CIF-IG 025/2017, suscrito entre la UPRE y el GAM de Uyuni proyecto Construccion Coliseo Cerrado Comunidad Huancarani A, correspondiente al pago de la Planilla N 1, segun la U</t>
  </si>
  <si>
    <t>De: 00099024113 Transferencia en cumplimiento al DS N0913 de 15/06/2011 y el Convenio Intergubernativo de Financiamiento UPRE-CIF-IG 128/2017, suscrito entre la UPRE y el GAM de Villa Tunari proyecto Construccion U. E. Tecnico Humanistico Carlos Villegas Villa Tunari D-1, correspondiente al pago de</t>
  </si>
  <si>
    <t>De: 00099024113 Transferencia en cumplimiento al DS N0913 de 15/06/2011 y el Convenio Interinstitucional de Financiamiento UPRE-CIF 0197/13, suscrito entre la UPRE y el GAM de Pazna proyecto Coliseo Cerrado de Penas Municipio Pazna, correspondiente al pago de la planilla N 2, segun la UPRE.</t>
  </si>
  <si>
    <t>De: 00099024113 Transferencia en cumplimiento al DS N0913 de 15/06/2011 y el Convenio Intergubernativo de Financiamiento UPRE-CIF-IG 348/2016, suscrito entre la UPRE y el GAM de Cajuata proyecto Construccion Unidad Educativa Juan Evo Morales Ayma Siquimirani - Secundaria, correspondiente al pago de</t>
  </si>
  <si>
    <t>De: 00099024113 Transferencia en cumplimiento al DS N0913 de 15/06/2011 y el Convenio Intergubernativo de Financiamiento UPRE-CIF-IG 0198/2016, suscrito entre la UPRE y el GAM La Asunta, Proyecto Const. de Tinglado Polifuncional U.E. Jahuira Pampa La Asunta, correspondiente al pago de la planilla N</t>
  </si>
  <si>
    <t>De: 00099024113 Transferencia en cumplimiento al DS N0913 de 15/06/2011 y el Convenio Interinstitucional de Financiamiento UPRE-CIF-005/2015, suscrito entre la UPRE y el GAM San Pedro de Buena Vista, Proyecto Construccion Coliseo San Pedro de Buena Vista, correspondiente al pago de la planilla N8 de</t>
  </si>
  <si>
    <t>De: 00099024113 Transferencia en cumplimiento al DS N0913 de 15/06/2011 y el Convenio Intergubernativo de Financiamiento UPRE-CIF-IG/077/2015, suscrito entre la UPRE y el GAM Vitichi, Proyecto Construccion Bloque de Aulas Unidad Educativa Juan Pellegrini, correspondiente al pago de la planilla N5 de</t>
  </si>
  <si>
    <t>De: 00099024113 Transferencia en cumplimiento al DS N0913 de 15/06/2011 y el Convenio Intergubernativo de Financiamiento UPRE-CIF-IG/187/2015, suscrito entre la UPRE y el GAM Tiahuanacu, Proyecto Construccion Cancha de Futbol Cesped Sintetico Zona Oeste Pillapi - Tiahuanacu, correspondiente al pago</t>
  </si>
  <si>
    <t>De: 00099024113 Transferencia en cumplimiento al DS N0913 de 15/06/2011 y el Convenio Intergubernativo de Financiamiento UPRE-CIF-IG/467/2016, suscrito entre la UPRE y el GAM Cobija, Proyecto Const. Centro de Salud Barrio 27 de Junio, correspondiente al pago de la planilla N3, segun la UPRE.</t>
  </si>
  <si>
    <t>De: 00099024113 Transferencia en cumplimiento al DS N0913 de 15/06/2011 y el Convenio Intergubernativo de Financiamiento UPRE-CIF-IG/345/2016, suscrito entre la UPRE y el GAM Irupana, Proyecto Const. Unidad Educativa 5 de Mayo - Irupana, correspondiente al pago de la planilla N5, segun la UPRE.</t>
  </si>
  <si>
    <t>De: 00099024113 Transferencia en cumplimiento al DS N0913 de 15/06/2011 y el Convenio Intergubernativo de Financiamiento UPRE-CIF-IG 343/2016, suscrito entre la UPRE y el GAM Yanacachi, Proyecto Construccion U.E. Florida (Yanacachi), correspondiente al pago de la planilla N5, segun la UPRE.</t>
  </si>
  <si>
    <t>De: 00099024113 Transferencia en cumplimiento al DS N0913 de 15/06/2011 y el Convenio Intergubernativo de Financiamiento UPRE-CIF-IG/395/2015, suscrito entre la UPRE y el GAM La Rivera, Proyecto Construccion Casa de Gobierno Municipal de La Rivera, correspondiente al pago de la planilla N3, segun la</t>
  </si>
  <si>
    <t>De: 00099024113 Transferencia en cumplimiento al DS N0913 de 15/06/2011 y el Convenio Intergubernativo de Financiamiento UPRE-CIF-IG/490/2015, suscrito entre la UPRE y el GAM Carangas, Proyecto Construccion Mercado Central Municipio de Carangas, correspondiente al pago de la planilla N4 de cierre, s</t>
  </si>
  <si>
    <t>De: 00099024113 Transferencia en cumplimiento al DS N0913 de 15/06/2011 y el Convenio Intergubernativo de Financiamiento UPRE-CIF-IG/136/2016, suscrito entre la UPRE y el GAM Challapata, Proyecto Construccion Graderias Estadio Hugo Palenque - Challapata, correspondiente al pago de la planilla N1, se</t>
  </si>
  <si>
    <t>De: 00099024113 Transferencia en cumplimiento al DS N0913 de 15/06/2011 y el Convenio Intergubernativo de Financiamiento UPRE-CIF-IG/077/2016, suscrito entre la UPRE y el GAM Cuevo, Proyecto Construccion Modulo Educativo Angel Sandoval, correspondiente al pago de la planilla N4 de cierre, segun la U</t>
  </si>
  <si>
    <t>De: 00099024113 Transferencia en cumplimiento al DS N0913 de 15/06/2011 y el Convenio Intergubernativo de Financiamiento UPRE-CIF-IG 347/2016, suscrito entre la UPRE y el GAM Yanacachi, Proyecto Construccion U.E. Felix Ernesto Moscoso (Yanacachi), correspondiente al pago de la planilla N6, segun la</t>
  </si>
  <si>
    <t>De: 00099024113 Transferencia en cumplimiento al DS N0913 de 15/06/2011 y el Convenio Intergubernativo de Financiamiento UPRE-CIF-IG 517/2016, suscrito entre la UPRE y el GAM Villa Tunari, Proyecto Construccion Tinglado, Graderias y Cancha Multiple Secure D-8, correspondiente al pago de la planilla</t>
  </si>
  <si>
    <t>De: 00099024113 Transferencia en cumplimiento al DS N0913 de 15/06/2011 y el Convenio Intergubernativo de Financiamiento UPRE-CIF-IG 491/2016, suscrito entre la UPRE y el GAM Cliza, Proyecto Construccion Unidad Educativa Mcal. Sucre, correspondiente al pago de la planilla N4, segun la UPRE.</t>
  </si>
  <si>
    <t>De: 00099024113 Transferencia en cumplimiento al DS N0913 de 15/06/2011 y el Convenio Interinstitucional de Financiamiento UPRE-CIF-073/2015, suscrito entre la UPRE y el GAM Villa Tunari, Proyecto Construccion Posta de Salud Agraria La Union, correspondiente al pago de la devolucion de retencion del</t>
  </si>
  <si>
    <t>De: 00099024113 Transferencia en cumplimiento al DS N0913 de 15/06/2011 y el Convenio Intergubernativo de Financiamiento UPRE-CIF-IG 086/2017, suscrito entre la UPRE y el GAM Villa Tunari, Proyecto Construccion Coliseo Isinuta Distrito N 7, correspondiente al pago de la planilla N1, segun la UPRE.</t>
  </si>
  <si>
    <t>De: 00099024113 Transferencia en cumplimiento al DS N0913 de 15/06/2011 y el Convenio Intergubernativo de Financiamiento UPRE-CIF-IG 358/2016, suscrito entre la UPRE y el GAM Villa Tunari, Proyecto Construccion U.E. San Francisco Km 21, correspondiente al pago de la planilla N5, segun la UPRE.</t>
  </si>
  <si>
    <t>||RESPUESTA DEBITO DEL BANQUERO SG/ SWIFT 13321 DE LA FECHA REF: COBRO COMISION POR TRANSFERENCIA DE EUR 500,- DEL 22/08/17 SG/ SOLICITUD DEL MEFP, PAGO A/F THE BANK OF NEW YORK MELLON LUXEMBOURG S.A. LIB. NO. 00099021001 TGN-RECURSOS ORDINARIOS, COMIS. DEL BANQUERO EQUIV. EUR 8,00</t>
  </si>
  <si>
    <t>||RESPUESTA DEBITO DEL BANQUERO SG/ SWIFT 13321 DE LA FECHA REF: COBRO COMISION POR TRANSFERENCIA DE EUR 500,- DEL 22/08/17 SG/ SOLICITUD DEL MEFP, PAGO A/F THE BANK OF NEW YORK MELLON LUXEMBOURG S.A. LIB. NO. 00099021001 TGN-RECURSOS ORDINARIOS, COBRO UTILES DE ESCRITORIO</t>
  </si>
  <si>
    <t>||RESPUESTA DEBITO DEL BANQUERO SG/ SWIFT 13320 DE LA FECHA REF: COBRO COMISION POR TRANSFERENCIA DE EUR 76,813,26 DEL 28/08/17 SG/ SOLICITUD DEL MINI. DE DESARROLLO PRODUCTIVO Y ECONOMIA PLURA, PAGO A/F EUROPEAN COMMISSION LIB. NO. 00099021001 TGN-RECURSOS ORDINARIOS, COMIS. DEL BANQUERO EQUIV. EUR 50,00</t>
  </si>
  <si>
    <t>||RESPUESTA DEBITO DEL BANQUERO SG/ SWIFT 13320 DE LA FECHA REF: COBRO COMISION POR TRANSFERENCIA DE EUR 76,813,26 DEL 28/08/17 SG/ SOLICITUD DEL MINI. DE DESARROLLO PRODUCTIVO Y ECONOMIA PLURA, PAGO A/F EUROPEAN COMMISSION LIB. NO. 00099021001 TGN-RECURSOS ORDINARIOS, COBRO UTILES DE ESCRITORIO</t>
  </si>
  <si>
    <t>COBRO COSTOS DE PAPELERIA SEGUN TRANSFERENCIA DEL EXTERIOR POR ORDEN DE EMBAJADA DE BOLIVIA CARACAS VENEZUELA REF.: DEVOL. DE RECURSOS GASTOS DE FUNCIONAMIENTO LIB. 00010011102 MIN.RELACIONES EXTERIORES - GESTORIA CONSULAR LEY Nº 3108</t>
  </si>
  <si>
    <t>PAGO A IDA PRÉSTAMO 5454-BO VCTO. 15-sep-2017 POR CUENTA DE TGN , NTI. 009919 VALOR 15-sep-2017 INTERESES USD 5.891,49 CTA. 3987 CUENTA UNICA DEL TESORO-3987 LIB. 00099021001 REF.: COMISIONES BANCARIAS</t>
  </si>
  <si>
    <t>VENTA DE DIVISAS CON TRANSFERENCIA DE FONDOS A SOLICITUD DE ADMINISTRACION DE SERVICIOS PORTUARIOS BOLIVIA SEGUN SOLICITUD 3096 REF: H.R. 2614 - ENVIO DE RECURSOS - PUERTO DE ARICA - GASTOS DE FUNCIONAMIENTO - SEGUNDO PAGO PARCIAL (PROCESO 70, PREVENTIVOS 726 Y 727) REPOSICION MES DE AGOSTO/2017, CO LIB. 00594012001 ASP-B FONDO DE OPERACIONES</t>
  </si>
  <si>
    <t>VENTA DE DIVISAS CON TRANSFERENCIA DE FONDOS A SOLICITUD DE MINISTERIO DE ECONOMIA Y FINANZAS PUBLICAS SEGUN SOLICITUD 3097 REF: PAGO A FAVOR DE FITCH RATINGS, INC. (JP MORGAN CHASE - NEW YORK, NY - ABA 021-0000-21 - CUENTA 530-5011-63 USA), POR SERVICIOS CALIFICACION DE RIESGO FITCH RATINGS, PRESTA LIB. 00099021001 TGN-RECURSOS ORDINARIOS (3987)</t>
  </si>
  <si>
    <t>TRANSFERENCIA DE FONDOS AL EXTERIOR A SOLICITUD DE MINISTERIO DE DEFENSA SEGUN SOLICITUD 3095 REF: TRANSFERENCIA VIA BCB A LA EMPRESA AIRPARTS COMPANY INC., POR LA ADQUISICION DE LUBRICANTES PARA LAS AERONAVES DE LA FAB SOLICITADO POR EL SERVICIO DE ABASTECIMIENTO 11 MEDIANTE EL DEPTO IV-LOG EMGFAB. LIB. 00099021001 TGN-RECURSOS ORDINARIOS (3987)</t>
  </si>
  <si>
    <t>VENTA DE DIVISAS CON TRANSFERENCIA DE FONDOS A SOLICITUD DE MINISTERIO DE LA PRESIDENCIA SEGUN SOLICITUD 3099 REF: DIVISAS USD 1,220.00 TRANSFERENCIA A HONEYWELL INTERNATIONAL INC. PAGO SALDO POR SUSCRIPCION ANUAL DEL SERVICIO GDC PARA AERONAVE FAB 001, PAGO A JP MORGAN CHASE BANK, CUENTA 9102597771 LIB. 00099021001 TGN-RECURSOS ORDINARIOS (3987)</t>
  </si>
  <si>
    <t>VENTA DE DIVISAS CON TRANSFERENCIA DE FONDOS A SOLICITUD DE MINISTERIO DE LA PRESIDENCIA SEGUN SOLICITUD 3101 REF: DIVISAS USD 2,588.82 TRANSFERENCIA A SAFRAN HELICOPTER ENGINES POR ADQUISICION DE REPUESTOS PARA AERONAVE FAB 004, SEGUN FACTURA FTMX 2983, PAGO A CITIBANK CUENTA 30879802. LIB. 00099021001 TGN-RECURSOS ORDINARIOS (3987)</t>
  </si>
  <si>
    <t>TRANSFERENCIA RECIBIDA DEL EXTERIOR SEGÚN MENSAJES SWIFT Nos. 13280-13272 (REM.EXT.) DE FECHA 15-09-2017 POR DESEMBOLSO DE CAF PRÉSTAMO CFA009344 PRO.MI AGUA IV FONDO ROTATORIO N°8/TRF OBI CAF LIB 00287104316 LIBRETA N° 00287102001 FPS-RECURSOS PROPIOS REF.: UTILES DE ESCRITORIO</t>
  </si>
  <si>
    <t>VENTA DE DIVISAS CON TRANSFERENCIA DE FONDOS A SOLICITUD DE MINISTERIO DE LA PRESIDENCIA SEGUN SOLICITUD 3102 REF: DIVISAS USD 251,927.00 TERCER PAGO A CUENTA A DASSAULT FALCON JET CORP. POR SERVICIO DE MANTENIMIENTO DE LA AERONAVE PRESIDENCIAL FAB 002, SEGUN INVOICE 900799 17, PAGO A BANK OF AMERIC LIB. 00099021001 TGN-RECURSOS ORDINARIOS (3987)</t>
  </si>
  <si>
    <t>VENTA DE DIVISAS CON TRANSFERENCIA DE FONDOS A SOLICITUD DE MINISTERIO DE LA PRESIDENCIA SEGUN SOLICITUD 3100 REF: DIVISAS USD 39,700.00 TRANSFERENCIA A CAMP SYSTEMS INTERNATIONAL INC POR SERVICIO ANUAL CAMP CONTINUO PARA AERONAVES FAB 001, FAB 002, FAB 047, FAB 048, INVOICE 170775, PAGO A HSBC BANK LIB. 00099021001 TGN-RECURSOS ORDINARIOS (3987)</t>
  </si>
  <si>
    <t>TRANSFERENCIA DE FONDOS AL EXTERIOR A SOLICITUD DE TESORO GENERAL DE LA NACION SEGUN SOLICITUD 3107 REF: PAGO 8VA CUOTA DE APORTE DE CAPITAL EN EFECTIVO USD20.012.827,46.- A FAVOR DE LA CORPORACION ANDINA DE FOMENTO (CAF), SEGUN D.S. N 581 DE 26/07/2010 LIB. 00099021001 TGN-RECURSOS ORDINARIOS (3987)</t>
  </si>
  <si>
    <t>TRANSFERENCIA DE FONDOS AL EXTERIOR A SOLICITUD DE TESORO GENERAL DE LA NACION SEGUN SOLICITUD 3106 REF: PAGO 1RA CUOTA DE APORTE DE CAPITAL EN EFECTIVO USD17.188.323,00.- A FAVOR DE LA CORPORACION ANDINA DE FOMENTO (CAF) SEGÚN CONVENIO DE 29/03/2016 Y DECRETO SUPREMO N 2476 DE 18/9/2013 LIB. 00099021001 TGN-RECURSOS ORDINARIOS (3987)</t>
  </si>
  <si>
    <t>COBRO COSTOS DE PAPELERIA SEGUN TRANSFERENCIA DEL EXTERIOR POR ORDEN DE EMBAJADA DEL ESTADO EN OTTAWA CANADA REF.: GESTORIA CONSULAR JUNIO JULIO AGOSTO 2017 LIB. 00010011102 MIN.RELACIONES EXTERIORES - GESTORIA CONSULAR LEY Nº 3108</t>
  </si>
  <si>
    <t>COBRO COSTOS DE PAPELERIA SEGUN TRANSFERENCIA DEL EXTERIOR POR ORDEN DE CONSULADO DE BOLIVIA ANTOFAGASTA-CHILE REF:GESTORIA CONSULAR LIB. 00010011102 MIN.RELACIONES EXTERIORES - GESTORIA CONSULAR LEY Nº 3108</t>
  </si>
  <si>
    <t>De: 00340012002 Transferencia que realizamos a solicitud del Servicio General de Identificacion Personal mediante nota CITE: SEGIP/DGE/558/2017 y en virtud a la nota interna CITE: MEFP/VPCF/DGCF/UCCF No 997/2017 de la Direccion General de Contabilidad Fiscal.</t>
  </si>
  <si>
    <t>De: 00070011102 Transferencia que efectuamos a requerimiento del Ministerio de Trabajo Empleo y Prevision Social, segun nota CITE:MTEPS/DGAA/No.282/2017 y en virtud a la nota interna CITE: MEFP/VPCF/DGCF/UCCF No.1003/2017 de la Direccion General de Contabilidad Fiscal de esta Cartera de Estado y de</t>
  </si>
  <si>
    <t>De: 00340012002 Transferencia que efectuamos a requerimiento del Servicio General de Identificacion de Personal, segun nota CITE: SEGIP/DGE/574/2017 y en virtud a la nota interna CITE: MEFP/VPCF/DGCF/UCCF No.1002/2017 de la Direccion General de Contabilidad Fiscal de esta Cartera de Estado y de acue</t>
  </si>
  <si>
    <t>De: 00340012001 Transferencia que efectuamos a requerimiento del Servicio General de Identificacion de Personal, segun nota CITE: SEGIP/DGE/574/2017 y en virtud a la nota interna CITE: MEFP/VPCF/DGCF/UCCF No.1002/2017 de la Direccion General de Contabilidad Fiscal de esta Cartera de Estado y de acue</t>
  </si>
  <si>
    <t>De: 00099024113 Transferencia en cumplimiento al DS N0913 de 15/06/2011 y el Convenio Interinstitucional de Financiamiento UPRE-CIF-350/12, suscrito entre la UPRE y el GAM de Puerto Perez proyecto Construccion Coliseo Isla Suriqui, correspondiente al pago de la planilla N 1 de cierre, segun la UPRE</t>
  </si>
  <si>
    <t>De: 00099024113 Transferencia en cumplimiento al DS N0913 de 15/06/2011 y el Convenio Intergubernativo de Financiamiento UPRE-CIF-IG 212/2016, suscrito entre la UPRE y el GAM de Desaguadero proyecto Construccion Mercado Central Desaguadero, correspondiente al pago de la Planilla N 6, segun la UPRE.</t>
  </si>
  <si>
    <t>De: 00099024113 Transferencia en cumplimiento al DS N0913 de 15/06/2011 y el Convenio Intergubernativo de Financiamiento UPRE-CIF-IG 506/2015, suscrito entre la UPRE y el GAM de Curva proyecto Construccion de Cancha de Cesped Sintetico Mun. de Curva, correspondiente al pago de la Planilla N 2 de cie</t>
  </si>
  <si>
    <t>De: 00099024113 Transferencia en cumplimiento al DS N0913 de 15/06/2011 y el Convenio Intergubernativo de Financiamiento UPRE-CIF-IG/391/2015, suscrito entre la UPRE y el GAM de Caracollo proyecto Construccion Nucleo Educativo Gral. Rene Bernal Escalante Canohuma Municipio de Caracollo, correspondi</t>
  </si>
  <si>
    <t>De: 00099024113 Transferencia en cumplimiento al DS N0913 de 15/06/2011 y el Convenio Intergubernativo de Financiamiento UPRE-CIF-IG 0150/2016, suscrito entre la UPRE y el GAM de Sucre proyecto Const. Bloque Aulas y Talleres U.E. Alegria D-6, correspondiente al pago de la Planilla N 4, segun la UPRE</t>
  </si>
  <si>
    <t>De: 00099024113 Transferencia en cumplimiento al DS N0913 de 15/06/2011 y el Convenio Intergubernativo de Financiamiento UPRE-CIF-IG 395/2016, suscrito entre la UPRE y el GAM de Colcapirhua proyecto Construccion Campo Deportivo Graderias San Jose Kami, correspondiente al pago de la Planilla N 4, seg</t>
  </si>
  <si>
    <t>De: 00099024113 Transferencia en cumplimiento al DS N0913 de 15/06/2011 y el Convenio Intergubernativo de Financiamiento UPRE-CIF-IG 412/2016, suscrito entre la UPRE y el GAM de Sacaba proyecto Construccion Centro de Acogida Temporal a la Ninez y la Mujer Sacaba, correspondiente al pago de la Planil</t>
  </si>
  <si>
    <t>De: 00099024113 Transferencia en cumplimiento al DS N0913 de 15/06/2011 y el Convenio Interinstitucional de Financiamiento UPRE-CIF-010/2016, suscrito entre la UPRE y el GAM de Puerto Villarroel proyecto Construccion Infraestructura UMSS Valle Sacta, correspondiente al pago de la planilla N 2, segun</t>
  </si>
  <si>
    <t>De: 00099024113 Transferencia en cumplimiento al DS N0913 de 15/06/2011 y el Convenio Intergubernativo de Financiamiento UPRE-CIF-IG/121/2016, suscrito entre la UPRE y el GAM de Caracollo proyecto Construccion Unidad Educativa Tecnico Humanistico Evo Morales Ayma - Caracollo, correspondiente al pago</t>
  </si>
  <si>
    <t>De: 00099024113 Transferencia en cumplimiento al DS N0913 de 15/06/2011 y el Convenio Intergubernativo de Financiamiento UPRE-CIF-IG/058/2016, suscrito entre la UPRE y el GAM de Quirusillas proyecto Construccion Graderias y Luminaria Estadio Municipal Quirusillas, correspondiente al pago de la Plani</t>
  </si>
  <si>
    <t>PAGO A BID PRÉSTAMO 1075-SF-BO VCTO. 18-09-2017 POR CUENTA DE FNDR SEGÚN NOTA Cod.Liq.9830 DE FECHA 15-09-2017, VALOR 18-09-2017 CAPITAL USD 41.847,32 INTERESES USD 20.251,81 LIBRETA N° 00099021001 RECURSOS ORDINARIOS (3987) - ALIVIO MDRI</t>
  </si>
  <si>
    <t>A:00099021001 A requerimiento de la Unidad de Administracion e Informacion Salarial (UAIS), con notas internas CITE: MEFP/VTCP/DGPOT/UAIS/Nos 5174, 5173 y 5278/2017, en la cual solicita la reversion definitiva de las boletas de pago de SENASIR, consignadas en los Comprobantes de Pago Nos. 71542, 715</t>
  </si>
  <si>
    <t>NÚMERO DE LIBRETA CUT: 99031009.00 OPERACIÓN T01 TRANSFERENCIA DE FONDOS A LA CUT - TESORO DIRECTO DE BANCO UNION S.A. A CUENTA UNICA DEL TESORO CON NUMERO DE SOLICITUD = 2127128 Y NUMERO CORRELATIVO = 91320018092017744 TRANSFERENCIA POR OPERACIONES DE VENTA BONOS BTX</t>
  </si>
  <si>
    <t>'TRANSFERENCIA DE FONDOS DE DPTOS.DE ENCAJE LEGAL DEL SISTEMA FINANCIERO A DPTOS.CTES.DEL SECTOR PUBLICO S/G CITE' BUN.CA/P.CORP/625/17||DE LA FECHA(HRE-TSO-4732)DEVOLUCION DE RECURSOS NO EJECUTADOS. ABONO A LA LIBRETA N°00099021001 BDP-SAM FIDEICOMISO BONO JUANCITO PINTO GESTION 2015;BUN</t>
  </si>
  <si>
    <t>'TRANSFERENCIA DE FONDOS DE DPTOS.DE ENCAJE LEGAL DEL SISTEMA FINANCIERO A DPTOS.CTES.DEL SECTOR PUBLICO S/G CITE' BUN.CA/P.CORP/626/17||DE LA FECHA (HRE-TSO-4733), DEVOLUCION DE RECURSOS NO EJECUTADOS. ABONO A LA LIBRETA NO.00099021001, BDP-SAM FIDEICOMISO BONO JUANCITO PINTO GESTION 2015; BUN.</t>
  </si>
  <si>
    <t>De: 00099024113 Transferencia en cumplimiento al DS N0913 de 15/06/2011 y el Convenio Intergubernativo de Financiamiento UPRE-CIF-IG/236/2015, suscrito entre la UPRE y el GAM Loreto, Proyecto Construccion Edificio Municipal Localidad Loreto, correspondiente al pago de la planilla N7 de cierre, segu</t>
  </si>
  <si>
    <t>De: 00099024113 Transferencia en cumplimiento al DS N0913 de 15/06/2011 y el Convenio Intergubernativo de Financiamiento UPRE-CIF-IG 138/2017, suscrito entre la UPRE y el GAM Filadelfia, Proyecto Const. Dos Aulas U.E. Felix Roca Comunidad Villa Sacrificio, correspondiente al pago de la planilla N1,</t>
  </si>
  <si>
    <t>De: 00099024113 Transferencia en cumplimiento al DS N0913 de 15/06/2011 y el Convenio Intergubernativo de Financiamiento UPRE-CIF-IG 140/2017, suscrito entre la UPRE y el GAM Filadelfia, Proyecto Const. Comedor y Bateria de Banos U.E. Luz de America Comunidad de America, correspondiente al pago de</t>
  </si>
  <si>
    <t>De: 00099024113 Transferencia en cumplimiento al DS N0913 de 15/06/2011 y el Convenio Intergubernativo de Financiamiento UPRE-CIF-IG/345/2015, suscrito entre la UPRE y el GAM San Pedro de Tiquina, Proyecto Construccion de 6 Aulas U.E. Puerto Mejillones Calata Grande, correspondiente al pago de la pl</t>
  </si>
  <si>
    <t>De: 00099024113 Transferencia en cumplimiento al DS N0913 de 15/06/2011 y el Convenio Intergubernativo de Financiamiento UPRE-CIF-IG/187/2016, suscrito entre la UPRE y el GAM Coroico, Proyecto Construccion de Graderias con Cubierta y Vestidores para Cancha de Futbol Cruz Loma Coroico, correspondient</t>
  </si>
  <si>
    <t>'COBRO DE'||UTILES DE ESCRITORIO POR TRANSFERENCIA DE FONDOS DEL EXTERIOR A SENATEX. COMPLEMENTO DEL COMPROBANTE CONTABLE 0898260 DE LA FECHA. DEBITO DE LA LIBRETA 00378012002 SENATEX ADMINISTRACION CENTRAL, REPOSICION UTILES DE ESCRITORIO.</t>
  </si>
  <si>
    <t>||PAGO COBRANZA DOCUMENTARIA DS HTO719810INT AUTORIZADO POR CARTONBOL SEGUN NOTA SEDEM/GG/CB/2017-0240 Y ASIGNACION DE DIVISAS DEL MEFP CON CODIGO N° 007170 3104 COM TRANS PAGO 0.10% S/USD 37.684,92 REEM GTOS COMUNICACION BS220.- EMISION CBTE CONTABLE BS 50.- CGO.LIB.N°00576012001 CARTONBOL REF.: PAGO COBRANZA DOCUMENTARIA DS HTO719810INT</t>
  </si>
  <si>
    <t>TRANSFERENCIA DE FONDOS AL EXTERIOR A SOLICITUD DE YACIMIENTOS PETROLIFEROS FISCALES BOLIVIANOS SEGUN SOLICITUD YPFB-0264-2017 REF: LICITACION INTERNACIONAL ADQ GAS LICUADO DE PETROLEO BOLETA GARANTIA MANTEN OFERTA PETROPAR LIB. 00513012003 LBP-YPFB (2011349681373)</t>
  </si>
  <si>
    <t>VENTA DE DIVISAS CON TRANSFERENCIA DE FONDOS A SOLICITUD DE MINISTERIO DE RELACIONES EXTERIORES SEGUN SOLICITUD 3108 REF: REMESA ADICIONAL PARA EL PAGO DE PASAJES PARA EL TRASLADO DE DE UNA DELEGACION, A FAVOR DE LA EMBAJADA EN PERU, S/G EMPE 1023/2017 LIB. 00099021001 TGN-RECURSOS ORDINARIOS (3987)</t>
  </si>
  <si>
    <t>VENTA DE DIVISAS CON TRANSFERENCIA DE FONDOS A SOLICITUD DE MINISTERIO DE RELACIONES EXTERIORES SEGUN SOLICITUD 3109 REF: REMISION DE RECURSOS PARA EL PAGO DE GASTOS FUNERARIO Y DE REPATRIACION DEL CONNACIONAL ANGEL PORCEL ORTEGA, A FAVOR DEL CONSULADO EN CALAMA, S/G GM-DGAJ-UG-J-NI-1064/2014 LIB. 00010011102 MIN.RELACIONES EXTERIORES - GESTORIA CONSULAR LEY Nº 3108</t>
  </si>
  <si>
    <t>TRANSFERENCIA DE FONDOS AL EXTERIOR A SOLICITUD DE MINISTERIO DE DEFENSA SEGUN SOLICITUD 3110 REF: TRANSFERENCIA VIA BCB A LA EMPRESA AIRPARTS COMPANY INC., POR LA ADQUISICION DE LLANTAS Y NEUMATICOS PARA LAS AERONAVES DE LA FUERZA AEREA BOLIVIANA SOLICITADO POR EL SERVICIO DE ABASTECIMIENTO AEREO 1 LIB. 00099021001 TGN-RECURSOS ORDINARIOS (3987)</t>
  </si>
  <si>
    <t>VENTA DE DIVISAS CON TRANSFERENCIA DE FONDOS A SOLICITUD DE MINISTERIO DE ECONOMIA Y FINANZAS PUBLICAS SEGUN SOLICITUD 3111 REF: PAGO A THE BANK OF NEW YORK MELLON - CUENTA 8901245259, POR COMISION DE ADMINISTRACION ANUAL DE SERVICIOS ESPECIALIZADOS TRUSTEE, PERIODO DEL 22/08/2017 AL 21/08/2018, SEG LIB. 00099021001 TGN-RECURSOS ORDINARIOS (3987)</t>
  </si>
  <si>
    <t>TRANSFERENCIA RECIBIDA DEL EXTERIOR SEGÚN MENSAJES SWIFT Nos. 13388-13378 (REM.EXT.) DE FECHA 18-09-2017 POR DESEMBOLSO DE CAF PRÉSTAMO CFA007860 CARR.CHACA-RAVELO DS.N°40 FOND.ROTATORIO/TRF.OBI LIB 00291014337 LIBRETA N° 00291012002 ABC-RECURSOS PROPIOS REF.: UTILES DE ESCRITORIO</t>
  </si>
  <si>
    <t>TRANSFERENCIA RECIBIDA DEL EXTERIOR SEGÚN MENSAJES SWIFT Nos. 13389-13379 (REM.EXT.) DE FECHA 18-09-2017 POR DESEMBOLSO DE CAF PRÉSTAMO CFA009272 PROY. DOBLE VÍA SC-WARNES- DES.N° 5/TRF OBI CAF LIB 00291014358 LIBRETA N° 00291012002 ABC-RECURSOS PROPIOS REF.: UTILES DE ESCRITORIO</t>
  </si>
  <si>
    <t>COBRO COSTOS DE PAPELERIA SEGUN TRANSFERENCIA DEL EXTERIOR POR ORDEN DE CCONSULADO DE BOLIVIA EN VIEDMA-AR. LIB. 00010011102 MIN.RELACIONES EXTERIORES - GESTORIA CONSULAR LEY Nº 3108</t>
  </si>
  <si>
    <t>COBRO COSTOS DE PAPELERIA SEGUN TRANSFERENCIA DEL EXTERIOR POR ORDEN DE EMBAJADA DE BOLIVIA CONSULADO-MEXICO REF:AGOSTO 2017 LIB. 00010011102 MIN.RELACIONES EXTERIORES - GESTORIA CONSULAR LEY Nº 3108</t>
  </si>
  <si>
    <t>NÚMERO DE LIBRETA CUT: 99031009.00 OPERACIÓN T01 TRANSFERENCIA DE FONDOS A LA CUT - TESORO DIRECTO DE BANCO UNION S.A. A CUENTA UNICA DEL TESORO CON NUMERO DE SOLICITUD = 2129101 Y NUMERO CORRELATIVO = 91320019092017797 TRANSFERENCIA POR OPERACIONES DE VENTA BONOS BTX</t>
  </si>
  <si>
    <t>||TRANSF.AL TGN EN CUMPL.ART.8 LEY 211, DISPOSICION FINAL TERCERA LEY 856 Y ART.24 DEL DS.3034 P/EL FINANCIAMIENTO DEL BONO JUANA AZURDUY AGOSTO/2017 S/G RD.N°238/2016, HR. BCB-HRE-TGL-2017-13323 Y NOTA MEF/VTCP/DGPOT/UPCFTGN/N°1852/2017 Y FORM.TRANSF.10/2017 DE LA GADM. TRANSFERENCIA A LA LIBRETA 00099021001 TGN - RECURSOS ORDINARIOS (3987)</t>
  </si>
  <si>
    <t>||PAGO A BID PRESTAMO 1075-SF-BO VCTO. 18-09-2017 POR CUENTA DEL FNDR SEGUN COD. LIQ.9830 DE FECHA 15-09-2017, VALOR 19-09-2017 CAPITAL JPY 121.261,00 INTERESES JPY 58.684,00 LIBRETA N°00099021001 RECURSOS ORDINARIOS (3987) - ALIVIO MDRI</t>
  </si>
  <si>
    <t>VENTA DE DIVISAS CON TRANSFERENCIA DE FONDOS A SOLICITUD DE YACIMIENTOS PETROLIFEROS FISCALES BOLIVIANOS SEGUN SOLICITUD 3115 REF: PAGO A INTERTEK TESTING SERVICES PERU SA POR SERVICIO DE INSPECCION EN PERU CORRESPONDIENTES AL PERIODO DE ENERO FEBRERO MARZO Y ABRIL DE 2017 SEGUN DOCUMENTACION ADJUNT LIB. 00513012004 LBP-YPFB-UNICOMERCIAL (4030005415/1-2188907)</t>
  </si>
  <si>
    <t>VENTA DE DIVISAS CON TRANSFERENCIA DE FONDOS A SOLICITUD DE MINISTERIO DE GOBIERNO SEGUN SOLICITUD 3116 REF: HABERES DE AGREGADOS POLICIALES, CORRESPONDIENTE AL MES DE AGOSTO DE LA GESTION 2017, DE LOS SRES. 1) CNL.DESP. WILER JAVIER ANDRADE SANJINEZ,2)CNL.DESP.VLADIMIR YURI CALDERON MARISCAL,3) SEV LIB. 00099021001 TGN-RECURSOS ORDINARIOS (3987)</t>
  </si>
  <si>
    <t>VENTA DE DIVISAS CON TRANSFERENCIA DE FONDOS A SOLICITUD DE DIRECCION ESTRATEGICA DE REIVINDICACION MARITIMA DIREMAR SEGUN SOLICITUD 3114 REF: PARA CONTRATACION POR PRODUCTO DEL ASESOR INTERNACIONAL MOHAMMED BEDJAOUI PARA ASESORAMIENTO EN MATERIA DE DERECHO INTERNACIONAL PUBLICO PARA LA SUSTENTACION LIB. 00099021001 TGN-RECURSOS ORDINARIOS (3987)</t>
  </si>
  <si>
    <t>VENTA DE DIVISAS CON TRANSFERENCIA DE FONDOS A SOLICITUD DE INSTITUTO NACIONAL DE ESTADISTICA SEGUN SOLICITUD 3113 REF: REGISTRO DE LA TRANSFERENCIA AL BANCO MUNDIAL DE SUS. 490,94 EQUIVALENTE A BS 3.416,94, ORIGINADOS POR LA DIFERENCIA CAMBIARIA EN LA DEVOLUCION DE RECURSOS DE SALDOS NO EJECUTADOS LIB. 00206012001 INE-INSTITUTO NAL.DE ESTADISTICAS (0794-03E307)</t>
  </si>
  <si>
    <t>VENTA DE DIVISAS CON TRANSFERENCIA DE FONDOS A SOLICITUD DE AGENCIA BOLIVIANA DE ENERGIA SEGUN SOLICITUD 3118 REF: PAGO A IQ MEDICAL SERVICE POR ELABORACION DEL DOCUMENTOS DE TERMINOS DE REFERENCIA, CON RELACION AL PROYECTO DE CONSTRUCCION, SEGUN DOCUMENTOS ADJUNTOS. LIB. 00099021001 TGN-RECURSOS ORDINARIOS (3987)</t>
  </si>
  <si>
    <t>TRANSFERENCIA RECIBIDA DEL EXTERIOR SEGÚN MENSAJES SWIFT Nos. 13461-13455 (REM.EXT.) DE FECHA 19-09-2017 POR DESEMBOLSO DE BID PRÉSTAMO 2719/BL-BO REQ 0012 OPS0201741824A LIBRETA N° 00287102001 FPS-RECURSOS PROPIOS REF.: UTILES DE ESCRITORIO</t>
  </si>
  <si>
    <t>TRANSFERENCIA RECIBIDA DEL EXTERIOR SEGÚN MENSAJES SWIFT Nos. 13460-13454 (REM.EXT.) DE FECHA 19-09-2017 POR DESEMBOLSO DE BID PRÉSTAMO 2719/BL-BO REQ 0012 OPS0201741824A LIBRETA N° 00287102001 FPS-RECURSOS PROPIOS REF.: UTILES DE ESCRITORIO</t>
  </si>
  <si>
    <t>De: 00099024113 Transferencia en cumplimiento al DS N0913 de 15/06/2011 y el Convenio Intergubernativo de Financiamiento UPRE-CIF-IG/183/2016, suscrito entre la UPRE y el GAM de Colquiri proyecto Construccion 4 Aulas U.E. Pipini, correspondiente al pago de la Planilla N 3 de cierre, segun la UPRE.</t>
  </si>
  <si>
    <t>De: 00099024113 Transferencia en cumplimiento al DS N0913 de 15/06/2011 y el Convenio Intergubernativo de Financiamiento UPRE-CIF-IG 498/2015, suscrito entre la UPRE y el GAM de Sabaya proyecto Construccion Mercado Municipal Frontera Sabaya, correspondiente al pago de la Planilla N 3, segun la UPRE.</t>
  </si>
  <si>
    <t>De: 00099024113 Transferencia en cumplimiento al DS N0913 de 15/06/2011 y el Convenio Intergubernativo de Financiamiento UPRE-CIF-IG 139/2017, suscrito entre la UPRE y el GAM de Filadelfia proyecto Const. Tinglado y Graderias U.E. Buyuyu Comunidad Buyuyu, correspondiente al pago de la Planilla N 1,</t>
  </si>
  <si>
    <t>De: 00099024113 Transferencia en cumplimiento al DS N0913 de 15/06/2011 y el Convenio Intergubernativo de Financiamiento UPRE-CIF-IG 131/2017, suscrito entre la UPRE y el GAM de Filadelfia proyecto Const. Tres Aulas U.E. Juancito Pinto Comunidad Soberania, correspondiente al pago de la Planilla N 1</t>
  </si>
  <si>
    <t>De: 00099024113 Transferencia en cumplimiento al DS N0913 de 15/06/2011 y el Convenio Intergubernativo de Financiamiento UPRE-CIF-IG 141/2017, suscrito entre la UPRE y el GAM de Filadelfia proyecto Const. Tres Aulas U.E. Buyuyu Comunidad Buyuyu, correspondiente al pago de la Planilla N 1, segun la</t>
  </si>
  <si>
    <t>De: 00099024113 Transferencia en cumplimiento al DS N0913 de 15/06/2011 y el Convenio Interinstitucional de Financiamiento UPRE-CIF-185/12, suscrito entre la UPRE y el GAM Magdalena, Proyecto Construccion del Coliseo Cerrado Itonama, correspondiente al pago de la planilla N4 de cierre, segun la UPR</t>
  </si>
  <si>
    <t>De: 00099024113 Transferencia en cumplimiento al DS N0913 de 15/06/2011 y el Convenio Interinstitucional de Financiamiento UPRE-CIF-314/12, suscrito entre la UPRE y el GAM Santos Mercado, Proyecto Construccion Tinglado Polifuncional - Comunidad San Jose del Blanco, correspondiente al pago de la plan</t>
  </si>
  <si>
    <t>De: 00513072004 Transferencia que realizamos a solicitud de Yacimientos Petroliferos Fiscales Bolivianos mediante nota CITE: DFC-2538 URT-1296/2017 y en virtud a la nota interna CITE: MEFP/VPCF/DGCF/UCCF No 982/2017 de la Direccion General de Contabilidad Fiscal.</t>
  </si>
  <si>
    <t>TRANSFERENCIA DEL EXTERIOR SEGUN SWIFT NOS.13477-13476 DE FECHA 20/09/2017 ORDENANTE: CONSULTRANS S.A. REF:DEVOLUCION DE CORRECTA INVERSION DE ANTICIPO LIB. 00594012001 ASP-B FONDO DE OPERACIONES</t>
  </si>
  <si>
    <t>NUMERO DE LIBRETA CUT: 00035018001001 OPERACIÓN E18 TRANSFERENCIA DEL SISTEMA FINANCIERO POR CUENTA DE TERCEROS A LA CUT MEFP DONACION UNICEF</t>
  </si>
  <si>
    <t>NÚMERO DE LIBRETA CUT: 99031009.00 OPERACIÓN T01 TRANSFERENCIA DE FONDOS A LA CUT - TESORO DIRECTO DE BANCO UNION S.A. A CUENTA UNICA DEL TESORO CON NUMERO DE SOLICITUD = 2132527 Y NUMERO CORRELATIVO = 91320020092017861 TRANSFERENCIA POR OPERACIONES DE VENTA BONOS BTX</t>
  </si>
  <si>
    <t>||TRANSFERENCIA DE FONDOS SEGUN NOTA DEL FONDESIF CITE: FSFADM032/17 RECIBIDA EN LA FECHA (TRAM-TSO-4751) TRANSFERENCIA AL TGN LA AMORTIZACION DE CAPITAL DE COOP. PAULO VI DE AGOSTO/2017 DEL PRCP TGN 9° ABONO EN LA LIBRETA NRO. 00099021001 TGN RECURSOS ORDINARIOS</t>
  </si>
  <si>
    <t>VENTA DE DIVISAS CON TRANSFERENCIA DE FONDOS A SOLICITUD DE INSTITUTO NACIONAL DE INNOVACION AGROPECUARIA Y FORESTAL (INIAF) SEGUN SOLICITUD 3117 REF: 80101010400-52-07 COMPROBANTE DE PAGO A ORGANISATION DE COOPERATION ET DE DEVELOPPEMENT ECONOMIQUES POR PAGO ANUAL POR ACREDITACION DEL SISTEMA DE CE LIB. 00222018010 INIAF-COSUDE-APOYO AL SIS.DEINNOV.AGROP.Y.FOREST. EN BOLIVIA POR DIFERENCIAL CAMBIARIO</t>
  </si>
  <si>
    <t>VENTA DE DIVISAS CON TRANSFERENCIA DE FONDOS A SOLICITUD DE INSTITUTO NACIONAL DE INNOVACION AGROPECUARIA Y FORESTAL (INIAF) SEGUN SOLICITUD 3117 REF: 80101010400-52-07 COMPROBANTE DE PAGO A ORGANISATION DE COOPERATION ET DE DEVELOPPEMENT ECONOMIQUES POR PAGO ANUAL POR ACREDITACION DEL SISTEMA DE CE LIB. 00222018010 INIAF-COSUDE-APOYO AL SIS.DEINNOV.AGROP.Y.FOREST. EN BOLIVIA</t>
  </si>
  <si>
    <t>VENTA DE DIVISAS CON TRANSFERENCIA DE FONDOS A SOLICITUD DE AUTORIDAD DE REG.Y FISCALIZ.DE TELECOMUNICACIONES Y TRANSP. SEGUN SOLICITUD 3098 REF: PAGO A LA UNION POSTAL UNIVERSAL - U.P.U., CONTRIBUCION ANUAL CORRESPONDIENTE A LA GESTION 2017, SEGUN COMUNICACION INTERNA ATT-DTRSP-CI LP 496/2017, O.P. LIB. 00099021001 TGN-RECURSOS ORDINARIOS (3987) POR DIFERENCIAL CAMBIARIO</t>
  </si>
  <si>
    <t>VENTA DE DIVISAS CON TRANSFERENCIA DE FONDOS A SOLICITUD DE AUTORIDAD DE REG.Y FISCALIZ.DE TELECOMUNICACIONES Y TRANSP. SEGUN SOLICITUD 3098 REF: PAGO A LA UNION POSTAL UNIVERSAL - U.P.U., CONTRIBUCION ANUAL CORRESPONDIENTE A LA GESTION 2017, SEGUN COMUNICACION INTERNA ATT-DTRSP-CI LP 496/2017, O.P. LIB. 00099021001 TGN-RECURSOS ORDINARIOS (3987)</t>
  </si>
  <si>
    <t>VENTA DE DIVISAS CON TRANSFERENCIA DE FONDOS A SOLICITUD DE BOLIVIA TV SEGUN SOLICITUD 3136 REF: INTELSAT: PAGO SERVICIO SATELITAL BANDA KU IS 14 CORRESPONDIENTE AL MES DE JUNIO 2017, SEGUN INFORME CITE: CONTABILIDAD 613/2017, COMUNICACION INTERNA BTV/GT 598/2017, ACTA DE CONFORMIDAD BTV-GT CITE 082 LIB. 00526012001 BOLIVIA TV - RECAUDACIONES</t>
  </si>
  <si>
    <t>COBRO COSTOS DE PAPELERIA SEGUN TRANSFERENCIA DEL EXTERIOR POR ORDEN DE CONSULTRANS S.A. REF:DEVOLUCION DE CORRECTA INVERSION DE ANTICIPO LIB. 00594012001 ASP-B FONDO DE OPERACIONES</t>
  </si>
  <si>
    <t>PAGO A EXIMBANK COREA PRÉSTAMO EDCF NO. BOL-1 VCTO. 20-sep-2017 POR CUENTA DE TGN , NTI. 009781 VALOR 20-sep-2017 CAPITAL KRW 593.825.000,00 INTERESES KRW 209.547.010,00 CTA. 3987 CUENTA UNICA DEL TESORO-3987 LIB. 00099021001 REF.: COMISIONES BANCARIAS</t>
  </si>
  <si>
    <t>'TRANSFERENCIA'||DE FONDOS DEL EXTERIOR POR DESEMBOLSO DEL BID REF.: GRT-WS-12956-BO-2 REQ. 0021 OPS0201742078A (REM. EXT.) LIBRETA N° 002250104401 SENASBA FUNCIONAMIENTO-RECURSOS UNION EUROPEA REF.: UTILES DE ESCRITORIO</t>
  </si>
  <si>
    <t>||COMISION TRANSF. DE FDOS AL EXT. 0,10% S/USD1.838.879,66 REEMB. GTOS DE COMUNICACION BS220.- Y EMISION DE CBTE. CTBLE BS50.- REF.: PAGO N°1 LC I-2017-028 POR CUENTA DEL MINISTERIO DE DESARROLLO RURAL Y TIERRAS A FAVOR DE JOHN DEERE S.A. DE C.V. LIB. 00099021001 TGN - RECURSOS ORDINARIOS REF.: PAGO N°1 I-2017-028</t>
  </si>
  <si>
    <t>||TRANSFERENCIA DE FONDOS S/G. MENSAJES SWIFT NROS. 13517 Y 13506 DE LA FECHA (SECTOR PUBLICO). DEBITO DE LA LIBRETA 00117012001 DGAC, REPOSICION UTILES DE ESCRITORIO.</t>
  </si>
  <si>
    <t>||TRANSFERENCIA DE FONDOS S/G. MENSAJE SWIFT NRO. 13518 DE LA FECHA (SECTOR PUBLICO). DEBITO DE LA LIBRETA 00117012001 DGAC, REPOSICION UTILES DE ESCRITORIO.</t>
  </si>
  <si>
    <t>NÚMERO DE LIBRETA CUT: 99031009.00 OPERACIÓN T01 TRANSFERENCIA DE FONDOS A LA CUT - TESORO DIRECTO DE BANCO UNION S.A. A CUENTA UNICA DEL TESORO CON NUMERO DE SOLICITUD = 2135426 Y NUMERO CORRELATIVO = 91320021092017906 TRANSFERENCIA POR OPERACIONES DE VENTA BONOS BTX</t>
  </si>
  <si>
    <t>NUMERO DE LIBRETA CUT: 00990204115 OPERACIÓN E18 TRANSFERENCIA DEL SISTEMA FINANCIERO POR CUENTA DE TERCEROS A LA CUT EJECUCION DE GARANTIA A PRIMER REQUERIMIENTO BAJO DECLARACION N°1030472717 EMPRESA CONSTRUCTORA ARADNAT SRL</t>
  </si>
  <si>
    <t>'TRANSFERENCIA DE FONDOS||S/G. NOTA CITE: MEFP/VTCP/DGAFT/UOIET/TES/NO.3469/17 DE F.22-08-2017, DEL MIN.DE ECO. Y FINANC. PUB.(HRE-TSO-4256). (OP) PAGO CONTRAPARTE POR EL GAM MAG.CORRESP. AL CTTO DE PREST.N°015/2014 PROY.DE FINANC.PARA LA INV. EN MAQ. Y EQUIP. ABONO A LA LIBRETA N°00862012002 "LBP FNDR-INVERSIONES FINANZAS.</t>
  </si>
  <si>
    <t>||TRANSFERENCIA DE FONDOS S/G. FORMULARIO, CITE' BUN0602/17 DE LA FECHA (HRE-TSO-4765). DEVOLUCION DE RECURSOS OTORGADOS A TRAVÉS DEL PROG. MULTISECTORIAL DESNUTRICION CERO, NO EJECUTADOS DEL PROY."CONST.SIST. RIEGO CEREZAL MUNICIPIO DE ZUDAÑEZ-PMDC" A SOLICITUD DEL G.A.M. ZUDAÑEZ; LIBRETA 00046058003; BUN.</t>
  </si>
  <si>
    <t>||OPERACION EFECTUADA SEGÚN INSTRUCCIONES DEL MINISTERIO DE ECONOMIA Y FINANZAS PUBLICAS MEDIANTE NOTA MEFP/VTCP/DGCP/UODP-689/2017 DE FECHA 19/09/2017, AJUSTE AL CUMPLIMIENTO DE LA R.M. N°076 DE 09/06/1995 RELACIONADA CON EL CRÉDITO ALEMAN KFW 9165986 - AYUDA A MERCANCIAS III-CORDEPAZ LIBRETA N° 00099021001 CTA. 3987 CUENTA UNICA DEL TESORO - TGN RECURSOS ORDINARIOS</t>
  </si>
  <si>
    <t>||COMPLEMENTO A NUESTRO COMPROBANTE CONTABLE G550225 DE LA FECHA POR PAGO AL EXIMBANK CHINA, PRÉSTAMO 2004(8)118 POR CUENTA DE YPFB, COBRO DE COMISIONES DEL BANQUERO USD 10.- LIBRETA 00513012002 LBP-YPFB- VENTA GAS NAT.UNRC LP CP (2011349951300)</t>
  </si>
  <si>
    <t>||COMPLEMENTO A NUESTRO COMPROBANTE CONTABLE G550225 DE LA FECHA POR PAGO AL EXIMBANK CHINA, PRÉSTAMO 2004(8)118 POR CUENTA DE YPFB, COBRO DE COMISIONES DEL BANQUERO USD 10.- LIBRETA N° 00513012002 LBP-YPFB- VENTA GAS NAT.UNRC LP CP (2011349951300)REF.:UTILES DE ESCRITORIO</t>
  </si>
  <si>
    <t>||COMPLEMENTO A NUESTRO COMPROBANTE CONTABLE G550229 DE LA FECHA POR PAGO AL EXIMBANK CHINA, PRÉSTAMO GCL 2011(17)367 POR CUENTA DE YPFB, COBRO DE COMISIONES DEL BANQUERO USD 10.- LIBRETA N° 00513012007 YPFB-RECURSOS NACIONALIZACION</t>
  </si>
  <si>
    <t>||COMPLEMENTO A NUESTRO COMPROBANTE CONTABLE G550229 DE LA FECHA POR PAGO AL EXIMBANK CHINA, PRÉSTAMO GCL 2011(17)367 POR CUENTA DE YPFB, COBRO DE COMISIONES DEL BANQUERO USD 10.- LIBRETA N° 00513012007 YPFB-RECURSOS NACIONALIZACION. REF.:UTILES DE ESCRITORIO</t>
  </si>
  <si>
    <t>PAGO A EXIMBANK CHINA POPUL PRÉSTAMO 2004 8 118 VCTO. 21-sep-2017 POR CUENTA DE YPFB , NTI. 009831 VALOR 21-sep-2017 CAPITAL RMY 6.620.579,87 INTERESES RMY 1.150.509,66 CTA. 00513012002 LBP-YPFB-VENTA GAS NAT.UNRC LP CP (2011349951300)</t>
  </si>
  <si>
    <t>PAGO A EXIMBANK CHINA POPUL PRÉSTAMO 2004 8 118 VCTO. 21-sep-2017 POR CUENTA DE YPFB , NTI. 009831 VALOR 21-sep-2017 CAPITAL RMY 6.620.579,87 INTERESES RMY 1.150.509,66 CTA. 00513012002 LBP-YPFB-VENTA GAS NAT.UNRC LP CP (2011349951300) REF.: COMISIONES BANCARIAS</t>
  </si>
  <si>
    <t>COBRO COSTOS DE PAPELERIA POR REGULARIZACION DE TRANSFERENCIA DEL EXTERIOR POR ORDEN DE PERUANA DE COMBUSTIBLE S.A. REF.: FACT 83 LIB. 00513062001 YPFB-OPERACIONES PLANTA DE SEPARACION DE LIQUIDOS RIO GRANDE</t>
  </si>
  <si>
    <t>PAGO A EXIMBANK CHINA POPUL PRÉSTAMO GCL (2011) 17 (367) VCTO. 21-sep-2017 POR CUENTA DE YPFB , NTI. 009836 VALOR 21-sep-2017 CAPITAL RMY 12.447.146,49 INTERESES RMY 3.817.124,92 CTA. 00513012007 YPFB-RECURSOS NACIONALIZACION</t>
  </si>
  <si>
    <t>PAGO A EXIMBANK CHINA POPUL PRÉSTAMO GCL (2011) 17 (367) VCTO. 21-sep-2017 POR CUENTA DE YPFB , NTI. 009836 VALOR 21-sep-2017 CAPITAL RMY 12.447.146,49 INTERESES RMY 3.817.124,92 CTA. 00513012007 YPFB-RECURSOS NACIONALIZACION REF.: COMISIONES BANCARIAS</t>
  </si>
  <si>
    <t>TRANSFERENCIA RECIBIDA DEL EXTERIOR SEGÚN MENSAJES SWIFT Nos. 13540-13532 (REM.EXT.) DE FECHA 21-09-2017 POR DESEMBOLSO DE BID PRÉSTAMO 2614/BL-BO REQ0021 OPS0201742860A LIBRETA N° 00287102001 FPS-RECURSOS PROPIOS REF.: UTILES DE ESCRITORIO</t>
  </si>
  <si>
    <t>TRANSFERENCIA RECIBIDA DEL EXTERIOR SEGÚN MENSAJES SWIFT Nos. 13539-13531 (REM.EXT.) DE FECHA 21-09-2017 POR DESEMBOLSO DE BID PRÉSTAMO 2614/BL-BO REQ0021 OPS0201742860A LIBRETA N° 00287102001 FPS-RECURSOS PROPIOS REF.: UTILES DE ESCRITORIO</t>
  </si>
  <si>
    <t>PAGO A EXIMBANK CHINA POPUL PRÉSTAMO GCL NO.(2007)13(184) VCTO. 21-sep-2017 SEGÚN NOTA MEFP/VTCP/DGCP/UODP-707/2017 DE FECHA 20-09-2017 DEL MEFP, NTI. 009833 VALOR 21-sep-2017 CAPITAL RMY 12.168.507,60 INTERESES RMY 2.736.562,15 CTA. 3987 CUENTA UNICA DEL TESORO-3987 LIBRETA 00099021001 REF.: COMISIONES BANCARIAS</t>
  </si>
  <si>
    <t>De: 00099024113 Transferencia en cumplimiento al DS N0913 de 15/06/2011 y el Convenio Intergubernativo de Financiamiento UPRE-CIF-IG/498/2016, suscrito entre la UPRE y el GAM de Monteagudo proyecto Construccion Tinglado Unidad Educativa El Rodeo - Monteagudo, correspondiente al pago de la Planilla N</t>
  </si>
  <si>
    <t>De: 00099024113 Transferencia en cumplimiento al DS N0913 de 15/06/2011 y el Convenio Intergubernativo de Financiamiento UPRE-CIF-IG/421/2015, suscrito entre la UPRE y el GAM Antequera, Proyecto Construccion Centro de Salud Integral Antequera, correspondiente al pago de la planilla N 2 de cierre, se</t>
  </si>
  <si>
    <t>De: 00099024113 Transferencia en cumplimiento al DS N0913 de 15/06/2011 y el Convenio Intergubernativo de Financiamiento UPRE-CIF-IG 516/2015, suscrito entre la UPRE y el GAM Santiago de Huata, Proyecto Construccion Unidad Educativa Phorejoni, correspondiente al pago de la planilla N 4 de cierre, se</t>
  </si>
  <si>
    <t>De: 00099024113 Transferencia en cumplimiento al DS N0913 de 15/06/2011 y el Convenio Intergubernativo de Financiamiento UPRE-CIF-IG 537/2016, suscrito entre la UPRE y el GAM Entre Rios, Proyecto Construccion Puente Vehicular Los Naranjos, correspondiente al pago de la planilla N 4, segun la UPRE.</t>
  </si>
  <si>
    <t>De: 00099024113 Transferencia en cumplimiento al DS N0913 de 15/06/2011 y el Convenio Intergubernativo de Financiamiento UPRE-CIF-IG 137/2017, suscrito entre la UPRE y el GAM Filadelfia, Proyecto Const. Bateria de Banos U.E. Espiritu - Comunidad Espiritu, correspondiente al pago de la planilla N 1,</t>
  </si>
  <si>
    <t>De: 00099024113 Transferencia en cumplimiento al DS N0913 de 15/06/2011 y el Convenio Intergubernativo de Financiamiento UPRE-CIF-IG/499/2016, suscrito entre la UPRE y el GAM Puerto Villarroel, Proyecto Construccion Plaza Senda VI, correspondiente al pago de la planilla N 2, segun la UPRE.</t>
  </si>
  <si>
    <t>De: 00099024113 Transferencia en cumplimiento al DS N0913 de 15/06/2011 y el Convenio Intergubernativo de Financiamiento UPRE-CIF-IG/565/2016, suscrito entre la UPRE y el GAD Beni, Proyecto Construccion Centro de Salud Bermeo - Comunidad Bermeo, correspondiente al pago de la planilla N 3, segun la U</t>
  </si>
  <si>
    <t>||COBRO COMISION TRANSFERENCIA AL EXTERIOR 0.10% S/USD 86.304.- REEMBOLSO GASTOS DE COMUNICACION BS220.- Y EMISION CBTE. CONTABLE BS50.- EN COMPLEMENTO A COMPROBANTE S-0898513 ADJUNTO DE LA FECHA. CGO.LIB.N°00132079201 SEDEM-PLANTA ENVASES DE VIDRIO CH. MUN. ZUDAÑEZ REF.:CGOS PAGO LC I-2017-037</t>
  </si>
  <si>
    <t>||TRANSFERENCIA DE FONDOS S/G. MENSAJES SWIFT NROS. 13544 Y 13529 DE LA FECHA (SECTOR PUBLICO). DEBITO DE LA LIBRETA 00117012001 DGAC, REPOSICION UTILES DE ESCRITORIO.</t>
  </si>
  <si>
    <t>VENTA DE DIVISAS CON TRANSFERENCIA DE FONDOS A SOLICITUD DE VICEPRESIDENCIA DEL ESTADO SEGUN SOLICITUD 3137 REF: PAGO A ANNA GUITERAS MOMBIOLA POR LA PRESENTACION DE SU PRODUCTO DE ESTUDIO INTRODUCTORIO PARA LA OBRA NO 53 DE LA BIBLIOTECA DEL BICENTENARIO DE BOLIVIA, SEGUN CONTRATO DE SERVICIO DE CO LIB. 00099021001 TGN-RECURSOS ORDINARIOS (3987) POR DIFERENCIAL CAMBIARIO</t>
  </si>
  <si>
    <t>VENTA DE DIVISAS CON TRANSFERENCIA DE FONDOS A SOLICITUD DE VICEPRESIDENCIA DEL ESTADO SEGUN SOLICITUD 3137 REF: PAGO A ANNA GUITERAS MOMBIOLA POR LA PRESENTACION DE SU PRODUCTO DE ESTUDIO INTRODUCTORIO PARA LA OBRA NO 53 DE LA BIBLIOTECA DEL BICENTENARIO DE BOLIVIA, SEGUN CONTRATO DE SERVICIO DE CO LIB. 00099021001 TGN-RECURSOS ORDINARIOS (3987)</t>
  </si>
  <si>
    <t>COBRO COSTOS DE PAPELERIA SEGUN TRANSFERENCIA DEL EXTERIOR POR ORDEN DE CORPORACION PETRLERA S.A. LIB. 00513062001 YPFB-OPERACIONES PLANTA DE SEPARACION DE LIQUIDOS RIO GRANDE</t>
  </si>
  <si>
    <t>COBRO COSTOS DE PAPELERIA SEGUN TRANSFERENCIA DEL EXTERIOR POR ORDEN DE CONSULADO GENERAL DE BOLIVIA-WASHINGTON REF.GESTION CONSULAR AGOSTO 2017 LIB. 00010011102 MIN.RELACIONES EXTERIORES - GESTORIA CONSULAR LEY Nº 3108</t>
  </si>
  <si>
    <t>VENTA DE DIVISAS A SOLICITUD DE YACIMIENTOS PETROLIFEROS FISCALES BOLIVIANOS SEGUN SOLICITUD 3158 REF: PAGO A PLUSPETROL BOLIVIA POR RETRIBUCIONES AL TITULAR MERCADO INTERNO CORRESPONDIENTE AL MES DE MAYO DE 2017 LIB. 00513012007 YPFB - RECURSOS NACIONALIZACIÓN</t>
  </si>
  <si>
    <t>VENTA DE DIVISAS A SOLICITUD DE YACIMIENTOS PETROLIFEROS FISCALES BOLIVIANOS SEGUN SOLICITUD 3153 REF: PAGO A SHELL BOLIVIA CORPORATION POR RETRIBUCIONES AL TITULAR MERCADO INTERNO CORRESPONDIENTE AL MES DE MAYO DE 2017 LIB. 00513012007 YPFB - RECURSOS NACIONALIZACIÓN</t>
  </si>
  <si>
    <t>VENTA DE DIVISAS A SOLICITUD DE YACIMIENTOS PETROLIFEROS FISCALES BOLIVIANOS SEGUN SOLICITUD 3144 REF: PAGO CERTIFICADO 1 - FEBRERO 2017 - ETAPA DE OPERACION Y MANTENIMIENTO ASISTIDO - OMA - EMPRESA SAMSUNG ENGINEERING CO.LTD. - QUINTA ADENDA CONTRATO DLG 0304-2012 LIB. 00513052001 YPFB_GERENCIA NACIONAL DE PLANTAS DE SEPARACIÓN</t>
  </si>
  <si>
    <t>VENTA DE DIVISAS A SOLICITUD DE YACIMIENTOS PETROLIFEROS FISCALES BOLIVIANOS SEGUN SOLICITUD 3142 REF: PAGO ANTICIPO - ETAPA OPERACION Y MANTENIMIENTO ASISTIDO - OMA - QUINTA ADENDA AL CONTRATO DLG 0304-2012 - EMPRESA SAMSUNG ENGINEERING CO.LTD. LIB. 00513052001 YPFB_GERENCIA NACIONAL DE PLANTAS DE SEPARACIÓN</t>
  </si>
  <si>
    <t>VENTA DE DIVISAS CON TRANSFERENCIA DE FONDOS A SOLICITUD DE YACIMIENTOS PETROLIFEROS FISCALES BOLIVIANOS SEGUN SOLICITUD 3148 REF: PAGO A INTERTEK TESTING SERVICES PERU SA POR SERVICIO DE INSPECCION EN PERU CORRESPONDIENTES AL PERIODO DE MAYO DE 2017 SEGUN FACTURA F009 00000338 DE ACUERDO A DOCUMENT LIB. 00513012004 LBP-YPFB-UNICOMERCIAL (4030005415/1-2188907)</t>
  </si>
  <si>
    <t>VENTA DE DIVISAS CON TRANSFERENCIA DE FONDOS A SOLICITUD DE SERVICIO DESARROLLO EMPRESAS PUBLICAS PRODUCTIVAS SEGUN SOLICITUD 3164 REF: TRANSFERENCIA AL EXTERIOR A LA ASOCIACION 21 DE ABRIL ENVIDRIO, POR EL PAGODEL 75 PORCIENTO DEL ENTREGABLE VIII, IDENTIFICACION Y CALIFICACION DE PROVEEDORES DE BI LIB. 00132079201 SEDEM-PLANTA ENVASES DE VIDRIO CHUQUISACA - MUNICIPIO ZUDAÑEZ</t>
  </si>
  <si>
    <t>VENTA DE DIVISAS CON TRANSFERENCIA DE FONDOS A SOLICITUD DE YACIMIENTOS PETROLIFEROS FISCALES BOLIVIANOS SEGUN SOLICITUD 3145 REF: PAGO A COMPANIA DE PETROLEOS DE CHILE COPEC SA POR SUMINISTRO DE PRODUCTOS FACTURAS FINALES CARGAS DEL 29 DE JUNIO AL 31 DE JULIO SEGUN DOCUMENTACION ADJUNTA LIB. 00513012004 LBP-YPFB-UNICOMERCIAL (4030005415/1-2188907)</t>
  </si>
  <si>
    <t>VENTA DE DIVISAS CON TRANSFERENCIA DE FONDOS A SOLICITUD DE YACIMIENTOS PETROLIFEROS FISCALES BOLIVIANOS SEGUN SOLICITUD 3141 REF: PRE PAGO A PETROLEOS DEL PERU PETROPERU SA POR DIESEL OIL PARA AGOSTO DE 2017 DE ACUERDO A FACTURA PROFORMA DE 31 DE JULIO DE 2017 SEGUN DOCUMENTACION ADJUNTA LIB. 00513012004 LBP-YPFB-UNICOMERCIAL (4030005415/1-2188907)</t>
  </si>
  <si>
    <t>VENTA DE DIVISAS CON TRANSFERENCIA DE FONDOS A SOLICITUD DE YACIMIENTOS PETROLIFEROS FISCALES BOLIVIANOS SEGUN SOLICITUD 3139 REF: PAGO ANTICIPADO A VITOL SA POR SUMINISTRO INSUMOS Y ADITIVOS DIESEL OIL DEL SECTOR SUR CORRESPONDIENTE A SEPTIEMBRE 2017 SEGUN DOCUMENTACION ADJUNTA LIB. 00513012004 LBP-YPFB-UNICOMERCIAL (4030005415/1-2188907)</t>
  </si>
  <si>
    <t>VENTA DE DIVISAS A SOLICITUD DE YACIMIENTOS PETROLIFEROS FISCALES BOLIVIANOS SEGUN SOLICITUD 3157 REF: PAGO A PLUSPETROL BOLIVIA POR RETRIBUCIONES AL TITULAR MERCADO INTERNO CORRESPONDIENTE AL MES DE MAYO DE 2017 LIB. 00513012007 YPFB - RECURSOS NACIONALIZACIÓN</t>
  </si>
  <si>
    <t>VENTA DE DIVISAS A SOLICITUD DE YACIMIENTOS PETROLIFEROS FISCALES BOLIVIANOS SEGUN SOLICITUD 3147 REF: PAGO A YPFB TRANSPORTE SA POR CONCEPTO DE GASTOS REEMBOLSABLES DEL SERVICIO DE TERMINAL EN ARICA EN EL MES DE JUNIO DE 2017 SEGUN FACTURA N 124 DE ACUERDO A DOCUMENTACION ADJUNTA LIB. 00513012004 LBP-YPFB-UNICOMERCIAL (4030005415/1-2188907)</t>
  </si>
  <si>
    <t>TRANSFERENCIA DEL EXTERIOR SEGUN SWIFT NO.13686 DE FECHA 22/09/2017 ORDENANTE: CONSULADO GENERAL DE BOLIVIA WASHINGTON REF.RECAUDACIONES LIB. 00340012005 SEGIP - RECAUDACION EXTERIOR - CEDULAS DE IDENTIDAD</t>
  </si>
  <si>
    <t>NUMERO DE LIBRETA CUT: Cuenta Unica del Tesoro OPERACIÓN E18 TRANSFERENCIA DEL SISTEMA FINANCIERO POR CUENTA DE TERCEROS A LA CUT Devolucion pagos en exceso Gobierno autonomo Departamental de Potosi</t>
  </si>
  <si>
    <t>NUMERO DE LIBRETA CUT: Cuenta Unica del Tesoro OPERACIÓN E18 TRANSFERENCIA DEL SISTEMA FINANCIERO POR CUENTA DE TERCEROS A LA CUT Devolucion pagos en exceso a la Direccion Departamental de Educacion Santa Cruz</t>
  </si>
  <si>
    <t>NÚMERO DE LIBRETA CUT: 99031009.00 OPERACIÓN T01 TRANSFERENCIA DE FONDOS A LA CUT - TESORO DIRECTO DE BANCO UNION S.A. A CUENTA UNICA DEL TESORO CON NUMERO DE SOLICITUD = 2139864 Y NUMERO CORRELATIVO = 91320022092017956 TRANSFERENCIA POR OPERACIONES DE VENTA BONOS BTX</t>
  </si>
  <si>
    <t>NÚMERO DE LIBRETA CUT: 99031009.00 OPERACIÓN T01 TRANSFERENCIA DE FONDOS A LA CUT - TESORO DIRECTO DE BANCO UNION S.A. A CUENTA UNICA DEL TESORO CON NUMERO DE SOLICITUD = 2139900 Y NUMERO CORRELATIVO = 91320022092017957 TRANSFERENCIA POR OPERACIONES DE VENTA BONOS BTX</t>
  </si>
  <si>
    <t>||TRANSFERENCIA DE FONDOS SEGUN FORMULARIO CITE BUN/CF401/17, DE LA FECHA, (HRE-TSO-4791).POR CONCEPTO DE DEVOLUCION DE RECURSOS NO EJECUTADOS OTORGADO ATRAVES DEL PROGRAMA"BOLIVIA CAMBIA". A SOLICITUD DEL GOB. AUT. MUNICIPAL DE TARACO,TRANSFERENCIA DE FONDOS,LIBRETA 00099024113; BUN.</t>
  </si>
  <si>
    <t>VENTA DE DIVISAS CON TRANSFERENCIA DE FONDOS A SOLICITUD DE MINISTERIO DE EDUCACION SEGUN SOLICITUD 3162 REF: TRASPASO PARA UNIVERSITAT DE BARCELONA (NELSON ROMAN CARVAJAL VELASCO) EQUIVALENTES 6.308,51 USD LIB. 00099021001 TGN-RECURSOS ORDINARIOS (3987) POR DIFERENCIAL CAMBIARIO</t>
  </si>
  <si>
    <t>||TRANSFERENCIA DE FONDOS S/G. MENSAJES SWIFT NROS. 13683 Y 13663 DE LA FECHA (SECTOR PUBLICO). DEBITO DE LA LIBRETA 00117012001 DGAC, REPOSICION UTILES DE ESCRITORIO.</t>
  </si>
  <si>
    <t>PROVISION DE FONDOS A SOLICITUD DE YACIMIENTOS PETROLIFEROS FISCALES BOLIVIANOS SEGUN SOLICITUD YPFB-0265-2017 REF: PAGO TRANSP SERVICIO FIRME INTERRUMPIBLE MERCADO INTERNO AGOSTO 2017 LIB. 00513012007 YPFB - RECURSOS NACIONALIZACIÓN</t>
  </si>
  <si>
    <t>PROVISION DE FONDOS A SOLICITUD DE YACIMIENTOS PETROLIFEROS FISCALES BOLIVIANOS SEGUN SOLICITUD YPFB-0266-2017 REF: PAGO TRANSP SERVICIO FIRME E INTERR PARA MERCADO INTERNO AGOSTO 2017 LIB. 00513012007 YPFB - RECURSOS NACIONALIZACIÓN</t>
  </si>
  <si>
    <t>TRANSFERENCIA DE FONDOS AL EXTERIOR A SOLICITUD DE TESORO GENERAL DE LA NACION SEGUN SOLICITUD 3179 REF: PAGO AL OPANAL, POR CONCEPTO DE MEMBRESIA POR USD1.543,00, SEGUN SOLICITUD VRE-DGRM-CS-230/2017. LIB. 00099021001 TGN-RECURSOS ORDINARIOS (3987)</t>
  </si>
  <si>
    <t>TRANSFERENCIA DE FONDOS AL EXTERIOR A SOLICITUD DE TESORO GENERAL DE LA NACION SEGUN SOLICITUD 3181 REF: PAGO A LA SECRETARIA GENERAL DE LA COMUNIDAD ANDINA DE NACIONES (CAN), POR CONCEPTO DE MEMBRESIA POR USD314.400,00, SEGUN SOLICITUD VRE-DGRM-CS-232/2017. LIB. 00099021001 TGN-RECURSOS ORDINARIOS (3987)</t>
  </si>
  <si>
    <t>TRANSFERENCIA DE FONDOS AL EXTERIOR A SOLICITUD DE TESORO GENERAL DE LA NACION SEGUN SOLICITUD 3180 REF: PAGO AL TRIBUNAL DE JUSTICIA DE LA COMUNIDAD ANDINA DE NACIONES (TJCAN), POR CONCEPTO DE MEMBRESIA POR USD64.386,68, SEGUN SOLICITUD VRE-DGRM-CS-239/2017. LIB. 00099021001 TGN-RECURSOS ORDINARIOS (3987)</t>
  </si>
  <si>
    <t>VENTA DE DIVISAS CON TRANSFERENCIA DE FONDOS A SOLICITUD DE DIRECCION ESTRATEGICA DE REIVINDICACION MARITIMA DIREMAR SEGUN SOLICITUD 3177 REF: SOLICITUD DE PAGO DE CONSULTORIA POR PRODUCTO DEL ASESOR GABRIEL ECKSTEIN, PARA ASESORAMIENTO EN MATERIAL DE DERECHO INTERNACIONAL PUBLICO - SILALA, SOLICIT LIB. 00099021001 TGN-RECURSOS ORDINARIOS (3987)</t>
  </si>
  <si>
    <t>VENTA DE DIVISAS CON TRANSFERENCIA DE FONDOS A SOLICITUD DE DIRECCION ESTRATEGICA DE REIVINDICACION MARITIMA DIREMAR SEGUN SOLICITUD 3184 REF: POR PAGO DE CONTRATO CON LA ASESORA MONIQUE CHEMILLIER , SEGUN INFORME CONJUNTO IC/DIREMAR/ICD/NRO 07/2017. LIB. 00099021001 TGN-RECURSOS ORDINARIOS (3987)</t>
  </si>
  <si>
    <t>COBRO COSTOS DE PAPELERIA SEGUN TRANSFERENCIA DEL EXTERIOR POR ORDEN DE CONSULADO GENERAL DE BOLIVIA WASHINGTON REF.RECAUDACIONES LIB. 00340012003 RECAUDACION EXTRANJERIA - C.I. -L.C.</t>
  </si>
  <si>
    <t>De: 00513012004 Transferencia que realizamos a solicitud de Yacimientos Petroliferos Fiscales Bolivianos mediante nota CITE: DFC-2537 URT-1295/2017 y en virtud a la nota interna CITE: MEFP/VPCF/DGCF/UCCF No 982/2017 de la Direccion General de Contabilidad Fiscal, para la devolucion del deposito erro</t>
  </si>
  <si>
    <t>De: 00513012004 Transferencia que realizamos a solicitud de Yacimientos Petroliferos Fiscales Bolivianos mediante nota CITE: DFC-2539 URT-1297/2017 y en virtud a la nota interna CITE: MEFP/VPCF/DGCF/UCCF No 982/2017 de la Direccion General de Contabilidad Fiscal, para la devolucion del deposito erro</t>
  </si>
  <si>
    <t>De: 00099024113 Transferencia en cumplimiento al DS N0913 de 15/06/2011 y el Convenio Intergubernativo de Financiamiento UPRE-CIF-IG/251/2016, suscrito entre la UPRE y el GAM Santivanez , Proyecto Const. Frontones Gemelos Santivanez, correspondiente al pago de la planilla N 3, segun la UPRE</t>
  </si>
  <si>
    <t>||TRANSFERENCIA DE FONDOS S/G. MENSAJES SWIFT NROS. 13598 Y 13595 DE LA FECHA (SECTOR PUBLICO). DEBITO DE LA LIBRETA 00117012001 DGAC, REPOSICION UTILES DE ESCRITORIO.</t>
  </si>
  <si>
    <t>||VENTA DE DIVISAS SEGUN NOTA DGCP-05-016 D.D.E. OF. NO.1091/2005 MIN.DE ECONOMIA, PAGO CUSTODIO DE VALORES REF:FACTURA 901837 LIBRETA 00099021001 TGN RECURSOS ORDINARIOS</t>
  </si>
  <si>
    <t>||VENTA DE DIVISAS SEGUN NOTA DGCP-05-016 D.D.E. OF. NO.1091/2005 MIN.DE ECONOMIA, PAGO CUSTODIO DE VALORES REF:FACTURA 901837 LIB.00099021001 TGN RECURSOS ORDINARIOS COMIS.0.10% S/USD 87.06 SWIFT BS220.-UT.ESCRITORIO BS50.-</t>
  </si>
  <si>
    <t>VENTA DE DIVISAS CON TRANSFERENCIA DE FONDOS A SOLICITUD DE MINISTERIO DE EDUCACION SEGUN SOLICITUD 3162 REF: TRASPASO PARA UNIVERSITAT DE BARCELONA (NELSON ROMAN CARVAJAL VELASCO) EQUIVALENTES 6.308,51 USD LIB. 00099021001 TGN-RECURSOS ORDINARIOS (3987)</t>
  </si>
  <si>
    <t>PAGO A BID PRÉSTAMO 1116-SF-BO VCTO. 25-sep-2017 POR CUENTA DE GOB.AUT.DEPT.TARIJA , VALOR 25-sep-2017 CAPITAL USD 30.679,25 INTERESES USD 16.084,33 LIB. 00099021001 - RECURSOS ORDINARIOS (3987) - MDRI</t>
  </si>
  <si>
    <t>NÚMERO DE LIBRETA CUT: 99031009.00 OPERACIÓN T01 TRANSFERENCIA DE FONDOS A LA CUT - TESORO DIRECTO DE BANCO UNION S.A. A CUENTA UNICA DEL TESORO CON NUMERO DE SOLICITUD = 2143507 Y NUMERO CORRELATIVO = 91320025092017002 TRANSFERENCIA POR OPERACIONES DE VENTA BONOS BTX</t>
  </si>
  <si>
    <t>||TRANSFERENCIA DE FONDOS S/G. FORMULARIO, CITE' BUN0605/17 DE LA FECHA (HRE-TSO-4821). A SOLICITUD DEL MEFP; POR CIERRE DE CUENTA; BUN.</t>
  </si>
  <si>
    <t>De: 00099024113 Transferencia en cumplimiento al DS N0913 de 15/06/2011 y el Convenio Intergubernativo de Financiamiento UPRE-CIF-IG 073/2017, suscrito entre la UPRE y el GAM El Puente, Proyecto Construccion Terminal El Puente, correspondiente al pago de la planilla N 2, segun la UPRE.</t>
  </si>
  <si>
    <t>De: 00099024113 Transferencia en cumplimiento al DS N0913 de 15/06/2011 y el Convenio Intergubernativo de Financiamiento UPRE-CIF-IG 404/2016, suscrito entre la UPRE y el GAM Icla, Proyecto Construccion Coliseo Cerrado Icla, correspondiente al pago de la planilla N 4, segun la UPRE.</t>
  </si>
  <si>
    <t>PAGO PRÉSTAMO BID 549-SF-BO VCTO. 24-sep-2017 POR CUENTA DE TGN , NTI. 009766 VALOR 25-sep-2017 CAPITAL USD 23.991,66 INTERESES USD 719,75 CTA. 3987 CUENTA UNICA DEL TESORO-3987 LIB. 00099021001 REF.: COMISIONES BANCARIAS</t>
  </si>
  <si>
    <t>PAGO PRÉSTAMO BID 815-SF-BO VCTO. 23-sep-2017 POR CUENTA DE TGN , NTI. 009821 VALOR 25-sep-2017 CAPITAL USD 52.524,13 INTERESES USD 11.555,31 CTA. 3987 CUENTA UNICA DEL TESORO-3987 LIB. 00099021001 REF.: COMISIONES BANCARIAS</t>
  </si>
  <si>
    <t>COBRO COSTOS DE PAPELERIA SEGUN TRANSFERENCIA DEL EXTERIOR POR ORDEN DE BONA FIDE DISTRIBUIDORA IMPORTADORA E EXPORTADORA REF:INV 335/2017 LIB. 00513062001 YPFB-OPERACIONES PLANTA DE SEPARACION DE LIQUIDOS RIO GRANDE</t>
  </si>
  <si>
    <t>COBRO COSTOS DE PAPELERIA SEGUN TRANSFERENCIA DEL EXTERIOR POR ORDEN DE BONA FIDE DISTRIBUIDORA IMPORTADORA E EXPORTADORA REF.: INV 336/2017 LIB. 00513062001 YPFB-OPERACIONES PLANTA DE SEPARACION DE LIQUIDOS RIO GRANDE</t>
  </si>
  <si>
    <t>VENTA DE DIVISAS CON TRANSFERENCIA DE FONDOS A SOLICITUD DE YACIMIENTOS PETROLIFEROS FISCALES BOLIVIANOS SEGUN SOLICITUD 3190 REF: PAGO A GEOSERVE S.A.C. CORRESPONDIENTE MES DE JULIO SERVICIO DE CONSULTORIA EN EL PROYECTO APOYO TECNICO ADQUISICION INTEGRAL MAGNETOTELURICA SUBANDINO NORTE. CONTRATO LIB. 00513022001 YPFB - "OPERACIONES"</t>
  </si>
  <si>
    <t>VENTA DE DIVISAS CON TRANSFERENCIA DE FONDOS A SOLICITUD DE MINISTERIO DE LA PRESIDENCIA SEGUN SOLICITUD 3191 REF: DIVISAS USD 250,000.00 CUARTO PAGO A CUENTA A DASSAULT FALCON JET CORP. POR SERVICIO DE MANTENIMIENTO DE LA AERONAVE PRESIDENCIAL FAB 002, SEGUN INVOICE 900799 17, PAGO A BANK OF AMERIC LIB. 00099021001 TGN-RECURSOS ORDINARIOS (3987)</t>
  </si>
  <si>
    <t>VENTA DE DIVISAS CON TRANSFERENCIA DE FONDOS A SOLICITUD DE YACIMIENTOS PETROLIFEROS FISCALES BOLIVIANOS SEGUN SOLICITUD 3189 REF: PAGO A GEOSERVE S.A.C. CORRESPONDIENTE MES DE JULIO SERVICIO DE CONSULTORIA EN EL PROYECTO APOYO TECNICO ADQUISICION INTEGRAL MAGNETOTELURICA SUBANDINO SUR. CONTRATO ULG LIB. 00513022001 YPFB - "OPERACIONES"</t>
  </si>
  <si>
    <t>VENTA DE DIVISAS CON TRANSFERENCIA DE FONDOS A SOLICITUD DE YACIMIENTOS PETROLIFEROS FISCALES BOLIVIANOS SEGUN SOLICITUD 3188 REF: PAGO A VITOL SA POR SALDO DE FACTURAS FINALES POR SUMINISTRO DE DIESEL OIL DEL LOTE 2 PARA JUNIO Y JULIO 2017 SEGUN DOCUMENTACION ADJUNTA LIB. 00513012004 LBP-YPFB-UNICOMERCIAL (4030005415/1-2188907)</t>
  </si>
  <si>
    <t>VENTA DE DIVISAS CON TRANSFERENCIA DE FONDOS A SOLICITUD DE DIRECCION ESTRATEGICA DE REIVINDICACION MARITIMA DIREMAR SEGUN SOLICITUD 3176 REF: PARA PAGO AL ASESOR ANTONIO REMIRO BROTONS DE ACUERDO A SUPERVISION POR EL PERIODO 19 DE MAYO AL 19 DE JULIO/2017, DE ACUERDO A INFORME CONJUNTO IC/DIREMAR/D LIB. 00099021001 TGN-RECURSOS ORDINARIOS (3987) POR DIFERENCIAL CAMBIARIO</t>
  </si>
  <si>
    <t>VENTA DE DIVISAS CON TRANSFERENCIA DE FONDOS A SOLICITUD DE DIRECCION ESTRATEGICA DE REIVINDICACION MARITIMA DIREMAR SEGUN SOLICITUD 3176 REF: PARA PAGO AL ASESOR ANTONIO REMIRO BROTONS DE ACUERDO A SUPERVISION POR EL PERIODO 19 DE MAYO AL 19 DE JULIO/2017, DE ACUERDO A INFORME CONJUNTO IC/DIREMAR/D LIB. 00099021001 TGN-RECURSOS ORDINARIOS (3987)</t>
  </si>
  <si>
    <t>||VENTA DE DIVISAS SEGUN NOTA MDRYT/DESPACHO/CITE Nº 1464/2017 Y AUTORIZACION DE VENTA DE DIVISAS DEL MEFP CODIGO 007325 3186, 22-09-17. COM. EMISION 0.15% S/USD 2.344.960.- POR 120 DIAS, REEM GTOS DE COMUNICACION BS220.- Y EMISION CBTE CONTABLE BS50.- REF.: I-2017-042. CGO LIB N° 00099021001 TGN RECURSOS ORDINARIOS REF.: COM EMI LC I-2017-042</t>
  </si>
  <si>
    <t>||TRANSFERENCIA AL EXTERIOR SEGUN SOLICITUD NO. 007236 3129 DEL MIN. DE DEFENSA REF.: PAGO A/F THALES AIR SYSTEMS SAS, POR CANCELACION DE 15 FACTURAS SEGUN CONTRATO LIB.00099021001 TGN-RECURSOS ORDINARIOS, COBRO UTILES DE ESCRITORIO Y MENSAJE SWIFT</t>
  </si>
  <si>
    <t>||VENTA DE DIVISAS SEGUN NOTA MDRYT/DESPACHO/CITE N°1463/2017 Y AUTORIZACION DE DIVISAS DEL MEFP CODIGO 007324 3185 DE 22/09/2017, COM EMISION 0,15% S/USD 1.637.382.- POR 150 DIAS, REEMB. GTOS. DE COMUNICACION BS220.- Y EMISION DE CBTE. CONTABLE BS50.- REF. I-2017-043 LIB. 00099021001 TGN - RECURSOS ORDINARIOS REF.: COM. EMISION LC I-2017-043</t>
  </si>
  <si>
    <t>||TRANSFERENCIA DE FONDOS S/G. MENSAJE SWIFT NRO. 13708 DE LA FECHA (SECTOR PUBLICO). DEBITO DE LA LIBRETA 00117012001 DGAC, REPOSICION UTILES DE ESCRITORIO.</t>
  </si>
  <si>
    <t>||TRANSFERENCIA DE FONDOS S/G. MENSAJE SWIFT NRO. 13710 DE LA FECHA (SECTOR PUBLICO). DEBITO DE LA LIBRETA 00117012001 DGAC, REPOSICION UTILES DE ESCRITORIO.</t>
  </si>
  <si>
    <t>||TRANSFERENCIA DE FONDOS S/G. MENSAJES SWIFT NROS. 13711 DE LA FECHA Y 13662 DE F. 22/09/17 (SECTOR PUBLICO). DEBITO DE LA LIBRETA 00117012001 DGAC, REPOSICION UTILES DE ESCRITORIO.</t>
  </si>
  <si>
    <t>||EN COMPLEMENTO A NUESTRO COMPROBANTE G-0552362 DE LA FECHA POR COBRO DE GASTOS DE COMUNICACIÓN POR PAGO DEL PRESTAMO BID 964/SF-BO VCTO. 23-09-2017 SEGUN COD. LIQ. 9850, VALOR 25-09-2017 LIB. 00099021001 TGN-RECURSOS ORDINARIOS (3987)</t>
  </si>
  <si>
    <t>||REGISTRO COBRO COMISIONES NOT. ENMIENDA, CBTE. CONTABLE BS50.- Y COMISION AVISO STANDBY BS220.- REF.: SB-R-2017-037 CGO. LIB. N°00078034201 MH-EEC GNV FONDO DE CONVERISON DE VEHICULOS REF.: SB-R-2017-037</t>
  </si>
  <si>
    <t>||TRANSFERENCIA DE FONDOS S/G. MENSAJE SWIFT NRO. 13762 Y CORREO ELECTRONICO DE AASANA DE LA FECHA. (SECTOR PUBLICO). DEBITO DE LA LIBRETA 00117012001 DGAC, REPOSICION UTILES DE ESCRITORIO.</t>
  </si>
  <si>
    <t>||TRANSFERENCIA DE FONDOS S/G. FORMULARIO, CITE' BUN0608/17 DE LA FECHA (HRE-TSO-4839). FONDO DE COMPENSACION SEGÚN CONVENIO INTERINSTITUCIONAL ENTRE EL MEFP Y EL G.A.D. DE POTOSI. A SOLICITUD DEL G.A.D. POTOSI; LIBRETA 00990201001; BUN.</t>
  </si>
  <si>
    <t>'TRANSFERENCIA DE FONDOS||S/G. NOTA CITE: MEFP/VTCP/DGAFT/UOIET/TES/N°3474/17 DE F.22-08-2017, DEL MIN.DE ECO.Y FINANC-PUB.(HRE-TSO-4257), (OP) PAGO CONTRAPARTE POR EL GAM TLA, CORRESP.AL CTTO.DE PREST. PARA INV. N°002/13 DEL PROY.DE FINANC. DE MAQUINARIA Y EQUIPO. ABONO A LA LIBRETA N°00862012002 LBP-FNDR INVERSIONES FINANZAS.</t>
  </si>
  <si>
    <t>||TRANSFERENCIA DE FONDOS S/G. MENSAJE SWIFT NRO. 13824 DE LA FECHA (SECTOR PUBLICO). DEBITO DE LA LIBRETA 00117012001 DGAC, REPOSICION UTILES DE ESCRITORIO.</t>
  </si>
  <si>
    <t>COBRO COSTOS DE PAPELERIA POR REGULARIZACION DE TRANSFERENCIA DEL EXTERIOR POR ORDEN DE PETROBRAS PARAGUAY GAS SRL. LIB. 00513062001 YPFB-OPERACIONES PLANTA DE SEPARACION DE LIQUIDOS RIO GRANDE</t>
  </si>
  <si>
    <t>TRANSFERENCIA DE FONDOS AL EXTERIOR A SOLICITUD DE MINISTERIO DE DEFENSA SEGUN SOLICITUD 3197 REF: TRANSFERENCIA VIA BCB A LA EMPRESA CARIBE AVIATION USA CORP., POR LA ADQUISICION DE FLUIDOS, SELLANTES Y LUBRICANTES PARA LAS AERONAVES DE LA FAB SOLICITADO POR EL SERVICIO DE ABASTECIMIENTO 11 MEDIANT LIB. 00099021001 TGN-RECURSOS ORDINARIOS (3987)</t>
  </si>
  <si>
    <t>VENTA DE DIVISAS CON TRANSFERENCIA DE FONDOS A SOLICITUD DE ADMINISTRACION DE SERVICIOS PORTUARIOS BOLIVIA SEGUN SOLICITUD 3194 REF: H.R. 2734 - ENVIO DE RECURSOS A JOSE LUIS FERNANDEZ POR PAGO DE ALQUILER OFICINAS PUERTO DE ILO, CORRESPONDIENTE A SEPTIEMBRE/2017, SEGUN ORDEN DE PAGO ASP-B/DAF/UAD/O LIB. 00594012001 ASP-B FONDO DE OPERACIONES</t>
  </si>
  <si>
    <t>VENTA DE DIVISAS CON TRANSFERENCIA DE FONDOS A SOLICITUD DE ADMINISTRACION DE SERVICIOS PORTUARIOS BOLIVIA SEGUN SOLICITUD 3193 REF: H.R. 1346-1396-1440-1442-1462 - PAGO DE FACTURAS AL TPA POR SERVICIOS DE CARGA EN TRANSITO SEGUNDA QUINCENA DE AGOSTO/2017, CARGA BAJO CONDICIONES FIO, SEGUN COMUNICAC LIB. 00594012001 ASP-B FONDO DE OPERACIONES</t>
  </si>
  <si>
    <t>VENTA DE DIVISAS CON TRANSFERENCIA DE FONDOS A SOLICITUD DE MINISTERIO DE DEPORTES SEGUN SOLICITUD 3198 REF: SEGUNDO PAGO APORTE ECONOMICO A LA ASO DAKAR 2018 DEL ESTADO PLURINACIONAL DE BOLIVIA SEGUN CONVENIO, DECRETO SUPREMO 3173 DEL 10/05/2017 Y DOCUMENTACION ADJUNTA. LIB. 00099021001 TGN-RECURSOS ORDINARIOS (3987)</t>
  </si>
  <si>
    <t>VENTA DE DIVISAS CON TRANSFERENCIA DE FONDOS A SOLICITUD DE MINISTERIO DE LA PRESIDENCIA SEGUN SOLICITUD 3201 REF: DIVISAS USD 19,955.56 TRANSFERENCIA A SOUTHERN CROSS AVIATION POR COMPRA DE REPUESTOS PARA AERONAVE FAB 047 INCLUYE COSTOS DE ENVIO, SEGUN INVOICE I436885, PAGO A BANK OF AMERICA NA CUE LIB. 00099021001 TGN-RECURSOS ORDINARIOS (3987)</t>
  </si>
  <si>
    <t>De: 00099024113 Transferencia en cumplimiento al DS N0913 de 15/06/2011 y el Convenio Intergubernativo de Financiamiento UPRE-CIF-IG/221/2016, suscrito entre la UPRE y el GAM Chimore, Proyecto Const. Unidad Educativa Modelo Ernesto Guevara de La Serna El Che, correspondiente al pago de la planilla N</t>
  </si>
  <si>
    <t>De: 00099024113 Transferencia en cumplimiento al DS N0913 de 15/06/2011 y el Convenio Intergubernativo de Financiamiento UPRE-CIF-IG 514/2016, suscrito entre la UPRE y el GAM Villa Tunari, Proyecto Construccion Tinglado y Graderias U.E. Moleto D-8, correspondiente al pago de la planilla N2, segun la</t>
  </si>
  <si>
    <t>De: 00099024113 Transferencia en cumplimiento al DS N0913 de 15/06/2011 y el Convenio Intergubernativo de Financiamiento UPRE-CIF-IG 439/2016, suscrito entre la UPRE y el GAM Puerto Villarroel, Proyecto Construccion Puente Vehicular 1 de mayo, correspondiente al pago de la planilla N4, segun la UPR</t>
  </si>
  <si>
    <t>De: 00099024113 Transferencia en cumplimiento al DS N0913 de 15/06/2011 y el Convenio Intergubernativo de Financiamiento UPRE-CIF-IG 028/2017, suscrito entre la UPRE y el GAM Puerto Villarroel, Proyecto Construccion Infraestructura U.E. Esmeralda, correspondiente al pago de la planilla N 3, segun la</t>
  </si>
  <si>
    <t>De: 00099024113 Transferencia en cumplimiento al DS N0913 de 15/06/2011 y el Convenio Intergubernativo de Financiamiento UPRE-CIF-IG 537/2016, suscrito entre la UPRE y el GAM Entre Rios, Proyecto Construccion Puente Vehicular Los Naranjos, correspondiente al pago de la planilla N 5, segun la UPRE.</t>
  </si>
  <si>
    <t>De: 00099024113 Transferencia en cumplimiento al DS N0913 de 15/06/2011 y el Convenio Intergubernativo de Financiamiento UPRE-CIF-IG 511/2016, suscrito entre la UPRE y el GAM Villa Tunari, Proyecto Construccion Tinglado Unidad Educativa Puerto Trinitario Central 6 de Agosto, correspondiente al pago</t>
  </si>
  <si>
    <t>De: 00099024113 Transferencia en cumplimiento al DS N0913 de 15/06/2011 y el Convenio Intergubernativo de Financiamiento UPRE-CIF-IG 472/2016, suscrito entre la UPRE y el GAM San Lorenzo, Proyecto Construccion Unidad Educativa Mixta Tomatas Grande, correspondiente al pago de la planilla N 8, segun l</t>
  </si>
  <si>
    <t>De: 00099024113 Transferencia en cumplimiento al DS N0913 de 15/06/2011 y el Convenio Intergubernativo de Financiamiento UPRE-CIF-IG/037/2015, suscrito entre la UPRE y el GAM Santos Mercado, Proyecto Const. Posta Sanitaria CC Chiripa, correspondiente al pago de la planilla N 2 de cierre, segun la UP</t>
  </si>
  <si>
    <t>De: 00099024113 Transferencia en cumplimiento al DS N0913 de 15/06/2011 y el Convenio Interinstitucional de Financiamiento UPRE-CIF-078/13, suscrito entre la UPRE y el GAM Pocoata, Proyecto Construccion Colegio 24 de Agosto Municipio de Pocoata, correspondiente al pago de la planilla N 2 de cierre,</t>
  </si>
  <si>
    <t>De: 00099024113 Transferencia en cumplimiento al DS N0913 de 15/06/2011 y el Convenio Interinstitucional de Financiamiento UPRE-CIF-0136/13, suscrito entre la UPRE y el GAM Machareti, Proyecto Construccion U.E. Eduardo Avaroa Machareti Pueblo, correspondiente al pago de la planilla N 5 de cierre, se</t>
  </si>
  <si>
    <t>De: 00099024113 Transferencia en cumplimiento al DS N0913 de 15/06/2011 y el Convenio Interinstitucional de Financiamiento UPRE-CIF-0335/13, suscrito entre la UPRE y el GAM Sucre, Proyecto Construccion Internado Surima, correspondiente al pago de la planilla N 5 de cierre, segun la UPRE.</t>
  </si>
  <si>
    <t>De: 00099024113 Transferencia en cumplimiento al DS N0913 de 15/06/2011 y el Convenio Intergubernativo de Financiamiento UPRE-CIF-0325/13, suscrito entre la UPRE y el GAM Sucre, Proyecto Construccion Centro de Salud Barrio Belen, correspondiente al pago de la planilla N 8 de cierre, segun la UPRE.</t>
  </si>
  <si>
    <t>De: 00099024113 Transferencia en cumplimiento al DS N0913 de 15/06/2011 y el Convenio Intergubernativo de Financiamiento UPRE-CIF-IG 076/2017, suscrito entre la UPRE y el GAM Entre Rios, Proyecto Construccion Tinglado Unidad Educativa Gareca, correspondiente al pago de la planilla N 1, segun la UPRE</t>
  </si>
  <si>
    <t>De: 00670012003 TRANSFERENCIA A SOLICITUD DEL ORGANO ELECTORAL PLURINACIONAL S/G NOTA DNEF-SC N1507/2017 Y PROCEDIMIENTO MEFP/VPCF/DGCF/UCCF N1007/2017.</t>
  </si>
  <si>
    <t>REGULARIZACION DE TRANSFERENCIA DEL EXTERIOR SEGUN SWIFT 13591 DE FECHA 27/09/2017 ORDENANTE: CONSULADO DE BOLIVIA EN ARICA CHILE REF.: PROGRAMA DE DOCUMENTACION GESTION 2016 LIB. 00010011101 MRE-MIN.RELACIONES EXTERIORES-OTROS INGRESOS (0660-03C300)</t>
  </si>
  <si>
    <t>NUMERO DE LIBRETA CUT: 00099021001 OPERACIÓN E18 TRANSFERENCIA DEL SISTEMA FINANCIERO POR CUENTA DE TERCEROS A LA CUT A SOLICITUD DEL MINISTERIO DE ECONOMIA Y FINANZAS PUBLICAS CON NOTA CITE MEFP VTCP DGPOT UAIS CPI NÂ°0917005 BUN 17</t>
  </si>
  <si>
    <t>NUMERO DE LIBRETA CUT: 00650028002 OPERACIÓN E18 TRANSFERENCIA DEL SISTEMA FINANCIERO POR CUENTA DE TERCEROS A LA CUT ASAMBLEA LEGISLATIVA PLURINACIONAL</t>
  </si>
  <si>
    <t>NUMERO DE LIBRETA CUT: Cuenta Unica del Tesoro OPERACIÓN E18 TRANSFERENCIA DEL SISTEMA FINANCIERO POR CUENTA DE TERCEROS A LA CUT Devolucion de pagos CC no cobrados por afiliados Civiles y Militares correspondiente al periodo de mayo 2017</t>
  </si>
  <si>
    <t>De: 00099024113 Transferencia en cumplimiento al DS N0913 de 15/06/2011 y el Convenio Intergubernativo de Financiamiento UPRE-CIF-IG 182/2017, suscrito entre la UPRE y el GAM Boyuibe, Proyecto Const. del Matadero Municipal de Boyuibe, correspondiente al pago del 20% de anticipo del monto financiado,</t>
  </si>
  <si>
    <t>De: 00099024113 Transferencia en cumplimiento al DS N0913 de 15/06/2011 y el Convenio Intergubernativo de Financiamiento UPRE-CIF-IG 583/2017, suscrito entre la UPRE y el GAM Bella Flor, Proyecto Const. U.E. Simon Bolivar Comunidad San Pedro Municipio de Bella Flor, correspondiente al pago del 20%</t>
  </si>
  <si>
    <t>De: 00099024113 Transferencia en cumplimiento al DS N0913 de 15/06/2011 y el Convenio Intergubernativo de Financiamiento UPRE-CIF-IG/436/2016, suscrito entre la UPRE y el GAM San Pedro, Proyecto Construccion Modulo Educativo U.E. Sagrado Corazon, correspondiente al pago de la planilla N5, segun la U</t>
  </si>
  <si>
    <t>De: 00099024113 Transferencia en cumplimiento al DS N0913 de 15/06/2011 y el Convenio Interinstitucional de Financiamiento UPRE-CIF-665/2014, suscrito entre la UPRE y el GAM Atocha, Proyecto Construccion Coliseo Cerrado Municipal Ferecominsur, correspondiente al pago de la planilla N2, segun la UPR</t>
  </si>
  <si>
    <t>De: 00099024113 Transferencia en cumplimiento al DS N0913 de 15/06/2011 y el Convenio Intergubernativo de Financiamiento UPRE-CIF-IG/036/2015, suscrito entre la UPRE y el GAM de Santos Mercado proyecto Const. Posta Sanitaria CC Villa Victoria, correspondiente al pago de la Planilla N 2 de cierre, se</t>
  </si>
  <si>
    <t>De: 00099024113 Transferencia en cumplimiento al DS N0913 de 15/06/2011 y el Convenio Intergubernativo de Financiamiento UPRE-CIF-IG/493/2015, suscrito entre la UPRE y el GAM Salinas de Garci Mendoza, Proyecto Construccion Edificio Gobierno Autonomo Municipal de Salinas de Garci Mendoza, correspondi</t>
  </si>
  <si>
    <t>De: 00099024113 Transferencia en cumplimiento al DS N0913 de 15/06/2011 y el Convenio Intergubernativo de Financiamiento UPRE-CIF-IG 590/2017, suscrito entre la UPRE y el GAM Boyuibe, Proyecto Construccion Pavimento Rigido Zona Terminal Municipio de Boyuibe, correspondiente al pago del 20% de antici</t>
  </si>
  <si>
    <t>||TRANSFERENCIA DE FONDOS S/G. MENSAJE SWIFT NRO. 13839 Y CORREO ELECTRONICO DE LA DIRECCION GENERAL DE AERONAUTICA CIVIL DE LA FECHA. (SECTOR PUBLICO). DEBITO DE LA LIBRETA 00117012001 DGAC, REPOSICION UTILES DE ESCRITORIO.</t>
  </si>
  <si>
    <t>||TRANSFERENCIA DE FONDOS S/G. MENSAJES SWIFT NROS. 13870 Y 13861 DE LA FECHA (SECTOR PUBLICO). DEBITO DE LA LIBRETA 00117012001 DGAC, REPOSICION UTILES DE ESCRITORIO.</t>
  </si>
  <si>
    <t>||TRANSFERENCIA DE FONDOS S/G. MENSAJE SWIFT NRO. 13871 DE LA FECHA (SECTOR PUBLICO). DEBITO DE LA LIBRETA 00117012001 DGAC, REPOSICION UTILES DE ESCRITORIO.</t>
  </si>
  <si>
    <t>||TRANSFERENCIA DE FONDOS S/G. MENSAJE SWIFT NRO. 13881 DE LA FECHA (SECTOR PUBLICO). DEBITO DE LA LIBRETA 00117012001 DGAC, REPOSICION UTILES DE ESCRITORIO.</t>
  </si>
  <si>
    <t>VENTA DE DIVISAS CON TRANSFERENCIA DE FONDOS A SOLICITUD DE DIRECCION ESTRATEGICA DE REIVINDICACION MARITIMA DIREMAR SEGUN SOLICITUD 3195 REF: PARA PAGO AL ASESOR ANTONIO REMIRO BROTONS MEDIANTE EGA DIVISAS, SOLICITADO CON INFORME CONJUNTO IC/DIREMAR/DDS NRO 08/2017, POR ASESORAMIENTO DEL 19 DE JU LIB. 00099021001 TGN-RECURSOS ORDINARIOS (3987) POR DIFERENCIAL CAMBIARIO</t>
  </si>
  <si>
    <t>VENTA DE DIVISAS CON TRANSFERENCIA DE FONDOS A SOLICITUD DE DIRECCION ESTRATEGICA DE REIVINDICACION MARITIMA DIREMAR SEGUN SOLICITUD 3195 REF: PARA PAGO AL ASESOR ANTONIO REMIRO BROTONS MEDIANTE EGA DIVISAS, SOLICITADO CON INFORME CONJUNTO IC/DIREMAR/DDS NRO 08/2017, POR ASESORAMIENTO DEL 19 DE JU LIB. 00099021001 TGN-RECURSOS ORDINARIOS (3987)</t>
  </si>
  <si>
    <t>PAGO A CAF PRÉSTAMO CFA003805 VCTO. 27-sep-2017 POR CUENTA DE TGN , NTI. 009790 VALOR 27-sep-2017 CAPITAL USD 2.687.382,37 INTERESES USD 623.592,15 CTA. 3987 CUENTA UNICA DEL TESORO-3987 LIB. 00099021001 REF.: COMISIONES BANCARIAS</t>
  </si>
  <si>
    <t>PAGO A CAF PRÉSTAMO CFA003807 VCTO. 27-sep-2017 POR CUENTA DE TGN , NTI. 009792 VALOR 27-sep-2017 CAPITAL USD 4.380.611,57 INTERESES USD 1.016.496,58 CTA. 3987 CUENTA UNICA DEL TESORO-3987 LIB. 00099021001 REF.: COMISIONES BANCARIAS</t>
  </si>
  <si>
    <t>PAGO A CAF PRÉSTAMO CFA004616 VCTO. 27-sep-2017 POR CUENTA DE TGN , NTI. 009787 VALOR 27-sep-2017 CAPITAL USD 971.372,93 INTERESES USD 147.627,19 CTA. 3987 CUENTA UNICA DEL TESORO-3987 LIB. 00099021001 REF.: COMISIONES BANCARIAS</t>
  </si>
  <si>
    <t>PAGO A BID PRÉSTAMO 1039-SF-BO VCTO. 27-sep-2017 POR CUENTA DE TGN , NTI. 009848 VALOR 27-sep-2017 CAPITAL USD 266.035,60 INTERESES USD 120.699,98 CTA. 3987 CUENTA UNICA DEL TESORO-3987 LIB. 00099021001 REF.: COMISIONES BANCARIAS</t>
  </si>
  <si>
    <t>PAGO A BID PRÉSTAMO 2057/BL-BO VCTO. 27-sep-2017 POR CUENTA DE TGN , NTI. 009809 VALOR 27-sep-2017 CAPITAL USD 479.246,28 INTERESES USD 280.171,84 CTA. 3987 CUENTA UNICA DEL TESORO-3987 LIB. 00099021001 REF.: COMISIONES BANCARIAS</t>
  </si>
  <si>
    <t>PAGO A BID PRÉSTAMO 1038 SF-BO VCTO. 27-sep-2017 POR CUENTA DE TGN , NTI. 009818 VALOR 27-sep-2017 CAPITAL USD 3.907,46 INTERESES USD 1.772,81 CTA. 3987 CUENTA UNICA DEL TESORO-3987 LIB. 00099021001 REF.: COMISIONES BANCARIAS</t>
  </si>
  <si>
    <t>PAGO A BID PRÉSTAMO 2061/BL-BO VCTO. 27-sep-2017 POR CUENTA DE TGN , NTI. 009817 VALOR 27-sep-2017 CAPITAL USD 145.833,33 INTERESES USD 85.255,53 CTA. 3987 CUENTA UNICA DEL TESORO-3987 LIB. 00099021001 REF.: COMISIONES BANCARIAS</t>
  </si>
  <si>
    <t>PAGO A BID PRÉSTAMO 2061/BL-BO VCTO. 27-sep-2017 POR CUENTA DE TGN , NTI. 009853 VALOR 27-sep-2017 INTERESES USD 3.780,82 CTA. 3987 CUENTA UNICA DEL TESORO-3987 LIB. 00099021001 REF.: COMISIONES BANCARIAS</t>
  </si>
  <si>
    <t>PAGO A BID PRÉSTAMO 2057/BL-BO VCTO. 27-sep-2017 POR CUENTA DE TGN , NTI. 009805 VALOR 27-sep-2017 INTERESES USD 12.451,73 CTA. 3987 CUENTA UNICA DEL TESORO-3987 LIB. 00099021001 REF.: COMISIONES BANCARIAS</t>
  </si>
  <si>
    <t>PAGO A BID PRÉSTAMO 2082/BL - BO VCTO. 27-sep-2017 POR CUENTA DE TGN , NTI. 009812 VALOR 27-sep-2017 CAPITAL USD 233.766,57 INTERESES USD 136.662,11 CTA. 3987 CUENTA UNICA DEL TESORO-3987 LIB. 00099021001 REF.: COMISIONES BANCARIAS</t>
  </si>
  <si>
    <t>PAGO A BID PRÉSTAMO 2082/ BL-BO VCTO. 27-sep-2017 POR CUENTA DE TGN , NTI. 009811 VALOR 27-sep-2017 INTERESES USD 6.060,54 CTA. 3987 CUENTA UNICA DEL TESORO-3987 LIB. 00099021001 REF.: COMISIONES BANCARIAS</t>
  </si>
  <si>
    <t>PROVISION DE FONDOS A SOLICITUD DE YACIMIENTOS PETROLIFEROS FISCALES BOLIVIANOS SEGUN SOLICITUD YPFB-0274-2017 REF: PAGO REGALIA TGN PARTICIPACION JUNIO 2017 LIB. 00099021001 TGN YPFB PARTICIPACION 6% PRODUCCIÓN BRUTA DE HIDROCARBUROS BOCA DE POZO</t>
  </si>
  <si>
    <t>PROVISION DE FONDOS A SOLICITUD DE YACIMIENTOS PETROLIFEROS FISCALES BOLIVIANOS SEGUN SOLICITUD YPFB-0267-2017 REF: PAGO IDH JUNIO 2017 LIB. 00513012007 YPFB - RECURSOS NACIONALIZACIÓN</t>
  </si>
  <si>
    <t>COBRO COSTOS DE PAPELERIA POR REGULARIZACION DE TRANSFERENCIA DEL EXTERIOR POR ORDEN DE CONSULADO DE BOLIVIA EN ARICA CHILE REF.: PROGRAMA DE DOCUMENTACION GESTION 2016 LIB. 00010011101 MRE-MIN.RELACIONES EXTERIORES-OTROS INGRESOS (0660-03C300)</t>
  </si>
  <si>
    <t>VENTA DE DIVISAS CON TRANSFERENCIA DE FONDOS A SOLICITUD DE YACIMIENTOS PETROLIFEROS FISCALES BOLIVIANOS SEGUN SOLICITUD 3210 REF: PRE PAGO A PETROLEOS DEL PERU PETROPERU SA POR DIESEL OIL PARA SEPTIEMBRE DE 2017 DE ACUERDO A FACTURA PROFORMA DE 28 DE AGOSTO DE 2017 SEGUN DOCUMENTACION ADJUNTA LIB. 00513012004 LBP-YPFB-UNICOMERCIAL (4030005415/1-2188907)</t>
  </si>
  <si>
    <t>VENTA DE DIVISAS CON TRANSFERENCIA DE FONDOS A SOLICITUD DE SERVICIO DESARROLLO EMPRESAS PUBLICAS PRODUCTIVAS SEGUN SOLICITUD 3205 REF: TRANSFERENCIA DE FONDOS A LA EMPRESA EIRICH INDUSTRIAL LTDA. POR LOS SERVICIOS LOGISTICOS DE ENTREGAS PARCIALES DE EQUIPOS, CASA DE MEZCLA CONTRATO DE ADHESION NRO. LIB. 00132079201 SEDEM-PLANTA ENVASES DE VIDRIO CHUQUISACA - MUNICIPIO ZUDAÑEZ</t>
  </si>
  <si>
    <t>TRANSFERENCIA RECIBIDA DEL EXTERIOR SEGÚN MENSAJES SWIFT Nos. 13832-13831 (REM.EXT.) DE FECHA 27-09-2017 POR DESEMBOLSO DE CAF PRÉSTAMO CFA008789 SOL.DES. N°23 CARR.MONTE-MUNAY-IPATI/TRF OBI CAF LIB 00291014360 LIBRETA N° 00291012002 ABC-RECURSOS PROPIOS REF.: UTILES DE ESCRITORIO</t>
  </si>
  <si>
    <t>VENTA DE DIVISAS CON TRANSFERENCIA DE FONDOS A SOLICITUD DE YACIMIENTOS PETROLIFEROS FISCALES BOLIVIANOS SEGUN SOLICITUD 3211 REF: PAGO ANTICIPADO A VITOL SA POR SUMINISTRO DE DIESEL OIL MES SEPTIEMBRE 2017 MEDIANTE BUQUE CUARTO EMBARQUE LOTE 2 SEGUN FACTURA PI 17090420 SEGUN DOCUMENTACION ADJUNTA LIB. 00513012004 LBP-YPFB-UNICOMERCIAL (4030005415/1-2188907)</t>
  </si>
  <si>
    <t>VENTA DE DIVISAS CON TRANSFERENCIA DE FONDOS A SOLICITUD DE ADMINISTRACION DE SERVICIOS PORTUARIOS BOLIVIA SEGUN SOLICITUD 3204 REF: H.R. 1395 - PAGO DE FACTURAS AL TPA POR SERVICIO DE RECEPCION DE CARGA EN TRANSITO BAJO CONDICIONES FIO, SEGUN COMUNICACION INTERNA ASP-B/DOP/UAP/CI-374/2017 Y DEMAS D LIB. 00594012001 ASP-B FONDO DE OPERACIONES</t>
  </si>
  <si>
    <t>VENTA DE DIVISAS CON TRANSFERENCIA DE FONDOS A SOLICITUD DE YACIMIENTOS PETROLIFEROS FISCALES BOLIVIANOS SEGUN SOLICITUD 3212 REF: PAGO A COMPANIA DE PETROLEOS DE CHILE COPEC SA POR SUMINISTRO DE GASOLINA FACTURAS FINALES CARGAS DEL 01 AL 30 DE AGOSTO DE 2017 SEGUN DOCUMENTACION ADJUNTA LIB. 00513012004 LBP-YPFB-UNICOMERCIAL (4030005415/1-2188907)</t>
  </si>
  <si>
    <t>VENTA DE DIVISAS CON TRANSFERENCIA DE FONDOS A SOLICITUD DE MINISTERIO DE RELACIONES EXTERIORES SEGUN SOLICITUD 3207 REF: REMISION DE RECURSOS PARA EL PROGRAMA DE APOYO Y BRIGADAS MOVILES, CORRESONDIENTE A LOS MESE SDE OCTUBRE, NOVIEMBRE Y DIEMBRE - TERCER DESEMBOLSO, S/G GM-DGAA-UFI-PRP-IN-51/2017 LIB. 00099021001 TGN-RECURSOS ORDINARIOS (3987)</t>
  </si>
  <si>
    <t>COBRO COSTOS DE PAPELERIA SEGUN TRANSFERENCIA DEL EXTERIOR POR ORDEN DE COPAPE PRODUTOS DE PETROLEO LTDA REF.: INV/362/2017 LIB. 00513062001 YPFB-OPERACIONES PLANTA DE SEPARACION DE LIQUIDOS RIO GRANDE</t>
  </si>
  <si>
    <t>De: 00099024113 Transferencia en cumplimiento al DS N0913 de 15/06/2011 y el Convenio Intergubernativo de Financiamiento UPRE-CIF-IG 001/2017, suscrito entre la UPRE y el GAM de Uriondo proyecto Construccion Centro de Capacitacion Productiva Calamuchita, correspondiente al pago de la Planilla N 2, s</t>
  </si>
  <si>
    <t>De: 00099024113 Transferencia en cumplimiento al DS N0913 de 15/06/2011 y el Convenio Intergubernativo de Financiamiento UPRE-CIF-IG 483/2016, suscrito entre la UPRE y el GAM de Entre Rios proyecto Construccion Modulo Educativo U.E. Evo Morales Ayma, correspondiente al pago de la Planilla N 5, segun</t>
  </si>
  <si>
    <t>De: 00099024113 Transferencia en cumplimiento al DS N0913 de 15/06/2011 y el Convenio Intergubernativo de Financiamiento UPRE-CIF-IG/425/2016, suscrito entre la UPRE y el GAM de Potosi proyecto Construccion Unidad Educativa Tecnico Humanistico Warisata D-12, correspondiente al pago de la Planilla N</t>
  </si>
  <si>
    <t>De: 00099024113 Transferencia en cumplimiento al DS N0913 de 15/06/2011 y el Convenio Intergubernativo de Financiamiento UPRE-CIF-IG 063/2017, suscrito entre la UPRE y el GAM de Yunchara proyecto Construccion Unidad Educativa 27 de Mayo Municipio de Yunchara, correspondiente al pago de la Planilla</t>
  </si>
  <si>
    <t>De: 00099024113 Transferencia en cumplimiento al DS N0913 de 15/06/2011 y el Convenio Interinstitucional de Financiamiento UPRE-CIF-016/2015, suscrito entre la UPRE y el GAM de Salinas de Garci Mendoza proyecto Construccion Internado para el Nucleo Escolar Puqui Ayllu Yaretani Salinas de Garci Mend</t>
  </si>
  <si>
    <t>De: 00099024113 Transferencia en cumplimiento al DS N0913 de 15/06/2011 y el Convenio Intergubernativo de Financiamiento UPRE-CIF-IG 074/2017, suscrito entre la UPRE y el GAM El Puente, Proyecto Construccion Terminal Iscayachi, correspondiente al pago de la planilla N1, segun la UPRE.</t>
  </si>
  <si>
    <t>De: 00099024113 Transferencia en cumplimiento al DS N0913 de 15/06/2011 y el Convenio Interinstitucional de Financiamiento UPRE-CIF-008/2015, suscrito entre la UPRE y el GAM Oruro, Proyecto Construccion Unidad Educativa Guido Villagomez, correspondiente al pago de la planilla N5, segun la UPRE.</t>
  </si>
  <si>
    <t>De: 00099024113 Transferencia en cumplimiento al DS N0913 de 15/06/2011 y el Convenio Intergubernativo de Financiamiento UPRE-CIF-IG 529/2016, suscrito entre la UPRE y el GAM Villa Tunari, Proyecto Construccion Cuatro Aulas Unidad Educativa Ibarecito Central Todos Santos Dist. -3, correspondiente</t>
  </si>
  <si>
    <t>De: 00099024113 Transferencia en cumplimiento al DS N0913 de 15/06/2011 y el Convenio Intergubernativo de Financiamiento UPRE-CIF-IG/392/2016, suscrito entre la UPRE y el GAM de Puerto Villarroel proyecto Construccion Infraestructura U.E. 2 de Marzo, correspondiente al pago de la Planilla N 5 de cie</t>
  </si>
  <si>
    <t>De: 00099024113 Transferencia en cumplimiento al DS N0913 de 15/06/2011 y el Convenio Intergubernativo de Financiamiento UPRE-CIF-IG/039/2015, suscrito entre la UPRE y el GAM Santos Mercado, Proyecto Const. Casa de Acogida a la Mujer CC Reserva, correspondiente al pago de la planilla N 2 de cierre,</t>
  </si>
  <si>
    <t>De: 00099024113 Transferencia en cumplimiento al DS N0913 de 15/06/2011 y el Convenio Intergubernativo de Financiamiento UPRE-CIF-IG 478/2016, suscrito entre la UPRE y el GAM de Mizque proyecto Construccion Unidad Educativa Martin Cardenas, correspondiente al pago de la Planilla N 2, segun la UPRE.</t>
  </si>
  <si>
    <t>De: 00099024113 Transferencia en cumplimiento al DS N0913 de 15/06/2011 y el Convenio Intergubernativo de Financiamiento UPRE-CIF-IG 014/2017, suscrito entre la UPRE y el GAD de Oruro proyecto Construccion U.E. 3 de Mayo Senor de la Cruz, correspondiente al pago de la Planilla N 3, segun la UPRE.</t>
  </si>
  <si>
    <t>De: 00099024113 Transferencia en cumplimiento al DS N0913 de 15/06/2011 y el Convenio Intergubernativo de Financiamiento UPRE-CIF-IG/369/2015, suscrito entre la UPRE y el GAM de Esmeralda proyecto Construccion Tinglado Cancha U.E. Pedro Domingo Murillo Comunidad Romero Pampa, correspondiente al pag</t>
  </si>
  <si>
    <t>De: 00099024113 Transferencia en cumplimiento al DS N0913 de 15/06/2011 y el Convenio Intergubernativo de Financiamiento UPRE-CIF-IG/367/2015, suscrito entre la UPRE y el GAM de Esmeralda proyecto Construccion Tinglado Cancha U.E. Sebastian Pagador Comunidad Belen, correspondiente al pago de la Pla</t>
  </si>
  <si>
    <t>De: 00099024113 Transferencia en cumplimiento al DS N0913 de 15/06/2011 y el Convenio Intergubernativo de Financiamiento UPRE-CIF-IG 087/2017, suscrito entre la UPRE y el GAM de Vinto proyecto Construccion Unidad Educativa Alvaro Garcia Linera, correspondiente al pago de la Planilla N 2, segun la UP</t>
  </si>
  <si>
    <t>De: 00099024113 Transferencia en cumplimiento al DS N0913 de 15/06/2011 y el Convenio Intergubernativo de Financiamiento UPRE-CIF-IG 473/2016, suscrito entre la UPRE y el GAM de Vinto proyecto Construccion Mercado Central Vinto, correspondiente al pago de la Planilla N 4, segun la UPRE.</t>
  </si>
  <si>
    <t>De: 00099024113 Transferencia en cumplimiento al DS N0913 de 15/06/2011 y el Convenio Intergubernativo de Financiamiento UPRE-CIF-IG 417/2016, suscrito entre la UPRE y el GAM de Sacaba proyecto Construccion Unidad Educativa Gral. Juan Jose Torrez Gonzales Nivel Secundario D-6, correspondiente al pa</t>
  </si>
  <si>
    <t>De: 00099024113 Transferencia en cumplimiento al DS N0913 de 15/06/2011 y el Convenio Intergubernativo de Financiamiento UPRE-CIF-IG/365/2015, suscrito entre la UPRE y el GAM de Carabuco proyecto Construccion Aulas Unidad Educativa Ursula Goyzueta, correspondiente al pago de la Planilla N 3 de cierr</t>
  </si>
  <si>
    <t>De: 00099024113 Transferencia en cumplimiento al DS N0913 de 15/06/2011 y el Convenio Intergubernativo de Financiamiento UPRE-CIF-IG 002/2017, suscrito entre la UPRE y el GAM de Yacuiba proyecto Construccion U.E. Ferroviaria, correspondiente al pago de la Planilla N 2, segun la UPRE.</t>
  </si>
  <si>
    <t>De: 00099024113 Transferencia en cumplimiento al DS N0913 de 15/06/2011 y el Convenio Intergubernativo de Financiamiento UPRE-CIF-IG 535/2016, suscrito entre la UPRE y el GAM de Entre Rios proyecto Construccion Mercado Central Entre Rios (Zona Canaveral), correspondiente al pago de la Planilla N 3,</t>
  </si>
  <si>
    <t>De: 00099024113 Transferencia en cumplimiento al DS N0913 de 15/06/2011 y el Convenio Intergubernativo de Financiamiento UPRE-CIF-IG 023/2017, suscrito entre la UPRE y el GAM de San Lorenzo proyecto Construccion Unidad Educativa Cnel. Lino Morales Comunidad Lajas La Merced, correspondiente al pago d</t>
  </si>
  <si>
    <t>De: 00099024113 Transferencia en cumplimiento al DS N0913 de 15/06/2011 y el Convenio Intergubernativo de Financiamiento UPRE-CIF-IG 401/2016, suscrito entre la UPRE y el GAM Villa Zudanez, Proyecto Construccion Escuela Nacional de Salud Subsede Zudanez, correspondiente al pago de la planilla N8, se</t>
  </si>
  <si>
    <t>De: 00099024113 Transferencia en cumplimiento al DS N0913 de 15/06/2011 y el Convenio Intergubernativo de Financiamiento UPRE-CIF-IG 497/2016, suscrito entre la UPRE y el GAM de Entre Rios proyecto Construccion Terminal Municipal Entre Rios, correspondiente al pago de la Planilla N 2, segun la UPRE.</t>
  </si>
  <si>
    <t>De: 00099024113 Transferencia en cumplimiento al DS N0913 de 15/06/2011 y el Convenio Intergubernativo de Financiamiento UPRE-CIF-IG 434/2016, suscrito entre la UPRE y el GAM de Padcaya proyecto Construccion Unidad Educativa San Antonio de Mecoya, correspondiente al pago de la Planilla N 4, segun la</t>
  </si>
  <si>
    <t>A:00099021001 DEVOLUCION RETENCION DE DESCUENTOS EFECTUADOS POR RECUPERACION DEL P.R.A. (PAGO DE RECPARTO ANTICIPADO), CORRESPONDIETE AL MES DE AGOSTO/2017. S/G. CITE SENASIR UAF-TTES N0075/2017, DE FECHA 26/09/2017</t>
  </si>
  <si>
    <t>A:00099021001 DEVOLUCION RETENCION DE DESCUENTOS EFECTUADOS POR COBROS Y PAGOS INDEBIDOS, CORRESPONDIETE AL MES DE AGOSTO/2017. S/G. CITE SENASIR UAF-TTES N0074/2017, DE FECHA 26/09/2017</t>
  </si>
  <si>
    <t>A:00099021001 DEVOLUCION RETENCION DE DESCUENTOS EFECTUADOS POR CONVENIOS DE COMPENSACION DE COTIZACIONES CON BBVA PREVISION AFP, CORRESPONDIENTE AL MES DE JULIO/2017 Y AGUINALDO 2008 AL 2016. S/G. CITE SENASIR UAF-TTES 0073/2017, DE FECHA 26/09/2017</t>
  </si>
  <si>
    <t>A:00099021001 DEVOLUCION RETENCION DE DESCUENTOS EFECTUADOS POR CONVENIOS DE COMPENSACION DE COTIZACIONES CON FUTURO DE BOLIVIA AFP S.A., CORRESPONDIENTE AL MES DE JULIO/2017 Y AGUINALDO 2011 AL 2016. S/G. CITE SENASIR UAF-TTES 0072/2017, DE FECHA 26/09/2017</t>
  </si>
  <si>
    <t>A:00099021001 DEVOLUCION RETENCION DE DESCUENTOS EFECTUADOS POR CONVENIOS DE COMPENSACION DE COTIZACIONES CON LA VITALICIA SEGUROS Y REASEGUROS DE VIDA S.A., CORRESPONDIENTE AL MES DE JULIO/2017 Y AGUINALDO 2014 AL 2016. S/G. CITE SENASIR UAF-TTES 0071/2017, DE FECHA 26/09/2017</t>
  </si>
  <si>
    <t>A:00099021001 DEVOLUCION RETENCION DE DESCUENTOS EFECTUADOS POR CONVENIOS DE COMPENSACION DE COTIZACIONES CON SEGUROS PROVIDA S.A., CORRESPONDIENTE AL MES DE JULIO/2017 Y AGUINALDO 2014 AL 2016. S/G. CITE SENASIR UAF-TTES 0070/2017, DE FECHA 26/09/2017</t>
  </si>
  <si>
    <t>A:00099021001 El concepto de la mencionada operacion corresponde a la transferencia de capital por el mes de Agosto de 2017 de Coop. El Buen Samaritano del Fideicomiso Programa de Reconversion Productiva y Comercial TGN 9</t>
  </si>
  <si>
    <t>A:00099021001 El concepto de la mencionada operacion corresponde a la transferencia de capital por el mes de Agosto de 2017 del Fideicomiso Programa de Reconversion Productiva y Comercial TGN 9</t>
  </si>
  <si>
    <t>A:00099021001 El concepto de la mencionada operacion corresponde a la transferencia de capital por el mes de Agosto/2017, de Cooperativa Sudamerica al TGN.</t>
  </si>
  <si>
    <t>NÚMERO DE LIBRETA CUT: 99031009.00 OPERACIÓN T01 TRANSFERENCIA DE FONDOS A LA CUT - TESORO DIRECTO DE BANCO UNION S.A. A CUENTA UNICA DEL TESORO CON NUMERO DE SOLICITUD = 2155846 Y NUMERO CORRELATIVO = 91320028092017173 TRANSFERENCIA POR OPERACIONES DE VENTA BONOS BTX</t>
  </si>
  <si>
    <t>||TRANSFERENCIA DE FONDOS S/G. FORMULARIO, CITE' BUN612/17 DE LA FECHA (HRE-TSO-4858). A SOLICITUD G.A.D. ORURO; LIBRETA 00099021001 TGN-RECURSOS ORDINARIOS; BUN.</t>
  </si>
  <si>
    <t>||TRANSFERENCIA DE FONDOS S/G. MENSAJE SWIFT NRO. 13906 DE LA FECHA (SECTOR PUBLICO). DEBITO DE LA LIBRETA 00117012001 DGAC, REPOSICION UTILES DE ESCRITORIO.</t>
  </si>
  <si>
    <t>||TRANSFERENCIA DE FONDOS S/G. MENSAJE SWIFT NRO. 13953 Y CORREO ELECTRONICO DE LA DIRECCION GENERAL DE AERONAUTICA CIVIL DE LA FECHA.(SECTOR PUBLICO). DEBITO DE LA LIBRETA 00117012001 DGAC, REPOSICION UTILES DE ESCRITORIO.</t>
  </si>
  <si>
    <t>||TRANSFERENCIA DE FONDOS S/G. MENSAJE SWIFT NRO. 13951 Y CORREO ELECTRONICO DE LA DIRECCION GENERAL DE AERONAUTICA CIVIL DE LA FECHA (SECTOR PUBLICO). DEBITO DE LA LIBRETA 00117012001 DGAC, REPOSICION UTILES DE ESCRITORIO.</t>
  </si>
  <si>
    <t>||TRANSFERENCIA DE FONDOS S/G. MENSAJES SWIFT NROS. 13993 Y 13992 DE LA FECHA. (SECTOR PUBLICO). DEBITO DE LA LIBRETA 00117012001 DGAC, REPOSICION UTILES DE ESCRITORIO.</t>
  </si>
  <si>
    <t>De: 00099024113 Transferencia en cumplimiento al DS N0913 de 15/06/2011 y el Convenio Intergubernativo de Financiamiento UPRE-CIF-IG 731/2017, suscrito entre la UPRE y el GAM de Bolivar proyecto Const. 2 Aulas, Tinglado y Graderias Unidad Educativa Humberto Pacheco de Pampajasi - Bolivar, correspond</t>
  </si>
  <si>
    <t>De: 00099024113 Transferencia en cumplimiento al DS N0913 de 15/06/2011 y el Convenio Intergubernativo de Financiamiento UPRE-CIF-IG 748/2017, suscrito entre la UPRE y el GAM de Arani proyecto Const. Aulas Unidad Educativa Puka Wasi, correspondiente al primer desembolso equivalente al 20% del monto</t>
  </si>
  <si>
    <t>De: 00099024113 Transferencia en cumplimiento al DS N0913 de 15/06/2011 y el Convenio Intergubernativo de Financiamiento UPRE-CIF-IG 749/2017, suscrito entre la UPRE y el GAM de Arani proyecto Const. Aulas Unidad Educativa Serrano, correspondiente al primer desembolso equivalente al 20% del monto a</t>
  </si>
  <si>
    <t>De: 00099024113 Transferencia en cumplimiento al DS N0913 de 15/06/2011 y el Convenio Intergubernativo de Financiamiento UPRE-CIF-IG 643/2017, suscrito entre la UPRE y el GAM de Capinota proyecto Construccion Cancha y Graderias Estadio Buen Retiro - Capinota, correspondiente al primer desembolso equ</t>
  </si>
  <si>
    <t>De: 00099024113 Transferencia en cumplimiento al DS N0913 de 15/06/2011 y el Convenio Intergubernativo de Financiamiento UPRE-CIF-IG 666/2017, suscrito entre la UPRE y el GAM de Arque proyecto Construccion de 4 Aulas y Bateria de Banos U.E. Adela Zamudio, correspondiente al primer desembolso equival</t>
  </si>
  <si>
    <t>De: 00099024113 Transferencia en cumplimiento al DS N0913 de 15/06/2011 y el Convenio Intergubernativo de Financiamiento UPRE-CIF-IG 663/2017, suscrito entre la UPRE y el GAM de Arbieto proyecto Const. Tinglado y Graderias La Loma, correspondiente al primer desembolso equivalente al 20% del monto a</t>
  </si>
  <si>
    <t>De: 00099024113 Transferencia en cumplimiento al DS N0913 de 15/06/2011 y el Convenio Intergubernativo de Financiamiento UPRE-CIF-IG 662/2017, suscrito entre la UPRE y el GAM de Arbieto proyecto Const. Cancha Multiple, Tinglado y Graderias Santa Rosa, correspondiente al primer desembolso equivalente</t>
  </si>
  <si>
    <t>De: 00099024113 Transferencia en cumplimiento al DS N0913 de 15/06/2011 y el Convenio Intergubernativo de Financiamiento UPRE-CIF-IG 661/2017, suscrito entre la UPRE y el GAM de Arbieto proyecto Const. Cancha Multiple, Tinglado y Graderias Liquinas, correspondiente al primer desembolso equivalente a</t>
  </si>
  <si>
    <t>De: 00099024113 Transferencia en cumplimiento al DS N0913 de 15/06/2011 y el Convenio Intergubernativo de Financiamiento UPRE-CIF-IG 665/2017, suscrito entre la UPRE y el GAM de Arbieto proyecto Const. Cancha Multiple, Tinglado y Graderias Copapugio Nuevo, correspondiente al primer desembolso equiva</t>
  </si>
  <si>
    <t>De: 00099024113 Transferencia en cumplimiento al DS N0913 de 15/06/2011 y el Convenio Intergubernativo de Financiamiento UPRE-CIF-IG 664/2017, suscrito entre la UPRE y el GAM de Arbieto proyecto Const. Aulas Unidad Educativa Pata Churigua, correspondiente al primer desembolso equivalente al 20% del</t>
  </si>
  <si>
    <t>De: 00099024113 Transferencia en cumplimiento al DS N0913 de 15/06/2011 y el Convenio Intergubernativo de Financiamiento UPRE-CIF-IG 638/2017, suscrito entre la UPRE y el GAM de Sipe Sipe proyecto Construccion Aulas Unidad Educativa 27 de Mayo Pirhuas, correspondiente al primer desembolso equivalent</t>
  </si>
  <si>
    <t>De: 00099024113 Transferencia en cumplimiento al DS N0913 de 15/06/2011 y el Convenio Intergubernativo de Financiamiento UPRE-CIF-IG 690/2017, suscrito entre la UPRE y el GAM de Sipe Sipe proyecto Const. Aulas y Banos Unidad Educativa Mallco Rancho, correspondiente al primer desembolso equivalente a</t>
  </si>
  <si>
    <t>De: 00099024113 Transferencia en cumplimiento al DS N0913 de 15/06/2011 y el Convenio Intergubernativo de Financiamiento UPRE-CIF-IG 635/2017, suscrito entre la UPRE y el GAM de San Benito proyecto Construccion de Aulas y Talleres U.E. Simon Bolivar B, correspondiente al primer desembolso equivalent</t>
  </si>
  <si>
    <t>De: 00099024113 Transferencia en cumplimiento al DS N0913 de 15/06/2011 y el Convenio Intergubernativo de Financiamiento UPRE-CIF-IG 700/2017, suscrito entre la UPRE y el GAM de Sacabamba proyecto Construccion Internado y Comedor U.E. Jesus Maria de Quecoma - Sacabamba, correspondiente al primer des</t>
  </si>
  <si>
    <t>De: 00099024113 Transferencia en cumplimiento al DS N0913 de 15/06/2011 y el Convenio Intergubernativo de Financiamiento UPRE-CIF-IG 698/2017, suscrito entre la UPRE y el GAM de Sacabamba proyecto Construccion Comedor y Biblioteca U.E. Jesus Maria de Matarani - Sacabamba, correspondiente al primer d</t>
  </si>
  <si>
    <t>De: 00099024113 Transferencia en cumplimiento al DS N0913 de 15/06/2011 y el Convenio Intergubernativo de Financiamiento UPRE-CIF-IG 697/2017, suscrito entre la UPRE y el GAM de Sacabamba proyecto Construccion Tinglado, Cancha Polifuncional y Graderias U.E. Jesus Maria de Sacabamba, correspondiente</t>
  </si>
  <si>
    <t>De: 00099024113 Transferencia en cumplimiento al DS N0913 de 15/06/2011 y el Convenio Intergubernativo de Financiamiento UPRE-CIF-IG 699/2017, suscrito entre la UPRE y el GAM de Sacabamba proyecto Construccion Tinglado, Cancha Polifuncional y Graderias U.E. Eliseo Torrico - Sacabamba, correspondient</t>
  </si>
  <si>
    <t>De: 00099024113 Transferencia en cumplimiento al DS N0913 de 15/06/2011 y el Convenio Intergubernativo de Financiamiento UPRE-CIF-IG 717/2017, suscrito entre la UPRE y el GAM de Tiquipaya proyecto Const. Tinglado y Graderias Com. Pucun Pucun - Tiquipaya, correspondiente al primer desembolso equivale</t>
  </si>
  <si>
    <t>De: 00099024113 Transferencia en cumplimiento al DS N0913 de 15/06/2011 y el Convenio Intergubernativo de Financiamiento UPRE-CIF-IG 713/2017, suscrito entre la UPRE y el GAM de Tiquipaya proyecto Const. Tinglado y Graderias Com. Trojes - Tiquipaya, correspondiente al primer desembolso equivalente a</t>
  </si>
  <si>
    <t>De: 00099024113 Transferencia en cumplimiento al DS N0913 de 15/06/2011 y el Convenio Intergubernativo de Financiamiento UPRE-CIF-IG 715/2017, suscrito entre la UPRE y el GAM de Tiquipaya proyecto Const. Tinglado y Graderias Com. Encanto Pampa - Tiquipaya, correspondiente al primer desembolso equiva</t>
  </si>
  <si>
    <t>De: 00099024113 Transferencia en cumplimiento al DS N0913 de 15/06/2011 y el Convenio Intergubernativo de Financiamiento UPRE-CIF-IG 712/2017, suscrito entre la UPRE y el GAM de Tiquipaya proyecto Const. Tinglado y Graderias Com. Montecillo Bajo - Tiquipaya, correspondiente al primer desembolso equi</t>
  </si>
  <si>
    <t>De: 00099024113 Transferencia en cumplimiento al DS N0913 de 15/06/2011 y el Convenio Intergubernativo de Financiamiento UPRE-CIF-IG 718/2017, suscrito entre la UPRE y el GAM de Tiquipaya proyecto Const. Tinglado y Graderias Com. Collpapampa La Floresta - Tiquipaya, correspondiente al primer desembo</t>
  </si>
  <si>
    <t>De: 00099024113 Transferencia en cumplimiento al DS N0913 de 15/06/2011 y el Convenio Intergubernativo de Financiamiento UPRE-CIF-IG 714/2017, suscrito entre la UPRE y el GAM de Tiquipaya proyecto Const. Tinglado y Graderias Com. Bruno Mogo - Tiquipaya, correspondiente al primer desembolso equivalen</t>
  </si>
  <si>
    <t>De: 00099024113 Transferencia en cumplimiento al DS N0913 de 15/06/2011 y el Convenio Intergubernativo de Financiamiento UPRE-CIF-IG 716/2017, suscrito entre la UPRE y el GAM de Tiquipaya proyecto Const. Tinglado y Graderias Com. Santiaguilla - Tiquipaya, correspondiente al primer desembolso equival</t>
  </si>
  <si>
    <t>De: 00513012004 A requerimiento de Yacimientos Petroliferos Fiscales Bolivianos (YPFB), con nota CITE: YPFB/DFC-2710 URT-1378/2017, en la cual solicita la devolucion de depositos erroneos, de acuerdo a la nota interna de la Direccion General de Contabilidad Fiscal, CITE: MEFP/VPCF/DGCF/UCCF N 1015/2</t>
  </si>
  <si>
    <t>De: 00016011101 Transferencia que efectuamos a requerimiento del Ministerio de Educacion, segun nota CITE: ME/DGAA/UF/T/No.026/2017 y en virtud a la nota interna CITE: MEFP/VPCF/DGCF/ UCCF No.1039/2017 de la Direccion General de Contabilidad Fiscal de esta Cartera de Estado y de acuerdo a los Compro</t>
  </si>
  <si>
    <t>De: 00099024113 Transferencia en cumplimiento al DS N0913 de 15/06/2011 y el Convenio Intergubernativo de Financiamiento UPRE-CIF-IG 677/2017, suscrito entre la UPRE y el GAM Tiraque, Proyecto Construccion Tinglado y Graderias Unidad Educativa Boqueron Kasa, correspondiente al pago del 20% de antici</t>
  </si>
  <si>
    <t>De: 00099024113 Transferencia en cumplimiento al DS N0913 de 15/06/2011 y el Convenio Intergubernativo de Financiamiento UPRE-CIF-IG 675/2017, suscrito entre la UPRE y el GAM Tiraque, Proyecto Construccion Tinglado y Graderias Unidad Educativa 6 de Agosto, correspondiente al pago del 20% de anticipo</t>
  </si>
  <si>
    <t>De: 00099024113 Transferencia en cumplimiento al DS N0913 de 15/06/2011 y el Convenio Intergubernativo de Financiamiento UPRE-CIF-IG 673/2017, suscrito entre la UPRE y el GAM Tiraque, Proyecto Construccion Cancha Polifuncional con Tinglado y Graderias Unidad Educativa Luis Espinal Camps, correspondi</t>
  </si>
  <si>
    <t>De: 00099024113 Transferencia en cumplimiento al DS N0913 de 15/06/2011 y el Convenio Intergubernativo de Financiamiento UPRE-CIF-IG 674/2017, suscrito entre la UPRE y el GAM Tiraque, Proyecto Construccion Tinglado y Graderias Unidad Educativa 27 de Mayo, correspondiente al pago del 20% de anticipo</t>
  </si>
  <si>
    <t>De: 00099024113 Transferencia en cumplimiento al DS N0913 de 15/06/2011 y el Convenio Intergubernativo de Financiamiento UPRE-CIF-IG 679/2017, suscrito entre la UPRE y el GAM Tiraque, Proyecto Construccion Tinglado y Graderias Unidad Educativa Nuevo Amanecer, correspondiente al pago del 20% de antic</t>
  </si>
  <si>
    <t>De: 00099024113 Transferencia en cumplimiento al DS N0913 de 15/06/2011 y el Convenio Intergubernativo de Financiamiento UPRE-CIF-IG 654/2017, suscrito entre la UPRE y el GAM Tarata, Proyecto Construccion Nueve Aulas U.E. Mendez Mamata Tarata, correspondiente al pago del 20% de anticipo del monto fi</t>
  </si>
  <si>
    <t>De: 00099024113 Transferencia en cumplimiento al DS N0913 de 15/06/2011 y el Convenio Intergubernativo de Financiamiento UPRE-CIF-IG 651/2017, suscrito entre la UPRE y el GAM Tarata, Proyecto Construccion Tinglado Centro Infantil Ladera Tarata, correspondiente al pago del 20% de anticipo del monto f</t>
  </si>
  <si>
    <t>De: 00099024113 Transferencia en cumplimiento al DS N0913 de 15/06/2011 y el Convenio Intergubernativo de Financiamiento UPRE-CIF-IG 653/2017, suscrito entre la UPRE y el GAM Tarata, Proyecto Construccion Cancha y Tinglado U.E. Chaguarani Tarata, correspondiente al pago del 20% de anticipo del monto</t>
  </si>
  <si>
    <t>De: 00099024113 Transferencia en cumplimiento al DS N0913 de 15/06/2011 y el Convenio Intergubernativo de Financiamiento UPRE-CIF-IG 652/2017, suscrito entre la UPRE y el GAM Tarata, Proyecto Construccion Tinglado U.E. Izata Tarata, correspondiente al pago del 20% de anticipo del monto financiado, s</t>
  </si>
  <si>
    <t>De: 00099024113 Transferencia en cumplimiento al DS N0913 de 15/06/2011 y el Convenio Intergubernativo de Financiamiento UPRE-CIF-IG 637/2017, suscrito entre la UPRE y el GAM Tapacari, Proyecto Construccion Unidad Educativa Sucre Tapacari, correspondiente al pago del 20% de anticipo del monto financ</t>
  </si>
  <si>
    <t>De: 00099024113 Transferencia en cumplimiento al DS N0913 de 15/06/2011 y el Convenio Intergubernativo de Financiamiento UPRE-CIF-IG 636/2017, suscrito entre la UPRE y el GAM Tapacari, Proyecto Construccion Tinglado Unidad Educativa Tunas Vinto - Tapacari, correspondiente al pago del 20% de anticipo</t>
  </si>
  <si>
    <t>De: 00099024113 Transferencia en cumplimiento al DS N0913 de 15/06/2011 y el Convenio Intergubernativo de Financiamiento UPRE-CIF-IG 618/2017, suscrito entre la UPRE y el GAM Tacopaya, Proyecto Construccion Coliseo U.E. Elizardo Perez Totora Pampa, correspondiente al pago del 20% de anticipo del mo</t>
  </si>
  <si>
    <t>De: 00099024113 Transferencia en cumplimiento al DS N0913 de 15/06/2011 y el Convenio Intergubernativo de Financiamiento UPRE-CIF-IG 617/2017, suscrito entre la UPRE y el GAM Tacopaya, Proyecto Construccion Coliseo U.E. Rene Barrientos Ortuno - Ventilla, correspondiente al pago del 20% de anticipo d</t>
  </si>
  <si>
    <t>De: 00016011101 Transferencia que efectuamos a requerimiento del Ministerio de Educacion, segun nota CITE: ME/DGAA/UF/T/No.025/2017 y en virtud a la nota interna CITE: MEFP/VPCF/DGCF/ UCCF No.1040/2017 de la Direccion General de Contabilidad Fiscal de esta Cartera de Estado y de acuerdo al Comproban</t>
  </si>
  <si>
    <t>De: 00312018701 Transferencia a solicitud de la Autoridad de Fiscalizacion y Control Social de Bosque y Tierra (ABT) mediante nota CITE.ABT-DGAF-127/2017 por la Devolucion de Saldos no ejecutados del proyecto PROMOCION DE LA CONSERVACION Y GESTION INTEGRAL BOSQUES Y TIERRAS EN BOLIVIA En virtud al A</t>
  </si>
  <si>
    <t>||COBRO COMISION AMPLIACION VALIDEZ 0,15% S/USD825.795.- POR 60 DIAS, COMISION POR ENMIENDA BS220.- Y EMISION DE CBTE. CTBLE. BS50.- SEGUN NOTA GRD-1363 UGAF - 1251/2017 ADJUNTA. REF.: LC-I-2017-015 CGO. LIB. N°00513072001 YPFB OPERACIONES GNRGD REF.: ENMIENDA LC I-2017-015</t>
  </si>
  <si>
    <t>PROVISION DE FONDOS A SOLICITUD DE YACIMIENTOS PETROLIFEROS FISCALES BOLIVIANOS SEGUN SOLICITUD YPFB-0277-2017 REF: PAGO TRANSP MI FIRME E INTERRUM Y ME FIRME AGOSTO 2017 A YPFB TRANSPORTE S.A. LIB. 00513012007 YPFB - RECURSOS NACIONALIZACIÓN</t>
  </si>
  <si>
    <t>PROVISION DE FONDOS A SOLICITUD DE YACIMIENTOS PETROLIFEROS FISCALES BOLIVIANOS SEGUN SOLICITUD YPFB-0279-2017 REF: PAGO DE TRANSP SERVICIO FIRME GAS NATURAL AGOSTO 2017 TRANSIERRA SA LIB. 00513012007 YPFB - RECURSOS NACIONALIZACIÓN</t>
  </si>
  <si>
    <t>VENTA DE DIVISAS A SOLICITUD DE YACIMIENTOS PETROLIFEROS FISCALES BOLIVIANOS SEGUN SOLICITUD 3217 REF: PAGO A YPFB TRANSPORTE SA POR CONCEPTO DE GASTOS REEMBOLSABLES DEL SERVICIO DE TERMINAL EN ARICA EN EL MES DE MAYO DE 2017 SEGUN FACTURA N 96 Y DOCUMENTACION ADJUNTA LIB. 00513012004 LBP-YPFB-UNICOMERCIAL (4030005415/1-2188907)</t>
  </si>
  <si>
    <t>VENTA DE DIVISAS CON TRANSFERENCIA DE FONDOS A SOLICITUD DE SERVICIO GENERAL DE IDENTIFICACION PERSONAL - SEGIP SEGUN SOLICITUD 3214 REF: ENTREGA DE FONDOS A LA OFICINA DE SAO PAULO - BRASIL PARA PAGO DE PLANILLA DE COMPENSACION COSTO DE VIDA CORRESP. MES DE SEPTIEMBRE, SEGUN INF. TEC. 0270/2017, CE LIB. 00340012003 RECAUDACION EXTRANJERIA - C.I. -L.C.</t>
  </si>
  <si>
    <t>VENTA DE DIVISAS CON TRANSFERENCIA DE FONDOS A SOLICITUD DE ADMINISTRACION DE SERVICIOS PORTUARIOS BOLIVIA SEGUN SOLICITUD 3215 REF: H.R. 2771 - PAGO DE FACTURAS A TISUR S.A. POR SERVICIO DE FAENAS EN EL PUERTO DE MOLLENDO MATARANI, CORRESPONDIENTE AL MES DE SEPTIEMBRE/2017, SEGÚN INFORME ASP/B/DO LIB. 00594012001 ASP-B FONDO DE OPERACIONES</t>
  </si>
  <si>
    <t>VENTA DE DIVISAS CON TRANSFERENCIA DE FONDOS A SOLICITUD DE SERVICIO GENERAL DE IDENTIFICACION PERSONAL - SEGIP SEGUN SOLICITUD 3227 REF: ENTREGA DE FONDOS A LA OFICINA DE CALAMA - CHILE PARA PAGO DE PLANILLA DE COMPENSACION COSTO DE VIDA CORRESP. MES DE SEPTIEMBRE, SEGUN INF. TEC. 0271/2017, CERT LIB. 00340012003 RECAUDACION EXTRANJERIA - C.I. -L.C.</t>
  </si>
  <si>
    <t>VENTA DE DIVISAS CON TRANSFERENCIA DE FONDOS A SOLICITUD DE SERVICIO GENERAL DE IDENTIFICACION PERSONAL - SEGIP SEGUN SOLICITUD 3226 REF: ENTREGA DE FONDOS A LA OFICINA DE WASHINGTON - EEUU PARA PAGO DE PLANILLA DE COMPENSACION COSTO DE VIDA CORRESP. MES DE SEPTIEMBRE, SEGUN INF. TEC. 0272/2017, CER LIB. 00340012003 RECAUDACION EXTRANJERIA - C.I. -L.C.</t>
  </si>
  <si>
    <t>VENTA DE DIVISAS CON TRANSFERENCIA DE FONDOS A SOLICITUD DE SERVICIO GENERAL DE IDENTIFICACION PERSONAL - SEGIP SEGUN SOLICITUD 3216 REF: ENTREGA DE FONDOS A LA OFICINA DE MADRID - ESPANA PARA PAGO DE PLANILLA DE COMPENSACION COSTO DE VIDA CORRESP. MES DE SEPTIEMBRE, SEGUN INF. TEC. 0273/2017, CERT LIB. 00340012003 RECAUDACION EXTRANJERIA - C.I. -L.C.</t>
  </si>
  <si>
    <t>VENTA DE DIVISAS CON TRANSFERENCIA DE FONDOS A SOLICITUD DE YACIMIENTOS PETROLIFEROS FISCALES BOLIVIANOS SEGUN SOLICITUD 3228 REF: PAGO A JAGUAR EXPLORATION INC FACTURA NUMERO 16 0126 CORRESPONDIENTE AL 7MO PAGO POR EL SERVICIO DE APOYO TECNICO PARA LA ADQUISICION SISMICA 2D EN EL ALTIPLANO NORTE SE LIB. 00513042001 YPFB - OPERACIONES G N E E</t>
  </si>
  <si>
    <t>VENTA DE DIVISAS CON TRANSFERENCIA DE FONDOS A SOLICITUD DE MINISTERIO DE EDUCACION SEGUN SOLICITUD 3222 REF: TRANSFERENCIA PARA MISAEL ALI MITA LIB. 00099021001 TGN-RECURSOS ORDINARIOS (3987)</t>
  </si>
  <si>
    <t>VENTA DE DIVISAS CON TRANSFERENCIA DE FONDOS A SOLICITUD DE ADMINISTRACION DE SERVICIOS PORTUARIOS BOLIVIA SEGUN SOLICITUD 3213 REF: H.R. 2771 - PAGO DE FACTURAS A TRAMARSA POR SERVICIO DE FAENAS EN EL PUERTO DE MOLLENDO MATARANI, CORRESPONDIENTE AL MES DE SEPTIEMBRE/2017, SEGÚN INFORME ASP/B/DOP/UA LIB. 00594012001 ASP-B FONDO DE OPERACIONES</t>
  </si>
  <si>
    <t>VENTA DE DIVISAS CON TRANSFERENCIA DE FONDOS A SOLICITUD DE SERVICIO GENERAL DE IDENTIFICACION PERSONAL - SEGIP SEGUN SOLICITUD 3229 REF: ENTREGA DE FONDOS A LA OFICINA DE BUENOS AIRES - ARGENTINA PARA PAGO DE PLANILLA DE COMPENSACION COSTO DE VIDA CORRESP. MES DE SEPTIEMBRE, SEGUN INF. TEC. 0269/20 LIB. 00340012003 RECAUDACION EXTRANJERIA - C.I. -L.C.</t>
  </si>
  <si>
    <t>De: 00099024113 Transferencia en cumplimiento al DS N0913 de 15/06/2011 y el Convenio Intergubernativo de Financiamiento UPRE-CIF-IG 684/2017, suscrito entre la UPRE y el GAM de Alalay proyecto Const. Puente Vehicular en Muyurina - Alalay, correspondiente al primer desembolso equivalente al 20% del</t>
  </si>
  <si>
    <t>De: 00099024113 Transferencia en cumplimiento al DS N0913 de 15/06/2011 y el Convenio Intergubernativo de Financiamiento UPRE-CIF-IG 683/2017, suscrito entre la UPRE y el GAM de Alalay proyecto Const. Un Aula Multigrado en Unidad Educativa Paqcha, correspondiente al primer desembolso equivalente al</t>
  </si>
  <si>
    <t>De: 00099024113 Transferencia en cumplimiento al DS N0913 de 15/06/2011 y el Convenio Intergubernativo de Financiamiento UPRE-CIF-IG 707/2017, suscrito entre la UPRE y el GAM de Anzaldo proyecto Const. Tinglado con Graderias U.E. Vitaliano Rodriguez Blanco Rancho (Anzaldo), correspondiente al primer</t>
  </si>
  <si>
    <t>De: 00099024113 Transferencia en cumplimiento al DS N0913 de 15/06/2011 y el Convenio Intergubernativo de Financiamiento UPRE-CIF-IG 709/2017, suscrito entre la UPRE y el GAM de Anzaldo proyecto Const. Aula Multigrado U.E. Tholajara (Anzaldo), correspondiente al primer desembolso equivalente al 20%</t>
  </si>
  <si>
    <t>De: 00099024113 Transferencia en cumplimiento al DS N0913 de 15/06/2011 y el Convenio Intergubernativo de Financiamiento UPRE-CIF-IG 708/2017, suscrito entre la UPRE y el GAM de Anzaldo proyecto Const. Tinglado con Graderias y Cancha Polifuncional U.E. Jatun Cienega (Anzaldo), correspondiente al pri</t>
  </si>
  <si>
    <t>De: 00099024113 Transferencia en cumplimiento al DS N0913 de 15/06/2011 y el Convenio Intergubernativo de Financiamiento UPRE-CIF-IG 710/2017, suscrito entre la UPRE y el GAM de Anzaldo proyecto Const. Tres Aulas y Direccion U.E. Julio Trigo Antezana Llallaguani (Anzaldo), correspondiente al primer</t>
  </si>
  <si>
    <t>De: 00099024113 Transferencia en cumplimiento al DS N0913 de 15/06/2011 y el Convenio Intergubernativo de Financiamiento UPRE-CIF-IG 711/2017, suscrito entre la UPRE y el GAM de Anzaldo proyecto Const. Laboratorios U.E. San Jose de Calasanz (Anzaldo), correspondiente al primer desembolso equivalente</t>
  </si>
  <si>
    <t>De: 00099024113 Transferencia en cumplimiento al DS N0913 de 15/06/2011 y el Convenio Interinstitucional de Financiamiento UPRE-CIF-1254/2013, suscrito entre la UPRE y el GAM Vitichi, Proyecto Construccion Mercado Campesino Vitichi, correspondiente al pago de la planilla N5 de cierre, segun la UPRE.</t>
  </si>
  <si>
    <t>De: 00099024113 Transferencia en cumplimiento al DS N0913 de 15/06/2011 y el Convenio Intergubernativo de Financiamiento UPRE-CIF-IG 587/2017, suscrito entre la UPRE y el GAM Nueva Esperanza, Proyecto Const. 5 Viviendas Para Maestros U.E. Manuel Estremadoiro Municipio Nueva Esperanza, correspondien</t>
  </si>
  <si>
    <t>De: 00099024113 Transferencia en cumplimiento al DS N0913 de 15/06/2011 y el Convenio Intergubernativo de Financiamiento UPRE-CIF-IG 721/2017, suscrito entre la UPRE y el GAM de Mizque proyecto Const. Cancha Multiple, Graderias y Tinglado en la Unidad Educativa Thola Pampa (Tin Tin Mizque), corresp</t>
  </si>
  <si>
    <t>De: 00099024113 Transferencia en cumplimiento al DS N0913 de 15/06/2011 y el Convenio Intergubernativo de Financiamiento UPRE-CIF-IG 737/2017, suscrito entre la UPRE y el GAM de Colomi proyecto Construccion Aulas U.E. Santa Isabel D-5, correspondiente al primer desembolso equivalente al 20% del mont</t>
  </si>
  <si>
    <t>De: 00099024113 Transferencia en cumplimiento al DS N0913 de 15/06/2011 y el Convenio Intergubernativo de Financiamiento UPRE-CIF-IG 739/2017, suscrito entre la UPRE y el GAM de Colomi proyecto Construccion Aulas U.E. Mosojllajta D-6, correspondiente al primer desembolso equivalente al 20% del monto</t>
  </si>
  <si>
    <t>De: 00099024113 Transferencia en cumplimiento al DS N0913 de 15/06/2011 y el Convenio Intergubernativo de Financiamiento UPRE-CIF-IG 738/2017, suscrito entre la UPRE y el GAM de Colomi proyecto Construccion Tinglado y Graderias U.E. Kalliri Ukuchi D-6, correspondiente al primer desembolso equivalent</t>
  </si>
  <si>
    <t>De: 00099024113 Transferencia en cumplimiento al DS N0913 de 15/06/2011 y el Convenio Intergubernativo de Financiamiento UPRE-CIF-IG 734/2017, suscrito entre la UPRE y el GAM de Bolivar proyecto Const. Tinglado y Graderias Unidad Educativa Collpacota - Bolivar, correspondiente al primer desembolso e</t>
  </si>
  <si>
    <t>De: 00099024113 Transferencia en cumplimiento al DS N0913 de 15/06/2011 y el Convenio Intergubernativo de Financiamiento UPRE-CIF-IG 730/2017, suscrito entre la UPRE y el GAM de Bolivar proyecto Const. 2 Aulas Unidad Educativa Tangaleque - Bolivar, correspondiente al primer desembolso equivalente al</t>
  </si>
  <si>
    <t>De: 00099024113 Transferencia en cumplimiento al DS N0913 de 15/06/2011 y el Convenio Intergubernativo de Financiamiento UPRE-CIF-IG 728/2017, suscrito entre la UPRE y el GAM de Bolivar proyecto Const. 2 Aulas y Bateria de Banos Unidad Educativa Yarvicoya - Bolivar, correspondiente al primer desembo</t>
  </si>
  <si>
    <t>De: 00099024113 Transferencia en cumplimiento al DS N0913 de 15/06/2011 y el Convenio Intergubernativo de Financiamiento UPRE-CIF-IG 733/2017, suscrito entre la UPRE y el GAM de Bolivar proyecto Const. Tinglado y Graderias Unidad Educativa Condorhuacha - Bolivar, correspondiente al primer desembolso</t>
  </si>
  <si>
    <t>TRANSFERENCIA DEL EXTERIOR SEGUN SWIFT 14017 DE FECHA 29/09/2017 ORDENANTE: EMBAJADA DE BOLIVIA EN ITALIA SECCION CONSULAR LIB. 00010011102 MIN.RELACIONES EXTERIORES - GESTORIA CONSULAR LEY Nº 3108</t>
  </si>
  <si>
    <t>NUMERO DE LIBRETA CUT: 00291012006 OPERACIÓN E18 TRANSFERENCIA DEL SISTEMA FINANCIERO POR CUENTA DE TERCEROS A LA CUT TRANSFERENCIA DE FONDOS A LA CUENTA UNICA DEL TESORO N 3987069001 A NOMBRE DE ABC CNC USO DE DRECHO DE VIA POR PAGO DE ARRENDAMIENTOS DE USO DE DERECHO DE VIAS</t>
  </si>
  <si>
    <t>NÚMERO DE LIBRETA CUT: 99031009.00 OPERACIÓN T01 TRANSFERENCIA DE FONDOS A LA CUT - TESORO DIRECTO DE BANCO UNION S.A. A CUENTA UNICA DEL TESORO CON NUMERO DE SOLICITUD = 2160572 Y NUMERO CORRELATIVO = 91320029092017252 TRANSFERENCIA POR OPERACIONES DE VENTA BONOS BTX</t>
  </si>
  <si>
    <t>NUMERO DE LIBRETA CUT: 00099021001 OPERACIÓN E18 TRANSFERENCIA DEL SISTEMA FINANCIERO POR CUENTA DE TERCEROS A LA CUT MULTAS SEGIP MESES MAYO Y JUNIO 2017</t>
  </si>
  <si>
    <t>'COBRO POR´||COMISION TRANSFERENCIA DE FDOS AL EXT. 0,10% S/USD 2.030.680,80 REEMB. GTOS. DE COMUNICACION BS220.- Y EMISION DE CBTE. CTBLE. BS50.- REF.: PAGO N°1 LC I-2017-033 P/C MIN. DE HIDROCARBUROS - EECGN A/F INPROCIL S.A. EN COMP. A CBTE. S-0899681 ADJUNTO LIB. 00078034201 MHE- EEC-GNV FDO. CONVERSION DE VEHICULOS REF.: COM. PAGO 1 I-2017-033</t>
  </si>
  <si>
    <t>'COBRO POR´||EMISION CBTE CONTABLE BS50.- REEM GTOS DE COMUNICACION BS220.- ENMIENDA CARTA DE CREDITO BS220.- REF.: CARTA DE CREDITO I-2017-19 POR CUENTA DE ENVIBOL A FAVOR DE BOTTERO. CGO.LIB.N° 001320792001 SEDEM - PLANTA ENVASES DE VIDRIO CH MUN ZUDAÑEZ REF.:ENMIENDA LC I-2017-019</t>
  </si>
  <si>
    <t>||TRANSFERENCIA DE FONDOS S/G. MENSAJE SWIFT NRO. 14070 DE LA FECHA (SECTOR PUBLICO). DEBITO DE LA LIBRETA 00117012001 DGAC, REPOSICION UTILES DE ESCRITORIO.</t>
  </si>
  <si>
    <t>VENTA DE DIVISAS CON TRANSFERENCIA DE FONDOS A SOLICITUD DE MINISTERIO DE EDUCACION SEGUN SOLICITUD 3224 REF: TRANSFERENCIA PARA RUBEN ALDRIN ALBIS VASQUEZ EQUIVALENTES 2.783,15 USD LIB. 00099021001 TGN-RECURSOS ORDINARIOS (3987) POR DIFERENCIAL CAMBIARIO</t>
  </si>
  <si>
    <t>VENTA DE DIVISAS CON TRANSFERENCIA DE FONDOS A SOLICITUD DE MINISTERIO DE EDUCACION SEGUN SOLICITUD 3224 REF: TRANSFERENCIA PARA RUBEN ALDRIN ALBIS VASQUEZ EQUIVALENTES 2.783,15 USD LIB. 00099021001 TGN-RECURSOS ORDINARIOS (3987)</t>
  </si>
  <si>
    <t>COBRO COSTOS DE PAPELERIA SEGUN TRANSFERENCIA DEL EXTERIOR POR ORDEN DE VITOL SA REF:INV P1760688 Y INV 2 LIB. 00513012007 YPFB - RECURSOS NACIONALIZACIÓN</t>
  </si>
  <si>
    <t>COBRO COSTOS DE PAPELERIA SEGUN TRANSFERENCIA DEL EXTERIOR POR ORDEN DE CORPORACION PETROLERA S.A. REF:PRE-FACTURA NO.373/2017 LIB. 00513062001 YPFB-OPERACIONES PLANTA DE SEPARACION DE LIQUIDOS RIO GRANDE</t>
  </si>
  <si>
    <t>COBRO COSTOS DE PAPELERIA SEGUN TRANSFERENCIA DEL EXTERIOR POR ORDEN DE GAS CORONA S.A.E.C.A. REF:ANTICIPO LIB. 00513062001 YPFB-OPERACIONES PLANTA DE SEPARACION DE LIQUIDOS RIO GRANDE</t>
  </si>
  <si>
    <t>COBRO COSTOS DE PAPELERIA SEGUN TRANSFERENCIA DEL EXTERIOR POR ORDEN DE EMBAJADA DE BOLIVIA EN ITALIA SECCION CONSULAR LIB. 00010011102 MIN.RELACIONES EXTERIORES - GESTORIA CONSULAR LEY Nº 3108</t>
  </si>
  <si>
    <t>COBRO COSTOS DE PAPELERIA SEGUN TRANSFERENCIA DEL EXTERIOR POR ORDEN DE CONSULADO GENERAL DE BOLIVIA EN MIAMI FL. REF.:GESTORIA CONSULAR AGOSTO 2017 LIB. 00010011102 MIN.RELACIONES EXTERIORES - GESTORIA CONSULAR LEY Nº 3108</t>
  </si>
  <si>
    <t>PAGO A BID PRÉSTAMO 1050-SF-BO VCTO. 29-sep-2017 POR CUENTA DE TGN , NTI. 009854 VALOR 29-sep-2017 CAPITAL USD 425.303,33 INTERESES USD 197.247,54 CTA. 3987 CUENTA UNICA DEL TESORO-3987 LIB. 00099021001 REF.: COMISIONES BANCARIAS</t>
  </si>
  <si>
    <t>VENTA DE DIVISAS CON TRANSFERENCIA DE FONDOS A SOLICITUD DE SERVICIO GENERAL DE IDENTIFICACION PERSONAL - SEGIP SEGUN SOLICITUD 3239 REF: ENTREGA DE FONDOS A LA OFICINA DE MADRID - ESPANA PARA GASTOS EN ACTIVOS FIJOS, SEGUN NOTA 138/2017, SOLICITUD 4, CERT 2288. LIB. 00340012003 RECAUDACION EXTRANJERIA - C.I. -L.C.</t>
  </si>
  <si>
    <t>VENTA DE DIVISAS CON TRANSFERENCIA DE FONDOS A SOLICITUD DE ADMINISTRACION DE SERVICIOS PORTUARIOS BOLIVIA SEGUN SOLICITUD 3232 REF: H.R. 2882 - ENVIO DE RECURSOS PARA GASTOS DE GATE OUT AL PUERTO DE ARICA CORRESPONDIENTE A LA REPOSICION DE SEPTIEMBRE/2017 SEGUN COMUNICACION INTERNA ASP-B/DOP/UAP/C LIB. 00594012001 ASP-B FONDO DE OPERACIONES</t>
  </si>
  <si>
    <t>VENTA DE DIVISAS CON TRANSFERENCIA DE FONDOS A SOLICITUD DE SERVICIO GENERAL DE IDENTIFICACION PERSONAL - SEGIP SEGUN SOLICITUD 3244 REF: ENTREGA DE FONDOS A LA OFICINA DE MADRID - ESPANA PARA GASTOS EN BIENES Y SERVICIOS, SEGUN NOTA 138/2017, SOLICITUD 4, CERT 2287. LIB. 00340012003 RECAUDACION EXTRANJERIA - C.I. -L.C.</t>
  </si>
  <si>
    <t>VENTA DE DIVISAS CON TRANSFERENCIA DE FONDOS A SOLICITUD DE MINISTERIO DE LA PRESIDENCIA SEGUN SOLICITUD 3230 REF: DIVISAS USD 21,393.74 TRANSFERENCIA A SOUTHERN CROSS AVIATION POR COMPRA DE REPUESTOS PARA AERONAVE FAB 048 INCLUYE COSTOS DE ENVIO, SEGUN INVOICE I436374, I436390, PAGO A BANK OF AMERI LIB. 00099021001 TGN-RECURSOS ORDINARIOS (3987)</t>
  </si>
  <si>
    <t>VENTA DE DIVISAS CON TRANSFERENCIA DE FONDOS A SOLICITUD DE AGENCIA BOLIVIANA DE ENERGIA SEGUN SOLICITUD 3238 REF: PAGO A LA EMPRESA ATOMSTROYEXPORT POR ESTUDIOS PRELIMINARES, CONTRATO 77-435/1623700, SEGUN DOCUMENTOS ADJUNTOS. LIB. 00099021001 TGN-RECURSOS ORDINARIOS (3987)</t>
  </si>
  <si>
    <t>VENTA DE DIVISAS CON TRANSFERENCIA DE FONDOS A SOLICITUD DE MINISTERIO DE LA PRESIDENCIA SEGUN SOLICITUD 3233 REF: DIVISAS USD 40,665.05 PAGO SALDO A ROYAL FBO SERVICE S.A POR SERVICIOS PRESTADOS EN VIAJE PRESIDENCIAL REALIZADO A BRUSELAS BELGICA DEL 4 AL 8 JUNIO 2017 A AERONAVE FAB 001, SEGUN INVOI LIB. 00099021001 TGN-RECURSOS ORDINARIOS (3987)</t>
  </si>
  <si>
    <t>VENTA DE DIVISAS CON TRANSFERENCIA DE FONDOS A SOLICITUD DE MINISTERIO DE LA PRESIDENCIA SEGUN SOLICITUD 3236 REF: DIVISAS USD 44,321.76 TRANSFERENCIA A DASSAULT FALCON JET POR COMPRA CONJUNTO DE FRENOS PARA AERONAVE FAB 001 Y COSTOS DE ENVIO, SEGUN INVOICE 835321, 836741, 483174, PAGO A BANK OF AME LIB. 00099021001 TGN-RECURSOS ORDINARIOS (3987)</t>
  </si>
  <si>
    <t>COBRO COSTOS DE PAPELERIA SEGUN TRANSFERENCIA DEL EXTERIOR POR ORDEN DE LLAMA GAS S.A. REF.: PAGO FT 97 Y 98 LIB. 00513062001 YPFB-OPERACIONES PLANTA DE SEPARACION DE LIQUIDOS RIO GRANDE</t>
  </si>
  <si>
    <t>COBRO COSTOS DE PAPELERIA SEGUN TRANSFERENCIA DEL EXTERIOR POR ORDEN DE LLAMA GAS S.A. REF.: PAGO A CUENTA 17 LIB. 00513062001 YPFB-OPERACIONES PLANTA DE SEPARACION DE LIQUIDOS RIO GRANDE</t>
  </si>
  <si>
    <t>De: 00099024113 Transferencia en cumplimiento al DS N0913 de 15/06/2011 y el Convenio Intergubernativo de Financiamiento UPRE-CIF-IG 629/2017, suscrito entre la UPRE y el GAM Vacas, Proyecto Const. Tinglado, Graderia y Cancha Polifuncional U.E. Pedregal - Vacas, correspondiente al pago del 20% de an</t>
  </si>
  <si>
    <t>De: 00099024113 Transferencia en cumplimiento al DS N0913 de 15/06/2011 y el Convenio Intergubernativo de Financiamiento UPRE-CIF-IG 682/2017, suscrito entre la UPRE y el GAM Tolata, Proyecto Construccion Cancha Polifuncional Tinglado y Graderias Zona Este (Tolata), correspondiente al pago del 20% d</t>
  </si>
  <si>
    <t>De: 00099024113 Transferencia en cumplimiento al DS N0913 de 15/06/2011 y el Convenio Intergubernativo de Financiamiento UPRE-CIF-IG 658/2017, suscrito entre la UPRE y el GAM Tolata, Proyecto Construccion Cancha Polifuncional Tinglado y Graderias Chacapata (Tolata), correspondiente al pago del 20% d</t>
  </si>
  <si>
    <t>De: 00099024113 Transferencia en cumplimiento al DS N0913 de 15/06/2011 y el Convenio Intergubernativo de Financiamiento UPRE-CIF-IG 631/2017, suscrito entre la UPRE y el GAM de Pasorapa proyecto Construccion Unidad Educativa Nataniel Verduguez Pasorapa, correspondiente al primer desembolso equivale</t>
  </si>
  <si>
    <t>De: 00099024113 Transferencia en cumplimiento al DS N0913 de 15/06/2011 y el Convenio Intergubernativo de Financiamiento UPRE-CIF-IG 630/2017, suscrito entre la UPRE y el GAM de Pasorapa proyecto Construccion Calles con Pavic OTB Norte Pasorapa, correspondiente al primer desembolso equivalente al 20</t>
  </si>
  <si>
    <t>De: 00099024113 Transferencia en cumplimiento al DS N0913 de 15/06/2011 y el Convenio Intergubernativo de Financiamiento UPRE-CIF-IG 660/2017, suscrito entre la UPRE y el GAM de Colcapirhua proyecto Const. Centro de Formacion Cultural y Comunitaria Colcapirhua, correspondiente al primer desembolso e</t>
  </si>
  <si>
    <t>De: 00099024113 Transferencia en cumplimiento al DS N0913 de 15/06/2011 y el Convenio Intergubernativo de Financiamiento UPRE-CIF-IG 678/2017, suscrito entre la UPRE y el GAM Tiraque, Proyecto Construccion Tinglado y Graderias Unidad Educativa Totora Khocha, correspondiente al pago del 20% de antici</t>
  </si>
  <si>
    <t>00041031107 DEPOSITO DE EFECTIVO, DEPOSITANTE: ROVER DANIEL TAPIA VELASQUEZ, CONCEPTO: DEVOLUCION POR CONCEPTO DE PASAJES TERRESTRES, CUENTA DE DEPOSITO: CUENTA UNICA DEL TESORO</t>
  </si>
  <si>
    <t>00234014202 DEPOSITO DE EFECTIVO, DEPOSITANTE: GINA CLAUDIA CORDERO M., CONCEPTO: DEVOLUCION B2 C-31 N°930 PARTIDA 22110, CUENTA DE DEPOSITO: CUENTA UNICA DEL TESORO</t>
  </si>
  <si>
    <t>00099021001 DEPOSITO DE EFECTIVO, DEPOSITANTE: TATIANA MARIA FLORES IBAÑEZ - ASFI, CONCEPTO: DEVOLUCION DE MEDIO DIA DE VIATICOS DEL 25 DE AGOSTO DE 2017 TATIANA FLORES IBAÑEZ, CUENTA DE DEPOSITO: CUENTA UNICA DEL TESORO</t>
  </si>
  <si>
    <t>00292012001 DEPOSITO DE EFECTIVO, DEPOSITANTE: NESTOR PAZ VILLAMOR, CONCEPTO: CONVENIO 012-2016 ENTRE VIAS BOLIVIA Y FEDERACION 1 ERO DE MAYO, CUENTA DE DEPOSITO: CUENTA UNICA DEL TESORO</t>
  </si>
  <si>
    <t>00020031101 DEPOSITO DE EFECTIVO, DEPOSITANTE: RC - 7 CHICHAS, CONCEPTO: RETENCIÓN IMPUESTOS POR SOBRE ALIMENTACIÓN PARA EL PERSONAL DE SOLDADOS, CUENTA DE DEPOSITO: CUENTA UNICA DEL TESORO</t>
  </si>
  <si>
    <t>00099021001 DEPOSITO DE EFECTIVO, DEPOSITANTE: LIZETH CRISTINA QUISPE MAMANI, CONCEPTO: DEVOLUCION DE SALDOS NO EJECUTADOS, CUENTA DE DEPOSITO: CUENTA UNICA DEL TESORO</t>
  </si>
  <si>
    <t>00526012001 DEPOSITO DE EFECTIVO, DEPOSITANTE: CASIMIRO HUANCA QUISPE - BOLIVIA TV, CONCEPTO: DEVOLUCION DE PASAJE, CUENTA DE DEPOSITO: CUENTA UNICA DEL TESORO</t>
  </si>
  <si>
    <t>00344012001 DEPOSITO DE EFECTIVO, DEPOSITANTE: INST PLUR DE ESTADIO DE LENGUAS Y CULTURAS, CONCEPTO: DEVOLUCIÓN ILC TRINITARIO MARCELO GUAJI, CUENTA DE DEPOSITO: CUENTA UNICA DEL TESORO</t>
  </si>
  <si>
    <t>00132062001 DEPOSITO DE EFECTIVO, DEPOSITANTE: SAMUEL W. MALAGA ARTEAGA, CONCEPTO: DEP. POR GASTO NO EJECUTADO, CUENTA DE DEPOSITO: CUENTA UNICA DEL TESORO</t>
  </si>
  <si>
    <t>00344012001 DEPOSITO DE EFECTIVO, DEPOSITANTE: INST PLUR DE ESTADIO DE LENGUAS Y CULTURAS, CONCEPTO: DEVOLUCIÓN ILC GWARAYU MAMBERTO BAUBAZA, CUENTA DE DEPOSITO: CUENTA UNICA DEL TESORO</t>
  </si>
  <si>
    <t>00234014202 DEPOSITO DE EFECTIVO, DEPOSITANTE: MARIELA BLANCA FLORES FERNANDEZ, CONCEPTO: DEVOLUCION AL C-31 N°930 PARTIDA 22110, CUENTA DE DEPOSITO: CUENTA UNICA DEL TESORO</t>
  </si>
  <si>
    <t>00526012001 DEPOSITO DE EFECTIVO, DEPOSITANTE: CESAR GOMEZ CONDORI - BOLIVIA TV, CONCEPTO: DEVOLUCION DE VIATICOS, CUENTA DE DEPOSITO: CUENTA UNICA DEL TESORO</t>
  </si>
  <si>
    <t>00526012001 DEPOSITO DE EFECTIVO, DEPOSITANTE: CARLOS ALEJANDRO ARZE MALE, CONCEPTO: COMPRA DE JUEGO DE TONERS PARA LA GERENCIA DE MARKETING, CUENTA DE DEPOSITO: CUENTA UNICA DEL TESORO</t>
  </si>
  <si>
    <t>00099021001 DEPOSITO DE EFECTIVO, DEPOSITANTE: MDP Y EP - OSCAR CHAVEZ GONZALES, CONCEPTO: PLAN DE PAGOS - CUENTAS POR COBRAR (GESTIONES ANTERIORES), CUENTA DE DEPOSITO: CUENTA UNICA DEL TESORO</t>
  </si>
  <si>
    <t>00580012001 DEPOSITO DE EFECTIVO, DEPOSITANTE: RENE EDWIN SALINAS FERREL, CONCEPTO: DEVOLUCIÓN POR CONCEPTO DE PASAJES TERRESTRES, CUENTA DE DEPOSITO: CUENTA UNICA DEL TESORO</t>
  </si>
  <si>
    <t>00099021001 DEPOSITO DE EFECTIVO, DEPOSITANTE: IVAR MARQUEZ CORDOVA, CONCEPTO: DOBLE PERCEPCION, CUENTA DE DEPOSITO: CUENTA UNICA DEL TESORO</t>
  </si>
  <si>
    <t>00099021001 DEPOSITO DE EFECTIVO, DEPOSITANTE: MINISTERIO DE DESARROLLO RURAL Y TIERRAS, CONCEPTO: DESCARGO DE FONDO EN AVANCE, CUENTA DE DEPOSITO: CUENTA UNICA DEL TESORO</t>
  </si>
  <si>
    <t>00041031107 DEPOSITO DE EFECTIVO, DEPOSITANTE: ALEXANDER LIMA CALLPA, CONCEPTO: DEVOLUCIÓN DE PASAJES, CUENTA DE DEPOSITO: CUENTA UNICA DEL TESORO</t>
  </si>
  <si>
    <t>00041031107 DEPOSITO DE EFECTIVO, DEPOSITANTE: ALEXANDER LIMA CALLPA, CONCEPTO: DEVOLUCIÓN DE VIÁTICOS, CUENTA DE DEPOSITO: CUENTA UNICA DEL TESORO</t>
  </si>
  <si>
    <t>00523012001 DEP.DE CHEQ.AJENOS,RET.DE CAM.,CONCEPTO: VENTA DE SERVICIO ECOBOL,DEP.: BENJAMIN AQUINO , PROCEDENCIA: BANCO BISA S.A., CHEQUE: 5329, FECHA DE EMISION:17/08/2017</t>
  </si>
  <si>
    <t>00523012001 DEP.DE CHEQ.AJENOS,RET.DE CAM.,CONCEPTO: VENTA DE SERVICIO ECOBOL,DEP.: BENJAMIN AQUINO , PROCEDENCIA: BANCO BISA S.A., CHEQUE: 1826, FECHA DE EMISION:18/08/2017</t>
  </si>
  <si>
    <t>00523012001 DEP.DE CHEQ.AJENOS,RET.DE CAM.,CONCEPTO: VENTA DE SERVICIO ECOBOL,DEP.: BENJAMIN AQUINO , PROCEDENCIA: BANCO NACIONAL DE BOLIVIA S.A., CHEQUE: 948140, FECHA DE EMISION:21/08/2017</t>
  </si>
  <si>
    <t>00523012001 DEP.DE CHEQ.AJENOS,RET.DE CAM.,CONCEPTO: VENTA DE SERVICIO ECOBOL,DEP.: BENJAMIN AQUINO , PROCEDENCIA: BANCO NACIONAL DE BOLIVIA S.A., CHEQUE: 948540, FECHA DE EMISION:22/08/2017</t>
  </si>
  <si>
    <t>00523012001 DEP.DE CHEQ.AJENOS,RET.DE CAM.,CONCEPTO: VENTA DE SERVICIO ECOBOL,DEP.: BENJAMIN AQUINO , PROCEDENCIA: BANCO NACIONAL DE BOLIVIA S.A., CHEQUE: 947758, FECHA DE EMISION:21/08/2017</t>
  </si>
  <si>
    <t>00523012001 DEP.DE CHEQ.AJENOS,RET.DE CAM.,CONCEPTO: VENTA DE SERVICIO ECOBOL,DEP.: BENJAMIN AQUINO , PROCEDENCIA: BANCO BISA S.A., CHEQUE: 3180, FECHA DE EMISION:25/08/2017</t>
  </si>
  <si>
    <t>00523012001 DEP.DE CHEQ.AJENOS,RET.DE CAM.,CONCEPTO: VENTA DE SERVICIO ECOBOL,DEP.: BENJAMIN AQUINO , PROCEDENCIA: BANCO DE CREDITO DE BOLIVIA S.A., CHEQUE: 4413, FECHA DE EMISION:24/08/2017</t>
  </si>
  <si>
    <t>00660012006 DEP.DE CHEQ.AJENOS,RET.DE CAM.,CONCEPTO: DEP. EN DEMASIA JULIO 2017,DEP.: ORGANO JUDICIAL - CONSEJO DE LA MAGISTRATURA , PROCEDENCIA: BANCO UNION S.A., CHEQUE: 707, FECHA DE EMISION:28/08/2017</t>
  </si>
  <si>
    <t>00099021001 DEP.DE CHEQ.AJENOS,RET.DE CAM.,CONCEPTO: FERRUFINO JOSE URIEL,DEP.: BANCO UNION S.A. , PROCEDENCIA: BANCO UNION S.A., CHEQUE: 150618, FECHA DE EMISION:01/09/2017</t>
  </si>
  <si>
    <t>00099021001 DEP.DE CHEQ.AJENOS,RET.DE CAM.,CONCEPTO: COLQUEHUANCA MENDOZA DAVID,DEP.: BANCO UNION S.A. , PROCEDENCIA: BANCO UNION S.A., CHEQUE: 150619, FECHA DE EMISION:01/09/2017</t>
  </si>
  <si>
    <t>00203012004 DEP.DE CHEQ.AJENOS,RET.DE CAM.,CONCEPTO: DEP.POR REEMBOLSO DE LA CAJA BANCARIA PRIVADA POR SUBSIDIO POR INCAPACIDAD TEMPORAL,DEP.: ASFI - RR. H.H. , PROCEDENCIA: BANCO UNION S.A., CHEQUE: 2681, FECHA DE EMISION:30/08/2017</t>
  </si>
  <si>
    <t>00016011101 DEP.DE CHEQ.AJENOS,RET.DE CAM.,CONCEPTO: CHEQUES PENDIENTES DE COBRO GESTION 2016,DEP.: MINISTERIO DE EDUCACION , PROCEDENCIA: BANCO UNION S.A., CHEQUE: 21302, FECHA DE EMISION:31/08/2017</t>
  </si>
  <si>
    <t>00253014307 DEP.DE CHEQ.AJENOS,RET.DE CAM.,CONCEPTO: EJECUCION BOLETA DE GARANTIA N 106000660/17 CONSTRUCCION SISTEMAS DE AGUA POTABLE EN 13 COMUNIDADES,DEP.: BID-BNB , PROCEDENCIA: BANCO UNION S.A., CHEQUE: 1102, FECHA DE EMISION:29/08/2017</t>
  </si>
  <si>
    <t>00099021001 DEP.DE CHEQ.AJENOS,RET.DE CAM.,CONCEPTO: DEVOLUCION DE PASAJES NO UTILIZADOS,DEP.: MINISTERIO DE EDUCACION , PROCEDENCIA: BANCO UNION S.A., CHEQUE: 21304, FECHA DE EMISION:31/08/2017</t>
  </si>
  <si>
    <t>00670012002 DEP.DE CHEQ.AJENOS,RET.DE CAM.,CONCEPTO: FONDOS EN CUSTODIA NO COBRADOS GESTIONES ANTERIORES,DEP.: ORGANO ELECTORAL PLURINACIONAL , PROCEDENCIA: BANCO UNION S.A., CHEQUE: 10045, FECHA DE EMISION:29/08/2017</t>
  </si>
  <si>
    <t>00099021001 DEPOSITO DE EFECTIVO, DEPOSITANTE: IVAN GUZMAN LIMA (ASFI), CONCEPTO: DEVOLUCION DE VIATICOS, CUENTA DE DEPOSITO: CUENTA UNICA DEL TESORO</t>
  </si>
  <si>
    <t>00099021001 DEPOSITO DE EFECTIVO, DEPOSITANTE: FABRICIO SANDOVAL R. (ASFI), CONCEPTO: DEVOLUCION DE VIATICOS, CUENTA DE DEPOSITO: CUENTA UNICA DEL TESORO</t>
  </si>
  <si>
    <t>00291012002 DEPOSITO DE EFECTIVO, DEPOSITANTE: DAVID GONZALO MERCADO JUANES, CONCEPTO: EXCESO DE LLAMADAS, CUENTA DE DEPOSITO: CUENTA UNICA DEL TESORO</t>
  </si>
  <si>
    <t>00099021001 DEPOSITO DE EFECTIVO, DEPOSITANTE: JUNIOR NELIO MOREIRA PARDO, CONCEPTO: DEVOLUCION DE PAGO EN DEMASIA POR CONSULTORIA DE LA GESTION 2015, CUENTA DE DEPOSITO: CUENTA UNICA DEL TESORO</t>
  </si>
  <si>
    <t>00099021001 DEPOSITO DE EFECTIVO, DEPOSITANTE: GUIDO ARIEL PATZI CALLATA, CONCEPTO: REVERSION CARGO DE CUENTA, CUENTA DE DEPOSITO: CUENTA UNICA DEL TESORO</t>
  </si>
  <si>
    <t>00526012001 DEPOSITO DE EFECTIVO, DEPOSITANTE: GUADALUPO VELASCO, CONCEPTO: DEVOLUCIÓN VIÁTICOS Y PASAJES, CUENTA DE DEPOSITO: CUENTA UNICA DEL TESORO</t>
  </si>
  <si>
    <t>00099021001 DEPOSITO DE EFECTIVO, DEPOSITANTE: CHELA SALAS DELGADO, CONCEPTO: DOBLE PERCEPCION, CUENTA DE DEPOSITO: CUENTA UNICA DEL TESORO</t>
  </si>
  <si>
    <t>00046021109 DEPOSITO DE EFECTIVO, DEPOSITANTE: GERMAN MAMANI HUALLPA, CONCEPTO: DEVOLUCION PASAJES RESPONSABLES DE MEDICINA TRADICIONAL, CUENTA DE DEPOSITO: CUENTA UNICA DEL TESORO</t>
  </si>
  <si>
    <t>00046021109 DEPOSITO DE EFECTIVO, DEPOSITANTE: ANA ROSA QUETEGUARI M. - MIN DE SALUD, CONCEPTO: DEVOLUCIÓN FONDOS EN AVANCE, CUENTA DE DEPOSITO: CUENTA UNICA DEL TESORO</t>
  </si>
  <si>
    <t>00099021001 DEPOSITO DE EFECTIVO, DEPOSITANTE: ALVARO TERRAZAS PELAEZ, CONCEPTO: DEVOLUCIÓN DE SALDO NO UTILIZADOS, CUENTA DE DEPOSITO: CUENTA UNICA DEL TESORO</t>
  </si>
  <si>
    <t>00041044201 DEPOSITO DE EFECTIVO, DEPOSITANTE: PRO BOLIVIA MIN DE DES PRODUC Y ECONOM PLURAL, CONCEPTO: SALDO PARTICIPACION EN LOS V JUEGOS PLURINACIONALES "PRESIDENTE EVO", CUENTA DE DEPOSITO: CUENTA UNICA DEL TESORO</t>
  </si>
  <si>
    <t>00046104203 DEPOSITO DE EFECTIVO, DEPOSITANTE: JOEL GUTIERREZ BLACUTT, CONCEPTO: REVERSION DE FONDOS NO UTILIZADOS, CUENTA DE DEPOSITO: CUENTA UNICA DEL TESORO</t>
  </si>
  <si>
    <t>00046104203 DEPOSITO DE EFECTIVO, DEPOSITANTE: WILLIAN LEAÑO HERRERA, CONCEPTO: REVERSION DE FONDOS NO UTILIZADOS, CUENTA DE DEPOSITO: CUENTA UNICA DEL TESORO</t>
  </si>
  <si>
    <t>00526012001 DEPOSITO DE EFECTIVO, DEPOSITANTE: JHONNY LLANOS P., CONCEPTO: DEVOLUCION TOTAL VIATICOS, CUENTA DE DEPOSITO: CUENTA UNICA DEL TESORO</t>
  </si>
  <si>
    <t>00041031107 DEPOSITO DE EFECTIVO, DEPOSITANTE: ROGER FERNANDO RAMIREZ CALLE, CONCEPTO: DEVOLUCION DE PASAJE Y VIATICO, CUENTA DE DEPOSITO: CUENTA UNICA DEL TESORO</t>
  </si>
  <si>
    <t>00041031107 DEPOSITO DE EFECTIVO, DEPOSITANTE: IBMETRO-HENRY PACO MARIÑO, CONCEPTO: DEVOLUCION GASTOS OPERATIVOS SERVICIO CARTELLONE, CUENTA DE DEPOSITO: CUENTA UNICA DEL TESORO</t>
  </si>
  <si>
    <t>00212082001 DEPOSITO DE EFECTIVO, DEPOSITANTE: INRA - REYNALDO TICONA HILARI, CONCEPTO: DEVOLUCION GASTOS OPERATIVOS C31 - 702, CUENTA DE DEPOSITO: CUENTA UNICA DEL TESORO</t>
  </si>
  <si>
    <t>00041031107 DEPOSITO DE EFECTIVO, DEPOSITANTE: IBMETRO-ERWIN CHOQUE CONDE, CONCEPTO: DEVOLUCION GASTOS OPERATIVOS, CUENTA DE DEPOSITO: CUENTA UNICA DEL TESORO</t>
  </si>
  <si>
    <t>00041031107 DEPOSITO DE EFECTIVO, DEPOSITANTE: IBMETRO-GARY CHAMBI V., CONCEPTO: DEVOLUCION GASTOS OPERATIVOS, CUENTA DE DEPOSITO: CUENTA UNICA DEL TESORO</t>
  </si>
  <si>
    <t>00070011102 DEPOSITO DE EFECTIVO, DEPOSITANTE: MINSTERIO DE TRABAJO EMPLEO Y PREVISIÓN SOCIAL, CONCEPTO: DEVOLUCIÓN POR CONCEPTO DE COMBUSTIBLE, CUENTA DE DEPOSITO: CUENTA UNICA DEL TESORO</t>
  </si>
  <si>
    <t>00041031107 DEPOSITO DE EFECTIVO, DEPOSITANTE: ELVIS MEJIA, CONCEPTO: DEVOLUCION DE VIATICO RURAL, CUENTA DE DEPOSITO: CUENTA UNICA DEL TESORO</t>
  </si>
  <si>
    <t>00041031107 DEPOSITO DE EFECTIVO, DEPOSITANTE: ELVIS MEJIA, CONCEPTO: DEVOLUCION EN GASTO DE PASAJES TERRESTRES, CUENTA DE DEPOSITO: CUENTA UNICA DEL TESORO</t>
  </si>
  <si>
    <t>00099021001 DEPOSITO DE EFECTIVO, DEPOSITANTE: RAMIRO MARTIN BURGOS SIÑANI CI 2448774 LP, CONCEPTO: PAGO POR INF DE AUD. INTERNA RELATIVA A LA ADMISION DE PROD. QUIMICOS (MDP Y EP/INF/UAI N° 15/15), CUENTA DE DEPOSITO: CUENTA UNICA DEL TESORO</t>
  </si>
  <si>
    <t>00099021001 DEPOSITO DE EFECTIVO, DEPOSITANTE: JUAN CARLOS FERNANDEZ PALACIOS, CONCEPTO: SALDO POR ALIMENTACION SOCIALIZACION PROGRAMAS MDRYT, ALCANCES 2017 Y SOLICITUDES 2018 SANTA CRUZ, CUENTA DE DEPOSITO: CUENTA UNICA DEL TESORO</t>
  </si>
  <si>
    <t>00020031101 DEPOSITO DE EFECTIVO, DEPOSITANTE: DICOSE, CONCEPTO: RETENCION DE ALIMENTOS CORRESPONDIENTE AL MES DE AGOSTO, CUENTA DE DEPOSITO: CUENTA UNICA DEL TESORO</t>
  </si>
  <si>
    <t>00020011103 DEP.DE CHEQ.AJENOS,RET.DE CAM.,CONCEPTO: PAGO TRANSF AL EXT "SYSTEMS LIMITED" ACCESO A PUBLIC TEC Y SOPORTE AERO.AVRO 146-RJ70 FAB-107,DEP.: TRANSPORTE AEREO MILITAR , PROCEDENCIA: BANCO UNION S.A., CHEQUE: 18118, FECHA DE EMISION:04/09/2017</t>
  </si>
  <si>
    <t>00099024113 DEP.DE CHEQ.AJENOS,RET.DE CAM.,CONCEPTO: MULTA PROY CONSTRUCCION UNIDAD EDUCATIVA AVELINO SIÑANI-MUNICIPIO DE ORURO,DEP.: MINISTERIO DE LA PRESIDENCIA-UPRE , PROCEDENCIA: BANCO UNION S.A., CHEQUE: 394, FECHA DE EMISION:31/08/2017</t>
  </si>
  <si>
    <t>00099024113 DEP.DE CHEQ.AJENOS,RET.DE CAM.,CONCEPTO: MULTA PROY CONSTRUCCION TINGLADO PARA POLIFUNCIONAL U.E. VILLA ALIANZA,DEP.: MINISTERIO DE LA PRESIDENCIA-UPRE , PROCEDENCIA: BANCO UNION S.A., CHEQUE: 393, FECHA DE EMISION:31/08/2017</t>
  </si>
  <si>
    <t>00591012001 DEP.DE CHEQ.AJENOS,RET.DE CAM.,CONCEPTO: DEVOLUCION,DEP.: EMP ESTATAL DE TRANSP POR CABLE-MI TELEFERICO , PROCEDENCIA: BANCO UNION S.A., CHEQUE: 1314, FECHA DE EMISION:25/08/2017</t>
  </si>
  <si>
    <t>00099024113 DEP.DE CHEQ.AJENOS,RET.DE CAM.,CONCEPTO: MULTAS PROY CONSTRUCCION MERCADO CAMPESINO SANTA ROSA-EL ALTO,DEP.: MINISTERIO DE LA PRESIDENCIA-UPRE , PROCEDENCIA: BANCO UNION S.A., CHEQUE: 391, FECHA DE EMISION:28/08/2017</t>
  </si>
  <si>
    <t>00591012001 DEP.DE CHEQ.AJENOS,RET.DE CAM.,CONCEPTO: DEVOLUCION,DEP.: EMP ESTATAL DE TRANSP POR CABLE-MI TELEFERICO , PROCEDENCIA: BANCO UNION S.A., CHEQUE: 1320, FECHA DE EMISION:30/08/2017</t>
  </si>
  <si>
    <t>00591012001 DEP.DE CHEQ.AJENOS,RET.DE CAM.,CONCEPTO: DEVOLUCION,DEP.: EMP ESTATAL DE TRANSP POR CABLE-MI TELEFERICO , PROCEDENCIA: BANCO UNION S.A., CHEQUE: 1317, FECHA DE EMISION:29/08/2017</t>
  </si>
  <si>
    <t>00340012003 DEP.DE CHEQ.AJENOS,RET.DE CAM.,CONCEPTO: PAGO POR MULTAS-SERVICIO DE COBRANZAS-BANCO UNION C-31 N° 30 GESTION 2014,DEP.: SEGIP.OF.NACIONAL , PROCEDENCIA: BANCO UNION S.A., CHEQUE: 11311, FECHA DE EMISION:24/08/2017</t>
  </si>
  <si>
    <t>00580012001 DEP.DE CHEQ.AJENOS,RET.DE CAM.,CONCEPTO: REPOSICION DE TARJETAS DE PROXIMIDAD Y DEVOLUCION POR PERDIDA DE CREDENCIALES,DEP.: DEPOSITOS ADUANEROS BOLIVIANOS , PROCEDENCIA: BANCO UNION S.A., CHEQUE: 7027, FECHA DE EMISION:31/08/2017</t>
  </si>
  <si>
    <t>00580012001 DEP.DE CHEQ.AJENOS,RET.DE CAM.,CONCEPTO: DEVOLUCION POR PERDIDA DE CREDENCIALES,DEP.: DEPOSITOS ADUANEROS BOLIVIANOS , PROCEDENCIA: BANCO UNION S.A., CHEQUE: 7026, FECHA DE EMISION:31/08/2017</t>
  </si>
  <si>
    <t>00580012001 DEP.DE CHEQ.AJENOS,RET.DE CAM.,CONCEPTO: REPOSICION DE TARJETAS DE PROXIMIDAD,DEP.: DEPOSITOS ADUANEROS BOLIVIANOS , PROCEDENCIA: BANCO UNION S.A., CHEQUE: 7025, FECHA DE EMISION:31/08/2017</t>
  </si>
  <si>
    <t>00099021001 DEP.DE CHEQ.AJENOS,RET.DE CAM.,CONCEPTO: FIS. COM.008/2016 DEPÖSITO EMP. WINGS DE PAOLA DENISSE POR CONSUMO DE AGUA Y ENERGIA HR 522 DF,DEP.: CAMARA DE DIPUTADOS , PROCEDENCIA: BANCO UNION S.A., CHEQUE: 15863, FECHA DE EMISION:31/08/2017</t>
  </si>
  <si>
    <t>00099021001 DEP.DE CHEQ.AJENOS,RET.DE CAM.,CONCEPTO: DEV. DE RECURSOS POR RECUPERACION DE PASAJES NO UTILIZADOS EN LA GESTION 2016 LINEA AEREA BOA,DEP.: MINISTERIO DE COMUNICACION , PROCEDENCIA: BANCO UNION S.A., CHEQUE: 9228, FECHA DE EMISION:31/08/2017</t>
  </si>
  <si>
    <t>00523012001 DEP.DE CHEQ.AJENOS,RET.DE CAM.,CONCEPTO: PAGO POR SERVICIOS PRESTADOS,DEP.: ECOBOL , PROCEDENCIA: BANCO NACIONAL DE BOLIVIA S.A., CHEQUE: 948141, FECHA DE EMISION:22/08/2017</t>
  </si>
  <si>
    <t>00523012001 DEP.DE CHEQ.AJENOS,RET.DE CAM.,CONCEPTO: PAGO POR SERVICIOS PRESTADOS,DEP.: ECOBOL , PROCEDENCIA: BANCO NACIONAL DE BOLIVIA S.A., CHEQUE: 938718, FECHA DE EMISION:30/08/2017</t>
  </si>
  <si>
    <t>00046058003 DEPOSITO DE EFECTIVO, DEPOSITANTE: KATHERINE RIBERA EGUEZ, CONCEPTO: DEVOLUCION DE PASAJES TERRESTRES ( ARACELI HEIDY ARI TORREZ ) PREV. 512, CUENTA DE DEPOSITO: CUENTA UNICA DEL TESORO</t>
  </si>
  <si>
    <t>00046058003 DEPOSITO DE EFECTIVO, DEPOSITANTE: KATHERINE RIBERA EGUEZ, CONCEPTO: DEVOLUCION PASAJES TERRESTRES ( ISMAEL COLQUE CHOQUE ) PREV. 512, CUENTA DE DEPOSITO: CUENTA UNICA DEL TESORO</t>
  </si>
  <si>
    <t>00099021001 DEPOSITO DE EFECTIVO, DEPOSITANTE: ROLANDO ARAUCO GASPAR, CONCEPTO: DOBLE PERCEPCION, CUENTA DE DEPOSITO: CUENTA UNICA DEL TESORO</t>
  </si>
  <si>
    <t>00041011101 DEPOSITO DE EFECTIVO, DEPOSITANTE: RONALD LUIS LUCIA LAZO, CONCEPTO: DEVOLUCION DE VIATICOS, CUENTA DE DEPOSITO: CUENTA UNICA DEL TESORO</t>
  </si>
  <si>
    <t>00099021001 DEPOSITO DE EFECTIVO, DEPOSITANTE: GODOFREDO GERMAN REINICKE BORDA, CONCEPTO: DOBLE PERCEPCIÓN, CUENTA DE DEPOSITO: CUENTA UNICA DEL TESORO</t>
  </si>
  <si>
    <t>00594012001 DEPOSITO DE EFECTIVO, DEPOSITANTE: RUDDY VELASQUEZ ENCINAS, CONCEPTO: DEVOLUCIÓN DE RECURSOS - GESTIÓN 2015, CUENTA DE DEPOSITO: CUENTA UNICA DEL TESORO</t>
  </si>
  <si>
    <t>00046058003 DEPOSITO DE EFECTIVO, DEPOSITANTE: ROSMERY BALTAZAR LIMA, CONCEPTO: DEVOLUCIÓN DE SALDO NO UTILIZADO, CUENTA DE DEPOSITO: CUENTA UNICA DEL TESORO</t>
  </si>
  <si>
    <t>00041031107 DEPOSITO DE EFECTIVO, DEPOSITANTE: IBMETRO-JOSE FERNANDO MALLEA MALDONADO, CONCEPTO: DEVOLUCION 1 DIA DE VIATICO URBANO, CUENTA DE DEPOSITO: CUENTA UNICA DEL TESORO</t>
  </si>
  <si>
    <t>00015031101 DEPOSITO DE EFECTIVO, DEPOSITANTE: CAROLA BARRANCOS ROJAS, CONCEPTO: DEVOLUCION DE VIATICOS, CUENTA DE DEPOSITO: CUENTA UNICA DEL TESORO</t>
  </si>
  <si>
    <t>00132022002 DEPOSITO DE EFECTIVO, DEPOSITANTE: EFRAIN FLORES SILVA, CONCEPTO: DEVOLUCION FONDOS EN AVANCE C31-434, CUENTA DE DEPOSITO: CUENTA UNICA DEL TESORO</t>
  </si>
  <si>
    <t>00099021001 DEPOSITO DE EFECTIVO, DEPOSITANTE: SENASIR-LOLA PORFIRIA RODRIGUEZ CI. 2239129 LP, CONCEPTO: DOBLE PERCEPCION, CUENTA DE DEPOSITO: CUENTA UNICA DEL TESORO</t>
  </si>
  <si>
    <t>00099021001 DEPOSITO DE EFECTIVO, DEPOSITANTE: LUCRECIA VELARDE VDA FLORES, CONCEPTO: PARA DEPARTAMENTO DE SENASIR, CUENTA DE DEPOSITO: CUENTA UNICA DEL TESORO</t>
  </si>
  <si>
    <t>00035031101 DEPOSITO DE EFECTIVO, DEPOSITANTE: MEFP-UCPP, CONCEPTO: INGRESOS ADICIONALES POR PARQUEO VEHICULAR DEL CAMPO FERIAL CORRESPONDIENTE A AGOSTO 2017, CUENTA DE DEPOSITO: CUENTA UNICA DEL TESORO</t>
  </si>
  <si>
    <t>00020031101 DEPOSITO DE EFECTIVO, DEPOSITANTE: JULIO RENE MONTALVO MARISCAL, CONCEPTO: RETENCIÓN DE PRODUCTOS DEL SERVICIO DE TE DEL MES AGOSTO, CUENTA DE DEPOSITO: CUENTA UNICA DEL TESORO</t>
  </si>
  <si>
    <t>00582012001 DEPOSITO DE EFECTIVO, DEPOSITANTE: VLADIMIR CORDOVA DURAN, CONCEPTO: DEVOLUCION DE RECURSOS NO UTILIZADOS PREV. 3301, CUENTA DE DEPOSITO: CUENTA UNICA DEL TESORO</t>
  </si>
  <si>
    <t>00291012002 DEPOSITO DE EFECTIVO, DEPOSITANTE: MARIA JANETH GONZALES DEHEZA, CONCEPTO: DEVOLUCIÓN EXCESI DE LLAMADAS MARIA JANETH GONZALES DEHEZA, CUENTA DE DEPOSITO: CUENTA UNICA DEL TESORO</t>
  </si>
  <si>
    <t>00041031107 DEPOSITO DE EFECTIVO, DEPOSITANTE: OMAR CESAR CALLISAYA MAMANI, CONCEPTO: DEVOLUCION DE PASAJES, CUENTA DE DEPOSITO: CUENTA UNICA DEL TESORO</t>
  </si>
  <si>
    <t>00020021102 DEPOSITO DE EFECTIVO, DEPOSITANTE: JAQUELINE MARLENE ROCHA FLORES, CONCEPTO: DEVOLUCIÓN DE PASAJE ""EXCEDENTE"", CUENTA DE DEPOSITO: CUENTA UNICA DEL TESORO</t>
  </si>
  <si>
    <t>00070011102 DEPOSITO DE EFECTIVO, DEPOSITANTE: CLAUDIA PLATA CANAHUI CI:4978043 LP, CONCEPTO: DEVOLUCIÓN POR CONCEPTO DE SALDO DE FONDO EN AVANCE, CUENTA DE DEPOSITO: CUENTA UNICA DEL TESORO</t>
  </si>
  <si>
    <t>00590012001 DEPOSITO DE EFECTIVO, DEPOSITANTE: ABEL MALAGA ARTEAGA, CONCEPTO: DEVOLUCION DE FONDO NO UTILIZADO, CUENTA DE DEPOSITO: CUENTA UNICA DEL TESORO</t>
  </si>
  <si>
    <t>00099021001 DEPOSITO DE EFECTIVO, DEPOSITANTE: RUPERTO CHURATA MAMANI, CONCEPTO: COBRO INDEBIDO CON INCUMPLIMIENTO DE CONVENIO, CUENTA DE DEPOSITO: CUENTA UNICA DEL TESORO</t>
  </si>
  <si>
    <t>00016011101 DEPOSITO DE EFECTIVO, DEPOSITANTE: MARTIN ZARATE POCA, CONCEPTO: DEVOLUCION DE COMPRA DE COMBUSTIBLE, CUENTA DE DEPOSITO: CUENTA UNICA DEL TESORO</t>
  </si>
  <si>
    <t>00099021001 DEPOSITO DE EFECTIVO, DEPOSITANTE: FROILAN CRUZ APAZA CASTRO, CONCEPTO: REVERSION PASAJES, VIATICOS Y BAGAJE POR CAMBIO DE DESTINO, CUENTA DE DEPOSITO: CUENTA UNICA DEL TESORO</t>
  </si>
  <si>
    <t>00015011108 DEPOSITO DE EFECTIVO, DEPOSITANTE: DAVID TOMAS TIJLLA CHOQUE, CONCEPTO: CONSUMO EXECIBO DE LINEA TELEFONICA, CUENTA DE DEPOSITO: CUENTA UNICA DEL TESORO</t>
  </si>
  <si>
    <t>00099021001 DEPOSITO DE EFECTIVO, DEPOSITANTE: ESCUELA MILITAR DE EQUITACIÓN DEL EJERCITO, CONCEPTO: RETENCIÓN RC-IVA IUE E IT ALIMENTACIÓN PARA ANIMALES CORRESPONDIENTE AL MES DE JULIO/17, CUENTA DE DEPOSITO: CUENTA UNICA DEL TESORO</t>
  </si>
  <si>
    <t>00582012002 DEPOSITO DE EFECTIVO, DEPOSITANTE: JESSIKA KATTERINE PORTUGAL ARAMAYO, CONCEPTO: DEVOLUCIÓN SALARIO, CUENTA DE DEPOSITO: CUENTA UNICA DEL TESORO</t>
  </si>
  <si>
    <t>00041031107 DEPOSITO DE EFECTIVO, DEPOSITANTE: JUAN JOSE MENDOZA AGUIRRE-IBMETRO, CONCEPTO: DEVOLUCION DE GASTOS OPERATIVOS VIAJE A SANTA CRUZ Y SAN JOSE DE CHIQUITOS PARA EMPRESA YPFB, CUENTA DE DEPOSITO: CUENTA UNICA DEL TESORO</t>
  </si>
  <si>
    <t>00099021001 DEPOSITO DE EFECTIVO, DEPOSITANTE: CARLOS CAMARGO, CONCEPTO: DEVOLUCIÓN DE PASAJES TERRESTRES, CUENTA DE DEPOSITO: CUENTA UNICA DEL TESORO</t>
  </si>
  <si>
    <t>00099021001 DEPOSITO DE EFECTIVO, DEPOSITANTE: LUCIO BAUTISTA DELGADO, CONCEPTO: DEVOLUCION DOBLE PERCEPCION PENSION SOLIDARIA DE VEJEZ, CUENTA DE DEPOSITO: CUENTA UNICA DEL TESORO</t>
  </si>
  <si>
    <t>00523012001 DEP.DE CHEQ.AJENOS,RET.DE CAM.,CONCEPTO: PAGO POR SERVICIOS PRESTADOS,DEP.: ECOBOL , PROCEDENCIA: BANCO BISA S.A., CHEQUE: 13273, FECHA DE EMISION:21/08/2017</t>
  </si>
  <si>
    <t>00523012001 DEP.DE CHEQ.AJENOS,RET.DE CAM.,CONCEPTO: PAGO POR SERVICIOS PRESTADOS,DEP.: ECOBOL , PROCEDENCIA: BANCO BISA S.A., CHEQUE: 5698, FECHA DE EMISION:18/08/2017</t>
  </si>
  <si>
    <t>00523012001 DEP.DE CHEQ.AJENOS,RET.DE CAM.,CONCEPTO: PAGO POR SEVICIOS PRESTADOS,DEP.: ECOBOL , PROCEDENCIA: BANCO UNION S.A., CHEQUE: 3405, FECHA DE EMISION:23/08/2017</t>
  </si>
  <si>
    <t>00020011102 DEP.DE CHEQ.AJENOS,RET.DE CAM.,CONCEPTO: PAGO HABERES PERSONAL EVENTUAL MES AGOSTO/17 DGTAM,DEP.: TRANSPORTE AEREO MILITAR , PROCEDENCIA: BANCO UNION S.A., CHEQUE: 18147, FECHA DE EMISION:05/09/2017</t>
  </si>
  <si>
    <t>00020011102 DEP.DE CHEQ.AJENOS,RET.DE CAM.,CONCEPTO: PAGO HABERES PERSONAL CONSULTOR MES AGOSTO/17 DGTAM,DEP.: TRANSPORTE AEREO MILITAR , PROCEDENCIA: BANCO UNION S.A., CHEQUE: 18148, FECHA DE EMISION:05/09/2017</t>
  </si>
  <si>
    <t>00290012001 DEP.DE CHEQ.AJENOS,RET.DE CAM.,CONCEPTO: BAJA CXC- DESCUENTOS POR PASAJES Y VIATICOS C-31 SIP N°156,DEP.: SERVICIO DE IMPUESTOS NACIONALES , PROCEDENCIA: BANCO UNION S.A., CHEQUE: 4457, FECHA DE EMISION:01/09/2017</t>
  </si>
  <si>
    <t>00290012001 DEP.DE CHEQ.AJENOS,RET.DE CAM.,CONCEPTO: BAJA CXC - DESCUENTO POR PASAJES Y VIATICOS C-31 SIP N° 153,DEP.: SERVICIO DE IMPUESTOS NACIONALES , PROCEDENCIA: BANCO UNION S.A., CHEQUE: 4456, FECHA DE EMISION:01/09/2017</t>
  </si>
  <si>
    <t>00099021001 DEP.DE CHEQ.AJENOS,RET.DE CAM.,CONCEPTO: DEVOLUCION DE CC NO COBRADA MAYO Y REINTEGRO 2017,DEP.: LA VITALICIA SEGUROS Y REASEGUROS DE VIDA  S.A. , PROCEDENCIA: BANCO BISA S.A., CHEQUE: 41532, FECHA DE EMISION:05/09/2017</t>
  </si>
  <si>
    <t>00523012001 DEP.DE CHEQ.AJENOS,RET.DE CAM.,CONCEPTO: PAGO POR SERVICIOS PRESTADOS,DEP.: ECOBOL , PROCEDENCIA: BANCO BISA S.A., CHEQUE: 3179, FECHA DE EMISION:25/08/2017</t>
  </si>
  <si>
    <t>00523012001 DEP.DE CHEQ.AJENOS,RET.DE CAM.,CONCEPTO: PAGO POR SERVICIOS PRESTADOS,DEP.: ECOBOL , PROCEDENCIA: BANCO BISA S.A., CHEQUE: 1342, FECHA DE EMISION:25/08/2017</t>
  </si>
  <si>
    <t>00523012001 DEP.DE CHEQ.AJENOS,RET.DE CAM.,CONCEPTO: PAGO POR SERVICIOS PRESTADOS,DEP.: ECOBOL , PROCEDENCIA: BANCO BISA S.A., CHEQUE: 1341, FECHA DE EMISION:25/08/2017</t>
  </si>
  <si>
    <t>00523012001 DEP.DE CHEQ.AJENOS,RET.DE CAM.,CONCEPTO: VENTA DE SERVICIO ECOBOL,DEP.: BENJAMIN AQUINO , PROCEDENCIA: BANCO BISA S.A., CHEQUE: 7026, FECHA DE EMISION:28/08/2017</t>
  </si>
  <si>
    <t>00224012003 DEP.DE CHEQ.AJENOS,RET.DE CAM.,CONCEPTO: TRANSFERENCIA DE FONDOS PARA REALIZAR PAGO VIA SIGEP,DEP.: INSUMOS BOLIVIA , PROCEDENCIA: BANCO UNION S.A., CHEQUE: 1585, FECHA DE EMISION:04/09/2017</t>
  </si>
  <si>
    <t>00592012001 DEP.DE CHEQ.AJENOS,RET.DE CAM.,CONCEPTO: TRANSFERENCIA DEL 01 AL 28 DE AGOSTO,DEP.: IVAN GONZALES RAMIREZ , PROCEDENCIA: BANCO UNION S.A., CHEQUE: 625, FECHA DE EMISION:30/08/2017</t>
  </si>
  <si>
    <t>00592012001 DEP.DE CHEQ.AJENOS,RET.DE CAM.,CONCEPTO: TRANSFERENCIA DE FONDOS DEL 29 AL 31 DE AGOSTO,DEP.: IVAN GONZALES RAMIREZ , PROCEDENCIA: BANCO UNION S.A., CHEQUE: 626, FECHA DE EMISION:01/09/2017</t>
  </si>
  <si>
    <t>00099021001 DEP.DE CHEQ.AJENOS,RET.DE CAM.,CONCEPTO: ROBLES CALLAU JUAN CARLOS,DEP.: BANCO UNION S.A. , PROCEDENCIA: BANCO UNION S.A., CHEQUE: 150623, FECHA DE EMISION:05/09/2017</t>
  </si>
  <si>
    <t>00099021001 DEPOSITO DE EFECTIVO, DEPOSITANTE: EUSTAQUIO HUAYTA POMA, CONCEPTO: REVERSIÓN PASAJES PREV. N°5337/17, CUENTA DE DEPOSITO: CUENTA UNICA DEL TESORO</t>
  </si>
  <si>
    <t>00099021001 DEPOSITO DE EFECTIVO, DEPOSITANTE: DANIEL GUTIERREZ AYLLON, CONCEPTO: REVERSIÓN PASAJES PREV. N°5341/17, CUENTA DE DEPOSITO: CUENTA UNICA DEL TESORO</t>
  </si>
  <si>
    <t>00099021001 DEPOSITO DE EFECTIVO, DEPOSITANTE: CARLOS ROLANDO ALANEZ SORIA, CONCEPTO: REVERSIÓN PASAJES PREV.5313/17, CUENTA DE DEPOSITO: CUENTA UNICA DEL TESORO</t>
  </si>
  <si>
    <t>00099021001 DEPOSITO DE EFECTIVO, DEPOSITANTE: VICTORIA CARMEN RIVAS VDA DE COCHI, CONCEPTO: COBROS INDEBIDOS POR NUEVAS NUPCIAS, CUENTA DE DEPOSITO: CUENTA UNICA DEL TESORO</t>
  </si>
  <si>
    <t>00035011105 DEPOSITO DE EFECTIVO, DEPOSITANTE: GEOVANNA HORHA CORTEZ ZELAYA, CONCEPTO: DEVOLUCION DE PASAJES NO UTILIZADOS, CUENTA DE DEPOSITO: CUENTA UNICA DEL TESORO</t>
  </si>
  <si>
    <t>00099021001 DEPOSITO DE EFECTIVO, DEPOSITANTE: ELIZABETH DILZY TICONA BUSTILLOS, CONCEPTO: DEVOLUCION DE VIATICOS, CUENTA DE DEPOSITO: CUENTA UNICA DEL TESORO</t>
  </si>
  <si>
    <t>00099021001 DEPOSITO DE EFECTIVO, DEPOSITANTE: WILLY LUQUE YUJRA, CONCEPTO: REVERSION DE BOLETA DE HABER MENSUAL, CUENTA DE DEPOSITO: CUENTA UNICA DEL TESORO</t>
  </si>
  <si>
    <t>00046024204 DEPOSITO DE EFECTIVO, DEPOSITANTE: VANESA ARAOZ, CONCEPTO: DEVOLUCION FONDOS DE AVANCES, CUENTA DE DEPOSITO: CUENTA UNICA DEL TESORO</t>
  </si>
  <si>
    <t>00041018002 DEPOSITO DE EFECTIVO, DEPOSITANTE: MDP Y EP - JOAQUIN OSVALDO AVILES QUEZADA, CONCEPTO: DEVOLUCION DE FONDOS EN AVANCE, CUENTA DE DEPOSITO: CUENTA UNICA DEL TESORO</t>
  </si>
  <si>
    <t>00526012001 DEPOSITO DE EFECTIVO, DEPOSITANTE: BOLIVIA TV- JUAN CARLOS VARGAS E., CONCEPTO: DEVOLUCION DE VIATICOS, CUENTA DE DEPOSITO: CUENTA UNICA DEL TESORO</t>
  </si>
  <si>
    <t>00047228001 DEPOSITO DE EFECTIVO, DEPOSITANTE: GOB.AUTONOMO MUNICIPAL DE BETANZOS, CONCEPTO: DEV.SALDO DE RECURSOS NO EJECUTADOS POR EL MUN.DE BETANZOS PROY. EMPODERAR DETI, CUENTA DE DEPOSITO: CUENTA UNICA DEL TESORO</t>
  </si>
  <si>
    <t>00099021001 DEPOSITO DE EFECTIVO, DEPOSITANTE: HENRY SANTOS FLORES ZUÑIGA, CONCEPTO: DEVOLUCION SALARIO POR DIAS NO TRABAJADOS JUNIO 2017 SEDES LP N° COMPROBANTE 902201, CUENTA DE DEPOSITO: CUENTA UNICA DEL TESORO</t>
  </si>
  <si>
    <t>00099021001 DEPOSITO DE EFECTIVO, DEPOSITANTE: VICENTA GLADYS VALDEZ CUELLAR, CONCEPTO: DEVOLUCION DE DIFERENCIA DE HABERES MARZO 2015, CUENTA DE DEPOSITO: CUENTA UNICA DEL TESORO</t>
  </si>
  <si>
    <t>00212082001 DEPOSITO DE EFECTIVO, DEPOSITANTE: DAVID SOCRATES MAMANI LOPEZ CI:6962181 LP, CONCEPTO: DEVOLUCIÓN GASTOS OPERATIVOS, CUENTA DE DEPOSITO: CUENTA UNICA DEL TESORO</t>
  </si>
  <si>
    <t>00099021001 DEPOSITO DE EFECTIVO, DEPOSITANTE: OSCAR LUIS ROJAS VARGAS, CONCEPTO: DOBLE PERCEPCION, CUENTA DE DEPOSITO: CUENTA UNICA DEL TESORO</t>
  </si>
  <si>
    <t>00099021001 DEPOSITO DE EFECTIVO, DEPOSITANTE: AGUSTIN TARIFA, CONCEPTO: DEVOLUCIÓN VIÁTICOS Y PASAJES TERRESTRES, CUENTA DE DEPOSITO: CUENTA UNICA DEL TESORO</t>
  </si>
  <si>
    <t>00016011101 DEPOSITO DE EFECTIVO, DEPOSITANTE: AGUSTIN TARIFA, CONCEPTO: DEVOLUCIÓN PASAJE AÉREO, CUENTA DE DEPOSITO: CUENTA UNICA DEL TESORO</t>
  </si>
  <si>
    <t>00099021001 DEPOSITO DE EFECTIVO, DEPOSITANTE: MARIA ISABEL QUISPE QUISPE, CONCEPTO: DEVOLUCION DE SUBSIDIOS, CUENTA DE DEPOSITO: CUENTA UNICA DEL TESORO</t>
  </si>
  <si>
    <t>00526012001 DEPOSITO DE EFECTIVO, DEPOSITANTE: DAVID CORONEL MAMANI, CONCEPTO: DEVOLUCIÓN DE PASAJES, CUENTA DE DEPOSITO: CUENTA UNICA DEL TESORO</t>
  </si>
  <si>
    <t>00212082001 DEPOSITO DE EFECTIVO, DEPOSITANTE: BRUNO RICHARD BLANCO ALARCON, CONCEPTO: DEVOLUCION DE GASTOS OPERATIVOS C 31  -  666, CUENTA DE DEPOSITO: CUENTA UNICA DEL TESORO</t>
  </si>
  <si>
    <t>00526012001 DEPOSITO DE EFECTIVO, DEPOSITANTE: JORGE AGAPITO CHQUE QUISBERT - BOLIVIA TV, CONCEPTO: DEVOLUCION DE VIATICOS, CUENTA DE DEPOSITO: CUENTA UNICA DEL TESORO</t>
  </si>
  <si>
    <t>00526012001 DEPOSITO DE EFECTIVO, DEPOSITANTE: BOLIVIA TV LUCIO EMILIO ESCOBAR DAVALOS, CONCEPTO: DEVOLUCION DE VIATICOS, CUENTA DE DEPOSITO: CUENTA UNICA DEL TESORO</t>
  </si>
  <si>
    <t>00046024204 DEPOSITO DE EFECTIVO, DEPOSITANTE: PROGRAMA CHAGAS, CONCEPTO: REVERSION DESCARGOS ECONOMICOS, CUENTA DE DEPOSITO: CUENTA UNICA DEL TESORO</t>
  </si>
  <si>
    <t>00046024204 DEPOSITO DE EFECTIVO, DEPOSITANTE: PROGRAMA MALARIA, CONCEPTO: REVERSION DESCARGOS ECONOMICOS, CUENTA DE DEPOSITO: CUENTA UNICA DEL TESORO</t>
  </si>
  <si>
    <t>00526012001 DEPOSITO DE EFECTIVO, DEPOSITANTE: JUAN SANTOS COARITE M., CONCEPTO: DEVOLUCIÓN DE VIÁTICOS, CUENTA DE DEPOSITO: CUENTA UNICA DEL TESORO</t>
  </si>
  <si>
    <t>00526012001 DEPOSITO DE EFECTIVO, DEPOSITANTE: ALDO MIRANDA GUTIERREZ - BOLIVIA TV, CONCEPTO: DEVOLUCIÓN DE VIÁTICOS, CUENTA DE DEPOSITO: CUENTA UNICA DEL TESORO</t>
  </si>
  <si>
    <t>00574012002 DEPOSITO DE EFECTIVO, DEPOSITANTE: LACTEOSBOL - KAREN ROSARIO FRANCO SAAVEDRA, CONCEPTO: DEVOLUCION DE FONDOS, CUENTA DE DEPOSITO: CUENTA UNICA DEL TESORO</t>
  </si>
  <si>
    <t>00099021001 DEPOSITO DE EFECTIVO, DEPOSITANTE: JOSE FREDDY MURILLO MERIDA, CONCEPTO: DOBLE PERCEPCION, CUENTA DE DEPOSITO: CUENTA UNICA DEL TESORO</t>
  </si>
  <si>
    <t>00070011102 DEPOSITO DE EFECTIVO, DEPOSITANTE: VICTOR HUGO GUACHALLA SURCO, CONCEPTO: DEVOLUCION DE SALDO ASIGNADO PARA REFRIGERIOS, CUENTA DE DEPOSITO: CUENTA UNICA DEL TESORO</t>
  </si>
  <si>
    <t>00070011102 DEPOSITO DE EFECTIVO, DEPOSITANTE: MINISTERIO DE TRABAJO EMPLEO Y PREVISIÓN SOCIAL, CONCEPTO: DEVOLUCIÓN POR CONCEPTO DE COMBUSTIBLE, CUENTA DE DEPOSITO: CUENTA UNICA DEL TESORO</t>
  </si>
  <si>
    <t>00099021001 DEP.DE CHEQ.AJENOS,RET.DE CAM.,CONCEPTO: REVERSION SALDOS NO EJECUTADOS GESTION 2017 DIF UUMM,DEP.: MINISTERIO DE DEFENSA , PROCEDENCIA: BANCO UNION S.A., CHEQUE: 18981, FECHA DE EMISION:31/08/2017</t>
  </si>
  <si>
    <t>00099021001 DEP.DE CHEQ.AJENOS,RET.DE CAM.,CONCEPTO: REVERSION SALDOS NO EJECUTADOS POR SOCORRO GESTIONES 2013-2014-2016,DEP.: MINISTERIO DE DEFENSA , PROCEDENCIA: BANCO UNION S.A., CHEQUE: 9633, FECHA DE EMISION:17/08/2017</t>
  </si>
  <si>
    <t>00099021001 DEP.DE CHEQ.AJENOS,RET.DE CAM.,CONCEPTO: REVERSION SALDOS NO EJECUTADOS POR SOCORRO Y ALIMENTACION DIFERENTES UNIDADES,DEP.: MINISTERIO DE DEFENSA , PROCEDENCIA: BANCO UNION S.A., CHEQUE: 18940, FECHA DE EMISION:23/08/2017</t>
  </si>
  <si>
    <t>00099021001 DEP.DE CHEQ.AJENOS,RET.DE CAM.,CONCEPTO: REVERSION SALDOS NO EJECUTADOS CTA GASTOS GESTIONES ANTERIORES,DEP.: MINISTERIO DE DEFENSA , PROCEDENCIA: BANCO UNION S.A., CHEQUE: 18935, FECHA DE EMISION:17/08/2017</t>
  </si>
  <si>
    <t>00099021001 DEP.DE CHEQ.AJENOS,RET.DE CAM.,CONCEPTO: REVERSION SALDOS NO EJECUTADOS POR ALIMENTACION GESTION 2015-2016-2017 DIF UU.MM,DEP.: MINISTERIO DE DEFENSA , PROCEDENCIA: BANCO UNION S.A., CHEQUE: 106, FECHA DE EMISION:23/08/2017</t>
  </si>
  <si>
    <t>00099021001 DEP.DE CHEQ.AJENOS,RET.DE CAM.,CONCEPTO: REVERSION SALDOS NO EJECUTADOS POR SOCORRO GESTION 2016 DIF UU.MM,DEP.: MINISTERIO DE DEFENSA , PROCEDENCIA: BANCO UNION S.A., CHEQUE: 89, FECHA DE EMISION:23/08/2017</t>
  </si>
  <si>
    <t>00099021001 DEP.DE CHEQ.AJENOS,RET.DE CAM.,CONCEPTO: REVERSION SALDOS NO EJECUTADOS POR SOCORRO Y ALIMENTACION DIFERENTES UNIDADES,DEP.: MINISTERIO DE DEFENSA , PROCEDENCIA: BANCO UNION S.A., CHEQUE: 87, FECHA DE EMISION:23/08/2017</t>
  </si>
  <si>
    <t>00099021001 DEP.DE CHEQ.AJENOS,RET.DE CAM.,CONCEPTO: REVERSION SALDOS NO EJECUTADOS POR SOCORROS Y ALIMENTACION GASTOS,DEP.: MINISTERIO DE DEFENSA , PROCEDENCIA: BANCO UNION S.A., CHEQUE: 104, FECHA DE EMISION:23/08/2017</t>
  </si>
  <si>
    <t>00099021001 DEP.DE CHEQ.AJENOS,RET.DE CAM.,CONCEPTO: REVERSION SALDOS NO EJECUTADOS POR SOCORROS GESTION 2017 DIF UU.MM DE LA S FF.AA,DEP.: MINISTERIO DE DEFENSA , PROCEDENCIA: BANCO UNION S.A., CHEQUE: 88, FECHA DE EMISION:23/08/2017</t>
  </si>
  <si>
    <t>00099021001 DEP.DE CHEQ.AJENOS,RET.DE CAM.,CONCEPTO: REVERSION SALDOS NO EJECUTADOS POR SOCORROS GESTIONES 2013-2014-2016,DEP.: MINISTERIO DE DEFENSA , PROCEDENCIA: BANCO UNION S.A., CHEQUE: 18936, FECHA DE EMISION:17/08/2017</t>
  </si>
  <si>
    <t>00099021001 DEP.DE CHEQ.AJENOS,RET.DE CAM.,CONCEPTO: PAGO INCAPACIDAD TEMPORAL DEL PERSONAL ABC CORRESPONDIENTE MES JUNIO 2017,DEP.: CAJA DE SALUD DE CAMINOS Y R.A. , PROCEDENCIA: BANCO UNION S.A., CHEQUE: 8169, FECHA DE EMISION:28/08/2017</t>
  </si>
  <si>
    <t>00292012001 DEP.DE CHEQ.AJENOS,RET.DE CAM.,CONCEPTO: PAGO INCAPACIDAD TEMPORAL DEL PERSONAL VIAS BOLIVIA CORRESPONDIENTE MES ABRIL 2017,DEP.: CAJA DE SALUD DE CAMINOS Y R.A. , PROCEDENCIA: BANCO UNION S.A., CHEQUE: 8171, FECHA DE EMISION:28/08/2017</t>
  </si>
  <si>
    <t>00292012001 DEP.DE CHEQ.AJENOS,RET.DE CAM.,CONCEPTO: PAGO POR INCAPACIDAD TEMPORAL DEL PERSONAL VIAS BOLIVIA CORRESPONDIENTE MES JUNIO 2017,DEP.: CAJA DE SALUD DE CAMINOS Y R.A. , PROCEDENCIA: BANCO UNION S.A., CHEQUE: 8172, FECHA DE EMISION:28/08/2017</t>
  </si>
  <si>
    <t>00680012001 DEP.DE CHEQ.AJENOS,RET.DE CAM.,CONCEPTO: PAGO ALQUILER ATM CONTRALORIA SEPTIEMBRE 2017,DEP.: BANCO UNION S.A. , PROCEDENCIA: BANCO UNION S.A., CHEQUE: 147201, FECHA DE EMISION:04/09/2017</t>
  </si>
  <si>
    <t>00526012001 DEP.DE CHEQ.AJENOS,RET.DE CAM.,CONCEPTO: DEP. DE SALDOS NO UTILIZADOS EN FAV-BTV PARA LA REVERSION DE PREVENTIVOS,DEP.: BOLIVIA TV , PROCEDENCIA: BANCO UNION S.A., CHEQUE: 15926, FECHA DE EMISION:05/09/2017</t>
  </si>
  <si>
    <t>00047011104 DEP.DE CHEQ.AJENOS,RET.DE CAM.,CONCEPTO: DEPOSITÓ JUDICIAL DE EFRAIN BRAVO HERRERA POR EL PROCESO COACTIVO FISCAL,DEP.: EFRAIN BRAVO HERRERA , PROCEDENCIA: BANCO UNION S.A., CHEQUE: 9288, FECHA DE EMISION:28/08/2017</t>
  </si>
  <si>
    <t>00523012001 DEP.DE CHEQ.AJENOS,RET.DE CAM.,CONCEPTO: PAGO POR SERVICIOS PRESTADOS,DEP.: ECOBOL , PROCEDENCIA: BANCO BISA S.A., CHEQUE: 5218, FECHA DE EMISION:31/08/2017</t>
  </si>
  <si>
    <t>00523012001 DEP.DE CHEQ.AJENOS,RET.DE CAM.,CONCEPTO: PAGO POR SERVICIOS PRESTADOS,DEP.: ECOBOL , PROCEDENCIA: BANCO BISA S.A., CHEQUE: 1270, FECHA DE EMISION:30/08/2017</t>
  </si>
  <si>
    <t>00015011108 DEP.DE CHEQ.AJENOS,RET.DE CAM.,CONCEPTO: DEVOLUCIÓN DE FONDOS,DEP.: MIN. GOBIERNO , PROCEDENCIA: BANCO UNION S.A., CHEQUE: 50866, FECHA DE EMISION:04/09/2017</t>
  </si>
  <si>
    <t>00253014114 DEP.DE CHEQ.AJENOS,RET.DE CAM.,CONCEPTO: GOBIERNO AUTONOMO MUNICIPAL EL ALTO,DEP.: GOBIERNO AUTONOMO MUNICIPAL EL ALTO , PROCEDENCIA: BANCO UNION S.A., CHEQUE: 1104, FECHA DE EMISION:04/09/2017</t>
  </si>
  <si>
    <t>00342012001 DEP.DE CHEQ.AJENOS,RET.DE CAM.,CONCEPTO: DEVOLUCIÓN FONDOS EN AVANCE,DEP.: A.E.V. REGIONAL ORURO , PROCEDENCIA: BANCO UNION S.A., CHEQUE: 931, FECHA DE EMISION:30/08/2017</t>
  </si>
  <si>
    <t>00342012001 DEP.DE CHEQ.AJENOS,RET.DE CAM.,CONCEPTO: DEVOLUCIÓN FONDOS EN AVANCE,DEP.: A.E.V. REGIONAL ORURO , PROCEDENCIA: BANCO UNION S.A., CHEQUE: 933, FECHA DE EMISION:30/08/2017</t>
  </si>
  <si>
    <t>00041031107 DEPOSITO DE EFECTIVO, DEPOSITANTE: IBMETRO - JOSE LUIS MARCA, CONCEPTO: DEVOLUCION DE PASAJES TERRESTRES, CUENTA DE DEPOSITO: CUENTA UNICA DEL TESORO</t>
  </si>
  <si>
    <t>00290012001 DEPOSITO DE EFECTIVO, DEPOSITANTE: RENE ISIDRO BURGOA CALDERON, CONCEPTO: TASA DE AEROPUERTO (SABSA), CUENTA DE DEPOSITO: CUENTA UNICA DEL TESORO</t>
  </si>
  <si>
    <t>00099021001 DEPOSITO DE EFECTIVO, DEPOSITANTE: FUERTES CALLAPINO BERNARDINO CI:1283979, CONCEPTO: DEVOLUCIÓN DE SALARIO EXCEDENTE AL DEL PRESIDENTE AGOSTO 2017, CUENTA DE DEPOSITO: CUENTA UNICA DEL TESORO</t>
  </si>
  <si>
    <t>00099021001 DEPOSITO DE EFECTIVO, DEPOSITANTE: GOYTIA MORALES JOSE CI:1271669, CONCEPTO: DEVOLUCIÓN DE SALARIO EXCEDENTE DEL PRESIDENTE AGOSTO 2017, CUENTA DE DEPOSITO: CUENTA UNICA DEL TESORO</t>
  </si>
  <si>
    <t>00099021001 DEPOSITO DE EFECTIVO, DEPOSITANTE: BARRIOS VILLA ALFONSO CI:1253043, CONCEPTO: DEVOLUCIÓN DE SALARIO EXCEDENTE AL DEL PRESIDNETE AGOSTO 2017, CUENTA DE DEPOSITO: CUENTA UNICA DEL TESORO</t>
  </si>
  <si>
    <t>00099021001 DEPOSITO DE EFECTIVO, DEPOSITANTE: BRACAMONTE ALANIZ HUMBERTO CI:5567062, CONCEPTO: DEVOLUCIÓN DE SALARIO EXCEDENTE AL DEL PRESIDENTE AGOSTO 2017, CUENTA DE DEPOSITO: CUENTA UNICA DEL TESORO</t>
  </si>
  <si>
    <t>00099021001 DEPOSITO DE EFECTIVO, DEPOSITANTE: SECKO GONZALES HUGO CI:3682597, CONCEPTO: DEVOLUCIÓN DE SALARIO EXCEDENTE AL DEL PRESIDENTE AGOSTO 2017, CUENTA DE DEPOSITO: CUENTA UNICA DEL TESORO</t>
  </si>
  <si>
    <t>00099021001 DEPOSITO DE EFECTIVO, DEPOSITANTE: MORA FERAUDI RUBEN CI:2216655, CONCEPTO: DEVOLUCIÓN DE SALARIO EXCEDENTE AL DEL PRESIDENTE AGOSTO 2017, CUENTA DE DEPOSITO: CUENTA UNICA DEL TESORO</t>
  </si>
  <si>
    <t>00099021001 DEPOSITO DE EFECTIVO, DEPOSITANTE: AGUIRRE HAUG ROSA CI:1616147, CONCEPTO: DEVOLUCIÓN DE SALARIO EXCEDENTE AL DEL PRESIDENTE AGOSTO 2017, CUENTA DE DEPOSITO: CUENTA UNICA DEL TESORO</t>
  </si>
  <si>
    <t>00099021001 DEPOSITO DE EFECTIVO, DEPOSITANTE: TIRADO ENCINAS JOSE FRANCISCO CI:1328741, CONCEPTO: DEVOLUCIÓN DE SALARIO EXCEDENTE AL DEL PRESIDENTE AGOSTO 2017, CUENTA DE DEPOSITO: CUENTA UNICA DEL TESORO</t>
  </si>
  <si>
    <t>00585012002 DEPOSITO DE EFECTIVO, DEPOSITANTE: TATIANA PRETO EYZAGUIRRE, CONCEPTO: DEVOLUCION LLAMADAS, CUENTA DE DEPOSITO: CUENTA UNICA DEL TESORO</t>
  </si>
  <si>
    <t>00585012002 DEPOSITO DE EFECTIVO, DEPOSITANTE: GEORGINA ORELLANA, CONCEPTO: DEVOLUCION IVA, CUENTA DE DEPOSITO: CUENTA UNICA DEL TESORO</t>
  </si>
  <si>
    <t>00526012001 DEPOSITO DE EFECTIVO, DEPOSITANTE: BOLIVIA TV-ANA MARIA RODRIGO MARTINEZ, CONCEPTO: DEVOLUCION VIATICOS, CUENTA DE DEPOSITO: CUENTA UNICA DEL TESORO</t>
  </si>
  <si>
    <t>00099021001 DEPOSITO DE EFECTIVO, DEPOSITANTE: SENASIR-LAUREANA QUISPE VDA DE CANAVIRI, CONCEPTO: COBRO INDEBIDO, CUENTA DE DEPOSITO: CUENTA UNICA DEL TESORO</t>
  </si>
  <si>
    <t>00526012001 DEPOSITO DE EFECTIVO, DEPOSITANTE: DAVID OSCAR LAURA MAMANI, CONCEPTO: DEVOLUCION VIATICOS BOLIVIA TV, CUENTA DE DEPOSITO: CUENTA UNICA DEL TESORO</t>
  </si>
  <si>
    <t>00099021001 DEPOSITO DE EFECTIVO, DEPOSITANTE: JULIO KRISTELLER BARRIOS, CONCEPTO: DEVOLUCIÓN DE LA MAXIMA REMUNERACIÓN 2010 - CNS, CUENTA DE DEPOSITO: CUENTA UNICA DEL TESORO</t>
  </si>
  <si>
    <t>00099021001 DEPOSITO DE EFECTIVO, DEPOSITANTE: MERCEDES LOPEZ FERNANDEZ, CONCEPTO: DOBLE PERCEPCIÓN, CUENTA DE DEPOSITO: CUENTA UNICA DEL TESORO</t>
  </si>
  <si>
    <t>00099021001 DEPOSITO DE EFECTIVO, DEPOSITANTE: IGNACIO NICOLAS ANDRADE ALFRED, CONCEPTO: DEVOLUCION DE COBROS EN DEMASIA CAJA NACIONAL DE SALUD - GESTION 2010, CUENTA DE DEPOSITO: CUENTA UNICA DEL TESORO</t>
  </si>
  <si>
    <t>00099021001 DEPOSITO DE EFECTIVO, DEPOSITANTE: AMELIA APAZA DE APAZA, CONCEPTO: DEVOLUCIÓN POR CONCEPTO ""SENASIR"", CUENTA DE DEPOSITO: CUENTA UNICA DEL TESORO</t>
  </si>
  <si>
    <t>00041011101 DEPOSITO DE EFECTIVO, DEPOSITANTE: MDPYEP - SERGIO EMILIO SALAZAR ALIAGA, CONCEPTO: DEVOLUCIÓN A FONDOS EN AVANCE, CUENTA DE DEPOSITO: CUENTA UNICA DEL TESORO</t>
  </si>
  <si>
    <t>00099021001 DEPOSITO DE EFECTIVO, DEPOSITANTE: MIN DE DEPORTES-ERICK JOAQUIN TANABE ARISPE, CONCEPTO: DEVOLUCION SALDO NO EJECUTADO SELECTIVO BALON MANO, CUENTA DE DEPOSITO: CUENTA UNICA DEL TESORO</t>
  </si>
  <si>
    <t>00099021001 DEPOSITO DE EFECTIVO, DEPOSITANTE: XIMENA ALEIDA MORALES CALLEX, CONCEPTO: DEV. SALDO NO EJECUTADO DE LA REUNION TECNICA DE LOS JUEGOS SUDAMERICANOS ESCOLARES, CUENTA DE DEPOSITO: CUENTA UNICA DEL TESORO</t>
  </si>
  <si>
    <t>00030018010 DEPOSITO DE EFECTIVO, DEPOSITANTE: CLAUDIA VANESSA GUERRERO ALVAREZ, CONCEPTO: DEVOLUCIÓN POR FONDOS NO UTILIZADOS C31 - 2221, CUENTA DE DEPOSITO: CUENTA UNICA DEL TESORO</t>
  </si>
  <si>
    <t>00099021001 DEPOSITO DE EFECTIVO, DEPOSITANTE: PAOLA ROSA ARGUATA, CONCEPTO: DEVOLUCION DE FONDOS EN AVANCE AGOSTO 2017, CUENTA DE DEPOSITO: CUENTA UNICA DEL TESORO</t>
  </si>
  <si>
    <t>00047274203 DEPOSITO DE EFECTIVO, DEPOSITANTE: DAVID J. CORDERO APAZA, CONCEPTO: REPOSICION FONDOS EN AVANCE, CUENTA DE DEPOSITO: CUENTA UNICA DEL TESORO</t>
  </si>
  <si>
    <t>00047274203 DEPOSITO DE EFECTIVO, DEPOSITANTE: DAVID JUVENAL CORDERO APAZA, CONCEPTO: REPOSICION FONDOS EN AVANCE, CUENTA DE DEPOSITO: CUENTA UNICA DEL TESORO</t>
  </si>
  <si>
    <t>00041031107 DEPOSITO DE EFECTIVO, DEPOSITANTE: ELVIS MEJIA, CONCEPTO: DEVOLUCION EN GASTO DE PASAJES TERRESTRE, CUENTA DE DEPOSITO: CUENTA UNICA DEL TESORO</t>
  </si>
  <si>
    <t>00016011101 DEPOSITO DE EFECTIVO, DEPOSITANTE: LUCY MONASTERIOS QUISPE, CONCEPTO: DEVOLUCION POR CARGO A CUENTA DOCUMENTADA, CUENTA DE DEPOSITO: CUENTA UNICA DEL TESORO</t>
  </si>
  <si>
    <t>00212012001 DEPOSITO DE EFECTIVO, DEPOSITANTE: INRA, CONCEPTO: REPOSICION DE CREDENCIAL, CUENTA DE DEPOSITO: CUENTA UNICA DEL TESORO</t>
  </si>
  <si>
    <t>00099021001 DEPOSITO DE EFECTIVO, DEPOSITANTE: JESUS RODOLFO MUÑOZ TARIFA, CONCEPTO: REVERSION HABER DE AGOSTO, CUENTA DE DEPOSITO: CUENTA UNICA DEL TESORO</t>
  </si>
  <si>
    <t>00526012001 DEPOSITO DE EFECTIVO, DEPOSITANTE: JUAN CARLOS CANDIA, CONCEPTO: DEVOLUCION, CUENTA DE DEPOSITO: CUENTA UNICA DEL TESORO</t>
  </si>
  <si>
    <t>00099021001 DEPOSITO DE EFECTIVO, DEPOSITANTE: DIONICIO CONDORI CALLISAYA, CONCEPTO: REVERSION DE HABER DEL MES DE JUNIO, CUENTA DE DEPOSITO: CUENTA UNICA DEL TESORO</t>
  </si>
  <si>
    <t>00512012001 DEPOSITO DE EFECTIVO, DEPOSITANTE: CLAUDIA XIMENA BARRIONUEVO ROMERO, CONCEPTO: DEVOLUCION DE PASAJE, CUENTA DE DEPOSITO: CUENTA UNICA DEL TESORO</t>
  </si>
  <si>
    <t>00660112001 DEP.DE CHEQ.AJENOS,RET.DE CAM.,CONCEPTO: DEVOLUCION DE PASAJES AEREOS GESTION 2015 Y 2016,DEP.: ORGANO JUDICIAL-DISTRITO TARIJA , PROCEDENCIA: BANCO UNION S.A., CHEQUE: 2025, FECHA DE EMISION:04/09/2017</t>
  </si>
  <si>
    <t>00099021001 DEP.DE CHEQ.AJENOS,RET.DE CAM.,CONCEPTO: A.G.E.T.I.C. DEVOL INCAPACIDAD TEMP. JUNIO/2017,DEP.: CAJA PETROLERA DE SALUD , PROCEDENCIA: BANCO UNION S.A., CHEQUE: 11723, FECHA DE EMISION:07/09/2017</t>
  </si>
  <si>
    <t>00099021001 DEP.DE CHEQ.AJENOS,RET.DE CAM.,CONCEPTO: MIN COMUNICACION DEVOLUCION SALDO INCAPACIDAD TEMPORAL JUNIO/2017,DEP.: CAJA PETROLERA DE SALUD , PROCEDENCIA: BANCO UNION S.A., CHEQUE: 11724, FECHA DE EMISION:07/09/2017</t>
  </si>
  <si>
    <t>00099021001 DEP.DE CHEQ.AJENOS,RET.DE CAM.,CONCEPTO: AUT FISC CONTROL DE EMPRESAS DEVOL INCAPACIDAD TEMP JUNIO/17,DEP.: CAJA PETROLERA DE SALUD , PROCEDENCIA: BANCO UNION S.A., CHEQUE: 11725, FECHA DE EMISION:07/09/2017</t>
  </si>
  <si>
    <t>00099021001 DEP.DE CHEQ.AJENOS,RET.DE CAM.,CONCEPTO: AUT INPUG TRIBUTARIA-DEVOL INCAPACIDAD TEMP-JUNIO/17,DEP.: CAJA PETROLERA DE SALUD , PROCEDENCIA: BANCO UNION S.A., CHEQUE: 11729, FECHA DE EMISION:07/09/2017</t>
  </si>
  <si>
    <t>00099021001 DEP.DE CHEQ.AJENOS,RET.DE CAM.,CONCEPTO: SOBERANIA ALIMENTARIA-DEVOL INCAPACIDAD TEMP-JUNIO/2017,DEP.: CAJA PETROLERA DE SALUD , PROCEDENCIA: BANCO UNION S.A., CHEQUE: 11727, FECHA DE EMISION:07/09/2017</t>
  </si>
  <si>
    <t>00099021001 DEP.DE CHEQ.AJENOS,RET.DE CAM.,CONCEPTO: H.C. DIPUTADOS-DEVOL INCAPACIDAD TEMP-JUNIO/2017,DEP.: CAJA PETROLERA DE SALUD , PROCEDENCIA: BANCO UNION S.A., CHEQUE: 11728, FECHA DE EMISION:07/09/2017</t>
  </si>
  <si>
    <t>00591012001 DEP.DE CHEQ.AJENOS,RET.DE CAM.,CONCEPTO: DEVOLUCION,DEP.: EMPRESA ESTATAL DE TRANSP POR CABLE-MI TELEFERICO , PROCEDENCIA: BANCO UNION S.A., CHEQUE: 1319, FECHA DE EMISION:30/08/2017</t>
  </si>
  <si>
    <t>00591012001 DEP.DE CHEQ.AJENOS,RET.DE CAM.,CONCEPTO: OTROS INGRESOS,DEP.: EMPRESA ESTATAL DE TRANSP POR CABLE-MI TELEFERICO , PROCEDENCIA: BANCO UNION S.A., CHEQUE: 1337, FECHA DE EMISION:05/09/2017</t>
  </si>
  <si>
    <t>00523012001 DEP.DE CHEQ.AJENOS,RET.DE CAM.,CONCEPTO: PAGO POR SERVICIOS PRESTADOS,DEP.: ECOBOL , PROCEDENCIA: BANCO UNION S.A., CHEQUE: 147122, FECHA DE EMISION:09/08/2017</t>
  </si>
  <si>
    <t>00212032002 DEP.DE CHEQ.AJENOS,RET.DE CAM.,CONCEPTO: APORTES VOLUNTARIOS INRA - COCHABAMBA,DEP.: INRA - COCHABAMBA , PROCEDENCIA: BANCO UNION S.A., CHEQUE: 5768, FECHA DE EMISION:31/08/2017</t>
  </si>
  <si>
    <t>00523012001 DEP.DE CHEQ.AJENOS,RET.DE CAM.,CONCEPTO: VENTA DE SERVICIO ECOBOL,DEP.: BENJAMIN AQUINO , PROCEDENCIA: BANCO BISA S.A., CHEQUE: 13274, FECHA DE EMISION:21/08/2017</t>
  </si>
  <si>
    <t>00523012001 DEP.DE CHEQ.AJENOS,RET.DE CAM.,CONCEPTO: VENTA DE SERVICIO ECOBOL,DEP.: BENJAMIN AQUINO , PROCEDENCIA: BANCO BISA S.A., CHEQUE: 5699, FECHA DE EMISION:22/08/2017</t>
  </si>
  <si>
    <t>00523012001 DEP.DE CHEQ.AJENOS,RET.DE CAM.,CONCEPTO: VENTA DE SERVICIO ECOBOL,DEP.: BENJAMIN AQUINO , PROCEDENCIA: BANCO BISA S.A., CHEQUE: 7123, FECHA DE EMISION:21/08/2017</t>
  </si>
  <si>
    <t>00523012001 DEP.DE CHEQ.AJENOS,RET.DE CAM.,CONCEPTO: VENTA DE SERVICIO ECOBOL,DEP.: BENJAMIN AQUINO , PROCEDENCIA: BANCO BISA S.A., CHEQUE: 5353, FECHA DE EMISION:21/08/2017</t>
  </si>
  <si>
    <t>00523012001 DEP.DE CHEQ.AJENOS,RET.DE CAM.,CONCEPTO: VENTA DE SERVICIO ECOBOL,DEP.: BENJAMIN AQUINO , PROCEDENCIA: BANCO BISA S.A., CHEQUE: 1827, FECHA DE EMISION:22/08/2017</t>
  </si>
  <si>
    <t>00523012001 DEP.DE CHEQ.AJENOS,RET.DE CAM.,CONCEPTO: VENTA DE SERVICIO ECOBOL,DEP.: BENJAMIN AQUINO , PROCEDENCIA: BANCO BISA S.A., CHEQUE: 1829, FECHA DE EMISION:22/08/2017</t>
  </si>
  <si>
    <t>00523012001 DEP.DE CHEQ.AJENOS,RET.DE CAM.,CONCEPTO: VENTA DE SERVICIO ECOBOL,DEP.: BENJAMIN AQUINO , PROCEDENCIA: BANCO BISA S.A., CHEQUE: 1828, FECHA DE EMISION:22/08/2017</t>
  </si>
  <si>
    <t>00099021001 DEP.DE CHEQ.AJENOS,RET.DE CAM.,CONCEPTO: RODRIGUEZ VARGAS GERALDINE MARCELA,DEP.: BANCO UNIÓN S.A. , PROCEDENCIA: BANCO UNION S.A., CHEQUE: 150624, FECHA DE EMISION:07/09/2017</t>
  </si>
  <si>
    <t>00132022002 DEPOSITO DE EFECTIVO, DEPOSITANTE: FREDDY HUGO FERRUFINO VEIZAGA, CONCEPTO: DEVOLUCIÓN DE RECURSOS EMERGENTE DEL PROCESO ADMINISTRATIVO SEDEM/GAF 2011-0010, CUENTA DE DEPOSITO: CUENTA UNICA DEL TESORO</t>
  </si>
  <si>
    <t>00099021001 DEPOSITO DE EFECTIVO, DEPOSITANTE: ABC - OFICINA CENTRAL, CONCEPTO: DEVOLUCION DE REFRIGERIO, CUENTA DE DEPOSITO: CUENTA UNICA DEL TESORO</t>
  </si>
  <si>
    <t>00099021001 DEPOSITO DE EFECTIVO, DEPOSITANTE: YOLANDA LILIANA GONZALES RIOS, CONCEPTO: DEVOLUCION DE HABERES MES JULIO, CUENTA DE DEPOSITO: CUENTA UNICA DEL TESORO</t>
  </si>
  <si>
    <t>00099021001 DEPOSITO DE EFECTIVO, DEPOSITANTE: YOLANDA LILIANA GONZALES RIOS, CONCEPTO: DEVOLUCION DE HABERES MES JUNIO, CUENTA DE DEPOSITO: CUENTA UNICA DEL TESORO</t>
  </si>
  <si>
    <t>00287102012 DEPOSITO DE EFECTIVO, DEPOSITANTE: SANDRA GONZALES APAZA, CONCEPTO: DEVOLUCION FONDO EN AVANCE PUBLICACIONES-SUPERVICION, CUENTA DE DEPOSITO: CUENTA UNICA DEL TESORO</t>
  </si>
  <si>
    <t>00287102001 DEPOSITO DE EFECTIVO, DEPOSITANTE: SANDRA GONZALES APAZA, CONCEPTO: DEVOLUCION FONDO EN AVANCE PUBLICACIONES, CUENTA DE DEPOSITO: CUENTA UNICA DEL TESORO</t>
  </si>
  <si>
    <t>00099021001 DEPOSITO DE EFECTIVO, DEPOSITANTE: RC - 3 AROMA, CONCEPTO: RETENCIÓN FORMULARIO 570 Y 410 POR ALIMENTACIÓN CABALLOS, CUENTA DE DEPOSITO: CUENTA UNICA DEL TESORO</t>
  </si>
  <si>
    <t>00099021001 DEPOSITO DE EFECTIVO, DEPOSITANTE: ZULMA CHOQUEHUANCA CHURA, CONCEPTO: DEVOLUCION DE HABER DE 8 HORAS DEL MES DE JULIO, CUENTA DE DEPOSITO: CUENTA UNICA DEL TESORO</t>
  </si>
  <si>
    <t>00099021001 DEPOSITO DE EFECTIVO, DEPOSITANTE: ZULMA CHOQUEHUANCA CHURA, CONCEPTO: DEVOLUCION DE HABER DE 8 HORAS DEL MES DE JUNIO, CUENTA DE DEPOSITO: CUENTA UNICA DEL TESORO</t>
  </si>
  <si>
    <t>00035011105 DEPOSITO DE EFECTIVO, DEPOSITANTE: CARLOS CAMARGO, CONCEPTO: DEVOLUCION DE PASAJES TERRESTRES, CUENTA DE DEPOSITO: CUENTA UNICA DEL TESORO</t>
  </si>
  <si>
    <t>00035011105 DEPOSITO DE EFECTIVO, DEPOSITANTE: MAYRA VEGA MENDEZ, CONCEPTO: DEVOLUCION DE PASAJES TERRESTRES, CUENTA DE DEPOSITO: CUENTA UNICA DEL TESORO</t>
  </si>
  <si>
    <t>00035011105 DEPOSITO DE EFECTIVO, DEPOSITANTE: PAOLA SALAS MELGAR, CONCEPTO: DEVOLUCION DE PASAJES TERRESTRES, CUENTA DE DEPOSITO: CUENTA UNICA DEL TESORO</t>
  </si>
  <si>
    <t>00099021001 DEPOSITO DE EFECTIVO, DEPOSITANTE: MINISTERIO DE RELACIONES EXTERIORES, CONCEPTO: PENACIDADES VIAJE NICARAGUA, CUENTA DE DEPOSITO: CUENTA UNICA DEL TESORO</t>
  </si>
  <si>
    <t>00099021001 DEPOSITO DE EFECTIVO, DEPOSITANTE: HUGO QUIROZ SOLIZ, CONCEPTO: DOBLE PERCEPCIÓN, CUENTA DE DEPOSITO: CUENTA UNICA DEL TESORO</t>
  </si>
  <si>
    <t>00580012001 DEPOSITO DE EFECTIVO, DEPOSITANTE: OSMAR ENRIQUE VILLARROEL HERBAS, CONCEPTO: DEVOLUCIÓN DE VIÁTICOS, CUENTA DE DEPOSITO: CUENTA UNICA DEL TESORO</t>
  </si>
  <si>
    <t>00099021001 DEPOSITO DE EFECTIVO, DEPOSITANTE: ARMADA BOLIVIANA, CONCEPTO: RECURSOS NO UTILIZADOS, CUENTA DE DEPOSITO: CUENTA UNICA DEL TESORO</t>
  </si>
  <si>
    <t>00099021001 DEPOSITO DE EFECTIVO, DEPOSITANTE: ARMADA BOLIVIANA, CONCEPTO: DEVOLUCION DE VIATICOS, CUENTA DE DEPOSITO: CUENTA UNICA DEL TESORO</t>
  </si>
  <si>
    <t>00212082001 DEPOSITO DE EFECTIVO, DEPOSITANTE: INSTITUTO NACIONAL DE REFORMA AGRARIA (INRA), CONCEPTO: DEVOLUCIÓN GASTOS OPERATIVOS C-31 N°733, CUENTA DE DEPOSITO: CUENTA UNICA DEL TESORO</t>
  </si>
  <si>
    <t>00099021001 DEPOSITO DE EFECTIVO, DEPOSITANTE: ASFI - JAVIER VARGAS, CONCEPTO: DEVOLUCION FONDOS POR ASIGNACION DE VIATICOS, CUENTA DE DEPOSITO: CUENTA UNICA DEL TESORO</t>
  </si>
  <si>
    <t>00099021001 DEPOSITO DE EFECTIVO, DEPOSITANTE: ASFI - MARCO ANTONIO CHAVEZ NAVARRO, CONCEPTO: DEVOLUCION PASAJES Y VIATICOS, CUENTA DE DEPOSITO: CUENTA UNICA DEL TESORO</t>
  </si>
  <si>
    <t>00041031107 DEPOSITO DE EFECTIVO, DEPOSITANTE: IBMETRO-ERWIN CHOQUE CONDE, CONCEPTO: DEVOLUCION DE GASTOS, CUENTA DE DEPOSITO: CUENTA UNICA DEL TESORO</t>
  </si>
  <si>
    <t>00292012001 DEP.DE CHEQ.AJENOS,RET.DE CAM.,CONCEPTO: PAGO INCAPACIDAD TEMPORAL DEL PERSONAL VIAS BOLIVIA CORRESPONDIENTE MES MARZO 2017,DEP.: CAJA DE SALUD DE CAMINOS Y R.A. , PROCEDENCIA: BANCO UNION S.A., CHEQUE: 8218, FECHA DE EMISION:06/09/2017</t>
  </si>
  <si>
    <t>00576012002 DEP.DE CHEQ.AJENOS,RET.DE CAM.,CONCEPTO: PAGO INCAPACIDAD TEMPORAL DEL PERSONAL CARTONBOL SEDEM C/ MESES PERIODOS 2012-2013-2014-2015,DEP.: CAJA DE SALUD DE CAMINOS Y R.A.</t>
  </si>
  <si>
    <t>00099021001 DEP.DE CHEQ.AJENOS,RET.DE CAM.,CONCEPTO: PAGO POR INCAPACIDAD TEMPORAL DEL PERSONAL ABC CORRESPONDIENTE MES JULIO 2017,DEP.: CAJA DE SALUD DE CAMINOS  Y R.A.A , PROCEDENCIA: BANCO UNION S.A., CHEQUE: 8217, FECHA DE EMISION:06/09/2017</t>
  </si>
  <si>
    <t>00523012001 DEP.DE CHEQ.AJENOS,RET.DE CAM.,CONCEPTO: PAGO POR PRESTACION DE SERVICIOS POSTALES,DEP.: ECOBOL , PROCEDENCIA: BANCO DE CREDITO DE BOLIVIA S.A., CHEQUE: 4267, FECHA DE EMISION:25/08/2017</t>
  </si>
  <si>
    <t>00523012001 DEP.DE CHEQ.AJENOS,RET.DE CAM.,CONCEPTO: PAGO POR PRESTACION DE SERVICIOS POSTALES,DEP.: ECOBOL , PROCEDENCIA: BANCO DE CREDITO DE BOLIVIA S.A., CHEQUE: 4273, FECHA DE EMISION:30/08/2017</t>
  </si>
  <si>
    <t>00523012001 DEP.DE CHEQ.AJENOS,RET.DE CAM.,CONCEPTO: PAGO POR PRESTACION DE SERVICIOS POSTALES,DEP.: ECOBOL , PROCEDENCIA: BANCO DE CREDITO DE BOLIVIA S.A., CHEQUE: 4272, FECHA DE EMISION:25/08/2017</t>
  </si>
  <si>
    <t>00523012001 DEP.DE CHEQ.AJENOS,RET.DE CAM.,CONCEPTO: PAGO POR PRESTACION DE SERVICIOS POSTALES,DEP.: ECOBOL , PROCEDENCIA: BANCO NACIONAL DE BOLIVIA S.A., CHEQUE: 6688495, FECHA DE EMISION:25/08/2017</t>
  </si>
  <si>
    <t>00523012001 DEP.DE CHEQ.AJENOS,RET.DE CAM.,CONCEPTO: PAGO POR PRESTACION DE SERVICIOS POSTALES,DEP.: ECOBOL , PROCEDENCIA: BANCO NACIONAL DE BOLIVIA S.A., CHEQUE: 6362351, FECHA DE EMISION:25/08/2017</t>
  </si>
  <si>
    <t>00222012001 DEP.DE CHEQ.AJENOS,RET.DE CAM.,CONCEPTO: DEP. A LA LIBRETA,DEP.: TESORERIA-INIAF , PROCEDENCIA: BANCO UNION S.A., CHEQUE: 1084, FECHA DE EMISION:07/09/2017</t>
  </si>
  <si>
    <t>00578012002 DEP.DE CHEQ.AJENOS,RET.DE CAM.,CONCEPTO: REVERSION,DEP.: BOLIVIANA DE AVIACION , PROCEDENCIA: BANCO UNION S.A., CHEQUE: 5525, FECHA DE EMISION:07/09/2017</t>
  </si>
  <si>
    <t>00046024204 DEP.DE CHEQ.AJENOS,RET.DE CAM.,CONCEPTO: REVERSION POR FONDOS NO EJECUTADOS SEDES COCHABAMBA,DEP.: MINISTERIO DE SALUD , PROCEDENCIA: BANCO UNION S.A., CHEQUE: 1732, FECHA DE EMISION:30/08/2017</t>
  </si>
  <si>
    <t>00523012001 DEP.DE CHEQ.AJENOS,RET.DE CAM.,CONCEPTO: PAGO POR SERVICIO PRESTADOS,DEP.: ECOBOL , PROCEDENCIA: BANCO NACIONAL DE BOLIVIA S.A., CHEQUE: 911784, FECHA DE EMISION:23/08/2017</t>
  </si>
  <si>
    <t>00523012001 DEP.DE CHEQ.AJENOS,RET.DE CAM.,CONCEPTO: PAGO POR SERVICIOS PRESTADOS,DEP.: ECOBOL , PROCEDENCIA: BANCO BISA S.A., CHEQUE: 974, FECHA DE EMISION:31/08/2017</t>
  </si>
  <si>
    <t>00099021001 DEPOSITO DE EFECTIVO, DEPOSITANTE: PATRICIA PAMELA HERMOSA GUTIERREZ, CONCEPTO: DEVOLUCION DE VIATICOS, CUENTA DE DEPOSITO: CUENTA UNICA DEL TESORO</t>
  </si>
  <si>
    <t>00512012001 DEPOSITO DE EFECTIVO, DEPOSITANTE: REGINA  ADRIANA CRUZ SILVA, CONCEPTO: DEVOLUCION DE REFRIGERIO, CUENTA DE DEPOSITO: CUENTA UNICA DEL TESORO</t>
  </si>
  <si>
    <t>00041031107 DEPOSITO DE EFECTIVO, DEPOSITANTE: JUAN JOSE MENDOZA AGUIRRE - IBMETRO, CONCEPTO: DEVOLUCION DE GASTOS OPERATIVOS, VIAJE A SANTA CRUZ EMPRESA ALFASA Y DISCAR SRL., CUENTA DE DEPOSITO: CUENTA UNICA DEL TESORO</t>
  </si>
  <si>
    <t>00586019203 DEPOSITO DE EFECTIVO, DEPOSITANTE: WALTER RAMIRO YUJRA APAZA, CONCEPTO: DEVOLUCION DE FONDOS EN AVANCE PREVENTIVO N° 597, CUENTA DE DEPOSITO: CUENTA UNICA DEL TESORO</t>
  </si>
  <si>
    <t>00099021001 DEPOSITO DE EFECTIVO, DEPOSITANTE: MINISTERIO PUBLICO, CONCEPTO: DEVOLUCION DE GASTOS DE INVESTIGACION POR EL DR CARLOS HERNAN ROBLES KUBBER, CUENTA DE DEPOSITO: CUENTA UNICA DEL TESORO</t>
  </si>
  <si>
    <t>00099021001 DEPOSITO DE EFECTIVO, DEPOSITANTE: MINISTERIO PUBLICO, CONCEPTO: DEVOLUCION DE GASTOS DE INVESTIGACION POR EL DR MAURICIO ARIEL ROMERO CATACORA, CUENTA DE DEPOSITO: CUENTA UNICA DEL TESORO</t>
  </si>
  <si>
    <t>00099021001 DEPOSITO DE EFECTIVO, DEPOSITANTE: ASFI - BURGOA JACQUELINE, CONCEPTO: DEVOLUCIÓN FONDOS POR ASIGNACIÓN DE PASAJES Y VIÁTICOS, CUENTA DE DEPOSITO: CUENTA UNICA DEL TESORO</t>
  </si>
  <si>
    <t>00373024101 DEPOSITO DE EFECTIVO, DEPOSITANTE: EUSEBIO MANUEL BALBOA SOLDADO, CONCEPTO: DEVOLUCIÓN DE FONDOS EN AVANCE, CUENTA DE DEPOSITO: CUENTA UNICA DEL TESORO</t>
  </si>
  <si>
    <t>00041031107 DEPOSITO DE EFECTIVO, DEPOSITANTE: EDSON DANIEL GOMES RAMOS, CONCEPTO: DEVOLUCION DE UN DIA DE VIATICO URBANO, CUENTA DE DEPOSITO: CUENTA UNICA DEL TESORO</t>
  </si>
  <si>
    <t>00041031107 DEPOSITO DE EFECTIVO, DEPOSITANTE: RODOLFO VEYMAR CAMACHO PERALES, CONCEPTO: DEVOLUCION  DE VIATICOS, CUENTA DE DEPOSITO: CUENTA UNICA DEL TESORO</t>
  </si>
  <si>
    <t>00523012001 DEP.DE CHEQ.AJENOS,RET.DE CAM.,CONCEPTO: PAGO POR SERVICIOS PRESTADOS,DEP.: ECOBOL , PROCEDENCIA: BANCO NACIONAL DE BOLIVIA S.A., CHEQUE: 6431, FECHA DE EMISION:30/08/2017</t>
  </si>
  <si>
    <t>00020011103 DEP.DE CHEQ.AJENOS,RET.DE CAM.,CONCEPTO: PAGO TRANSFERENCIA AL EXTERIOR POR ADQUISICION DE LLANTAS,DEP.: TRANSPORTE AEREO MILITAR , PROCEDENCIA: BANCO UNION S.A., CHEQUE: 18171, FECHA DE EMISION:08/09/2017</t>
  </si>
  <si>
    <t>00020011103 DEP.DE CHEQ.AJENOS,RET.DE CAM.,CONCEPTO: PAGO TRANSFERENCIA AL EXTERIOR POR ADQUISICION DE LLANTAS,DEP.: TRANSPORTE AEREO MILITAR , PROCEDENCIA: BANCO UNION S.A., CHEQUE: 18166, FECHA DE EMISION:08/09/2017</t>
  </si>
  <si>
    <t>00020011103 DEP.DE CHEQ.AJENOS,RET.DE CAM.,CONCEPTO: PAGO TRANSFERENCIA AL EXTERIOR POR MANTENIMIENTO DE MOTOR,DEP.: TRANSPORTE AEREO MILITAR , PROCEDENCIA: BANCO UNION S.A., CHEQUE: 18172, FECHA DE EMISION:08/09/2017</t>
  </si>
  <si>
    <t>00099021001 DEP.DE CHEQ.AJENOS,RET.DE CAM.,CONCEPTO: REVERSIÓN S/G REGISTRO DE EJECUCIÓN DE GASTO N°1491/2016, CPTE. CONTABLE N°1964,DEP.: MINISTERIO DE GOBIERNO - UELICN , PROCEDENCIA: BANCO UNION S.A., CHEQUE: 7653, FECHA DE EMISION:07/09/2017</t>
  </si>
  <si>
    <t>00086051101 DEP.DE CHEQ.AJENOS,RET.DE CAM.,CONCEPTO: PROYECTO " CONSTRUCCION TRASVASE PONGO ESTRELLANI " LA PAZ,DEP.: EPSAS  S.A. , PROCEDENCIA: BANCO BISA S.A., CHEQUE: 21397, FECHA DE EMISION:08/09/2017</t>
  </si>
  <si>
    <t>00015011108 DEP.DE CHEQ.AJENOS,RET.DE CAM.,CONCEPTO: DEVOLUCION DE FONDOS,DEP.: MIN GOBIERNO , PROCEDENCIA: BANCO UNION S.A., CHEQUE: 50868, FECHA DE EMISION:06/09/2017</t>
  </si>
  <si>
    <t>00099021001 DEP.DE CHEQ.AJENOS,RET.DE CAM.,CONCEPTO: COMPENSACION MENSUAL DE COTIZACION,DEP.: FUTURO DE BOLIVIA  S.A  AFP , PROCEDENCIA: BANCO DE CREDITO DE BOLIVIA S.A., CHEQUE: 50493, FECHA DE EMISION:11/09/2017</t>
  </si>
  <si>
    <t>00015011108 DEP.DE CHEQ.AJENOS,RET.DE CAM.,CONCEPTO: DEVOLUCION DE FONDOS,DEP.: MIN GOBIERNO , PROCEDENCIA: BANCO UNION S.A., CHEQUE: 50867, FECHA DE EMISION:06/09/2017</t>
  </si>
  <si>
    <t>00099021001 DEP.DE CHEQ.AJENOS,RET.DE CAM.,CONCEPTO: FRACCION COMPLEMENTARIA MENSUAL,DEP.: FUTURO DE BOLIVIA  S.A  AFP , PROCEDENCIA: BANCO DE CREDITO DE BOLIVIA S.A., CHEQUE: 50494, FECHA DE EMISION:11/09/2017</t>
  </si>
  <si>
    <t>00203012004 DEP.DE CHEQ.AJENOS,RET.DE CAM.,CONCEPTO: DEPOSITÓ POR RESTITUCIONES JUDICIALES CASO ASFI - MARIA SCHILNK,DEP.: ORGANO JUDICIAL -  TFI , PROCEDENCIA: BANCO UNION S.A., CHEQUE: 2711, FECHA DE EMISION:07/09/2017</t>
  </si>
  <si>
    <t>00041041103 DEP.DE CHEQ.AJENOS,RET.DE CAM.,CONCEPTO: PARA LA EJECUCION DEL PLAN DE INNOVACION FUNDESNAP,DEP.: MDPYEP-PROBOLIVIA , PROCEDENCIA: BANCO UNION S.A., CHEQUE: 376, FECHA DE EMISION:11/09/2017</t>
  </si>
  <si>
    <t>00099021001 DEPOSITO DE EFECTIVO, DEPOSITANTE: ERICK RENE HERRERA BERRIOS, CONCEPTO: DOBLE PERCEPCIÓN, CUENTA DE DEPOSITO: CUENTA UNICA DEL TESORO</t>
  </si>
  <si>
    <t>00212082004 DEPOSITO DE EFECTIVO, DEPOSITANTE: JUAN GUSTAVO OROZCO RAMALLO, CONCEPTO: DEVOLUCION DE VIATICOS INRA, CUENTA DE DEPOSITO: CUENTA UNICA DEL TESORO</t>
  </si>
  <si>
    <t>00212082004 DEPOSITO DE EFECTIVO, DEPOSITANTE: JOHANNA TERESA ALVAREZ NAVA, CONCEPTO: DEVOLUCION DE VIATICOS INRA, CUENTA DE DEPOSITO: CUENTA UNICA DEL TESORO</t>
  </si>
  <si>
    <t>00046024204 DEPOSITO DE EFECTIVO, DEPOSITANTE: COMPAÑIA COMERCIAL MINERA RICACRUZ LTDA 121079027, CONCEPTO: DEVOLUCION, CUENTA DE DEPOSITO: CUENTA UNICA DEL TESORO</t>
  </si>
  <si>
    <t>00585012002 DEPOSITO DE EFECTIVO, DEPOSITANTE: AGENCIA BOLIVIANA ESPACIAL - JORGE BUENO MARQUEZ, CONCEPTO: DEVOLUCION DE FONDOS, CUENTA DE DEPOSITO: CUENTA UNICA DEL TESORO</t>
  </si>
  <si>
    <t>00052014102 DEPOSITO DE EFECTIVO, DEPOSITANTE: RUTH LAURA QUENTA, CONCEPTO: DEVOLUCION DE MULTAS POR SERVICIOS DE TRANSPORTE WORLDMOVING SRL. DE LA GESTION 2015, CUENTA DE DEPOSITO: CUENTA UNICA DEL TESORO</t>
  </si>
  <si>
    <t>00099021001 DEPOSITO DE EFECTIVO, DEPOSITANTE: MELISA ABALOS CHOQUE, CONCEPTO: SALDO DE FONDO EN AVANCE, CUENTA DE DEPOSITO: CUENTA UNICA DEL TESORO</t>
  </si>
  <si>
    <t>00046114201 DEPOSITO DE EFECTIVO, DEPOSITANTE: PUERTA MORALES ARNOLDO, CONCEPTO: DEVOLUCION DE RECURSOS NO EJECUTADOS DE C31-1476, CUENTA DE DEPOSITO: CUENTA UNICA DEL TESORO</t>
  </si>
  <si>
    <t>00099021001 DEPOSITO DE EFECTIVO, DEPOSITANTE: VLADIMIR ESCOBAR VELASQUEZ, CONCEPTO: DEVOLUCION DE PASAJES DE C31-1561, CUENTA DE DEPOSITO: CUENTA UNICA DEL TESORO</t>
  </si>
  <si>
    <t>00099021001 DEPOSITO DE EFECTIVO, DEPOSITANTE: 5TO DISTRITO NAVAL SANTA CRUZ, CONCEPTO: REVERSIÓN DE GASTOS DE FUNCIONAMIENTO, CUENTA DE DEPOSITO: CUENTA UNICA DEL TESORO</t>
  </si>
  <si>
    <t>00099021001 DEPOSITO DE EFECTIVO, DEPOSITANTE: MIGUEL ANTONIO CHACON BUSTILLOS, CONCEPTO: REVERSION C-31 N° 239, CUENTA DE DEPOSITO: CUENTA UNICA DEL TESORO</t>
  </si>
  <si>
    <t>00212082001 DEPOSITO DE EFECTIVO, DEPOSITANTE: GROVER GUSTAVO ALEGRIA LAURA, CONCEPTO: DEVOLUCION DE FONDOS EN AVANCE, CUENTA DE DEPOSITO: CUENTA UNICA DEL TESORO</t>
  </si>
  <si>
    <t>00099021001 DEPOSITO DE EFECTIVO, DEPOSITANTE: GABRIELA ALANOCA FLORES, CONCEPTO: DEVOLUCION DE PASAJES AEREOS LA PAZ-COCHABAMBA, CUENTA DE DEPOSITO: CUENTA UNICA DEL TESORO</t>
  </si>
  <si>
    <t>00290012001 DEPOSITO DE EFECTIVO, DEPOSITANTE: IVAN ARANCIBIA ZEGARRA, CONCEPTO: DEPÓSITO POR TASA DE AEROPUERTO, CUENTA DE DEPOSITO: CUENTA UNICA DEL TESORO</t>
  </si>
  <si>
    <t>00041031107 DEPOSITO DE EFECTIVO, DEPOSITANTE: DAVID PASTOR YUGAR CACERES, CONCEPTO: DEVOLUCION POR CONCEPTO DE PASAJE TERRESTRE, CUENTA DE DEPOSITO: CUENTA UNICA DEL TESORO</t>
  </si>
  <si>
    <t>00070011102 DEPOSITO DE EFECTIVO, DEPOSITANTE: ROLANDO G. GOMEZ MAMANI, CONCEPTO: DEVOLUCION DE FONDOS DESEMBOLSADOS, CUENTA DE DEPOSITO: CUENTA UNICA DEL TESORO</t>
  </si>
  <si>
    <t>00070011102 DEPOSITO DE EFECTIVO, DEPOSITANTE: FREDDY ARUQUIPA CHIPANA, CONCEPTO: DEVOLUCION SALDO CURSO DE FORTALECIMIENTO, CUENTA DE DEPOSITO: CUENTA UNICA DEL TESORO</t>
  </si>
  <si>
    <t>00290012001 DEPOSITO DE EFECTIVO, DEPOSITANTE: REINA MARTHA ESPINOZA MURGA - SIN, CONCEPTO: DEVOLUCIÓN DE PASAJE LA PAZ - SANTA CRUZ, CUENTA DE DEPOSITO: CUENTA UNICA DEL TESORO</t>
  </si>
  <si>
    <t>00574012002 DEPOSITO DE EFECTIVO, DEPOSITANTE: LACTEOSBOL-JOSE ANTONIO BORDA, CONCEPTO: DEVOLUCION EN CONCEPTO DE VIATICOS, CUENTA DE DEPOSITO: CUENTA UNICA DEL TESORO</t>
  </si>
  <si>
    <t>00591012001 DEPOSITO DE EFECTIVO, DEPOSITANTE: BENITA JALACORI MENDOZA, CONCEPTO: CONSUMO DE AGUA DE MES DE DICIEMBRE DEL 2016, CUENTA DE DEPOSITO: CUENTA UNICA DEL TESORO</t>
  </si>
  <si>
    <t>00591012001 DEPOSITO DE EFECTIVO, DEPOSITANTE: SOFIA ROQUE CHOQUE, CONCEPTO: CONSUMO DE AGUA DE MES DE DICIEMBRE 2016, CUENTA DE DEPOSITO: CUENTA UNICA DEL TESORO</t>
  </si>
  <si>
    <t>00591012001 DEPOSITO DE EFECTIVO, DEPOSITANTE: SOFIA ROQUE CHOQUE, CONCEPTO: CONSUMO DE LUZ DE MES DE DICIEMBRE DEL 2016, CUENTA DE DEPOSITO: CUENTA UNICA DEL TESORO</t>
  </si>
  <si>
    <t>00591012001 DEPOSITO DE EFECTIVO, DEPOSITANTE: YARCO VLADIMIR VILLAMOR ORIHUELA, CONCEPTO: CONSUMO DE AGUA DE MES DE DICIEMBRE DEL 2016, CUENTA DE DEPOSITO: CUENTA UNICA DEL TESORO</t>
  </si>
  <si>
    <t>00591012001 DEPOSITO DE EFECTIVO, DEPOSITANTE: YARCO VLADIMIR VILLAMOR ORIHUELA, CONCEPTO: CONSUMO DE AGUA DE MES DE ENERO DEL 2017, CUENTA DE DEPOSITO: CUENTA UNICA DEL TESORO</t>
  </si>
  <si>
    <t>00378012002 DEPOSITO DE EFECTIVO, DEPOSITANTE: MARCO USNAYO, CONCEPTO: DEVOLUCION PREVENTIVO N° 409, CUENTA DE DEPOSITO: CUENTA UNICA DEL TESORO</t>
  </si>
  <si>
    <t>00591012001 DEPOSITO DE EFECTIVO, DEPOSITANTE: YARCO VLADIMIR VILLAMOR ORIHUELA, CONCEPTO: CONSUMO DE AGUA DE MES DE FEBRERO DEL 2017, CUENTA DE DEPOSITO: CUENTA UNICA DEL TESORO</t>
  </si>
  <si>
    <t>00526012001 DEPOSITO DE EFECTIVO, DEPOSITANTE: BOLIVIA TV-ANTENOR LUIS CERRUTO MEDINA, CONCEPTO: DEVOLUCION FONDOS AVANCE, CUENTA DE DEPOSITO: CUENTA UNICA DEL TESORO</t>
  </si>
  <si>
    <t>00313012004 DEP.DE CHEQ.AJENOS,RET.DE CAM.,CONCEPTO: DEVOLUCION POR CONCEPTO DE BAJAS MEDICAS,DEP.: APS , PROCEDENCIA: BANCO NACIONAL DE BOLIVIA S.A., CHEQUE: 6347269, FECHA DE EMISION:15/08/2017</t>
  </si>
  <si>
    <t>00283014101 DEP.DE CHEQ.AJENOS,RET.DE CAM.,CONCEPTO: DESCUENTO,DEP.: ADUANA NACIONAL , PROCEDENCIA: BANCO UNION S.A., CHEQUE: 2716, FECHA DE EMISION:07/09/2017</t>
  </si>
  <si>
    <t>00099021001 DEP.DE CHEQ.AJENOS,RET.DE CAM.,CONCEPTO: ADEMAF: DEVOLUCION DE RECURSOS PREV. N° 2 (C-12),DEP.: ADEMAF-MONICA VARGAS RUIZ , PROCEDENCIA: BANCO UNION S.A., CHEQUE: 1119, FECHA DE EMISION:07/09/2017</t>
  </si>
  <si>
    <t>00099021001 DEP.DE CHEQ.AJENOS,RET.DE CAM.,CONCEPTO: ADEMAF: DEVOLUCION RECURSOS PREV. N° 2 (C-11),DEP.: ADEMAF-MONICA VARGAS RUIZ , PROCEDENCIA: BANCO UNION S.A., CHEQUE: 1118, FECHA DE EMISION:07/09/2017</t>
  </si>
  <si>
    <t>00041011101 DEP.DE CHEQ.AJENOS,RET.DE CAM.,CONCEPTO: DERECHO DE CONCESION,DEP.: FUNDEMPRESA , PROCEDENCIA: BANCO BISA S.A., CHEQUE: 8078, FECHA DE EMISION:06/09/2017</t>
  </si>
  <si>
    <t>00041011101 DEP.DE CHEQ.AJENOS,RET.DE CAM.,CONCEPTO: GACETA ELECTRONICA,DEP.: FUNDEMPRESA , PROCEDENCIA: BANCO MERCANTIL SANTA CRUZ SA., CHEQUE: 6123, FECHA DE EMISION:06/09/2017</t>
  </si>
  <si>
    <t>00512042001 DEP.DE CHEQ.AJENOS,RET.DE CAM.,CONCEPTO: DEVOLUCIÓN ARPTOS DEL ORIENTE VADASC,DEP.: AASANA , PROCEDENCIA: BANCO UNION S.A., CHEQUE: 2011, FECHA DE EMISION:07/09/2017</t>
  </si>
  <si>
    <t>00512012001 DEP.DE CHEQ.AJENOS,RET.DE CAM.,CONCEPTO: DEVOLUCIÓN,DEP.: AASANA , PROCEDENCIA: BANCO UNION S.A., CHEQUE: 2009, FECHA DE EMISION:07/09/2017</t>
  </si>
  <si>
    <t>00015011108 DEP.DE CHEQ.AJENOS,RET.DE CAM.,CONCEPTO: DEVOLUCION DE FONDOS,DEP.: MIN. GOBIERNO , PROCEDENCIA: BANCO UNION S.A., CHEQUE: 50869, FECHA DE EMISION:07/09/2017</t>
  </si>
  <si>
    <t>00015011108 DEP.DE CHEQ.AJENOS,RET.DE CAM.,CONCEPTO: DEVOLUCION DE FONDOS,DEP.: MIN GOBIERNO , PROCEDENCIA: BANCO UNION S.A., CHEQUE: 50862, FECHA DE EMISION:31/08/2017</t>
  </si>
  <si>
    <t>00099021001 DEPOSITO DE EFECTIVO, DEPOSITANTE: ZORAIDA REYES CARVAJAL, CONCEPTO: DEVOLUCION DE REFRIGERIO PLANTA DICIEMBRE 2016, CUENTA DE DEPOSITO: CUENTA UNICA DEL TESORO</t>
  </si>
  <si>
    <t>00129028001 DEPOSITO DE EFECTIVO, DEPOSITANTE: ZORAIDA REYES CARVAJAL, CONCEPTO: DEVOLUCION DE REFRIGERIO COSUDE 2016, CUENTA DE DEPOSITO: CUENTA UNICA DEL TESORO</t>
  </si>
  <si>
    <t>00290012001 DEPOSITO DE EFECTIVO, DEPOSITANTE: FABIOLA CECILIA RAMIREZ RODRIGUEZ, CONCEPTO: DEVOLUCION DE PASAJES Y VIATICOS, CUENTA DE DEPOSITO: CUENTA UNICA DEL TESORO</t>
  </si>
  <si>
    <t>00016018001 DEPOSITO DE EFECTIVO, DEPOSITANTE: OLGA MIRTHA ALARCON FARFAN, CONCEPTO: DEVOLUCION CARGO A CUENTA, CUENTA DE DEPOSITO: CUENTA UNICA DEL TESORO</t>
  </si>
  <si>
    <t>00041044201 DEPOSITO DE EFECTIVO, DEPOSITANTE: PATRICIA INES HUARAYA CABRERA, CONCEPTO: DEV SALDO FONDO AVANCE POR ACT TRANSF DE CONOC TECNICO TEMA CONTROL DE CAL LECHE CRUDA Y ACRED LABOR, CUENTA DE DEPOSITO: CUENTA UNICA DEL TESORO</t>
  </si>
  <si>
    <t>00070011102 DEPOSITO DE EFECTIVO, DEPOSITANTE: JAVIER LIMA QUELCA, CONCEPTO: DEVOLUCION DE GASTOS DE COMBUSTIBLE, CUENTA DE DEPOSITO: CUENTA UNICA DEL TESORO</t>
  </si>
  <si>
    <t>00099021001 DEPOSITO DE EFECTIVO, DEPOSITANTE: ASFI-DORIAN ROBERT PEÑALOZA SOTOMAYOR, CONCEPTO: DEVOLUCION VIATICOS, CUENTA DE DEPOSITO: CUENTA UNICA DEL TESORO</t>
  </si>
  <si>
    <t>00526012001 DEPOSITO DE EFECTIVO, DEPOSITANTE: DAVID CORONEL M., CONCEPTO: DEVOLUCION DE PASAJES, CUENTA DE DEPOSITO: CUENTA UNICA DEL TESORO</t>
  </si>
  <si>
    <t>00099021001 DEPOSITO DE EFECTIVO, DEPOSITANTE: ROSEMAR LUCIA RIVERO SALAZAR, CONCEPTO: DEVOLUCION DE ESCALAFON PROFECIONAL AGOSTO 2017, CUENTA DE DEPOSITO: CUENTA UNICA DEL TESORO</t>
  </si>
  <si>
    <t>00099021001 DEPOSITO DE EFECTIVO, DEPOSITANTE: ZORAIDA REYES CARVAJAL, CONCEPTO: DEVOLUCION REFRIGERIOS PLANTA ENERO 2017, CUENTA DE DEPOSITO: CUENTA UNICA DEL TESORO</t>
  </si>
  <si>
    <t>00129012001 DEPOSITO DE EFECTIVO, DEPOSITANTE: ZORAIDA REYES CARVAJAL, CONCEPTO: DEVOLUCION REFRIGERIO EVENTUAL ENERO 2017, CUENTA DE DEPOSITO: CUENTA UNICA DEL TESORO</t>
  </si>
  <si>
    <t>00099021001 DEPOSITO DE EFECTIVO, DEPOSITANTE: ZORAIDA REYES CARVAJAL, CONCEPTO: DEVOLUCION REFRIGERIOS PLANTA FEBRERO 2017, CUENTA DE DEPOSITO: CUENTA UNICA DEL TESORO</t>
  </si>
  <si>
    <t>00129012001 DEPOSITO DE EFECTIVO, DEPOSITANTE: ZORAIDA REYES CARVAJAL, CONCEPTO: DEVOLUCION REFRIGERIO FEBRERO, MARZO,ABRIL 2017, CUENTA DE DEPOSITO: CUENTA UNICA DEL TESORO</t>
  </si>
  <si>
    <t>00133012001 DEPOSITO DE EFECTIVO, DEPOSITANTE: LOTERIA NACIONAL DE B. Y S., CONCEPTO: M.E.L.  SALDO PAGO DE PREMIOS SORTEO " SEMBRANDO VALORES ", CUENTA DE DEPOSITO: CUENTA UNICA DEL TESORO</t>
  </si>
  <si>
    <t>00099021001 DEPOSITO DE EFECTIVO, DEPOSITANTE: MINISTERIO DE RELACIONES EXTERIORES, CONCEPTO: PENALIDADES Y CAMBIO DE CLASE, VUELOS INVITADOS ALA CMP, CUENTA DE DEPOSITO: CUENTA UNICA DEL TESORO</t>
  </si>
  <si>
    <t>00099021001 DEPOSITO DE EFECTIVO, DEPOSITANTE: ZORAIDA REYES CARVAJAL, CONCEPTO: DEVOLUCION REFRIGERIO MARZO 2017, CUENTA DE DEPOSITO: CUENTA UNICA DEL TESORO</t>
  </si>
  <si>
    <t>00129012001 DEPOSITO DE EFECTIVO, DEPOSITANTE: ZORAIDA REYES CARVAJAL, CONCEPTO: DEVOLUCION REFRIGERIOS - CONSULTORES DE LINEA, CUENTA DE DEPOSITO: CUENTA UNICA DEL TESORO</t>
  </si>
  <si>
    <t>00512012001 DEPOSITO DE EFECTIVO, DEPOSITANTE: ANDREA RUBIN DE CELIS SORIA GALVARRO, CONCEPTO: DEVOLUCION DE PASAJES, CUENTA DE DEPOSITO: CUENTA UNICA DEL TESORO</t>
  </si>
  <si>
    <t>00099021001 DEPOSITO DE EFECTIVO, DEPOSITANTE: MINISTERIO DE DEFENSA, CONCEPTO: DESEMBOLSO COM SERV. VIAJE STA CRUZ 26/06/17  7/08/17, CUENTA DE DEPOSITO: CUENTA UNICA DEL TESORO</t>
  </si>
  <si>
    <t>00591012001 DEPOSITO DE EFECTIVO, DEPOSITANTE: CESAR DOCKWEILER SUAREZ, CONCEPTO: DEVOLUCION DE VIATICOS, CUENTA DE DEPOSITO: CUENTA UNICA DEL TESORO</t>
  </si>
  <si>
    <t>00132062001 DEPOSITO DE EFECTIVO, DEPOSITANTE: JUAN CARLOS GUZMAN MEDINA, CONCEPTO: DEVOLUCIÓN SALDOS DE FONDOS EN AVANCE, CUENTA DE DEPOSITO: CUENTA UNICA DEL TESORO</t>
  </si>
  <si>
    <t>00526012001 DEPOSITO DE EFECTIVO, DEPOSITANTE: BOLIVIA TV HEBER MICHEL OÑA, CONCEPTO: DEVOLUCION DE PASAJES, CUENTA DE DEPOSITO: CUENTA UNICA DEL TESORO</t>
  </si>
  <si>
    <t>00526012001 DEPOSITO DE EFECTIVO, DEPOSITANTE: BOLIVIA TV SOFIA CHAMBI RODRIGUEZ, CONCEPTO: DEVOLUCION DE PASAJES, CUENTA DE DEPOSITO: CUENTA UNICA DEL TESORO</t>
  </si>
  <si>
    <t>00574012002 DEPOSITO DE EFECTIVO, DEPOSITANTE: JOSE LUIS OLMOS ZORRILLA, CONCEPTO: DEVOLUCION DE PASAJES, CUENTA DE DEPOSITO: CUENTA UNICA DEL TESORO</t>
  </si>
  <si>
    <t>00070011102 DEPOSITO DE EFECTIVO, DEPOSITANTE: HECTOR ANDRES HINOJOSA RODRIGUEZ, CONCEPTO: DEVOLUCIÓN DE VIÁTICOS VIAJE PERÚ - LIMA DEL 31-08-2017 AL 01-09-2017, CUENTA DE DEPOSITO: CUENTA UNICA DEL TESORO</t>
  </si>
  <si>
    <t>00099021001 DEPOSITO DE EFECTIVO, DEPOSITANTE: GLADYS ARGHATA CHAMBI DE BALTAZAR, CONCEPTO: DEVOLUCION DE PAGO HABER AGOSTO 2017, CUENTA DE DEPOSITO: CUENTA UNICA DEL TESORO</t>
  </si>
  <si>
    <t>00591012001 DEPOSITO DE EFECTIVO, DEPOSITANTE: EMP ESTATAL DE TRANSP POR CABLE MI TELEFERICO, CONCEPTO: SOLICITUD DE PAGO POR SERVICIOS BASICOS JULIO 2017, CUENTA DE DEPOSITO: CUENTA UNICA DEL TESORO</t>
  </si>
  <si>
    <t>00526012001 DEPOSITO DE EFECTIVO, DEPOSITANTE: BOLIVIA  TV - JUAN CARLOS VARGAS E., CONCEPTO: DEVOLUCION DE PASAJES, CUENTA DE DEPOSITO: CUENTA UNICA DEL TESORO</t>
  </si>
  <si>
    <t>00591012001 DEPOSITO DE EFECTIVO, DEPOSITANTE: EMP ESTATAL DE TRANSP POR CABLE MI TELEFERICO, CONCEPTO: SOLICITUD DE PAGO POR SERVICIOS BASICOS JUNIO 2017, CUENTA DE DEPOSITO: CUENTA UNICA DEL TESORO</t>
  </si>
  <si>
    <t>00016011101 DEPOSITO DE EFECTIVO, DEPOSITANTE: MIN EDUCACION - EDWIN QUISBERT, CONCEPTO: DEVOLUCIÓN DE VIÁTICOS Y PASAJES, CUENTA DE DEPOSITO: CUENTA UNICA DEL TESORO</t>
  </si>
  <si>
    <t>00292012001 DEPOSITO DE EFECTIVO, DEPOSITANTE: NESTOR PAZ VILLAMOR, CONCEPTO: CONVENIO ENTRE VIAS BOLIVIA Y FEDERACION 1ERO DE MAYO, CUENTA DE DEPOSITO: CUENTA UNICA DEL TESORO</t>
  </si>
  <si>
    <t>00523012001 DEP.DE CHEQ.AJENOS,RET.DE CAM.,CONCEPTO: PAGO POR SERVICIOS PRESTADOS,DEP.: ECOBOL , PROCEDENCIA: BANCO NACIONAL DE BOLIVIA S.A., CHEQUE: 5904599, FECHA DE EMISION:25/08/2017</t>
  </si>
  <si>
    <t>00099021001 DEP.DE CHEQ.AJENOS,RET.DE CAM.,CONCEPTO: DEVOLUCION COBROS INDEBIDOS GRUPO N° 12 COMPROBANTE N° 206 DE 6-9-17,DEP.: SENASIR , PROCEDENCIA: BANCO UNION S.A., CHEQUE: 7645, FECHA DE EMISION:06/09/2017</t>
  </si>
  <si>
    <t>00523012001 DEP.DE CHEQ.AJENOS,RET.DE CAM.,CONCEPTO: PAGO POR SERVICIOS PRESTADOS,DEP.: ECOBOL , PROCEDENCIA: BANCO NACIONAL DE BOLIVIA S.A., CHEQUE: 6408, FECHA DE EMISION:25/08/2017</t>
  </si>
  <si>
    <t>00523012001 DEP.DE CHEQ.AJENOS,RET.DE CAM.,CONCEPTO: PAGO POR SERVICIOS PRESTADOS,DEP.: ECOBOL , PROCEDENCIA: BANCO NACIONAL DE BOLIVIA S.A., CHEQUE: 6438118, FECHA DE EMISION:28/08/2017</t>
  </si>
  <si>
    <t>00523012001 DEP.DE CHEQ.AJENOS,RET.DE CAM.,CONCEPTO: PAGO POR SERVICIOS PRESTADOS,DEP.: ECOBOL , PROCEDENCIA: BANCO NACIONAL DE BOLIVIA S.A., CHEQUE: 6438117, FECHA DE EMISION:28/08/2017</t>
  </si>
  <si>
    <t>00523012001 DEP.DE CHEQ.AJENOS,RET.DE CAM.,CONCEPTO: PAGO POR SERVICIOS PRESTADOS,DEP.: ECOBOL , PROCEDENCIA: BANCO NACIONAL DE BOLIVIA S.A., CHEQUE: 6433659, FECHA DE EMISION:07/09/2017</t>
  </si>
  <si>
    <t>00523012001 DEP.DE CHEQ.AJENOS,RET.DE CAM.,CONCEPTO: PAGO POR SERVICIOS PRESTADOS,DEP.: ECOBOL , PROCEDENCIA: BANCO NACIONAL DE BOLIVIA S.A., CHEQUE: 6014957, FECHA DE EMISION:25/08/2017</t>
  </si>
  <si>
    <t>00523012001 DEP.DE CHEQ.AJENOS,RET.DE CAM.,CONCEPTO: PAGO POR SERVICIOS PRESTADOS,DEP.: ECOBOL , PROCEDENCIA: BANCO NACIONAL DE BOLIVIA S.A., CHEQUE: 6438139, FECHA DE EMISION:31/08/2017</t>
  </si>
  <si>
    <t>00512012001 DEPOSITO DE EFECTIVO, DEPOSITANTE: AASANA - PAOLA ALEJANDRA CALERO VARGAS, CONCEPTO: DEVOLUCION DE REFRIGERIO, CUENTA DE DEPOSITO: CUENTA UNICA DEL TESORO</t>
  </si>
  <si>
    <t>00526012001 DEPOSITO DE EFECTIVO, DEPOSITANTE: JAIME QUISPE MAMANI - BOLIVIA TV, CONCEPTO: DEVOLUCIÓN DE VIÁTICOS, CUENTA DE DEPOSITO: CUENTA UNICA DEL TESORO</t>
  </si>
  <si>
    <t>00283012002 DEPOSITO DE EFECTIVO, DEPOSITANTE: REG TRAVEL SRL, CONCEPTO: DEVOLUCIÓN DE PASAJES, CUENTA DE DEPOSITO: CUENTA UNICA DEL TESORO</t>
  </si>
  <si>
    <t>00046104203 DEPOSITO DE EFECTIVO, DEPOSITANTE: WILLIAM VICENTE LEAÑO HERRERA, CONCEPTO: REVERSION, CUENTA DE DEPOSITO: CUENTA UNICA DEL TESORO</t>
  </si>
  <si>
    <t>00070011101 DEPOSITO DE EFECTIVO, DEPOSITANTE: SOHIA FANNY DEL CASTILLO TORO, CONCEPTO: PAGO MULTA AFP PREVISION S.A. SEGUN INF/AI CB N° 004/2017, CUENTA DE DEPOSITO: CUENTA UNICA DEL TESORO</t>
  </si>
  <si>
    <t>00016011101 DEPOSITO DE EFECTIVO, DEPOSITANTE: RICHARD RODRIGUEZ PARDO, CONCEPTO: DEVOLUCION, CUENTA DE DEPOSITO: CUENTA UNICA DEL TESORO</t>
  </si>
  <si>
    <t>00099021001 DEPOSITO DE EFECTIVO, DEPOSITANTE: CARLOS IVAN AJHUACHO LOPEZ - ATT, CONCEPTO: DEVOLUCION POR PAGO DEL RETRASO DE INSPECCION VEHICULAR DE LA GESTION 2016, CUENTA DE DEPOSITO: CUENTA UNICA DEL TESORO</t>
  </si>
  <si>
    <t>00526012001 DEPOSITO DE EFECTIVO, DEPOSITANTE: BOLIVIA TV - RICHARD NINA CALLA, CONCEPTO: DEVOLUCION DE PASAJES, CUENTA DE DEPOSITO: CUENTA UNICA DEL TESORO</t>
  </si>
  <si>
    <t>00099021001 DEPOSITO DE EFECTIVO, DEPOSITANTE: VALENTIN VEGA MORUNO, CONCEPTO: REVERSION, CUENTA DE DEPOSITO: CUENTA UNICA DEL TESORO</t>
  </si>
  <si>
    <t>00526012001 DEPOSITO DE EFECTIVO, DEPOSITANTE: ALVARO MORALES TRUJILLO - BOLIVIA TV, CONCEPTO: DEVOLUCION PASAJES, CUENTA DE DEPOSITO: CUENTA UNICA DEL TESORO</t>
  </si>
  <si>
    <t>00015011108 DEPOSITO DE EFECTIVO, DEPOSITANTE: FERNANDO BUSTINZA TORREZ, CONCEPTO: DEVOLUCION DE FONDOS EN AVANCE - FERNANDO BUSTINZA, CUENTA DE DEPOSITO: CUENTA UNICA DEL TESORO</t>
  </si>
  <si>
    <t>00099021001 DEPOSITO DE EFECTIVO, DEPOSITANTE: SEGIP - OFICINA NACIONAL, CONCEPTO: DEVOLUCION DE SALDO DEL COMPROVANTE C-31 N° 601 PRIMER FONDO SAO PAULO - BRASIL FUENTE 41, CUENTA DE DEPOSITO: CUENTA UNICA DEL TESORO</t>
  </si>
  <si>
    <t>00340012003 DEPOSITO DE EFECTIVO, DEPOSITANTE: SEGIP - OFICINA NACIONAL, CONCEPTO: DEVOLUCION DE SALDO DEL COMPROVANTE C-31 N° 602 PRIMER FONDO SAO PAULO - BRASIL FUENTE 20, CUENTA DE DEPOSITO: CUENTA UNICA DEL TESORO</t>
  </si>
  <si>
    <t>00099021001 DEPOSITO DE EFECTIVO, DEPOSITANTE: SEGIP - OFICINA NACIONAL, CONCEPTO: DEVOLUCION DE SALDO DEL COMPROVANTE C-31 N° 979 SEGUNDO FONDO SAO PAULO - BRASIL FUENTE 41, CUENTA DE DEPOSITO: CUENTA UNICA DEL TESORO</t>
  </si>
  <si>
    <t>00099021001 DEPOSITO DE EFECTIVO, DEPOSITANTE: SEGIP - OFICINA NACIONAL, CONCEPTO: DEVOLUCION DE SALDO DEL COMPROBANTE C-31 N° 1729 TERCER  FONDO SAO PAULO - BRASIL FUENTE 41, CUENTA DE DEPOSITO: CUENTA UNICA DEL TESORO</t>
  </si>
  <si>
    <t>00526012001 DEPOSITO DE EFECTIVO, DEPOSITANTE: FRANZ LLIULLY CHIPANA - BOLIVIA TV, CONCEPTO: DEVOLUCIÓN DE PASAJES, CUENTA DE DEPOSITO: CUENTA UNICA DEL TESORO</t>
  </si>
  <si>
    <t>00222018010 DEPOSITO DE EFECTIVO, DEPOSITANTE: INIAF - POTOSI, CONCEPTO: REVERSION C-31  -  944, CUENTA DE DEPOSITO: CUENTA UNICA DEL TESORO</t>
  </si>
  <si>
    <t>00099031004 DEPOSITO DE EFECTIVO, DEPOSITANTE: MABEL CLAUDIA BOHORQUEZ CORO, CONCEPTO: PAGO POR REPOSICION DE NOCRE, CUENTA DE DEPOSITO: CUENTA UNICA DEL TESORO</t>
  </si>
  <si>
    <t>00016011101 DEPOSITO DE EFECTIVO, DEPOSITANTE: MIN. EDUACACION - ALAM VARGAS CHACON, CONCEPTO: SALDO PASAJES Y VIATICOS, CUENTA DE DEPOSITO: CUENTA UNICA DEL TESORO</t>
  </si>
  <si>
    <t>00099021001 DEPOSITO DE EFECTIVO, DEPOSITANTE: SENAPE, CONCEPTO: DEVOLUCION DE VIATICOS VIAJE A SANTA CRUZ DE RENE BLACUTT M., CUENTA DE DEPOSITO: CUENTA UNICA DEL TESORO</t>
  </si>
  <si>
    <t>00016011101 DEPOSITO DE EFECTIVO, DEPOSITANTE: JULIAN ACHO CHURATA, CONCEPTO: DEVOLUCION CARGO A CUENTA, CUENTA DE DEPOSITO: CUENTA UNICA DEL TESORO</t>
  </si>
  <si>
    <t>00292032001 DEPOSITO DE EFECTIVO, DEPOSITANTE: HERMES TRANS SRL., CONCEPTO: PAGO POR GASTOS DE TRASLADO DE MATERIAL MONETARIO HASTA BOVEDA DEL BCB, CUENTA DE DEPOSITO: CUENTA UNICA DEL TESORO</t>
  </si>
  <si>
    <t>00512012001 DEPOSITO DE EFECTIVO, DEPOSITANTE: AASANA - IVAN PACO AISALLANQUE, CONCEPTO: DEVOLUCION DE REFRIGERIO, CUENTA DE DEPOSITO: CUENTA UNICA DEL TESORO</t>
  </si>
  <si>
    <t>00099021001 DEPOSITO DE EFECTIVO, DEPOSITANTE: TANIA AGUILAR VILLARROEL, CONCEPTO: DEVOLUCION POR COBRO DE HABERES, CUENTA DE DEPOSITO: CUENTA UNICA DEL TESORO</t>
  </si>
  <si>
    <t>00099021001 DEPOSITO DE EFECTIVO, DEPOSITANTE: WILFREDO RODRIGUEZ QUISPE, CONCEPTO: POR PAGO INDEBIDO DE ASIGNACION FAMILIAR, PRE-NATAL, CUENTA DE DEPOSITO: CUENTA UNICA DEL TESORO</t>
  </si>
  <si>
    <t>00212082001 DEPOSITO DE EFECTIVO, DEPOSITANTE: DARWIN SANTIAGO PALOMINO LOPEZ, CONCEPTO: DEVOLUCIÓN DE GASTOS OPERATIVOS, CUENTA DE DEPOSITO: CUENTA UNICA DEL TESORO</t>
  </si>
  <si>
    <t>00212082001 DEPOSITO DE EFECTIVO, DEPOSITANTE: AMERICO MAMANI CORI, CONCEPTO: DEVOLUCION DE GASTOS OPERATIVOS, CUENTA DE DEPOSITO: CUENTA UNICA DEL TESORO</t>
  </si>
  <si>
    <t>00041031107 DEPOSITO DE EFECTIVO, DEPOSITANTE: IBMETRO - HENRY PACO M., CONCEPTO: DEVOLUCION GASTOS DE TRANSPORTE, CUENTA DE DEPOSITO: CUENTA UNICA DEL TESORO</t>
  </si>
  <si>
    <t>00016011101 DEPOSITO DE EFECTIVO, DEPOSITANTE: GEOVANNA MARINA SOLIZ COLQUE, CONCEPTO: DEVOLUCION, CUENTA DE DEPOSITO: CUENTA UNICA DEL TESORO</t>
  </si>
  <si>
    <t>00099021001 DEPOSITO DE EFECTIVO, DEPOSITANTE: MDR Y T - PABLO ALEJANDRO ROJAS HEREDIA, CONCEPTO: DEVOLUCIÓN DE FONDOS EN AVANCE, CUENTA DE DEPOSITO: CUENTA UNICA DEL TESORO</t>
  </si>
  <si>
    <t>00574012002 DEPOSITO DE EFECTIVO, DEPOSITANTE: LACTEOSBOL, CONCEPTO: DEVOLUCIÓN DE FONDOS EN AVANCE SIN UTILIZAR, CUENTA DE DEPOSITO: CUENTA UNICA DEL TESORO</t>
  </si>
  <si>
    <t>00291012005 DEP.DE CHEQ.AJENOS,RET.DE CAM.,CONCEPTO: PAGO ESPACIO PUBLICITARIO TRAMO AUTOPISTA LA PAZ EL ALTO,DEP.: ENTEL  S.A. , PROCEDENCIA: BANCO MERCANTIL SANTA CRUZ SA., CHEQUE: 205643, FECHA DE EMISION:14/09/2017</t>
  </si>
  <si>
    <t>00206012001 DEP.DE CHEQ.AJENOS,RET.DE CAM.,CONCEPTO: DEP POR VENTA SANTA CRUZ PERIODO AGOSTO 2017,DEP.: INE , PROCEDENCIA: BANCO UNION S.A., CHEQUE: 4338, FECHA DE EMISION:12/09/2017</t>
  </si>
  <si>
    <t>00206012001 DEP.DE CHEQ.AJENOS,RET.DE CAM.,CONCEPTO: DEP POR VENTA COCHABAMBA PERIODO AGOSTO 2017,DEP.: INE , PROCEDENCIA: BANCO UNION S.A., CHEQUE: 4337, FECHA DE EMISION:12/09/2017</t>
  </si>
  <si>
    <t>00046021109 DEP.DE CHEQ.AJENOS,RET.DE CAM.,CONCEPTO: TRANSFERENCIA DE FONDOS DEVOLUCION DE FONDOS POR GUIAS DE CARGA,DEP.: MINISTERIO DE SALUD , PROCEDENCIA: BANCO UNION S.A., CHEQUE: 1735, FECHA DE EMISION:11/09/2017</t>
  </si>
  <si>
    <t>00099024113 DEP.DE CHEQ.AJENOS,RET.DE CAM.,CONCEPTO: MULTA PAGO A CONSULTOR - PROYECTO CITRICOS COMUNIDAD INDIGENA TSIMANES,DEP.: MINISTERIO DE LA PRESIDENCIA UPRE , PROCEDENCIA: BANCO UNION S.A., CHEQUE: 402, FECHA DE EMISION:08/09/2017</t>
  </si>
  <si>
    <t>00099024113 DEP.DE CHEQ.AJENOS,RET.DE CAM.,CONCEPTO: MULTA PROYECTO CONST. MERCADO TRES CRUCES - MUNICIPIO CAIZA " D ",DEP.: MINISTERIO DE LA PRESIDENCIA UPRE , PROCEDENCIA: BANCO UNION S.A., CHEQUE: 400, FECHA DE EMISION:08/09/2017</t>
  </si>
  <si>
    <t>00099024113 DEP.DE CHEQ.AJENOS,RET.DE CAM.,CONCEPTO: MULTA PROY. CONST.CANCHA DE FUTBOL C/ CESPED SINTETICO BARRIO PETROLERO CIUDAD DE TARIJA,DEP.: MINISTERIO DE LA PRESIDENCIA UPRE , PROCEDENCIA: BANCO UNION S.A., CHEQUE: 401, FECHA DE EMISION:08/09/2017</t>
  </si>
  <si>
    <t>00580012001 DEP.DE CHEQ.AJENOS,RET.DE CAM.,CONCEPTO: DEVOLUCION POR PERDIDA DE CREDENCIALES 2016,DEP.: DEPOSITOS ADUANEROS BOLIVIANOS , PROCEDENCIA: BANCO UNION S.A., CHEQUE: 7055, FECHA DE EMISION:12/09/2017</t>
  </si>
  <si>
    <t>00234014202 DEP.DE CHEQ.AJENOS,RET.DE CAM.,CONCEPTO: DEVOLUCION AL C-31 N° 825 , PARTIDA N° 22110,DEP.: VALDA TAPIA RICARDO DAVID , PROCEDENCIA: BANCO UNION S.A., CHEQUE: 238, FECHA DE EMISION:12/09/2017</t>
  </si>
  <si>
    <t>00234014202 DEP.DE CHEQ.AJENOS,RET.DE CAM.,CONCEPTO: DEVOLUCION AL C-31 N° 860 , PARTIDA N° 22110,DEP.: COLQUEHUANCA MATIAS JOSE VICTOR , PROCEDENCIA: BANCO UNION S.A., CHEQUE: 239, FECHA DE EMISION:12/09/2017</t>
  </si>
  <si>
    <t>00523012001 DEP.DE CHEQ.AJENOS,RET.DE CAM.,CONCEPTO: PAGO POR SERVICIOS PRESTADOS,DEP.: ECOBOL , PROCEDENCIA: BANCO NACIONAL DE BOLIVIA S.A., CHEQUE: 5904618, FECHA DE EMISION:11/09/2017</t>
  </si>
  <si>
    <t>00660122001 DEP.DE CHEQ.AJENOS,RET.DE CAM.,CONCEPTO: REVERSION DE PASAJES Y VIATICOS PAULA SUAREZ,DEP.: ORGANO JUDICIAL - DISTRITO BENI , PROCEDENCIA: BANCO UNION S.A., CHEQUE: 701, FECHA DE EMISION:11/09/2017</t>
  </si>
  <si>
    <t>00660012005 DEP.DE CHEQ.AJENOS,RET.DE CAM.,CONCEPTO: DEVOLUCION DE HABERES MARZO 2004 RENE BALDIVIESO,DEP.: ORGANO JUDICIAL - DAF NACIONAL , PROCEDENCIA: BANCO UNION S.A., CHEQUE: 2165, FECHA DE EMISION:12/09/2017</t>
  </si>
  <si>
    <t>00099021001 DEP.DE CHEQ.AJENOS,RET.DE CAM.,CONCEPTO: JOSE JOAQUIN SOLIZ ALANEZ,DEP.: BANCO UNION S.A. , PROCEDENCIA: BANCO UNION S.A., CHEQUE: 150627, FECHA DE EMISION:14/09/2017</t>
  </si>
  <si>
    <t>00020011103 DEP.DE CHEQ.AJENOS,RET.DE CAM.,CONCEPTO: PAGO TRANSF AL EXT EMP THINK HOLDINGS POR ADQ DE SEGUNDA AERO BAE AVRO RJ70 MSN E 1230,DEP.: TRANSPORTE AEREO MILITAR , PROCEDENCIA: BANCO UNION S.A., CHEQUE: 18211, FECHA DE EMISION:13/09/2017</t>
  </si>
  <si>
    <t>00099021001 DEPOSITO DE EFECTIVO, DEPOSITANTE: REPM -3 "GRAL E. ARZE", CONCEPTO: PASAJES Y ALIMENTACION RECLUTAMIENTO, CUENTA DE DEPOSITO: CUENTA UNICA DEL TESORO</t>
  </si>
  <si>
    <t>00070011102 DEPOSITO DE EFECTIVO, DEPOSITANTE: PAULO REYNALDO ESCOBAR SALAZAR, CONCEPTO: DEVOLUCION POR CONCEPTO DE REFRIGERIO, CUENTA DE DEPOSITO: CUENTA UNICA DEL TESORO</t>
  </si>
  <si>
    <t>00016011101 DEPOSITO DE EFECTIVO, DEPOSITANTE: ESTANISLAO PACHECO ACEVO, CONCEPTO: DEVOLUCION SALDO COMBUSTIBLE MIN. DE EDUCACION, CUENTA DE DEPOSITO: CUENTA UNICA DEL TESORO</t>
  </si>
  <si>
    <t>00099021001 DEPOSITO DE EFECTIVO, DEPOSITANTE: MINISTERIO DE DEPORTES - HENRRY AGUILA, CONCEPTO: DEVOLUCIÓN SALDOS NO UTILIZADOS CARRERA 10K LA PAZ, CUENTA DE DEPOSITO: CUENTA UNICA DEL TESORO</t>
  </si>
  <si>
    <t>00099021001 DEPOSITO DE EFECTIVO, DEPOSITANTE: JUAN HUGO CUARITI CONDE, CONCEPTO: REVERSION DE FONDOS EN AVANCE, CUENTA DE DEPOSITO: CUENTA UNICA DEL TESORO</t>
  </si>
  <si>
    <t>00046024204 DEPOSITO DE EFECTIVO, DEPOSITANTE: ADALID GONZALES MIRANDA, CONCEPTO: SALDO DE FONDOS EN AVANCE SEGUN C-31 2679 ASIGNADOS A ADALID GONZALES, CUENTA DE DEPOSITO: CUENTA UNICA DEL TESORO</t>
  </si>
  <si>
    <t>00099021001 DEPOSITO DE EFECTIVO, DEPOSITANTE: LUIS ALBERTO SANCHEZ, CONCEPTO: DEVOLUCION VIATICOS Y GASTOS DE REPRESENTACION NO UTILIZADOS VIAJE A RUSIA 13 AL 19 DE NOV/2016, CUENTA DE DEPOSITO: CUENTA UNICA DEL TESORO</t>
  </si>
  <si>
    <t>00099021001 DEPOSITO DE EFECTIVO, DEPOSITANTE: ESC. MILITAR DE EQUITACION DEL EJERCITO, CONCEPTO: RETENCION RC-IVA, IUE, IT COMPRA DE ALIMENTACION PARA ANIMALES MES/ AGOSTO/2017, CUENTA DE DEPOSITO: CUENTA UNICA DEL TESORO</t>
  </si>
  <si>
    <t>00099021001 DEPOSITO DE EFECTIVO, DEPOSITANTE: MABEL MIRNA MICHEL MARTINEZ, CONCEPTO: POR PERCEPCIÓN INDEBIDA DE HABERES MAGISTERIO, CUENTA DE DEPOSITO: CUENTA UNICA DEL TESORO</t>
  </si>
  <si>
    <t>00099021001 DEPOSITO DE EFECTIVO, DEPOSITANTE: ALVARO ARANCIBIA, CONCEPTO: PREVENTIVO # 358, CUENTA DE DEPOSITO: CUENTA UNICA DEL TESORO</t>
  </si>
  <si>
    <t>00099021001 DEPOSITO DE EFECTIVO, DEPOSITANTE: ALVARO ARANCIBIA, CONCEPTO: PREVENTIVO # 355, CUENTA DE DEPOSITO: CUENTA UNICA DEL TESORO</t>
  </si>
  <si>
    <t>00099021001 DEPOSITO DE EFECTIVO, DEPOSITANTE: ALVARO ARANCIBIA, CONCEPTO: PREVENTIVO # 361, CUENTA DE DEPOSITO: CUENTA UNICA DEL TESORO</t>
  </si>
  <si>
    <t>00099021001 DEPOSITO DE EFECTIVO, DEPOSITANTE: VIVIANA ANDREA SALAZAR, CONCEPTO: DEVOLUCION VIATICO MEMO 797 VIAJE SANTA CRUZ DEL 7 AL  8 DE JULIO  / 2016, CUENTA DE DEPOSITO: CUENTA UNICA DEL TESORO</t>
  </si>
  <si>
    <t>00099021001 DEPOSITO DE EFECTIVO, DEPOSITANTE: VIVIANA ANDREA SALAZAR, CONCEPTO: DEVOLUCION VIATICOS MEMO 1113 VIAJE TARIJA 24 AL 26 DE OCTUBRE / 2016, CUENTA DE DEPOSITO: CUENTA UNICA DEL TESORO</t>
  </si>
  <si>
    <t>00526012001 DEPOSITO DE EFECTIVO, DEPOSITANTE: BOLIVIA TV-HEBER MICHEL OÑA, CONCEPTO: DEVOLUCION DE VIATICOS, CUENTA DE DEPOSITO: CUENTA UNICA DEL TESORO</t>
  </si>
  <si>
    <t>00526012001 DEPOSITO DE EFECTIVO, DEPOSITANTE: BOLIVIA TV SOFIA CHAMBI RODRIGUEZ, CONCEPTO: DEVOLUCION DE VIATICOS, CUENTA DE DEPOSITO: CUENTA UNICA DEL TESORO</t>
  </si>
  <si>
    <t>00099021001 DEPOSITO DE EFECTIVO, DEPOSITANTE: CARLOS RODRIGUEZ LLANOS, CONCEPTO: DEVOLUCION UN DIA VIATICO, CUENTA DE DEPOSITO: CUENTA UNICA DEL TESORO</t>
  </si>
  <si>
    <t>00046104203 DEPOSITO DE EFECTIVO, DEPOSITANTE: SAFCI-MI SALUD, CONCEPTO: REVERSION A LIBRETA, CUENTA DE DEPOSITO: CUENTA UNICA DEL TESORO</t>
  </si>
  <si>
    <t>00099021001 DEPOSITO DE EFECTIVO, DEPOSITANTE: MINISTERIO DE MEDIO AMBIENTE Y AGUA, CONCEPTO: DEV SALDO FONDOS EN AVANCE PARA PAGO IMPUESTOS (RETENCION) ENTIDAD 86 DA 7 PARTIDA 259000 SERV MANUA, CUENTA DE DEPOSITO: CUENTA UNICA DEL TESORO</t>
  </si>
  <si>
    <t>00020051101 DEPOSITO DE EFECTIVO, DEPOSITANTE: CAPITANIA DE PUERTO MAYOR QUIJARRO, CONCEPTO: DEVOLUCION REVERSION, CUENTA DE DEPOSITO: CUENTA UNICA DEL TESORO</t>
  </si>
  <si>
    <t>00070011102 DEPOSITO DE EFECTIVO, DEPOSITANTE: FREDY GERMAN CHOQUE MENDOZA-MIN.DE TRABAJO, CONCEPTO: DEVOLUCION DE COMBUSTIBLE, CUENTA DE DEPOSITO: CUENTA UNICA DEL TESORO</t>
  </si>
  <si>
    <t>00572012001 DEPOSITO DE EFECTIVO, DEPOSITANTE: EMAPA - WILDER MONTECINOS OPORTO, CONCEPTO: DEVOLUCION DE CAPACITACION, CUENTA DE DEPOSITO: CUENTA UNICA DEL TESORO</t>
  </si>
  <si>
    <t>00212082001 DEPOSITO DE EFECTIVO, DEPOSITANTE: EDWIN MAMANI SANCHEZ-INRA, CONCEPTO: DEVOLUCION DE GASTOS OPERATIVOS C-31 N° 756, CUENTA DE DEPOSITO: CUENTA UNICA DEL TESORO</t>
  </si>
  <si>
    <t>00512012001 DEPOSITO DE EFECTIVO, DEPOSITANTE: AASANA, CONCEPTO: DEVOLUCION, CUENTA DE DEPOSITO: CUENTA UNICA DEL TESORO</t>
  </si>
  <si>
    <t>00512012001 DEPOSITO DE EFECTIVO, DEPOSITANTE: JHONATHAN MOLINA-AASANA, CONCEPTO: DEVOLUCION, CUENTA DE DEPOSITO: CUENTA UNICA DEL TESORO</t>
  </si>
  <si>
    <t>00099021001 DEPOSITO DE EFECTIVO, DEPOSITANTE: JORGE HUMBERTO AYALA OMOYA CI. 2018580LP, CONCEPTO: AUDITORIA ESPECIAL-PAGO DE HABERES-CNS GESTION 2010:INFORME EX/EP 13/J12 - R1, CUENTA DE DEPOSITO: CUENTA UNICA DEL TESORO</t>
  </si>
  <si>
    <t>00526012001 DEPOSITO DE EFECTIVO, DEPOSITANTE: JESUS HENRY VILLCA MADENI- BOLIVIA TV, CONCEPTO: DEVOLUCION VIATICOS, CUENTA DE DEPOSITO: CUENTA UNICA DEL TESORO</t>
  </si>
  <si>
    <t>00580012001 DEPOSITO DE EFECTIVO, DEPOSITANTE: CLAUDIA SAILER TUDELA, CONCEPTO: DEVOLUCION PASAJES PUERTO SUAREZ CLAUDIA SAILER TUDELA, CUENTA DE DEPOSITO: CUENTA UNICA DEL TESORO</t>
  </si>
  <si>
    <t>00580012001 DEPOSITO DE EFECTIVO, DEPOSITANTE: YOVANA TRUJILLO MAMANI, CONCEPTO: DEVOLUCION PASAJES PUERTO SUAREZ-YOVANA TRUJILLO MAMANI, CUENTA DE DEPOSITO: CUENTA UNICA DEL TESORO</t>
  </si>
  <si>
    <t>00099021001 DEPOSITO DE EFECTIVO, DEPOSITANTE: HANS BALDIVIEZO CONDE, CONCEPTO: DEVOLUCION DE REFRIGERIO SRA. ROCA, CUENTA DE DEPOSITO: CUENTA UNICA DEL TESORO</t>
  </si>
  <si>
    <t>00224012002 DEP.DE CHEQ.AJENOS,RET.DE CAM.,CONCEPTO: TRANSFERENCIA DE RECURSOS PARA GASTOS SIGEP,DEP.: INSUMOS BOLIVIA , PROCEDENCIA: BANCO UNION S.A., CHEQUE: 3292, FECHA DE EMISION:14/09/2017</t>
  </si>
  <si>
    <t>00253014428 DEP.DE CHEQ.AJENOS,RET.DE CAM.,CONCEPTO: GOBIERNO AUTONOMO MUNICIPAL DE ACHACACHI,DEP.: GOBIERNO AUTONOMO MUNICIPAL DE ACHACACHI , PROCEDENCIA: BANCO UNION S.A., CHEQUE: 1112, FECHA DE EMISION:14/09/2017</t>
  </si>
  <si>
    <t>00224012002 DEP.DE CHEQ.AJENOS,RET.DE CAM.,CONCEPTO: TRANSFERENCIA DE RECURSOS PARA REALIZAR PAGOS SIGEP,DEP.: INSUMOS BOLIVIA , PROCEDENCIA: BANCO UNION S.A., CHEQUE: 2157, FECHA DE EMISION:14/09/2017</t>
  </si>
  <si>
    <t>00224012006 DEP.DE CHEQ.AJENOS,RET.DE CAM.,CONCEPTO: TRANSFERENCIA DE RECURSOS PARA PAGOS SIGEP,DEP.: INSUMOS BOLIVIA , PROCEDENCIA: BANCO UNION S.A., CHEQUE: 191, FECHA DE EMISION:14/09/2017</t>
  </si>
  <si>
    <t>00523012001 DEP.DE CHEQ.AJENOS,RET.DE CAM.,CONCEPTO: VENTA DE SERVICIO ECOBOL,DEP.: BENJAMIN AQUINO , PROCEDENCIA: BANCO DE CREDITO DE BOLIVIA S.A., CHEQUE: 12558, FECHA DE EMISION:11/09/2017</t>
  </si>
  <si>
    <t>00523012001 DEP.DE CHEQ.AJENOS,RET.DE CAM.,CONCEPTO: PAGO POR PRESTACION DE SERVICIOS POSTALES,DEP.: ECOBOL , PROCEDENCIA: BANCO UNION S.A., CHEQUE: 16371, FECHA DE EMISION:21/08/2017</t>
  </si>
  <si>
    <t>00523012001 DEP.DE CHEQ.AJENOS,RET.DE CAM.,CONCEPTO: PAGO POR PRESTACION DE SERVICIOS POSTALES,DEP.: ECOBOL , PROCEDENCIA: BANCO UNION S.A., CHEQUE: 16588, FECHA DE EMISION:12/09/2017</t>
  </si>
  <si>
    <t>00523012001 DEP.DE CHEQ.AJENOS,RET.DE CAM.,CONCEPTO: PAGO POR PRESTACION DE SERVICIOS POSTALES,DEP.: ECOBOL , PROCEDENCIA: BANCO UNION S.A., CHEQUE: 23960, FECHA DE EMISION:31/08/2017</t>
  </si>
  <si>
    <t>00660132001 DEP.DE CHEQ.AJENOS,RET.DE CAM.,CONCEPTO: CUENTAS POR COBRAR GESTION 2013,DEP.: ORGANO JUDICIAL-DISTRITO BENI , PROCEDENCIA: BANCO UNION S.A., CHEQUE: 703, FECHA DE EMISION:12/09/2017</t>
  </si>
  <si>
    <t>00660132001 DEP.DE CHEQ.AJENOS,RET.DE CAM.,CONCEPTO: CUENTAS POR COBRAR GESTION 2013,DEP.: ORGANO JUDICIAL-DISTRITO BENI , PROCEDENCIA: BANCO UNION S.A., CHEQUE: 702, FECHA DE EMISION:12/09/2017</t>
  </si>
  <si>
    <t>00660012006 DEP.DE CHEQ.AJENOS,RET.DE CAM.,CONCEPTO: EXCESO DE LLAMADAS TELEFONICAS 2014,DEP.: ORGANO JUDICIAL-DISTRITO POTOSI , PROCEDENCIA: BANCO UNION S.A., CHEQUE: 1070, FECHA DE EMISION:12/09/2017</t>
  </si>
  <si>
    <t>00660102001 DEP.DE CHEQ.AJENOS,RET.DE CAM.,CONCEPTO: DEVOLUCION DE VIATICOS GESTION 2017,DEP.: ORGANO JUDICIAL-DISTRITO POTOSI , PROCEDENCIA: BANCO UNION S.A., CHEQUE: 1075, FECHA DE EMISION:12/09/2017</t>
  </si>
  <si>
    <t>00047228001 DEP.DE CHEQ.AJENOS,RET.DE CAM.,CONCEPTO: DEVOLUCION,DEP.: OPLA , PROCEDENCIA: BANCO NACIONAL DE BOLIVIA S.A., CHEQUE: 952539, FECHA DE EMISION:30/08/2017</t>
  </si>
  <si>
    <t>00099021001 DEP.DE CHEQ.AJENOS,RET.DE CAM.,CONCEPTO: RECUPERACION DE RECURSOS CUENTAS POR COBRAR 2016 " ENTEL ",DEP.: CAMARA DE SENADORES , PROCEDENCIA: BANCO UNION S.A., CHEQUE: 6634, FECHA DE EMISION:14/09/2017</t>
  </si>
  <si>
    <t>00253014104 DEP.DE CHEQ.AJENOS,RET.DE CAM.,CONCEPTO: GOBIERNO AUTONOMO MUNICIPAL VILLA TUNARI,DEP.: GOBIERNO AUTONOMO MUNICIPAL VILLA TUNARI , PROCEDENCIA: BANCO UNION S.A., CHEQUE: 1110, FECHA DE EMISION:14/09/2017</t>
  </si>
  <si>
    <t>00253014209 DEP.DE CHEQ.AJENOS,RET.DE CAM.,CONCEPTO: GOBIERNO AUTONOMO MUNICIPAL VILLA TUNARI,DEP.: GOBIERNO AUTONOMO MUNICIPAL VILLA TUNARI , PROCEDENCIA: BANCO UNION S.A., CHEQUE: 1109, FECHA DE EMISION:14/09/2017</t>
  </si>
  <si>
    <t>00234014202 DEPOSITO DE EFECTIVO, DEPOSITANTE: GUNTER NUMA CLAURE SEMPERTEGUI, CONCEPTO: DEVOLUCIONES C-31-947, PARTIDA 259, CUENTA DE DEPOSITO: CUENTA UNICA DEL TESORO</t>
  </si>
  <si>
    <t>00234014202 DEPOSITO DE EFECTIVO, DEPOSITANTE: GUNTER NUMA CLAURE SEMPERTEGUI, CONCEPTO: DEVOLUCIÓN C31-947 PARTIDA 22210, CUENTA DE DEPOSITO: CUENTA UNICA DEL TESORO</t>
  </si>
  <si>
    <t>00234014202 DEPOSITO DE EFECTIVO, DEPOSITANTE: GUNTER NUMA CLAURE SEMPERTEGUI, CONCEPTO: DEVOLUCIÓN C-31-947, PARTIDA 22110 PASAJES, CUENTA DE DEPOSITO: CUENTA UNICA DEL TESORO</t>
  </si>
  <si>
    <t>00081011101 DEPOSITO DE EFECTIVO, DEPOSITANTE: MINISTERIO DE OBRAS PUBLICAS SERVICIOS Y VIVIENDA, CONCEPTO: DEP. FONDOS EN AVANCE, COMISIONES TARJETAS DE CREDITO 2015-2016, CUENTA DE DEPOSITO: CUENTA UNICA DEL TESORO</t>
  </si>
  <si>
    <t>00249012001 DEPOSITO DE EFECTIVO, DEPOSITANTE: CASIANO GUARACHI CONDORI, CONCEPTO: DESCARGO POR COMBUSTIBLE - VIAJE COBIJA - RIBERALTA, CUENTA DE DEPOSITO: CUENTA UNICA DEL TESORO</t>
  </si>
  <si>
    <t>00249012001 DEPOSITO DE EFECTIVO, DEPOSITANTE: CASIANO GUARACHI CONDORI, CONCEPTO: DESCARGO POR COMBUSTIBLE - VIAJES COBIJA - RIBERALTA, CUENTA DE DEPOSITO: CUENTA UNICA DEL TESORO</t>
  </si>
  <si>
    <t>00291012002 DEPOSITO DE EFECTIVO, DEPOSITANTE: PAOLA VICENTA BAYRON MENDOZA CI. 4779144 LP., CONCEPTO: REPOSICION DE CREDENCIAL EXTRAVIADA, CUENTA DE DEPOSITO: CUENTA UNICA DEL TESORO</t>
  </si>
  <si>
    <t>00266022001 DEPOSITO DE EFECTIVO, DEPOSITANTE: DIRECCION DEPARTAMENTAL DE EDUCACION LA PAZ, CONCEPTO: DEVOLUCION DE REFRIGERIO DE : ENERO,FEBRERO Y MARZO 2017 LA PAZ , EL ALTO Y PROVINCIAS, CUENTA DE DEPOSITO: CUENTA UNICA DEL TESORO</t>
  </si>
  <si>
    <t>00660012002 DEPOSITO DE EFECTIVO, DEPOSITANTE: PATRICIA CHUI CAMARA, CONCEPTO: REVERSION, CUENTA DE DEPOSITO: CUENTA UNICA DEL TESORO</t>
  </si>
  <si>
    <t>00234014202 DEPOSITO DE EFECTIVO, DEPOSITANTE: FREDDY A. QUISPE UZCAMAYTA, CONCEPTO: DEVOLUCION C31 1018, PARTIDA 34110 COMBUSTIBLE, CUENTA DE DEPOSITO: CUENTA UNICA DEL TESORO</t>
  </si>
  <si>
    <t>00234014202 DEPOSITO DE EFECTIVO, DEPOSITANTE: FREDDY A. QUISPE UZCAMAYTA, CONCEPTO: DEVOLUCION C31 1018, PARTIDA 22110, CUENTA DE DEPOSITO: CUENTA UNICA DEL TESORO</t>
  </si>
  <si>
    <t>00291012008 DEPOSITO DE EFECTIVO, DEPOSITANTE: INTERTRAFFIC, CONCEPTO: DEPÓSITO PARA LA ADMINISTRADORA BOLIVIANA DE CARRETERAS (ABC), CUENTA DE DEPOSITO: CUENTA UNICA DEL TESORO</t>
  </si>
  <si>
    <t>00099021001 DEPOSITO DE EFECTIVO, DEPOSITANTE: GINO RIVERA RIVERO, CONCEPTO: DEVOLUCION DE FONDOS POR VIATICOS, CUENTA DE DEPOSITO: CUENTA UNICA DEL TESORO</t>
  </si>
  <si>
    <t>00212012001 DEPOSITO DE EFECTIVO, DEPOSITANTE: RENAN AMERICO SANGUEZA MORALES, CONCEPTO: DEVOLUCION DE PASAJES, CUENTA DE DEPOSITO: CUENTA UNICA DEL TESORO</t>
  </si>
  <si>
    <t>00234014202 DEPOSITO DE EFECTIVO, DEPOSITANTE: ANNA OFELIA HILKENS ZAMBRANA, CONCEPTO: DEVOLUCIÓN C-31-1011, PARTIDA 22210, CUENTA DE DEPOSITO: CUENTA UNICA DEL TESORO</t>
  </si>
  <si>
    <t>00132079201 DEPOSITO DE EFECTIVO, DEPOSITANTE: EDGAR CHAVARRIA, CONCEPTO: DEVOLUCION FONDOS EN AVANCE, CUENTA DE DEPOSITO: CUENTA UNICA DEL TESORO</t>
  </si>
  <si>
    <t>00099021001 DEPOSITO DE EFECTIVO, DEPOSITANTE: ASFI-EDDY QUISPE SANCHEZ, CONCEPTO: DEVOLUCION DE FONDOS POR ASIGNACION DE PASAJES TERRESTRE, CUENTA DE DEPOSITO: CUENTA UNICA DEL TESORO</t>
  </si>
  <si>
    <t>00099021001 DEPOSITO DE EFECTIVO, DEPOSITANTE: QUISPE CHALLCO SONIA, CONCEPTO: DEVOLUCIÓN REFRIGERIO JULIO / 2017, CUENTA DE DEPOSITO: CUENTA UNICA DEL TESORO</t>
  </si>
  <si>
    <t>00099021001 DEPOSITO DE EFECTIVO, DEPOSITANTE: ASFI - IVAN MAURICIO GORRITTI ROBLES, CONCEPTO: DEVOLUCIÓN DE FONDOS POR ASIGNACIÓN DE PASAJES TERRESTRES, CUENTA DE DEPOSITO: CUENTA UNICA DEL TESORO</t>
  </si>
  <si>
    <t>00212082001 DEPOSITO DE EFECTIVO, DEPOSITANTE: HERMO HUAYTA COPA, CONCEPTO: DEVOLUCIÓN GASTOS OPERATIVOS G.O. C-31 N°765, CUENTA DE DEPOSITO: CUENTA UNICA DEL TESORO</t>
  </si>
  <si>
    <t>00526012001 DEPOSITO DE EFECTIVO, DEPOSITANTE: BOLIVIA TV-GABRIEL D. MOLINA PEREZ, CONCEPTO: DEVOLUCION DE FONDOS EN AVANCE, CUENTA DE DEPOSITO: CUENTA UNICA DEL TESORO</t>
  </si>
  <si>
    <t>00046024204 DEPOSITO DE EFECTIVO, DEPOSITANTE: SUSANA SOLANO R. - MINISTERIO DE SALUD, CONCEPTO: SALDO NO EJECUTADO DEL PREVENTIVO N°2443, CUENTA DE DEPOSITO: CUENTA UNICA DEL TESORO</t>
  </si>
  <si>
    <t>00526012001 DEPOSITO DE EFECTIVO, DEPOSITANTE: ANA MARIA RODRIGO MARTINEZ - BOLIVIA TV, CONCEPTO: DEVOLUCIÓN DE PASAJES, CUENTA DE DEPOSITO: CUENTA UNICA DEL TESORO</t>
  </si>
  <si>
    <t>00290012001 DEPOSITO DE EFECTIVO, DEPOSITANTE: NESTOR HUGO MUÑOZ COSSIO, CONCEPTO: DEVOLUCION DE VIAJE DE PASAJE, CUENTA DE DEPOSITO: CUENTA UNICA DEL TESORO</t>
  </si>
  <si>
    <t>00266022001 DEPOSITO DE EFECTIVO, DEPOSITANTE: BASILIO PEREZ GOMEZ, CONCEPTO: DEVOLUCIÓN FONDOS EN AVANCE ""GASOLINA"", CUENTA DE DEPOSITO: CUENTA UNICA DEL TESORO</t>
  </si>
  <si>
    <t>00046031102 DEPOSITO DE EFECTIVO, DEPOSITANTE: RONALD LOPEZ, CONCEPTO: DEVOLUCIÓN DE RECURSOS, CUENTA DE DEPOSITO: CUENTA UNICA DEL TESORO</t>
  </si>
  <si>
    <t>00099021001 DEPOSITO DE EFECTIVO, DEPOSITANTE: MARCOS RIOS VACAFLOR, CONCEPTO: PAGO POR EXCEDENTES DE SERVICIOS DE LLAMADAS A TELEFONO MOVIL, CUENTA DE DEPOSITO: CUENTA UNICA DEL TESORO</t>
  </si>
  <si>
    <t>00212012001 DEPOSITO DE EFECTIVO, DEPOSITANTE: VIVIAN DANNY ZENTENO ESPINAL, CONCEPTO: REPOSICIÓN DE CREDENCIAL, CUENTA DE DEPOSITO: CUENTA UNICA DEL TESORO</t>
  </si>
  <si>
    <t>00046024204 DEPOSITO DE EFECTIVO, DEPOSITANTE: ENZO RODRIGO GAMARRA ALFARO, CONCEPTO: DEVOLUCION DE VIATICO, CUENTA DE DEPOSITO: CUENTA UNICA DEL TESORO</t>
  </si>
  <si>
    <t>00342012001 DEPOSITO DE EFECTIVO, DEPOSITANTE: FELIX ALFREDO CHALCO GARCIA, CONCEPTO: DEV. DE REC EROGADOS: CURSO IBNORCA: ESPECIALISTA EN SISTEM DE GEST DE CALIDAD SGC NB/ISO 9001-2015, CUENTA DE DEPOSITO: CUENTA UNICA DEL TESORO</t>
  </si>
  <si>
    <t>00046031102 DEPOSITO DE EFECTIVO, DEPOSITANTE: EXALTA COLQUE CORONEL, CONCEPTO: DEVOLUCION DE REFRIGERIO, CUENTA DE DEPOSITO: CUENTA UNICA DEL TESORO</t>
  </si>
  <si>
    <t>00099021001 DEPOSITO DE EFECTIVO, DEPOSITANTE: CECILIA MOLINA CANEDO, CONCEPTO: DEVOLUCIÓN MONTO NO UTILIZADO POR CONCEPTO DE REFRIGERIOS 7MA OCEPB, CUENTA DE DEPOSITO: CUENTA UNICA DEL TESORO</t>
  </si>
  <si>
    <t>00526012001 DEPOSITO DE EFECTIVO, DEPOSITANTE: BOLIVIA TV - BORIS LUIS CARTAGENA F., CONCEPTO: DEVOLUCION DE PASAJES - BOLIVIA TV, CUENTA DE DEPOSITO: CUENTA UNICA DEL TESORO</t>
  </si>
  <si>
    <t>00526012001 DEPOSITO DE EFECTIVO, DEPOSITANTE: BOLIVIA TV - DANIEL TICONA MAMANI, CONCEPTO: DEVOLUCION DE VIATICOS, CUENTA DE DEPOSITO: CUENTA UNICA DEL TESORO</t>
  </si>
  <si>
    <t>00099021001 DEPOSITO DE EFECTIVO, DEPOSITANTE: MINISTERIO DE DESARROLLO RURAL Y TIERRAS, CONCEPTO: SALDO DE FONDO EN AVANCE, CUENTA DE DEPOSITO: CUENTA UNICA DEL TESORO</t>
  </si>
  <si>
    <t>00041031107 DEPOSITO DE EFECTIVO, DEPOSITANTE: ROGER FERNANDO RAMIREZ CALLE, CONCEPTO: DEVOLUCIÓN EN GASTO DE PASAJE, CUENTA DE DEPOSITO: CUENTA UNICA DEL TESORO</t>
  </si>
  <si>
    <t>00342012001 DEP.DE CHEQ.AJENOS,RET.DE CAM.,CONCEPTO: DEVOLUCION FONDOS EN AVANCE,DEP.: A.E.V. REGIONAL POTOSI , PROCEDENCIA: BANCO UNION S.A., CHEQUE: 569, FECHA DE EMISION:08/09/2017</t>
  </si>
  <si>
    <t>00099021001 DEP.DE CHEQ.AJENOS,RET.DE CAM.,CONCEPTO: EJECUCION BOLETA DE GARANTIA POR SERIEDAD DE PROPUESTA COBRADAS A CSI INGENIEROS S.A.,DEP.: MINISTERIO DE OBRAS PUBLICAS SERVICIOS Y VIVIENDA</t>
  </si>
  <si>
    <t>00253014104 DEP.DE CHEQ.AJENOS,RET.DE CAM.,CONCEPTO: GOBIERNO AUTONOMO MUNICIPAL DE ACHACACHI,DEP.: GOBIERNO AUTONOMO MUNICIPAL DE ACHACACHI , PROCEDENCIA: BANCO UNION S.A., CHEQUE: 1111, FECHA DE EMISION:14/09/2017</t>
  </si>
  <si>
    <t>00523012001 DEP.DE CHEQ.AJENOS,RET.DE CAM.,CONCEPTO: VENTA DE SERVICIO ECOBOL,DEP.: BENJAMIN AQUINO , PROCEDENCIA: BANCO BISA S.A., CHEQUE: 1364, FECHA DE EMISION:12/09/2017</t>
  </si>
  <si>
    <t>00523012001 DEP.DE CHEQ.AJENOS,RET.DE CAM.,CONCEPTO: VENTA DE SERVICIO ECOBOL,DEP.: BENJAMIN AQUINO , PROCEDENCIA: BANCO BISA S.A., CHEQUE: 1363, FECHA DE EMISION:12/09/2017</t>
  </si>
  <si>
    <t>00523012001 DEP.DE CHEQ.AJENOS,RET.DE CAM.,CONCEPTO: VENTA DE SERVICIO ECOBOL,DEP.: BENJAMIN AQUINO , PROCEDENCIA: BANCO BISA S.A., CHEQUE: 1362, FECHA DE EMISION:12/09/2017</t>
  </si>
  <si>
    <t>00523012001 DEP.DE CHEQ.AJENOS,RET.DE CAM.,CONCEPTO: PAGO POR SERVICIOS PRESTADOS,DEP.: ECOBOL , PROCEDENCIA: BANCO NACIONAL DE BOLIVIA S.A., CHEQUE: 921155, FECHA DE EMISION:28/08/2017</t>
  </si>
  <si>
    <t>00523012001 DEP.DE CHEQ.AJENOS,RET.DE CAM.,CONCEPTO: PAGO POR SERVICIOS PRESTADOS,DEP.: ECOBOL , PROCEDENCIA: BANCO NACIONAL DE BOLIVIA S.A., CHEQUE: 921153, FECHA DE EMISION:28/08/2017</t>
  </si>
  <si>
    <t>00523012001 DEP.DE CHEQ.AJENOS,RET.DE CAM.,CONCEPTO: PAGO POR SERVICIOS PRESTADOS,DEP.: ECOBOL , PROCEDENCIA: BANCO NACIONAL DE BOLIVIA S.A., CHEQUE: 921154, FECHA DE EMISION:28/08/2017</t>
  </si>
  <si>
    <t>00222018010 DEP.DE CHEQ.AJENOS,RET.DE CAM.,CONCEPTO: REVERSION C-31 1768,DEP.: INIAF SANTA CRUZ , PROCEDENCIA: BANCO UNION S.A., CHEQUE: 7326, FECHA DE EMISION:06/09/2017</t>
  </si>
  <si>
    <t>00222018010 DEP.DE CHEQ.AJENOS,RET.DE CAM.,CONCEPTO: REVERSION C-31 1766,DEP.: INIAF-SANTA CRUZ , PROCEDENCIA: BANCO UNION S.A., CHEQUE: 7324, FECHA DE EMISION:06/09/2017</t>
  </si>
  <si>
    <t>00222018010 DEP.DE CHEQ.AJENOS,RET.DE CAM.,CONCEPTO: REVERSION C-31 1674,DEP.: INIAF POTOSI , PROCEDENCIA: BANCO UNION S.A., CHEQUE: 2146, FECHA DE EMISION:04/09/2017</t>
  </si>
  <si>
    <t>00660132001 DEP.DE CHEQ.AJENOS,RET.DE CAM.,CONCEPTO: RECUPERACIÓN DE CUENTAS POR COBRAR GESTIÓN 2012, ROBERTO REJAS,DEP.: ORGANO JUDICIAL - DISTRITO BENI , PROCEDENCIA: BANCO UNION S.A., CHEQUE: 704, FECHA DE EMISION:12/09/2017</t>
  </si>
  <si>
    <t>00660012005 DEP.DE CHEQ.AJENOS,RET.DE CAM.,CONCEPTO: CUENTAS POR COBRAR EX FUNCIONARIOS GESTIÓN 2011, OMAR SANCHEZ,DEP.: ORGANO JUDICIAL - DAF NACIONAL , PROCEDENCIA: BANCO UNION S.A., CHEQUE: 2171, FECHA DE EMISION:14/09/2017</t>
  </si>
  <si>
    <t>00523012001 DEP.DE CHEQ.AJENOS,RET.DE CAM.,CONCEPTO: PAGO POR SERVICIOS PRESTADOS,DEP.: ECOBOL , PROCEDENCIA: BANCO UNION S.A., CHEQUE: 2709, FECHA DE EMISION:28/08/2017</t>
  </si>
  <si>
    <t>00132052001 DEPOSITO DE EFECTIVO, DEPOSITANTE: EEPS, CONCEPTO: DEVOLUCION DE SALDOS NO EJECUTADOS, CUENTA DE DEPOSITO: CUENTA UNICA DEL TESORO</t>
  </si>
  <si>
    <t>00099021001 DEPOSITO DE EFECTIVO, DEPOSITANTE: HARAS DEL EJERCITO, CONCEPTO: RETENCION RC-IVA IUE E IT COMPRA DE PROD QUIMICOS Y FARMACEUTICOS CORRESPONDIENTE AL MES DE JULIO/17, CUENTA DE DEPOSITO: CUENTA UNICA DEL TESORO</t>
  </si>
  <si>
    <t>00099021001 DEPOSITO DE EFECTIVO, DEPOSITANTE: HARAS DEL EJERCITO, CONCEPTO: RETENCION RC-IVA IUE E IT COMPRA ALIMENTOS PARA ANIMALES CORRESPONDIENTE AL MES DE JULIO/17, CUENTA DE DEPOSITO: CUENTA UNICA DEL TESORO</t>
  </si>
  <si>
    <t>00099021001 DEPOSITO DE EFECTIVO, DEPOSITANTE: ENZO DE LUCA, CONCEPTO: DEVOLUCION DE VIATICOS ( RETENCION ) C-31  985,135, CUENTA DE DEPOSITO: CUENTA UNICA DEL TESORO</t>
  </si>
  <si>
    <t>00099021001 DEPOSITO DE EFECTIVO, DEPOSITANTE: MARCELO ELIO CHAVEZ, CONCEPTO: DEVOLUCION DE VIATICOS ( RETENCION ) C-31  671,2, CUENTA DE DEPOSITO: CUENTA UNICA DEL TESORO</t>
  </si>
  <si>
    <t>00046031102 DEPOSITO DE EFECTIVO, DEPOSITANTE: MARIA GARNICA G., CONCEPTO: DEVOLUCIÓN DE RECURSOS, CUENTA DE DEPOSITO: CUENTA UNICA DEL TESORO</t>
  </si>
  <si>
    <t>00099021001 DEPOSITO DE EFECTIVO, DEPOSITANTE: ARIEL ALIENDRE TAPIA, CONCEPTO: DEVOLUCION DE VIATICOS  C-31  985,120, CUENTA DE DEPOSITO: CUENTA UNICA DEL TESORO</t>
  </si>
  <si>
    <t>00099021001 DEPOSITO DE EFECTIVO, DEPOSITANTE: MINISTERIO PUBLICO, CONCEPTO: DEVOLUCIÓN DE GASTOS DE INVESTIGACIÓN POR LA DRA. CRISTINA PACHECO CARDOZO, CUENTA DE DEPOSITO: CUENTA UNICA DEL TESORO</t>
  </si>
  <si>
    <t>00290012001 DEPOSITO DE EFECTIVO, DEPOSITANTE: GISELA IVANOVIC RADA, CONCEPTO: TASA DE AEROPUERTO, CUENTA DE DEPOSITO: CUENTA UNICA DEL TESORO</t>
  </si>
  <si>
    <t>00290012001 DEPOSITO DE EFECTIVO, DEPOSITANTE: LUCY EUGENIA CHOQUE MAMANI, CONCEPTO: DEVOLUCION DE VIATICOS, CUENTA DE DEPOSITO: CUENTA UNICA DEL TESORO</t>
  </si>
  <si>
    <t>00591012003 DEPOSITO DE EFECTIVO, DEPOSITANTE: ELSA RAMOS MAMANI, CONCEPTO: DEPOSITÓ DE SALDO DE FONDOS EN AVANCE, CUENTA DE DEPOSITO: CUENTA UNICA DEL TESORO</t>
  </si>
  <si>
    <t>00221012001 DEPOSITO DE EFECTIVO, DEPOSITANTE: SENARECOM, CONCEPTO: RECUPERACION CREDITO FISCAL DE JULIO 2017, CUENTA DE DEPOSITO: CUENTA UNICA DEL TESORO</t>
  </si>
  <si>
    <t>00221012001 DEPOSITO DE EFECTIVO, DEPOSITANTE: SENARECOM, CONCEPTO: RECUPERACION CREDITO FISCAL DE ABRIL , JUNIO , JULIO 2017, CUENTA DE DEPOSITO: CUENTA UNICA DEL TESORO</t>
  </si>
  <si>
    <t>00016018008 DEPOSITO DE EFECTIVO, DEPOSITANTE: MIN DE EDUCACION ADOLFO HAMILTON TAMAYO OPORTO, CONCEPTO: DEVOLUCION POR CONCEPTO DE PASAJES TERRESTRES, CUENTA DE DEPOSITO: CUENTA UNICA DEL TESORO</t>
  </si>
  <si>
    <t>00016018008 DEPOSITO DE EFECTIVO, DEPOSITANTE: MINISTERIO DE EDUCACION SARA SALGUERO ROJAS, CONCEPTO: DEVOLUCION POR CONCEPTO DE CONTRATACION DE SERVICIOS DE REFRIGERIOS Y ALMUERZO, CUENTA DE DEPOSITO: CUENTA UNICA DEL TESORO</t>
  </si>
  <si>
    <t>00099021001 DEPOSITO DE EFECTIVO, DEPOSITANTE: ASFI - CHURA ADOLFO, CONCEPTO: DEVOLUCION DE FONDOS POR VIATICOS, CUENTA DE DEPOSITO: CUENTA UNICA DEL TESORO</t>
  </si>
  <si>
    <t>00099021001 DEPOSITO DE EFECTIVO, DEPOSITANTE: MINISTERIO DE MEDIO AMBIENTE Y AGUA, CONCEPTO: DEVOLUCION DE FONDOS, CUENTA DE DEPOSITO: CUENTA UNICA DEL TESORO</t>
  </si>
  <si>
    <t>00099021001 DEPOSITO DE EFECTIVO, DEPOSITANTE: RUBEN VICENTE QUINTEROS - FELCN, CONCEPTO: DEVOLUCION POR CONCEPTO DE DOS ( 2 ) DIAS DE VIATICOS PREV. C 31 N° 723, CUENTA DE DEPOSITO: CUENTA UNICA DEL TESORO</t>
  </si>
  <si>
    <t>00099021001 DEPOSITO DE EFECTIVO, DEPOSITANTE: BORDA MARIN RAUL ALBERTO, CONCEPTO: REVERSION PREV. N° 162 DOC. 280 CUENTA 262 GASTOS JUDICIALES, CUENTA DE DEPOSITO: CUENTA UNICA DEL TESORO</t>
  </si>
  <si>
    <t>00099021001 DEPOSITO DE EFECTIVO, DEPOSITANTE: KATTYA L. PEREDO MALPARTIDA, CONCEPTO: DEVOLUCION DE VIATICOS, CUENTA DE DEPOSITO: CUENTA UNICA DEL TESORO</t>
  </si>
  <si>
    <t>00099021001 DEPOSITO DE EFECTIVO, DEPOSITANTE: RICARDO MACHICADO MONROY, CONCEPTO: PAGO EXCEDENTE POR SERVICIO DE LLAMADAS TELEFONICAS, CUENTA DE DEPOSITO: CUENTA UNICA DEL TESORO</t>
  </si>
  <si>
    <t>00099021001 DEPOSITO DE EFECTIVO, DEPOSITANTE: AAPS, CONCEPTO: POR REPOSICION DE VEHICULO SINIESTRADO DE LA AAPS, CUENTA DE DEPOSITO: CUENTA UNICA DEL TESORO</t>
  </si>
  <si>
    <t>00016011101 DEPOSITO DE EFECTIVO, DEPOSITANTE: MENRRY VASQUEZ REY, CONCEPTO: DEVOLUCION CARGO A CUENTA, CUENTA DE DEPOSITO: CUENTA UNICA DEL TESORO</t>
  </si>
  <si>
    <t>00099021001 DEPOSITO DE EFECTIVO, DEPOSITANTE: MINISTERIO DE SALUD-ADOLFO ZARATE CABELLO, CONCEPTO: EXCEDENTE POR CONCEPTO DE CONSUMO DE TELEFONIA MOVIL, CUENTA DE DEPOSITO: CUENTA UNICA DEL TESORO</t>
  </si>
  <si>
    <t>00070011102 DEPOSITO DE EFECTIVO, DEPOSITANTE: HECTOR ANDRES HINOJOSA RODRIGUEZ, CONCEPTO: DEVOLUCIÓN DE VIÁTICOS POR VIAJE A SUCRE DEL 7 AL 8 DE SEPTIEMBRE DEL 2017, CUENTA DE DEPOSITO: CUENTA UNICA DEL TESORO</t>
  </si>
  <si>
    <t>00099021001 DEPOSITO DE EFECTIVO, DEPOSITANTE: DIEGO ARMANDO CAMBEROS SALAZAR, CONCEPTO: DEVOLUCIÓN POR CONCEPTO DE PASAJES, CUENTA DE DEPOSITO: CUENTA UNICA DEL TESORO</t>
  </si>
  <si>
    <t>00373024101 DEPOSITO DE EFECTIVO, DEPOSITANTE: ROSA ELENA DEL CARMEN SOTOMAYOR LANDA, CONCEPTO: DEVOLUCION DE FONDOS EN AVANCE NO UTILIZADOS EN TALLER DE CAPACITACION, CUENTA DE DEPOSITO: CUENTA UNICA DEL TESORO</t>
  </si>
  <si>
    <t>00099021001 DEPOSITO DE EFECTIVO, DEPOSITANTE: MARTHA DINA DELGADILLO MAGARIÑOS, CONCEPTO: DEVOLUCION O REVERSION DE HABERES, CUENTA DE DEPOSITO: CUENTA UNICA DEL TESORO</t>
  </si>
  <si>
    <t>00253014204 DEP.DE CHEQ.AJENOS,RET.DE CAM.,CONCEPTO: GOBIERNO AUTONOMO MUNICIPAL COCHABAMBA,DEP.: GOBIERNO AUTONOMO MUNICIPAL COCHABAMBA , PROCEDENCIA: BANCO UNION S.A., CHEQUE: 1115, FECHA DE EMISION:18/09/2017</t>
  </si>
  <si>
    <t>00253014114 DEP.DE CHEQ.AJENOS,RET.DE CAM.,CONCEPTO: GOBIERNO AUTONOMO MUNICIPAL COCHABAMBA,DEP.: GOBIERNO AUTONOMO MUNICIPAL COCHABAMBA , PROCEDENCIA: BANCO UNION S.A., CHEQUE: 1116, FECHA DE EMISION:18/09/2017</t>
  </si>
  <si>
    <t>00015011108 DEP.DE CHEQ.AJENOS,RET.DE CAM.,CONCEPTO: DEVOLUCIÓN DE FONDOS,DEP.: MIN. GOBIERNO , PROCEDENCIA: BANCO UNION S.A., CHEQUE: 50879, FECHA DE EMISION:18/09/2017</t>
  </si>
  <si>
    <t>00513012003 DEP.DE CHEQ.AJENOS,RET.DE CAM.,CONCEPTO: DEVOLUCIÓN DE SALDOS NO EJECUTADOS,DEP.: Y.P.F.B. , PROCEDENCIA: BANCO UNION S.A., CHEQUE: 1324, FECHA DE EMISION:15/09/2017</t>
  </si>
  <si>
    <t>00513012004 DEP.DE CHEQ.AJENOS,RET.DE CAM.,CONCEPTO: DEVOLUCIÓN DE SALDOS NO EJECUTADOS,DEP.: Y.P.F.B. , PROCEDENCIA: BANCO UNION S.A., CHEQUE: 4529, FECHA DE EMISION:14/09/2017</t>
  </si>
  <si>
    <t>00513022001 DEP.DE CHEQ.AJENOS,RET.DE CAM.,CONCEPTO: DEVOLUCIÓN DE SALDOS NO EJECUTADOS,DEP.: Y.P.F.B. , PROCEDENCIA: BANCO UNION S.A., CHEQUE: 4528, FECHA DE EMISION:14/09/2017</t>
  </si>
  <si>
    <t>00523012001 DEP.DE CHEQ.AJENOS,RET.DE CAM.,CONCEPTO: VENTA DE SERVICIO ECOBOL,DEP.: BENJAMIN AQUINO , PROCEDENCIA: BANCO DE CREDITO DE BOLIVIA S.A., CHEQUE: 5460, FECHA DE EMISION:11/09/2017</t>
  </si>
  <si>
    <t>00523012001 DEP.DE CHEQ.AJENOS,RET.DE CAM.,CONCEPTO: VENTA DE SERVICIO ECOBOL,DEP.: BENJAMIN AQUINO , PROCEDENCIA: BANCO BISA S.A., CHEQUE: 7051, FECHA DE EMISION:13/09/2017</t>
  </si>
  <si>
    <t>00660072001 DEP.DE CHEQ.AJENOS,RET.DE CAM.,CONCEPTO: CIERRE DE CUENTAS POR COBRAR GESTIONES ANTERIORES DEL SR. VICENTE VICTOR POMA CARRION,DEP.: ORGANO JUDICIAL , PROCEDENCIA: BANCO UNION S.A., CHEQUE: 1934, FECHA DE EMISION:18/09/2017</t>
  </si>
  <si>
    <t>00660072001 DEP.DE CHEQ.AJENOS,RET.DE CAM.,CONCEPTO: CIERRE DE CUENTAS POR COBRAR GESTIONES ANTERIORES DEL SR LOURDES PEREZ A.,DEP.: ORGANO JUDICIAL , PROCEDENCIA: BANCO UNION S.A., CHEQUE: 1935, FECHA DE EMISION:18/09/2017</t>
  </si>
  <si>
    <t>00660072001 DEP.DE CHEQ.AJENOS,RET.DE CAM.,CONCEPTO: CIERRE DE CUENTAS POR COBRAR GESTIONES ANTERIORES DEL SR RAMIRO ARIEL BLANCO,DEP.: ORGANO JUDICIAL , PROCEDENCIA: BANCO UNION S.A., CHEQUE: 1936, FECHA DE EMISION:18/09/2017</t>
  </si>
  <si>
    <t>00099021001 DEP.DE CHEQ.AJENOS,RET.DE CAM.,CONCEPTO: PAGO POR SUBSIDIO DE MATERNIDAD,DEP.: CAJA DE SALUD DE LA BANCA PRIVADA , PROCEDENCIA: BANCO NACIONAL DE BOLIVIA S.A., CHEQUE: 6587837, FECHA DE EMISION:31/08/2017</t>
  </si>
  <si>
    <t>00595012001 DEP.DE CHEQ.AJENOS,RET.DE CAM.,CONCEPTO: POR INCAPACIDAD DEL SEÑOR. HURTADO GATICA RONAL,DEP.: CAJA DE SALUD DE LA BANCA PRIVADA , PROCEDENCIA: BANCO NACIONAL DE BOLIVIA S.A., CHEQUE: 6587601, FECHA DE EMISION:21/08/2017</t>
  </si>
  <si>
    <t>00595012001 DEP.DE CHEQ.AJENOS,RET.DE CAM.,CONCEPTO: POR INCAPACIDAD TEMPORAL DE SR. HURTADO GATICA,DEP.: CAJA DE SALUD DE LA BANCA PRIVADA , PROCEDENCIA: BANCO NACIONAL DE BOLIVIA S.A., CHEQUE: 6587838, FECHA DE EMISION:31/08/2017</t>
  </si>
  <si>
    <t>00099021001 DEPOSITO DE EFECTIVO, DEPOSITANTE: ANA MILAGROS LA ROSA SORIA GALVARRO, CONCEPTO: REVERSION CONSUMO DE TELEFONO MOVIL, CUENTA DE DEPOSITO: CUENTA UNICA DEL TESORO</t>
  </si>
  <si>
    <t>00099021001 DEPOSITO DE EFECTIVO, DEPOSITANTE: NORAH TEREZA BOHORQUEZ VDA DE GONZALES, CONCEPTO: DEUDA SENASIR, CUENTA DE DEPOSITO: CUENTA UNICA DEL TESORO</t>
  </si>
  <si>
    <t>00342012001 DEPOSITO DE EFECTIVO, DEPOSITANTE: SRA CARINA ORTEGA JEREZ CI. 4787120LP, CONCEPTO: DEVOLUCION DE FONDOS EN AVANCE, CUENTA DE DEPOSITO: CUENTA UNICA DEL TESORO</t>
  </si>
  <si>
    <t>00234014202 DEPOSITO DE EFECTIVO, DEPOSITANTE: WILLY MERLO FLORES, CONCEPTO: DEVOLUCION C-31 989 PARTIDA 851 TASAS, CUENTA DE DEPOSITO: CUENTA UNICA DEL TESORO</t>
  </si>
  <si>
    <t>00099021001 DEPOSITO DE EFECTIVO, DEPOSITANTE: JUAN CARLOS ARIZACA CORDOVA, CONCEPTO: DESCARGO DE VIATICOS, CUENTA DE DEPOSITO: CUENTA UNICA DEL TESORO</t>
  </si>
  <si>
    <t>00099021001 DEPOSITO DE EFECTIVO, DEPOSITANTE: RC - 10 "" MERCADO"", CONCEPTO: REVERSION DE BORIS LOZA CONDORI, CUENTA DE DEPOSITO: CUENTA UNICA DEL TESORO</t>
  </si>
  <si>
    <t>00099021001 DEPOSITO DE EFECTIVO, DEPOSITANTE: UCP - COSECHANDO AGUA SEMBRANDO LUZ, CONCEPTO: DEVOLUCION FONDOS EN AVANCE, CUENTA DE DEPOSITO: CUENTA UNICA DEL TESORO</t>
  </si>
  <si>
    <t>00099021001 DEPOSITO DE EFECTIVO, DEPOSITANTE: PANTALEON QUISPE YUJRA, CONCEPTO: DOBLE PERCEPCIÓN DE HABER JULIO 2017, CUENTA DE DEPOSITO: CUENTA UNICA DEL TESORO</t>
  </si>
  <si>
    <t>00099021001 DEPOSITO DE EFECTIVO, DEPOSITANTE: PANTALEON QUISPE YUJRA, CONCEPTO: DOBLE PERCEPCIÓN DE HABERES AGOSTO 2017, CUENTA DE DEPOSITO: CUENTA UNICA DEL TESORO</t>
  </si>
  <si>
    <t>00099021001 DEPOSITO DE EFECTIVO, DEPOSITANTE: HERNAN SOLIZ LOZA, CONCEPTO: DEVOLUCION, CUENTA DE DEPOSITO: CUENTA UNICA DEL TESORO</t>
  </si>
  <si>
    <t>00591012001 DEPOSITO DE EFECTIVO, DEPOSITANTE: SIMON CHAMBILLA PATTY, CONCEPTO: PAGO DE AGUA, CUENTA DE DEPOSITO: CUENTA UNICA DEL TESORO</t>
  </si>
  <si>
    <t>00099021001 DEPOSITO DE EFECTIVO, DEPOSITANTE: EMBAJADA DE BOLIVIA EN VENEZUELA, CONCEPTO: DEVOLUCION POR COMISIONES BANCARIAS, CUENTA DE DEPOSITO: CUENTA UNICA DEL TESORO</t>
  </si>
  <si>
    <t>00212082004 DEPOSITO DE EFECTIVO, DEPOSITANTE: JUAN GUSTAVO OROZCO RAMALLO, CONCEPTO: DEVOLUCIÓN DE GASTOS OPERATIVOS INRA, CUENTA DE DEPOSITO: CUENTA UNICA DEL TESORO</t>
  </si>
  <si>
    <t>00099021001 DEPOSITO DE EFECTIVO, DEPOSITANTE: DANIELA QUISPE LOAYZA, CONCEPTO: DEVOLUCION DE RECURSOS NO EJECUTADOS DE C31 - 1562, CUENTA DE DEPOSITO: CUENTA UNICA DEL TESORO</t>
  </si>
  <si>
    <t>00526012001 DEPOSITO DE EFECTIVO, DEPOSITANTE: JUAN SEBASTIAN QUISPE VELARDE, CONCEPTO: DEVOLUCION DE FONDO EN AVANCE, CUENTA DE DEPOSITO: CUENTA UNICA DEL TESORO</t>
  </si>
  <si>
    <t>00099021001 DEPOSITO DE EFECTIVO, DEPOSITANTE: ASFI - LUCIA NINA MAMANI, CONCEPTO: DEVOLUCION DE VIATICOS, CUENTA DE DEPOSITO: CUENTA UNICA DEL TESORO</t>
  </si>
  <si>
    <t>00010011101 DEPOSITO DE EFECTIVO, DEPOSITANTE: GUADALUPE  VERA FERNANDEZ, CONCEPTO: REEMPLAZO DE CARATULA FUENTE 11, CUENTA DE DEPOSITO: CUENTA UNICA DEL TESORO</t>
  </si>
  <si>
    <t>00070011102 DEPOSITO DE EFECTIVO, DEPOSITANTE: ROLANDO GERMAN GOMEZ MAMANI, CONCEPTO: DEVOLUCION POR CONCEPTO DE FONDOS DESEMBOLSADOS, CUENTA DE DEPOSITO: CUENTA UNICA DEL TESORO</t>
  </si>
  <si>
    <t>00099021001 DEPOSITO DE EFECTIVO, DEPOSITANTE: SANDRO GUTIERREZ - MIN. DE DEPORTES, CONCEPTO: DEV. SALDOS NO EJECUTADOS FONDOS EN AVANCE CARRERA PEDESTRE 10 KM. CBBA, CUENTA DE DEPOSITO: CUENTA UNICA DEL TESORO</t>
  </si>
  <si>
    <t>00099021001 DEPOSITO DE EFECTIVO, DEPOSITANTE: NORAH JUDITH SERRUDO ORMACHEA, CONCEPTO: DOBLE PERCEPCION HABERES 19 DIAS ABRIL , MAYO Y REINTEGRO 19 DIAS  2017, CUENTA DE DEPOSITO: CUENTA UNICA DEL TESORO</t>
  </si>
  <si>
    <t>00099021001 DEPOSITO DE EFECTIVO, DEPOSITANTE: JOSE LUIS CHUQUIMIA VELEZ, CONCEPTO: CORRECCION DE PARTIDA PRESUPUESTARIA, CUENTA DE DEPOSITO: CUENTA UNICA DEL TESORO</t>
  </si>
  <si>
    <t>00099021001 DEPOSITO DE EFECTIVO, DEPOSITANTE: ALVARO REQUENA, CONCEPTO: DEP. POR INDICIOS DE RESPONSABILIDAD, SEGUN INFORME PGE-UAI N° 07/2017 PUNTO 3,2, CUENTA DE DEPOSITO: CUENTA UNICA DEL TESORO</t>
  </si>
  <si>
    <t>00099021001 DEPOSITO DE EFECTIVO, DEPOSITANTE: JORGE VIOREL HINOJOSA, CONCEPTO: DEVOLUCION DE 4 HORAS DE TRABAJO COBRADOS INDEBIDAMENTE DE 09 / 2015 A 05 / 2017, CUENTA DE DEPOSITO: CUENTA UNICA DEL TESORO</t>
  </si>
  <si>
    <t>00041031107 DEPOSITO DE EFECTIVO, DEPOSITANTE: ALEXANDER LIMA CALLPA, CONCEPTO: DEVOLUCION DE PASAJES, CUENTA DE DEPOSITO: CUENTA UNICA DEL TESORO</t>
  </si>
  <si>
    <t>00041031107 DEPOSITO DE EFECTIVO, DEPOSITANTE: ELVIS MEJIA TANCARA, CONCEPTO: DEVOLUCION EN GASTO DE PASAJES TERRESTRES, CUENTA DE DEPOSITO: CUENTA UNICA DEL TESORO</t>
  </si>
  <si>
    <t>00212012001 DEPOSITO DE EFECTIVO, DEPOSITANTE: EDGAR E. PAUCARA QUISPE INRA-DN, CONCEPTO: DEVOLUCION DE GASTOS OPERATIVOS, CUENTA DE DEPOSITO: CUENTA UNICA DEL TESORO</t>
  </si>
  <si>
    <t>00586019203 DEPOSITO DE EFECTIVO, DEPOSITANTE: CHOQUE HUANCANIQUE NANCY CAROLA, CONCEPTO: DEVOLUCION POR FONDOS EN AVANCE (726), CUENTA DE DEPOSITO: CUENTA UNICA DEL TESORO</t>
  </si>
  <si>
    <t>00586019203 DEPOSITO DE EFECTIVO, DEPOSITANTE: DARIO RENE RONCALES GUTIERREZ, CONCEPTO: DEVOLUCION DE FONDOS EN AVANCE (PREVENTIVO 661), CUENTA DE DEPOSITO: CUENTA UNICA DEL TESORO</t>
  </si>
  <si>
    <t>00099021001 DEP.DE CHEQ.AJENOS,RET.DE CAM.,CONCEPTO: DEVOLUCION DE SALDOS NO EJECUTADOS,DEP.: PROGRAMA NACIONAL DE POSTALFABETIZACION , PROCEDENCIA: BANCO UNION S.A., CHEQUE: 5559, FECHA DE EMISION:20/09/2017</t>
  </si>
  <si>
    <t>00591012001 DEP.DE CHEQ.AJENOS,RET.DE CAM.,CONCEPTO: RECAUDACION,DEP.: EMPRESA ESTATAL DE TRANSP. POR CABLE-MI TELEFERICO , PROCEDENCIA: BANCO UNION S.A., CHEQUE: 1338, FECHA DE EMISION:05/09/2017</t>
  </si>
  <si>
    <t>00574012002 DEP.DE CHEQ.AJENOS,RET.DE CAM.,CONCEPTO: DEVOLUCION DE FONDOS NO UTILIZADOS-IVIRGARZAMA,DEP.: LACTEOSBOL , PROCEDENCIA: BANCO UNION S.A., CHEQUE: 4581, FECHA DE EMISION:18/09/2017</t>
  </si>
  <si>
    <t>00574012003 DEP.DE CHEQ.AJENOS,RET.DE CAM.,CONCEPTO: DEVOLUCION FONDOS NO UTILIZADOS-COCHABAMBA,DEP.: LACTEOSBOL , PROCEDENCIA: BANCO UNION S.A., CHEQUE: 4582, FECHA DE EMISION:18/09/2017</t>
  </si>
  <si>
    <t>00574012004 DEP.DE CHEQ.AJENOS,RET.DE CAM.,CONCEPTO: DEVOLUCION DE FONDOS NO UTILIZADOS-COCHABAMBA,DEP.: LACTEOSBOL , PROCEDENCIA: BANCO UNION S.A., CHEQUE: 4583, FECHA DE EMISION:18/09/2017</t>
  </si>
  <si>
    <t>00574012002 DEP.DE CHEQ.AJENOS,RET.DE CAM.,CONCEPTO: DEVOLUCION FONDOS NO UTILIZADOS,DEP.: LACTEOSBOL , PROCEDENCIA: BANCO UNION S.A., CHEQUE: 4584, FECHA DE EMISION:18/09/2017</t>
  </si>
  <si>
    <t>00574012002 DEP.DE CHEQ.AJENOS,RET.DE CAM.,CONCEPTO: DEP POR PROTOCOLIZACION DE CONTRATO,DEP.: LACTEOSBOL , PROCEDENCIA: BANCO UNION S.A., CHEQUE: 4585, FECHA DE EMISION:19/09/2017</t>
  </si>
  <si>
    <t>00523012001 DEP.DE CHEQ.AJENOS,RET.DE CAM.,CONCEPTO: VENTA DE SERVICIO ECOBOL,DEP.: BENJAMIN AQUINO , PROCEDENCIA: BANCO NACIONAL DE BOLIVIA S.A., CHEQUE: 6658149, FECHA DE EMISION:04/09/2017</t>
  </si>
  <si>
    <t>00015021101 DEP.DE CHEQ.AJENOS,RET.DE CAM.,CONCEPTO: ASIGNACIONES,DEP.: UNIPOL , PROCEDENCIA: BANCO UNION S.A., CHEQUE: 1135, FECHA DE EMISION:18/09/2017</t>
  </si>
  <si>
    <t>00660122001 DEP.DE CHEQ.AJENOS,RET.DE CAM.,CONCEPTO: RECUPERACION POR EXCEDENTE DE TELEFONO DEL MES DE JUNIO Y JULIO 2017 Y POR DEVOLUCION DE VIATICOS,DEP.: ORGANO JUDICIAL D.A.F. DISTRITO STA CRUZ</t>
  </si>
  <si>
    <t>00660012005 DEP.DE CHEQ.AJENOS,RET.DE CAM.,CONCEPTO: EXCEDENTE TELEFONICO JULIO 2017,DEP.: ORGANO JUDICIAL-DAF NACIONAL , PROCEDENCIA: BANCO UNION S.A., CHEQUE: 2175, FECHA DE EMISION:18/09/2017</t>
  </si>
  <si>
    <t>00660092001 DEP.DE CHEQ.AJENOS,RET.DE CAM.,CONCEPTO: RECUPERACION CUENTAS POR COBRAR-JUAN VILLARROEL,DEP.: ORGANO JUDICIAL-DISTRITO ORURO , PROCEDENCIA: BANCO UNION S.A., CHEQUE: 888, FECHA DE EMISION:13/09/2017</t>
  </si>
  <si>
    <t>00099021001 DEP.DE CHEQ.AJENOS,RET.DE CAM.,CONCEPTO: DEVOLUCION DE RECURSOS,DEP.: AGENCIA NACIONAL DE HIDROCARBUROS , PROCEDENCIA: BANCO UNION S.A., CHEQUE: 4630, FECHA DE EMISION:18/09/2017</t>
  </si>
  <si>
    <t>00099021001 DEP.DE CHEQ.AJENOS,RET.DE CAM.,CONCEPTO: DEVOLUCION DE RECURSOS,DEP.: AGENCIA NACIONAL DE HIDROCARBUROS , PROCEDENCIA: BANCO UNION S.A., CHEQUE: 4629, FECHA DE EMISION:18/09/2017</t>
  </si>
  <si>
    <t>00099021001 DEP.DE CHEQ.AJENOS,RET.DE CAM.,CONCEPTO: DEVOLUCION DE RECURSOS,DEP.: AGENCIA NACIONAL DE HIDROCARBUROS , PROCEDENCIA: BANCO UNION S.A., CHEQUE: 4632, FECHA DE EMISION:18/09/2017</t>
  </si>
  <si>
    <t>00099021001 DEP.DE CHEQ.AJENOS,RET.DE CAM.,CONCEPTO: DEVOLUCION DE RECURSOS,DEP.: AGENCIA NACIONAL DE HIDROCARBUROS , PROCEDENCIA: BANCO UNION S.A., CHEQUE: 4631, FECHA DE EMISION:18/09/2017</t>
  </si>
  <si>
    <t>00574012002 DEP.DE CHEQ.AJENOS,RET.DE CAM.,CONCEPTO: DEVOLUCION DE FONDOS EN AVANCE,DEP.: LACTEOSBOL , PROCEDENCIA: BANCO UNION S.A., CHEQUE: 4590, FECHA DE EMISION:20/09/2017</t>
  </si>
  <si>
    <t>00592012001 DEPOSITO DE EFECTIVO, DEPOSITANTE: VICTOR CORTEZ CAMINO, CONCEPTO: DEVOLUCION AEROLINEA-ISAE, CUENTA DE DEPOSITO: CUENTA UNICA DEL TESORO</t>
  </si>
  <si>
    <t>00046058003 DEPOSITO DE EFECTIVO, DEPOSITANTE: ELVIRA CHAHUA ORUÑA, CONCEPTO: DEVOLUCION DE SALDO, CUENTA DE DEPOSITO: CUENTA UNICA DEL TESORO</t>
  </si>
  <si>
    <t>00016011101 DEPOSITO DE EFECTIVO, DEPOSITANTE: DELINA ALEJO CASTRO, CONCEPTO: DEVOLUCIÓN DE FONDOS ASIGNADO PARA PAGO DE PASAJES TERRESTRES Y VIÁTICOS, CUENTA DE DEPOSITO: CUENTA UNICA DEL TESORO</t>
  </si>
  <si>
    <t>00099021001 DEPOSITO DE EFECTIVO, DEPOSITANTE: ASFI-ROBERTO ALEJANDRO FERNANDEZ, CONCEPTO: DEVOLUCION DE FONDOS POR ASIGNACION DE VIATICOS, CUENTA DE DEPOSITO: CUENTA UNICA DEL TESORO</t>
  </si>
  <si>
    <t>00041011101 DEPOSITO DE EFECTIVO, DEPOSITANTE: MDPYEP-GERTH OMAR LEON NAVARRO, CONCEPTO: DEVOLUCION DE FONDOS EN AVANCE, CUENTA DE DEPOSITO: CUENTA UNICA DEL TESORO</t>
  </si>
  <si>
    <t>00047011110 DEPOSITO DE EFECTIVO, DEPOSITANTE: DIRECCIÓN GENERAL DE LA HOJA DE COCA E INDUSTR, CONCEPTO: DEVOLUCIÓN  POR FALTANTE EN CAJA DE FONDOS EN AVANCE PARA COMPRA COMBUSTIBLE, CUENTA DE DEPOSITO: CUENTA UNICA DEL TESORO</t>
  </si>
  <si>
    <t>00526012001 DEPOSITO DE EFECTIVO, DEPOSITANTE: BOLIVIA TV - FRANZ LLIULLY CHIPANA, CONCEPTO: DEVOLUCION DE PASAJES, CUENTA DE DEPOSITO: CUENTA UNICA DEL TESORO</t>
  </si>
  <si>
    <t>00526012001 DEPOSITO DE EFECTIVO, DEPOSITANTE: BOLIVIA TV - HILARIO QUISPE PILLCO, CONCEPTO: DEVOLUCION POR CONCEPTO DE FONDOS EN AVANCE, CUENTA DE DEPOSITO: CUENTA UNICA DEL TESORO</t>
  </si>
  <si>
    <t>00030018010 DEPOSITO DE EFECTIVO, DEPOSITANTE: DANITZA CARMEN VILLARROEL VELASCO, CONCEPTO: DEVOLUCIÓN DE REFRIGERIO C31 - 2347, CUENTA DE DEPOSITO: CUENTA UNICA DEL TESORO</t>
  </si>
  <si>
    <t>00344012001 DEPOSITO DE EFECTIVO, DEPOSITANTE: " IPELC " ZENAIDA PEREZ SALINAS, CONCEPTO: DEVOLUCION DE SALDO DE II ENCUENTRO LINGUISTICO DEL PUEBLO AFROBOLIVIANO, CUENTA DE DEPOSITO: CUENTA UNICA DEL TESORO</t>
  </si>
  <si>
    <t>00099021001 DEPOSITO DE EFECTIVO, DEPOSITANTE: MY.DIM. CARLOS MIGUEL TORREZ, CONCEPTO: REVERSION VIATICOS DE COMISION DE SERVICIO, CUENTA DE DEPOSITO: CUENTA UNICA DEL TESORO</t>
  </si>
  <si>
    <t>00099021001 DEPOSITO DE EFECTIVO, DEPOSITANTE: JOSE ESPEJO, CONCEPTO: SENASIR - DEPÓSITO POR DOBLE PERCEPCIÓN, CUENTA DE DEPOSITO: CUENTA UNICA DEL TESORO</t>
  </si>
  <si>
    <t>00010011101 DEPOSITO DE EFECTIVO, DEPOSITANTE: GUADALUPE VERA F., CONCEPTO: REEMPLAZO DE CARATULA FUENTE 11, CUENTA DE DEPOSITO: CUENTA UNICA DEL TESORO</t>
  </si>
  <si>
    <t>00099021001 DEPOSITO DE EFECTIVO, DEPOSITANTE: HUGO RAMIRO SANCHEZ MORALES, CONCEPTO: DOBLE PERCEPCIÓN, CUENTA DE DEPOSITO: CUENTA UNICA DEL TESORO</t>
  </si>
  <si>
    <t>00660018003 DEPOSITO DE EFECTIVO, DEPOSITANTE: ORGANO JUDICIAL-PROYECTO COSUDE, CONCEPTO: DEVOLUCION DE VIATICOS DEL VIAJE A SANTA CRUZ DE LA DRA. ANA CACERES, CUENTA DE DEPOSITO: CUENTA UNICA DEL TESORO</t>
  </si>
  <si>
    <t>00660018003 DEPOSITO DE EFECTIVO, DEPOSITANTE: ORGANO JUDICIAL - PROYECTO COSUDE, CONCEPTO: DEVOLUCION DE PASAJES DEL VIAJE A SANTA CRUZ DE LA DRA. ANA CACERES, CUENTA DE DEPOSITO: CUENTA UNICA DEL TESORO</t>
  </si>
  <si>
    <t>00283022001 DEPOSITO DE EFECTIVO, DEPOSITANTE: FERNANDO OVIDIO VINO QUISBERT CI:7061029 LP, CONCEPTO: MULTA POR LA ENTREGA DE BIENES FUERA DE PLAZO POR LA EMPRESA HOSPITALIA IMPORT EXPORT, CUENTA DE DEPOSITO: CUENTA UNICA DEL TESORO</t>
  </si>
  <si>
    <t>00047081101 DEPOSITO DE EFECTIVO, DEPOSITANTE: GUILLERMO ESERO ROCA, CONCEPTO: DEVOLUCION FONDOS PARA COMBUSTIBLE-PREV 2434, CUENTA DE DEPOSITO: CUENTA UNICA DEL TESORO</t>
  </si>
  <si>
    <t>00046031102 DEPOSITO DE EFECTIVO, DEPOSITANTE: SILVIA FRANCO MORENO, CONCEPTO: DEVOLUCION DE RECURSOS, CUENTA DE DEPOSITO: CUENTA UNICA DEL TESORO</t>
  </si>
  <si>
    <t>00030018010 DEPOSITO DE EFECTIVO, DEPOSITANTE: MINISTERIO DE JUSTICIA Y TRANSPARENCIA INST., CONCEPTO: DEVOLUCIÓN PARCIAL DE RECURSOS OTORGADOS PARA REFRIGERIO C-31 2377, CUENTA DE DEPOSITO: CUENTA UNICA DEL TESORO</t>
  </si>
  <si>
    <t>00046104203 DEPOSITO DE EFECTIVO, DEPOSITANTE: FRANKLIN GUIDO QUISPE CRUZ, CONCEPTO: REVERSION, CUENTA DE DEPOSITO: CUENTA UNICA DEL TESORO</t>
  </si>
  <si>
    <t>00592012001 DEPOSITO DE EFECTIVO, DEPOSITANTE: LUIS FERNANDO ARAMAYO, CONCEPTO: 2 NOTAS DE DEBITO CONCEPTO PASAJES 2015, CUENTA DE DEPOSITO: CUENTA UNICA DEL TESORO</t>
  </si>
  <si>
    <t>00099021001 DEPOSITO DE EFECTIVO, DEPOSITANTE: LUISA HUANCA COLQUE, CONCEPTO: REVERSION DE HABER MES DE NOVIEMBRE 2016 POR 3 DIAS, CUENTA DE DEPOSITO: CUENTA UNICA DEL TESORO</t>
  </si>
  <si>
    <t>00526012001 DEPOSITO DE EFECTIVO, DEPOSITANTE: WILDER RAMIRO CHAVEZ - BOLIVIA TV, CONCEPTO: DEVOLUCION PASAJES VIAJE A POTOSI, CUENTA DE DEPOSITO: CUENTA UNICA DEL TESORO</t>
  </si>
  <si>
    <t>00526012001 DEPOSITO DE EFECTIVO, DEPOSITANTE: BOLIVIA TV-RAMIRO PACOSILLO MAMANI, CONCEPTO: DEVOLUCION DE PASAJES, CUENTA DE DEPOSITO: CUENTA UNICA DEL TESORO</t>
  </si>
  <si>
    <t>00099021001 DEPOSITO DE EFECTIVO, DEPOSITANTE: MINISTERIO DE EDUCACION, CONCEPTO: DEVOLUCION SERVICIO DE FOTOCOPIAS-7MA OCEPB, CUENTA DE DEPOSITO: CUENTA UNICA DEL TESORO</t>
  </si>
  <si>
    <t>00099021001 DEPOSITO DE EFECTIVO, DEPOSITANTE: MINISTERIO DE EDUCACION, CONCEPTO: DEVOLUCION SERVICIO DE ALIMENTACION (REFRIGERIOS) 7MA OCEPB, CUENTA DE DEPOSITO: CUENTA UNICA DEL TESORO</t>
  </si>
  <si>
    <t>00035031101 DEP.DE CHEQ.AJENOS,RET.DE CAM.,CONCEPTO: ARRENDAMIENTO DE STANDS DURANTE LA FERIA EXPOBODA 2017,DEP.: MEFP - UCPP , PROCEDENCIA: BANCO UNION S.A., CHEQUE: 1068, FECHA DE EMISION:05/09/2017</t>
  </si>
  <si>
    <t>00035031101 DEP.DE CHEQ.AJENOS,RET.DE CAM.,CONCEPTO: ARRENDAMIENTO DE STANDS FERIA LA PAZ EXPONE 2017,DEP.: MEFP - UCPP , PROCEDENCIA: BANCO UNION S.A., CHEQUE: 1067, FECHA DE EMISION:04/09/2017</t>
  </si>
  <si>
    <t>00587012009 DEP.DE CHEQ.AJENOS,RET.DE CAM.,CONCEPTO: DEVOLUCION DE FONDOS,DEP.: BISMARCK CHINO , PROCEDENCIA: BANCO UNION S.A., CHEQUE: 1038, FECHA DE EMISION:19/09/2017</t>
  </si>
  <si>
    <t>00212014306 DEP.DE CHEQ.AJENOS,RET.DE CAM.,CONCEPTO: DEVOLUCIÓN DE APORTE PATRONAL EN DEMASÍA INSTITUTO NACIONAL DE REFORMA AGRARIA (INRA),DEP.: CAJA NACIONAL DE SALUD , PROCEDENCIA: BANCO UNION S.A., CHEQUE: 13847, FECHA DE EMISION:21/09/2017</t>
  </si>
  <si>
    <t>00587012006 DEP.DE CHEQ.AJENOS,RET.DE CAM.,CONCEPTO: DEVOLUCION DE FONDOS,DEP.: OSWALDO TEJERINA , PROCEDENCIA: BANCO UNION S.A., CHEQUE: 1040, FECHA DE EMISION:19/09/2017</t>
  </si>
  <si>
    <t>00587012009 DEP.DE CHEQ.AJENOS,RET.DE CAM.,CONCEPTO: DEVOLUCION DE FONDOS,DEP.: BISMARCK CHINO , PROCEDENCIA: BANCO UNION S.A., CHEQUE: 1039, FECHA DE EMISION:19/09/2017</t>
  </si>
  <si>
    <t>00587012005 DEP.DE CHEQ.AJENOS,RET.DE CAM.,CONCEPTO: DEVOLUCION DE FONDOS,DEP.: OSWALDO TEJERINA , PROCEDENCIA: BANCO UNION S.A., CHEQUE: 1041, FECHA DE EMISION:19/09/2017</t>
  </si>
  <si>
    <t>00587012005 DEP.DE CHEQ.AJENOS,RET.DE CAM.,CONCEPTO: DEVOLUCION DE FONDOS,DEP.: OSWALDO TEJERINA , PROCEDENCIA: BANCO UNION S.A., CHEQUE: 1042, FECHA DE EMISION:19/09/2017</t>
  </si>
  <si>
    <t>00587012006 DEP.DE CHEQ.AJENOS,RET.DE CAM.,CONCEPTO: DEVOLUCION DE FONDOS,DEP.: OSWALDO TEJERINA , PROCEDENCIA: BANCO UNION S.A., CHEQUE: 1043, FECHA DE EMISION:19/09/2017</t>
  </si>
  <si>
    <t>00523012001 DEP.DE CHEQ.AJENOS,RET.DE CAM.,CONCEPTO: VENTA DE SERVICIO ECOBOL,DEP.: BENJAMIN AQUINO , PROCEDENCIA: BANCO DE CREDITO DE BOLIVIA S.A., CHEQUE: 147742, FECHA DE EMISION:11/09/2017</t>
  </si>
  <si>
    <t>00099021001 DEP.DE CHEQ.AJENOS,RET.DE CAM.,CONCEPTO: DEVOLUCION DE PASAJES Y VIATICOS,DEP.: MIN. DE ECONOMIA Y FINANZAS PUBLICAS , PROCEDENCIA: BANCO UNION S.A., CHEQUE: 6175, FECHA DE EMISION:12/09/2017</t>
  </si>
  <si>
    <t>00578012002 DEP.DE CHEQ.AJENOS,RET.DE CAM.,CONCEPTO: REVERSION,DEP.: BOLIVIANA DE AVIACION , PROCEDENCIA: BANCO UNION S.A., CHEQUE: 9073, FECHA DE EMISION:20/09/2017</t>
  </si>
  <si>
    <t>00578012002 DEP.DE CHEQ.AJENOS,RET.DE CAM.,CONCEPTO: REVERSION,DEP.: BOLIVIANA DE AVIACION , PROCEDENCIA: BANCO UNION S.A., CHEQUE: 9064, FECHA DE EMISION:13/09/2017</t>
  </si>
  <si>
    <t>00099021001 DEP.DE CHEQ.AJENOS,RET.DE CAM.,CONCEPTO: PAGO POR DESCUENTO MONTOS EXCEDENTES POR DOBLE PERCEPCION DE RECURSOS PUBLICOS,DEP.: CAJA NACIONAL DE SALUD , PROCEDENCIA: BANCO UNION S.A., CHEQUE: 32084, FECHA DE EMISION:21/09/2017</t>
  </si>
  <si>
    <t>00099021001 DEP.DE CHEQ.AJENOS,RET.DE CAM.,CONCEPTO: DEVOLUCION DE FONDOS SRA. YOVANNA SORIA GALVARRO 2005,DEP.: MDP Y EP , PROCEDENCIA: BANCO UNION S.A., CHEQUE: 2228, FECHA DE EMISION:20/09/2017</t>
  </si>
  <si>
    <t>00099021001 DEP.DE CHEQ.AJENOS,RET.DE CAM.,CONCEPTO: DEVOLUCION DE FONDOS SRA. JULIA MARIANETT VELASCO 2009,DEP.: MDP Y EP , PROCEDENCIA: BANCO UNION S.A., CHEQUE: 2229, FECHA DE EMISION:20/09/2017</t>
  </si>
  <si>
    <t>00099021001 DEP.DE CHEQ.AJENOS,RET.DE CAM.,CONCEPTO: DEVOLUCIÓN DE RECURSOS PREV. N°2 (C-12) (DA. I),DEP.: ADEMAF - MONICA VARGAS RUIZ , PROCEDENCIA: BANCO UNION S.A., CHEQUE: 1126, FECHA DE EMISION:19/09/2017</t>
  </si>
  <si>
    <t>00201032001 DEP.DE CHEQ.AJENOS,RET.DE CAM.,CONCEPTO: DEVOLUCIÓN RECURSOS PREV. 285/2017 (D.A.3),DEP.: ADEMAF - MONICA VARGAS RUIZ , PROCEDENCIA: BANCO UNION S.A., CHEQUE: 1127, FECHA DE EMISION:19/09/2017</t>
  </si>
  <si>
    <t>00201034101 DEP.DE CHEQ.AJENOS,RET.DE CAM.,CONCEPTO: DEVOLUCIÓN DE RECURSOS PREV. 412 (DA 3),DEP.: ADEMAF - MONICA VARGAS RUIZ , PROCEDENCIA: BANCO UNION S.A., CHEQUE: 1129, FECHA DE EMISION:19/09/2017</t>
  </si>
  <si>
    <t>00201034101 DEP.DE CHEQ.AJENOS,RET.DE CAM.,CONCEPTO: DEVOLUCIÓN DE RECURSOS PREV. 410 (DA 3),DEP.: ADEMAF - MONICA VARGAS RUIZ , PROCEDENCIA: BANCO UNION S.A., CHEQUE: 1130, FECHA DE EMISION:19/09/2017</t>
  </si>
  <si>
    <t>00201034101 DEP.DE CHEQ.AJENOS,RET.DE CAM.,CONCEPTO: DEVOLUCIÓN DE RECURSOS PREV. 408 (DA 3),DEP.: ADEMAF - MONICA VARGAS RUIZ , PROCEDENCIA: BANCO UNION S.A., CHEQUE: 1131, FECHA DE EMISION:19/09/2017</t>
  </si>
  <si>
    <t>00212102001 DEP.DE CHEQ.AJENOS,RET.DE CAM.,CONCEPTO: DEVOLUCIÓN FONDOS INRA - RP POTOSI,DEP.: INRA - POTOSI , PROCEDENCIA: BANCO UNION S.A., CHEQUE: 3666, FECHA DE EMISION:18/09/2017</t>
  </si>
  <si>
    <t>00212102001 DEP.DE CHEQ.AJENOS,RET.DE CAM.,CONCEPTO: DEVOLUCIÓN FONDOS INRA - RP POTOSI,DEP.: INRA - POTOSI , PROCEDENCIA: BANCO UNION S.A., CHEQUE: 3667, FECHA DE EMISION:18/09/2017</t>
  </si>
  <si>
    <t>00212102003 DEP.DE CHEQ.AJENOS,RET.DE CAM.,CONCEPTO: DEVOLUCIÓN FONDOS INRA - APORTES VOLUNTARIO,DEP.: INRA - POTOSI , PROCEDENCIA: BANCO UNION S.A., CHEQUE: 3668, FECHA DE EMISION:18/09/2017</t>
  </si>
  <si>
    <t>00594012001 DEP.DE CHEQ.AJENOS,RET.DE CAM.,CONCEPTO: DEVOLUCION PASAJE BOA,DEP.: ADMINISTRACION DE SERVICIOS PORTUARIOS - BOLIVIA , PROCEDENCIA: BANCO UNION S.A., CHEQUE: 423, FECHA DE EMISION:13/09/2017</t>
  </si>
  <si>
    <t>00594012001 DEP.DE CHEQ.AJENOS,RET.DE CAM.,CONCEPTO: DEVOLUCION DE VIATICOS SR. SAAVEDRA,DEP.: ADMINISTRACION DE SERVICIOS PORTUARIOS - BOLIVIA , PROCEDENCIA: BANCO UNION S.A., CHEQUE: 422, FECHA DE EMISION:13/09/2017</t>
  </si>
  <si>
    <t>00035031101 DEP.DE CHEQ.AJENOS,RET.DE CAM.,CONCEPTO: ARRENDAMIENTO DE STANDS FERIA EXPOBODA 2017 DEPOSITÓS 2,,DEP.: MEFP - UCPP , PROCEDENCIA: BANCO UNION S.A., CHEQUE: 1075, FECHA DE EMISION:19/09/2017</t>
  </si>
  <si>
    <t>00035031101 DEP.DE CHEQ.AJENOS,RET.DE CAM.,CONCEPTO: ARRENDAMIENTO DE UN PARQUEO A GUSTU GASTRONOMIA S.A. POR AGOSTO 2017,DEP.: MEFP - UCPP , PROCEDENCIA: BANCO UNION S.A., CHEQUE: 1074, FECHA DE EMISION:19/09/2017</t>
  </si>
  <si>
    <t>00099021001 DEP.DE CHEQ.AJENOS,RET.DE CAM.,CONCEPTO: FIS. COM. 009/2017, DEPOSIT POR LA EMPRESA WINGS DE SERVICIOS BASICOS,AGOSTO/2017, S/G HR. DF. 586,DEP.: CAMARA DE DIPUTADOS , PROCEDENCIA: BANCO UNION S.A., CHEQUE: 15925, FECHA DE EMISION:19/09/2017</t>
  </si>
  <si>
    <t>00035031101 DEP.DE CHEQ.AJENOS,RET.DE CAM.,CONCEPTO: ARRENDAMIENTO DE ESPACIOS EN TERRAZA Y GARAGE DEL CAMPO FERIAL CHUQUIAGO MARKA A ENTEL,DEP.: MEFP - UCPP , PROCEDENCIA: BANCO UNION S.A., CHEQUE: 1073, FECHA DE EMISION:19/09/2017</t>
  </si>
  <si>
    <t>00035031101 DEP.DE CHEQ.AJENOS,RET.DE CAM.,CONCEPTO: ARRENDAMIENTO DE STANDS A CARTONBOL EN LA FERIA LA PAZ EXPONE 2017,DEP.: MEFP - UCPP , PROCEDENCIA: BANCO UNION S.A., CHEQUE: 1072, FECHA DE EMISION:19/09/2017</t>
  </si>
  <si>
    <t>00035031101 DEP.DE CHEQ.AJENOS,RET.DE CAM.,CONCEPTO: ARRENDAMIENTO DE PREDIO EXTERNO PARA CAJERO AUTOMATICO POR SEPTIEMBRE 2017,DEP.: MEFP - UCPP , PROCEDENCIA: BANCO UNION S.A., CHEQUE: 1070, FECHA DE EMISION:08/09/2017</t>
  </si>
  <si>
    <t>00035031101 DEP.DE CHEQ.AJENOS,RET.DE CAM.,CONCEPTO: ARRENDAMIENTO MOBILIARIO Y EQUIPOS FERIA EXPO BOLIVIA MINERA 2017,DEP.: MEFP - UCPP , PROCEDENCIA: BANCO UNION S.A., CHEQUE: 1069, FECHA DE EMISION:07/09/2017</t>
  </si>
  <si>
    <t>00587012009 DEP.DE CHEQ.AJENOS,RET.DE CAM.,CONCEPTO: DEVOLUCION DE FONDOS,DEP.: BISMARCK CHINO , PROCEDENCIA: BANCO UNION S.A., CHEQUE: 1037, FECHA DE EMISION:19/09/2017</t>
  </si>
  <si>
    <t>00670072001 DEP.DE CHEQ.AJENOS,RET.DE CAM.,CONCEPTO: DEVOLUCION DE VIATICOS T.E.D.  POTOSI,DEP.: ORGANO ELECTORAL PLURINACIONAL , PROCEDENCIA: BANCO UNION S.A., CHEQUE: 3857, FECHA DE EMISION:18/09/2017</t>
  </si>
  <si>
    <t>00253018007 DEP.DE CHEQ.AJENOS,RET.DE CAM.,CONCEPTO: ENTIDAD EJECUTORA DE MEDIO AMBIENTE Y AGUA  ( EMAGUA ),DEP.: ENTIDAD EJECUTORA DE MEDIO AMBIENTE Y AGUA , PROCEDENCIA: BANCO UNION S.A., CHEQUE: 1118, FECHA DE EMISION:21/09/2017</t>
  </si>
  <si>
    <t>00099021001 DEPOSITO DE EFECTIVO, DEPOSITANTE: ALAYN BURGOA COCA, CONCEPTO: REVERSION HABERES DEL MES MARZO 2013, CUENTA DE DEPOSITO: CUENTA UNICA DEL TESORO</t>
  </si>
  <si>
    <t>00099021001 DEPOSITO DE EFECTIVO, DEPOSITANTE: ALAYN BURGOA COCA, CONCEPTO: REVERSION DUO AGUINALDO 2013, CUENTA DE DEPOSITO: CUENTA UNICA DEL TESORO</t>
  </si>
  <si>
    <t>00099021001 DEPOSITO DE EFECTIVO, DEPOSITANTE: ALAYN BURGOA COCA, CONCEPTO: REVERSION REINTEGRO 2013, CUENTA DE DEPOSITO: CUENTA UNICA DEL TESORO</t>
  </si>
  <si>
    <t>00099021001 DEPOSITO DE EFECTIVO, DEPOSITANTE: ALAYN BURGOA COCA, CONCEPTO: REVERSION HABERES DEL MES MAYO 2013, CUENTA DE DEPOSITO: CUENTA UNICA DEL TESORO</t>
  </si>
  <si>
    <t>00016018008 DEPOSITO DE EFECTIVO, DEPOSITANTE: MIN.DE EDUCACION - ADONIAS SALAS COPA, CONCEPTO: DEVOLUCION POR PASAJES TERRESTRES NO UTILIZADOS, CUENTA DE DEPOSITO: CUENTA UNICA DEL TESORO</t>
  </si>
  <si>
    <t>00099021001 DEPOSITO DE EFECTIVO, DEPOSITANTE: ALAYN BURGOA COCA, CONCEPTO: REVERSION HABERES DEL MES ABRIL 2013, CUENTA DE DEPOSITO: CUENTA UNICA DEL TESORO</t>
  </si>
  <si>
    <t>00212082001 DEPOSITO DE EFECTIVO, DEPOSITANTE: INRA - LA PAZ, CONCEPTO: DEVOLUCIÓN DE SALDO GASTOS OPERATIVOS, CUENTA DE DEPOSITO: CUENTA UNICA DEL TESORO</t>
  </si>
  <si>
    <t>00099021001 DEPOSITO DE EFECTIVO, DEPOSITANTE: NELSON AMNER PEREZ CAMACHO CI 6467927 LP, CONCEPTO: CARGOS DE CUENTA SIGEP, CUENTA DE DEPOSITO: CUENTA UNICA DEL TESORO</t>
  </si>
  <si>
    <t>00035011105 DEPOSITO DE EFECTIVO, DEPOSITANTE: DANIEL MAURI ARAMAYO ORTEGA, CONCEPTO: DEVOLUCION DE PASAJES NO UTILIZADOS, CUENTA DE DEPOSITO: CUENTA UNICA DEL TESORO</t>
  </si>
  <si>
    <t>00070011102 DEPOSITO DE EFECTIVO, DEPOSITANTE: MTEPS, CONCEPTO: DEVOLUCIÓN DE FONDOS, CUENTA DE DEPOSITO: CUENTA UNICA DEL TESORO</t>
  </si>
  <si>
    <t>00099021001 DEPOSITO DE EFECTIVO, DEPOSITANTE: CARLOS ALARCON, CONCEPTO: DEVOLUCION CARGO, CUENTA DE DEPOSITO: CUENTA UNICA DEL TESORO</t>
  </si>
  <si>
    <t>00099021001 DEPOSITO DE EFECTIVO, DEPOSITANTE: HERMENEGILDO EDGAR RIOS CHUQUIMIA, CONCEPTO: DEVOLUCION, CUENTA DE DEPOSITO: CUENTA UNICA DEL TESORO</t>
  </si>
  <si>
    <t>00099021001 DEPOSITO DE EFECTIVO, DEPOSITANTE: NOEL DELGADILLO VELASQUEZ, CONCEPTO: FONDOS EN AVANCE DEVOLUCIÓN DE DINERO SOBRANTE A LA LIBRETA, CUENTA DE DEPOSITO: CUENTA UNICA DEL TESORO</t>
  </si>
  <si>
    <t>00099021001 DEPOSITO DE EFECTIVO, DEPOSITANTE: SIMON EDSON LIPA ESTRADA, CONCEPTO: DEVOLUCIÓN POR CONCEPTO DE PASAJE, CUENTA DE DEPOSITO: CUENTA UNICA DEL TESORO</t>
  </si>
  <si>
    <t>00099021001 DEPOSITO DE EFECTIVO, DEPOSITANTE: DANIEL MONTECINOS LLERENA-MIN DE EDUCACION, CONCEPTO: DEVOLUCION CARGO A CUENTA SERVICIO DE FOTOCOPIAS-3RA ETAPA DE LA 7MA OCEPB EN EL DEPTO DE SANTA CRUZ, CUENTA DE DEPOSITO: CUENTA UNICA DEL TESORO</t>
  </si>
  <si>
    <t>00099021001 DEPOSITO DE EFECTIVO, DEPOSITANTE: FARUK DOSSERICH RODRIGUEZ-MIN DE EDUCACION, CONCEPTO: DEVOLUCION CARGO A CUENTA SERVICIO DE FOTOCOPIAS 3RA ETAPA DE LA 7MA OCEPB EN EL DPTO DE TARIJA, CUENTA DE DEPOSITO: CUENTA UNICA DEL TESORO</t>
  </si>
  <si>
    <t>00099021001 DEPOSITO DE EFECTIVO, DEPOSITANTE: FARUK DOSSERICH RODRIGUEZ-MIN DE EDUCACION, CONCEPTO: DEVOLUCION CARGO A CUENTA SERVICIO DE REFRIGERIO-3RA ETAPA DE LA 7MA OCEPB EN EL DPTO DE TARIJA, CUENTA DE DEPOSITO: CUENTA UNICA DEL TESORO</t>
  </si>
  <si>
    <t>00099021001 DEPOSITO DE EFECTIVO, DEPOSITANTE: SENASIR / JUAN DOMINGO ESPINOZA LOPEZ, CONCEPTO: DEVOLUCION POR DOBLE PERCEPCION, CUENTA DE DEPOSITO: CUENTA UNICA DEL TESORO</t>
  </si>
  <si>
    <t>00099021001 DEPOSITO DE EFECTIVO, DEPOSITANTE: MINISTERIO DE DEPORTES-JORJE RIOJA RONDAN, CONCEPTO: DEVOL SALDO DE FONDOS EN AVANCE DEL CAMPEONATO 2DA VERSION DE LA COPA ESTADO PLURINACIONAL DE BOL, CUENTA DE DEPOSITO: CUENTA UNICA DEL TESORO</t>
  </si>
  <si>
    <t>00099021001 DEPOSITO DE EFECTIVO, DEPOSITANTE: MINISTERIO DE DEPORTES-JORJE RIOJA RONDAN, CONCEPTO: DEVOL SALDO DE FONDOS EN AVANCE DEL CAMPEONATO 2DA VERCION DE LA COPA ESTADO PLUR DE BOLIVIA, CUENTA DE DEPOSITO: CUENTA UNICA DEL TESORO</t>
  </si>
  <si>
    <t>00046104203 DEPOSITO DE EFECTIVO, DEPOSITANTE: WILLIAN VICENTE LEAÑO HERRERA, CONCEPTO: REVERSION, CUENTA DE DEPOSITO: CUENTA UNICA DEL TESORO</t>
  </si>
  <si>
    <t>00099021001 DEPOSITO DE EFECTIVO, DEPOSITANTE: ( INRA ) JAIME RODRIGO ESCOBAR, CONCEPTO: DEVOLUCION DE PAGO HABERES JULIO 2017, CUENTA DE DEPOSITO: CUENTA UNICA DEL TESORO</t>
  </si>
  <si>
    <t>00292012001 DEPOSITO DE EFECTIVO, DEPOSITANTE: NESTOR PAZ VILLAMOR, CONCEPTO: CONVENIO ENTRE VIAS BOLIVIA Y FEDERACIÓN 1ERO DE MAYO, CUENTA DE DEPOSITO: CUENTA UNICA DEL TESORO</t>
  </si>
  <si>
    <t>00513012003 DEPOSITO DE EFECTIVO, DEPOSITANTE: YPFB, CONCEPTO: REVERSION SALDOS NO EJECUTADOS, CUENTA DE DEPOSITO: CUENTA UNICA DEL TESORO</t>
  </si>
  <si>
    <t>00099021001 DEPOSITO DE EFECTIVO, DEPOSITANTE: MAGALI PAZ GARCIA, CONCEPTO: DEVOLUCION SALDO CARGO A CUENTA - MIN EDUCACION, CUENTA DE DEPOSITO: CUENTA UNICA DEL TESORO</t>
  </si>
  <si>
    <t>00526012001 DEPOSITO DE EFECTIVO, DEPOSITANTE: BOLIVIA TV-DANIEL TICONA MAMANI, CONCEPTO: DEVOLUCION DE PASAJES, CUENTA DE DEPOSITO: CUENTA UNICA DEL TESORO</t>
  </si>
  <si>
    <t>00016011101 DEPOSITO DE EFECTIVO, DEPOSITANTE: VICTOR HUGO RAMIREZ GARCIA, CONCEPTO: DEVOLUCION DE FONDOS COMPRA DE COMBUSTIBLE, CUENTA DE DEPOSITO: CUENTA UNICA DEL TESORO</t>
  </si>
  <si>
    <t>00283062001 DEP.DE CHEQ.AJENOS,RET.DE CAM.,CONCEPTO: DEVOLUCION DE VIATICOS,DEP.: ADUANA NACIONAL , PROCEDENCIA: BANCO UNION S.A., CHEQUE: 2726, FECHA DE EMISION:20/09/2017</t>
  </si>
  <si>
    <t>00523012001 DEP.DE CHEQ.AJENOS,RET.DE CAM.,CONCEPTO: PAGO POR SERVICIOS PRESTADOS,DEP.: ECOBOL , PROCEDENCIA: BANCO NACIONAL DE BOLIVIA S.A., CHEQUE: 878928, FECHA DE EMISION:21/09/2017</t>
  </si>
  <si>
    <t>00523012001 DEP.DE CHEQ.AJENOS,RET.DE CAM.,CONCEPTO: PAGO POR SERVICOS PRESTADOS,DEP.: ECOBOL , PROCEDENCIA: BANCO NACIONAL DE BOLIVIA S.A., CHEQUE: 890712, FECHA DE EMISION:21/09/2017</t>
  </si>
  <si>
    <t>00523012001 DEP.DE CHEQ.AJENOS,RET.DE CAM.,CONCEPTO: PAGO POR SERVICOS PRESTADOS,DEP.: ECOBOL , PROCEDENCIA: BANCO BISA S.A., CHEQUE: 1378, FECHA DE EMISION:08/09/2017</t>
  </si>
  <si>
    <t>00523012001 DEP.DE CHEQ.AJENOS,RET.DE CAM.,CONCEPTO: PAGO POR SERVICOS PRESTADOS,DEP.: ECOBOL , PROCEDENCIA: BANCO BISA S.A., CHEQUE: 1380, FECHA DE EMISION:18/09/2017</t>
  </si>
  <si>
    <t>00523012001 DEP.DE CHEQ.AJENOS,RET.DE CAM.,CONCEPTO: PAGO POR SERVICOS PRESTADOS,DEP.: ECOBOL , PROCEDENCIA: BANCO BISA S.A., CHEQUE: 1379, FECHA DE EMISION:18/09/2017</t>
  </si>
  <si>
    <t>00523012001 DEP.DE CHEQ.AJENOS,RET.DE CAM.,CONCEPTO: PAGO POR SERVICOS PRESTADOS,DEP.: ECOBOL , PROCEDENCIA: BANCO BISA S.A., CHEQUE: 1373, FECHA DE EMISION:15/09/2017</t>
  </si>
  <si>
    <t>00523012001 DEP.DE CHEQ.AJENOS,RET.DE CAM.,CONCEPTO: PAGO POR SERVICOS PRESTADOS,DEP.: ECOBOL , PROCEDENCIA: BANCO BISA S.A., CHEQUE: 1377, FECHA DE EMISION:18/09/2017</t>
  </si>
  <si>
    <t>00523012001 DEP.DE CHEQ.AJENOS,RET.DE CAM.,CONCEPTO: PAGO POR SERVICOS PRESTADOS,DEP.: ECOBOL , PROCEDENCIA: BANCO BISA S.A., CHEQUE: 1375, FECHA DE EMISION:18/09/2017</t>
  </si>
  <si>
    <t>00523012001 DEP.DE CHEQ.AJENOS,RET.DE CAM.,CONCEPTO: PAGO POR SERVICIOS PRESTADOS,DEP.: ECOBOL , PROCEDENCIA: BANCO BISA S.A., CHEQUE: 1374, FECHA DE EMISION:18/09/2017</t>
  </si>
  <si>
    <t>00523012001 DEP.DE CHEQ.AJENOS,RET.DE CAM.,CONCEPTO: PAGO POR SERVICIOS PRESTADOS,DEP.: ECOBOL , PROCEDENCIA: BANCO BISA S.A., CHEQUE: 1376, FECHA DE EMISION:18/09/2017</t>
  </si>
  <si>
    <t>00047244101 DEP.DE CHEQ.AJENOS,RET.DE CAM.,CONCEPTO: CONTRAPARTE GAMS - CONSTRUC. Y MEJORAS DE DOMINIO PUBLICO,DEP.: G.A.M. VILLA LIBERTAD LICOMA , PROCEDENCIA: BANCO UNION S.A., CHEQUE: 378, FECHA DE EMISION:22/09/2017</t>
  </si>
  <si>
    <t>00052014102 DEP.DE CHEQ.AJENOS,RET.DE CAM.,CONCEPTO: PREMIOS GUNNAR MENDOZA Y YOLANDA BEDREGAL,DEP.: MINISTERIO DE CULTURA Y TURISMO , PROCEDENCIA: BANCO UNION S.A., CHEQUE: 3594, FECHA DE EMISION:21/09/2017</t>
  </si>
  <si>
    <t>00099021001 DEP.DE CHEQ.AJENOS,RET.DE CAM.,CONCEPTO: LENNY LAFUENTE GANDARILLAS,DEP.: BANCO UNIÓN S.A. , PROCEDENCIA: BANCO UNION S.A., CHEQUE: 150631, FECHA DE EMISION:22/09/2017</t>
  </si>
  <si>
    <t>00099021001 DEP.DE CHEQ.AJENOS,RET.DE CAM.,CONCEPTO: RECURSOS ORDINARIOS (BECAS),DEP.: UNIPOL , PROCEDENCIA: BANCO UNION S.A., CHEQUE: 6968, FECHA DE EMISION:21/09/2017</t>
  </si>
  <si>
    <t>00660012006 DEP.DE CHEQ.AJENOS,RET.DE CAM.,CONCEPTO: DEVOLUCION DE PASAJES GESTION 2016- PASTOR MAMANI,DEP.: ORGANO JUDICIAL-TRIBUNAL SUPREMO , PROCEDENCIA: BANCO UNION S.A., CHEQUE: 446, FECHA DE EMISION:19/09/2017</t>
  </si>
  <si>
    <t>00660102001 DEP.DE CHEQ.AJENOS,RET.DE CAM.,CONCEPTO: CUENTAS POR COBRAR GESTIONES 2011 Y 2012, LIZARAZU,VARGAS,DEP.: ORGANO JUDICIAL -DISTRITO POTOSI , PROCEDENCIA: BANCO UNION S.A., CHEQUE: 1074, FECHA DE EMISION:12/09/2017</t>
  </si>
  <si>
    <t>00099021001 DEPOSITO DE EFECTIVO, DEPOSITANTE: SONIA JUANA LIMA VDA. VERA, CONCEPTO: SENASIR- COBRO INDEBIDO N° 010/20/2017, CUENTA DE DEPOSITO: CUENTA UNICA DEL TESORO</t>
  </si>
  <si>
    <t>00099021001 DEPOSITO DE EFECTIVO, DEPOSITANTE: MINISTERIO DE SALUD, CONCEPTO: EXCEDENTES POR SERVICIO DE LLAMADAS A TELEFONIA MOVIL, CUENTA DE DEPOSITO: CUENTA UNICA DEL TESORO</t>
  </si>
  <si>
    <t>00099021001 DEPOSITO DE EFECTIVO, DEPOSITANTE: WALTER DELGADO URZAGASTE, CONCEPTO: DOBLE PERCEPCION, CUENTA DE DEPOSITO: CUENTA UNICA DEL TESORO</t>
  </si>
  <si>
    <t>00046021109 DEPOSITO DE EFECTIVO, DEPOSITANTE: ANA MILAGROS LA ROSA SORIA GALVARRO, CONCEPTO: REVERSION DE PASAJES, CUENTA DE DEPOSITO: CUENTA UNICA DEL TESORO</t>
  </si>
  <si>
    <t>00373024105 DEPOSITO DE EFECTIVO, DEPOSITANTE: SEVERO APAZA VENTURA, CONCEPTO: DEV. DE DINERO DEL PROYECTO A LA PRODUCCION FINANCIADO POR FONDO DE DESARROLLO INDIGENA, CUENTA DE DEPOSITO: CUENTA UNICA DEL TESORO</t>
  </si>
  <si>
    <t>00086011108 DEPOSITO DE EFECTIVO, DEPOSITANTE: SERGIO MIRANDA FERNANDEZ, CONCEPTO: DEVOLUCION DE FONDOS EN AVANCE, CUENTA DE DEPOSITO: CUENTA UNICA DEL TESORO</t>
  </si>
  <si>
    <t>00099021001 DEPOSITO DE EFECTIVO, DEPOSITANTE: FELIX HUAÑAPACO QUISPE, CONCEPTO: DOBLE PERCEPCION, CUENTA DE DEPOSITO: CUENTA UNICA DEL TESORO</t>
  </si>
  <si>
    <t>00099021001 DEPOSITO DE EFECTIVO, DEPOSITANTE: CARLOS M. RUA LANDA, CONCEPTO: DEVOLUCION VIATICOS ILABAYA, CUENTA DE DEPOSITO: CUENTA UNICA DEL TESORO</t>
  </si>
  <si>
    <t>00099021001 DEPOSITO DE EFECTIVO, DEPOSITANTE: DELIA C. CUBA ROLDAN - MIN DE EDUCACIÓN, CONCEPTO: DEVOLUCIÓN DE COBRO DE HABER DEL MES DE ABRIL, CUENTA DE DEPOSITO: CUENTA UNICA DEL TESORO</t>
  </si>
  <si>
    <t>00099021001 DEPOSITO DE EFECTIVO, DEPOSITANTE: DELIA C. CUBA ROLDAN - MIN DE EDUCACIÓN, CONCEPTO: DEVOLUCIÓN DE COBRO DE HABERES DEL MES DE MAYO, CUENTA DE DEPOSITO: CUENTA UNICA DEL TESORO</t>
  </si>
  <si>
    <t>00099021001 DEPOSITO DE EFECTIVO, DEPOSITANTE: DELIA C. CUBA ROLDAN - MIN DE EDUCACIÓN, CONCEPTO: DEVOLUCIÓN DE COBRO DE HABERES DEL MES DE JUNIO, CUENTA DE DEPOSITO: CUENTA UNICA DEL TESORO</t>
  </si>
  <si>
    <t>00099021001 DEPOSITO DE EFECTIVO, DEPOSITANTE: EDWIN PEREZ PEREZ, CONCEPTO: DEVOLUCIÓN, CUENTA DE DEPOSITO: CUENTA UNICA DEL TESORO</t>
  </si>
  <si>
    <t>00132022002 DEPOSITO DE EFECTIVO, DEPOSITANTE: PAPELBOL / SEDEM, CONCEPTO: DEVOLUCIÓN DE SALDOS NO UTILIZADOS, CUENTA DE DEPOSITO: CUENTA UNICA DEL TESORO</t>
  </si>
  <si>
    <t>00283012002 DEPOSITO DE EFECTIVO, DEPOSITANTE: RONALD TITO DURAN VALENZUELA, CONCEPTO: DEVOLUCION DE VIATICOS AN-UCA, CUENTA DE DEPOSITO: CUENTA UNICA DEL TESORO</t>
  </si>
  <si>
    <t>00099021001 DEPOSITO DE EFECTIVO, DEPOSITANTE: MINISTERIO DE DESARROLLO RURAL Y TIERRAS, CONCEPTO: SALDO DE FONDOS EN AVANCE, CUENTA DE DEPOSITO: CUENTA UNICA DEL TESORO</t>
  </si>
  <si>
    <t>00099021001 DEPOSITO DE EFECTIVO, DEPOSITANTE: ASFI- ERICKA PORTUGAL MARIACA, CONCEPTO: DEVOLUCION DE FONDOS POR ASIGNACION DE VIATICOS, CUENTA DE DEPOSITO: CUENTA UNICA DEL TESORO</t>
  </si>
  <si>
    <t>00099021001 DEPOSITO DE EFECTIVO, DEPOSITANTE: ARMANDO PADILLA ACARAPI, CONCEPTO: REVERSION DE RECURSOS NO UTILIZADOS P/RECONEXION DE ALACANTARILLADO EN LA DISTRITAL SENAPE - ORURO, CUENTA DE DEPOSITO: CUENTA UNICA DEL TESORO</t>
  </si>
  <si>
    <t>00099021001 DEPOSITO DE EFECTIVO, DEPOSITANTE: LUIS ALEJANDRO SOLIZ ZABALA, CONCEPTO: DEVOLUCION DE HABERES ( MES DE MARZO ), CUENTA DE DEPOSITO: CUENTA UNICA DEL TESORO</t>
  </si>
  <si>
    <t>00099021001 DEPOSITO DE EFECTIVO, DEPOSITANTE: ABC - OFICINA CENTRAL, CONCEPTO: DEVOLUCION DE VIATICO, CUENTA DE DEPOSITO: CUENTA UNICA DEL TESORO</t>
  </si>
  <si>
    <t>00291012006 DEPOSITO DE EFECTIVO, DEPOSITANTE: ABC - OFICINA CENTRAL, CONCEPTO: DEVOLUCION DE VIATICO, CUENTA DE DEPOSITO: CUENTA UNICA DEL TESORO</t>
  </si>
  <si>
    <t>00234014202 DEPOSITO DE EFECTIVO, DEPOSITANTE: WILLY MERLO FLORES, CONCEPTO: DEV FONDOS AL C-31 N° 1018 PARTIDA 22110 POR PASAJES, CUENTA DE DEPOSITO: CUENTA UNICA DEL TESORO</t>
  </si>
  <si>
    <t>00099021001 DEPOSITO DE EFECTIVO, DEPOSITANTE: RAMIRO RUBEN TORREZ GUZMAN, CONCEPTO: DEVOLUCION MOTIVO VIATICOS CAMBIO DE DESTINO, CUENTA DE DEPOSITO: CUENTA UNICA DEL TESORO</t>
  </si>
  <si>
    <t>00526012001 DEPOSITO DE EFECTIVO, DEPOSITANTE: ROSSI REMBERTO MOLINA I. - BOLIVIA TV, CONCEPTO: DEVOLUCION DE VIATICOS, CUENTA DE DEPOSITO: CUENTA UNICA DEL TESORO</t>
  </si>
  <si>
    <t>00526012001 DEPOSITO DE EFECTIVO, DEPOSITANTE: BOLIVIA TV - GUADALUPO VELASCO DE LA BARRA, CONCEPTO: DEVOLUCION VIATICOS, CUENTA DE DEPOSITO: CUENTA UNICA DEL TESORO</t>
  </si>
  <si>
    <t>00586019203 DEPOSITO DE EFECTIVO, DEPOSITANTE: MARIA TERESA ALANEZ DE MONTECINOS, CONCEPTO: DEVOLUCION DE FONDOS AL PREVENTIVO 717, CUENTA DE DEPOSITO: CUENTA UNICA DEL TESORO</t>
  </si>
  <si>
    <t>00070011102 DEPOSITO DE EFECTIVO, DEPOSITANTE: MARY ELIZABETH VELASCO BAUTISTA, CONCEPTO: DEVOLUCION DE PASAJES, CUENTA DE DEPOSITO: CUENTA UNICA DEL TESORO</t>
  </si>
  <si>
    <t>00526012001 DEPOSITO DE EFECTIVO, DEPOSITANTE: PABLO GREGORIO SUXO C. - BOLIVIA TV, CONCEPTO: DEVOLUCIÓN DE PASAJE, CUENTA DE DEPOSITO: CUENTA UNICA DEL TESORO</t>
  </si>
  <si>
    <t>00526012001 DEPOSITO DE EFECTIVO, DEPOSITANTE: JHONNY LLANOS P., CONCEPTO: DEVOLUCIÓN FONDOS COMBUSTIBLE, CUENTA DE DEPOSITO: CUENTA UNICA DEL TESORO</t>
  </si>
  <si>
    <t>00526012001 DEPOSITO DE EFECTIVO, DEPOSITANTE: BOLIVIA TV, CONCEPTO: DEVOLUCIÓN DE PASAJE TERRESTRE, CUENTA DE DEPOSITO: CUENTA UNICA DEL TESORO</t>
  </si>
  <si>
    <t>00081011105 DEPOSITO DE EFECTIVO, DEPOSITANTE: MIN DE OBRAS PUBL SERV Y VIV - UNID EJEC DE TITULA, CONCEPTO: DEVOLUCIÓN DE FONDOS, CUENTA DE DEPOSITO: CUENTA UNICA DEL TESORO</t>
  </si>
  <si>
    <t>00086011105 DEPOSITO DE EFECTIVO, DEPOSITANTE: JORGE LAURA C., CONCEPTO: DEVOLUCION DE FONDOS EN AVANCE, CUENTA DE DEPOSITO: CUENTA UNICA DEL TESORO</t>
  </si>
  <si>
    <t>00070011102 DEP.DE CHEQ.AJENOS,RET.DE CAM.,CONCEPTO: DEVOLUCIÓN DE FONDOS EN AVANCE NANCY QUISPE,DEP.: MTEPS , PROCEDENCIA: BANCO UNION S.A., CHEQUE: 8376, FECHA DE EMISION:20/09/2017</t>
  </si>
  <si>
    <t>00070011102 DEP.DE CHEQ.AJENOS,RET.DE CAM.,CONCEPTO: DEMASIA EN PAGO DE TRIBUTOS FISCALES EN AGOSTO/17,DEP.: MTEPS , PROCEDENCIA: BANCO UNION S.A., CHEQUE: 8374, FECHA DE EMISION:20/09/2017</t>
  </si>
  <si>
    <t>00099021001 DEP.DE CHEQ.AJENOS,RET.DE CAM.,CONCEPTO: REEMBOLSO POR BAJAS MEDICAS POR INCAPACIDAD TEMPORAL,DEP.: MINISTERIO DE SALUD , PROCEDENCIA: BANCO UNION S.A., CHEQUE: 23958, FECHA DE EMISION:31/08/2017</t>
  </si>
  <si>
    <t>00015011108 DEP.DE CHEQ.AJENOS,RET.DE CAM.,CONCEPTO: DEVOLUCION DE FONDOS,DEP.: MIN GOBIERNO , PROCEDENCIA: BANCO UNION S.A., CHEQUE: 50886, FECHA DE EMISION:19/09/2017</t>
  </si>
  <si>
    <t>00046024204 DEP.DE CHEQ.AJENOS,RET.DE CAM.,CONCEPTO: REEMBOLSO POR BAJAS MEDICAS POR INCAPACIDAD TEMPORAL,DEP.: MINISTERIO DE SALUD , PROCEDENCIA: BANCO UNION S.A., CHEQUE: 23959, FECHA DE EMISION:31/08/2017</t>
  </si>
  <si>
    <t>00015011108 DEP.DE CHEQ.AJENOS,RET.DE CAM.,CONCEPTO: DEVOLUCION DE FONDOS,DEP.: MIN GOBIERNO , PROCEDENCIA: BANCO UNION S.A., CHEQUE: 50885, FECHA DE EMISION:19/09/2017</t>
  </si>
  <si>
    <t>00015011108 DEP.DE CHEQ.AJENOS,RET.DE CAM.,CONCEPTO: DEVOLUCION DE FONDOS,DEP.: MIN GOBIERNO , PROCEDENCIA: BANCO UNION S.A., CHEQUE: 50882, FECHA DE EMISION:19/09/2017</t>
  </si>
  <si>
    <t>00015011108 DEP.DE CHEQ.AJENOS,RET.DE CAM.,CONCEPTO: DEVOLUCION DE FONDOS,DEP.: MIN GOBIERNO , PROCEDENCIA: BANCO UNION S.A., CHEQUE: 50883, FECHA DE EMISION:19/09/2017</t>
  </si>
  <si>
    <t>00099021001 DEP.DE CHEQ.AJENOS,RET.DE CAM.,CONCEPTO: PREV.1170/2017,DEPOSITÓ POR SALDO NO EJECUTADO,DE PASAJES TERRESTRES,S/G HR.13485,DEP.: CAMARA DE DIPUTADOS , PROCEDENCIA: BANCO UNION S.A., CHEQUE: 15960, FECHA DE EMISION:25/09/2017</t>
  </si>
  <si>
    <t>00222018011 DEP.DE CHEQ.AJENOS,RET.DE CAM.,CONCEPTO: REVERSIÓN C-31 1808,DEP.: INIAF - TARIJA , PROCEDENCIA: BANCO UNION S.A., CHEQUE: 2293, FECHA DE EMISION:08/09/2017</t>
  </si>
  <si>
    <t>00222014201 DEP.DE CHEQ.AJENOS,RET.DE CAM.,CONCEPTO: REVERSIÓN DE FONDOS,DEP.: CENACA , PROCEDENCIA: BANCO UNION S.A., CHEQUE: 1000, FECHA DE EMISION:08/09/2017</t>
  </si>
  <si>
    <t>00523012001 DEP.DE CHEQ.AJENOS,RET.DE CAM.,CONCEPTO: PAGO POR SERVICIOS PRESTADOS,DEP.: ECOBOL , PROCEDENCIA: BANCO NACIONAL DE BOLIVIA S.A., CHEQUE: 6352, FECHA DE EMISION:22/09/2017</t>
  </si>
  <si>
    <t>00020011102 DEP.DE CHEQ.AJENOS,RET.DE CAM.,CONCEPTO: PAGO DE HABERES PERSONAL EVENTUAL MES DE SEPTIEMBRE/17 DGTAM,DEP.: TRANSPORTE AEREO MILITAR , PROCEDENCIA: BANCO UNION S.A., CHEQUE: 18235, FECHA DE EMISION:18/09/2017</t>
  </si>
  <si>
    <t>00020011102 DEP.DE CHEQ.AJENOS,RET.DE CAM.,CONCEPTO: PAGO DE HABERES PERSONAL CONSULTOR MES DE SEPTIEMBRE/17 DGTAM,DEP.: TRANSPORTE AEREO MILITAR , PROCEDENCIA: BANCO UNION S.A., CHEQUE: 18236, FECHA DE EMISION:18/09/2017</t>
  </si>
  <si>
    <t>00234014202 DEPOSITO DE EFECTIVO, DEPOSITANTE: FELIX CARLOS RAMALLO BUSTILLOS, CONCEPTO: DEVOLUCIÓN AL C-31 N°1040, PARTIDA N°398, CUENTA DE DEPOSITO: CUENTA UNICA DEL TESORO</t>
  </si>
  <si>
    <t>00234014202 DEPOSITO DE EFECTIVO, DEPOSITANTE: FELIX CARLOS RAMALLO BUSTILLOS, CONCEPTO: DEVOLUCIÓN AL C-31 N°1040, PARTIDA 34110, CUENTA DE DEPOSITO: CUENTA UNICA DEL TESORO</t>
  </si>
  <si>
    <t>00234012001 DEPOSITO DE EFECTIVO, DEPOSITANTE: MARIO MARISCAL QUISPE, CONCEPTO: DEV FONDOS AL C-31 N° 1036 PARTIDA 34110 POR GASOLINA, CUENTA DE DEPOSITO: CUENTA UNICA DEL TESORO</t>
  </si>
  <si>
    <t>00234014202 DEPOSITO DE EFECTIVO, DEPOSITANTE: MARIO MARISCAL QUISPE, CONCEPTO: DEV FONDOS AL C-31 N° 1037 PARTIDA 851 TASAS, CUENTA DE DEPOSITO: CUENTA UNICA DEL TESORO</t>
  </si>
  <si>
    <t>00591012001 DEP.DE CHEQ.AJENOS,RET.DE CAM.,CONCEPTO: TRANSFERENCIA DE RECURSOS,DEP.: EMP ESTATAL DE TRANS POR CABLE MI TELEFERICO , PROCEDENCIA: BANCO UNION S.A., CHEQUE: 1354, FECHA DE EMISION:25/09/2017</t>
  </si>
  <si>
    <t>00578012002 DEP.DE CHEQ.AJENOS,RET.DE CAM.,CONCEPTO: REVERSION,DEP.: BOLIVIANA DE AVIACION , PROCEDENCIA: BANCO UNION S.A., CHEQUE: 2166, FECHA DE EMISION:21/09/2017</t>
  </si>
  <si>
    <t>00099021001 DEPOSITO DE EFECTIVO, DEPOSITANTE: ASFI-HAROLD CARLOS UREY AVILA, CONCEPTO: DEVOLUCION DE FONDOS POR ASIGNACION DE VIATICOS, CUENTA DE DEPOSITO: CUENTA UNICA DEL TESORO</t>
  </si>
  <si>
    <t>00099021001 DEPOSITO DE EFECTIVO, DEPOSITANTE: ASFI-AMILCAR JORGE MAÑUECO CESPEDES, CONCEPTO: DEVOLUCION DE FONDOS POR ASIGNACION DE VIATICOS, CUENTA DE DEPOSITO: CUENTA UNICA DEL TESORO</t>
  </si>
  <si>
    <t>00099021001 DEPOSITO DE EFECTIVO, DEPOSITANTE: ASFI-COLET ARACELI RAMOS TAMBO, CONCEPTO: DEVOLUCION DE FONDOS POR ASIGNACION DE VIATICOS, CUENTA DE DEPOSITO: CUENTA UNICA DEL TESORO</t>
  </si>
  <si>
    <t>00099021001 DEPOSITO DE EFECTIVO, DEPOSITANTE: DIGBE. STA CRUZ, CONCEPTO: DEVOLUCION SERVICIOS BASICOS, CUENTA DE DEPOSITO: CUENTA UNICA DEL TESORO</t>
  </si>
  <si>
    <t>00099021001 DEPOSITO DE EFECTIVO, DEPOSITANTE: ASFI-DANIEL FLORES VERASTEGUI, CONCEPTO: DEVOLUCION POR LA ASIGNACION DE VIATICOS, CUENTA DE DEPOSITO: CUENTA UNICA DEL TESORO</t>
  </si>
  <si>
    <t>00099021001 DEPOSITO DE EFECTIVO, DEPOSITANTE: ASFI-OMAR G. SOLIZ RODRIGUEZ, CONCEPTO: DEVOLUCION POR LA ASIGNACION DE VIATICOS, CUENTA DE DEPOSITO: CUENTA UNICA DEL TESORO</t>
  </si>
  <si>
    <t>00099021001 DEPOSITO DE EFECTIVO, DEPOSITANTE: MARCIA MARISOL PACO ROMERO, CONCEPTO: DEVOLUCION DE FONDOS ASIGNADOS, CUENTA DE DEPOSITO: CUENTA UNICA DEL TESORO</t>
  </si>
  <si>
    <t>00526012001 DEPOSITO DE EFECTIVO, DEPOSITANTE: BOLIVIA TV-JUAN CARLOS RADA CUSICANQUI, CONCEPTO: DEVOLUCION DE VIATICOS VIAJE A POTOSI, CUENTA DE DEPOSITO: CUENTA UNICA DEL TESORO</t>
  </si>
  <si>
    <t>00099021001 DEPOSITO DE EFECTIVO, DEPOSITANTE: ASFI-HELEN GABRIELA MAMANI CHAMBI, CONCEPTO: DEVOLUCION DE FONDOS POR ASIGNACION DE VIATICOS, CUENTA DE DEPOSITO: CUENTA UNICA DEL TESORO</t>
  </si>
  <si>
    <t>00234014202 DEPOSITO DE EFECTIVO, DEPOSITANTE: WILLY MERLO FLORES, CONCEPTO: DEVOLUCIÓIN C-31, 1020 PARTIDA 22110 PASAJES AL INTERIOR DEL PAÍS, CUENTA DE DEPOSITO: CUENTA UNICA DEL TESORO</t>
  </si>
  <si>
    <t>00234014202 DEPOSITO DE EFECTIVO, DEPOSITANTE: WILLY MERLO FLORES, CONCEPTO: DEVOLUCIÓN C-31 1020 PARTIDA 22210 VIÁTICOS POR VIAJES AL INTERIOR DEL PAÍS, CUENTA DE DEPOSITO: CUENTA UNICA DEL TESORO</t>
  </si>
  <si>
    <t>00574012002 DEPOSITO DE EFECTIVO, DEPOSITANTE: DIONICIO ARCANI RAMOS-LACTEOSBOL, CONCEPTO: FONDOS NO UTILIZADOS, CUENTA DE DEPOSITO: CUENTA UNICA DEL TESORO</t>
  </si>
  <si>
    <t>00526012001 DEPOSITO DE EFECTIVO, DEPOSITANTE: FERNANDO QUISPE LIMACHI (BOLIVIA TV), CONCEPTO: DEVOLUCIÓN SALDO DE PASAJES BOLIVIA TV, CUENTA DE DEPOSITO: CUENTA UNICA DEL TESORO</t>
  </si>
  <si>
    <t>00526012001 DEPOSITO DE EFECTIVO, DEPOSITANTE: JUAN JOSE JIMENEZ TICONA (BOLIVIA TV), CONCEPTO: DEVOLUCIÓN SALDO DE PASAJES BOLIVIA TV, CUENTA DE DEPOSITO: CUENTA UNICA DEL TESORO</t>
  </si>
  <si>
    <t>00099021001 DEPOSITO DE EFECTIVO, DEPOSITANTE: MDRYT - PABLO ROJAS HEREDIA, CONCEPTO: DEVOLUCION DE FONDOS EN AVANCE, CUENTA DE DEPOSITO: CUENTA UNICA DEL TESORO</t>
  </si>
  <si>
    <t>00283012002 DEPOSITO DE EFECTIVO, DEPOSITANTE: BORIS OSMAR MIRANDA ZAPATA, CONCEPTO: DEVOLUCIÓN DE VIÁTICOS, CUENTA DE DEPOSITO: CUENTA UNICA DEL TESORO</t>
  </si>
  <si>
    <t>00234014202 DEPOSITO DE EFECTIVO, DEPOSITANTE: ATILIO HUCHANI BUSTOS, CONCEPTO: DEV. FONDOS AL C-31 N° 1056 PARTIDA 851 POR TASAS, CUENTA DE DEPOSITO: CUENTA UNICA DEL TESORO</t>
  </si>
  <si>
    <t>00099021001 DEPOSITO DE EFECTIVO, DEPOSITANTE: PEDRO BALCAZAR NARA, CONCEPTO: DOBLE PERCEPCIÓN, CUENTA DE DEPOSITO: CUENTA UNICA DEL TESORO</t>
  </si>
  <si>
    <t>00099021001 DEPOSITO DE EFECTIVO, DEPOSITANTE: EVA MOIRA SALAS GONZALES - MMA Y A, CONCEPTO: PAGO DE COMISIONES DE COMPROMISO DE CREDITO EXTERNO CONTRATO CAF 7725 AMPLIACIÓN, CUENTA DE DEPOSITO: CUENTA UNICA DEL TESORO</t>
  </si>
  <si>
    <t>00099021001 DEPOSITO DE EFECTIVO, DEPOSITANTE: RUTH MARISEL HINOJOSA CORI CI. 4809106, CONCEPTO: SALDO NO UTILIZADO DE FONDO EN AVANCE, CUENTA DE DEPOSITO: CUENTA UNICA DEL TESORO</t>
  </si>
  <si>
    <t>00041031107 DEPOSITO DE EFECTIVO, DEPOSITANTE: IBMETRO - JOSE LUIS MARCA, CONCEPTO: DEVOLUCIÓN DE TRANSPORTE DE PESAS PATRON Y PASAJES DE FUNCIONARIO, CUENTA DE DEPOSITO: CUENTA UNICA DEL TESORO</t>
  </si>
  <si>
    <t>00099021001 DEPOSITO DE EFECTIVO, DEPOSITANTE: ERNESTO LOZA ARIAS, CONCEPTO: DEVOLUCION DE FONDOS EN AVANCE, CUENTA DE DEPOSITO: CUENTA UNICA DEL TESORO</t>
  </si>
  <si>
    <t>00512012001 DEPOSITO DE EFECTIVO, DEPOSITANTE: JAIME OSCAR ADRIAZOLA SULPIAZ, CONCEPTO: DEVOLUCION DE REFRIGERIOS, CUENTA DE DEPOSITO: CUENTA UNICA DEL TESORO</t>
  </si>
  <si>
    <t>00070011102 DEPOSITO DE EFECTIVO, DEPOSITANTE: EDDY IVAN MAIDANA CARVAJAL, CONCEPTO: DEVOLUCION DE SALDO, CUENTA DE DEPOSITO: CUENTA UNICA DEL TESORO</t>
  </si>
  <si>
    <t>00099021001 DEPOSITO DE EFECTIVO, DEPOSITANTE: RUTH ARCANI CAREAGA, CONCEPTO: RECURSOS PROPIOS (ABRIL), CUENTA DE DEPOSITO: CUENTA UNICA DEL TESORO</t>
  </si>
  <si>
    <t>00099021001 DEPOSITO DE EFECTIVO, DEPOSITANTE: RUTH ARCANI CAREAGA, CONCEPTO: RECURSOS PROPIOS ( MAYO), CUENTA DE DEPOSITO: CUENTA UNICA DEL TESORO</t>
  </si>
  <si>
    <t>00099021001 DEPOSITO DE EFECTIVO, DEPOSITANTE: RUTH ARCANI CAREAGA, CONCEPTO: RECURSOS PROPIOS (JUNIO), CUENTA DE DEPOSITO: CUENTA UNICA DEL TESORO</t>
  </si>
  <si>
    <t>00015011108 DEPOSITO DE EFECTIVO, DEPOSITANTE: REGIMEN PENITENCIARIO LA PAZ, CONCEPTO: DESCARGO DE ASIGNACIÓN DE RECURSOS, CUENTA DE DEPOSITO: CUENTA UNICA DEL TESORO</t>
  </si>
  <si>
    <t>00212012001 DEPOSITO DE EFECTIVO, DEPOSITANTE: BERNARDINO RODRIGUEZ Q. INRA - DN, CONCEPTO: DEVOLUCION DE VIATICOS, CUENTA DE DEPOSITO: CUENTA UNICA DEL TESORO</t>
  </si>
  <si>
    <t>00099021001 DEPOSITO DE EFECTIVO, DEPOSITANTE: RODRIGO ALFONSO RICO TORO GAMARRA, CONCEPTO: REVERSION, CUENTA DE DEPOSITO: CUENTA UNICA DEL TESORO</t>
  </si>
  <si>
    <t>00099021001 DEPOSITO DE EFECTIVO, DEPOSITANTE: NELSON CRISTHIAN URUCHI QUISPE, CONCEPTO: DEVOLUCION DE PASAJES NO UTILIZADOS, CUENTA DE DEPOSITO: CUENTA UNICA DEL TESORO</t>
  </si>
  <si>
    <t>00099021001 DEPOSITO DE EFECTIVO, DEPOSITANTE: JOSE CARLOS ROMERO VERA, CONCEPTO: DEVOLUCION DE PASAJES NO UTILIZADOS, CUENTA DE DEPOSITO: CUENTA UNICA DEL TESORO</t>
  </si>
  <si>
    <t>00099021001 DEPOSITO DE EFECTIVO, DEPOSITANTE: GAYER R. GUILLEN DE LA TORRE, CONCEPTO: REPOSICION DE MATERIAL DEL AREA DE ALMACENES (16 PIEZAS DE FILMS PARA FAX), CUENTA DE DEPOSITO: CUENTA UNICA DEL TESORO</t>
  </si>
  <si>
    <t>00099021001 DEPOSITO DE EFECTIVO, DEPOSITANTE: LUIS LOZA MOLINA, CONCEPTO: DEVOLUCION DE FONDOS EN AVANCE, CUENTA DE DEPOSITO: CUENTA UNICA DEL TESORO</t>
  </si>
  <si>
    <t>00580012001 DEPOSITO DE EFECTIVO, DEPOSITANTE: DEPOSITOS ADUANEROS BOLIVIANOS, CONCEPTO: DEVOLUCION DEL CHEQUE 007044-1BS, CUENTA DE DEPOSITO: CUENTA UNICA DEL TESORO</t>
  </si>
  <si>
    <t>00526012001 DEPOSITO DE EFECTIVO, DEPOSITANTE: BOLIVIA TV - ALDO MIRANDA GUTIERREZ, CONCEPTO: DEVOLUCION DE PASAJE, CUENTA DE DEPOSITO: CUENTA UNICA DEL TESORO</t>
  </si>
  <si>
    <t>00099021001 DEPOSITO DE EFECTIVO, DEPOSITANTE: INES NATALIA PEÑARANDA MORALES, CONCEPTO: REVERSIÓN AL PREVENTIVO N°732 POR CONSUMO DE SERVICIO DE TELEFONIA CELULAR MES MAYO-17, CUENTA DE DEPOSITO: CUENTA UNICA DEL TESORO</t>
  </si>
  <si>
    <t>00099021001 DEPOSITO DE EFECTIVO, DEPOSITANTE: INES NATALIA PEÑARANDA MORALES, CONCEPTO: REVERSIÓN AL PREVENTIVO N°1145 POR CONSUMO DE SERVICIO DE TELEFONIA CELULAR MES JULIO-17, CUENTA DE DEPOSITO: CUENTA UNICA DEL TESORO</t>
  </si>
  <si>
    <t>00291012002 DEPOSITO DE EFECTIVO, DEPOSITANTE: ARIEL ENRIQUE BURGOS BARROSO, CONCEPTO: REPOSICIÓN DE CREDENCIAL INSTITUCIONAL, CUENTA DE DEPOSITO: CUENTA UNICA DEL TESORO</t>
  </si>
  <si>
    <t>00212082001 DEPOSITO DE EFECTIVO, DEPOSITANTE: DARWIN SANTIAGO PALOMINO LOPEZ, CONCEPTO: DEVOLUCION GASTOS OPERATIVOS, CUENTA DE DEPOSITO: CUENTA UNICA DEL TESORO</t>
  </si>
  <si>
    <t>00099021001 DEPOSITO DE EFECTIVO, DEPOSITANTE: ROSARIO JIMENEZ VDA DE MERCADO, CONCEPTO: DEVOLUCION DE RENTA DEL MES DE AGOSTO DEL SEÑOR GROVER MERCADO SOLIZ, CUENTA DE DEPOSITO: CUENTA UNICA DEL TESORO</t>
  </si>
  <si>
    <t>00041031107 DEPOSITO DE EFECTIVO, DEPOSITANTE: RODOLFO VEYMAR CAMACHO PERALES, CONCEPTO: DEVOLUCION DE PEAJES, CUENTA DE DEPOSITO: CUENTA UNICA DEL TESORO</t>
  </si>
  <si>
    <t>00086038003 DEP.DE CHEQ.AJENOS,RET.DE CAM.,CONCEPTO: DEP. POR REVERSION DE FONDOS NO UTILIZADOS,DEP.: SERNAP-PILON LAJAS , PROCEDENCIA: BANCO UNION S.A., CHEQUE: 973, FECHA DE EMISION:31/08/2017</t>
  </si>
  <si>
    <t>00086038007 DEP.DE CHEQ.AJENOS,RET.DE CAM.,CONCEPTO: DEP. POR REVERSION DE FONDOS NO UTILIZADOS,DEP.: SERNAP-PILON LAJAS , PROCEDENCIA: BANCO UNION S.A., CHEQUE: 969, FECHA DE EMISION:31/08/2017</t>
  </si>
  <si>
    <t>00086038003 DEP.DE CHEQ.AJENOS,RET.DE CAM.,CONCEPTO: DEP. POR REVERSION DE FONDOS NO UTILIZADOS,DEP.: SERNAP-PILON LAJAS , PROCEDENCIA: BANCO UNION S.A., CHEQUE: 971, FECHA DE EMISION:31/08/2017</t>
  </si>
  <si>
    <t>00099021001 DEP.DE CHEQ.AJENOS,RET.DE CAM.,CONCEPTO: DEP. POR REVERSION DE FONDOS NO UTILIZADOS,DEP.: SERNAP-PILON LAJAS , PROCEDENCIA: BANCO UNION S.A., CHEQUE: 970, FECHA DE EMISION:31/08/2017</t>
  </si>
  <si>
    <t>00099021001 DEP.DE CHEQ.AJENOS,RET.DE CAM.,CONCEPTO: DEP. POR REVERSION DE FONDOS NO UTILIZADOS,DEP.: SERNAP-NOEL KEMPFF MERCADO , PROCEDENCIA: BANCO UNION S.A., CHEQUE: 1127, FECHA DE EMISION:29/08/2017</t>
  </si>
  <si>
    <t>00086031101 DEP.DE CHEQ.AJENOS,RET.DE CAM.,CONCEPTO: DEP. POR COBRO DE MULTAS,DEP.: SERNAP-TUNARI , PROCEDENCIA: BANCO UNION S.A., CHEQUE: 362, FECHA DE EMISION:31/08/2017</t>
  </si>
  <si>
    <t>00578012002 DEP.DE CHEQ.AJENOS,RET.DE CAM.,CONCEPTO: REVERSIÓN,DEP.: BOLIVIANA DE AVIACIÓN , PROCEDENCIA: BANCO UNION S.A., CHEQUE: 9083, FECHA DE EMISION:25/09/2017</t>
  </si>
  <si>
    <t>00526012001 DEP.DE CHEQ.AJENOS,RET.DE CAM.,CONCEPTO: DEPOSITÓ DE SALDOS NO UTILIZADOS EN FAV-BTV PARA LA REVERSION DE PREVENTIVOS,DEP.: BOLIVIA  TV , PROCEDENCIA: BANCO UNION S.A., CHEQUE: 15956, FECHA DE EMISION:25/09/2017</t>
  </si>
  <si>
    <t>00574012002 DEP.DE CHEQ.AJENOS,RET.DE CAM.,CONCEPTO: DEVOLUCION DE FONDOS NO UTILIZADOS-ACHACACHI,DEP.: LACTEOSBOL , PROCEDENCIA: BANCO UNION S.A., CHEQUE: 4594, FECHA DE EMISION:21/09/2017</t>
  </si>
  <si>
    <t>00592012001 DEP.DE CHEQ.AJENOS,RET.DE CAM.,CONCEPTO: PAGO DE PASAJES AEREOS GESTION 2015,DEP.: MINISTERIO DE PLANIFICACION DEL DESARROLLO , PROCEDENCIA: BANCO UNION S.A., CHEQUE: 6521, FECHA DE EMISION:21/09/2017</t>
  </si>
  <si>
    <t>00291012006 DEP.DE CHEQ.AJENOS,RET.DE CAM.,CONCEPTO: USO DERECHO DE VIA,DEP.: ENDE CORANI , PROCEDENCIA: BANCO UNION S.A., CHEQUE: 1251, FECHA DE EMISION:12/09/2017</t>
  </si>
  <si>
    <t>00660012006 DEP.DE CHEQ.AJENOS,RET.DE CAM.,CONCEPTO: DEVOLUCION GESTION 2015,DEP.: ORGANO JUDICIAL-DISTRITO COCHABAMBA , PROCEDENCIA: BANCO UNION S.A., CHEQUE: 2888, FECHA DE EMISION:21/09/2017</t>
  </si>
  <si>
    <t>00660012006 DEP.DE CHEQ.AJENOS,RET.DE CAM.,CONCEPTO: EXCEDENTE DE LLAMADAS GESTION 2015,DEP.: ORGANO JUDICIAL-DISTRITO COCHABAMBA , PROCEDENCIA: BANCO UNION S.A., CHEQUE: 2889, FECHA DE EMISION:21/09/2017</t>
  </si>
  <si>
    <t>00660082001 DEP.DE CHEQ.AJENOS,RET.DE CAM.,CONCEPTO: EXCEDENTE DE LLAMADAS JULIO 2017,DEP.: ORGANO JUDICIAL-DISTRITO COCHABAMBA , PROCEDENCIA: BANCO UNION S.A., CHEQUE: 2891, FECHA DE EMISION:21/09/2017</t>
  </si>
  <si>
    <t>00660012005 DEP.DE CHEQ.AJENOS,RET.DE CAM.,CONCEPTO: EXCEDENTE DE LLAMADAS TELEFONICAS JULIO 2017,DEP.: ORGANO JUDICIAL-DAF NACIONAL , PROCEDENCIA: BANCO UNION S.A., CHEQUE: 2187, FECHA DE EMISION:21/09/2017</t>
  </si>
  <si>
    <t>00660012005 DEP.DE CHEQ.AJENOS,RET.DE CAM.,CONCEPTO: EXCEDENTE DE LLAMADAS JUNIO 2017,DEP.: ORGANO JUDICIAL-DAF NACIONAL , PROCEDENCIA: BANCO UNION S.A., CHEQUE: 2185, FECHA DE EMISION:21/09/2017</t>
  </si>
  <si>
    <t>00523012001 DEP.DE CHEQ.AJENOS,RET.DE CAM.,CONCEPTO: VENTA DE SERVICIO ECOBOL,DEP.: BENJAMIN AQUINO , PROCEDENCIA: BANCO BISA S.A., CHEQUE: 8225, FECHA DE EMISION:11/09/2017</t>
  </si>
  <si>
    <t>00523012001 DEP.DE CHEQ.AJENOS,RET.DE CAM.,CONCEPTO: VENTA DE SERVICIO ECOBOL,DEP.: BENJAMIN AQUINO , PROCEDENCIA: BANCO NACIONAL DE BOLIVIA S.A., CHEQUE: 6485, FECHA DE EMISION:15/09/2017</t>
  </si>
  <si>
    <t>00070011102 DEP.DE CHEQ.AJENOS,RET.DE CAM.,CONCEPTO: DEVOLUCION COMBUSTIBLE C-31 N° 900,DEP.: MTEPS , PROCEDENCIA: BANCO UNION S.A., CHEQUE: 8391, FECHA DE EMISION:25/09/2017</t>
  </si>
  <si>
    <t>00099021001 DEP.DE CHEQ.AJENOS,RET.DE CAM.,CONCEPTO: RESTITUCION IMPORTES DE ESTUDIANTES EXTRANJEROS CURSO CAPACITACION GUIAS DE CARNES DETECTORES DE DRO,DEP.: MINISTERIO DE GOBIERNO-UELICN</t>
  </si>
  <si>
    <t>00099021001 DEPOSITO DE EFECTIVO, DEPOSITANTE: AAPS - LISSET XIMENA VASQUEZ DEL CARPIO, CONCEPTO: DEVOLUCION DE REFRIGERIO - TALLER DE CAPACITACION, CUENTA DE DEPOSITO: CUENTA UNICA DEL TESORO</t>
  </si>
  <si>
    <t>00099021001 DEPOSITO DE EFECTIVO, DEPOSITANTE: MINISTERIO DE PLANIFICACION DEL DESARROLLO, CONCEPTO: SALDOS NO EJECUTADOS DE FONDOS EN AVANCE OTORGADOS, CUENTA DE DEPOSITO: CUENTA UNICA DEL TESORO</t>
  </si>
  <si>
    <t>00133012001 DEPOSITO DE EFECTIVO, DEPOSITANTE: LOTERIA NACIONAL DE B.Y S., CONCEPTO: M.E.L. SALDO PAGO PREMIOS SORTEO " OH LINDA LA PAZ ", CUENTA DE DEPOSITO: CUENTA UNICA DEL TESORO</t>
  </si>
  <si>
    <t>00047347001 DEPOSITO DE EFECTIVO, DEPOSITANTE: ERWIN CASTILLO MACIAS, CONCEPTO: DEVOLUCION DE VIATICOS - VIAJE AL MUNICIPIO DE ARQUE, CUENTA DE DEPOSITO: CUENTA UNICA DEL TESORO</t>
  </si>
  <si>
    <t>00047347001 DEPOSITO DE EFECTIVO, DEPOSITANTE: JAMIL ESTEBAN AGUILAR VILLEGAS, CONCEPTO: DEVOLUCION DE VIATICOS, CUENTA DE DEPOSITO: CUENTA UNICA DEL TESORO</t>
  </si>
  <si>
    <t>00099021001 DEPOSITO DE EFECTIVO, DEPOSITANTE: GROVER CHOQUE POMA, CONCEPTO: REVERSIÓN, CUENTA DE DEPOSITO: CUENTA UNICA DEL TESORO</t>
  </si>
  <si>
    <t>00574012002 DEPOSITO DE EFECTIVO, DEPOSITANTE: ANA CONDORI RODRIGUEZ, CONCEPTO: DEVOLUCION DE FONDOS NO UTILIZADOS, CUENTA DE DEPOSITO: CUENTA UNICA DEL TESORO</t>
  </si>
  <si>
    <t>00047347001 DEPOSITO DE EFECTIVO, DEPOSITANTE: MARCELO SELAEZ LOAYZA, CONCEPTO: DEVOLUCION DE VIATICOS - VIAJE A LOS MUNICIPIOS DE INDEPENDENCIA-TAPACARI-ARQUE, CUENTA DE DEPOSITO: CUENTA UNICA DEL TESORO</t>
  </si>
  <si>
    <t>00016011101 DEPOSITO DE EFECTIVO, DEPOSITANTE: MINISTERIO DE EDUCACION-EDDY MAMANI CHIRINOS, CONCEPTO: DEVOLUCION DE VIAJE AL DEPARTAMENTO DE PANDO-ESFM "PUERTO RICO", CUENTA DE DEPOSITO: CUENTA UNICA DEL TESORO</t>
  </si>
  <si>
    <t>00047347001 DEPOSITO DE EFECTIVO, DEPOSITANTE: ROBERTO BURKE ALFARO, CONCEPTO: DEVOLUCION DE VIATICOS - VIAJE A LOS MUNICIPIOS DE INDEPENDENCIATAPACARI Y ARQUE, CUENTA DE DEPOSITO: CUENTA UNICA DEL TESORO</t>
  </si>
  <si>
    <t>00099021001 DEPOSITO DE EFECTIVO, DEPOSITANTE: LUCY MAMANI ARRATIA, CONCEPTO: DEVOLUCION DE FONDOS, CUENTA DE DEPOSITO: CUENTA UNICA DEL TESORO</t>
  </si>
  <si>
    <t>00046024204 DEPOSITO DE EFECTIVO, DEPOSITANTE: MINISTERIO DE SALUD, CONCEPTO: DEVOLUCIÓN DE FONDOS, CUENTA DE DEPOSITO: CUENTA UNICA DEL TESORO</t>
  </si>
  <si>
    <t>00234014202 DEPOSITO DE EFECTIVO, DEPOSITANTE: SERGEOMIN - HIPOLITO MAMANI CHURA, CONCEPTO: DEVOLUCION AL C-31-1023 PARTIDA;3987069001 - 851 - TASAS, CUENTA DE DEPOSITO: CUENTA UNICA DEL TESORO</t>
  </si>
  <si>
    <t>00234014202 DEPOSITO DE EFECTIVO, DEPOSITANTE: SERGEOMIN - HIPOLITO MAMANI CHURA, CONCEPTO: DEVOLUCION AL C-31-1022 PARTIDA - 3987069001-24120 MANTENIMIENTO Y REPARACION, CUENTA DE DEPOSITO: CUENTA UNICA DEL TESORO</t>
  </si>
  <si>
    <t>00234014202 DEPOSITO DE EFECTIVO, DEPOSITANTE: SERGEOMIN - HIPOLITO MAMANI CHURA, CONCEPTO: DEVOLUCION AL C-31 - 1022 PARTIDA - 3987069001-34110-COMBUSTIBLE, CUENTA DE DEPOSITO: CUENTA UNICA DEL TESORO</t>
  </si>
  <si>
    <t>00099021001 DEPOSITO DE EFECTIVO, DEPOSITANTE: MARCO ANTONIO VARGAS TIBURAY, CONCEPTO: REVERSION POR PASAJES, CUENTA DE DEPOSITO: CUENTA UNICA DEL TESORO</t>
  </si>
  <si>
    <t>00526012001 DEPOSITO DE EFECTIVO, DEPOSITANTE: BOLIVIA TV - ANTENOR LUIS CERRUTO MEDINA, CONCEPTO: DEVOLUCION FONDOS, CUENTA DE DEPOSITO: CUENTA UNICA DEL TESORO</t>
  </si>
  <si>
    <t>00099021001 DEPOSITO DE EFECTIVO, DEPOSITANTE: ORGANO ELECTORAL PLURINACIONAL, CONCEPTO: DEVOLUCION SALDOS NO EJECUTADOS COMBUSTIBLE SR. OMAR AVENDAÑO HERRERA TED CHUQUISACA, CUENTA DE DEPOSITO: CUENTA UNICA DEL TESORO</t>
  </si>
  <si>
    <t>00015021102 DEPOSITO DE EFECTIVO, DEPOSITANTE: MAXIMO RODRIGUEZ MAMANI CI 3084011- 1Q OR, CONCEPTO: REVERSION BONO AL CARGO NOVIEMBRE 2016, CUENTA DE DEPOSITO: CUENTA UNICA DEL TESORO</t>
  </si>
  <si>
    <t>00015021102 DEPOSITO DE EFECTIVO, DEPOSITANTE: MAXIMO RODRIGUEZ MAMANI, CONCEPTO: REVERSION BONO A CARGO DICIEMBRE 2016, CUENTA DE DEPOSITO: CUENTA UNICA DEL TESORO</t>
  </si>
  <si>
    <t>00015021102 DEPOSITO DE EFECTIVO, DEPOSITANTE: MAXIMO RODRIGUEZ MAMANI, CONCEPTO: REVERSION BONO A  CARGO ENERO 2017, CUENTA DE DEPOSITO: CUENTA UNICA DEL TESORO</t>
  </si>
  <si>
    <t>00015021102 DEPOSITO DE EFECTIVO, DEPOSITANTE: MAXIMO RODRIGUEZ MAMANI, CONCEPTO: REVERSION BONO A CARGO FEBRERO 2017, CUENTA DE DEPOSITO: CUENTA UNICA DEL TESORO</t>
  </si>
  <si>
    <t>00015021102 DEPOSITO DE EFECTIVO, DEPOSITANTE: MAXIMO RODRIGUEZ MAMANI, CONCEPTO: REVERSION BONO A CARGO MARZO 2017, CUENTA DE DEPOSITO: CUENTA UNICA DEL TESORO</t>
  </si>
  <si>
    <t>00099021001 DEPOSITO DE EFECTIVO, DEPOSITANTE: BPE-II "CNL O. MOSCOSO", CONCEPTO: RETENCION DEL 8%, CUENTA DE DEPOSITO: CUENTA UNICA DEL TESORO</t>
  </si>
  <si>
    <t>00015021102 DEPOSITO DE EFECTIVO, DEPOSITANTE: MAXIMO RODRIGUEZ MAMANI, CONCEPTO: REVERSION BONO A CARGO ABRIL 2017, CUENTA DE DEPOSITO: CUENTA UNICA DEL TESORO</t>
  </si>
  <si>
    <t>00132062001 DEPOSITO DE EFECTIVO, DEPOSITANTE: SAMUEL W. MALAGA ARTEAGA - SEDEM, CONCEPTO: REPOSICIÓN DE GASTOS NO EFECTUADOS, CUENTA DE DEPOSITO: CUENTA UNICA DEL TESORO</t>
  </si>
  <si>
    <t>00041031107 DEPOSITO DE EFECTIVO, DEPOSITANTE: JOSE FERNANDO MALLEA MALDONADO, CONCEPTO: DEVOLUCION DE PASAJES RUTA COPACABANA, CUENTA DE DEPOSITO: CUENTA UNICA DEL TESORO</t>
  </si>
  <si>
    <t>00099021001 DEPOSITO DE EFECTIVO, DEPOSITANTE: CENTRO INTERNACIONAL DE LA QUINUA, CONCEPTO: DEVOLUCION DE RECURSOS ASIGNADOS PARA COMBUSTIBLE (SALDO NO UTILIZADO), CUENTA DE DEPOSITO: CUENTA UNICA DEL TESORO</t>
  </si>
  <si>
    <t>00046104203 DEPOSITO DE EFECTIVO, DEPOSITANTE: JHONNY TORIBIO PAREDES MACHACA, CONCEPTO: REVERSION DE FONDOS NO UTILIZADOS, CUENTA DE DEPOSITO: CUENTA UNICA DEL TESORO</t>
  </si>
  <si>
    <t>00099021001 DEPOSITO DE EFECTIVO, DEPOSITANTE: PAULO CESAR RODRIGUEZ RODRIGUEZ, CONCEPTO: DEVOLUCION POR SALDO EN PASAJES, CUENTA DE DEPOSITO: CUENTA UNICA DEL TESORO</t>
  </si>
  <si>
    <t>00099021001 DEPOSITO DE EFECTIVO, DEPOSITANTE: LUIS FABIAN OROS VELASQUEZ, CONCEPTO: DEVOLUCION SALDO DE PASAJES, CUENTA DE DEPOSITO: CUENTA UNICA DEL TESORO</t>
  </si>
  <si>
    <t>00099021001 DEPOSITO DE EFECTIVO, DEPOSITANTE: ASFI-JULIO ROCHA CARRASCO, CONCEPTO: DEVOLUCION DE FONDOS POR ASIGNACION DE VIATICOS, CUENTA DE DEPOSITO: CUENTA UNICA DEL TESORO</t>
  </si>
  <si>
    <t>00099021001 DEPOSITO DE EFECTIVO, DEPOSITANTE: ASFI-MARCO ANTONIO VARGAS FUÑO, CONCEPTO: DEVOLUCION DE FONDOS POR ASIGNACION DE VIATICOS, CUENTA DE DEPOSITO: CUENTA UNICA DEL TESORO</t>
  </si>
  <si>
    <t>00099021001 DEPOSITO DE EFECTIVO, DEPOSITANTE: RODRIGO MARCA COAQUIRA, CONCEPTO: REVERSION POR PASAJES, CUENTA DE DEPOSITO: CUENTA UNICA DEL TESORO</t>
  </si>
  <si>
    <t>00099021001 DEPOSITO DE EFECTIVO, DEPOSITANTE: ORLANDO RENE COSTA LUIZAGA, CONCEPTO: REVERSION POR PASAJES, CUENTA DE DEPOSITO: CUENTA UNICA DEL TESORO</t>
  </si>
  <si>
    <t>00660012002 DEPOSITO DE EFECTIVO, DEPOSITANTE: LUCAS RENE ZAMBRANA ESPINOZA CI:2719446 LP, CONCEPTO: DEVOLUCIÓN DE HABER DEL MES DE AGOSTO, CUENTA DE DEPOSITO: CUENTA UNICA DEL TESORO</t>
  </si>
  <si>
    <t>00046058003 DEPOSITO DE EFECTIVO, DEPOSITANTE: MIRSA ADRIAZOLA SULPIAZ, CONCEPTO: DEVOLUCION DE SALDO, CUENTA DE DEPOSITO: CUENTA UNICA DEL TESORO</t>
  </si>
  <si>
    <t>00348014401 DEPOSITO DE EFECTIVO, DEPOSITANTE: SAUL YASMANI MORON CAMPOS, CONCEPTO: DEVOLUCIÓN POR CONCEPTO DE MULTAS - SR SAUL YASMANI MORON CAMPOS, CUENTA DE DEPOSITO: CUENTA UNICA DEL TESORO</t>
  </si>
  <si>
    <t>00585012002 DEPOSITO DE EFECTIVO, DEPOSITANTE: FREDY ANTONIO NAVIA DAVALOS, CONCEPTO: PAGO DE LLAMADAS TELEFONICAS PERSONALES, CUENTA DE DEPOSITO: CUENTA UNICA DEL TESORO</t>
  </si>
  <si>
    <t>00081011105 DEPOSITO DE EFECTIVO, DEPOSITANTE: INGRID JHASILMA CHACON PEREDO CI. 4881712LP, CONCEPTO: DEVOLUCION DE VIATICOS, CUENTA DE DEPOSITO: CUENTA UNICA DEL TESORO</t>
  </si>
  <si>
    <t>00099021001 DEPOSITO DE EFECTIVO, DEPOSITANTE: BPE-II "CNL O. MOSCOSO", CONCEPTO: RETENCION DEL 8 %, CUENTA DE DEPOSITO: CUENTA UNICA DEL TESORO</t>
  </si>
  <si>
    <t>00099021001 DEPOSITO DE EFECTIVO, DEPOSITANTE: CESAR EFRAIN CAZAS MAYNER, CONCEPTO: REVERCION DE VIATICOS, CUENTA DE DEPOSITO: CUENTA UNICA DEL TESORO</t>
  </si>
  <si>
    <t>00016011101 DEPOSITO DE EFECTIVO, DEPOSITANTE: JULIAN ACHO CHURATA, CONCEPTO: DEVOL CARGO A CUENTA DEL TALLER DE POLITICAS LINGUISTICAS DE LA LEY 269-2477 CON FDUMCIOLP-BS, CUENTA DE DEPOSITO: CUENTA UNICA DEL TESORO</t>
  </si>
  <si>
    <t>00041031107 DEPOSITO DE EFECTIVO, DEPOSITANTE: ROVER DANIEL TAPIA VELASQUEZ, CONCEPTO: DEVOLUCION POR CONCEPTO DE GASTOS OPERATIVOS, CUENTA DE DEPOSITO: CUENTA UNICA DEL TESORO</t>
  </si>
  <si>
    <t>00099021001 DEPOSITO DE EFECTIVO, DEPOSITANTE: ASFI - YERKO SALINAS CUELLAR, CONCEPTO: DEVOLUCIÓN DE FONDOS POR ASIGNACIÓN DE VIÁTICOS, CUENTA DE DEPOSITO: CUENTA UNICA DEL TESORO</t>
  </si>
  <si>
    <t>00099021001 DEPOSITO DE EFECTIVO, DEPOSITANTE: JORGE RIOJA RONDAN - MINISTERIO DE DEPORTES, CONCEPTO: DEVOLUCIÓN SALDO DE FONDOS EN AVANCE DE LA COPA ESTADO PLURINACIONAL DE BOLIVIA 2016-2017, CUENTA DE DEPOSITO: CUENTA UNICA DEL TESORO</t>
  </si>
  <si>
    <t>00099021001 DEPOSITO DE EFECTIVO, DEPOSITANTE: JESUS RODRIGO MONJE TERRAZAS, CONCEPTO: DEVOLUCION DE FONDOS POR ASIGNACION DE VIATICOS, CUENTA DE DEPOSITO: CUENTA UNICA DEL TESORO</t>
  </si>
  <si>
    <t>00526012001 DEPOSITO DE EFECTIVO, DEPOSITANTE: BOLIVIA TV-SAMUEL ALCAZAR, CONCEPTO: DEVOLUCION VIATICOS, CUENTA DE DEPOSITO: CUENTA UNICA DEL TESORO</t>
  </si>
  <si>
    <t>00512012001 DEPOSITO DE EFECTIVO, DEPOSITANTE: LUCIO LOPEZ HUANCA A.A.S.A.N.A., CONCEPTO: DEVOLUCION, CUENTA DE DEPOSITO: CUENTA UNICA DEL TESORO</t>
  </si>
  <si>
    <t>00512012001 DEPOSITO DE EFECTIVO, DEPOSITANTE: ALBERTO APAZA APALA A.A.S.A.N.A, CONCEPTO: DEVOLUCION, CUENTA DE DEPOSITO: CUENTA UNICA DEL TESORO</t>
  </si>
  <si>
    <t>00047347001 DEPOSITO DE EFECTIVO, DEPOSITANTE: GONZALO ALARCON QUISPE, CONCEPTO: DEVOLUCION DE VIATICOS, CUENTA DE DEPOSITO: CUENTA UNICA DEL TESORO</t>
  </si>
  <si>
    <t>00016011101 DEPOSITO DE EFECTIVO, DEPOSITANTE: ROBERTO REYNALDO LUNA MORALES, CONCEPTO: DEVOLUCION DE SALDO, CUENTA DE DEPOSITO: CUENTA UNICA DEL TESORO</t>
  </si>
  <si>
    <t>00373024102 DEPOSITO DE EFECTIVO, DEPOSITANTE: KELY NADIR PERALTA CALLISAYA, CONCEPTO: DEVOLUCION DE FONDOS EN AVANCE, CUENTA DE DEPOSITO: CUENTA UNICA DEL TESORO</t>
  </si>
  <si>
    <t>00070011102 DEPOSITO DE EFECTIVO, DEPOSITANTE: IVONNE RAQUEL CASTRO MURILLO, CONCEPTO: DEVOLUCION DE SALDO POR CONCEPTO DE VIATICOS, CUENTA DE DEPOSITO: CUENTA UNICA DEL TESORO</t>
  </si>
  <si>
    <t>00070011102 DEPOSITO DE EFECTIVO, DEPOSITANTE: JORGE ARZAVE TEC. MINISTERIO DE TRABAJO, CONCEPTO: DEVOLUCION DE SALDO POR CONCETO DE VIATICOS, CUENTA DE DEPOSITO: CUENTA UNICA DEL TESORO</t>
  </si>
  <si>
    <t>00224012002 DEPOSITO DE EFECTIVO, DEPOSITANTE: INSUMOS BOLIVIA - MARIA TERESA VARGAS CAMPOS, CONCEPTO: DEVOLUCIÓN SALDO NO UTILIZADOS EN PASAJES, CUENTA DE DEPOSITO: CUENTA UNICA DEL TESORO</t>
  </si>
  <si>
    <t>00578012002 DEP.DE CHEQ.AJENOS,RET.DE CAM.,CONCEPTO: REVERSION,DEP.: BOLIVIANA DE AVIACION , PROCEDENCIA: BANCO UNION S.A., CHEQUE: 9088, FECHA DE EMISION:25/09/2017</t>
  </si>
  <si>
    <t>00578012002 DEP.DE CHEQ.AJENOS,RET.DE CAM.,CONCEPTO: REVERSION,DEP.: BOLIVIANA DE AVIACION , PROCEDENCIA: BANCO UNION S.A., CHEQUE: 9089, FECHA DE EMISION:25/09/2017</t>
  </si>
  <si>
    <t>00578012002 DEP.DE CHEQ.AJENOS,RET.DE CAM.,CONCEPTO: REVERSION,DEP.: BOLIVIANA DE AVIACION , PROCEDENCIA: BANCO UNION S.A., CHEQUE: 9090, FECHA DE EMISION:25/09/2017</t>
  </si>
  <si>
    <t>00578012002 DEP.DE CHEQ.AJENOS,RET.DE CAM.,CONCEPTO: REVERSION,DEP.: BOLIVIANA DE AVIACION , PROCEDENCIA: BANCO UNION S.A., CHEQUE: 9091, FECHA DE EMISION:25/09/2017</t>
  </si>
  <si>
    <t>00287102012 DEP.DE CHEQ.AJENOS,RET.DE CAM.,CONCEPTO: PAGO ANTICIPO 20 % POR EL MINISTERIO DE EDUCACION PROY. U.E. GERMAN BUSH DE ALCOCHE,DEP.: FPS / SUPERVISION , PROCEDENCIA: BANCO UNION S.A., CHEQUE: 646, FECHA DE EMISION:26/09/2017</t>
  </si>
  <si>
    <t>00287102012 DEP.DE CHEQ.AJENOS,RET.DE CAM.,CONCEPTO: PAGO ANTICIPO 20 % POR EL MINISTERIO DE EDUCACION PROY.U.E. YARA CARANAVI,DEP.: FPS / SUPERVISION , PROCEDENCIA: BANCO UNION S.A., CHEQUE: 645, FECHA DE EMISION:26/09/2017</t>
  </si>
  <si>
    <t>00287102012 DEP.DE CHEQ.AJENOS,RET.DE CAM.,CONCEPTO: PAGO ANTICIPO 20 % POR EL MINISTERIO DE EDUCACION PROY.U.E. VILLAMONTES,DEP.: FPS / SUPERVISION , PROCEDENCIA: BANCO UNION S.A., CHEQUE: 644, FECHA DE EMISION:26/09/2017</t>
  </si>
  <si>
    <t>00287102012 DEP.DE CHEQ.AJENOS,RET.DE CAM.,CONCEPTO: PAGO ANTICIPO 20 % POR EL MINISTERIO DE EDUCACION PROY. U.E. BRONCINI DE CARANAVI,DEP.: FPS / SUPERVISION , PROCEDENCIA: BANCO UNION S.A., CHEQUE: 643, FECHA DE EMISION:26/09/2017</t>
  </si>
  <si>
    <t>00292082001 DEP.DE CHEQ.AJENOS,RET.DE CAM.,CONCEPTO: DEVOLUCION DE SALDOS NO EJECUTADOS SANTA CRUZ,DEP.: VIAS BOLIVIA , PROCEDENCIA: BANCO UNION S.A., CHEQUE: 3316, FECHA DE EMISION:04/09/2017</t>
  </si>
  <si>
    <t>00287102012 DEP.DE CHEQ.AJENOS,RET.DE CAM.,CONCEPTO: PAGO DE LA FACTURA N° 58 POR EL MINISTERIO DE DEPORTES PROY. CONST. VILLA DEPORTIVA SURAMERICANA-CBB,DEP.: FPS / SUPERVISION , PROCEDENCIA: BANCO UNION S.A., CHEQUE: 648, FECHA DE EMISION:26/09/2017</t>
  </si>
  <si>
    <t>00292082001 DEP.DE CHEQ.AJENOS,RET.DE CAM.,CONCEPTO: DEVOLUCION DE SALDOS POR LA REG SANTA CRUZ,DEP.: VIAS BOLIVIA , PROCEDENCIA: BANCO UNION S.A., CHEQUE: 3318, FECHA DE EMISION:04/09/2017</t>
  </si>
  <si>
    <t>00287102012 DEP.DE CHEQ.AJENOS,RET.DE CAM.,CONCEPTO: PAGO ANTICIPO 20% POR EL MINISTERIO DE SALUD PROY. INST. ONCOLOGICO DE CUARTO NIVEL TOLATA,DEP.: FPS / SUPERVISION , PROCEDENCIA: BANCO UNION S.A., CHEQUE: 642, FECHA DE EMISION:25/09/2017</t>
  </si>
  <si>
    <t>00572012001 DEP.DE CHEQ.AJENOS,RET.DE CAM.,CONCEPTO: APORTES POR BAJAS MEDICAS DE ENFERMEDAD,DEP.: CAJA DE SALUD DE LA BANCA PRIVADA , PROCEDENCIA: BANCO NACIONAL DE BOLIVIA S.A., CHEQUE: 6587840, FECHA DE EMISION:31/08/2017</t>
  </si>
  <si>
    <t>00099021001 DEP.DE CHEQ.AJENOS,RET.DE CAM.,CONCEPTO: DEVOLUCION GASTOS OBSERVADOS GESTION-2016. POR EL SR OSCAR CAMACHO CUELLAR EX CONSUL-BRASILIA,DEP.: OSCAR CAMACHO CUELLAR , PROCEDENCIA: BANCO UNION S.A., CHEQUE: 1102, FECHA DE EMISION:26/09/2017</t>
  </si>
  <si>
    <t>00523012001 DEP.DE CHEQ.AJENOS,RET.DE CAM.,CONCEPTO: PAGO POR SERVICIOS PRESTADOS,DEP.: ECOBOL , PROCEDENCIA: BANCO UNION S.A., CHEQUE: 147208, FECHA DE EMISION:08/09/2017</t>
  </si>
  <si>
    <t>00523012001 DEP.DE CHEQ.AJENOS,RET.DE CAM.,CONCEPTO: PAGO POR SERVICIOS PRESTADOS,DEP.: ECOBOL , PROCEDENCIA: BANCO BISA S.A., CHEQUE: 1386, FECHA DE EMISION:19/09/2017</t>
  </si>
  <si>
    <t>00523012001 DEP.DE CHEQ.AJENOS,RET.DE CAM.,CONCEPTO: PAGO POR SERVICIOS PRESTADOS,DEP.: ECOBOL , PROCEDENCIA: BANCO BISA S.A., CHEQUE: 1387, FECHA DE EMISION:19/09/2017</t>
  </si>
  <si>
    <t>00660092001 DEP.DE CHEQ.AJENOS,RET.DE CAM.,CONCEPTO: EXCEDENTE DE LLAMADAS TELEFONICAS 2013 Y 2014,DEP.: ORGANO JUDICIAL-DISTRITO ORURO , PROCEDENCIA: BANCO UNION S.A., CHEQUE: 890, FECHA DE EMISION:22/09/2017</t>
  </si>
  <si>
    <t>00035031101 DEP.DE CHEQ.AJENOS,RET.DE CAM.,CONCEPTO: ARRENDAMIENTO AUDITORIO ILLIMANI PARA GRADUACION CBA DEL 29 DE SEPTIEMBRE DE 2017,DEP.: MEFP-UCPP , PROCEDENCIA: BANCO UNION S.A., CHEQUE: 1080, FECHA DE EMISION:25/09/2017</t>
  </si>
  <si>
    <t>00035031101 DEP.DE CHEQ.AJENOS,RET.DE CAM.,CONCEPTO: ARRENDAMIENTO DE ESPACIO BR A YPFB ANDINA FERIA LA PAZ EXPONE 2017,DEP.: MEFP-UCPP , PROCEDENCIA: BANCO UNION S.A., CHEQUE: 1081, FECHA DE EMISION:25/09/2017</t>
  </si>
  <si>
    <t>00035031101 DEP.DE CHEQ.AJENOS,RET.DE CAM.,CONCEPTO: ARRENDAMIENTO AUDITORIO ILLIMANI U. TECNOLOGICA BOLIVIANA PARA SEMINARIO Y EGRESO,DEP.: MEFP-UCPP , PROCEDENCIA: BANCO UNION S.A., CHEQUE: 1082, FECHA DE EMISION:25/09/2017</t>
  </si>
  <si>
    <t>00035031101 DEP.DE CHEQ.AJENOS,RET.DE CAM.,CONCEPTO: ARRENDAMIENTO FRONTIS TORRE 2 BA VICEPRESIDENCIA DEL ESTADO PARA 22° FERIA DEL LIBRO,DEP.: MEFP-UCPP , PROCEDENCIA: BANCO UNION S.A., CHEQUE: 1083, FECHA DE EMISION:25/09/2017</t>
  </si>
  <si>
    <t>00035031101 DEP.DE CHEQ.AJENOS,RET.DE CAM.,CONCEPTO: ARRENDAMIENTO STANDS DEPOSIT ADUANEROS BOLIVIANOS EN LA FERIA LA PAZ EXPONE 2017,DEP.: MEFP-UCPP , PROCEDENCIA: BANCO UNION S.A., CHEQUE: 1084, FECHA DE EMISION:25/09/2017</t>
  </si>
  <si>
    <t>00035031101 DEP.DE CHEQ.AJENOS,RET.DE CAM.,CONCEPTO: ARRENDAMIENTO SALA E1 BA PARA FERIA FIDAD 2017,DEP.: MEFP-UCPP , PROCEDENCIA: BANCO UNION S.A., CHEQUE: 1085, FECHA DE EMISION:25/09/2017</t>
  </si>
  <si>
    <t>00580012001 DEP.DE CHEQ.AJENOS,RET.DE CAM.,CONCEPTO: DEVOLUCION DEL FONDO SOCIAL PARA REVERSION DE LA PLANILLA 102 DE HABERES,DEP.: DEPOSITOS ADUANEROS BOLIVIANOS , PROCEDENCIA: BANCO UNION S.A., CHEQUE: 7119, FECHA DE EMISION:27/09/2017</t>
  </si>
  <si>
    <t>00099021001 DEP.DE CHEQ.AJENOS,RET.DE CAM.,CONCEPTO: REVERSION A LA CUT,DEVOLUCIONES POR EXCLUCION DE FUNCIONARIOS DE LAS POLIZAS,DEP.: MINISTERIO DE GOBIERNO - UELICN , PROCEDENCIA: BANCO UNION S.A., CHEQUE: 7668, FECHA DE EMISION:26/09/2017</t>
  </si>
  <si>
    <t>00041071101 DEP.DE CHEQ.AJENOS,RET.DE CAM.,CONCEPTO: REGISTRO POR DEVOLUCION DE FONDOS PASAJES AEREOS NO UTILIZADOS MARIA SHIRLEY VIAÑA,DEP.: SENAVEX , PROCEDENCIA: BANCO UNION S.A., CHEQUE: 1595, FECHA DE EMISION:26/09/2017</t>
  </si>
  <si>
    <t>00041071101 DEP.DE CHEQ.AJENOS,RET.DE CAM.,CONCEPTO: DEVOLUCION DE RECURSOS CONSULTOR DE LINEA, RETENCIONES FISCALES MARYSABEL YUJRA,DEP.: SENAVEX , PROCEDENCIA: BANCO UNION S.A., CHEQUE: 1591, FECHA DE EMISION:26/09/2017</t>
  </si>
  <si>
    <t>00099021001 DEP.DE CHEQ.AJENOS,RET.DE CAM.,CONCEPTO: DEVOLUCION DE FONDOS INRA-NACIONAL (FONDO SOCIAL),DEP.: INRA-NACIONAL , PROCEDENCIA: BANCO UNION S.A., CHEQUE: 305, FECHA DE EMISION:26/09/2017</t>
  </si>
  <si>
    <t>00203012004 DEP.DE CHEQ.AJENOS,RET.DE CAM.,CONCEPTO: TRANSFERENCIA DE FONDOS POR CONCEPTO DE REEMBOLSO POR LA CAJA BANCARIA ESTATAL DE SALUD JUNIO/2017,DEP.: ASFI-JFI , PROCEDENCIA: BANCO UNION S.A., CHEQUE: 2714, FECHA DE EMISION:08/09/2017</t>
  </si>
  <si>
    <t>00046104203 DEPOSITO DE EFECTIVO, DEPOSITANTE: SILVIA EUGENIA VICTORIA JANCKO, CONCEPTO: REVERSION, CUENTA DE DEPOSITO: CUENTA UNICA DEL TESORO</t>
  </si>
  <si>
    <t>00046104203 DEPOSITO DE EFECTIVO, DEPOSITANTE: VICTOR DANIEL MAYTA CABRERA, CONCEPTO: REVERSION, CUENTA DE DEPOSITO: CUENTA UNICA DEL TESORO</t>
  </si>
  <si>
    <t>00046031102 DEPOSITO DE EFECTIVO, DEPOSITANTE: MARIA DEL CARMEN POPPE GONZALEZ, CONCEPTO: DEVOLUCION DE RECURSOS, CUENTA DE DEPOSITO: CUENTA UNICA DEL TESORO</t>
  </si>
  <si>
    <t>00526012001 DEPOSITO DE EFECTIVO, DEPOSITANTE: BOLIVIA TV - ALVARO MORALES TRUJILLO, CONCEPTO: DEVOLUCION PASAJE, CUENTA DE DEPOSITO: CUENTA UNICA DEL TESORO</t>
  </si>
  <si>
    <t>00526012001 DEPOSITO DE EFECTIVO, DEPOSITANTE: BOLIVIA TV, CONCEPTO: DEVOLUCION PASAJE, CUENTA DE DEPOSITO: CUENTA UNICA DEL TESORO</t>
  </si>
  <si>
    <t>00099021001 DEPOSITO DE EFECTIVO, DEPOSITANTE: WILMER QUISPE QUISPE, CONCEPTO: REVERSION POR CONCEPTO DE MARISCALERIA, CUENTA DE DEPOSITO: CUENTA UNICA DEL TESORO</t>
  </si>
  <si>
    <t>00099021001 DEPOSITO DE EFECTIVO, DEPOSITANTE: MINISTERIO DE DEPORTES-ROBERTO PEREZ VILLCA, CONCEPTO: DEVOLUCION SALDO DE FONDOS EN AVANCE DE LA COPA ESTADO PLURINACIONAL DE BOLIVIA 2016-2017, CUENTA DE DEPOSITO: CUENTA UNICA DEL TESORO</t>
  </si>
  <si>
    <t>00572012001 DEPOSITO DE EFECTIVO, DEPOSITANTE: NARA PATRICIA TARQUI CUSSY, CONCEPTO: DEVOLUCION VIATICOS, CUENTA DE DEPOSITO: CUENTA UNICA DEL TESORO</t>
  </si>
  <si>
    <t>00020011103 DEPOSITO DE EFECTIVO, DEPOSITANTE: GUADALUPE ISABEL MARIN OPORTO, CONCEPTO: REVERSION PASAJES PRV. 5778 / 17 N° CARGO DE CUENTA, CUENTA DE DEPOSITO: CUENTA UNICA DEL TESORO</t>
  </si>
  <si>
    <t>00047137001 DEPOSITO DE EFECTIVO, DEPOSITANTE: EMPODERAR PICAR, CONCEPTO: APORTE ADICIONAL PARA INCREMENTAR LIBRETA CUT BS POR DIF. CAMBIARIA POR EL T/C DE 0,10 CENT. DOLAR, CUENTA DE DEPOSITO: CUENTA UNICA DEL TESORO</t>
  </si>
  <si>
    <t>00373024102 DEPOSITO DE EFECTIVO, DEPOSITANTE: HERMOGENES QUISPE GOMEZ, CONCEPTO: DEVOLUCION DE FONDOS EN AVANCE, CUENTA DE DEPOSITO: CUENTA UNICA DEL TESORO</t>
  </si>
  <si>
    <t>00010011102 DEPOSITO DE EFECTIVO, DEPOSITANTE: JOSE RAMIRO URIARTE ORTIZ, CONCEPTO: GESTORIA CONSULAR LEY N° 3108 MINISTERIO DE RELACIONES EXTERIORES, CUENTA DE DEPOSITO: CUENTA UNICA DEL TESORO</t>
  </si>
  <si>
    <t>00046104203 DEPOSITO DE EFECTIVO, DEPOSITANTE: MEDICOS ESPECIALISTAS  SAFCI - ORURO, CONCEPTO: REVERSION DE FONDOS NO UTILIZADOS, CUENTA DE DEPOSITO: CUENTA UNICA DEL TESORO</t>
  </si>
  <si>
    <t>00010011101 DEPOSITO DE EFECTIVO, DEPOSITANTE: RUBEN FERNANDEZ, CONCEPTO: DEVOLUCION DE RECURSOS TRABAJOS DE CAMPO BOLIVIA-PERU, CUENTA DE DEPOSITO: CUENTA UNICA DEL TESORO</t>
  </si>
  <si>
    <t>00099021001 DEPOSITO DE EFECTIVO, DEPOSITANTE: RUBEN FERNANDEZ, CONCEPTO: DEVOLUCION DE RECURSOS TRABAJOS DE CAMPO BOLIVIA-PERU, CUENTA DE DEPOSITO: CUENTA UNICA DEL TESORO</t>
  </si>
  <si>
    <t>00046024204 DEPOSITO DE EFECTIVO, DEPOSITANTE: EDWIN FRANZ COLQUE TITIRICO, CONCEPTO: REVERSIÓN DE SALDO DE LA LIBRETA, CUENTA DE DEPOSITO: CUENTA UNICA DEL TESORO</t>
  </si>
  <si>
    <t>00373024101 DEPOSITO DE EFECTIVO, DEPOSITANTE: JAIME MOLLO CHAVEZ, CONCEPTO: DEVOLUCIÓN DE FONDOS EN AVANCE, CUENTA DE DEPOSITO: CUENTA UNICA DEL TESORO</t>
  </si>
  <si>
    <t>00373024102 DEPOSITO DE EFECTIVO, DEPOSITANTE: OMAR ELIAS QUISPE MAMANI, CONCEPTO: DEVOLUCION DE FONDOS EN AVANCE, CUENTA DE DEPOSITO: CUENTA UNICA DEL TESORO</t>
  </si>
  <si>
    <t>00590012001 DEPOSITO DE EFECTIVO, DEPOSITANTE: EMPRESA PUBLICA QUIPUS - EDMAR LLANOS ORTUÑO, CONCEPTO: DEVOLUCION DE SALDOS NO EJECUTADOS, CUENTA DE DEPOSITO: CUENTA UNICA DEL TESORO</t>
  </si>
  <si>
    <t>00099021001 DEPOSITO DE EFECTIVO, DEPOSITANTE: FERNANDO JACOB FLORES FERNANDEZ, CONCEPTO: DEVOLUCION DE PAGO DE HABERES - AGOSTO, CUENTA DE DEPOSITO: CUENTA UNICA DEL TESORO</t>
  </si>
  <si>
    <t>00099021001 DEPOSITO DE EFECTIVO, DEPOSITANTE: FERNANDO JACOB FLORES FERNANDEZ, CONCEPTO: DEVOLUCION DE PAGO DE HABERES - JULIO, CUENTA DE DEPOSITO: CUENTA UNICA DEL TESORO</t>
  </si>
  <si>
    <t>00099021001 DEPOSITO DE EFECTIVO, DEPOSITANTE: FERNANDO JACOB FLORES FERNANDEZ, CONCEPTO: DEVOLUCION DE PAGO DE HABERES - JUNIO, CUENTA DE DEPOSITO: CUENTA UNICA DEL TESORO</t>
  </si>
  <si>
    <t>00099021001 DEPOSITO DE EFECTIVO, DEPOSITANTE: FERNANDO JACOB FLORES FERNANDEZ, CONCEPTO: DEVOLUCION DE PAGO DE HABERES - MAYO, CUENTA DE DEPOSITO: CUENTA UNICA DEL TESORO</t>
  </si>
  <si>
    <t>00526012001 DEPOSITO DE EFECTIVO, DEPOSITANTE: DAVID JULIAN CORONEL MAMANI, CONCEPTO: DEVOLUCIÓN DE PASAJES, CUENTA DE DEPOSITO: CUENTA UNICA DEL TESORO</t>
  </si>
  <si>
    <t>00099021001 DEPOSITO DE EFECTIVO, DEPOSITANTE: FREDDY ROMUALDO PAHE HUANCA, CONCEPTO: DEVOLUCION DE FONDO EN AVANCE, CUENTA DE DEPOSITO: CUENTA UNICA DEL TESORO</t>
  </si>
  <si>
    <t>00099021001 DEP.DE CHEQ.AJENOS,RET.DE CAM.,CONCEPTO: DEV. DE SALDOS NO EJECUTADOS,DEP.: BRIGADA PARLAMENTARIA DE TARIJA , PROCEDENCIA: BANCO UNION S.A., CHEQUE: 291, FECHA DE EMISION:27/09/2017</t>
  </si>
  <si>
    <t>00292012001 DEP.DE CHEQ.AJENOS,RET.DE CAM.,CONCEPTO: PAGO INCAPACIDAD TEMPORAL DEL PERSONAL VIAS BOLIVIA CORRESPONDIENTE MESES ABRIL, MAYO Y JUNIO 2017,DEP.: CAJA DE SALUD DE CAMINOS Y R.A.</t>
  </si>
  <si>
    <t>00099021001 DEP.DE CHEQ.AJENOS,RET.DE CAM.,CONCEPTO: DEP. POR LA DEVOLUCION A LA APS POR INCAPACIDAD TEMPORAL DE LA SRA TEJERINA BALLIVIAN MARIA LIZETTE,DEP.: CAJA DE SALUD DE BANCA PRIVADA</t>
  </si>
  <si>
    <t>00290012001 DEP.DE CHEQ.AJENOS,RET.DE CAM.,CONCEPTO: BAJA DE CXC DE JUNIO/2017 - CAJA PETROLERA DE SALUD, SEGÚN, C-31 SIP N°165,DEP.: SERVICIO DE IMPUESTOS NACIONALES , PROCEDENCIA: BANCO UNION S.A., CHEQUE: 4472, FECHA DE EMISION:26/09/2017</t>
  </si>
  <si>
    <t>00015011108 DEP.DE CHEQ.AJENOS,RET.DE CAM.,CONCEPTO: DEVOLUCION DE FONDOS,DEP.: MIN GOBIERNO , PROCEDENCIA: BANCO UNION S.A., CHEQUE: 50890, FECHA DE EMISION:26/09/2017</t>
  </si>
  <si>
    <t>00253014103 DEP.DE CHEQ.AJENOS,RET.DE CAM.,CONCEPTO: GOBIERNO AUTONOMO MUNICIPAL PUNATA,DEP.: GOBIERNO AUTONOMO MUNICIPAL PUNATA , PROCEDENCIA: BANCO UNION S.A., CHEQUE: 1122, FECHA DE EMISION:25/09/2017</t>
  </si>
  <si>
    <t>00253014103 DEP.DE CHEQ.AJENOS,RET.DE CAM.,CONCEPTO: GOBIERNO AUTONOMO MUNICIPAL PUNATA,DEP.: GOBIERNO AUTONOMO MUNICIPAL PUNATA , PROCEDENCIA: BANCO UNION S.A., CHEQUE: 1121, FECHA DE EMISION:25/09/2017</t>
  </si>
  <si>
    <t>00253014103 DEP.DE CHEQ.AJENOS,RET.DE CAM.,CONCEPTO: GOBIERNO AUTONOMO MUNICIPAL MIZQUE,DEP.: GOBIERNO AUTONOMO MUNICIPAL MIZQUE , PROCEDENCIA: BANCO UNION S.A., CHEQUE: 1120, FECHA DE EMISION:25/09/2017</t>
  </si>
  <si>
    <t>00253014104 DEP.DE CHEQ.AJENOS,RET.DE CAM.,CONCEPTO: GOBIERNO AUTONOMO MUNICIPAL CHARAÑA,DEP.: GOBIERNO AUTONOMO MUNICIPAL CHARAÑA , PROCEDENCIA: BANCO UNION S.A., CHEQUE: 1108, FECHA DE EMISION:13/09/2017</t>
  </si>
  <si>
    <t>00221012001 DEP.DE CHEQ.AJENOS,RET.DE CAM.,CONCEPTO: DEVOLUCION SALDO C-31 N° 628/2016,DEP.: SENARECOM , PROCEDENCIA: BANCO UNION S.A., CHEQUE: 1232, FECHA DE EMISION:27/09/2017</t>
  </si>
  <si>
    <t>00222018010 DEP.DE CHEQ.AJENOS,RET.DE CAM.,CONCEPTO: REVERSION C-31 1513,DEP.: INIAF GRAN CHACO , PROCEDENCIA: BANCO UNION S.A., CHEQUE: 1804, FECHA DE EMISION:31/08/2017</t>
  </si>
  <si>
    <t>00222014201 DEP.DE CHEQ.AJENOS,RET.DE CAM.,CONCEPTO: REVERSION C-31 1816,DEP.: INIAF CENACA , PROCEDENCIA: BANCO UNION S.A., CHEQUE: 1001, FECHA DE EMISION:08/09/2017</t>
  </si>
  <si>
    <t>00099021001 DEP.DE CHEQ.AJENOS,RET.DE CAM.,CONCEPTO: REEMBOLSO S.I.T. PERIODO JULIO / 2017,DEP.: MINISTERIO DE ECONOMIA Y FINANZAS PUBLICAS , PROCEDENCIA: BANCO UNION S.A., CHEQUE: 24168, FECHA DE EMISION:19/09/2017</t>
  </si>
  <si>
    <t>00523012001 DEP.DE CHEQ.AJENOS,RET.DE CAM.,CONCEPTO: VENTA DE SERVICIO ECOBOL,DEP.: BENJAMIN AQUINO , PROCEDENCIA: BANCO BISA S.A., CHEQUE: 1306, FECHA DE EMISION:19/09/2017</t>
  </si>
  <si>
    <t>00523012001 DEP.DE CHEQ.AJENOS,RET.DE CAM.,CONCEPTO: VENTA DE SERVICIO ECOBOL,DEP.: BENJAMIN AQUINO , PROCEDENCIA: BANCO MERCANTIL SANTA CRUZ SA., CHEQUE: 1465, FECHA DE EMISION:15/09/2017</t>
  </si>
  <si>
    <t>00523012001 DEP.DE CHEQ.AJENOS,RET.DE CAM.,CONCEPTO: VENTA DE SERVICIO ECOBOL,DEP.: BENJAMIN AQUINO , PROCEDENCIA: BANCO DE CREDITO DE BOLIVIA S.A., CHEQUE: 1400, FECHA DE EMISION:20/09/2017</t>
  </si>
  <si>
    <t>00523012001 DEP.DE CHEQ.AJENOS,RET.DE CAM.,CONCEPTO: VENTA DE SERVICIO ECOBOL,DEP.: BENJAMIN AQUINO , PROCEDENCIA: BANCO NACIONAL DE BOLIVIA S.A., CHEQUE: 6658163, FECHA DE EMISION:20/09/2017</t>
  </si>
  <si>
    <t>00523012001 DEP.DE CHEQ.AJENOS,RET.DE CAM.,CONCEPTO: VENTA DE SERVICIO ECOBOL,DEP.: BENJAMIN AQUINO , PROCEDENCIA: BANCO DE CREDITO DE BOLIVIA S.A., CHEQUE: 4421, FECHA DE EMISION:25/09/2017</t>
  </si>
  <si>
    <t>00523012001 DEP.DE CHEQ.AJENOS,RET.DE CAM.,CONCEPTO: VENTA DE SERVICIO ECOBOL,DEP.: BENJAMIN AQUINO , PROCEDENCIA: BANCO UNION S.A., CHEQUE: 3626, FECHA DE EMISION:20/09/2017</t>
  </si>
  <si>
    <t>00234014202 DEP.DE CHEQ.AJENOS,RET.DE CAM.,CONCEPTO: DEVOLUCION AL C-31 N° 927, PARTIDA 22110,DEP.: JUAN CARLOS CHACON QUISPE , PROCEDENCIA: BANCO UNION S.A., CHEQUE: 255, FECHA DE EMISION:26/09/2017</t>
  </si>
  <si>
    <t>00212092001 DEP.DE CHEQ.AJENOS,RET.DE CAM.,CONCEPTO: DEVOLUCION OBSERVACION AUDITORIA INRA - ORURO,DEP.: INRA - ORURO , PROCEDENCIA: BANCO UNION S.A., CHEQUE: 3701, FECHA DE EMISION:27/09/2017</t>
  </si>
  <si>
    <t>00212092001 DEP.DE CHEQ.AJENOS,RET.DE CAM.,CONCEPTO: DEVOLUCION INRA - ORURO,DEP.: INRA - ORURO , PROCEDENCIA: BANCO UNION S.A., CHEQUE: 3700, FECHA DE EMISION:27/09/2017</t>
  </si>
  <si>
    <t>00046021107 DEP.DE CHEQ.AJENOS,RET.DE CAM.,CONCEPTO: REVERSION DE FONDOS (PAGO DE SUELDOS),DEP.: MINISTERIO DE SALUD , PROCEDENCIA: BANCO UNION S.A., CHEQUE: 12263, FECHA DE EMISION:22/09/2017</t>
  </si>
  <si>
    <t>00099021001 DEP.DE CHEQ.AJENOS,RET.DE CAM.,CONCEPTO: A.G.E.T.I.C. - DEVOL. INCAPACIDAD TEMP. - JULIO / 2017,DEP.: CAJA PETROLERA DE SALUD , PROCEDENCIA: BANCO UNION S.A., CHEQUE: 11842, FECHA DE EMISION:28/09/2017</t>
  </si>
  <si>
    <t>00099021001 DEP.DE CHEQ.AJENOS,RET.DE CAM.,CONCEPTO: AUT.FISC.CTROL.DE EMPRESAS - DEVOL.INCAPACIDAD TEMP. JULIO / 2017,DEP.: CAJA PETROLERA DE SALUD , PROCEDENCIA: BANCO UNION S.A., CHEQUE: 11838, FECHA DE EMISION:28/09/2017</t>
  </si>
  <si>
    <t>00099021001 DEP.DE CHEQ.AJENOS,RET.DE CAM.,CONCEPTO: MIN.COMUNICACION - DEVOL / INCAP.TEMP. - JULIO / 2017,DEP.: CAJA PETROLERA DE SALUD , PROCEDENCIA: BANCO UNION S.A., CHEQUE: 11841, FECHA DE EMISION:28/09/2017</t>
  </si>
  <si>
    <t>00099021001 DEP.DE CHEQ.AJENOS,RET.DE CAM.,CONCEPTO: H.C. DIPUTADOS - DEVOL. INCAPACIDAD TEMP. - JULIO / 2017,DEP.: CAJA PETROLERA DE SALUD , PROCEDENCIA: BANCO UNION S.A., CHEQUE: 11839, FECHA DE EMISION:28/09/2017</t>
  </si>
  <si>
    <t>00253014103 DEP.DE CHEQ.AJENOS,RET.DE CAM.,CONCEPTO: GOBIERNO AUTONOMO MUNICIPAL MIZQUE,DEP.: GOBIERNO AUTONOMO MUNICIPAL MIZQUE , PROCEDENCIA: BANCO UNION S.A., CHEQUE: 1119, FECHA DE EMISION:25/09/2017</t>
  </si>
  <si>
    <t>00234014202 DEPOSITO DE EFECTIVO, DEPOSITANTE: FELIX CARLOS RAMALLO BUSTILLOS, CONCEPTO: DEP AL C-31 N° 1040 PARTIDA N° 398, CUENTA DE DEPOSITO: CUENTA UNICA DEL TESORO</t>
  </si>
  <si>
    <t>00099021001 DEPOSITO DE EFECTIVO, DEPOSITANTE: MIN.DE DEPORTES - JORGE RIOJA RONDAN, CONCEPTO: DEVOLUCION DE SALDO DE FONDOS EN AVANCE DE LA COPA ESTADO PLURINACIONAL DE BOLIVIA 2016 - 2017, CUENTA DE DEPOSITO: CUENTA UNICA DEL TESORO</t>
  </si>
  <si>
    <t>00224012002 DEPOSITO DE EFECTIVO, DEPOSITANTE: LUZ ACHO CUSICANQUI, CONCEPTO: DEVOLUCIÓN DE SALDO NO UTILIZADO EN PASAJES, CUENTA DE DEPOSITO: CUENTA UNICA DEL TESORO</t>
  </si>
  <si>
    <t>00212082001 DEPOSITO DE EFECTIVO, DEPOSITANTE: JORGE FERNANDO NINA  APAZA, CONCEPTO: DEVOLUCION GASTOS OPERATIVOS C-31 N° 255, CUENTA DE DEPOSITO: CUENTA UNICA DEL TESORO</t>
  </si>
  <si>
    <t>00099021001 DEPOSITO DE EFECTIVO, DEPOSITANTE: MMAYA, CONCEPTO: DEVOLUCION DE PASAJES, CUENTA DE DEPOSITO: CUENTA UNICA DEL TESORO</t>
  </si>
  <si>
    <t>00047011110 DEPOSITO DE EFECTIVO, DEPOSITANTE: DIGCOIN, CONCEPTO: DEVOLUCION DE FONDO EN AVANCE DE COMBUSTIBLE, CUENTA DE DEPOSITO: CUENTA UNICA DEL TESORO</t>
  </si>
  <si>
    <t>00212082001 DEPOSITO DE EFECTIVO, DEPOSITANTE: JORGE FERNANDO NINA APAZA, CONCEPTO: DEVOLUCION DE GASTOS OPERATIVOS C-31 N° 670, CUENTA DE DEPOSITO: CUENTA UNICA DEL TESORO</t>
  </si>
  <si>
    <t>00099021001 DEPOSITO DE EFECTIVO, DEPOSITANTE: ARMANDO LUCIO VILLAVERDE AVERANGA, CONCEPTO: REVERSION DE PASAJES AL INTERIOR: DEL SR. ARMANDO LUCIO VILLAVERDE AVERANGA, CUENTA DE DEPOSITO: CUENTA UNICA DEL TESORO</t>
  </si>
  <si>
    <t>00099021001 DEPOSITO DE EFECTIVO, DEPOSITANTE: JAIME MAX RADA VILLARREAL, CONCEPTO: REVERSION DE PASAJES AL INTERIOR DEL SR:JAIME MAX RADA VILLARREAL, CUENTA DE DEPOSITO: CUENTA UNICA DEL TESORO</t>
  </si>
  <si>
    <t>00016011101 DEPOSITO DE EFECTIVO, DEPOSITANTE: MIN EDUCACION-NEISA HUANCA, CONCEPTO: DEVOLUCION POR CONCEPTO DE OTROS ALQUILERES, CUENTA DE DEPOSITO: CUENTA UNICA DEL TESORO</t>
  </si>
  <si>
    <t>00016011101 DEPOSITO DE EFECTIVO, DEPOSITANTE: MIN EDUCACION-NEISA HUANCA, CONCEPTO: DEVOLUCION POR CONCEPTO DE OTROS GASTOS, CUENTA DE DEPOSITO: CUENTA UNICA DEL TESORO</t>
  </si>
  <si>
    <t>00670022001 DEPOSITO DE EFECTIVO, DEPOSITANTE: EFRAIN MAMANI CUELLAR, CONCEPTO: DEVOLUCION DE COMBUSTIBLE PREVENTIVO N° 605, CUENTA DE DEPOSITO: CUENTA UNICA DEL TESORO</t>
  </si>
  <si>
    <t>00592012001 DEPOSITO DE EFECTIVO, DEPOSITANTE: JUAN CARLOS BUEZO, CONCEPTO: DEPÓSITO JUAN CARLOS BUEZO -  GESTIÓN 2015, CUENTA DE DEPOSITO: CUENTA UNICA DEL TESORO</t>
  </si>
  <si>
    <t>00132042002 DEPOSITO DE EFECTIVO, DEPOSITANTE: EEPAF - CLAUDIA CONDORI LUNA, CONCEPTO: DEVOLUCION FONDO EN AVANCE, CUENTA DE DEPOSITO: CUENTA UNICA DEL TESORO</t>
  </si>
  <si>
    <t>00099021001 DEPOSITO DE EFECTIVO, DEPOSITANTE: OMAR MERCADO VELASCO, CONCEPTO: DEVOLUCION VIATICOS, CUENTA DE DEPOSITO: CUENTA UNICA DEL TESORO</t>
  </si>
  <si>
    <t>00099021001 DEPOSITO DE EFECTIVO, DEPOSITANTE: HELEN MAMANI SIRPA, CONCEPTO: DEVOLUCION DE FONDOS POR ASIGNACION DE VIATICOS, CUENTA DE DEPOSITO: CUENTA UNICA DEL TESORO</t>
  </si>
  <si>
    <t>00016011101 DEPOSITO DE EFECTIVO, DEPOSITANTE: CARLOS ALARCON, CONCEPTO: DEVOLUCION CARGO, CUENTA DE DEPOSITO: CUENTA UNICA DEL TESORO</t>
  </si>
  <si>
    <t>00526012001 DEPOSITO DE EFECTIVO, DEPOSITANTE: BOLIVIA TV, CONCEPTO: REVERSION DE PLANILLA AGOSTO: CHAVEZ APAZA LUIS JHONNY, CUENTA DE DEPOSITO: CUENTA UNICA DEL TESORO</t>
  </si>
  <si>
    <t>00526012001 DEPOSITO DE EFECTIVO, DEPOSITANTE: BOLIVIA TV, CONCEPTO: REVERSION DE PLANILLA JULIO: CHAVEZ APAZA LUIS JHONNY, CUENTA DE DEPOSITO: CUENTA UNICA DEL TESORO</t>
  </si>
  <si>
    <t>00099021001 DEPOSITO DE EFECTIVO, DEPOSITANTE: FERNANDO BOYAN AGUILERA, CONCEPTO: REVERSION AL PREVENTIVO 379 POR USO DE TELEFONIA MOVIL CORRESPONDIENTE AL MES DE MARZO 2017, CUENTA DE DEPOSITO: CUENTA UNICA DEL TESORO</t>
  </si>
  <si>
    <t>00099021001 DEPOSITO DE EFECTIVO, DEPOSITANTE: FERNANDO BOYAN AGUILERA, CONCEPTO: REVERSION AL PREVENTIVO 1145 POR USO DE TELEFONIA MOVIL CORRESPONDIENTE AL MES DE JULIO 2017, CUENTA DE DEPOSITO: CUENTA UNICA DEL TESORO</t>
  </si>
  <si>
    <t>00099021001 DEPOSITO DE EFECTIVO, DEPOSITANTE: RUDY OMAR COLQUE ALIAGA, CONCEPTO: REVERSIÓN DE PASAJES Y VIÁTICOS, CUENTA DE DEPOSITO: CUENTA UNICA DEL TESORO</t>
  </si>
  <si>
    <t>00222012001 DEPOSITO DE EFECTIVO, DEPOSITANTE: INIAF CNPSH, CONCEPTO: REVERSION C-31 1002, CUENTA DE DEPOSITO: CUENTA UNICA DEL TESORO</t>
  </si>
  <si>
    <t>00283042001 DEPOSITO DE EFECTIVO, DEPOSITANTE: CHRISTIAN OSWALDO LEDEZMA CUBA, CONCEPTO: DEVOLUCION POR CONCEPTO DE PAGO EN DEMASIA DE VIATICOS DE LA ADUANA NACIONAL REGIONAL ORURO, CUENTA DE DEPOSITO: CUENTA UNICA DEL TESORO</t>
  </si>
  <si>
    <t>00290012001 DEPOSITO DE EFECTIVO, DEPOSITANTE: GERENCIA GRACO LA PAZ SIN, CONCEPTO: DEVOLUCION, CUENTA DE DEPOSITO: CUENTA UNICA DEL TESORO</t>
  </si>
  <si>
    <t>00099021001 DEPOSITO DE EFECTIVO, DEPOSITANTE: DEREK MARCELO BARRIENTOS LIZON, CONCEPTO: REVERSION POR PASAJES, CUENTA DE DEPOSITO: CUENTA UNICA DEL TESORO</t>
  </si>
  <si>
    <t>00020051101 DEPOSITO DE EFECTIVO, DEPOSITANTE: CAPITANIA DE PUERTO MAYOR ""QUIJARRO"", CONCEPTO: REVERSIÓN, CUENTA DE DEPOSITO: CUENTA UNICA DEL TESORO</t>
  </si>
  <si>
    <t>00099021001 DEPOSITO DE EFECTIVO, DEPOSITANTE: MARIA ESTELA CONDORI CALCINA, CONCEPTO: REVERSION A PREVENTIVO N° 926 POR CONSUMO DE TELEFONIA MOVIL MES DE JUNIO 17, CUENTA DE DEPOSITO: CUENTA UNICA DEL TESORO</t>
  </si>
  <si>
    <t>00132022002 DEPOSITO DE EFECTIVO, DEPOSITANTE: MARIA ZULEMA CALLISAYA M., CONCEPTO: DEVOLUCIÓN DE FONDOS, CUENTA DE DEPOSITO: CUENTA UNICA DEL TESORO</t>
  </si>
  <si>
    <t>00099021001 DEPOSITO DE EFECTIVO, DEPOSITANTE: JORGE CHOQUE SALOME, CONCEPTO: DEVOLUCION DE VIATICOS, CUENTA DE DEPOSITO: CUENTA UNICA DEL TESORO</t>
  </si>
  <si>
    <t>00099021001 DEPOSITO DE EFECTIVO, DEPOSITANTE: RUTH YUCRA GUTIERREZ CI: 3104855 OR, CONCEPTO: DEVOLUCION DEL COBRO DE HABERES DE 8HRS MES DE ABRIL, CUENTA DE DEPOSITO: CUENTA UNICA DEL TESORO</t>
  </si>
  <si>
    <t>00099021001 DEPOSITO DE EFECTIVO, DEPOSITANTE: RUTH YUCRA GUTIERREZ CI: 3104855 OR, CONCEPTO: DEVOLUCION DE COBRO DE HABERES DE 8HRS MES MAYO, CUENTA DE DEPOSITO: CUENTA UNICA DEL TESORO</t>
  </si>
  <si>
    <t>00099021001 DEPOSITO DE EFECTIVO, DEPOSITANTE: RUTH YUCRA GUTIERREZ CI: 3104855 OR, CONCEPTO: DEVOLUCION DEL COBRO DE HABERES DE 8HRS MES JUNIO, CUENTA DE DEPOSITO: CUENTA UNICA DEL TESORO</t>
  </si>
  <si>
    <t>00099021001 DEPOSITO DE EFECTIVO, DEPOSITANTE: PAOLA ALEJANDRA ROSPIGLIOZI MITA, CONCEPTO: DEVOLUCION DE SUELDO, CUENTA DE DEPOSITO: CUENTA UNICA DEL TESORO</t>
  </si>
  <si>
    <t>00099021001 DEPOSITO DE EFECTIVO, DEPOSITANTE: FUNDACION BRIGADA MEDICA CUBANA, CONCEPTO: DEVOLUCION POR CONCEPTO DE MANTENIMIENTO Y REPOSICION DE EQUIPOS CORRESPONDIENTE AL MES DE AGOSTO/17, CUENTA DE DEPOSITO: CUENTA UNICA DEL TESORO</t>
  </si>
  <si>
    <t>00099021001 DEPOSITO DE EFECTIVO, DEPOSITANTE: FUNDACION BRIGADA MEDICA CUBANA, CONCEPTO: DEVOLUCION POR CONCEPTO DE COMUNICACIONES CORRESPONDIENTE AL MES DE AGOSTO/17, CUENTA DE DEPOSITO: CUENTA UNICA DEL TESORO</t>
  </si>
  <si>
    <t>00099021001 DEPOSITO DE EFECTIVO, DEPOSITANTE: FUNDACION BRIGADA MEDICA CUBANA, CONCEPTO: DEVOLUCION POR CONCEPTO DE ALIMENTOSCORRESPONDIENTE AL MES DE AGOSTO/17, CUENTA DE DEPOSITO: CUENTA UNICA DEL TESORO</t>
  </si>
  <si>
    <t>00099021001 DEPOSITO DE EFECTIVO, DEPOSITANTE: FUNDACION BRIGADA MEDICA CUBANA, CONCEPTO: DEVOLUCION POR CONCEPTO DE COMBUSTIBLE Y LUBRICANTE CORRESPONDIENTE AL MES DE AGOSTO/17, CUENTA DE DEPOSITO: CUENTA UNICA DEL TESORO</t>
  </si>
  <si>
    <t>00099021001 DEPOSITO DE EFECTIVO, DEPOSITANTE: FUNDACION BRIGADA MEDICA CUBANA, CONCEPTO: DEVOLUCION POR CONCEPTO DE GAS LICUADO CORRESPONDIENTE AL MES DE AGOSTO/17, CUENTA DE DEPOSITO: CUENTA UNICA DEL TESORO</t>
  </si>
  <si>
    <t>00099021001 DEPOSITO DE EFECTIVO, DEPOSITANTE: FUNDACION BRIGADA MEDICA CUBANA, CONCEPTO: DEVOLUCION POR CONCEPTO DE TASA (PEAJE) CORRESPONDIENTE AL MES DE AGOSTO/17, CUENTA DE DEPOSITO: CUENTA UNICA DEL TESORO</t>
  </si>
  <si>
    <t>00099021001 DEPOSITO DE EFECTIVO, DEPOSITANTE: FUNDACION BRIGADA MEDICA CUBANA, CONCEPTO: DEVOL POR CONCEPTO DE MANTENIMIENTO Y REPARACION DE VEHICULO CORRESPONDIENTE AL MES DE AGOSTO/17, CUENTA DE DEPOSITO: CUENTA UNICA DEL TESORO</t>
  </si>
  <si>
    <t>00099021001 DEPOSITO DE EFECTIVO, DEPOSITANTE: JOSE LUIS PAXIPATI APAZA, CONCEPTO: DEVOLUCION FONDOS ASIGNADOS, CUENTA DE DEPOSITO: CUENTA UNICA DEL TESORO</t>
  </si>
  <si>
    <t>00070011102 DEPOSITO DE EFECTIVO, DEPOSITANTE: LUPITA RUEDA CUELLAR, CONCEPTO: DEV POR CONCEPTO DE GASTOS EN REFRIGERIOS PARA CURSO - TALLER DE ORIENTACIÓN LABORAL, CUENTA DE DEPOSITO: CUENTA UNICA DEL TESORO</t>
  </si>
  <si>
    <t>00212082001 DEPOSITO DE EFECTIVO, DEPOSITANTE: OMAR QUISPE CHOQUEHUANCA, CONCEPTO: DEVOLUCION GASTOS OPERATIVOS, CUENTA DE DEPOSITO: CUENTA UNICA DEL TESORO</t>
  </si>
  <si>
    <t>00016011101 DEPOSITO DE EFECTIVO, DEPOSITANTE: ALAM VARGAS CHACON - MIN DE EDUCACION, CONCEPTO: SALDO PASAJES Y VIATICOS, CUENTA DE DEPOSITO: CUENTA UNICA DEL TESORO</t>
  </si>
  <si>
    <t>00099021001 DEPOSITO DE EFECTIVO, DEPOSITANTE: MARIANA ROJAS GUARACHI, CONCEPTO: DEVOLUCION SALDO FONDOS EN AVANCE VIAJE A HITO BR - 94, CUENTA DE DEPOSITO: CUENTA UNICA DEL TESORO</t>
  </si>
  <si>
    <t>00016011101 DEPOSITO DE EFECTIVO, DEPOSITANTE: CECILIA MOLINA CANEDO, CONCEPTO: DEVOLUCION DE VIATICOS VIAJE A COCHABAMBA, CUENTA DE DEPOSITO: CUENTA UNICA DEL TESORO</t>
  </si>
  <si>
    <t>00234014201 DEPOSITO DE EFECTIVO, DEPOSITANTE: PIRMO CHURA, CONCEPTO: DEV. AL C-31 N°1016, PARTIDA N°34110, COMBUSTIBLES LUBRICANTES Y DERIVADOS PARA CONSUMO, CUENTA DE DEPOSITO: CUENTA UNICA DEL TESORO</t>
  </si>
  <si>
    <t>00234014201 DEPOSITO DE EFECTIVO, DEPOSITANTE: ELSO CHINAHUANCA CHINAHUANCA, CONCEPTO: DEV AL C-31 N°1016, PARTIDA N°34110 COMBUSTIBLES, LUBRICANTES Y DERIVADOS PARA CONSUMO, CUENTA DE DEPOSITO: CUENTA UNICA DEL TESORO</t>
  </si>
  <si>
    <t>00592012001 DEPOSITO DE EFECTIVO, DEPOSITANTE: ENRIQUE GILBERTO ROJAS SAGARNAGA, CONCEPTO: DEVOLUCIÓN POR CONCEPTO DE CORRECCIÓN DE FACTURA, CUENTA DE DEPOSITO: CUENTA UNICA DEL TESORO</t>
  </si>
  <si>
    <t>00253014307 DEPOSITO DE EFECTIVO, DEPOSITANTE: BEATRIZ ESPINOZA JAUREGUI, CONCEPTO: DEVOLUCION DE FONDOS EN AVANCE, CUENTA DE DEPOSITO: CUENTA UNICA DEL TESORO</t>
  </si>
  <si>
    <t>00046114201 DEPOSITO DE EFECTIVO, DEPOSITANTE: VARGAS NACHO OLIVIA, CONCEPTO: DEVOLUCION DE RECURSOS NO EJECUTADOS DE C-31-1624, CUENTA DE DEPOSITO: CUENTA UNICA DEL TESORO</t>
  </si>
  <si>
    <t>00099021001 DEPOSITO DE EFECTIVO, DEPOSITANTE: MINISTERIO DE DEFENSA - ROLANDO LUIS ALIPAZ GOMEZ, CONCEPTO: REVERSION DE GASTOS JUDICIALES Y ADMINISTRATIVOS DEL MIN.DE DEFENSA PREV.N° 2421, CUENTA DE DEPOSITO: CUENTA UNICA DEL TESORO</t>
  </si>
  <si>
    <t>00070011102 DEPOSITO DE EFECTIVO, DEPOSITANTE: FREDY G. CHOQUE MENDOZA, CONCEPTO: DEVOLUCIÓN COMBUSTIBLE, CUENTA DE DEPOSITO: CUENTA UNICA DEL TESORO</t>
  </si>
  <si>
    <t>00212082001 DEPOSITO DE EFECTIVO, DEPOSITANTE: BRUNO RICHARD BLANCO ALARCON, CONCEPTO: DEVOLUCIÓN DE GASTOS OPERATIVOS C-31 N°831, CUENTA DE DEPOSITO: CUENTA UNICA DEL TESORO</t>
  </si>
  <si>
    <t>00099021001 DEPOSITO DE EFECTIVO, DEPOSITANTE: PRUDE CHOQUEHUANCA ADUVIRI, CONCEPTO: DEVOLUCIÓN DE PASAJES DE LA PATRULLA DE SATINADORES, CUENTA DE DEPOSITO: CUENTA UNICA DEL TESORO</t>
  </si>
  <si>
    <t>00190012003 DEPOSITO DE EFECTIVO, DEPOSITANTE: PAOLA ADRIANA ORDOÑEZ SALAS, CONCEPTO: DEVOLUCION DE FONDOS EN AVANCE PARA GASTO EN RADIO TAXI, CUENTA DE DEPOSITO: CUENTA UNICA DEL TESORO</t>
  </si>
  <si>
    <t>00660072001 DEP.DE CHEQ.AJENOS,RET.DE CAM.,CONCEPTO: DEVOLUCIÓN EXCEDENTE DE LLAMADAS TELEFONICAS MES DE MAYO/2017,DEP.: ORGANO JUDICIAL , PROCEDENCIA: BANCO UNION S.A., CHEQUE: 1939, FECHA DE EMISION:27/09/2017</t>
  </si>
  <si>
    <t>00660072001 DEP.DE CHEQ.AJENOS,RET.DE CAM.,CONCEPTO: DEVOLUCIÓN EXCEDENTE DE LLAMADAS TELEFONICAS MES DE MAYO/2017,DEP.: ORGANO JUDICIAL , PROCEDENCIA: BANCO UNION S.A., CHEQUE: 1938, FECHA DE EMISION:27/09/2017</t>
  </si>
  <si>
    <t>00660072001 DEP.DE CHEQ.AJENOS,RET.DE CAM.,CONCEPTO: DEVOLUCIÓN EXCEDENTE DE LLAMADAS TELEFONICAS MES DE JUNIO/2017,DEP.: ORGANO JUDICIAL , PROCEDENCIA: BANCO UNION S.A., CHEQUE: 1940, FECHA DE EMISION:27/09/2017</t>
  </si>
  <si>
    <t>00660072001 DEP.DE CHEQ.AJENOS,RET.DE CAM.,CONCEPTO: DEVOLUCIÓN DE VIÁTICOS DRES. CARMEN DEL RIO, JUAN LANCHIPA, JUAN CARLOS BERRIOS Y WILLIAM ALAVE,DEP.: ORGANO JUDICIAL , PROCEDENCIA: BANCO UNION S.A., CHEQUE: 1937, FECHA DE EMISION:27/09/2017</t>
  </si>
  <si>
    <t>00660072001 DEP.DE CHEQ.AJENOS,RET.DE CAM.,CONCEPTO: DEVOLUCIÓN CONSUMO MENSUAL DE AGUA MES JUNIO/2017 JUZ. C/INDABURO,DEP.: ORGANO JUDICIAL , PROCEDENCIA: BANCO UNION S.A., CHEQUE: 1941, FECHA DE EMISION:27/09/2017</t>
  </si>
  <si>
    <t>00099024113 DEP.DE CHEQ.AJENOS,RET.DE CAM.,CONCEPTO: MULTA DEL PROYECTO CONSTRUCCIÓN CLINICA DEL CHOFER,DEP.: MINISTERIO DE PRESIDENCIA , PROCEDENCIA: BANCO UNION S.A., CHEQUE: 405, FECHA DE EMISION:26/09/2017</t>
  </si>
  <si>
    <t>00099024113 DEP.DE CHEQ.AJENOS,RET.DE CAM.,CONCEPTO: MULTA PROYECTO CONSTRUCCIÓN COLEGIO ANTONIO JOSE SAINZ MUNICIPIO ORURO,DEP.: MINISTERIO DE LA PRESIDENCIA , PROCEDENCIA: BANCO UNION S.A., CHEQUE: 406, FECHA DE EMISION:26/09/2017</t>
  </si>
  <si>
    <t>00290032001 DEP.DE CHEQ.AJENOS,RET.DE CAM.,CONCEPTO: DEP. POR EXCESO DE ESTIPENDIOS A POLICIAS ENERO / 2017 C-31 SIP N° 174,DEP.: SERVICIO DE IMPUESTOS NACIONALES , PROCEDENCIA: BANCO UNION S.A., CHEQUE: 4481, FECHA DE EMISION:28/09/2017</t>
  </si>
  <si>
    <t>00290012001 DEP.DE CHEQ.AJENOS,RET.DE CAM.,CONCEPTO: DESCUENTO DE CONSULTORES DE JULIO Y AGOSTO OF. CENTRAL 2017 C-31 SIP N° 177,DEP.: SERVICIO DE IMPUESTOS NACIONALES , PROCEDENCIA: BANCO UNION S.A., CHEQUE: 4484, FECHA DE EMISION:29/09/2017</t>
  </si>
  <si>
    <t>00290034101 DEP.DE CHEQ.AJENOS,RET.DE CAM.,CONCEPTO: DEP. POR EXCESO DE ESTIPENDIOS A POLICIAS GDCBBAII / 2017 C-31 SIP N° 172,DEP.: SERVICIO DE IMPUESTOS NACIONALES , PROCEDENCIA: BANCO UNION S.A., CHEQUE: 4479, FECHA DE EMISION:28/09/2017</t>
  </si>
  <si>
    <t>00290012001 DEP.DE CHEQ.AJENOS,RET.DE CAM.,CONCEPTO: DEP. POR DEVOLUCION DE VIATICO AGOSTO / 2017 C-31 SIP N° 176,DEP.: SERVICIO DE IMPUESTOS NACIONALES , PROCEDENCIA: BANCO UNION S.A., CHEQUE: 4483, FECHA DE EMISION:28/09/2017</t>
  </si>
  <si>
    <t>00290104101 DEP.DE CHEQ.AJENOS,RET.DE CAM.,CONCEPTO: DEP. DE FUTURO DE BOLIVIA S.A. GDOR. JUNIO / 2017 C-31 SIP N° 175,DEP.: SERVICIO DE IMPUESTOS NACIONALES , PROCEDENCIA: BANCO UNION S.A., CHEQUE: 4482, FECHA DE EMISION:28/09/2017</t>
  </si>
  <si>
    <t>00290012001 DEP.DE CHEQ.AJENOS,RET.DE CAM.,CONCEPTO: DEP. POR DEVOLUCION PARCIAL DE AGUINALDO / 2016 C-31 SIP N° 173,DEP.: SERVICIO DE IMPUESTOS NACIONALES , PROCEDENCIA: BANCO UNION S.A., CHEQUE: 4480, FECHA DE EMISION:28/09/2017</t>
  </si>
  <si>
    <t>00290012001 DEP.DE CHEQ.AJENOS,RET.DE CAM.,CONCEPTO: DEP. POR MULTAS Y ATRASOS DE CONSULTORES / 2017 SEGUN C-31 SIP N° 171,DEP.: SERVICIO DE IMPUESTOS NACIONALES , PROCEDENCIA: BANCO UNION S.A., CHEQUE: 4476, FECHA DE EMISION:28/09/2017</t>
  </si>
  <si>
    <t>00290012001 DEP.DE CHEQ.AJENOS,RET.DE CAM.,CONCEPTO: DEP. POR GASTOS DE MULTAS Y ATRASOS A CONSULTORES AGOSTO / 2017 C-31 SIP N° 168,DEP.: SERVICIO DE IMPUESTOS NACIONALES , PROCEDENCIA: BANCO UNION S.A., CHEQUE: 4475, FECHA DE EMISION:28/09/2017</t>
  </si>
  <si>
    <t>00099021001 DEP.DE CHEQ.AJENOS,RET.DE CAM.,CONCEPTO: DEVOLUCION DE GASTOS NO EJECUTADOS,DEP.: PROGRAMA NACIONAL DE POSTALFABETIZACION , PROCEDENCIA: BANCO UNION S.A., CHEQUE: 5563, FECHA DE EMISION:29/09/2017</t>
  </si>
  <si>
    <t>00099021001 DEP.DE CHEQ.AJENOS,RET.DE CAM.,CONCEPTO: REPOSICION DE SUBSIDIO DE INCAPACIDAD TEMPORAL,DEP.: CAJA DE SALUD DE LA BANCA PRIVADA , PROCEDENCIA: BANCO NACIONAL DE BOLIVIA S.A., CHEQUE: 6347448, FECHA DE EMISION:08/09/2017</t>
  </si>
  <si>
    <t>00574012002 DEP.DE CHEQ.AJENOS,RET.DE CAM.,CONCEPTO: DEVOLUCIÓN DE FONDOS NO UTILIZADOS - ANGEL AUSBERTO CAYO,DEP.: LACTEOSBOL , PROCEDENCIA: BANCO UNION S.A., CHEQUE: 4598, FECHA DE EMISION:26/09/2017</t>
  </si>
  <si>
    <t>00099021001 DEP.DE CHEQ.AJENOS,RET.DE CAM.,CONCEPTO: DEVOLUCIÓN POR RECUPERACIÓN DE CUENTAS POR COBRAR,DEP.: ADEMAF - MONICA VARGAS RUIZ , PROCEDENCIA: BANCO UNION S.A., CHEQUE: 1144, FECHA DE EMISION:29/09/2017</t>
  </si>
  <si>
    <t>00660042001 DEP.DE CHEQ.AJENOS,RET.DE CAM.,CONCEPTO: EXCESO DE LLAMADAS JULIO PREV 10,28 IVAN MIRANDA,DEP.: ORGANO JUDICIAL - TRIBUNAL AGROAMBIENTAL , PROCEDENCIA: BANCO UNION S.A., CHEQUE: 478, FECHA DE EMISION:26/09/2017</t>
  </si>
  <si>
    <t>00015011108 DEP.DE CHEQ.AJENOS,RET.DE CAM.,CONCEPTO: DEPOSITÓ REMANENTE,DEP.: MINISTERIO DE GOBIERNO , PROCEDENCIA: BANCO UNION S.A., CHEQUE: 50893, FECHA DE EMISION:27/09/2017</t>
  </si>
  <si>
    <t>00283012002 DEP.DE CHEQ.AJENOS,RET.DE CAM.,CONCEPTO: PROCESO CIVIL ALBO,DEP.: ADUANA NACIONAL , PROCEDENCIA: BANCO UNION S.A., CHEQUE: 2727, FECHA DE EMISION:27/09/2017</t>
  </si>
  <si>
    <t>00578012002 DEP.DE CHEQ.AJENOS,RET.DE CAM.,CONCEPTO: REVERSION,DEP.: BOLIVIANA DE AVIACION , PROCEDENCIA: BANCO UNION S.A., CHEQUE: 4420, FECHA DE EMISION:27/09/2017</t>
  </si>
  <si>
    <t>00578012002 DEP.DE CHEQ.AJENOS,RET.DE CAM.,CONCEPTO: REVERSION,DEP.: BOLIVIANA DE AVIACION , PROCEDENCIA: BANCO UNION S.A., CHEQUE: 9103, FECHA DE EMISION:27/09/2017</t>
  </si>
  <si>
    <t>00523012001 DEP.DE CHEQ.AJENOS,RET.DE CAM.,CONCEPTO: PAGO POR SERVICIOS PRESTADOS,DEP.: ECOBOL , PROCEDENCIA: BANCO BISA S.A., CHEQUE: 13289, FECHA DE EMISION:14/09/2017</t>
  </si>
  <si>
    <t>00523012001 DEP.DE CHEQ.AJENOS,RET.DE CAM.,CONCEPTO: PAGO POR SERVICIOS PRESTADOS,DEP.: ECOBOL , PROCEDENCIA: BANCO BISA S.A., CHEQUE: 5388, FECHA DE EMISION:20/09/2017</t>
  </si>
  <si>
    <t>00523012001 DEP.DE CHEQ.AJENOS,RET.DE CAM.,CONCEPTO: PAGO POR SERVICIOS PRESTADOS,DEP.: ECOBOL , PROCEDENCIA: BANCO BISA S.A., CHEQUE: 7142, FECHA DE EMISION:15/09/2017</t>
  </si>
  <si>
    <t>00523012001 DEP.DE CHEQ.AJENOS,RET.DE CAM.,CONCEPTO: PAGO POR SERVICIOS PRESTADOS,DEP.: ECOBOL , PROCEDENCIA: BANCO BISA S.A., CHEQUE: 1867, FECHA DE EMISION:15/09/2017</t>
  </si>
  <si>
    <t>00523012001 DEP.DE CHEQ.AJENOS,RET.DE CAM.,CONCEPTO: PAGO POR SERVICIOS PRESTADOS,DEP.: ECOBOL , PROCEDENCIA: BANCO BISA S.A., CHEQUE: 1864, FECHA DE EMISION:14/09/2017</t>
  </si>
  <si>
    <t>00523012001 DEP.DE CHEQ.AJENOS,RET.DE CAM.,CONCEPTO: PAGO POR SERVICIOS PRESTADOS,DEP.: ECOBOL , PROCEDENCIA: BANCO BISA S.A., CHEQUE: 5710, FECHA DE EMISION:14/09/2017</t>
  </si>
  <si>
    <t>00523012001 DEP.DE CHEQ.AJENOS,RET.DE CAM.,CONCEPTO: PAGO POR SERVICIOS PRESTADOS,DEP.: ECOBOL , PROCEDENCIA: BANCO BISA S.A., CHEQUE: 1861, FECHA DE EMISION:14/09/2017</t>
  </si>
  <si>
    <t>00523012001 DEP.DE CHEQ.AJENOS,RET.DE CAM.,CONCEPTO: PAGO POR SERVICIOS PRESTADOS,DEP.: ECOBOL , PROCEDENCIA: BANCO MERCANTIL SANTA CRUZ SA., CHEQUE: 65, FECHA DE EMISION:22/09/2017</t>
  </si>
  <si>
    <t>00378012002 DEPOSITO DE EFECTIVO, DEPOSITANTE: SENATEX, CONCEPTO: DEVOLUCION DE SALDO C31 304, CUENTA DE DEPOSITO: CUENTA UNICA DEL TESORO</t>
  </si>
  <si>
    <t>00035011105 DEPOSITO DE EFECTIVO, DEPOSITANTE: JOSEFINA DORADO MARTINEZ, CONCEPTO: DEVOLUCIÓN DE PASAJES NO UTILIZADOS, CUENTA DE DEPOSITO: CUENTA UNICA DEL TESORO</t>
  </si>
  <si>
    <t>00035011105 DEPOSITO DE EFECTIVO, DEPOSITANTE: ADELA LOPEZ RODRIGUEZ DE POPPE, CONCEPTO: DEVOLUCIÓN DE PASAJES NO UTILIZADOS, CUENTA DE DEPOSITO: CUENTA UNICA DEL TESORO</t>
  </si>
  <si>
    <t>00046024204 DEPOSITO DE EFECTIVO, DEPOSITANTE: ROSENDO VARGAS LOZA, CONCEPTO: SALDO DE FONDOS EN AVANCE SEGUN C-31 N° 3107, CUENTA DE DEPOSITO: CUENTA UNICA DEL TESORO</t>
  </si>
  <si>
    <t>00041018002 DEPOSITO DE EFECTIVO, DEPOSITANTE: MDPYEP-PERCY ANTONIO BELMONTE CORNEJO, CONCEPTO: DEVOLUCION DE VIATICOS, CUENTA DE DEPOSITO: CUENTA UNICA DEL TESORO</t>
  </si>
  <si>
    <t>00099021001 DEPOSITO DE EFECTIVO, DEPOSITANTE: GARY BALDERRAMA SUXS, CONCEPTO: DEVOLUCION DE PASAJES, CUENTA DE DEPOSITO: CUENTA UNICA DEL TESORO</t>
  </si>
  <si>
    <t>00099021001 DEPOSITO DE EFECTIVO, DEPOSITANTE: ARIEL JESUS RIVEROS AGUILERA, CONCEPTO: RECUPERACIÓN EXTRA JUDICIAL DE DAÑO ECONOMICO NOTA DE RECUPERACIÓN MPD-UAI-I-N°098/17, CUENTA DE DEPOSITO: CUENTA UNICA DEL TESORO</t>
  </si>
  <si>
    <t>00591012001 DEPOSITO DE EFECTIVO, DEPOSITANTE: EMP ESTATAL DE TRANSP POR CABLE MI TELEFERICO, CONCEPTO: DEVOLUCIÓN, CUENTA DE DEPOSITO: CUENTA UNICA DEL TESORO</t>
  </si>
  <si>
    <t>00593019201 DEPOSITO DE EFECTIVO, DEPOSITANTE: EGIDIO SIXTO ICUÑA FUNES, CONCEPTO: DEVOLUCION RECURSOS NO UTILIZADOS, CUENTA DE DEPOSITO: CUENTA UNICA DEL TESORO</t>
  </si>
  <si>
    <t>00212082001 DEPOSITO DE EFECTIVO, DEPOSITANTE: INRA RP LA PAZ, CONCEPTO: DEVOLUCION DE GASTOS OPERATIVOS C-31 721, CUENTA DE DEPOSITO: CUENTA UNICA DEL TESORO</t>
  </si>
  <si>
    <t>00099021001 DEPOSITO DE EFECTIVO, DEPOSITANTE: MINISTERIO DE SALUD, CONCEPTO: CONSUMO TELEFONICO, CUENTA DE DEPOSITO: CUENTA UNICA DEL TESORO</t>
  </si>
  <si>
    <t>CONCILIADO_PARCIAL</t>
  </si>
  <si>
    <t>Débitos                                   (Bs)</t>
  </si>
  <si>
    <t>Créditos                                 (Bs)</t>
  </si>
  <si>
    <t>Débitos                                   (USD)</t>
  </si>
  <si>
    <t>Créditos                                 (USD)</t>
  </si>
  <si>
    <t>'TRANSFERENCIA'||DE FONDOS POR DESEMBOLSO DEL BID RE.: GRT-FM-12228-BO REQ. 0028 OPS0201738516A (REM.EXT.) LIB.N°00086068001 MMAYA US-VMA.BID.CONSERV.USO SOST.TIERRA Y ECO.SIST.ANDINO SWIFT 12543 DE 1-9-2017</t>
  </si>
  <si>
    <t>'TRANSFERENCIA'||DE FONDOS POR DESEMBOLSO DEL BID RE.: GRT-FM-12228-BO REQ. 0028 OPS0201738516A (REM.EXT.) LIB.N°00086068001 MMAYA US-VMA.BID.CONSERV.USO SOST.TIERRA Y ECO.SIST.ANDINO REF:UT. ESCRITORIO</t>
  </si>
  <si>
    <t>AJUSTE COMPLEMENTARIO POR REVALORIZACION SALDOS DE ACTIVOS DE RESERVA Y OBLIGACIONES MONEDA EXTRANJERA (DOLARES) Saldo MO = -1394254882.38 ;Bs/Mo: 6.86000000000 ;Saldo Bs: -9564588493.14</t>
  </si>
  <si>
    <t>AJUSTE COMPLEMENTARIO POR REVALORIZACION SALDOS DE ACTIVOS DE RESERVA Y OBLIGACIONES MONEDA EXTRANJERA (DOLARES) Saldo MO = -1385928508.18 ;Bs/Mo: 6.86000000000 ;Saldo Bs: -9507469566.12</t>
  </si>
  <si>
    <t>AJUSTE COMPLEMENTARIO POR REVALORIZACION SALDOS DE ACTIVOS DE RESERVA Y OBLIGACIONES MONEDA EXTRANJERA (DOLARES) Saldo MO = -1382058629.41 ;Bs/Mo: 6.86000000000 ;Saldo Bs: -9480922197.76</t>
  </si>
  <si>
    <t>'TRANSFERENCIA'||DE FONDOS DEL EXTERIOR POR DESEMBOLSO DEL BID REF.: GRT-FM-12228-BO REQ. 0030 OPS0201739511A (REM. EXT.) LIB.N°00086068001 MMAYA US-VMA.BID CONSERV.USO SOST,TIERRA Y ECO.SIST.ANDIN.SWIFT 12719 DE 6-9-17</t>
  </si>
  <si>
    <t>00047011101 DEP.DE CHEQ.AJENOS,RET.DE CAM.,CONCEPTO: DEP. JUDICIAL DE LA CAO POR EL PROCESO EJECUTIVO CIVIL,DEP.: CAMARA AGROPECUARIA DEL ORIENTE , PROCEDENCIA: BANCO UNION S.A., CHEQUE: 1522, FECHA DE EMISION:14/08/2017</t>
  </si>
  <si>
    <t>'TRANSFERENCIA'||DE FONDOS DEL EXTERIOR POR DESEMBOLSO DEL BID REF.: GRT-FM-12228-BO REQ. 0030 OPS0201739511A (REM. EXT.) LIB.N°00086068001 MMAYA US-VMA.BID CONSERV.USO SOST,TIERRA Y ECO.SIST.ANDIN.REF: UT. ESCRITORIO</t>
  </si>
  <si>
    <t>AJUSTE COMPLEMENTARIO POR REVALORIZACION SALDOS DE ACTIVOS DE RESERVA Y OBLIGACIONES MONEDA EXTRANJERA (DOLARES) Saldo MO = -1379050613.74 ;Bs/Mo: 6.86000000000 ;Saldo Bs: -9460287210.25</t>
  </si>
  <si>
    <t>00099021001 DEP.DE CHEQ.AJENOS,RET.DE CAM.,CONCEPTO: ROBLES CALLAU JUAN CARLOS,DEP.: BANCO UNIÓN S.A. , PROCEDENCIA: BANCO UNION S.A., CHEQUE: 126648, FECHA DE EMISION:07/09/2017</t>
  </si>
  <si>
    <t>||REGULARIZACIÓN DE NUESTRO COMPROBANTE N° S-0896063 DEL 22/08/2017 POR COBRO DE COMISIONES QUE EFECTUA EL BANK OF TOKYO-MITSUBISHI UFJ. LTD POR DESEMBOLSO DE FECHA 22/08/2017 DEL PTMO. BV-P5, SEGÚN NOTA MEFP/VTCP/DGCP//UODP-667/2017 DE FECHA 07/09/2017 LIBRETA N° 00099021001 "TGN-RECURSOS ORDINARIOS - DOLARES AMERICANOS (5970)"</t>
  </si>
  <si>
    <t>PAGO A BID PRÉSTAMO 995-SF-BO VCTO. 10-sep-2017 POR CUENTA DE TGN , NTI. 009775 VALOR 11-sep-2017 CAPITAL USD 20.063,30 INTERESES USD 8.293,56 CTA. 5970 CUENTA UNICA DEL TESORO DOLARES AMERICANOS LIB. 00099021001</t>
  </si>
  <si>
    <t>AJUSTE COMPLEMENTARIO POR REVALORIZACION SALDOS DE ACTIVOS DE RESERVA Y OBLIGACIONES MONEDA EXTRANJERA (DOLARES) Saldo MO = -1375242819.49 ;Bs/Mo: 6.86000000000 ;Saldo Bs: -9434165741.71</t>
  </si>
  <si>
    <t>TRANSFERENCIA RECIBIDA DEL EXTERIOR SEGÚN MENSAJES SWIFT Nos. 13163-13161 (REM.EXT.) DE FECHA 13-09-2017 POR DESEMBOLSO DE CAF PRÉSTAMO CFA008417 PROYECTO HIDROELECTRICO SAN JOSE/TRF OBI CAF LIB N° 0514017004 LIBRETA N° 00514017004 ENDE-USD PROY. CONST. CENTRAL HIDROELECT. SAN JOSE - CAF</t>
  </si>
  <si>
    <t>TRANSFERENCIA RECIBIDA DEL EXTERIOR SEGÚN MENSAJES SWIFT Nos. 13164-13162 (REM.EXT.) DE FECHA 13-09-2017 POR DESEMBOLSO DE IDA PRÉSTAMO 4923-BO 001 ABC026 LIBRETA N° 00291014336 ABC-US AIF 4923 CARRET. NAC. E INFRAESTRUCTURA AEROPORTUARIA</t>
  </si>
  <si>
    <t>TRANSFERENCIA RECIBIDA DEL EXTERIOR SEGÚN MENSAJES SWIFT Nos. 13163-13161 (REM.EXT.) DE FECHA 13-09-2017 POR DESEMBOLSO DE CAF PRÉSTAMO CFA008417 PROYECTO HIDROELECTRICO SAN JOSE/TRF OBI CAF LIB N° 0514017004 LIBRETA N° 00514017004 ENDE-USD PROY. CONST. CENTRAL HIDROELECT. SAN JOSE - CAF REF.: UTILES DE ESCRITORIO</t>
  </si>
  <si>
    <t>'TRANSFERENCIA'||RECIBIDA DEL EXTERIOR POR DESEMBOLSO DEL BID REF.: ATN-OC-13824-BO REQ. 0011 OPS0201741475A (REM.EXT.) LIB. 00300108010 MJ-SIST-INTEG-PLURI. BID REF.: UTILES DE ESCRITORIO</t>
  </si>
  <si>
    <t>TRANSFERENCIA RECIBIDA DEL EXTERIOR SEGÚN MENSAJES SWIFT Nos. 13280-13272 (REM.EXT.) DE FECHA 15-09-2017 POR DESEMBOLSO DE CAF PRÉSTAMO CFA009344 PRO.MI AGUA IV FONDO ROTATORIO N°8/TRF OBI CAF LIB 00287104316 LIBRETA N° 00287104316 FPS-USD-MIAGUA CAF FASE IV</t>
  </si>
  <si>
    <t>TRANSFERENCIA RECIBIDA DEL EXTERIOR SEGÚN MENSAJES SWIFT Nos. 13281-13273 (REM.EXT.) DE FECHA 15-09-2017 POR DESEMBOLSO DE CAF PRÉSTAMO CFA009344 PRO.MI AGUA IV FONDO ROTATORIO N° 8/TRF OBI CAF LIB. 00086077002 LIBRETA N° 00086077002 MMAYA-USD PROGRAMA MIAGUA FASE IV NRO. 9344</t>
  </si>
  <si>
    <t>TRANSFERENCIA RECIBIDA DEL EXTERIOR SEGÚN MENSAJES SWIFT Nos. 13281-13273 (REM.EXT.) DE FECHA 15-09-2017 POR DESEMBOLSO DE CAF PRÉSTAMO CFA009344 PRO.MI AGUA IV FONDO ROTATORIO N° 8/TRF OBI CAF LIB. 00086077002 LIBRETA N° 00086077002 MMAYA-USD PROGRAMA MIAGUA FASE IV NRO. 9344 REF.: UTILES DE ESCRITORIO</t>
  </si>
  <si>
    <t>PAGO A IDA PRÉSTAMO 5454-BO VCTO. 15-sep-2017 POR CUENTA DE TGN , NTI. 009919 VALOR 15-sep-2017 INTERESES USD 5.891,49 CTA. 5970 CUENTA UNICA DEL TESORO DOLARES AMERICANOS LIB. 00099021001</t>
  </si>
  <si>
    <t>TRANSFERENCIA RECIBIDA DEL EXTERIOR SEGÚN MENSAJES SWIFT Nos. 13389-13379 (REM.EXT.) DE FECHA 18-09-2017 POR DESEMBOLSO DE CAF PRÉSTAMO CFA009272 PROY. DOBLE VÍA SC-WARNES- DES.N° 5/TRF OBI CAF LIB 00291014358 LIBRETA N° 00291014358 ABC-USD-CAF 9272 CONSTRUCCION DOBLE VIA SANTA CRUZ WARNES (LADO ESTE)</t>
  </si>
  <si>
    <t>TRANSFERENCIA RECIBIDA DEL EXTERIOR SEGÚN MENSAJES SWIFT Nos. 13388-13378 (REM.EXT.) DE FECHA 18-09-2017 POR DESEMBOLSO DE CAF PRÉSTAMO CFA007860 CARR.CHACA-RAVELO DS.N°40 FOND.ROTATORIO/TRF.OBI LIB 00291014337 LIBRETA N° 00291014337 ABC-USD CFA 7860 CONST. CARRETERA CHACAPUCO RAVELO</t>
  </si>
  <si>
    <t>00099021001 DEP.DE CHEQ.AJENOS,RET.DE CAM.,CONCEPTO: DEVOLUCIÓN ASISTENCIA TÉCNICA - FONDESIF,DEP.: FUNDACION SARTAWI , PROCEDENCIA: BANCO UNION S.A., CHEQUE: 170, FECHA DE EMISION:18/09/2017</t>
  </si>
  <si>
    <t>TRANSFERENCIA RECIBIDA DEL EXTERIOR SEGÚN MENSAJES SWIFT Nos. 13461-13455 (REM.EXT.) DE FECHA 19-09-2017 POR DESEMBOLSO DE BID PRÉSTAMO 2719/BL-BO REQ 0012 OPS0201741824A LIBRETA N° 00287104313 PAR-FPS-U$-BID-2719 PROG. DES. INFANTIL TEMPRANO</t>
  </si>
  <si>
    <t>TRANSFERENCIA RECIBIDA DEL EXTERIOR SEGÚN MENSAJES SWIFT Nos. 13460-13454 (REM.EXT.) DE FECHA 19-09-2017 POR DESEMBOLSO DE BID PRÉSTAMO 2719/BL-BO REQ 0012 OPS0201741824A LIBRETA N° 00287104313 PAR-FPS-U$-BID-2719 PROG. DES. INFANTIL TEMPRANO</t>
  </si>
  <si>
    <t>'TRANSFERENCIA'||DE FONDOS DEL EXTERIOR POR DESEMBOLSO DEL BID REF.: GRT-WS-12956-BO-2 REQ. 0021 OPS0201742078A (REM. EXT.) LIBRETA N° 00225028001 SENASBA US PROG. RURAL FECASALC SWIFT 13475 DEL 20-09-2017</t>
  </si>
  <si>
    <t>00514017004 DEPOSITO DE EFECTIVO, DEPOSITANTE: ENDE - RUBEN VARGAS, CONCEPTO: COMISIONES BANCARIAS, CUENTA DE DEPOSITO: CUENTA UNICA DEL TESORO EN DOLARES AMERICANOS</t>
  </si>
  <si>
    <t>PAGO A EXIMBANK COREA PRÉSTAMO EDCF NO. BOL-1 VCTO. 20-sep-2017 POR CUENTA DE TGN , NTI. 009781 VALOR 20-sep-2017 CAPITAL KRW 593.825.000,00 INTERESES KRW 209.547.010,00 CTA. 5970 CUENTA UNICA DEL TESORO DOLARES AMERICANOS LIB. 00099021001</t>
  </si>
  <si>
    <t>||TRANSFERENCIA DE COBRO DE COMISIONES QUE EFECTUA EL KEB HANA BANK POR PAGO DEL PRÉSTAMO EDCF LOAN BOL-1 VCTO. 20-09-2017, SEGÚN SWIFT N° 13503 DE FECHA 20-09-2017. LIBRETA N° 00099021001 RECURSOS ORDINARIOS DOLARES AMERICANOS 5970 REF.: COMISIONES BANCARIAS</t>
  </si>
  <si>
    <t>AJUSTE COMPLEMENTARIO POR REVALORIZACION SALDOS DE ACTIVOS DE RESERVA Y OBLIGACIONES MONEDA EXTRANJERA (DOLARES) Saldo MO = -1308147840.14 ;Bs/Mo: 6.86000000000 ;Saldo Bs: -8973894183.37</t>
  </si>
  <si>
    <t>AJUSTE COMPLEMENTARIO POR REVALORIZACION SALDOS DE ACTIVOS DE RESERVA Y OBLIGACIONES MONEDA EXTRANJERA (DOLARES) Saldo MO = -1310395358.75 ;Bs/Mo: 6.86000000000 ;Saldo Bs: -8989312161.02</t>
  </si>
  <si>
    <t>TRANSFERENCIA RECIBIDA DEL EXTERIOR SEGÚN MENSAJES SWIFT Nos. 13540-13532 (REM.EXT.) DE FECHA 21-09-2017 POR DESEMBOLSO DE BID PRÉSTAMO 2614/BL-BO REQ0021 OPS0201742860A LIBRETA N° 00287104311 FPS-US-BID 2614/BL-BO PROG. REDES INT. DE SALUD PTS</t>
  </si>
  <si>
    <t>TRANSFERENCIA RECIBIDA DEL EXTERIOR SEGÚN MENSAJES SWIFT Nos. 13541-13533 (REM.EXT.) DE FECHA 21-09-2017 POR DESEMBOLSO DE CAF PRÉSTAMO CFA008417 PROY.HIDROELEC. SAN JOSE/TRF OBI TRANSF. DIRECT. LIB 0514017004 LIBRETA N° 00514017004 ENDE-USD PROY. CONST. CENTRAL HIDROELECT. SAN JOSE - CAF</t>
  </si>
  <si>
    <t>TRANSFERENCIA RECIBIDA DEL EXTERIOR SEGÚN MENSAJES SWIFT Nos. 13539-13531 (REM.EXT.) DE FECHA 21-09-2017 POR DESEMBOLSO DE BID PRÉSTAMO 2614/BL-BO REQ0021 OPS0201742860A LIBRETA N° 00287104311 FPS-US-BID 2614/BL-BO PROG. REDES INT. DE SALUD PTS</t>
  </si>
  <si>
    <t>||COMPLEMENTO A NUESTRO COMPROBANTE CONTABLE G550307 DE LA FECHA POR PAGO AL EXIMBANK CHINA, PRÉSTAMO GCL 2007(13)184 POR CUENTA DEL TGN, COBRO DE COMISIONES DEL BANQUERO USD 10.- SEGUN NOTA MEFP/VTCP/DGCP/UODP-707/2017 DEL 20/09/2017 LIBRETA N° 00099021001 "TGN RECURSOS ORDINARIOS-DOLARES AMERICANOS (5970)</t>
  </si>
  <si>
    <t>TRANSFERENCIA RECIBIDA DEL EXTERIOR SEGÚN MENSAJES SWIFT Nos. 13541-13533 (REM.EXT.) DE FECHA 21-09-2017 POR DESEMBOLSO DE CAF PRÉSTAMO CFA008417 PROY.HIDROELEC. SAN JOSE/TRF OBI TRANSF. DIRECT. LIB 0514017004 LIBRETA N° 00514017004 ENDE-USD PROY. CONST. CENTRAL HIDROELECT. SAN JOSE - CAF REF.: UTILES DE ESCRITORIO</t>
  </si>
  <si>
    <t>PAGO A EXIMBANK CHINA POPUL PRÉSTAMO GCL NO.(2007)13(184) VCTO. 21-sep-2017 SEGÚN NOTA MEFP/VTCP/DGCP/UODP-707/2017 DE FECHA 20-09-2017 DEL MEFP, NTI. 009833 VALOR 21-sep-2017 CAPITAL RMY 12.168.507,60 INTERESES RMY 2.736.562,15 CTA. 5970 CUENTA UNICA DEL TESORO DOLARES AMERICANOS LIBRETA 00099021001</t>
  </si>
  <si>
    <t>||COMPLEMENTO A NUESTROS COMPROBANTES CONTABLES G549950, G549952, G549956 Y G549953 DE LA FECHA POR PAGO AL EXIMBANK CHINA, PRÉSTAMOS GCL 2004(04)114A, 2009(43)294, 2011(41)391, 2016(29)599 POR CUENTA DEL TGN, COBRO DE COMISIONES DEL BANQUERO USD 10.- POR CADA UNO LIBRETA N° 00099021001 "TGN RECURSOS ORDINARIOS-DOLARES AMERICANOS (5970)</t>
  </si>
  <si>
    <t>TRANSFERENCIA RECIBIDA DEL EXTERIOR SEGÚN MENSAJES SWIFT Nos. 13679-13665 (REM.EXT.) DE FECHA 22-09-2017 POR DESEMBOLSO DE BID PRÉSTAMO 2719/BL-BO REQ0015 OPS0201743184A LIBRETA N° 00046057005 MSD-US-BID2719/BL-BO DESARROLLO INFANTIL TEMPRANO-VIVIR BIEN</t>
  </si>
  <si>
    <t>TRANSFERENCIA RECIBIDA DEL EXTERIOR SEGÚN MENSAJES SWIFT Nos. 13678-13664 (REM.EXT.) DE FECHA 22-09-2017 POR DESEMBOLSO DE BID PRÉSTAMO 2719/BL-BO REQ0015 OPS0201743184A LIBRETA N° 00046057005 MSD-US-BID2719/BL-BO DESARROLLO INFANTIL TEMPRANO-VIVIR BIEN</t>
  </si>
  <si>
    <t>TRANSFERENCIA RECIBIDA DEL EXTERIOR SEGÚN MENSAJES SWIFT Nos. 13678-13664 (REM.EXT.) DE FECHA 22-09-2017 POR DESEMBOLSO DE BID PRÉSTAMO 2719/BL-BO REQ0015 OPS0201743184A LIBRETA N° 00046057005 MSD-US-BID2719/BL-BO DESARROLLO INFANTIL TEMPRANO-VIVIR BIEN REF.: UTILES DE ESCRITORIO</t>
  </si>
  <si>
    <t>TRANSFERENCIA RECIBIDA DEL EXTERIOR SEGÚN MENSAJES SWIFT Nos. 13679-13665 (REM.EXT.) DE FECHA 22-09-2017 POR DESEMBOLSO DE BID PRÉSTAMO 2719/BL-BO REQ0015 OPS0201743184A LIBRETA N° 00046057005 MSD-US-BID2719/BL-BO DESARROLLO INFANTIL TEMPRANO-VIVIR BIEN REF.: UTILES DE ESCRITORIO</t>
  </si>
  <si>
    <t>AJUSTE COMPLEMENTARIO POR REVALORIZACION SALDOS DE ACTIVOS DE RESERVA Y OBLIGACIONES MONEDA EXTRANJERA (DOLARES) Saldo MO = -1311219472.40 ;Bs/Mo: 6.86000000000 ;Saldo Bs: -8994965580.68</t>
  </si>
  <si>
    <t>||DEVOLUCION PARCIAL DE FONDOS CORRESPONDIENTE A LA SOLICITUD 007236 3129 DEL MIN. DE DEFENSA Y EN COMPLEMENTO AL COMP.ROBANTE NO. S-0898767 DE LA FECHA POR DIFERENCIAL CAMBIARIO REF.: TRANSF. A/F THALES AIR SYSTEMS SAS</t>
  </si>
  <si>
    <t>PAGO A BID PRÉSTAMO 709-SF-BO VCTO. 24-09-2017 POR CUENTA DE YPFB TRANSPORTE SEGÚN NOTA TSC-377/2017 DE FECHA 13-09-2017, VALOR 25-09-2017 CAPITAL USD 616.761,22 INTERESES USD 149.168,94 LIBRETA 00099021001 TGN-RECURSOS ORDINARIOS - DOLARES AMERICANOS (5970) - ALIVIO MDRI</t>
  </si>
  <si>
    <t>PAGO PRÉSTAMO BID 815-SF-BO VCTO. 23-sep-2017 POR CUENTA DE TGN , NTI. 009821 VALOR 25-sep-2017 CAPITAL USD 52.524,13 INTERESES USD 11.555,31 CTA. 5970 CUENTA UNICA DEL TESORO DOLARES AMERICANOS LIB. 00099021001</t>
  </si>
  <si>
    <t>PAGO PRÉSTAMO BID 549-SF-BO VCTO. 24-sep-2017 POR CUENTA DE TGN , NTI. 009766 VALOR 25-sep-2017 CAPITAL USD 23.991,66 INTERESES USD 719,75 CTA. 5970 CUENTA UNICA DEL TESORO DOLARES AMERICANOS LIB. 00099021001</t>
  </si>
  <si>
    <t>||COBRO COMISION DE PAGO DEL BANK OF TOKYO-MITSUBISHI UFJ LTD. REF.: PAGO PTMO.BID 964/SF-BO VCTO.23-09-2017 POR CUENTA DEL MEFP COD. LIQ. 9850 LIBRETA N°00099021001 TGN-RECURSOS ORDINARIOS-DOLARES AMERICANOS (5970)</t>
  </si>
  <si>
    <t>NUMERO DE LIBRETACUT: 05850102001 OPERACIÓN E46 TRANSFERENCIA DEL SISTEMA FINANCIERO POR CUENTA DE TERCEROS A LA CUT EN DOLARES AMERICANOS PAGO POR GASTOS DE SERVICIOS Y O MATERIALES, RELACIONADAS A LAS OPERACIONES PROPIAS DE LA EMPRESA YPFB TRANSPORTE S.A.</t>
  </si>
  <si>
    <t>TRANSFERENCIA RECIBIDA DEL EXTERIOR SEGÚN MENSAJES SWIFT Nos. 13832-13831 (REM.EXT.) DE FECHA 27-09-2017 POR DESEMBOLSO DE CAF PRÉSTAMO CFA008789 SOL.DES. N°23 CARR.MONTE-MUNAY-IPATI/TRF OBI CAF LIB 00291014360 LIBRETA N° 00291014360 ABC-USD-CAF 8789 PORY MONTE IPATI, TUNEL INCAHUASI Y PTE FISCULCO</t>
  </si>
  <si>
    <t>PAGO A CAF PRÉSTAMO CFA004616 VCTO. 27-sep-2017 POR CUENTA DE TGN , NTI. 009787 VALOR 27-sep-2017 CAPITAL USD 971.372,93 INTERESES USD 147.627,19 CTA. 5970 CUENTA UNICA DEL TESORO DOLARES AMERICANOS LIB. 00099021001</t>
  </si>
  <si>
    <t>PAGO A BID PRÉSTAMO 1039-SF-BO VCTO. 27-sep-2017 POR CUENTA DE TGN , NTI. 009848 VALOR 27-sep-2017 CAPITAL USD 266.035,60 INTERESES USD 120.699,98 CTA. 5970 CUENTA UNICA DEL TESORO DOLARES AMERICANOS LIB. 00099021001</t>
  </si>
  <si>
    <t>PAGO A BID PRÉSTAMO 2057/BL-BO VCTO. 27-sep-2017 POR CUENTA DE TGN , NTI. 009809 VALOR 27-sep-2017 CAPITAL USD 479.246,28 INTERESES USD 280.171,84 CTA. 5970 CUENTA UNICA DEL TESORO DOLARES AMERICANOS LIB. 00099021001</t>
  </si>
  <si>
    <t>PAGO A BID PRÉSTAMO 1038 SF-BO VCTO. 27-sep-2017 POR CUENTA DE TGN , NTI. 009818 VALOR 27-sep-2017 CAPITAL USD 3.907,46 INTERESES USD 1.772,81 CTA. 5970 CUENTA UNICA DEL TESORO DOLARES AMERICANOS LIB. 00099021001</t>
  </si>
  <si>
    <t>PAGO A BID PRÉSTAMO 2061/BL-BO VCTO. 27-sep-2017 POR CUENTA DE TGN , NTI. 009817 VALOR 27-sep-2017 CAPITAL USD 145.833,33 INTERESES USD 85.255,53 CTA. 5970 CUENTA UNICA DEL TESORO DOLARES AMERICANOS LIB. 00099021001</t>
  </si>
  <si>
    <t>PAGO A BID PRÉSTAMO 2061/BL-BO VCTO. 27-sep-2017 POR CUENTA DE TGN , NTI. 009853 VALOR 27-sep-2017 INTERESES USD 3.780,82 CTA. 5970 CUENTA UNICA DEL TESORO DOLARES AMERICANOS LIB. 00099021001</t>
  </si>
  <si>
    <t>PAGO A BID PRÉSTAMO 2082/BL - BO VCTO. 27-sep-2017 POR CUENTA DE TGN , NTI. 009812 VALOR 27-sep-2017 CAPITAL USD 233.766,57 INTERESES USD 136.662,11 CTA. 5970 CUENTA UNICA DEL TESORO DOLARES AMERICANOS LIB. 00099021001</t>
  </si>
  <si>
    <t>PAGO A BID PRÉSTAMO 2082/ BL-BO VCTO. 27-sep-2017 POR CUENTA DE TGN , NTI. 009811 VALOR 27-sep-2017 INTERESES USD 6.060,54 CTA. 5970 CUENTA UNICA DEL TESORO DOLARES AMERICANOS LIB. 00099021001</t>
  </si>
  <si>
    <t>PAGO A CAF PRÉSTAMO CFA003807 VCTO. 27-sep-2017 POR CUENTA DE TGN , NTI. 009792 VALOR 27-sep-2017 CAPITAL USD 4.380.611,57 INTERESES USD 1.016.496,58 CTA. 5970 CUENTA UNICA DEL TESORO DOLARES AMERICANOS LIB. 00099021001</t>
  </si>
  <si>
    <t>PAGO A CAF PRÉSTAMO CFA003805 VCTO. 27-sep-2017 POR CUENTA DE TGN , NTI. 009790 VALOR 27-sep-2017 CAPITAL USD 2.687.382,37 INTERESES USD 623.592,15 CTA. 5970 CUENTA UNICA DEL TESORO DOLARES AMERICANOS LIB. 00099021001</t>
  </si>
  <si>
    <t>PAGO A BID PRÉSTAMO 2057/BL-BO VCTO. 27-sep-2017 POR CUENTA DE TGN , NTI. 009805 VALOR 27-sep-2017 INTERESES USD 12.451,73 CTA. 5970 CUENTA UNICA DEL TESORO DOLARES AMERICANOS LIB. 00099021001</t>
  </si>
  <si>
    <t>AJUSTE COMPLEMENTARIO POR REVALORIZACION SALDOS DE ACTIVOS DE RESERVA Y OBLIGACIONES MONEDA EXTRANJERA (DOLARES) Saldo MO = -1296443179.65 ;Bs/Mo: 6.86000000000 ;Saldo Bs: -8893600212.39</t>
  </si>
  <si>
    <t>PAGO A BID PRÉSTAMO 1050-SF-BO VCTO. 29-sep-2017 POR CUENTA DE TGN , NTI. 009854 VALOR 29-sep-2017 CAPITAL USD 425.303,33 INTERESES USD 197.247,54 CTA. 5970 CUENTA UNICA DEL TESORO DOLARES AMERICANOS LIB. 00099021001</t>
  </si>
  <si>
    <t>AJUSTE COMPLEMENTARIO POR REVALORIZACION SALDOS DE ACTIVOS DE RESERVA Y OBLIGACIONES MONEDA EXTRANJERA (DOLARES) Saldo MO = -1289986405.42 ;Bs/Mo: 6.86000000000 ;Saldo Bs: -8849306741.19</t>
  </si>
  <si>
    <t>Importe</t>
  </si>
  <si>
    <t>5173</t>
  </si>
  <si>
    <t>00223012001</t>
  </si>
  <si>
    <t>5174</t>
  </si>
  <si>
    <t>5175</t>
  </si>
  <si>
    <t>00070011102</t>
  </si>
  <si>
    <t>5411</t>
  </si>
  <si>
    <t>5412</t>
  </si>
  <si>
    <t>5597</t>
  </si>
  <si>
    <t>00016018010</t>
  </si>
  <si>
    <t>00015011101</t>
  </si>
  <si>
    <t>De: 00099014102 A:00223012001 TRANSFERENCIA SEGÚN PROCEDIMIENTO MEFP/VPCF/DGCF/UCCF Nº912/2017 Y NOTA MEFP/VTCP/DGPOT/UAIS/Nº4948/2017 Ref: DEVOLUCIÓN DE RECUPERACIONES DE RECLAMOS DE ACREEDORES A FAVOR DE FONABOSQUE 2016.</t>
  </si>
  <si>
    <t>De: 00099014102 A:00670012002 TRANSFERENCIA DE RECURSOS A SOLICITUD DE ÓRGANO ELECTORAL Y PROCEDIMIENTO MEFP/VPCF/DGCF/UCCF Nº893/2017 Y MEFP/VTCP/DGPOT/UAIS/Nº4859/2017 DEVOLUCIONES POR RECUPERACIÓN DE RECLAMOS DE ACREEDORES A FAVOR DEL Ó</t>
  </si>
  <si>
    <t>De: 00070011102 A:00099021001 TRANSFERENCIA A SOLICITUD DE LA DIRECCIÓN GENERAL DE CRÉDITO PÚBLICO SEGÚN NOTA MEFP/VTCP/DGCP/UODP-677/2017 COSTO POR AMPLIACIÓN DE PLAZO DE DESEMBOLSO DE CRÉDITOS EXTERNOS -PRÉSTAMO BID 2365/BL-BO; EN CUMPLI</t>
  </si>
  <si>
    <t>De: 00099018025 A:00016018010 TRANSFERENCIA DE RECURSOS A SOLICITUD DEL MINISTERIO DE PLANIFICACIÓN DEL DESARROLLO S/G NOTA MPD/VIPFE/DGGFE/UAP-002774/2017 DESEMBOLSO UAP/027/2017 - CIF UAP/ESP/1274 Proyecto "Construcción y Equipamiento de</t>
  </si>
  <si>
    <t>De: 00099018025 A:00016018010 TRANSFERENCIA DE RECURSOS A SOLICITUD DEL MINISTERIO DE PLANIFICACIÓN DEL DESARROLLO S/G NOTA MPD/VIPFE/DGGFE/UAP-002759/2017 DESEMBOLSO UAP/026/2017 - CIF UAP/ESP/1274 Proyecto "Construcción y Equipamiento de</t>
  </si>
  <si>
    <t>De: 00099021001 A:00015011101 Transferencia según procedimiento MEFP/VPCF/DGCF/UCCF N°960/2017 y nota MEFP/VTCP/DGPOT/UAIS/ N°5369/2017; Devolución de Subsidios por Incapacidad Temporal 2016; a solicitud del Ministerio de Gobierno a través</t>
  </si>
  <si>
    <t>Autoridad de Fiscalización de Empresas</t>
  </si>
  <si>
    <t>Ministerio De Justicia Y Transparencia Institucional</t>
  </si>
  <si>
    <t>Viceministerio De Autonomías</t>
  </si>
  <si>
    <t>Ministerio De Hidrocarburos</t>
  </si>
  <si>
    <t>Ministerio De Energias</t>
  </si>
  <si>
    <t>Dirección Estratégica De Reivindicación Marítima, Silala Y Recursos Hídricos Internacionales</t>
  </si>
  <si>
    <r>
      <t xml:space="preserve">Fecha: </t>
    </r>
    <r>
      <rPr>
        <b/>
        <sz val="12"/>
        <rFont val="Arial"/>
        <family val="2"/>
      </rPr>
      <t xml:space="preserve"> 9 - SEPTIEMBRE - 2017</t>
    </r>
  </si>
  <si>
    <t>Nº Correlativo: 8</t>
  </si>
  <si>
    <t>VICEMINISTERIO DE AUTONOMIAS</t>
  </si>
  <si>
    <t>Descripción</t>
  </si>
  <si>
    <t>Total</t>
  </si>
  <si>
    <t>Fecha</t>
  </si>
  <si>
    <t>Estado Actual</t>
  </si>
  <si>
    <t>QUE AFECTAN A LA CUENTA ÚNICA DEL TESORO EN BOLIVIANOS (CUT) No. 5970034001</t>
  </si>
  <si>
    <r>
      <t>Estas operaciones deben ser registradas en el SIGEP hasta el</t>
    </r>
    <r>
      <rPr>
        <b/>
        <u/>
        <sz val="10"/>
        <rFont val="Arial"/>
        <family val="2"/>
      </rPr>
      <t xml:space="preserve"> 20 del presente mes </t>
    </r>
    <r>
      <rPr>
        <sz val="10"/>
        <rFont val="Arial"/>
        <family val="2"/>
      </rPr>
      <t>a efectos de evitar las sanciones previstas en normativa vigente, coordinando para el efecto con la Dirección General de Contabilidad Fiscal, en oficinas del piso 8vo del Edificio del Ministerio de Economía y Finanzas Públicas ubicado en la Av. Mariscal Santa Cruz, Esq. Loayza</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</si>
</sst>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0.00\ _€_-;\-* #,##0.00\ _€_-;_-* &quot;-&quot;??\ _€_-;_-@_-"/>
    <numFmt numFmtId="165" formatCode="_-* #,##0.00_-;\-* #,##0.00_-;_-* &quot;-&quot;??_-;_-@_-"/>
    <numFmt numFmtId="166" formatCode="#,##0.00\ ;[Red]\(#,##0.00\);\ \-\ \ \ \ \ "/>
    <numFmt numFmtId="167" formatCode="#,##0.00;[Red]\(#,##0.00\);\ \-\ \ \ \ "/>
    <numFmt numFmtId="168" formatCode="#,##0.00;\(#,##0.00\);\ \-\ \ \ \ \ "/>
  </numFmts>
  <fonts count="79">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sz val="9"/>
      <color theme="1"/>
      <name val="Calibri"/>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b/>
      <sz val="12"/>
      <color theme="1"/>
      <name val="Arial"/>
      <family val="2"/>
    </font>
    <font>
      <u/>
      <sz val="9"/>
      <color theme="1"/>
      <name val="Calibri"/>
      <family val="2"/>
    </font>
    <font>
      <b/>
      <sz val="9"/>
      <color theme="1"/>
      <name val="Calibri"/>
      <family val="2"/>
    </font>
    <font>
      <b/>
      <u/>
      <sz val="9"/>
      <color theme="1"/>
      <name val="Calibri"/>
      <family val="2"/>
    </font>
    <font>
      <sz val="8"/>
      <color theme="1"/>
      <name val="Calibri"/>
      <family val="2"/>
    </font>
    <font>
      <b/>
      <sz val="8"/>
      <color theme="1"/>
      <name val="Calibri"/>
      <family val="2"/>
    </font>
    <font>
      <sz val="7"/>
      <color theme="1"/>
      <name val="Times New Roman"/>
      <family val="1"/>
    </font>
    <font>
      <b/>
      <sz val="16"/>
      <color indexed="81"/>
      <name val="Tahoma"/>
      <family val="2"/>
    </font>
    <font>
      <sz val="16"/>
      <color indexed="81"/>
      <name val="Tahoma"/>
      <family val="2"/>
    </font>
    <font>
      <b/>
      <sz val="11"/>
      <name val="Arial Narrow"/>
      <family val="2"/>
    </font>
    <font>
      <b/>
      <sz val="8"/>
      <name val="Agency FB"/>
      <family val="2"/>
    </font>
    <font>
      <b/>
      <sz val="8"/>
      <color theme="1"/>
      <name val="Arial"/>
      <family val="2"/>
    </font>
    <font>
      <b/>
      <u/>
      <sz val="10"/>
      <color rgb="FFFF0000"/>
      <name val="Calibri"/>
      <family val="2"/>
      <scheme val="minor"/>
    </font>
    <font>
      <u/>
      <sz val="8"/>
      <color theme="1"/>
      <name val="Calibri"/>
      <family val="2"/>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sz val="11"/>
      <color theme="0" tint="-0.34998626667073579"/>
      <name val="Calibri"/>
      <family val="2"/>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4.9989318521683403E-2"/>
        <bgColor indexed="64"/>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s>
  <cellStyleXfs count="436">
    <xf numFmtId="0" fontId="0" fillId="0" borderId="0"/>
    <xf numFmtId="0" fontId="5" fillId="0" borderId="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4" fillId="2" borderId="0" applyNumberFormat="0" applyBorder="0" applyAlignment="0" applyProtection="0"/>
    <xf numFmtId="0" fontId="15" fillId="6" borderId="4" applyNumberFormat="0" applyAlignment="0" applyProtection="0"/>
    <xf numFmtId="0" fontId="16" fillId="7" borderId="7" applyNumberFormat="0" applyAlignment="0" applyProtection="0"/>
    <xf numFmtId="0" fontId="17" fillId="0" borderId="6" applyNumberFormat="0" applyFill="0" applyAlignment="0" applyProtection="0"/>
    <xf numFmtId="0" fontId="18" fillId="0" borderId="0" applyNumberFormat="0" applyFill="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9" fillId="5" borderId="4" applyNumberFormat="0" applyAlignment="0" applyProtection="0"/>
    <xf numFmtId="0" fontId="20" fillId="3" borderId="0" applyNumberFormat="0" applyBorder="0" applyAlignment="0" applyProtection="0"/>
    <xf numFmtId="165"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21" fillId="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12" fillId="0" borderId="0"/>
    <xf numFmtId="0" fontId="22" fillId="0" borderId="0">
      <alignment vertical="center"/>
    </xf>
    <xf numFmtId="0" fontId="5"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8" borderId="8" applyNumberFormat="0" applyFont="0" applyAlignment="0" applyProtection="0"/>
    <xf numFmtId="0" fontId="23"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 applyNumberFormat="0" applyFill="0" applyAlignment="0" applyProtection="0"/>
    <xf numFmtId="0" fontId="27" fillId="0" borderId="2" applyNumberFormat="0" applyFill="0" applyAlignment="0" applyProtection="0"/>
    <xf numFmtId="0" fontId="18" fillId="0" borderId="3" applyNumberFormat="0" applyFill="0" applyAlignment="0" applyProtection="0"/>
    <xf numFmtId="0" fontId="28" fillId="0" borderId="9" applyNumberFormat="0" applyFill="0" applyAlignment="0" applyProtection="0"/>
    <xf numFmtId="0" fontId="3" fillId="0" borderId="0"/>
    <xf numFmtId="164" fontId="3" fillId="0" borderId="0" applyFont="0" applyFill="0" applyBorder="0" applyAlignment="0" applyProtection="0"/>
    <xf numFmtId="0" fontId="3" fillId="0" borderId="0"/>
    <xf numFmtId="0" fontId="42" fillId="0" borderId="0" applyNumberFormat="0" applyFill="0" applyBorder="0" applyAlignment="0" applyProtection="0"/>
    <xf numFmtId="0" fontId="2" fillId="0" borderId="0"/>
    <xf numFmtId="0" fontId="2" fillId="0" borderId="0"/>
    <xf numFmtId="0" fontId="1" fillId="0" borderId="0"/>
    <xf numFmtId="0" fontId="1" fillId="0" borderId="0"/>
    <xf numFmtId="43" fontId="4" fillId="0" borderId="0" applyFont="0" applyFill="0" applyBorder="0" applyAlignment="0" applyProtection="0"/>
  </cellStyleXfs>
  <cellXfs count="307">
    <xf numFmtId="0" fontId="0" fillId="0" borderId="0" xfId="0"/>
    <xf numFmtId="0" fontId="34" fillId="0" borderId="23" xfId="152" applyNumberFormat="1" applyFont="1" applyFill="1" applyBorder="1" applyAlignment="1" applyProtection="1">
      <alignment horizontal="center"/>
    </xf>
    <xf numFmtId="0" fontId="34" fillId="0" borderId="23" xfId="152" applyNumberFormat="1" applyFont="1" applyFill="1" applyBorder="1" applyAlignment="1" applyProtection="1"/>
    <xf numFmtId="0" fontId="34" fillId="0" borderId="24" xfId="152" applyNumberFormat="1" applyFont="1" applyFill="1" applyBorder="1" applyAlignment="1" applyProtection="1">
      <alignment horizontal="center"/>
    </xf>
    <xf numFmtId="0" fontId="34" fillId="0" borderId="24" xfId="152" applyNumberFormat="1" applyFont="1" applyFill="1" applyBorder="1" applyAlignment="1" applyProtection="1"/>
    <xf numFmtId="0" fontId="34" fillId="0" borderId="25" xfId="152" applyNumberFormat="1" applyFont="1" applyFill="1" applyBorder="1" applyAlignment="1" applyProtection="1">
      <alignment horizontal="center"/>
    </xf>
    <xf numFmtId="0" fontId="34" fillId="0" borderId="26" xfId="152" applyNumberFormat="1" applyFont="1" applyFill="1" applyBorder="1" applyAlignment="1" applyProtection="1"/>
    <xf numFmtId="0" fontId="34" fillId="0" borderId="24" xfId="152" applyNumberFormat="1" applyFont="1" applyFill="1" applyBorder="1" applyAlignment="1" applyProtection="1">
      <alignment horizontal="left"/>
    </xf>
    <xf numFmtId="0" fontId="40" fillId="40" borderId="13" xfId="157" applyNumberFormat="1" applyFont="1" applyFill="1" applyBorder="1" applyAlignment="1" applyProtection="1">
      <alignment vertical="center" wrapText="1"/>
    </xf>
    <xf numFmtId="0" fontId="40" fillId="40" borderId="21" xfId="157" applyNumberFormat="1" applyFont="1" applyFill="1" applyBorder="1" applyAlignment="1" applyProtection="1">
      <alignment vertical="center" wrapText="1"/>
    </xf>
    <xf numFmtId="0" fontId="45" fillId="0" borderId="0" xfId="0" applyFont="1" applyProtection="1">
      <protection locked="0"/>
    </xf>
    <xf numFmtId="0" fontId="47" fillId="0" borderId="0" xfId="0" applyFont="1" applyProtection="1">
      <protection locked="0"/>
    </xf>
    <xf numFmtId="0" fontId="4" fillId="0" borderId="0" xfId="81" applyFont="1" applyAlignment="1" applyProtection="1">
      <alignment horizontal="center" vertical="center"/>
      <protection locked="0"/>
    </xf>
    <xf numFmtId="0" fontId="4" fillId="0" borderId="0" xfId="81" applyFont="1" applyAlignment="1" applyProtection="1">
      <alignment vertical="center" wrapText="1"/>
      <protection locked="0"/>
    </xf>
    <xf numFmtId="0" fontId="4" fillId="0" borderId="0" xfId="81" applyFont="1" applyAlignment="1" applyProtection="1">
      <alignment horizontal="center" vertical="center" wrapText="1"/>
      <protection locked="0"/>
    </xf>
    <xf numFmtId="0" fontId="4" fillId="0" borderId="0" xfId="81" applyFont="1" applyAlignment="1" applyProtection="1">
      <alignment vertical="center"/>
      <protection locked="0"/>
    </xf>
    <xf numFmtId="0" fontId="4" fillId="0" borderId="0" xfId="81" applyFont="1" applyProtection="1">
      <protection locked="0"/>
    </xf>
    <xf numFmtId="0" fontId="39" fillId="0" borderId="0" xfId="81" applyFont="1" applyProtection="1">
      <protection locked="0"/>
    </xf>
    <xf numFmtId="4" fontId="4" fillId="0" borderId="0" xfId="81" applyNumberFormat="1" applyFont="1" applyProtection="1">
      <protection locked="0"/>
    </xf>
    <xf numFmtId="4" fontId="4" fillId="0" borderId="0" xfId="81" applyNumberFormat="1" applyFont="1" applyAlignment="1" applyProtection="1">
      <alignment vertical="center"/>
      <protection locked="0"/>
    </xf>
    <xf numFmtId="3" fontId="4" fillId="0" borderId="0" xfId="81" applyNumberFormat="1" applyFont="1" applyAlignment="1" applyProtection="1">
      <alignment vertical="center"/>
      <protection locked="0"/>
    </xf>
    <xf numFmtId="0" fontId="36" fillId="0" borderId="0" xfId="81" applyFont="1" applyAlignment="1" applyProtection="1">
      <alignment vertical="center"/>
      <protection locked="0"/>
    </xf>
    <xf numFmtId="4" fontId="36" fillId="0" borderId="20" xfId="81" applyNumberFormat="1" applyFont="1" applyBorder="1" applyAlignment="1" applyProtection="1">
      <alignment vertical="center"/>
      <protection locked="0"/>
    </xf>
    <xf numFmtId="0" fontId="4" fillId="0" borderId="0" xfId="81" applyFont="1" applyAlignment="1" applyProtection="1">
      <alignment horizontal="center" vertical="center"/>
    </xf>
    <xf numFmtId="0" fontId="4" fillId="0" borderId="0" xfId="81" applyFont="1" applyAlignment="1" applyProtection="1">
      <alignment vertical="center" wrapText="1"/>
    </xf>
    <xf numFmtId="0" fontId="4" fillId="0" borderId="0" xfId="81" applyFont="1" applyAlignment="1" applyProtection="1">
      <alignment horizontal="center" vertical="center" wrapText="1"/>
    </xf>
    <xf numFmtId="0" fontId="4" fillId="0" borderId="0" xfId="81" applyFont="1" applyAlignment="1" applyProtection="1">
      <alignment vertical="center"/>
    </xf>
    <xf numFmtId="0" fontId="4" fillId="0" borderId="0" xfId="81" applyFont="1" applyProtection="1"/>
    <xf numFmtId="0" fontId="37" fillId="0" borderId="0" xfId="81" applyFont="1" applyAlignment="1" applyProtection="1">
      <alignment vertical="center" wrapText="1"/>
    </xf>
    <xf numFmtId="0" fontId="37" fillId="0" borderId="0" xfId="81" applyFont="1" applyAlignment="1" applyProtection="1">
      <alignment horizontal="center" vertical="center" wrapText="1"/>
    </xf>
    <xf numFmtId="40" fontId="4" fillId="0" borderId="0" xfId="81" applyNumberFormat="1" applyFont="1" applyAlignment="1" applyProtection="1">
      <alignment vertical="center"/>
      <protection locked="0"/>
    </xf>
    <xf numFmtId="0" fontId="45" fillId="0" borderId="0" xfId="0" applyFont="1" applyProtection="1"/>
    <xf numFmtId="0" fontId="5" fillId="0" borderId="0" xfId="1" applyFont="1" applyProtection="1"/>
    <xf numFmtId="0" fontId="5" fillId="0" borderId="0" xfId="1" applyFont="1" applyFill="1" applyAlignment="1" applyProtection="1">
      <alignment horizontal="center"/>
    </xf>
    <xf numFmtId="0" fontId="7" fillId="0" borderId="0" xfId="1" applyFont="1" applyFill="1" applyAlignment="1" applyProtection="1"/>
    <xf numFmtId="0" fontId="7" fillId="0" borderId="0" xfId="1" applyFont="1" applyFill="1" applyBorder="1" applyAlignment="1" applyProtection="1">
      <alignment horizontal="center"/>
    </xf>
    <xf numFmtId="49" fontId="5" fillId="0" borderId="0" xfId="1" applyNumberFormat="1" applyFont="1" applyFill="1" applyBorder="1" applyAlignment="1" applyProtection="1">
      <alignment horizontal="center"/>
    </xf>
    <xf numFmtId="0" fontId="7" fillId="0" borderId="0" xfId="1" applyFont="1" applyFill="1" applyAlignment="1" applyProtection="1">
      <alignment horizontal="center"/>
    </xf>
    <xf numFmtId="0" fontId="31" fillId="0" borderId="0" xfId="1" applyFont="1" applyFill="1" applyAlignment="1" applyProtection="1">
      <alignment horizontal="center"/>
    </xf>
    <xf numFmtId="0" fontId="31" fillId="0" borderId="0" xfId="1" applyFont="1" applyFill="1" applyAlignment="1" applyProtection="1">
      <alignment horizontal="left"/>
    </xf>
    <xf numFmtId="0" fontId="32" fillId="0" borderId="0" xfId="1" applyFont="1" applyFill="1" applyBorder="1" applyAlignment="1" applyProtection="1">
      <alignment horizontal="center"/>
    </xf>
    <xf numFmtId="0" fontId="32" fillId="0" borderId="0" xfId="1" applyFont="1" applyFill="1" applyAlignment="1" applyProtection="1">
      <alignment horizontal="center"/>
    </xf>
    <xf numFmtId="0" fontId="32" fillId="0" borderId="0" xfId="1" applyFont="1" applyFill="1" applyAlignment="1" applyProtection="1">
      <alignment horizontal="left"/>
    </xf>
    <xf numFmtId="0" fontId="7" fillId="0" borderId="0" xfId="1" applyFont="1" applyFill="1" applyAlignment="1" applyProtection="1">
      <alignment horizontal="justify" vertical="top" wrapText="1"/>
    </xf>
    <xf numFmtId="0" fontId="11" fillId="0" borderId="0" xfId="1" applyFont="1" applyFill="1" applyAlignment="1" applyProtection="1">
      <alignment horizontal="left" vertical="top"/>
    </xf>
    <xf numFmtId="0" fontId="0" fillId="0" borderId="0" xfId="0" applyProtection="1">
      <protection locked="0"/>
    </xf>
    <xf numFmtId="0" fontId="0" fillId="0" borderId="0" xfId="0" applyProtection="1"/>
    <xf numFmtId="0" fontId="48" fillId="0" borderId="0" xfId="0" applyFont="1" applyAlignment="1" applyProtection="1">
      <alignment horizontal="center" vertical="center"/>
    </xf>
    <xf numFmtId="0" fontId="41" fillId="0" borderId="0" xfId="0" applyFont="1" applyAlignment="1" applyProtection="1">
      <alignment horizontal="justify" vertical="center"/>
    </xf>
    <xf numFmtId="0" fontId="50" fillId="0" borderId="27" xfId="0" applyFont="1" applyBorder="1" applyAlignment="1" applyProtection="1">
      <alignment horizontal="justify" vertical="center" wrapText="1"/>
    </xf>
    <xf numFmtId="0" fontId="52" fillId="0" borderId="28" xfId="0" applyFont="1" applyBorder="1" applyAlignment="1" applyProtection="1">
      <alignment horizontal="justify" vertical="center" wrapText="1"/>
    </xf>
    <xf numFmtId="0" fontId="52" fillId="0" borderId="29" xfId="0" applyFont="1" applyBorder="1" applyAlignment="1" applyProtection="1">
      <alignment horizontal="justify" vertical="center" wrapText="1"/>
    </xf>
    <xf numFmtId="0" fontId="50" fillId="0" borderId="28" xfId="0" applyFont="1" applyBorder="1" applyAlignment="1" applyProtection="1">
      <alignment horizontal="justify" vertical="center" wrapText="1"/>
    </xf>
    <xf numFmtId="0" fontId="53" fillId="0" borderId="0" xfId="0" applyFont="1" applyProtection="1"/>
    <xf numFmtId="0" fontId="9" fillId="0" borderId="0" xfId="1" applyFont="1" applyFill="1" applyAlignment="1" applyProtection="1">
      <alignment horizontal="center" vertical="top" wrapText="1"/>
    </xf>
    <xf numFmtId="0" fontId="37" fillId="0" borderId="0" xfId="81" applyFont="1" applyAlignment="1" applyProtection="1">
      <alignment horizontal="center" vertical="center"/>
    </xf>
    <xf numFmtId="0" fontId="38" fillId="38" borderId="13" xfId="81" applyFont="1" applyFill="1" applyBorder="1" applyAlignment="1" applyProtection="1">
      <alignment horizontal="center" vertical="center"/>
    </xf>
    <xf numFmtId="0" fontId="38" fillId="38" borderId="13" xfId="81" applyFont="1" applyFill="1" applyBorder="1" applyAlignment="1" applyProtection="1">
      <alignment vertical="center" wrapText="1"/>
    </xf>
    <xf numFmtId="0" fontId="38" fillId="38" borderId="13" xfId="81" applyFont="1" applyFill="1" applyBorder="1" applyAlignment="1" applyProtection="1">
      <alignment horizontal="center" vertical="center" wrapText="1"/>
    </xf>
    <xf numFmtId="0" fontId="4" fillId="0" borderId="13" xfId="81" applyFont="1" applyBorder="1" applyAlignment="1" applyProtection="1">
      <alignment horizontal="center" vertical="center"/>
    </xf>
    <xf numFmtId="0" fontId="4" fillId="0" borderId="13" xfId="81" applyFont="1" applyBorder="1" applyAlignment="1" applyProtection="1">
      <alignment vertical="center" wrapText="1"/>
    </xf>
    <xf numFmtId="0" fontId="4" fillId="0" borderId="13" xfId="81" applyFont="1" applyBorder="1" applyAlignment="1" applyProtection="1">
      <alignment horizontal="center" vertical="center" wrapText="1"/>
    </xf>
    <xf numFmtId="167" fontId="4" fillId="0" borderId="13" xfId="81" applyNumberFormat="1" applyFont="1" applyBorder="1" applyAlignment="1" applyProtection="1">
      <alignment vertical="center"/>
    </xf>
    <xf numFmtId="167" fontId="4" fillId="0" borderId="13" xfId="81" applyNumberFormat="1" applyFont="1" applyBorder="1" applyProtection="1"/>
    <xf numFmtId="0" fontId="0" fillId="0" borderId="13" xfId="81" applyFont="1" applyBorder="1" applyAlignment="1" applyProtection="1">
      <alignment horizontal="center" vertical="center" wrapText="1"/>
    </xf>
    <xf numFmtId="167" fontId="4" fillId="0" borderId="21" xfId="81" applyNumberFormat="1" applyFont="1" applyBorder="1" applyAlignment="1" applyProtection="1">
      <alignment vertical="center"/>
    </xf>
    <xf numFmtId="167" fontId="4" fillId="0" borderId="0" xfId="81" applyNumberFormat="1" applyFont="1" applyBorder="1" applyProtection="1"/>
    <xf numFmtId="0" fontId="36" fillId="0" borderId="13" xfId="81" applyFont="1" applyBorder="1" applyAlignment="1" applyProtection="1">
      <alignment vertical="center" wrapText="1"/>
    </xf>
    <xf numFmtId="0" fontId="36" fillId="0" borderId="13" xfId="81" applyFont="1" applyBorder="1" applyAlignment="1" applyProtection="1">
      <alignment horizontal="center" vertical="center" wrapText="1"/>
    </xf>
    <xf numFmtId="167" fontId="4" fillId="39" borderId="22" xfId="81" applyNumberFormat="1" applyFont="1" applyFill="1" applyBorder="1" applyAlignment="1" applyProtection="1">
      <alignment vertical="center"/>
    </xf>
    <xf numFmtId="40" fontId="4" fillId="0" borderId="0" xfId="81" applyNumberFormat="1" applyFont="1" applyProtection="1">
      <protection locked="0"/>
    </xf>
    <xf numFmtId="0" fontId="33" fillId="0" borderId="13" xfId="0" applyNumberFormat="1" applyFont="1" applyFill="1" applyBorder="1" applyAlignment="1" applyProtection="1">
      <alignment horizontal="center" vertical="center"/>
    </xf>
    <xf numFmtId="0" fontId="37" fillId="0" borderId="0" xfId="81" applyFont="1" applyAlignment="1" applyProtection="1">
      <alignment horizontal="center" vertical="center"/>
    </xf>
    <xf numFmtId="0" fontId="4" fillId="36" borderId="13" xfId="81" applyFont="1" applyFill="1" applyBorder="1" applyAlignment="1" applyProtection="1">
      <alignment horizontal="center" vertical="center"/>
    </xf>
    <xf numFmtId="0" fontId="4" fillId="36" borderId="13" xfId="81" applyFont="1" applyFill="1" applyBorder="1" applyAlignment="1" applyProtection="1">
      <alignment vertical="center" wrapText="1"/>
    </xf>
    <xf numFmtId="0" fontId="4" fillId="36" borderId="13" xfId="81" applyFont="1" applyFill="1" applyBorder="1" applyAlignment="1" applyProtection="1">
      <alignment horizontal="center" vertical="center" wrapText="1"/>
    </xf>
    <xf numFmtId="167" fontId="4" fillId="36" borderId="13" xfId="81" applyNumberFormat="1" applyFont="1" applyFill="1" applyBorder="1" applyAlignment="1" applyProtection="1">
      <alignment vertical="center"/>
    </xf>
    <xf numFmtId="167" fontId="4" fillId="36" borderId="13" xfId="81" applyNumberFormat="1" applyFont="1" applyFill="1" applyBorder="1" applyProtection="1"/>
    <xf numFmtId="0" fontId="0" fillId="36" borderId="13" xfId="81" applyFont="1" applyFill="1" applyBorder="1" applyAlignment="1" applyProtection="1">
      <alignment horizontal="center" vertical="center" wrapText="1"/>
    </xf>
    <xf numFmtId="0" fontId="7" fillId="0" borderId="0" xfId="1" applyFont="1" applyFill="1" applyAlignment="1" applyProtection="1">
      <alignment horizontal="center"/>
      <protection locked="0"/>
    </xf>
    <xf numFmtId="0" fontId="9" fillId="0" borderId="0" xfId="1" applyFont="1" applyFill="1" applyAlignment="1" applyProtection="1">
      <alignment horizontal="center" vertical="top" wrapText="1"/>
      <protection locked="0"/>
    </xf>
    <xf numFmtId="0" fontId="11" fillId="0" borderId="0" xfId="1" applyFont="1" applyFill="1" applyAlignment="1" applyProtection="1">
      <alignment horizontal="left" vertical="top"/>
      <protection locked="0"/>
    </xf>
    <xf numFmtId="0" fontId="10" fillId="0" borderId="0" xfId="1" applyFont="1" applyFill="1" applyAlignment="1" applyProtection="1">
      <alignment horizontal="left"/>
      <protection locked="0"/>
    </xf>
    <xf numFmtId="0" fontId="32" fillId="0" borderId="0" xfId="1" applyFont="1" applyFill="1" applyAlignment="1" applyProtection="1">
      <alignment horizontal="left"/>
      <protection locked="0"/>
    </xf>
    <xf numFmtId="0" fontId="6" fillId="0" borderId="0" xfId="1" applyFont="1" applyFill="1" applyAlignment="1" applyProtection="1">
      <alignment horizontal="center"/>
    </xf>
    <xf numFmtId="0" fontId="31" fillId="0" borderId="0" xfId="1" applyFont="1" applyFill="1" applyAlignment="1" applyProtection="1">
      <alignment horizontal="center"/>
      <protection locked="0"/>
    </xf>
    <xf numFmtId="0" fontId="31" fillId="0" borderId="0" xfId="1" applyFont="1" applyFill="1" applyAlignment="1" applyProtection="1">
      <alignment horizontal="justify" vertical="top" wrapText="1"/>
      <protection locked="0"/>
    </xf>
    <xf numFmtId="0" fontId="4" fillId="0" borderId="13" xfId="81" applyFont="1" applyFill="1" applyBorder="1" applyAlignment="1">
      <alignment horizontal="center" vertical="center"/>
    </xf>
    <xf numFmtId="0" fontId="4" fillId="0" borderId="13" xfId="81" applyFont="1" applyFill="1" applyBorder="1" applyAlignment="1">
      <alignment vertical="center" wrapText="1"/>
    </xf>
    <xf numFmtId="0" fontId="4" fillId="0" borderId="13" xfId="81" applyFont="1" applyFill="1" applyBorder="1" applyAlignment="1">
      <alignment horizontal="center" vertical="center" wrapText="1"/>
    </xf>
    <xf numFmtId="0" fontId="4" fillId="0" borderId="13" xfId="81" applyFont="1" applyBorder="1" applyAlignment="1">
      <alignment vertical="center" wrapText="1"/>
    </xf>
    <xf numFmtId="43" fontId="4" fillId="0" borderId="0" xfId="435" applyFont="1" applyAlignment="1" applyProtection="1">
      <alignment vertical="center"/>
    </xf>
    <xf numFmtId="43" fontId="4" fillId="0" borderId="0" xfId="435" applyFont="1" applyProtection="1"/>
    <xf numFmtId="43" fontId="38" fillId="38" borderId="13" xfId="435" applyFont="1" applyFill="1" applyBorder="1" applyAlignment="1" applyProtection="1">
      <alignment horizontal="center" vertical="center" wrapText="1"/>
    </xf>
    <xf numFmtId="43" fontId="38" fillId="38" borderId="13" xfId="435" applyFont="1" applyFill="1" applyBorder="1" applyAlignment="1" applyProtection="1">
      <alignment horizontal="center" vertical="center"/>
    </xf>
    <xf numFmtId="43" fontId="4" fillId="0" borderId="13" xfId="435" applyFont="1" applyBorder="1" applyProtection="1"/>
    <xf numFmtId="43" fontId="4" fillId="0" borderId="21" xfId="435" applyFont="1" applyBorder="1" applyAlignment="1" applyProtection="1">
      <alignment vertical="center"/>
    </xf>
    <xf numFmtId="43" fontId="4" fillId="0" borderId="0" xfId="435" applyFont="1" applyBorder="1" applyProtection="1"/>
    <xf numFmtId="43" fontId="4" fillId="0" borderId="0" xfId="435" applyFont="1" applyAlignment="1" applyProtection="1">
      <alignment vertical="center"/>
      <protection locked="0"/>
    </xf>
    <xf numFmtId="43" fontId="4" fillId="0" borderId="0" xfId="435" applyFont="1" applyProtection="1">
      <protection locked="0"/>
    </xf>
    <xf numFmtId="43" fontId="36" fillId="0" borderId="20" xfId="435" applyFont="1" applyBorder="1" applyAlignment="1" applyProtection="1">
      <alignment vertical="center"/>
      <protection locked="0"/>
    </xf>
    <xf numFmtId="0" fontId="34" fillId="0" borderId="24" xfId="152" applyNumberFormat="1" applyFont="1" applyFill="1" applyBorder="1" applyAlignment="1" applyProtection="1">
      <alignment wrapText="1"/>
    </xf>
    <xf numFmtId="0" fontId="52" fillId="41" borderId="0" xfId="0" applyFont="1" applyFill="1"/>
    <xf numFmtId="0" fontId="67" fillId="41" borderId="0" xfId="0" applyFont="1" applyFill="1" applyAlignment="1" applyProtection="1">
      <alignment horizontal="center" vertical="center"/>
    </xf>
    <xf numFmtId="0" fontId="59" fillId="41" borderId="0" xfId="0" applyFont="1" applyFill="1" applyAlignment="1" applyProtection="1">
      <alignment horizontal="center" vertical="center"/>
    </xf>
    <xf numFmtId="0" fontId="52" fillId="41" borderId="0" xfId="0" applyFont="1" applyFill="1" applyAlignment="1" applyProtection="1">
      <alignment horizontal="justify" vertical="center"/>
    </xf>
    <xf numFmtId="0" fontId="53" fillId="41" borderId="27" xfId="0" applyFont="1" applyFill="1" applyBorder="1" applyAlignment="1" applyProtection="1">
      <alignment horizontal="justify" vertical="center" wrapText="1"/>
    </xf>
    <xf numFmtId="0" fontId="52" fillId="41" borderId="28" xfId="0" applyFont="1" applyFill="1" applyBorder="1" applyAlignment="1" applyProtection="1">
      <alignment horizontal="justify" vertical="center" wrapText="1"/>
    </xf>
    <xf numFmtId="0" fontId="52" fillId="41" borderId="29" xfId="0" applyFont="1" applyFill="1" applyBorder="1" applyAlignment="1" applyProtection="1">
      <alignment horizontal="justify" vertical="center" wrapText="1"/>
    </xf>
    <xf numFmtId="0" fontId="53" fillId="41" borderId="28" xfId="0" applyFont="1" applyFill="1" applyBorder="1" applyAlignment="1" applyProtection="1">
      <alignment horizontal="justify" vertical="center" wrapText="1"/>
    </xf>
    <xf numFmtId="0" fontId="52" fillId="41" borderId="38" xfId="0" applyFont="1" applyFill="1" applyBorder="1" applyAlignment="1" applyProtection="1">
      <alignment horizontal="justify" vertical="center" wrapText="1"/>
    </xf>
    <xf numFmtId="0" fontId="64" fillId="41" borderId="38" xfId="0" applyFont="1" applyFill="1" applyBorder="1" applyAlignment="1" applyProtection="1">
      <alignment horizontal="justify" vertical="center" wrapText="1"/>
    </xf>
    <xf numFmtId="0" fontId="53" fillId="41" borderId="38" xfId="0" applyFont="1" applyFill="1" applyBorder="1" applyAlignment="1" applyProtection="1">
      <alignment horizontal="justify" vertical="center" wrapText="1"/>
    </xf>
    <xf numFmtId="2" fontId="53" fillId="41" borderId="0" xfId="0" applyNumberFormat="1" applyFont="1" applyFill="1" applyAlignment="1" applyProtection="1">
      <alignment horizontal="justify" vertical="justify" wrapText="1"/>
    </xf>
    <xf numFmtId="0" fontId="60" fillId="41" borderId="0" xfId="429" applyFont="1" applyFill="1" applyAlignment="1" applyProtection="1">
      <alignment horizontal="left" vertical="center"/>
    </xf>
    <xf numFmtId="168" fontId="68" fillId="0" borderId="0" xfId="0" applyNumberFormat="1" applyFont="1" applyProtection="1"/>
    <xf numFmtId="167" fontId="4" fillId="0" borderId="13" xfId="81" applyNumberFormat="1" applyFont="1" applyFill="1" applyBorder="1" applyAlignment="1">
      <alignment vertical="center"/>
    </xf>
    <xf numFmtId="167" fontId="4" fillId="0" borderId="13" xfId="81" applyNumberFormat="1" applyFont="1" applyBorder="1" applyAlignment="1">
      <alignment vertical="center"/>
    </xf>
    <xf numFmtId="0" fontId="0" fillId="0" borderId="13" xfId="81" applyFont="1" applyFill="1" applyBorder="1" applyAlignment="1">
      <alignment horizontal="center" vertical="center" wrapText="1"/>
    </xf>
    <xf numFmtId="0" fontId="69" fillId="41" borderId="0" xfId="427" applyNumberFormat="1" applyFont="1" applyFill="1" applyBorder="1" applyAlignment="1" applyProtection="1">
      <alignment horizontal="left" vertical="center" wrapText="1"/>
    </xf>
    <xf numFmtId="43" fontId="69" fillId="41" borderId="0" xfId="435" applyFont="1" applyFill="1" applyBorder="1" applyAlignment="1" applyProtection="1">
      <alignment horizontal="left" vertical="center"/>
    </xf>
    <xf numFmtId="0" fontId="71" fillId="0" borderId="0" xfId="0" applyFont="1"/>
    <xf numFmtId="14" fontId="73" fillId="0" borderId="13" xfId="0" applyNumberFormat="1" applyFont="1" applyBorder="1" applyAlignment="1">
      <alignment horizontal="center" vertical="center"/>
    </xf>
    <xf numFmtId="0" fontId="73" fillId="0" borderId="13" xfId="0" applyFont="1" applyBorder="1" applyAlignment="1">
      <alignment horizontal="center" vertical="center"/>
    </xf>
    <xf numFmtId="0" fontId="74" fillId="41" borderId="0" xfId="427" applyFont="1" applyFill="1" applyBorder="1" applyAlignment="1" applyProtection="1">
      <alignment horizontal="left" vertical="center"/>
    </xf>
    <xf numFmtId="0" fontId="71" fillId="0" borderId="0" xfId="0" applyFont="1" applyAlignment="1">
      <alignment horizontal="center" vertical="center"/>
    </xf>
    <xf numFmtId="0" fontId="71" fillId="41" borderId="0" xfId="0" applyFont="1" applyFill="1" applyAlignment="1">
      <alignment horizontal="center" vertical="center"/>
    </xf>
    <xf numFmtId="0" fontId="71" fillId="0" borderId="13" xfId="0" applyFont="1" applyBorder="1" applyAlignment="1">
      <alignment horizontal="center" vertical="center"/>
    </xf>
    <xf numFmtId="0" fontId="71" fillId="0" borderId="13" xfId="0" applyFont="1" applyBorder="1" applyAlignment="1">
      <alignment horizontal="center" vertical="center" wrapText="1"/>
    </xf>
    <xf numFmtId="43" fontId="69" fillId="41" borderId="0" xfId="435" applyFont="1" applyFill="1" applyBorder="1" applyAlignment="1" applyProtection="1">
      <alignment horizontal="left" vertical="center" wrapText="1"/>
    </xf>
    <xf numFmtId="0" fontId="71" fillId="41" borderId="0" xfId="0" applyFont="1" applyFill="1" applyAlignment="1">
      <alignment horizontal="left" vertical="center" wrapText="1"/>
    </xf>
    <xf numFmtId="0" fontId="71" fillId="0" borderId="13" xfId="0" applyFont="1" applyBorder="1" applyAlignment="1">
      <alignment horizontal="left" vertical="center" wrapText="1"/>
    </xf>
    <xf numFmtId="0" fontId="71" fillId="0" borderId="0" xfId="0" applyFont="1" applyAlignment="1">
      <alignment horizontal="left" vertical="center" wrapText="1"/>
    </xf>
    <xf numFmtId="43" fontId="71" fillId="0" borderId="13" xfId="435" applyFont="1" applyBorder="1" applyAlignment="1">
      <alignment horizontal="right" vertical="center"/>
    </xf>
    <xf numFmtId="43" fontId="71" fillId="0" borderId="0" xfId="435" applyFont="1" applyAlignment="1">
      <alignment horizontal="right" vertical="center"/>
    </xf>
    <xf numFmtId="0" fontId="71" fillId="41" borderId="0" xfId="0" applyFont="1" applyFill="1" applyAlignment="1">
      <alignment horizontal="left" vertical="center"/>
    </xf>
    <xf numFmtId="43" fontId="71" fillId="41" borderId="0" xfId="435" applyFont="1" applyFill="1" applyAlignment="1">
      <alignment horizontal="left" vertical="center"/>
    </xf>
    <xf numFmtId="0" fontId="71" fillId="0" borderId="0" xfId="0" applyFont="1" applyAlignment="1">
      <alignment horizontal="left"/>
    </xf>
    <xf numFmtId="14" fontId="69" fillId="41" borderId="0" xfId="427" applyNumberFormat="1" applyFont="1" applyFill="1" applyBorder="1" applyAlignment="1" applyProtection="1">
      <alignment horizontal="left" vertical="center" wrapText="1"/>
    </xf>
    <xf numFmtId="0" fontId="70" fillId="34" borderId="13" xfId="0" applyFont="1" applyFill="1" applyBorder="1" applyAlignment="1">
      <alignment horizontal="center" vertical="center" wrapText="1"/>
    </xf>
    <xf numFmtId="0" fontId="70" fillId="35" borderId="13" xfId="0" applyFont="1" applyFill="1" applyBorder="1" applyAlignment="1">
      <alignment horizontal="center" vertical="center"/>
    </xf>
    <xf numFmtId="0" fontId="35" fillId="0" borderId="0" xfId="433" applyFont="1" applyFill="1" applyAlignment="1" applyProtection="1">
      <alignment horizontal="center" vertical="center"/>
    </xf>
    <xf numFmtId="0" fontId="71" fillId="0" borderId="39" xfId="0" applyFont="1" applyBorder="1" applyAlignment="1">
      <alignment horizontal="center" vertical="center"/>
    </xf>
    <xf numFmtId="14" fontId="73" fillId="0" borderId="39" xfId="0" applyNumberFormat="1" applyFont="1" applyBorder="1" applyAlignment="1">
      <alignment horizontal="center" vertical="center"/>
    </xf>
    <xf numFmtId="0" fontId="73" fillId="0" borderId="39" xfId="0" applyFont="1" applyBorder="1" applyAlignment="1">
      <alignment horizontal="center" vertical="center"/>
    </xf>
    <xf numFmtId="0" fontId="71" fillId="0" borderId="39" xfId="0" applyFont="1" applyBorder="1" applyAlignment="1">
      <alignment horizontal="left" vertical="center" wrapText="1"/>
    </xf>
    <xf numFmtId="43" fontId="71" fillId="0" borderId="39" xfId="435" applyFont="1" applyBorder="1" applyAlignment="1">
      <alignment horizontal="right" vertical="center"/>
    </xf>
    <xf numFmtId="43" fontId="70" fillId="39" borderId="11" xfId="435" applyFont="1" applyFill="1" applyBorder="1" applyAlignment="1">
      <alignment horizontal="right" vertical="center"/>
    </xf>
    <xf numFmtId="0" fontId="70" fillId="0" borderId="0" xfId="0" applyFont="1" applyFill="1" applyBorder="1" applyAlignment="1">
      <alignment horizontal="center" vertical="center"/>
    </xf>
    <xf numFmtId="43" fontId="70" fillId="34" borderId="13" xfId="435" applyFont="1" applyFill="1" applyBorder="1" applyAlignment="1">
      <alignment horizontal="center" vertical="center" wrapText="1"/>
    </xf>
    <xf numFmtId="0" fontId="71" fillId="0" borderId="39" xfId="0" applyFont="1" applyBorder="1" applyAlignment="1">
      <alignment horizontal="center" vertical="center" wrapText="1"/>
    </xf>
    <xf numFmtId="0" fontId="71" fillId="0" borderId="0" xfId="0" applyFont="1" applyBorder="1" applyAlignment="1">
      <alignment horizontal="center" vertical="center"/>
    </xf>
    <xf numFmtId="14" fontId="73" fillId="0" borderId="0" xfId="0" applyNumberFormat="1" applyFont="1" applyBorder="1" applyAlignment="1">
      <alignment horizontal="center" vertical="center"/>
    </xf>
    <xf numFmtId="0" fontId="73" fillId="0" borderId="0" xfId="0" applyFont="1" applyBorder="1" applyAlignment="1">
      <alignment horizontal="center" vertical="center"/>
    </xf>
    <xf numFmtId="0" fontId="71" fillId="0" borderId="0" xfId="0" applyFont="1" applyBorder="1" applyAlignment="1">
      <alignment horizontal="left" vertical="center" wrapText="1"/>
    </xf>
    <xf numFmtId="43" fontId="71" fillId="0" borderId="0" xfId="435" applyFont="1" applyBorder="1" applyAlignment="1">
      <alignment horizontal="right" vertical="center"/>
    </xf>
    <xf numFmtId="0" fontId="71" fillId="0" borderId="0" xfId="0" applyFont="1" applyBorder="1"/>
    <xf numFmtId="0" fontId="71" fillId="41" borderId="0" xfId="429" applyFont="1" applyFill="1" applyAlignment="1" applyProtection="1">
      <alignment vertical="center"/>
    </xf>
    <xf numFmtId="0" fontId="70" fillId="41" borderId="0" xfId="429" applyFont="1" applyFill="1" applyAlignment="1" applyProtection="1">
      <alignment horizontal="center" vertical="center"/>
    </xf>
    <xf numFmtId="14" fontId="70" fillId="41" borderId="0" xfId="429" applyNumberFormat="1" applyFont="1" applyFill="1" applyAlignment="1" applyProtection="1">
      <alignment horizontal="center" vertical="center"/>
    </xf>
    <xf numFmtId="0" fontId="70" fillId="41" borderId="0" xfId="429" applyFont="1" applyFill="1" applyAlignment="1" applyProtection="1">
      <alignment horizontal="left" vertical="center"/>
    </xf>
    <xf numFmtId="0" fontId="70" fillId="41" borderId="0" xfId="429" applyFont="1" applyFill="1" applyAlignment="1" applyProtection="1">
      <alignment horizontal="center"/>
    </xf>
    <xf numFmtId="43" fontId="70" fillId="41" borderId="0" xfId="435" applyFont="1" applyFill="1" applyAlignment="1" applyProtection="1">
      <alignment horizontal="center" vertical="center"/>
    </xf>
    <xf numFmtId="43" fontId="70" fillId="41" borderId="0" xfId="435" applyFont="1" applyFill="1" applyAlignment="1" applyProtection="1">
      <alignment horizontal="center" wrapText="1"/>
    </xf>
    <xf numFmtId="0" fontId="71" fillId="41" borderId="0" xfId="429" applyFont="1" applyFill="1" applyAlignment="1" applyProtection="1">
      <alignment horizontal="center" vertical="center"/>
    </xf>
    <xf numFmtId="14" fontId="71" fillId="41" borderId="0" xfId="429" applyNumberFormat="1" applyFont="1" applyFill="1" applyAlignment="1" applyProtection="1">
      <alignment horizontal="center" vertical="center"/>
    </xf>
    <xf numFmtId="0" fontId="71" fillId="41" borderId="0" xfId="429" applyFont="1" applyFill="1" applyAlignment="1" applyProtection="1">
      <alignment horizontal="left" vertical="center"/>
    </xf>
    <xf numFmtId="0" fontId="71" fillId="41" borderId="0" xfId="429" applyFont="1" applyFill="1" applyProtection="1"/>
    <xf numFmtId="43" fontId="71" fillId="41" borderId="0" xfId="435" applyFont="1" applyFill="1" applyAlignment="1" applyProtection="1">
      <alignment vertical="center"/>
    </xf>
    <xf numFmtId="43" fontId="71" fillId="41" borderId="0" xfId="435" applyFont="1" applyFill="1" applyAlignment="1" applyProtection="1">
      <alignment horizontal="center" wrapText="1"/>
    </xf>
    <xf numFmtId="0" fontId="69" fillId="34" borderId="13" xfId="1" applyNumberFormat="1" applyFont="1" applyFill="1" applyBorder="1" applyAlignment="1" applyProtection="1">
      <alignment horizontal="center" vertical="center" wrapText="1"/>
    </xf>
    <xf numFmtId="14" fontId="69" fillId="34" borderId="13" xfId="1" applyNumberFormat="1" applyFont="1" applyFill="1" applyBorder="1" applyAlignment="1" applyProtection="1">
      <alignment horizontal="center" vertical="center"/>
    </xf>
    <xf numFmtId="43" fontId="69" fillId="34" borderId="13" xfId="435" applyFont="1" applyFill="1" applyBorder="1" applyAlignment="1" applyProtection="1">
      <alignment horizontal="center" vertical="center" wrapText="1"/>
    </xf>
    <xf numFmtId="1" fontId="73" fillId="0" borderId="13" xfId="435" applyNumberFormat="1" applyFont="1" applyFill="1" applyBorder="1" applyAlignment="1">
      <alignment horizontal="center" vertical="center"/>
    </xf>
    <xf numFmtId="14" fontId="73" fillId="0" borderId="13" xfId="435" applyNumberFormat="1" applyFont="1" applyFill="1" applyBorder="1" applyAlignment="1">
      <alignment horizontal="center" vertical="center"/>
    </xf>
    <xf numFmtId="1" fontId="73" fillId="0" borderId="13" xfId="435" applyNumberFormat="1" applyFont="1" applyFill="1" applyBorder="1" applyAlignment="1">
      <alignment horizontal="left" vertical="center" wrapText="1"/>
    </xf>
    <xf numFmtId="166" fontId="73" fillId="0" borderId="13" xfId="0" applyNumberFormat="1" applyFont="1" applyFill="1" applyBorder="1" applyAlignment="1" applyProtection="1">
      <alignment horizontal="right" vertical="center"/>
    </xf>
    <xf numFmtId="0" fontId="71" fillId="0" borderId="0" xfId="0" applyFont="1" applyAlignment="1">
      <alignment vertical="center"/>
    </xf>
    <xf numFmtId="14" fontId="71" fillId="0" borderId="0" xfId="0" applyNumberFormat="1" applyFont="1" applyAlignment="1">
      <alignment vertical="center"/>
    </xf>
    <xf numFmtId="43" fontId="70" fillId="39" borderId="13" xfId="435" applyFont="1" applyFill="1" applyBorder="1"/>
    <xf numFmtId="43" fontId="71" fillId="0" borderId="0" xfId="435" applyFont="1"/>
    <xf numFmtId="43" fontId="71" fillId="0" borderId="0" xfId="435" applyFont="1" applyAlignment="1">
      <alignment vertical="center"/>
    </xf>
    <xf numFmtId="0" fontId="71" fillId="41" borderId="0" xfId="429" applyFont="1" applyFill="1" applyAlignment="1" applyProtection="1">
      <alignment horizontal="center"/>
    </xf>
    <xf numFmtId="0" fontId="71" fillId="41" borderId="0" xfId="429" applyFont="1" applyFill="1" applyAlignment="1" applyProtection="1">
      <alignment horizontal="left"/>
    </xf>
    <xf numFmtId="0" fontId="71" fillId="0" borderId="0" xfId="429" applyFont="1" applyProtection="1">
      <protection locked="0"/>
    </xf>
    <xf numFmtId="0" fontId="70" fillId="0" borderId="0" xfId="0" applyFont="1" applyFill="1" applyBorder="1" applyAlignment="1">
      <alignment vertical="center" wrapText="1"/>
    </xf>
    <xf numFmtId="43" fontId="69" fillId="0" borderId="0" xfId="435" applyFont="1" applyFill="1" applyBorder="1" applyAlignment="1" applyProtection="1">
      <alignment horizontal="center" vertical="center" wrapText="1"/>
    </xf>
    <xf numFmtId="0" fontId="70" fillId="0" borderId="13" xfId="0" applyFont="1" applyFill="1" applyBorder="1" applyAlignment="1">
      <alignment horizontal="center" vertical="center"/>
    </xf>
    <xf numFmtId="0" fontId="69" fillId="0" borderId="13" xfId="1" applyNumberFormat="1" applyFont="1" applyFill="1" applyBorder="1" applyAlignment="1" applyProtection="1">
      <alignment horizontal="center" vertical="center"/>
    </xf>
    <xf numFmtId="14" fontId="69" fillId="0" borderId="13" xfId="1" applyNumberFormat="1" applyFont="1" applyFill="1" applyBorder="1" applyAlignment="1" applyProtection="1">
      <alignment horizontal="center" vertical="center"/>
    </xf>
    <xf numFmtId="0" fontId="69" fillId="0" borderId="13" xfId="1" applyNumberFormat="1" applyFont="1" applyFill="1" applyBorder="1" applyAlignment="1" applyProtection="1">
      <alignment horizontal="center" vertical="center" wrapText="1"/>
    </xf>
    <xf numFmtId="43" fontId="70" fillId="0" borderId="13" xfId="435" applyFont="1" applyFill="1" applyBorder="1" applyAlignment="1">
      <alignment vertical="center" wrapText="1"/>
    </xf>
    <xf numFmtId="0" fontId="70" fillId="0" borderId="13" xfId="0" applyFont="1" applyFill="1" applyBorder="1" applyAlignment="1">
      <alignment vertical="center" wrapText="1"/>
    </xf>
    <xf numFmtId="43" fontId="69" fillId="0" borderId="13" xfId="435" applyFont="1" applyFill="1" applyBorder="1" applyAlignment="1" applyProtection="1">
      <alignment horizontal="center" vertical="center" wrapText="1"/>
    </xf>
    <xf numFmtId="0" fontId="69" fillId="0" borderId="0" xfId="1" applyNumberFormat="1" applyFont="1" applyFill="1" applyBorder="1" applyAlignment="1" applyProtection="1">
      <alignment horizontal="center" vertical="center"/>
    </xf>
    <xf numFmtId="14" fontId="69" fillId="0" borderId="0" xfId="1" applyNumberFormat="1" applyFont="1" applyFill="1" applyBorder="1" applyAlignment="1" applyProtection="1">
      <alignment horizontal="center" vertical="center"/>
    </xf>
    <xf numFmtId="0" fontId="69" fillId="0" borderId="0" xfId="1" applyNumberFormat="1" applyFont="1" applyFill="1" applyBorder="1" applyAlignment="1" applyProtection="1">
      <alignment horizontal="center" vertical="center" wrapText="1"/>
    </xf>
    <xf numFmtId="43" fontId="70" fillId="0" borderId="0" xfId="435" applyFont="1" applyFill="1" applyBorder="1" applyAlignment="1">
      <alignment vertical="center" wrapText="1"/>
    </xf>
    <xf numFmtId="0" fontId="71" fillId="0" borderId="0" xfId="0" applyFont="1" applyFill="1" applyBorder="1"/>
    <xf numFmtId="0" fontId="70" fillId="0" borderId="15" xfId="429" applyFont="1" applyFill="1" applyBorder="1" applyAlignment="1" applyProtection="1">
      <protection locked="0"/>
    </xf>
    <xf numFmtId="0" fontId="71" fillId="0" borderId="0" xfId="429" applyFont="1" applyFill="1" applyAlignment="1" applyProtection="1">
      <alignment horizontal="center"/>
      <protection locked="0"/>
    </xf>
    <xf numFmtId="0" fontId="71" fillId="0" borderId="0" xfId="429" applyFont="1" applyFill="1" applyProtection="1">
      <protection locked="0"/>
    </xf>
    <xf numFmtId="0" fontId="71" fillId="0" borderId="0" xfId="429" applyFont="1" applyFill="1" applyAlignment="1" applyProtection="1">
      <alignment horizontal="left"/>
      <protection locked="0"/>
    </xf>
    <xf numFmtId="0" fontId="70" fillId="0" borderId="0" xfId="429" applyFont="1" applyFill="1" applyBorder="1" applyAlignment="1" applyProtection="1">
      <protection locked="0"/>
    </xf>
    <xf numFmtId="0" fontId="71" fillId="0" borderId="0" xfId="429" applyFont="1" applyFill="1" applyBorder="1" applyAlignment="1" applyProtection="1">
      <alignment horizontal="center"/>
      <protection locked="0"/>
    </xf>
    <xf numFmtId="0" fontId="71" fillId="42" borderId="0" xfId="0" applyFont="1" applyFill="1"/>
    <xf numFmtId="0" fontId="71" fillId="0" borderId="0" xfId="433" applyFont="1" applyProtection="1"/>
    <xf numFmtId="0" fontId="35" fillId="0" borderId="0" xfId="433" applyFont="1" applyFill="1" applyAlignment="1" applyProtection="1">
      <alignment horizontal="left"/>
    </xf>
    <xf numFmtId="0" fontId="70" fillId="0" borderId="0" xfId="433" applyFont="1" applyFill="1" applyAlignment="1" applyProtection="1">
      <alignment horizontal="left"/>
    </xf>
    <xf numFmtId="0" fontId="70" fillId="0" borderId="0" xfId="433" applyFont="1" applyFill="1" applyAlignment="1" applyProtection="1">
      <alignment horizontal="center" wrapText="1"/>
    </xf>
    <xf numFmtId="0" fontId="70" fillId="0" borderId="0" xfId="433" applyFont="1" applyFill="1" applyAlignment="1" applyProtection="1">
      <alignment horizontal="center" vertical="center"/>
    </xf>
    <xf numFmtId="0" fontId="71" fillId="0" borderId="0" xfId="433" applyFont="1" applyAlignment="1" applyProtection="1">
      <alignment wrapText="1"/>
    </xf>
    <xf numFmtId="0" fontId="71" fillId="0" borderId="0" xfId="433" applyFont="1" applyAlignment="1" applyProtection="1">
      <alignment vertical="center"/>
    </xf>
    <xf numFmtId="0" fontId="69" fillId="35" borderId="13" xfId="434" applyNumberFormat="1" applyFont="1" applyFill="1" applyBorder="1" applyAlignment="1" applyProtection="1">
      <alignment horizontal="center" vertical="center" wrapText="1"/>
      <protection locked="0"/>
    </xf>
    <xf numFmtId="0" fontId="69" fillId="34" borderId="13" xfId="433" applyFont="1" applyFill="1" applyBorder="1" applyAlignment="1" applyProtection="1">
      <alignment horizontal="center" vertical="center"/>
      <protection locked="0"/>
    </xf>
    <xf numFmtId="0" fontId="69" fillId="34" borderId="13" xfId="433" applyFont="1" applyFill="1" applyBorder="1" applyAlignment="1" applyProtection="1">
      <alignment horizontal="center" vertical="center" wrapText="1"/>
      <protection locked="0"/>
    </xf>
    <xf numFmtId="0" fontId="69" fillId="35" borderId="13" xfId="433" applyFont="1" applyFill="1" applyBorder="1" applyAlignment="1" applyProtection="1">
      <alignment horizontal="center" vertical="center"/>
      <protection locked="0"/>
    </xf>
    <xf numFmtId="0" fontId="71" fillId="0" borderId="0" xfId="433" applyFont="1" applyProtection="1">
      <protection locked="0"/>
    </xf>
    <xf numFmtId="0" fontId="73" fillId="0" borderId="13" xfId="0" applyFont="1" applyFill="1" applyBorder="1" applyAlignment="1">
      <alignment horizontal="center" vertical="center" wrapText="1"/>
    </xf>
    <xf numFmtId="0" fontId="73" fillId="0" borderId="13" xfId="0" applyFont="1" applyFill="1" applyBorder="1" applyAlignment="1">
      <alignment vertical="center" wrapText="1"/>
    </xf>
    <xf numFmtId="43" fontId="73" fillId="0" borderId="13" xfId="435" applyFont="1" applyFill="1" applyBorder="1" applyAlignment="1">
      <alignment wrapText="1"/>
    </xf>
    <xf numFmtId="43" fontId="73" fillId="0" borderId="0" xfId="435" applyFont="1" applyFill="1" applyBorder="1" applyAlignment="1">
      <alignment wrapText="1"/>
    </xf>
    <xf numFmtId="43" fontId="73" fillId="0" borderId="13" xfId="435" applyFont="1" applyFill="1" applyBorder="1" applyAlignment="1">
      <alignment horizontal="center" vertical="center" wrapText="1"/>
    </xf>
    <xf numFmtId="0" fontId="71" fillId="0" borderId="0" xfId="433" applyFont="1" applyAlignment="1" applyProtection="1">
      <alignment wrapText="1"/>
      <protection locked="0"/>
    </xf>
    <xf numFmtId="0" fontId="71" fillId="0" borderId="0" xfId="433" applyFont="1" applyAlignment="1" applyProtection="1">
      <alignment vertical="center"/>
      <protection locked="0"/>
    </xf>
    <xf numFmtId="43" fontId="70" fillId="39" borderId="11" xfId="435" applyFont="1" applyFill="1" applyBorder="1" applyAlignment="1">
      <alignment wrapText="1"/>
    </xf>
    <xf numFmtId="0" fontId="39" fillId="0" borderId="0" xfId="81" applyFont="1" applyAlignment="1" applyProtection="1">
      <alignment horizontal="center"/>
      <protection locked="0"/>
    </xf>
    <xf numFmtId="43" fontId="36" fillId="39" borderId="22" xfId="435" applyFont="1" applyFill="1" applyBorder="1" applyAlignment="1" applyProtection="1">
      <alignment vertical="center"/>
    </xf>
    <xf numFmtId="0" fontId="36" fillId="39" borderId="13" xfId="81" applyFont="1" applyFill="1" applyBorder="1" applyAlignment="1" applyProtection="1">
      <alignment horizontal="center" vertical="center" wrapText="1"/>
    </xf>
    <xf numFmtId="0" fontId="70" fillId="34" borderId="21" xfId="0" applyFont="1" applyFill="1" applyBorder="1" applyAlignment="1">
      <alignment horizontal="center" vertical="center"/>
    </xf>
    <xf numFmtId="0" fontId="73" fillId="0" borderId="13" xfId="0" applyFont="1" applyFill="1" applyBorder="1" applyAlignment="1">
      <alignment horizontal="center" vertical="center"/>
    </xf>
    <xf numFmtId="0" fontId="73" fillId="0" borderId="13" xfId="0" applyFont="1" applyFill="1" applyBorder="1" applyAlignment="1">
      <alignment vertical="center"/>
    </xf>
    <xf numFmtId="43" fontId="73" fillId="0" borderId="13" xfId="435" applyFont="1" applyFill="1" applyBorder="1" applyAlignment="1"/>
    <xf numFmtId="0" fontId="71" fillId="0" borderId="0" xfId="433" applyFont="1" applyAlignment="1" applyProtection="1">
      <protection locked="0"/>
    </xf>
    <xf numFmtId="168" fontId="46" fillId="0" borderId="10" xfId="430" applyNumberFormat="1" applyFont="1" applyFill="1" applyBorder="1" applyAlignment="1" applyProtection="1">
      <alignment horizontal="right" vertical="center"/>
    </xf>
    <xf numFmtId="168" fontId="46" fillId="0" borderId="11" xfId="430" applyNumberFormat="1" applyFont="1" applyFill="1" applyBorder="1" applyAlignment="1" applyProtection="1">
      <alignment horizontal="right" vertical="center"/>
    </xf>
    <xf numFmtId="168" fontId="46" fillId="0" borderId="12" xfId="430" applyNumberFormat="1" applyFont="1" applyFill="1" applyBorder="1" applyAlignment="1" applyProtection="1">
      <alignment horizontal="right" vertical="center"/>
    </xf>
    <xf numFmtId="0" fontId="6" fillId="0" borderId="10" xfId="1" applyFont="1" applyFill="1" applyBorder="1" applyAlignment="1" applyProtection="1">
      <alignment horizontal="left"/>
      <protection locked="0"/>
    </xf>
    <xf numFmtId="0" fontId="6" fillId="0" borderId="11" xfId="1" applyFont="1" applyFill="1" applyBorder="1" applyAlignment="1" applyProtection="1">
      <alignment horizontal="left"/>
      <protection locked="0"/>
    </xf>
    <xf numFmtId="0" fontId="6" fillId="0" borderId="12" xfId="1" applyFont="1" applyFill="1" applyBorder="1" applyAlignment="1" applyProtection="1">
      <alignment horizontal="left"/>
      <protection locked="0"/>
    </xf>
    <xf numFmtId="0" fontId="7" fillId="0" borderId="10" xfId="1" applyFont="1" applyFill="1" applyBorder="1" applyAlignment="1" applyProtection="1">
      <alignment horizontal="left"/>
      <protection locked="0"/>
    </xf>
    <xf numFmtId="0" fontId="7" fillId="0" borderId="11" xfId="1" applyFont="1" applyFill="1" applyBorder="1" applyAlignment="1" applyProtection="1">
      <alignment horizontal="left"/>
      <protection locked="0"/>
    </xf>
    <xf numFmtId="0" fontId="7" fillId="0" borderId="12" xfId="1" applyFont="1" applyFill="1" applyBorder="1" applyAlignment="1" applyProtection="1">
      <alignment horizontal="left"/>
      <protection locked="0"/>
    </xf>
    <xf numFmtId="0" fontId="8" fillId="0" borderId="0" xfId="1" applyFont="1" applyFill="1" applyAlignment="1" applyProtection="1">
      <alignment horizontal="center"/>
    </xf>
    <xf numFmtId="0" fontId="8" fillId="0" borderId="0" xfId="1" applyFont="1" applyFill="1" applyAlignment="1" applyProtection="1">
      <alignment horizontal="center" wrapText="1"/>
    </xf>
    <xf numFmtId="0" fontId="31" fillId="0" borderId="0" xfId="1" applyFont="1" applyFill="1" applyAlignment="1" applyProtection="1">
      <alignment horizontal="justify" vertical="top" wrapText="1"/>
    </xf>
    <xf numFmtId="0" fontId="6" fillId="33" borderId="13" xfId="1" applyFont="1" applyFill="1" applyBorder="1" applyAlignment="1" applyProtection="1">
      <alignment horizontal="center" vertical="center" wrapText="1"/>
    </xf>
    <xf numFmtId="0" fontId="6" fillId="33" borderId="19" xfId="1" applyFont="1" applyFill="1" applyBorder="1" applyAlignment="1" applyProtection="1">
      <alignment horizontal="center" vertical="center" wrapText="1"/>
    </xf>
    <xf numFmtId="0" fontId="6" fillId="33" borderId="18" xfId="1" applyFont="1" applyFill="1" applyBorder="1" applyAlignment="1" applyProtection="1">
      <alignment horizontal="center" vertical="center" wrapText="1"/>
    </xf>
    <xf numFmtId="0" fontId="6" fillId="33" borderId="17" xfId="1" applyFont="1" applyFill="1" applyBorder="1" applyAlignment="1" applyProtection="1">
      <alignment horizontal="center" vertical="center" wrapText="1"/>
    </xf>
    <xf numFmtId="0" fontId="6" fillId="33" borderId="16" xfId="1" applyFont="1" applyFill="1" applyBorder="1" applyAlignment="1" applyProtection="1">
      <alignment horizontal="center" vertical="center" wrapText="1"/>
    </xf>
    <xf numFmtId="0" fontId="6" fillId="33" borderId="15" xfId="1" applyFont="1" applyFill="1" applyBorder="1" applyAlignment="1" applyProtection="1">
      <alignment horizontal="center" vertical="center" wrapText="1"/>
    </xf>
    <xf numFmtId="0" fontId="6" fillId="33" borderId="14" xfId="1" applyFont="1" applyFill="1" applyBorder="1" applyAlignment="1" applyProtection="1">
      <alignment horizontal="center" vertical="center" wrapText="1"/>
    </xf>
    <xf numFmtId="14" fontId="32" fillId="0" borderId="10" xfId="1" applyNumberFormat="1" applyFont="1" applyFill="1" applyBorder="1" applyAlignment="1" applyProtection="1">
      <alignment horizontal="center"/>
      <protection locked="0"/>
    </xf>
    <xf numFmtId="0" fontId="32" fillId="0" borderId="11" xfId="1" applyFont="1" applyFill="1" applyBorder="1" applyAlignment="1" applyProtection="1">
      <alignment horizontal="center"/>
      <protection locked="0"/>
    </xf>
    <xf numFmtId="0" fontId="32" fillId="0" borderId="12" xfId="1" applyFont="1" applyFill="1" applyBorder="1" applyAlignment="1" applyProtection="1">
      <alignment horizontal="center"/>
      <protection locked="0"/>
    </xf>
    <xf numFmtId="0" fontId="6" fillId="33" borderId="13" xfId="1" applyFont="1" applyFill="1" applyBorder="1" applyAlignment="1" applyProtection="1">
      <alignment horizontal="center" vertical="top" wrapText="1"/>
    </xf>
    <xf numFmtId="0" fontId="29" fillId="33" borderId="13" xfId="1" applyFont="1" applyFill="1" applyBorder="1" applyAlignment="1" applyProtection="1">
      <alignment horizontal="center" vertical="top" wrapText="1"/>
    </xf>
    <xf numFmtId="0" fontId="32" fillId="0" borderId="13" xfId="1" applyFont="1" applyFill="1" applyBorder="1" applyAlignment="1" applyProtection="1">
      <alignment horizontal="center"/>
      <protection locked="0"/>
    </xf>
    <xf numFmtId="0" fontId="32" fillId="0" borderId="18" xfId="1" applyFont="1" applyFill="1" applyBorder="1" applyAlignment="1" applyProtection="1">
      <alignment horizontal="center"/>
      <protection locked="0"/>
    </xf>
    <xf numFmtId="0" fontId="5" fillId="0" borderId="10" xfId="1" applyFont="1" applyFill="1" applyBorder="1" applyAlignment="1" applyProtection="1">
      <alignment horizontal="center" vertical="center"/>
    </xf>
    <xf numFmtId="0" fontId="5" fillId="0" borderId="11" xfId="1" applyFont="1" applyFill="1" applyBorder="1" applyAlignment="1" applyProtection="1">
      <alignment horizontal="center" vertical="center"/>
    </xf>
    <xf numFmtId="0" fontId="5" fillId="0" borderId="12" xfId="1" applyFont="1" applyFill="1" applyBorder="1" applyAlignment="1" applyProtection="1">
      <alignment horizontal="center" vertical="center"/>
    </xf>
    <xf numFmtId="0" fontId="5" fillId="0" borderId="10" xfId="1" applyFont="1" applyFill="1" applyBorder="1" applyAlignment="1" applyProtection="1">
      <alignment horizontal="left" vertical="center" wrapText="1"/>
    </xf>
    <xf numFmtId="0" fontId="5" fillId="0" borderId="11" xfId="1" applyFont="1" applyFill="1" applyBorder="1" applyAlignment="1" applyProtection="1">
      <alignment horizontal="left" vertical="center" wrapText="1"/>
    </xf>
    <xf numFmtId="0" fontId="5" fillId="0" borderId="12" xfId="1" applyFont="1" applyFill="1" applyBorder="1" applyAlignment="1" applyProtection="1">
      <alignment horizontal="left" vertical="center" wrapText="1"/>
    </xf>
    <xf numFmtId="0" fontId="5" fillId="0" borderId="10" xfId="1" applyFont="1" applyFill="1" applyBorder="1" applyAlignment="1" applyProtection="1">
      <alignment horizontal="center" vertical="center" wrapText="1"/>
    </xf>
    <xf numFmtId="0" fontId="5" fillId="0" borderId="11" xfId="1" applyFont="1" applyFill="1" applyBorder="1" applyAlignment="1" applyProtection="1">
      <alignment horizontal="center" vertical="center" wrapText="1"/>
    </xf>
    <xf numFmtId="0" fontId="5" fillId="0" borderId="12" xfId="1" applyFont="1" applyFill="1" applyBorder="1" applyAlignment="1" applyProtection="1">
      <alignment horizontal="center" vertical="center" wrapText="1"/>
    </xf>
    <xf numFmtId="0" fontId="32" fillId="0" borderId="0" xfId="1" applyFont="1" applyFill="1" applyAlignment="1" applyProtection="1">
      <alignment horizontal="left" vertical="top" wrapText="1"/>
      <protection locked="0"/>
    </xf>
    <xf numFmtId="0" fontId="58" fillId="0" borderId="0" xfId="1" applyFont="1" applyFill="1" applyAlignment="1" applyProtection="1">
      <alignment horizontal="center" vertical="top" wrapText="1"/>
    </xf>
    <xf numFmtId="0" fontId="5" fillId="0" borderId="30" xfId="1" applyFont="1" applyFill="1" applyBorder="1" applyAlignment="1" applyProtection="1">
      <alignment horizontal="justify" vertical="top" wrapText="1"/>
      <protection locked="0"/>
    </xf>
    <xf numFmtId="0" fontId="5" fillId="0" borderId="31" xfId="1" applyFont="1" applyFill="1" applyBorder="1" applyAlignment="1" applyProtection="1">
      <alignment horizontal="justify" vertical="top" wrapText="1"/>
      <protection locked="0"/>
    </xf>
    <xf numFmtId="0" fontId="5" fillId="0" borderId="32" xfId="1" applyFont="1" applyFill="1" applyBorder="1" applyAlignment="1" applyProtection="1">
      <alignment horizontal="justify" vertical="top" wrapText="1"/>
      <protection locked="0"/>
    </xf>
    <xf numFmtId="0" fontId="5" fillId="0" borderId="33" xfId="1" applyFont="1" applyFill="1" applyBorder="1" applyAlignment="1" applyProtection="1">
      <alignment horizontal="justify" vertical="top" wrapText="1"/>
      <protection locked="0"/>
    </xf>
    <xf numFmtId="0" fontId="5" fillId="0" borderId="0" xfId="1" applyFont="1" applyFill="1" applyBorder="1" applyAlignment="1" applyProtection="1">
      <alignment horizontal="justify" vertical="top" wrapText="1"/>
      <protection locked="0"/>
    </xf>
    <xf numFmtId="0" fontId="5" fillId="0" borderId="34" xfId="1" applyFont="1" applyFill="1" applyBorder="1" applyAlignment="1" applyProtection="1">
      <alignment horizontal="justify" vertical="top" wrapText="1"/>
      <protection locked="0"/>
    </xf>
    <xf numFmtId="0" fontId="5" fillId="0" borderId="35" xfId="1" applyFont="1" applyFill="1" applyBorder="1" applyAlignment="1" applyProtection="1">
      <alignment horizontal="justify" vertical="top" wrapText="1"/>
      <protection locked="0"/>
    </xf>
    <xf numFmtId="0" fontId="5" fillId="0" borderId="36" xfId="1" applyFont="1" applyFill="1" applyBorder="1" applyAlignment="1" applyProtection="1">
      <alignment horizontal="justify" vertical="top" wrapText="1"/>
      <protection locked="0"/>
    </xf>
    <xf numFmtId="0" fontId="5" fillId="0" borderId="37" xfId="1" applyFont="1" applyFill="1" applyBorder="1" applyAlignment="1" applyProtection="1">
      <alignment horizontal="justify" vertical="top" wrapText="1"/>
      <protection locked="0"/>
    </xf>
    <xf numFmtId="0" fontId="6" fillId="0" borderId="0" xfId="1" applyFont="1" applyFill="1" applyAlignment="1" applyProtection="1">
      <alignment horizontal="center"/>
    </xf>
    <xf numFmtId="0" fontId="57" fillId="0" borderId="0" xfId="1" applyFont="1" applyFill="1" applyAlignment="1" applyProtection="1">
      <alignment horizontal="center"/>
    </xf>
    <xf numFmtId="0" fontId="5" fillId="0" borderId="0" xfId="1" applyFont="1" applyFill="1" applyAlignment="1" applyProtection="1">
      <alignment horizontal="justify" vertical="top" wrapText="1"/>
      <protection locked="0"/>
    </xf>
    <xf numFmtId="0" fontId="37" fillId="0" borderId="0" xfId="81" applyFont="1" applyAlignment="1" applyProtection="1">
      <alignment horizontal="center" vertical="center"/>
    </xf>
    <xf numFmtId="43" fontId="37" fillId="36" borderId="10" xfId="435" applyFont="1" applyFill="1" applyBorder="1" applyAlignment="1" applyProtection="1">
      <alignment horizontal="center" vertical="center"/>
    </xf>
    <xf numFmtId="43" fontId="37" fillId="36" borderId="11" xfId="435" applyFont="1" applyFill="1" applyBorder="1" applyAlignment="1" applyProtection="1">
      <alignment horizontal="center" vertical="center"/>
    </xf>
    <xf numFmtId="43" fontId="37" fillId="36" borderId="12" xfId="435" applyFont="1" applyFill="1" applyBorder="1" applyAlignment="1" applyProtection="1">
      <alignment horizontal="center" vertical="center"/>
    </xf>
    <xf numFmtId="43" fontId="37" fillId="37" borderId="15" xfId="435" applyFont="1" applyFill="1" applyBorder="1" applyAlignment="1" applyProtection="1">
      <alignment horizontal="center" vertical="center"/>
    </xf>
    <xf numFmtId="43" fontId="37" fillId="37" borderId="14" xfId="435" applyFont="1" applyFill="1" applyBorder="1" applyAlignment="1" applyProtection="1">
      <alignment horizontal="center" vertical="center"/>
    </xf>
    <xf numFmtId="0" fontId="70" fillId="39" borderId="10" xfId="0" applyFont="1" applyFill="1" applyBorder="1" applyAlignment="1">
      <alignment horizontal="center" wrapText="1"/>
    </xf>
    <xf numFmtId="0" fontId="70" fillId="39" borderId="11" xfId="0" applyFont="1" applyFill="1" applyBorder="1" applyAlignment="1">
      <alignment horizontal="center" wrapText="1"/>
    </xf>
    <xf numFmtId="43" fontId="70" fillId="0" borderId="0" xfId="435" applyFont="1" applyFill="1" applyBorder="1" applyAlignment="1">
      <alignment horizontal="center" vertical="center"/>
    </xf>
    <xf numFmtId="0" fontId="70" fillId="34" borderId="13" xfId="0" applyFont="1" applyFill="1" applyBorder="1" applyAlignment="1">
      <alignment horizontal="center" vertical="center" wrapText="1"/>
    </xf>
    <xf numFmtId="43" fontId="70" fillId="34" borderId="13" xfId="435" applyFont="1" applyFill="1" applyBorder="1" applyAlignment="1">
      <alignment horizontal="center" vertical="center" wrapText="1"/>
    </xf>
    <xf numFmtId="0" fontId="70" fillId="35" borderId="13" xfId="0" applyFont="1" applyFill="1" applyBorder="1" applyAlignment="1">
      <alignment horizontal="center" vertical="center"/>
    </xf>
    <xf numFmtId="0" fontId="69" fillId="41" borderId="0" xfId="427" applyNumberFormat="1" applyFont="1" applyFill="1" applyBorder="1" applyAlignment="1" applyProtection="1">
      <alignment horizontal="left" vertical="center"/>
    </xf>
    <xf numFmtId="40" fontId="69" fillId="41" borderId="0" xfId="427" applyNumberFormat="1" applyFont="1" applyFill="1" applyBorder="1" applyAlignment="1" applyProtection="1">
      <alignment horizontal="left" vertical="center"/>
    </xf>
    <xf numFmtId="0" fontId="70" fillId="35" borderId="21" xfId="0" applyFont="1" applyFill="1" applyBorder="1" applyAlignment="1">
      <alignment horizontal="center" vertical="center"/>
    </xf>
    <xf numFmtId="0" fontId="70" fillId="0" borderId="0" xfId="0" applyFont="1" applyFill="1" applyBorder="1" applyAlignment="1">
      <alignment horizontal="center" vertical="center"/>
    </xf>
    <xf numFmtId="0" fontId="70" fillId="39" borderId="12" xfId="0" applyFont="1" applyFill="1" applyBorder="1" applyAlignment="1">
      <alignment horizontal="center" wrapText="1"/>
    </xf>
    <xf numFmtId="0" fontId="70" fillId="41" borderId="0" xfId="429" applyFont="1" applyFill="1" applyAlignment="1" applyProtection="1">
      <alignment horizontal="left"/>
    </xf>
    <xf numFmtId="0" fontId="69" fillId="35" borderId="13" xfId="433" applyFont="1" applyFill="1" applyBorder="1" applyAlignment="1" applyProtection="1">
      <alignment horizontal="center" vertical="center" wrapText="1"/>
      <protection locked="0"/>
    </xf>
    <xf numFmtId="0" fontId="37" fillId="37" borderId="15" xfId="81" applyFont="1" applyFill="1" applyBorder="1" applyAlignment="1" applyProtection="1">
      <alignment horizontal="center" vertical="center"/>
    </xf>
    <xf numFmtId="0" fontId="37" fillId="37" borderId="14" xfId="81" applyFont="1" applyFill="1" applyBorder="1" applyAlignment="1" applyProtection="1">
      <alignment horizontal="center" vertical="center"/>
    </xf>
    <xf numFmtId="0" fontId="37" fillId="36" borderId="10" xfId="81" applyFont="1" applyFill="1" applyBorder="1" applyAlignment="1" applyProtection="1">
      <alignment horizontal="center" vertical="center"/>
    </xf>
    <xf numFmtId="0" fontId="37" fillId="36" borderId="11" xfId="81" applyFont="1" applyFill="1" applyBorder="1" applyAlignment="1" applyProtection="1">
      <alignment horizontal="center" vertical="center"/>
    </xf>
    <xf numFmtId="0" fontId="37" fillId="36" borderId="12" xfId="81" applyFont="1" applyFill="1" applyBorder="1" applyAlignment="1" applyProtection="1">
      <alignment horizontal="center" vertical="center"/>
    </xf>
  </cellXfs>
  <cellStyles count="436">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xfId="435" builtinId="3"/>
    <cellStyle name="Millares 10" xfId="428"/>
    <cellStyle name="Millares 2" xfId="33"/>
    <cellStyle name="Millares 2 2" xfId="34"/>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680830</xdr:colOff>
      <xdr:row>0</xdr:row>
      <xdr:rowOff>49005</xdr:rowOff>
    </xdr:from>
    <xdr:to>
      <xdr:col>15</xdr:col>
      <xdr:colOff>956400</xdr:colOff>
      <xdr:row>3</xdr:row>
      <xdr:rowOff>161904</xdr:rowOff>
    </xdr:to>
    <xdr:pic>
      <xdr:nvPicPr>
        <xdr:cNvPr id="2" name="Imagen 1"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25230" y="49005"/>
          <a:ext cx="1237595" cy="598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771525</xdr:colOff>
      <xdr:row>0</xdr:row>
      <xdr:rowOff>47625</xdr:rowOff>
    </xdr:from>
    <xdr:to>
      <xdr:col>16</xdr:col>
      <xdr:colOff>951845</xdr:colOff>
      <xdr:row>3</xdr:row>
      <xdr:rowOff>160524</xdr:rowOff>
    </xdr:to>
    <xdr:pic>
      <xdr:nvPicPr>
        <xdr:cNvPr id="4" name="Imagen 3"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87475" y="47625"/>
          <a:ext cx="1237595" cy="598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762000</xdr:colOff>
      <xdr:row>0</xdr:row>
      <xdr:rowOff>22412</xdr:rowOff>
    </xdr:from>
    <xdr:to>
      <xdr:col>13</xdr:col>
      <xdr:colOff>1035889</xdr:colOff>
      <xdr:row>3</xdr:row>
      <xdr:rowOff>150439</xdr:rowOff>
    </xdr:to>
    <xdr:pic>
      <xdr:nvPicPr>
        <xdr:cNvPr id="2" name="Imagen 1"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3147" y="22412"/>
          <a:ext cx="1237595" cy="598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14</xdr:col>
      <xdr:colOff>762000</xdr:colOff>
      <xdr:row>0</xdr:row>
      <xdr:rowOff>41462</xdr:rowOff>
    </xdr:from>
    <xdr:to>
      <xdr:col>15</xdr:col>
      <xdr:colOff>1035889</xdr:colOff>
      <xdr:row>4</xdr:row>
      <xdr:rowOff>7564</xdr:rowOff>
    </xdr:to>
    <xdr:pic>
      <xdr:nvPicPr>
        <xdr:cNvPr id="2" name="Imagen 1"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73275" y="41462"/>
          <a:ext cx="1331164" cy="61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661150</xdr:colOff>
      <xdr:row>3</xdr:row>
      <xdr:rowOff>134470</xdr:rowOff>
    </xdr:from>
    <xdr:to>
      <xdr:col>35</xdr:col>
      <xdr:colOff>56029</xdr:colOff>
      <xdr:row>6</xdr:row>
      <xdr:rowOff>0</xdr:rowOff>
    </xdr:to>
    <xdr:sp macro="" textlink="">
      <xdr:nvSpPr>
        <xdr:cNvPr id="2" name="2 CuadroTexto"/>
        <xdr:cNvSpPr txBox="1"/>
      </xdr:nvSpPr>
      <xdr:spPr>
        <a:xfrm>
          <a:off x="1199032" y="705970"/>
          <a:ext cx="2689409" cy="425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1</xdr:col>
      <xdr:colOff>1030941</xdr:colOff>
      <xdr:row>0</xdr:row>
      <xdr:rowOff>33618</xdr:rowOff>
    </xdr:from>
    <xdr:to>
      <xdr:col>1</xdr:col>
      <xdr:colOff>2615922</xdr:colOff>
      <xdr:row>4</xdr:row>
      <xdr:rowOff>43143</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3" y="33618"/>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H231"/>
  <sheetViews>
    <sheetView showGridLines="0" view="pageBreakPreview" zoomScale="115" zoomScaleNormal="115" zoomScaleSheetLayoutView="115" workbookViewId="0">
      <selection activeCell="M37" sqref="M37:Y37"/>
    </sheetView>
  </sheetViews>
  <sheetFormatPr baseColWidth="10" defaultRowHeight="15"/>
  <cols>
    <col min="1" max="30" width="3.7109375" style="10" customWidth="1"/>
    <col min="31" max="31" width="7.7109375" style="10" customWidth="1"/>
    <col min="32" max="32" width="3.7109375" style="10" customWidth="1"/>
    <col min="33" max="33" width="11.42578125" style="10"/>
    <col min="34" max="34" width="18.7109375" style="10" customWidth="1"/>
    <col min="35" max="16384" width="11.42578125" style="10"/>
  </cols>
  <sheetData>
    <row r="1" spans="1:34">
      <c r="Y1" s="31"/>
      <c r="Z1" s="31"/>
      <c r="AA1" s="31"/>
      <c r="AB1" s="31"/>
      <c r="AC1" s="31"/>
      <c r="AD1" s="31"/>
      <c r="AE1" s="31"/>
      <c r="AF1" s="31"/>
      <c r="AH1" s="115" t="e">
        <f>SUM(C21:H39)</f>
        <v>#N/A</v>
      </c>
    </row>
    <row r="2" spans="1:34" ht="15.75">
      <c r="A2" s="32"/>
      <c r="B2" s="32"/>
      <c r="C2" s="32"/>
      <c r="D2" s="32"/>
      <c r="E2" s="32"/>
      <c r="F2" s="32"/>
      <c r="G2" s="32"/>
      <c r="H2" s="32"/>
      <c r="I2" s="32"/>
      <c r="J2" s="32"/>
      <c r="K2" s="32"/>
      <c r="L2" s="32"/>
      <c r="M2" s="32"/>
      <c r="N2" s="32"/>
      <c r="O2" s="32"/>
      <c r="P2" s="32"/>
      <c r="Q2" s="32"/>
      <c r="R2" s="32"/>
      <c r="S2" s="32"/>
      <c r="T2" s="32"/>
      <c r="U2" s="32"/>
      <c r="V2" s="32"/>
      <c r="W2" s="32"/>
      <c r="X2" s="237" t="s">
        <v>35</v>
      </c>
      <c r="Y2" s="238"/>
      <c r="Z2" s="238"/>
      <c r="AA2" s="238"/>
      <c r="AB2" s="238"/>
      <c r="AC2" s="238"/>
      <c r="AD2" s="238"/>
      <c r="AE2" s="239"/>
      <c r="AF2" s="32"/>
    </row>
    <row r="3" spans="1:34" ht="15.75">
      <c r="A3" s="32"/>
      <c r="B3" s="32"/>
      <c r="C3" s="33"/>
      <c r="D3" s="33"/>
      <c r="E3" s="33"/>
      <c r="F3" s="32"/>
      <c r="G3" s="32"/>
      <c r="H3" s="32"/>
      <c r="I3" s="32"/>
      <c r="J3" s="32"/>
      <c r="K3" s="32"/>
      <c r="L3" s="32"/>
      <c r="M3" s="32"/>
      <c r="N3" s="32"/>
      <c r="O3" s="32"/>
      <c r="P3" s="32"/>
      <c r="Q3" s="32"/>
      <c r="R3" s="32"/>
      <c r="S3" s="32"/>
      <c r="T3" s="32"/>
      <c r="U3" s="32"/>
      <c r="V3" s="32"/>
      <c r="W3" s="32"/>
      <c r="X3" s="240" t="s">
        <v>14495</v>
      </c>
      <c r="Y3" s="241"/>
      <c r="Z3" s="241"/>
      <c r="AA3" s="241"/>
      <c r="AB3" s="241"/>
      <c r="AC3" s="241"/>
      <c r="AD3" s="241"/>
      <c r="AE3" s="242"/>
      <c r="AF3" s="32"/>
    </row>
    <row r="4" spans="1:34" ht="15.75">
      <c r="A4" s="32"/>
      <c r="B4" s="32"/>
      <c r="C4" s="33"/>
      <c r="D4" s="33"/>
      <c r="E4" s="33"/>
      <c r="F4" s="32"/>
      <c r="G4" s="32"/>
      <c r="H4" s="32"/>
      <c r="I4" s="32"/>
      <c r="J4" s="32"/>
      <c r="K4" s="32"/>
      <c r="L4" s="32"/>
      <c r="M4" s="32"/>
      <c r="N4" s="32"/>
      <c r="O4" s="32"/>
      <c r="P4" s="32"/>
      <c r="Q4" s="32"/>
      <c r="R4" s="32"/>
      <c r="S4" s="32"/>
      <c r="T4" s="32"/>
      <c r="U4" s="32"/>
      <c r="V4" s="32"/>
      <c r="W4" s="32"/>
      <c r="X4" s="240" t="s">
        <v>14494</v>
      </c>
      <c r="Y4" s="241"/>
      <c r="Z4" s="241"/>
      <c r="AA4" s="241"/>
      <c r="AB4" s="241"/>
      <c r="AC4" s="241"/>
      <c r="AD4" s="241"/>
      <c r="AE4" s="242"/>
      <c r="AF4" s="32"/>
    </row>
    <row r="5" spans="1:34" ht="15.75">
      <c r="A5" s="32"/>
      <c r="B5" s="32"/>
      <c r="C5" s="33"/>
      <c r="D5" s="33"/>
      <c r="E5" s="33"/>
      <c r="F5" s="32"/>
      <c r="G5" s="32"/>
      <c r="H5" s="32"/>
      <c r="I5" s="32"/>
      <c r="J5" s="32"/>
      <c r="K5" s="32"/>
      <c r="L5" s="32"/>
      <c r="M5" s="32"/>
      <c r="N5" s="32"/>
      <c r="O5" s="32"/>
      <c r="P5" s="32"/>
      <c r="Q5" s="32"/>
      <c r="R5" s="32"/>
      <c r="S5" s="32"/>
      <c r="T5" s="32"/>
      <c r="U5" s="32"/>
      <c r="V5" s="32"/>
      <c r="W5" s="32"/>
      <c r="X5" s="34"/>
      <c r="Y5" s="32"/>
      <c r="Z5" s="35"/>
      <c r="AA5" s="35"/>
      <c r="AB5" s="36"/>
      <c r="AC5" s="36"/>
      <c r="AD5" s="36"/>
      <c r="AE5" s="36"/>
      <c r="AF5" s="32"/>
    </row>
    <row r="6" spans="1:34" ht="16.5">
      <c r="A6" s="243" t="s">
        <v>34</v>
      </c>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pans="1:34" ht="16.5">
      <c r="A7" s="244" t="s">
        <v>1244</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pans="1:34" ht="15.75">
      <c r="A8" s="37"/>
      <c r="B8" s="38"/>
      <c r="C8" s="38"/>
      <c r="D8" s="38"/>
      <c r="E8" s="38"/>
      <c r="F8" s="38"/>
      <c r="G8" s="38"/>
      <c r="H8" s="38"/>
      <c r="I8" s="38"/>
      <c r="J8" s="38"/>
      <c r="K8" s="38"/>
      <c r="L8" s="38"/>
      <c r="M8" s="38"/>
      <c r="N8" s="38"/>
      <c r="O8" s="38"/>
      <c r="P8" s="38"/>
      <c r="Q8" s="38"/>
      <c r="R8" s="38"/>
      <c r="S8" s="38"/>
      <c r="T8" s="38"/>
      <c r="U8" s="38"/>
      <c r="V8" s="38"/>
      <c r="W8" s="38"/>
      <c r="X8" s="38"/>
      <c r="Y8" s="38"/>
      <c r="Z8" s="38"/>
      <c r="AA8" s="38"/>
      <c r="AB8" s="38"/>
      <c r="AC8" s="37"/>
      <c r="AD8" s="37"/>
      <c r="AE8" s="37"/>
      <c r="AF8" s="37"/>
    </row>
    <row r="9" spans="1:34" ht="15.75">
      <c r="A9" s="37"/>
      <c r="B9" s="38"/>
      <c r="C9" s="38"/>
      <c r="D9" s="38"/>
      <c r="E9" s="38"/>
      <c r="F9" s="38"/>
      <c r="G9" s="39" t="s">
        <v>26</v>
      </c>
      <c r="H9" s="38"/>
      <c r="I9" s="38"/>
      <c r="J9" s="38"/>
      <c r="K9" s="38"/>
      <c r="L9" s="38"/>
      <c r="M9" s="38"/>
      <c r="N9" s="38"/>
      <c r="O9" s="38"/>
      <c r="P9" s="253">
        <v>42736</v>
      </c>
      <c r="Q9" s="254"/>
      <c r="R9" s="254"/>
      <c r="S9" s="255"/>
      <c r="T9" s="38"/>
      <c r="U9" s="38" t="s">
        <v>0</v>
      </c>
      <c r="V9" s="253">
        <v>43008</v>
      </c>
      <c r="W9" s="254"/>
      <c r="X9" s="254"/>
      <c r="Y9" s="255"/>
      <c r="Z9" s="38"/>
      <c r="AA9" s="38"/>
      <c r="AB9" s="38"/>
      <c r="AC9" s="37"/>
      <c r="AD9" s="37"/>
      <c r="AE9" s="37"/>
      <c r="AF9" s="37"/>
    </row>
    <row r="10" spans="1:34" ht="15.75">
      <c r="A10" s="37"/>
      <c r="B10" s="38"/>
      <c r="C10" s="38"/>
      <c r="D10" s="38"/>
      <c r="E10" s="38"/>
      <c r="F10" s="38"/>
      <c r="G10" s="39"/>
      <c r="H10" s="38"/>
      <c r="I10" s="38"/>
      <c r="J10" s="38"/>
      <c r="K10" s="38"/>
      <c r="L10" s="38"/>
      <c r="M10" s="38"/>
      <c r="N10" s="38"/>
      <c r="O10" s="38"/>
      <c r="P10" s="40"/>
      <c r="Q10" s="40"/>
      <c r="R10" s="40"/>
      <c r="S10" s="40"/>
      <c r="T10" s="38"/>
      <c r="U10" s="38"/>
      <c r="V10" s="40"/>
      <c r="W10" s="40"/>
      <c r="X10" s="40"/>
      <c r="Y10" s="40"/>
      <c r="Z10" s="38"/>
      <c r="AA10" s="38"/>
      <c r="AB10" s="38"/>
      <c r="AC10" s="37"/>
      <c r="AD10" s="37"/>
      <c r="AE10" s="37"/>
      <c r="AF10" s="37"/>
    </row>
    <row r="11" spans="1:34" ht="15.75">
      <c r="A11" s="37"/>
      <c r="B11" s="38"/>
      <c r="C11" s="41" t="s">
        <v>1</v>
      </c>
      <c r="D11" s="41"/>
      <c r="E11" s="41"/>
      <c r="F11" s="83" t="s">
        <v>36</v>
      </c>
      <c r="G11" s="85"/>
      <c r="H11" s="85"/>
      <c r="I11" s="85"/>
      <c r="J11" s="85"/>
      <c r="K11" s="85"/>
      <c r="L11" s="85"/>
      <c r="M11" s="85"/>
      <c r="N11" s="85"/>
      <c r="O11" s="85"/>
      <c r="P11" s="85"/>
      <c r="Q11" s="85"/>
      <c r="R11" s="85"/>
      <c r="S11" s="85"/>
      <c r="T11" s="85"/>
      <c r="U11" s="85"/>
      <c r="V11" s="85"/>
      <c r="W11" s="85"/>
      <c r="X11" s="85"/>
      <c r="Y11" s="85"/>
      <c r="Z11" s="85"/>
      <c r="AA11" s="85"/>
      <c r="AB11" s="85"/>
      <c r="AC11" s="79"/>
      <c r="AD11" s="79"/>
      <c r="AE11" s="79"/>
      <c r="AF11" s="79"/>
    </row>
    <row r="12" spans="1:34" ht="15.75">
      <c r="A12" s="37"/>
      <c r="B12" s="38"/>
      <c r="C12" s="31"/>
      <c r="D12" s="31"/>
      <c r="E12" s="84"/>
      <c r="F12" s="269" t="e">
        <f>VLOOKUP(H14,bd_lista!A3:B607,2,FALSE)</f>
        <v>#N/A</v>
      </c>
      <c r="G12" s="269"/>
      <c r="H12" s="269"/>
      <c r="I12" s="269"/>
      <c r="J12" s="269"/>
      <c r="K12" s="269"/>
      <c r="L12" s="269"/>
      <c r="M12" s="269"/>
      <c r="N12" s="269"/>
      <c r="O12" s="269"/>
      <c r="P12" s="269"/>
      <c r="Q12" s="269"/>
      <c r="R12" s="269"/>
      <c r="S12" s="269"/>
      <c r="T12" s="269"/>
      <c r="U12" s="269"/>
      <c r="V12" s="269"/>
      <c r="W12" s="269"/>
      <c r="X12" s="269"/>
      <c r="Y12" s="269"/>
      <c r="Z12" s="269"/>
      <c r="AA12" s="269"/>
      <c r="AB12" s="269"/>
      <c r="AC12" s="269"/>
      <c r="AD12" s="269"/>
      <c r="AE12" s="79"/>
      <c r="AF12" s="79"/>
    </row>
    <row r="13" spans="1:34" ht="12.75" customHeight="1">
      <c r="A13" s="37"/>
      <c r="B13" s="37"/>
      <c r="C13" s="31"/>
      <c r="D13" s="31"/>
      <c r="E13" s="31"/>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E13" s="37"/>
      <c r="AF13" s="37"/>
    </row>
    <row r="14" spans="1:34" ht="15.75" customHeight="1">
      <c r="A14" s="37"/>
      <c r="B14" s="42" t="s">
        <v>1243</v>
      </c>
      <c r="C14" s="37"/>
      <c r="D14" s="37"/>
      <c r="E14" s="37"/>
      <c r="F14" s="37"/>
      <c r="G14" s="37"/>
      <c r="H14" s="258" t="s">
        <v>1317</v>
      </c>
      <c r="I14" s="258"/>
      <c r="J14" s="37"/>
      <c r="K14" s="37"/>
      <c r="L14" s="37"/>
      <c r="M14" s="37"/>
      <c r="N14" s="37"/>
      <c r="O14" s="37"/>
      <c r="P14" s="37"/>
      <c r="Q14" s="37"/>
      <c r="R14" s="37"/>
      <c r="S14" s="37"/>
      <c r="T14" s="37"/>
      <c r="U14" s="37"/>
      <c r="V14" s="37"/>
      <c r="W14" s="37"/>
      <c r="X14" s="37"/>
      <c r="Y14" s="37"/>
      <c r="Z14" s="37"/>
      <c r="AA14" s="37"/>
      <c r="AB14" s="37"/>
      <c r="AC14" s="37"/>
      <c r="AD14" s="37"/>
      <c r="AE14" s="37"/>
      <c r="AF14" s="37"/>
    </row>
    <row r="15" spans="1:34" ht="6" customHeight="1">
      <c r="A15" s="79"/>
      <c r="B15" s="83"/>
      <c r="C15" s="79"/>
      <c r="D15" s="79"/>
      <c r="E15" s="79"/>
      <c r="F15" s="79"/>
      <c r="G15" s="79"/>
      <c r="H15" s="259"/>
      <c r="I15" s="259"/>
      <c r="J15" s="79"/>
      <c r="K15" s="79"/>
      <c r="L15" s="79"/>
      <c r="M15" s="79"/>
      <c r="N15" s="79"/>
      <c r="O15" s="79"/>
      <c r="P15" s="79"/>
      <c r="Q15" s="79"/>
      <c r="R15" s="79"/>
      <c r="S15" s="79"/>
      <c r="T15" s="79"/>
      <c r="U15" s="79"/>
      <c r="V15" s="79"/>
      <c r="W15" s="79"/>
      <c r="X15" s="79"/>
      <c r="Y15" s="79"/>
      <c r="Z15" s="79"/>
      <c r="AA15" s="79"/>
      <c r="AB15" s="79"/>
      <c r="AC15" s="79"/>
      <c r="AD15" s="79"/>
      <c r="AE15" s="79"/>
      <c r="AF15" s="79"/>
    </row>
    <row r="16" spans="1:34" ht="15.75" customHeight="1">
      <c r="A16" s="37"/>
      <c r="B16" s="245" t="s">
        <v>33</v>
      </c>
      <c r="C16" s="245"/>
      <c r="D16" s="245"/>
      <c r="E16" s="245"/>
      <c r="F16" s="245"/>
      <c r="G16" s="245"/>
      <c r="H16" s="245"/>
      <c r="I16" s="245"/>
      <c r="J16" s="245"/>
      <c r="K16" s="245"/>
      <c r="L16" s="245"/>
      <c r="M16" s="245"/>
      <c r="N16" s="245"/>
      <c r="O16" s="245"/>
      <c r="P16" s="245"/>
      <c r="Q16" s="245"/>
      <c r="R16" s="245"/>
      <c r="S16" s="245"/>
      <c r="T16" s="245"/>
      <c r="U16" s="245"/>
      <c r="V16" s="245"/>
      <c r="W16" s="245"/>
      <c r="X16" s="245"/>
      <c r="Y16" s="245"/>
      <c r="Z16" s="245"/>
      <c r="AA16" s="245"/>
      <c r="AB16" s="245"/>
      <c r="AC16" s="245"/>
      <c r="AD16" s="245"/>
      <c r="AE16" s="245"/>
      <c r="AF16" s="37"/>
    </row>
    <row r="17" spans="1:32" ht="15.75">
      <c r="A17" s="37"/>
      <c r="B17" s="245"/>
      <c r="C17" s="245"/>
      <c r="D17" s="245"/>
      <c r="E17" s="245"/>
      <c r="F17" s="245"/>
      <c r="G17" s="245"/>
      <c r="H17" s="245"/>
      <c r="I17" s="245"/>
      <c r="J17" s="245"/>
      <c r="K17" s="245"/>
      <c r="L17" s="245"/>
      <c r="M17" s="245"/>
      <c r="N17" s="245"/>
      <c r="O17" s="245"/>
      <c r="P17" s="245"/>
      <c r="Q17" s="245"/>
      <c r="R17" s="245"/>
      <c r="S17" s="245"/>
      <c r="T17" s="245"/>
      <c r="U17" s="245"/>
      <c r="V17" s="245"/>
      <c r="W17" s="245"/>
      <c r="X17" s="245"/>
      <c r="Y17" s="245"/>
      <c r="Z17" s="245"/>
      <c r="AA17" s="245"/>
      <c r="AB17" s="245"/>
      <c r="AC17" s="245"/>
      <c r="AD17" s="245"/>
      <c r="AE17" s="245"/>
      <c r="AF17" s="37"/>
    </row>
    <row r="18" spans="1:32" ht="7.5" customHeight="1">
      <c r="A18" s="37"/>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37"/>
    </row>
    <row r="19" spans="1:32" ht="15.75" customHeight="1">
      <c r="A19" s="37"/>
      <c r="B19" s="43"/>
      <c r="C19" s="256" t="s">
        <v>1245</v>
      </c>
      <c r="D19" s="256"/>
      <c r="E19" s="256"/>
      <c r="F19" s="256"/>
      <c r="G19" s="256"/>
      <c r="H19" s="256"/>
      <c r="I19" s="246" t="s">
        <v>32</v>
      </c>
      <c r="J19" s="246"/>
      <c r="K19" s="246"/>
      <c r="L19" s="246"/>
      <c r="M19" s="247" t="s">
        <v>2</v>
      </c>
      <c r="N19" s="248"/>
      <c r="O19" s="248"/>
      <c r="P19" s="248"/>
      <c r="Q19" s="248"/>
      <c r="R19" s="248"/>
      <c r="S19" s="248"/>
      <c r="T19" s="248"/>
      <c r="U19" s="248"/>
      <c r="V19" s="248"/>
      <c r="W19" s="248"/>
      <c r="X19" s="248"/>
      <c r="Y19" s="249"/>
      <c r="Z19" s="246" t="s">
        <v>1316</v>
      </c>
      <c r="AA19" s="246"/>
      <c r="AB19" s="246"/>
      <c r="AC19" s="246"/>
      <c r="AD19" s="246"/>
      <c r="AE19" s="43"/>
      <c r="AF19" s="37"/>
    </row>
    <row r="20" spans="1:32" ht="24" customHeight="1">
      <c r="A20" s="37"/>
      <c r="B20" s="43"/>
      <c r="C20" s="257" t="s">
        <v>31</v>
      </c>
      <c r="D20" s="257"/>
      <c r="E20" s="257"/>
      <c r="F20" s="257" t="s">
        <v>1246</v>
      </c>
      <c r="G20" s="257"/>
      <c r="H20" s="257"/>
      <c r="I20" s="246"/>
      <c r="J20" s="246"/>
      <c r="K20" s="246"/>
      <c r="L20" s="246"/>
      <c r="M20" s="250"/>
      <c r="N20" s="251"/>
      <c r="O20" s="251"/>
      <c r="P20" s="251"/>
      <c r="Q20" s="251"/>
      <c r="R20" s="251"/>
      <c r="S20" s="251"/>
      <c r="T20" s="251"/>
      <c r="U20" s="251"/>
      <c r="V20" s="251"/>
      <c r="W20" s="251"/>
      <c r="X20" s="251"/>
      <c r="Y20" s="252"/>
      <c r="Z20" s="246"/>
      <c r="AA20" s="246"/>
      <c r="AB20" s="246"/>
      <c r="AC20" s="246"/>
      <c r="AD20" s="246"/>
      <c r="AE20" s="43"/>
      <c r="AF20" s="37"/>
    </row>
    <row r="21" spans="1:32" ht="17.100000000000001" customHeight="1">
      <c r="A21" s="37"/>
      <c r="B21" s="43"/>
      <c r="C21" s="234" t="e">
        <f>VLOOKUP(H14,RESUMEN!$A$11:$AK$614,7,FALSE)</f>
        <v>#N/A</v>
      </c>
      <c r="D21" s="235"/>
      <c r="E21" s="236"/>
      <c r="F21" s="234" t="e">
        <f>VLOOKUP(H14,RESUMEN!$A$11:$AK$614,25,FALSE)</f>
        <v>#N/A</v>
      </c>
      <c r="G21" s="235"/>
      <c r="H21" s="236"/>
      <c r="I21" s="266" t="s">
        <v>3</v>
      </c>
      <c r="J21" s="267"/>
      <c r="K21" s="267"/>
      <c r="L21" s="268"/>
      <c r="M21" s="263" t="s">
        <v>4</v>
      </c>
      <c r="N21" s="264"/>
      <c r="O21" s="264"/>
      <c r="P21" s="264"/>
      <c r="Q21" s="264"/>
      <c r="R21" s="264"/>
      <c r="S21" s="264"/>
      <c r="T21" s="264"/>
      <c r="U21" s="264"/>
      <c r="V21" s="264"/>
      <c r="W21" s="264"/>
      <c r="X21" s="264"/>
      <c r="Y21" s="265"/>
      <c r="Z21" s="260" t="s">
        <v>5</v>
      </c>
      <c r="AA21" s="261"/>
      <c r="AB21" s="261"/>
      <c r="AC21" s="261"/>
      <c r="AD21" s="262"/>
      <c r="AE21" s="43"/>
      <c r="AF21" s="37"/>
    </row>
    <row r="22" spans="1:32" ht="17.100000000000001" customHeight="1">
      <c r="A22" s="37"/>
      <c r="B22" s="43"/>
      <c r="C22" s="234" t="e">
        <f>VLOOKUP(H14,RESUMEN!$A$11:$AK$614,8,FALSE)</f>
        <v>#N/A</v>
      </c>
      <c r="D22" s="235"/>
      <c r="E22" s="236"/>
      <c r="F22" s="234">
        <v>0</v>
      </c>
      <c r="G22" s="235"/>
      <c r="H22" s="236"/>
      <c r="I22" s="266" t="s">
        <v>1261</v>
      </c>
      <c r="J22" s="267"/>
      <c r="K22" s="267"/>
      <c r="L22" s="268"/>
      <c r="M22" s="263" t="s">
        <v>1269</v>
      </c>
      <c r="N22" s="264"/>
      <c r="O22" s="264"/>
      <c r="P22" s="264"/>
      <c r="Q22" s="264"/>
      <c r="R22" s="264"/>
      <c r="S22" s="264"/>
      <c r="T22" s="264"/>
      <c r="U22" s="264"/>
      <c r="V22" s="264"/>
      <c r="W22" s="264"/>
      <c r="X22" s="264"/>
      <c r="Y22" s="265"/>
      <c r="Z22" s="260" t="s">
        <v>10</v>
      </c>
      <c r="AA22" s="261"/>
      <c r="AB22" s="261"/>
      <c r="AC22" s="261"/>
      <c r="AD22" s="262"/>
      <c r="AE22" s="43"/>
      <c r="AF22" s="37"/>
    </row>
    <row r="23" spans="1:32" ht="17.100000000000001" customHeight="1">
      <c r="A23" s="37"/>
      <c r="B23" s="43"/>
      <c r="C23" s="234">
        <v>0</v>
      </c>
      <c r="D23" s="235"/>
      <c r="E23" s="236"/>
      <c r="F23" s="234" t="e">
        <f>VLOOKUP(H14,RESUMEN!$A$11:$AK$614,26,FALSE)</f>
        <v>#N/A</v>
      </c>
      <c r="G23" s="235"/>
      <c r="H23" s="236"/>
      <c r="I23" s="266" t="s">
        <v>632</v>
      </c>
      <c r="J23" s="267"/>
      <c r="K23" s="267"/>
      <c r="L23" s="268"/>
      <c r="M23" s="263" t="s">
        <v>1324</v>
      </c>
      <c r="N23" s="264"/>
      <c r="O23" s="264"/>
      <c r="P23" s="264"/>
      <c r="Q23" s="264"/>
      <c r="R23" s="264"/>
      <c r="S23" s="264"/>
      <c r="T23" s="264"/>
      <c r="U23" s="264"/>
      <c r="V23" s="264"/>
      <c r="W23" s="264"/>
      <c r="X23" s="264"/>
      <c r="Y23" s="265"/>
      <c r="Z23" s="260" t="s">
        <v>10</v>
      </c>
      <c r="AA23" s="261"/>
      <c r="AB23" s="261"/>
      <c r="AC23" s="261"/>
      <c r="AD23" s="262"/>
      <c r="AE23" s="43"/>
      <c r="AF23" s="37"/>
    </row>
    <row r="24" spans="1:32" ht="17.100000000000001" customHeight="1">
      <c r="A24" s="37"/>
      <c r="B24" s="43"/>
      <c r="C24" s="234" t="e">
        <f>VLOOKUP(H14,RESUMEN!$A$11:$AK$614,9,FALSE)</f>
        <v>#N/A</v>
      </c>
      <c r="D24" s="235"/>
      <c r="E24" s="236"/>
      <c r="F24" s="234" t="e">
        <f>VLOOKUP(H14,RESUMEN!$A$11:$AK$614,27,FALSE)</f>
        <v>#N/A</v>
      </c>
      <c r="G24" s="235"/>
      <c r="H24" s="236"/>
      <c r="I24" s="266" t="s">
        <v>11</v>
      </c>
      <c r="J24" s="267"/>
      <c r="K24" s="267"/>
      <c r="L24" s="268"/>
      <c r="M24" s="263" t="s">
        <v>1267</v>
      </c>
      <c r="N24" s="264"/>
      <c r="O24" s="264"/>
      <c r="P24" s="264"/>
      <c r="Q24" s="264"/>
      <c r="R24" s="264"/>
      <c r="S24" s="264"/>
      <c r="T24" s="264"/>
      <c r="U24" s="264"/>
      <c r="V24" s="264"/>
      <c r="W24" s="264"/>
      <c r="X24" s="264"/>
      <c r="Y24" s="265"/>
      <c r="Z24" s="260" t="s">
        <v>12</v>
      </c>
      <c r="AA24" s="261"/>
      <c r="AB24" s="261"/>
      <c r="AC24" s="261"/>
      <c r="AD24" s="262"/>
      <c r="AE24" s="43"/>
      <c r="AF24" s="37"/>
    </row>
    <row r="25" spans="1:32" ht="17.100000000000001" customHeight="1">
      <c r="A25" s="37"/>
      <c r="B25" s="43"/>
      <c r="C25" s="234" t="e">
        <f>VLOOKUP(H14,RESUMEN!$A$11:$AK$614,10,FALSE)</f>
        <v>#N/A</v>
      </c>
      <c r="D25" s="235"/>
      <c r="E25" s="236"/>
      <c r="F25" s="234" t="e">
        <f>VLOOKUP(H14,RESUMEN!$A$11:$AK$614,28,FALSE)</f>
        <v>#N/A</v>
      </c>
      <c r="G25" s="235"/>
      <c r="H25" s="236"/>
      <c r="I25" s="266" t="s">
        <v>6</v>
      </c>
      <c r="J25" s="267"/>
      <c r="K25" s="267"/>
      <c r="L25" s="268"/>
      <c r="M25" s="263" t="s">
        <v>7</v>
      </c>
      <c r="N25" s="264"/>
      <c r="O25" s="264"/>
      <c r="P25" s="264"/>
      <c r="Q25" s="264"/>
      <c r="R25" s="264"/>
      <c r="S25" s="264"/>
      <c r="T25" s="264"/>
      <c r="U25" s="264"/>
      <c r="V25" s="264"/>
      <c r="W25" s="264"/>
      <c r="X25" s="264"/>
      <c r="Y25" s="265"/>
      <c r="Z25" s="260" t="s">
        <v>5</v>
      </c>
      <c r="AA25" s="261"/>
      <c r="AB25" s="261"/>
      <c r="AC25" s="261"/>
      <c r="AD25" s="262"/>
      <c r="AE25" s="43"/>
      <c r="AF25" s="37"/>
    </row>
    <row r="26" spans="1:32" ht="17.100000000000001" customHeight="1">
      <c r="A26" s="37"/>
      <c r="B26" s="43"/>
      <c r="C26" s="234" t="e">
        <f>VLOOKUP(H14,RESUMEN!$A$11:$AK$614,12,FALSE)</f>
        <v>#N/A</v>
      </c>
      <c r="D26" s="235"/>
      <c r="E26" s="236"/>
      <c r="F26" s="234">
        <v>0</v>
      </c>
      <c r="G26" s="235"/>
      <c r="H26" s="236"/>
      <c r="I26" s="266" t="s">
        <v>15</v>
      </c>
      <c r="J26" s="267"/>
      <c r="K26" s="267"/>
      <c r="L26" s="268"/>
      <c r="M26" s="263" t="s">
        <v>16</v>
      </c>
      <c r="N26" s="264"/>
      <c r="O26" s="264"/>
      <c r="P26" s="264"/>
      <c r="Q26" s="264"/>
      <c r="R26" s="264"/>
      <c r="S26" s="264"/>
      <c r="T26" s="264"/>
      <c r="U26" s="264"/>
      <c r="V26" s="264"/>
      <c r="W26" s="264"/>
      <c r="X26" s="264"/>
      <c r="Y26" s="265"/>
      <c r="Z26" s="260" t="s">
        <v>12</v>
      </c>
      <c r="AA26" s="261"/>
      <c r="AB26" s="261"/>
      <c r="AC26" s="261"/>
      <c r="AD26" s="262"/>
      <c r="AE26" s="43"/>
      <c r="AF26" s="37"/>
    </row>
    <row r="27" spans="1:32" ht="17.100000000000001" customHeight="1">
      <c r="A27" s="37"/>
      <c r="B27" s="43"/>
      <c r="C27" s="234" t="e">
        <f>VLOOKUP(H14,RESUMEN!$A$11:$AK$614,13,FALSE)</f>
        <v>#N/A</v>
      </c>
      <c r="D27" s="235"/>
      <c r="E27" s="236"/>
      <c r="F27" s="234">
        <v>0</v>
      </c>
      <c r="G27" s="235"/>
      <c r="H27" s="236"/>
      <c r="I27" s="266" t="s">
        <v>1262</v>
      </c>
      <c r="J27" s="267"/>
      <c r="K27" s="267"/>
      <c r="L27" s="268"/>
      <c r="M27" s="263" t="s">
        <v>1270</v>
      </c>
      <c r="N27" s="264"/>
      <c r="O27" s="264"/>
      <c r="P27" s="264"/>
      <c r="Q27" s="264"/>
      <c r="R27" s="264"/>
      <c r="S27" s="264"/>
      <c r="T27" s="264"/>
      <c r="U27" s="264"/>
      <c r="V27" s="264"/>
      <c r="W27" s="264"/>
      <c r="X27" s="264"/>
      <c r="Y27" s="265"/>
      <c r="Z27" s="260" t="s">
        <v>19</v>
      </c>
      <c r="AA27" s="261"/>
      <c r="AB27" s="261"/>
      <c r="AC27" s="261"/>
      <c r="AD27" s="262"/>
      <c r="AE27" s="43"/>
      <c r="AF27" s="37"/>
    </row>
    <row r="28" spans="1:32" ht="17.100000000000001" customHeight="1">
      <c r="A28" s="37"/>
      <c r="B28" s="43"/>
      <c r="C28" s="234" t="e">
        <f>VLOOKUP(H14,RESUMEN!$A$11:$AK$614,14,FALSE)</f>
        <v>#N/A</v>
      </c>
      <c r="D28" s="235"/>
      <c r="E28" s="236"/>
      <c r="F28" s="234" t="e">
        <f>VLOOKUP(H14,RESUMEN!$A$11:$AK$614,29,FALSE)</f>
        <v>#N/A</v>
      </c>
      <c r="G28" s="235"/>
      <c r="H28" s="236"/>
      <c r="I28" s="266" t="s">
        <v>17</v>
      </c>
      <c r="J28" s="267"/>
      <c r="K28" s="267"/>
      <c r="L28" s="268"/>
      <c r="M28" s="263" t="s">
        <v>18</v>
      </c>
      <c r="N28" s="264"/>
      <c r="O28" s="264"/>
      <c r="P28" s="264"/>
      <c r="Q28" s="264"/>
      <c r="R28" s="264"/>
      <c r="S28" s="264"/>
      <c r="T28" s="264"/>
      <c r="U28" s="264"/>
      <c r="V28" s="264"/>
      <c r="W28" s="264"/>
      <c r="X28" s="264"/>
      <c r="Y28" s="265"/>
      <c r="Z28" s="260" t="s">
        <v>19</v>
      </c>
      <c r="AA28" s="261"/>
      <c r="AB28" s="261"/>
      <c r="AC28" s="261"/>
      <c r="AD28" s="262"/>
      <c r="AE28" s="43"/>
      <c r="AF28" s="37"/>
    </row>
    <row r="29" spans="1:32" ht="17.100000000000001" customHeight="1">
      <c r="A29" s="37"/>
      <c r="B29" s="43"/>
      <c r="C29" s="234" t="e">
        <f>VLOOKUP(H14,RESUMEN!$A$11:$AK$614,15,FALSE)</f>
        <v>#N/A</v>
      </c>
      <c r="D29" s="235"/>
      <c r="E29" s="236"/>
      <c r="F29" s="234" t="e">
        <f>VLOOKUP(H14,RESUMEN!$A$11:$AK$614,30,FALSE)</f>
        <v>#N/A</v>
      </c>
      <c r="G29" s="235"/>
      <c r="H29" s="236"/>
      <c r="I29" s="266" t="s">
        <v>13</v>
      </c>
      <c r="J29" s="267"/>
      <c r="K29" s="267"/>
      <c r="L29" s="268"/>
      <c r="M29" s="263" t="s">
        <v>14</v>
      </c>
      <c r="N29" s="264"/>
      <c r="O29" s="264"/>
      <c r="P29" s="264"/>
      <c r="Q29" s="264"/>
      <c r="R29" s="264"/>
      <c r="S29" s="264"/>
      <c r="T29" s="264"/>
      <c r="U29" s="264"/>
      <c r="V29" s="264"/>
      <c r="W29" s="264"/>
      <c r="X29" s="264"/>
      <c r="Y29" s="265"/>
      <c r="Z29" s="260" t="s">
        <v>12</v>
      </c>
      <c r="AA29" s="261"/>
      <c r="AB29" s="261"/>
      <c r="AC29" s="261"/>
      <c r="AD29" s="262"/>
      <c r="AE29" s="43"/>
      <c r="AF29" s="37"/>
    </row>
    <row r="30" spans="1:32" ht="17.100000000000001" customHeight="1">
      <c r="A30" s="37"/>
      <c r="B30" s="43"/>
      <c r="C30" s="234" t="e">
        <f>VLOOKUP(H14,RESUMEN!$A$11:$AK$614,16,FALSE)</f>
        <v>#N/A</v>
      </c>
      <c r="D30" s="235"/>
      <c r="E30" s="236"/>
      <c r="F30" s="234" t="e">
        <f>VLOOKUP(H14,RESUMEN!$A$11:$AK$614,31,FALSE)</f>
        <v>#N/A</v>
      </c>
      <c r="G30" s="235"/>
      <c r="H30" s="236"/>
      <c r="I30" s="266" t="s">
        <v>1263</v>
      </c>
      <c r="J30" s="267"/>
      <c r="K30" s="267"/>
      <c r="L30" s="268"/>
      <c r="M30" s="263" t="s">
        <v>1266</v>
      </c>
      <c r="N30" s="264"/>
      <c r="O30" s="264"/>
      <c r="P30" s="264"/>
      <c r="Q30" s="264"/>
      <c r="R30" s="264"/>
      <c r="S30" s="264"/>
      <c r="T30" s="264"/>
      <c r="U30" s="264"/>
      <c r="V30" s="264"/>
      <c r="W30" s="264"/>
      <c r="X30" s="264"/>
      <c r="Y30" s="265"/>
      <c r="Z30" s="260" t="s">
        <v>19</v>
      </c>
      <c r="AA30" s="261"/>
      <c r="AB30" s="261"/>
      <c r="AC30" s="261"/>
      <c r="AD30" s="262"/>
      <c r="AE30" s="43"/>
      <c r="AF30" s="37"/>
    </row>
    <row r="31" spans="1:32" ht="17.100000000000001" customHeight="1">
      <c r="A31" s="37"/>
      <c r="B31" s="43"/>
      <c r="C31" s="234" t="e">
        <f>VLOOKUP(H14,RESUMEN!$A$11:$AK$614,17,FALSE)</f>
        <v>#N/A</v>
      </c>
      <c r="D31" s="235"/>
      <c r="E31" s="236"/>
      <c r="F31" s="234" t="e">
        <f>VLOOKUP(H14,RESUMEN!$A$11:$AK$614,32,FALSE)</f>
        <v>#N/A</v>
      </c>
      <c r="G31" s="235"/>
      <c r="H31" s="236"/>
      <c r="I31" s="266" t="s">
        <v>1413</v>
      </c>
      <c r="J31" s="267"/>
      <c r="K31" s="267"/>
      <c r="L31" s="268"/>
      <c r="M31" s="263" t="s">
        <v>2864</v>
      </c>
      <c r="N31" s="264"/>
      <c r="O31" s="264"/>
      <c r="P31" s="264"/>
      <c r="Q31" s="264"/>
      <c r="R31" s="264"/>
      <c r="S31" s="264"/>
      <c r="T31" s="264"/>
      <c r="U31" s="264"/>
      <c r="V31" s="264"/>
      <c r="W31" s="264"/>
      <c r="X31" s="264"/>
      <c r="Y31" s="265"/>
      <c r="Z31" s="260" t="s">
        <v>19</v>
      </c>
      <c r="AA31" s="261"/>
      <c r="AB31" s="261"/>
      <c r="AC31" s="261"/>
      <c r="AD31" s="262"/>
      <c r="AE31" s="43"/>
      <c r="AF31" s="37"/>
    </row>
    <row r="32" spans="1:32" ht="17.100000000000001" customHeight="1">
      <c r="A32" s="37"/>
      <c r="B32" s="43"/>
      <c r="C32" s="234" t="e">
        <f>VLOOKUP(H14,RESUMEN!$A$11:$AK$614,18,FALSE)</f>
        <v>#N/A</v>
      </c>
      <c r="D32" s="235"/>
      <c r="E32" s="236"/>
      <c r="F32" s="234" t="e">
        <f>VLOOKUP(H14,RESUMEN!$A$11:$AK$614,33,FALSE)</f>
        <v>#N/A</v>
      </c>
      <c r="G32" s="235"/>
      <c r="H32" s="236"/>
      <c r="I32" s="266" t="s">
        <v>20</v>
      </c>
      <c r="J32" s="267"/>
      <c r="K32" s="267"/>
      <c r="L32" s="268"/>
      <c r="M32" s="263" t="s">
        <v>1268</v>
      </c>
      <c r="N32" s="264"/>
      <c r="O32" s="264"/>
      <c r="P32" s="264"/>
      <c r="Q32" s="264"/>
      <c r="R32" s="264"/>
      <c r="S32" s="264"/>
      <c r="T32" s="264"/>
      <c r="U32" s="264"/>
      <c r="V32" s="264"/>
      <c r="W32" s="264"/>
      <c r="X32" s="264"/>
      <c r="Y32" s="265"/>
      <c r="Z32" s="260" t="s">
        <v>12</v>
      </c>
      <c r="AA32" s="261"/>
      <c r="AB32" s="261"/>
      <c r="AC32" s="261"/>
      <c r="AD32" s="262"/>
      <c r="AE32" s="43"/>
      <c r="AF32" s="37"/>
    </row>
    <row r="33" spans="1:32" ht="17.100000000000001" customHeight="1">
      <c r="A33" s="37"/>
      <c r="B33" s="43"/>
      <c r="C33" s="234" t="e">
        <f>VLOOKUP(H14,RESUMEN!$A$11:$AK$614,19,FALSE)</f>
        <v>#N/A</v>
      </c>
      <c r="D33" s="235"/>
      <c r="E33" s="236"/>
      <c r="F33" s="234" t="e">
        <f>VLOOKUP(H14,RESUMEN!$A$11:$AK$614,34,FALSE)</f>
        <v>#N/A</v>
      </c>
      <c r="G33" s="235"/>
      <c r="H33" s="236"/>
      <c r="I33" s="266" t="s">
        <v>21</v>
      </c>
      <c r="J33" s="267"/>
      <c r="K33" s="267"/>
      <c r="L33" s="268"/>
      <c r="M33" s="263" t="s">
        <v>22</v>
      </c>
      <c r="N33" s="264"/>
      <c r="O33" s="264"/>
      <c r="P33" s="264"/>
      <c r="Q33" s="264"/>
      <c r="R33" s="264"/>
      <c r="S33" s="264"/>
      <c r="T33" s="264"/>
      <c r="U33" s="264"/>
      <c r="V33" s="264"/>
      <c r="W33" s="264"/>
      <c r="X33" s="264"/>
      <c r="Y33" s="265"/>
      <c r="Z33" s="260" t="s">
        <v>12</v>
      </c>
      <c r="AA33" s="261"/>
      <c r="AB33" s="261"/>
      <c r="AC33" s="261"/>
      <c r="AD33" s="262"/>
      <c r="AE33" s="43"/>
      <c r="AF33" s="37"/>
    </row>
    <row r="34" spans="1:32" ht="17.100000000000001" customHeight="1">
      <c r="A34" s="37"/>
      <c r="B34" s="43"/>
      <c r="C34" s="234">
        <v>0</v>
      </c>
      <c r="D34" s="235"/>
      <c r="E34" s="236"/>
      <c r="F34" s="234" t="e">
        <f>VLOOKUP(H14,RESUMEN!$A$11:$AK$614,35,FALSE)</f>
        <v>#N/A</v>
      </c>
      <c r="G34" s="235"/>
      <c r="H34" s="236"/>
      <c r="I34" s="266" t="s">
        <v>23</v>
      </c>
      <c r="J34" s="267"/>
      <c r="K34" s="267"/>
      <c r="L34" s="268"/>
      <c r="M34" s="263" t="s">
        <v>24</v>
      </c>
      <c r="N34" s="264"/>
      <c r="O34" s="264"/>
      <c r="P34" s="264"/>
      <c r="Q34" s="264"/>
      <c r="R34" s="264"/>
      <c r="S34" s="264"/>
      <c r="T34" s="264"/>
      <c r="U34" s="264"/>
      <c r="V34" s="264"/>
      <c r="W34" s="264"/>
      <c r="X34" s="264"/>
      <c r="Y34" s="265"/>
      <c r="Z34" s="260" t="s">
        <v>19</v>
      </c>
      <c r="AA34" s="261"/>
      <c r="AB34" s="261"/>
      <c r="AC34" s="261"/>
      <c r="AD34" s="262"/>
      <c r="AE34" s="43"/>
      <c r="AF34" s="37"/>
    </row>
    <row r="35" spans="1:32" ht="17.100000000000001" customHeight="1">
      <c r="A35" s="37"/>
      <c r="B35" s="43"/>
      <c r="C35" s="234" t="e">
        <f>VLOOKUP(H14,RESUMEN!$A$11:$AK$614,20,FALSE)</f>
        <v>#N/A</v>
      </c>
      <c r="D35" s="235"/>
      <c r="E35" s="236"/>
      <c r="F35" s="234">
        <v>0</v>
      </c>
      <c r="G35" s="235"/>
      <c r="H35" s="236"/>
      <c r="I35" s="266" t="s">
        <v>8</v>
      </c>
      <c r="J35" s="267"/>
      <c r="K35" s="267"/>
      <c r="L35" s="268"/>
      <c r="M35" s="263" t="s">
        <v>9</v>
      </c>
      <c r="N35" s="264"/>
      <c r="O35" s="264"/>
      <c r="P35" s="264"/>
      <c r="Q35" s="264"/>
      <c r="R35" s="264"/>
      <c r="S35" s="264"/>
      <c r="T35" s="264"/>
      <c r="U35" s="264"/>
      <c r="V35" s="264"/>
      <c r="W35" s="264"/>
      <c r="X35" s="264"/>
      <c r="Y35" s="265"/>
      <c r="Z35" s="260" t="s">
        <v>10</v>
      </c>
      <c r="AA35" s="261"/>
      <c r="AB35" s="261"/>
      <c r="AC35" s="261"/>
      <c r="AD35" s="262"/>
      <c r="AE35" s="43"/>
      <c r="AF35" s="37"/>
    </row>
    <row r="36" spans="1:32" ht="17.100000000000001" customHeight="1">
      <c r="A36" s="37"/>
      <c r="B36" s="43"/>
      <c r="C36" s="234" t="e">
        <f>VLOOKUP(H14,RESUMEN!$A$11:$AK$614,21,FALSE)</f>
        <v>#N/A</v>
      </c>
      <c r="D36" s="235"/>
      <c r="E36" s="236"/>
      <c r="F36" s="234" t="e">
        <f>VLOOKUP(H14,RESUMEN!$A$11:$AK$614,36,FALSE)</f>
        <v>#N/A</v>
      </c>
      <c r="G36" s="235"/>
      <c r="H36" s="236"/>
      <c r="I36" s="266" t="s">
        <v>1248</v>
      </c>
      <c r="J36" s="267"/>
      <c r="K36" s="267"/>
      <c r="L36" s="268"/>
      <c r="M36" s="263" t="s">
        <v>1265</v>
      </c>
      <c r="N36" s="264"/>
      <c r="O36" s="264"/>
      <c r="P36" s="264"/>
      <c r="Q36" s="264"/>
      <c r="R36" s="264"/>
      <c r="S36" s="264"/>
      <c r="T36" s="264"/>
      <c r="U36" s="264"/>
      <c r="V36" s="264"/>
      <c r="W36" s="264"/>
      <c r="X36" s="264"/>
      <c r="Y36" s="265"/>
      <c r="Z36" s="260" t="s">
        <v>1248</v>
      </c>
      <c r="AA36" s="261"/>
      <c r="AB36" s="261"/>
      <c r="AC36" s="261"/>
      <c r="AD36" s="262"/>
      <c r="AE36" s="43"/>
      <c r="AF36" s="37"/>
    </row>
    <row r="37" spans="1:32" ht="17.100000000000001" customHeight="1">
      <c r="A37" s="37"/>
      <c r="B37" s="43"/>
      <c r="C37" s="234" t="e">
        <f>VLOOKUP(H14,RESUMEN!$A$11:$AK$614,22,FALSE)</f>
        <v>#N/A</v>
      </c>
      <c r="D37" s="235"/>
      <c r="E37" s="236"/>
      <c r="F37" s="234" t="e">
        <f>VLOOKUP(H14,RESUMEN!$A$11:$AK$614,37,FALSE)</f>
        <v>#N/A</v>
      </c>
      <c r="G37" s="235"/>
      <c r="H37" s="236"/>
      <c r="I37" s="266" t="s">
        <v>1273</v>
      </c>
      <c r="J37" s="267"/>
      <c r="K37" s="267"/>
      <c r="L37" s="268"/>
      <c r="M37" s="263" t="s">
        <v>1283</v>
      </c>
      <c r="N37" s="264"/>
      <c r="O37" s="264"/>
      <c r="P37" s="264"/>
      <c r="Q37" s="264"/>
      <c r="R37" s="264"/>
      <c r="S37" s="264"/>
      <c r="T37" s="264"/>
      <c r="U37" s="264"/>
      <c r="V37" s="264"/>
      <c r="W37" s="264"/>
      <c r="X37" s="264"/>
      <c r="Y37" s="265"/>
      <c r="Z37" s="260" t="s">
        <v>19</v>
      </c>
      <c r="AA37" s="261"/>
      <c r="AB37" s="261"/>
      <c r="AC37" s="261"/>
      <c r="AD37" s="262"/>
      <c r="AE37" s="43"/>
      <c r="AF37" s="37"/>
    </row>
    <row r="38" spans="1:32" ht="17.100000000000001" customHeight="1">
      <c r="A38" s="37"/>
      <c r="B38" s="43"/>
      <c r="C38" s="234" t="e">
        <f>VLOOKUP(H14,RESUMEN!$A$11:$AK$614,6,FALSE)</f>
        <v>#N/A</v>
      </c>
      <c r="D38" s="235"/>
      <c r="E38" s="236"/>
      <c r="F38" s="234">
        <v>0</v>
      </c>
      <c r="G38" s="235"/>
      <c r="H38" s="236"/>
      <c r="I38" s="266" t="s">
        <v>27</v>
      </c>
      <c r="J38" s="267"/>
      <c r="K38" s="267"/>
      <c r="L38" s="268"/>
      <c r="M38" s="263" t="s">
        <v>29</v>
      </c>
      <c r="N38" s="264"/>
      <c r="O38" s="264"/>
      <c r="P38" s="264"/>
      <c r="Q38" s="264"/>
      <c r="R38" s="264"/>
      <c r="S38" s="264"/>
      <c r="T38" s="264"/>
      <c r="U38" s="264"/>
      <c r="V38" s="264"/>
      <c r="W38" s="264"/>
      <c r="X38" s="264"/>
      <c r="Y38" s="265"/>
      <c r="Z38" s="260" t="s">
        <v>19</v>
      </c>
      <c r="AA38" s="261"/>
      <c r="AB38" s="261"/>
      <c r="AC38" s="261"/>
      <c r="AD38" s="262"/>
      <c r="AE38" s="43"/>
      <c r="AF38" s="37"/>
    </row>
    <row r="39" spans="1:32" ht="17.100000000000001" customHeight="1">
      <c r="A39" s="37"/>
      <c r="B39" s="43"/>
      <c r="C39" s="234" t="e">
        <f>VLOOKUP(H14,RESUMEN!$A$11:$AK$614,4,FALSE)+VLOOKUP(H14,RESUMEN!$A$11:$AK$614,5,FALSE)</f>
        <v>#N/A</v>
      </c>
      <c r="D39" s="235"/>
      <c r="E39" s="236"/>
      <c r="F39" s="234" t="e">
        <f>VLOOKUP(H14,RESUMEN!$A$11:$AK$614,23,FALSE)+VLOOKUP(H14,RESUMEN!$A$11:$AK$614,24,FALSE)</f>
        <v>#N/A</v>
      </c>
      <c r="G39" s="235"/>
      <c r="H39" s="236"/>
      <c r="I39" s="266" t="s">
        <v>28</v>
      </c>
      <c r="J39" s="267"/>
      <c r="K39" s="267"/>
      <c r="L39" s="268"/>
      <c r="M39" s="263" t="s">
        <v>30</v>
      </c>
      <c r="N39" s="264"/>
      <c r="O39" s="264"/>
      <c r="P39" s="264"/>
      <c r="Q39" s="264"/>
      <c r="R39" s="264"/>
      <c r="S39" s="264"/>
      <c r="T39" s="264"/>
      <c r="U39" s="264"/>
      <c r="V39" s="264"/>
      <c r="W39" s="264"/>
      <c r="X39" s="264"/>
      <c r="Y39" s="265"/>
      <c r="Z39" s="260" t="s">
        <v>19</v>
      </c>
      <c r="AA39" s="261"/>
      <c r="AB39" s="261"/>
      <c r="AC39" s="261"/>
      <c r="AD39" s="262"/>
      <c r="AE39" s="43"/>
      <c r="AF39" s="37"/>
    </row>
    <row r="40" spans="1:32" ht="10.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row>
    <row r="41" spans="1:32" ht="15.75">
      <c r="A41" s="79"/>
      <c r="B41" s="282" t="s">
        <v>14502</v>
      </c>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79"/>
    </row>
    <row r="42" spans="1:32" ht="15.75">
      <c r="A42" s="79"/>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79"/>
    </row>
    <row r="43" spans="1:32" ht="15.75">
      <c r="A43" s="79"/>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282"/>
      <c r="AF43" s="79"/>
    </row>
    <row r="44" spans="1:32" ht="6.75" customHeight="1" thickBot="1">
      <c r="A44" s="79"/>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79"/>
    </row>
    <row r="45" spans="1:32" ht="15.75">
      <c r="A45" s="79"/>
      <c r="B45" s="271" t="s">
        <v>2863</v>
      </c>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3"/>
      <c r="AF45" s="79"/>
    </row>
    <row r="46" spans="1:32" ht="15.75" customHeight="1">
      <c r="A46" s="79"/>
      <c r="B46" s="274"/>
      <c r="C46" s="275"/>
      <c r="D46" s="275"/>
      <c r="E46" s="275"/>
      <c r="F46" s="275"/>
      <c r="G46" s="275"/>
      <c r="H46" s="275"/>
      <c r="I46" s="275"/>
      <c r="J46" s="275"/>
      <c r="K46" s="275"/>
      <c r="L46" s="275"/>
      <c r="M46" s="275"/>
      <c r="N46" s="275"/>
      <c r="O46" s="275"/>
      <c r="P46" s="275"/>
      <c r="Q46" s="275"/>
      <c r="R46" s="275"/>
      <c r="S46" s="275"/>
      <c r="T46" s="275"/>
      <c r="U46" s="275"/>
      <c r="V46" s="275"/>
      <c r="W46" s="275"/>
      <c r="X46" s="275"/>
      <c r="Y46" s="275"/>
      <c r="Z46" s="275"/>
      <c r="AA46" s="275"/>
      <c r="AB46" s="275"/>
      <c r="AC46" s="275"/>
      <c r="AD46" s="275"/>
      <c r="AE46" s="276"/>
      <c r="AF46" s="79"/>
    </row>
    <row r="47" spans="1:32" ht="16.5" thickBot="1">
      <c r="A47" s="79"/>
      <c r="B47" s="277"/>
      <c r="C47" s="278"/>
      <c r="D47" s="278"/>
      <c r="E47" s="278"/>
      <c r="F47" s="278"/>
      <c r="G47" s="278"/>
      <c r="H47" s="278"/>
      <c r="I47" s="278"/>
      <c r="J47" s="278"/>
      <c r="K47" s="278"/>
      <c r="L47" s="278"/>
      <c r="M47" s="278"/>
      <c r="N47" s="278"/>
      <c r="O47" s="278"/>
      <c r="P47" s="278"/>
      <c r="Q47" s="278"/>
      <c r="R47" s="278"/>
      <c r="S47" s="278"/>
      <c r="T47" s="278"/>
      <c r="U47" s="278"/>
      <c r="V47" s="278"/>
      <c r="W47" s="278"/>
      <c r="X47" s="278"/>
      <c r="Y47" s="278"/>
      <c r="Z47" s="278"/>
      <c r="AA47" s="278"/>
      <c r="AB47" s="278"/>
      <c r="AC47" s="278"/>
      <c r="AD47" s="278"/>
      <c r="AE47" s="279"/>
      <c r="AF47" s="79"/>
    </row>
    <row r="48" spans="1:32" ht="12"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1:32" ht="12.7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1:32" ht="15.75">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row>
    <row r="51" spans="1:32" ht="21"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row>
    <row r="52" spans="1:32" ht="6.75" customHeight="1">
      <c r="A52" s="37"/>
      <c r="B52" s="280" t="s">
        <v>25</v>
      </c>
      <c r="C52" s="280"/>
      <c r="D52" s="280"/>
      <c r="E52" s="280"/>
      <c r="F52" s="280"/>
      <c r="G52" s="280"/>
      <c r="H52" s="280"/>
      <c r="I52" s="280"/>
      <c r="J52" s="280"/>
      <c r="K52" s="280"/>
      <c r="L52" s="280" t="s">
        <v>25</v>
      </c>
      <c r="M52" s="280"/>
      <c r="N52" s="280"/>
      <c r="O52" s="280"/>
      <c r="P52" s="280"/>
      <c r="Q52" s="280"/>
      <c r="R52" s="280"/>
      <c r="S52" s="280"/>
      <c r="T52" s="280"/>
      <c r="U52" s="280"/>
      <c r="V52" s="280" t="s">
        <v>25</v>
      </c>
      <c r="W52" s="280"/>
      <c r="X52" s="280"/>
      <c r="Y52" s="280"/>
      <c r="Z52" s="280"/>
      <c r="AA52" s="280"/>
      <c r="AB52" s="280"/>
      <c r="AC52" s="280"/>
      <c r="AD52" s="280"/>
      <c r="AE52" s="280"/>
      <c r="AF52" s="37"/>
    </row>
    <row r="53" spans="1:32" ht="16.5">
      <c r="A53" s="37"/>
      <c r="B53" s="281" t="s">
        <v>8430</v>
      </c>
      <c r="C53" s="281"/>
      <c r="D53" s="281"/>
      <c r="E53" s="281"/>
      <c r="F53" s="281"/>
      <c r="G53" s="281"/>
      <c r="H53" s="281"/>
      <c r="I53" s="281"/>
      <c r="J53" s="281"/>
      <c r="K53" s="281"/>
      <c r="L53" s="281" t="s">
        <v>1239</v>
      </c>
      <c r="M53" s="281"/>
      <c r="N53" s="281"/>
      <c r="O53" s="281"/>
      <c r="P53" s="281"/>
      <c r="Q53" s="281"/>
      <c r="R53" s="281"/>
      <c r="S53" s="281"/>
      <c r="T53" s="281"/>
      <c r="U53" s="281"/>
      <c r="V53" s="281" t="s">
        <v>1258</v>
      </c>
      <c r="W53" s="281"/>
      <c r="X53" s="281"/>
      <c r="Y53" s="281"/>
      <c r="Z53" s="281"/>
      <c r="AA53" s="281"/>
      <c r="AB53" s="281"/>
      <c r="AC53" s="281"/>
      <c r="AD53" s="281"/>
      <c r="AE53" s="281"/>
      <c r="AF53" s="37"/>
    </row>
    <row r="54" spans="1:32" ht="15.75">
      <c r="A54" s="37"/>
      <c r="B54" s="270" t="s">
        <v>8429</v>
      </c>
      <c r="C54" s="270"/>
      <c r="D54" s="270"/>
      <c r="E54" s="270"/>
      <c r="F54" s="270"/>
      <c r="G54" s="270"/>
      <c r="H54" s="270"/>
      <c r="I54" s="270"/>
      <c r="J54" s="270"/>
      <c r="K54" s="270"/>
      <c r="L54" s="270" t="s">
        <v>1240</v>
      </c>
      <c r="M54" s="270"/>
      <c r="N54" s="270"/>
      <c r="O54" s="270"/>
      <c r="P54" s="270"/>
      <c r="Q54" s="270"/>
      <c r="R54" s="270"/>
      <c r="S54" s="270"/>
      <c r="T54" s="270"/>
      <c r="U54" s="270"/>
      <c r="V54" s="270" t="s">
        <v>1259</v>
      </c>
      <c r="W54" s="270"/>
      <c r="X54" s="270"/>
      <c r="Y54" s="270"/>
      <c r="Z54" s="270"/>
      <c r="AA54" s="270"/>
      <c r="AB54" s="270"/>
      <c r="AC54" s="270"/>
      <c r="AD54" s="270"/>
      <c r="AE54" s="270"/>
      <c r="AF54" s="37"/>
    </row>
    <row r="55" spans="1:32" ht="26.25" customHeight="1">
      <c r="A55" s="37"/>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37"/>
    </row>
    <row r="56" spans="1:32" ht="16.5" customHeight="1">
      <c r="A56" s="37"/>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37"/>
    </row>
    <row r="57" spans="1:32" ht="14.25" customHeight="1">
      <c r="A57" s="37"/>
      <c r="B57" s="44" t="s">
        <v>1271</v>
      </c>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37"/>
    </row>
    <row r="58" spans="1:32" ht="14.25" customHeight="1">
      <c r="A58" s="37"/>
      <c r="B58" s="44" t="s">
        <v>1247</v>
      </c>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37"/>
    </row>
    <row r="59" spans="1:32" ht="14.25" customHeight="1">
      <c r="A59" s="79"/>
      <c r="B59" s="81"/>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79"/>
    </row>
    <row r="60" spans="1:32" ht="14.25" customHeight="1">
      <c r="A60" s="79"/>
      <c r="B60" s="81"/>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79"/>
    </row>
    <row r="61" spans="1:32" ht="4.5" customHeight="1">
      <c r="A61" s="79"/>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79"/>
    </row>
    <row r="62" spans="1:32" ht="10.5" customHeight="1">
      <c r="A62" s="79"/>
      <c r="B62" s="82"/>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row>
    <row r="63" spans="1:32" ht="10.5" customHeight="1">
      <c r="A63" s="79"/>
      <c r="B63" s="82"/>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row>
    <row r="64" spans="1:32" ht="10.5" customHeight="1">
      <c r="A64" s="79"/>
      <c r="B64" s="82"/>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row>
    <row r="65" spans="2:3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2:3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row>
    <row r="67" spans="2:3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2:3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2:3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2:3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2:3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2:3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2:3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2:3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2:3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2:3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2:3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2:3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2:3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2:3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sheetData>
  <sheetProtection algorithmName="SHA-512" hashValue="PhnBE/nssmwis4BqP+G9i3Du3JjalfHfL1/CWIM5A4WnpbPeWEwmuBK7pEwGzbWrqBJBTkoVJViAqO3jlsXmfw==" saltValue="XLpQkebHH4SLtB2Fwx/6+g==" spinCount="100000" sheet="1" scenarios="1"/>
  <protectedRanges>
    <protectedRange algorithmName="SHA-512" hashValue="H8XH2ef3wjafZWNVgUhr4Th7ybZdSzKj4HVSL0U8OqvJbYaB8oE6WxoGEwtRcECQAl8BFJst+At5/plK8Sotyg==" saltValue="CjRcFSK3QWUOQ5pxPQsq5g==" spinCount="100000" sqref="A1:E11 F1:F10 G1:AG11 AI1:XFD11 AH2:AH11" name="Rango1"/>
  </protectedRanges>
  <mergeCells count="123">
    <mergeCell ref="B52:K52"/>
    <mergeCell ref="L52:U52"/>
    <mergeCell ref="V52:AE52"/>
    <mergeCell ref="B53:K53"/>
    <mergeCell ref="L53:U53"/>
    <mergeCell ref="V53:AE53"/>
    <mergeCell ref="I37:L37"/>
    <mergeCell ref="M37:Y37"/>
    <mergeCell ref="Z37:AD37"/>
    <mergeCell ref="C37:E37"/>
    <mergeCell ref="F37:H37"/>
    <mergeCell ref="M39:Y39"/>
    <mergeCell ref="Z39:AD39"/>
    <mergeCell ref="C39:E39"/>
    <mergeCell ref="F39:H39"/>
    <mergeCell ref="I39:L39"/>
    <mergeCell ref="B41:AE43"/>
    <mergeCell ref="C38:E38"/>
    <mergeCell ref="F38:H38"/>
    <mergeCell ref="I38:L38"/>
    <mergeCell ref="Z36:AD36"/>
    <mergeCell ref="M38:Y38"/>
    <mergeCell ref="Z38:AD38"/>
    <mergeCell ref="C36:E36"/>
    <mergeCell ref="F36:H36"/>
    <mergeCell ref="I36:L36"/>
    <mergeCell ref="M36:Y36"/>
    <mergeCell ref="C35:E35"/>
    <mergeCell ref="F35:H35"/>
    <mergeCell ref="Z35:AD35"/>
    <mergeCell ref="C29:E29"/>
    <mergeCell ref="F32:H32"/>
    <mergeCell ref="C33:E33"/>
    <mergeCell ref="F29:H29"/>
    <mergeCell ref="I32:L32"/>
    <mergeCell ref="I33:L33"/>
    <mergeCell ref="C32:E32"/>
    <mergeCell ref="C31:E31"/>
    <mergeCell ref="F31:H31"/>
    <mergeCell ref="I31:L31"/>
    <mergeCell ref="C30:E30"/>
    <mergeCell ref="I30:L30"/>
    <mergeCell ref="M30:Y30"/>
    <mergeCell ref="F33:H33"/>
    <mergeCell ref="I34:L34"/>
    <mergeCell ref="M31:Y31"/>
    <mergeCell ref="I27:L27"/>
    <mergeCell ref="F30:H30"/>
    <mergeCell ref="M34:Y34"/>
    <mergeCell ref="F23:H23"/>
    <mergeCell ref="Z22:AD22"/>
    <mergeCell ref="M27:Y27"/>
    <mergeCell ref="M25:Y25"/>
    <mergeCell ref="Z32:AD32"/>
    <mergeCell ref="Z33:AD33"/>
    <mergeCell ref="Z34:AD34"/>
    <mergeCell ref="M28:Y28"/>
    <mergeCell ref="Z27:AD27"/>
    <mergeCell ref="Z30:AD30"/>
    <mergeCell ref="M29:Y29"/>
    <mergeCell ref="Z29:AD29"/>
    <mergeCell ref="C24:E24"/>
    <mergeCell ref="F24:H24"/>
    <mergeCell ref="I23:L23"/>
    <mergeCell ref="C23:E23"/>
    <mergeCell ref="Z24:AD24"/>
    <mergeCell ref="Z26:AD26"/>
    <mergeCell ref="C22:E22"/>
    <mergeCell ref="F22:H22"/>
    <mergeCell ref="I22:L22"/>
    <mergeCell ref="F25:H25"/>
    <mergeCell ref="F26:H26"/>
    <mergeCell ref="M22:Y22"/>
    <mergeCell ref="M23:Y23"/>
    <mergeCell ref="Z23:AD23"/>
    <mergeCell ref="M26:Y26"/>
    <mergeCell ref="M24:Y24"/>
    <mergeCell ref="B54:K55"/>
    <mergeCell ref="L54:U55"/>
    <mergeCell ref="V54:AE55"/>
    <mergeCell ref="B45:AE47"/>
    <mergeCell ref="M35:Y35"/>
    <mergeCell ref="M32:Y32"/>
    <mergeCell ref="M33:Y33"/>
    <mergeCell ref="I35:L35"/>
    <mergeCell ref="I24:L24"/>
    <mergeCell ref="I29:L29"/>
    <mergeCell ref="I26:L26"/>
    <mergeCell ref="I28:L28"/>
    <mergeCell ref="C34:E34"/>
    <mergeCell ref="F34:H34"/>
    <mergeCell ref="C28:E28"/>
    <mergeCell ref="F28:H28"/>
    <mergeCell ref="Z28:AD28"/>
    <mergeCell ref="C27:E27"/>
    <mergeCell ref="F27:H27"/>
    <mergeCell ref="Z31:AD31"/>
    <mergeCell ref="I25:L25"/>
    <mergeCell ref="C26:E26"/>
    <mergeCell ref="Z25:AD25"/>
    <mergeCell ref="C25:E25"/>
    <mergeCell ref="C21:E21"/>
    <mergeCell ref="X2:AE2"/>
    <mergeCell ref="X3:AE3"/>
    <mergeCell ref="X4:AE4"/>
    <mergeCell ref="A6:AF6"/>
    <mergeCell ref="A7:AF7"/>
    <mergeCell ref="B16:AE17"/>
    <mergeCell ref="I19:L20"/>
    <mergeCell ref="Z19:AD20"/>
    <mergeCell ref="M19:Y20"/>
    <mergeCell ref="P9:S9"/>
    <mergeCell ref="V9:Y9"/>
    <mergeCell ref="C19:H19"/>
    <mergeCell ref="C20:E20"/>
    <mergeCell ref="F20:H20"/>
    <mergeCell ref="H14:I14"/>
    <mergeCell ref="H15:I15"/>
    <mergeCell ref="Z21:AD21"/>
    <mergeCell ref="F21:H21"/>
    <mergeCell ref="M21:Y21"/>
    <mergeCell ref="I21:L21"/>
    <mergeCell ref="F12:AD13"/>
  </mergeCells>
  <hyperlinks>
    <hyperlink ref="C38:E38" location="'CDI '!A1" display="'CDI '!A1"/>
    <hyperlink ref="C39:E39" location="'TRL BS'!A1" display="'TRL BS'!A1"/>
    <hyperlink ref="F38:H38" location="'CUT BS'!A1" display="'CUT BS'!A1"/>
    <hyperlink ref="F39:H39" location="'TRL USD'!A1" display="'TRL USD'!A1"/>
    <hyperlink ref="C21:E21" location="'CUT BS'!A1" display="'CUT BS'!A1"/>
    <hyperlink ref="F21:H21" location="'CUT USD'!A1" display="'CUT USD'!A1"/>
  </hyperlinks>
  <pageMargins left="0.44" right="0.3" top="0.3" bottom="0.17" header="0.3" footer="0.19"/>
  <pageSetup scale="80" orientation="portrait" r:id="rId1"/>
  <rowBreaks count="1" manualBreakCount="1">
    <brk id="60" max="31"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I85"/>
  <sheetViews>
    <sheetView showGridLines="0" view="pageBreakPreview" zoomScaleNormal="100" zoomScaleSheetLayoutView="100" workbookViewId="0">
      <pane ySplit="8" topLeftCell="A9" activePane="bottomLeft" state="frozen"/>
      <selection activeCell="G12" sqref="G12:K12"/>
      <selection pane="bottomLeft" activeCell="G12" sqref="G12:K12"/>
    </sheetView>
  </sheetViews>
  <sheetFormatPr baseColWidth="10" defaultRowHeight="12.75"/>
  <cols>
    <col min="1" max="1" width="7" style="217" customWidth="1"/>
    <col min="2" max="2" width="6.140625" style="217" customWidth="1"/>
    <col min="3" max="3" width="61" style="223" customWidth="1"/>
    <col min="4" max="4" width="16.42578125" style="224" bestFit="1" customWidth="1"/>
    <col min="5" max="6" width="15.28515625" style="224" bestFit="1" customWidth="1"/>
    <col min="7" max="8" width="18.28515625" style="224" bestFit="1" customWidth="1"/>
    <col min="9" max="16384" width="11.42578125" style="217"/>
  </cols>
  <sheetData>
    <row r="1" spans="1:9" s="206" customFormat="1">
      <c r="A1" s="295" t="s">
        <v>37</v>
      </c>
      <c r="B1" s="295"/>
      <c r="C1" s="295"/>
      <c r="D1" s="295"/>
      <c r="E1" s="295"/>
      <c r="F1" s="295"/>
      <c r="G1" s="295"/>
      <c r="H1" s="295"/>
      <c r="I1" s="296"/>
    </row>
    <row r="2" spans="1:9" s="206" customFormat="1">
      <c r="A2" s="295" t="s">
        <v>38</v>
      </c>
      <c r="B2" s="295"/>
      <c r="C2" s="295"/>
      <c r="D2" s="295"/>
      <c r="E2" s="295"/>
      <c r="F2" s="295"/>
      <c r="G2" s="295"/>
      <c r="H2" s="295"/>
      <c r="I2" s="296"/>
    </row>
    <row r="3" spans="1:9" s="206" customFormat="1">
      <c r="A3" s="295" t="s">
        <v>39</v>
      </c>
      <c r="B3" s="295"/>
      <c r="C3" s="295"/>
      <c r="D3" s="295"/>
      <c r="E3" s="295"/>
      <c r="F3" s="295"/>
      <c r="G3" s="295"/>
      <c r="H3" s="295"/>
      <c r="I3" s="296"/>
    </row>
    <row r="4" spans="1:9" s="206" customFormat="1">
      <c r="A4" s="300" t="str">
        <f>+'CUT MN'!A4:J4</f>
        <v>DESDE ENERO A SEPTIEMBRE DE 2017</v>
      </c>
      <c r="B4" s="300"/>
      <c r="C4" s="300"/>
      <c r="D4" s="300"/>
      <c r="E4" s="300"/>
      <c r="F4" s="300"/>
      <c r="G4" s="300"/>
      <c r="H4" s="300"/>
      <c r="I4" s="300"/>
    </row>
    <row r="5" spans="1:9" s="206" customFormat="1" ht="9" customHeight="1">
      <c r="A5" s="114" t="str">
        <f>+'CUT MN'!A5</f>
        <v>ACTUALIZADO AL :  9 de Octubre de 2017</v>
      </c>
      <c r="B5" s="157"/>
      <c r="C5" s="158"/>
      <c r="D5" s="159"/>
      <c r="E5" s="158"/>
      <c r="F5" s="160"/>
      <c r="G5" s="161"/>
      <c r="H5" s="161"/>
      <c r="I5" s="163"/>
    </row>
    <row r="6" spans="1:9" s="206" customFormat="1">
      <c r="A6" s="207"/>
      <c r="B6" s="208"/>
      <c r="C6" s="209"/>
      <c r="D6" s="141"/>
      <c r="E6" s="141"/>
      <c r="F6" s="141"/>
      <c r="G6" s="141"/>
      <c r="H6" s="210"/>
    </row>
    <row r="7" spans="1:9" s="206" customFormat="1">
      <c r="C7" s="211"/>
      <c r="D7" s="301" t="s">
        <v>1303</v>
      </c>
      <c r="E7" s="301"/>
      <c r="F7" s="301"/>
      <c r="G7" s="301"/>
      <c r="H7" s="212"/>
    </row>
    <row r="8" spans="1:9" ht="18.75" customHeight="1">
      <c r="A8" s="213" t="s">
        <v>10796</v>
      </c>
      <c r="B8" s="216" t="s">
        <v>10797</v>
      </c>
      <c r="C8" s="215" t="s">
        <v>14497</v>
      </c>
      <c r="D8" s="216" t="s">
        <v>1341</v>
      </c>
      <c r="E8" s="216" t="s">
        <v>1342</v>
      </c>
      <c r="F8" s="216" t="s">
        <v>1343</v>
      </c>
      <c r="G8" s="216" t="s">
        <v>1344</v>
      </c>
      <c r="H8" s="214" t="s">
        <v>14498</v>
      </c>
    </row>
    <row r="9" spans="1:9">
      <c r="A9" s="218">
        <v>10</v>
      </c>
      <c r="B9" s="218">
        <v>1</v>
      </c>
      <c r="C9" s="219" t="s">
        <v>691</v>
      </c>
      <c r="D9" s="220">
        <v>2464270.71</v>
      </c>
      <c r="E9" s="220">
        <v>0</v>
      </c>
      <c r="F9" s="220">
        <v>0</v>
      </c>
      <c r="G9" s="220">
        <v>0</v>
      </c>
      <c r="H9" s="220">
        <f t="shared" ref="H9:H72" si="0">+SUM(D9:G9)</f>
        <v>2464270.71</v>
      </c>
    </row>
    <row r="10" spans="1:9">
      <c r="A10" s="218">
        <v>15</v>
      </c>
      <c r="B10" s="218">
        <v>2</v>
      </c>
      <c r="C10" s="219" t="s">
        <v>45</v>
      </c>
      <c r="D10" s="220">
        <v>15494937.000000007</v>
      </c>
      <c r="E10" s="220">
        <v>0</v>
      </c>
      <c r="F10" s="220">
        <v>0</v>
      </c>
      <c r="G10" s="220">
        <v>0</v>
      </c>
      <c r="H10" s="220">
        <f t="shared" si="0"/>
        <v>15494937.000000007</v>
      </c>
    </row>
    <row r="11" spans="1:9">
      <c r="A11" s="218">
        <v>16</v>
      </c>
      <c r="B11" s="218">
        <v>1</v>
      </c>
      <c r="C11" s="219" t="s">
        <v>46</v>
      </c>
      <c r="D11" s="220">
        <v>892000.68</v>
      </c>
      <c r="E11" s="220">
        <v>0</v>
      </c>
      <c r="F11" s="220">
        <v>22662745.600000001</v>
      </c>
      <c r="G11" s="220">
        <v>0</v>
      </c>
      <c r="H11" s="220">
        <f t="shared" si="0"/>
        <v>23554746.280000001</v>
      </c>
    </row>
    <row r="12" spans="1:9">
      <c r="A12" s="218">
        <v>16</v>
      </c>
      <c r="B12" s="218">
        <v>3</v>
      </c>
      <c r="C12" s="219" t="s">
        <v>46</v>
      </c>
      <c r="D12" s="220">
        <v>0</v>
      </c>
      <c r="E12" s="220">
        <v>0</v>
      </c>
      <c r="F12" s="220">
        <v>578273.69999999995</v>
      </c>
      <c r="G12" s="220">
        <v>0</v>
      </c>
      <c r="H12" s="220">
        <f t="shared" si="0"/>
        <v>578273.69999999995</v>
      </c>
    </row>
    <row r="13" spans="1:9">
      <c r="A13" s="218">
        <v>20</v>
      </c>
      <c r="B13" s="218">
        <v>1</v>
      </c>
      <c r="C13" s="219" t="s">
        <v>47</v>
      </c>
      <c r="D13" s="220">
        <v>0</v>
      </c>
      <c r="E13" s="220">
        <v>0</v>
      </c>
      <c r="F13" s="220">
        <v>24789423.970000006</v>
      </c>
      <c r="G13" s="220">
        <v>0</v>
      </c>
      <c r="H13" s="220">
        <f t="shared" si="0"/>
        <v>24789423.970000006</v>
      </c>
    </row>
    <row r="14" spans="1:9">
      <c r="A14" s="218">
        <v>20</v>
      </c>
      <c r="B14" s="218">
        <v>2</v>
      </c>
      <c r="C14" s="219" t="s">
        <v>47</v>
      </c>
      <c r="D14" s="220">
        <v>0</v>
      </c>
      <c r="E14" s="220">
        <v>0</v>
      </c>
      <c r="F14" s="220">
        <v>38943</v>
      </c>
      <c r="G14" s="220">
        <v>0</v>
      </c>
      <c r="H14" s="220">
        <f t="shared" si="0"/>
        <v>38943</v>
      </c>
    </row>
    <row r="15" spans="1:9">
      <c r="A15" s="218">
        <v>20</v>
      </c>
      <c r="B15" s="218">
        <v>3</v>
      </c>
      <c r="C15" s="219" t="s">
        <v>47</v>
      </c>
      <c r="D15" s="220">
        <v>0</v>
      </c>
      <c r="E15" s="220">
        <v>0</v>
      </c>
      <c r="F15" s="221">
        <v>1449717.590000001</v>
      </c>
      <c r="G15" s="220">
        <v>0</v>
      </c>
      <c r="H15" s="220">
        <f t="shared" si="0"/>
        <v>1449717.590000001</v>
      </c>
    </row>
    <row r="16" spans="1:9">
      <c r="A16" s="218">
        <v>20</v>
      </c>
      <c r="B16" s="218">
        <v>4</v>
      </c>
      <c r="C16" s="219" t="s">
        <v>47</v>
      </c>
      <c r="D16" s="220">
        <v>0</v>
      </c>
      <c r="E16" s="220">
        <v>0</v>
      </c>
      <c r="F16" s="220">
        <v>3755196.43</v>
      </c>
      <c r="G16" s="220">
        <v>0</v>
      </c>
      <c r="H16" s="220">
        <f t="shared" si="0"/>
        <v>3755196.43</v>
      </c>
    </row>
    <row r="17" spans="1:8">
      <c r="A17" s="218">
        <v>20</v>
      </c>
      <c r="B17" s="218">
        <v>5</v>
      </c>
      <c r="C17" s="219" t="s">
        <v>47</v>
      </c>
      <c r="D17" s="220">
        <v>0</v>
      </c>
      <c r="E17" s="220">
        <v>0</v>
      </c>
      <c r="F17" s="220">
        <v>883032.03999999911</v>
      </c>
      <c r="G17" s="220">
        <v>0</v>
      </c>
      <c r="H17" s="220">
        <f t="shared" si="0"/>
        <v>883032.03999999911</v>
      </c>
    </row>
    <row r="18" spans="1:8">
      <c r="A18" s="218">
        <v>41</v>
      </c>
      <c r="B18" s="218">
        <v>3</v>
      </c>
      <c r="C18" s="219" t="s">
        <v>50</v>
      </c>
      <c r="D18" s="220">
        <v>0</v>
      </c>
      <c r="E18" s="220">
        <v>0</v>
      </c>
      <c r="F18" s="220">
        <v>25564</v>
      </c>
      <c r="G18" s="220">
        <v>0</v>
      </c>
      <c r="H18" s="220">
        <f t="shared" si="0"/>
        <v>25564</v>
      </c>
    </row>
    <row r="19" spans="1:8">
      <c r="A19" s="218">
        <v>41</v>
      </c>
      <c r="B19" s="218">
        <v>4</v>
      </c>
      <c r="C19" s="219" t="s">
        <v>50</v>
      </c>
      <c r="D19" s="220">
        <v>28248357.309999999</v>
      </c>
      <c r="E19" s="220">
        <v>0</v>
      </c>
      <c r="F19" s="220">
        <v>0</v>
      </c>
      <c r="G19" s="220">
        <v>0</v>
      </c>
      <c r="H19" s="220">
        <f t="shared" si="0"/>
        <v>28248357.309999999</v>
      </c>
    </row>
    <row r="20" spans="1:8">
      <c r="A20" s="218">
        <v>46</v>
      </c>
      <c r="B20" s="218">
        <v>2</v>
      </c>
      <c r="C20" s="219" t="s">
        <v>51</v>
      </c>
      <c r="D20" s="220">
        <v>0</v>
      </c>
      <c r="E20" s="220">
        <v>0</v>
      </c>
      <c r="F20" s="220">
        <v>213.69000000040978</v>
      </c>
      <c r="G20" s="220">
        <v>0</v>
      </c>
      <c r="H20" s="220">
        <f t="shared" si="0"/>
        <v>213.69000000040978</v>
      </c>
    </row>
    <row r="21" spans="1:8">
      <c r="A21" s="218">
        <v>47</v>
      </c>
      <c r="B21" s="218">
        <v>1</v>
      </c>
      <c r="C21" s="219" t="s">
        <v>52</v>
      </c>
      <c r="D21" s="220">
        <v>0</v>
      </c>
      <c r="E21" s="220">
        <v>0</v>
      </c>
      <c r="F21" s="220">
        <v>562.55000000000018</v>
      </c>
      <c r="G21" s="220">
        <v>0</v>
      </c>
      <c r="H21" s="220">
        <f t="shared" si="0"/>
        <v>562.55000000000018</v>
      </c>
    </row>
    <row r="22" spans="1:8">
      <c r="A22" s="218">
        <v>47</v>
      </c>
      <c r="B22" s="218">
        <v>26</v>
      </c>
      <c r="C22" s="219" t="s">
        <v>52</v>
      </c>
      <c r="D22" s="220">
        <v>0</v>
      </c>
      <c r="E22" s="220">
        <v>0</v>
      </c>
      <c r="F22" s="220">
        <v>306479.55999999994</v>
      </c>
      <c r="G22" s="220">
        <v>0</v>
      </c>
      <c r="H22" s="220">
        <f t="shared" si="0"/>
        <v>306479.55999999994</v>
      </c>
    </row>
    <row r="23" spans="1:8">
      <c r="A23" s="218">
        <v>48</v>
      </c>
      <c r="B23" s="218">
        <v>1</v>
      </c>
      <c r="C23" s="219" t="s">
        <v>53</v>
      </c>
      <c r="D23" s="220">
        <v>0</v>
      </c>
      <c r="E23" s="220">
        <v>0</v>
      </c>
      <c r="F23" s="220">
        <v>132611</v>
      </c>
      <c r="G23" s="220">
        <v>0</v>
      </c>
      <c r="H23" s="220">
        <f t="shared" si="0"/>
        <v>132611</v>
      </c>
    </row>
    <row r="24" spans="1:8">
      <c r="A24" s="218">
        <v>52</v>
      </c>
      <c r="B24" s="218">
        <v>1</v>
      </c>
      <c r="C24" s="219" t="s">
        <v>56</v>
      </c>
      <c r="D24" s="220">
        <v>0</v>
      </c>
      <c r="E24" s="220">
        <v>0</v>
      </c>
      <c r="F24" s="220">
        <v>1635522.0699999998</v>
      </c>
      <c r="G24" s="220">
        <v>0</v>
      </c>
      <c r="H24" s="220">
        <f t="shared" si="0"/>
        <v>1635522.0699999998</v>
      </c>
    </row>
    <row r="25" spans="1:8">
      <c r="A25" s="218">
        <v>66</v>
      </c>
      <c r="B25" s="218">
        <v>1</v>
      </c>
      <c r="C25" s="219" t="s">
        <v>57</v>
      </c>
      <c r="D25" s="220">
        <v>14323</v>
      </c>
      <c r="E25" s="220">
        <v>0</v>
      </c>
      <c r="F25" s="220">
        <v>0</v>
      </c>
      <c r="G25" s="220">
        <v>0</v>
      </c>
      <c r="H25" s="220">
        <f t="shared" si="0"/>
        <v>14323</v>
      </c>
    </row>
    <row r="26" spans="1:8">
      <c r="A26" s="218">
        <v>66</v>
      </c>
      <c r="B26" s="218">
        <v>2</v>
      </c>
      <c r="C26" s="219" t="s">
        <v>57</v>
      </c>
      <c r="D26" s="220">
        <v>0</v>
      </c>
      <c r="E26" s="220">
        <v>0</v>
      </c>
      <c r="F26" s="220">
        <v>1850</v>
      </c>
      <c r="G26" s="220">
        <v>0</v>
      </c>
      <c r="H26" s="220">
        <f t="shared" si="0"/>
        <v>1850</v>
      </c>
    </row>
    <row r="27" spans="1:8">
      <c r="A27" s="218">
        <v>70</v>
      </c>
      <c r="B27" s="218">
        <v>1</v>
      </c>
      <c r="C27" s="219" t="s">
        <v>58</v>
      </c>
      <c r="D27" s="220">
        <v>91151</v>
      </c>
      <c r="E27" s="220">
        <v>0</v>
      </c>
      <c r="F27" s="220">
        <v>1008775.1600000001</v>
      </c>
      <c r="G27" s="220">
        <v>0</v>
      </c>
      <c r="H27" s="220">
        <f t="shared" si="0"/>
        <v>1099926.1600000001</v>
      </c>
    </row>
    <row r="28" spans="1:8">
      <c r="A28" s="218">
        <v>78</v>
      </c>
      <c r="B28" s="218">
        <v>2</v>
      </c>
      <c r="C28" s="219" t="s">
        <v>2866</v>
      </c>
      <c r="D28" s="220">
        <v>569741.59</v>
      </c>
      <c r="E28" s="220">
        <v>0</v>
      </c>
      <c r="F28" s="220">
        <v>0</v>
      </c>
      <c r="G28" s="220">
        <v>0</v>
      </c>
      <c r="H28" s="220">
        <f t="shared" si="0"/>
        <v>569741.59</v>
      </c>
    </row>
    <row r="29" spans="1:8">
      <c r="A29" s="218">
        <v>78</v>
      </c>
      <c r="B29" s="218">
        <v>3</v>
      </c>
      <c r="C29" s="219" t="s">
        <v>2866</v>
      </c>
      <c r="D29" s="220">
        <v>0</v>
      </c>
      <c r="E29" s="220">
        <v>0</v>
      </c>
      <c r="F29" s="220">
        <v>5800.9999999999782</v>
      </c>
      <c r="G29" s="220">
        <v>0</v>
      </c>
      <c r="H29" s="220">
        <f t="shared" si="0"/>
        <v>5800.9999999999782</v>
      </c>
    </row>
    <row r="30" spans="1:8">
      <c r="A30" s="218">
        <v>81</v>
      </c>
      <c r="B30" s="218">
        <v>1</v>
      </c>
      <c r="C30" s="219" t="s">
        <v>61</v>
      </c>
      <c r="D30" s="220">
        <v>1211056.27</v>
      </c>
      <c r="E30" s="220">
        <v>0</v>
      </c>
      <c r="F30" s="220">
        <v>0</v>
      </c>
      <c r="G30" s="220">
        <v>0</v>
      </c>
      <c r="H30" s="220">
        <f t="shared" si="0"/>
        <v>1211056.27</v>
      </c>
    </row>
    <row r="31" spans="1:8">
      <c r="A31" s="218">
        <v>86</v>
      </c>
      <c r="B31" s="218">
        <v>1</v>
      </c>
      <c r="C31" s="219" t="s">
        <v>62</v>
      </c>
      <c r="D31" s="220">
        <v>772425.67</v>
      </c>
      <c r="E31" s="220">
        <v>0</v>
      </c>
      <c r="F31" s="220">
        <v>0</v>
      </c>
      <c r="G31" s="220">
        <v>0</v>
      </c>
      <c r="H31" s="220">
        <f t="shared" si="0"/>
        <v>772425.67</v>
      </c>
    </row>
    <row r="32" spans="1:8">
      <c r="A32" s="218" t="s">
        <v>618</v>
      </c>
      <c r="B32" s="218">
        <v>1</v>
      </c>
      <c r="C32" s="219" t="s">
        <v>1242</v>
      </c>
      <c r="D32" s="220">
        <v>4335.1400000000003</v>
      </c>
      <c r="E32" s="220">
        <v>0</v>
      </c>
      <c r="F32" s="220">
        <v>0</v>
      </c>
      <c r="G32" s="220">
        <v>0</v>
      </c>
      <c r="H32" s="220">
        <f t="shared" si="0"/>
        <v>4335.1400000000003</v>
      </c>
    </row>
    <row r="33" spans="1:8">
      <c r="A33" s="218" t="s">
        <v>620</v>
      </c>
      <c r="B33" s="218">
        <v>2</v>
      </c>
      <c r="C33" s="219" t="s">
        <v>1242</v>
      </c>
      <c r="D33" s="220">
        <v>457417352.41000021</v>
      </c>
      <c r="E33" s="220">
        <v>0</v>
      </c>
      <c r="F33" s="220">
        <v>0</v>
      </c>
      <c r="G33" s="220">
        <v>0</v>
      </c>
      <c r="H33" s="220">
        <f t="shared" si="0"/>
        <v>457417352.41000021</v>
      </c>
    </row>
    <row r="34" spans="1:8">
      <c r="A34" s="218" t="s">
        <v>621</v>
      </c>
      <c r="B34" s="218">
        <v>3</v>
      </c>
      <c r="C34" s="219" t="s">
        <v>8428</v>
      </c>
      <c r="D34" s="220">
        <v>0</v>
      </c>
      <c r="E34" s="220">
        <v>73833500</v>
      </c>
      <c r="F34" s="220">
        <v>0</v>
      </c>
      <c r="G34" s="220">
        <v>0</v>
      </c>
      <c r="H34" s="220">
        <f t="shared" si="0"/>
        <v>73833500</v>
      </c>
    </row>
    <row r="35" spans="1:8">
      <c r="A35" s="218" t="s">
        <v>623</v>
      </c>
      <c r="B35" s="218">
        <v>4</v>
      </c>
      <c r="C35" s="219" t="s">
        <v>1302</v>
      </c>
      <c r="D35" s="220">
        <v>0</v>
      </c>
      <c r="E35" s="220">
        <v>2996146.3</v>
      </c>
      <c r="F35" s="220">
        <v>0</v>
      </c>
      <c r="G35" s="220">
        <v>0</v>
      </c>
      <c r="H35" s="220">
        <f t="shared" si="0"/>
        <v>2996146.3</v>
      </c>
    </row>
    <row r="36" spans="1:8">
      <c r="A36" s="218">
        <v>109</v>
      </c>
      <c r="B36" s="218">
        <v>1</v>
      </c>
      <c r="C36" s="219" t="s">
        <v>1298</v>
      </c>
      <c r="D36" s="220">
        <v>0</v>
      </c>
      <c r="E36" s="220">
        <v>0</v>
      </c>
      <c r="F36" s="220">
        <v>0</v>
      </c>
      <c r="G36" s="220">
        <v>124046</v>
      </c>
      <c r="H36" s="220">
        <f t="shared" si="0"/>
        <v>124046</v>
      </c>
    </row>
    <row r="37" spans="1:8">
      <c r="A37" s="218">
        <v>117</v>
      </c>
      <c r="B37" s="218">
        <v>1</v>
      </c>
      <c r="C37" s="219" t="s">
        <v>72</v>
      </c>
      <c r="D37" s="220">
        <v>5940</v>
      </c>
      <c r="E37" s="220">
        <v>0</v>
      </c>
      <c r="F37" s="220">
        <v>0</v>
      </c>
      <c r="G37" s="220">
        <v>3194850</v>
      </c>
      <c r="H37" s="220">
        <f t="shared" si="0"/>
        <v>3200790</v>
      </c>
    </row>
    <row r="38" spans="1:8">
      <c r="A38" s="218">
        <v>129</v>
      </c>
      <c r="B38" s="218">
        <v>1</v>
      </c>
      <c r="C38" s="219" t="s">
        <v>76</v>
      </c>
      <c r="D38" s="220">
        <v>0</v>
      </c>
      <c r="E38" s="220">
        <v>0</v>
      </c>
      <c r="F38" s="220">
        <v>0</v>
      </c>
      <c r="G38" s="220">
        <v>488743</v>
      </c>
      <c r="H38" s="220">
        <f t="shared" si="0"/>
        <v>488743</v>
      </c>
    </row>
    <row r="39" spans="1:8">
      <c r="A39" s="218">
        <v>130</v>
      </c>
      <c r="B39" s="218">
        <v>1</v>
      </c>
      <c r="C39" s="219" t="s">
        <v>77</v>
      </c>
      <c r="D39" s="220">
        <v>0</v>
      </c>
      <c r="E39" s="220">
        <v>0</v>
      </c>
      <c r="F39" s="220">
        <v>0</v>
      </c>
      <c r="G39" s="220">
        <v>2161695.2000000002</v>
      </c>
      <c r="H39" s="220">
        <f t="shared" si="0"/>
        <v>2161695.2000000002</v>
      </c>
    </row>
    <row r="40" spans="1:8">
      <c r="A40" s="218">
        <v>132</v>
      </c>
      <c r="B40" s="218">
        <v>2</v>
      </c>
      <c r="C40" s="219" t="s">
        <v>78</v>
      </c>
      <c r="D40" s="220">
        <v>1476383.34</v>
      </c>
      <c r="E40" s="220">
        <v>0</v>
      </c>
      <c r="F40" s="220">
        <v>0</v>
      </c>
      <c r="G40" s="220">
        <v>0</v>
      </c>
      <c r="H40" s="220">
        <f t="shared" si="0"/>
        <v>1476383.34</v>
      </c>
    </row>
    <row r="41" spans="1:8">
      <c r="A41" s="218">
        <v>132</v>
      </c>
      <c r="B41" s="218">
        <v>4</v>
      </c>
      <c r="C41" s="219" t="s">
        <v>78</v>
      </c>
      <c r="D41" s="220">
        <v>2708333</v>
      </c>
      <c r="E41" s="220">
        <v>0</v>
      </c>
      <c r="F41" s="220">
        <v>0</v>
      </c>
      <c r="G41" s="220">
        <v>0</v>
      </c>
      <c r="H41" s="220">
        <f t="shared" si="0"/>
        <v>2708333</v>
      </c>
    </row>
    <row r="42" spans="1:8">
      <c r="A42" s="218">
        <v>133</v>
      </c>
      <c r="B42" s="218">
        <v>1</v>
      </c>
      <c r="C42" s="219" t="s">
        <v>79</v>
      </c>
      <c r="D42" s="220">
        <v>0</v>
      </c>
      <c r="E42" s="220">
        <v>0</v>
      </c>
      <c r="F42" s="220">
        <v>0</v>
      </c>
      <c r="G42" s="220">
        <v>174359.15000000078</v>
      </c>
      <c r="H42" s="220">
        <f t="shared" si="0"/>
        <v>174359.15000000078</v>
      </c>
    </row>
    <row r="43" spans="1:8">
      <c r="A43" s="218">
        <v>134</v>
      </c>
      <c r="B43" s="218">
        <v>1</v>
      </c>
      <c r="C43" s="219" t="s">
        <v>80</v>
      </c>
      <c r="D43" s="220">
        <v>0</v>
      </c>
      <c r="E43" s="220">
        <v>0</v>
      </c>
      <c r="F43" s="220">
        <v>0</v>
      </c>
      <c r="G43" s="220">
        <v>29743032.370000005</v>
      </c>
      <c r="H43" s="220">
        <f t="shared" si="0"/>
        <v>29743032.370000005</v>
      </c>
    </row>
    <row r="44" spans="1:8">
      <c r="A44" s="218">
        <v>163</v>
      </c>
      <c r="B44" s="218">
        <v>1</v>
      </c>
      <c r="C44" s="219" t="s">
        <v>102</v>
      </c>
      <c r="D44" s="220">
        <v>618011.80000000005</v>
      </c>
      <c r="E44" s="220">
        <v>0</v>
      </c>
      <c r="F44" s="220">
        <v>0</v>
      </c>
      <c r="G44" s="220">
        <v>9703822.030000018</v>
      </c>
      <c r="H44" s="220">
        <f t="shared" si="0"/>
        <v>10321833.830000019</v>
      </c>
    </row>
    <row r="45" spans="1:8">
      <c r="A45" s="218">
        <v>203</v>
      </c>
      <c r="B45" s="218">
        <v>1</v>
      </c>
      <c r="C45" s="219" t="s">
        <v>111</v>
      </c>
      <c r="D45" s="220">
        <v>0</v>
      </c>
      <c r="E45" s="220">
        <v>0</v>
      </c>
      <c r="F45" s="220">
        <v>0</v>
      </c>
      <c r="G45" s="220">
        <v>1019862.8199999928</v>
      </c>
      <c r="H45" s="220">
        <f t="shared" si="0"/>
        <v>1019862.8199999928</v>
      </c>
    </row>
    <row r="46" spans="1:8">
      <c r="A46" s="218">
        <v>212</v>
      </c>
      <c r="B46" s="218">
        <v>3</v>
      </c>
      <c r="C46" s="219" t="s">
        <v>762</v>
      </c>
      <c r="D46" s="220">
        <v>20167.93</v>
      </c>
      <c r="E46" s="220">
        <v>0</v>
      </c>
      <c r="F46" s="220">
        <v>0</v>
      </c>
      <c r="G46" s="220">
        <v>0</v>
      </c>
      <c r="H46" s="220">
        <f t="shared" si="0"/>
        <v>20167.93</v>
      </c>
    </row>
    <row r="47" spans="1:8">
      <c r="A47" s="218">
        <v>222</v>
      </c>
      <c r="B47" s="218">
        <v>1</v>
      </c>
      <c r="C47" s="219" t="s">
        <v>118</v>
      </c>
      <c r="D47" s="220">
        <v>0</v>
      </c>
      <c r="E47" s="220">
        <v>0</v>
      </c>
      <c r="F47" s="220">
        <v>0</v>
      </c>
      <c r="G47" s="220">
        <v>6737902.0699999994</v>
      </c>
      <c r="H47" s="220">
        <f t="shared" si="0"/>
        <v>6737902.0699999994</v>
      </c>
    </row>
    <row r="48" spans="1:8">
      <c r="A48" s="218">
        <v>223</v>
      </c>
      <c r="B48" s="218">
        <v>1</v>
      </c>
      <c r="C48" s="219" t="s">
        <v>119</v>
      </c>
      <c r="D48" s="220">
        <v>3793256.1</v>
      </c>
      <c r="E48" s="220">
        <v>0</v>
      </c>
      <c r="F48" s="220">
        <v>0</v>
      </c>
      <c r="G48" s="220">
        <v>0</v>
      </c>
      <c r="H48" s="220">
        <f t="shared" si="0"/>
        <v>3793256.1</v>
      </c>
    </row>
    <row r="49" spans="1:8">
      <c r="A49" s="218">
        <v>225</v>
      </c>
      <c r="B49" s="218">
        <v>1</v>
      </c>
      <c r="C49" s="219" t="s">
        <v>121</v>
      </c>
      <c r="D49" s="220">
        <v>497200.91000000015</v>
      </c>
      <c r="E49" s="220">
        <v>0</v>
      </c>
      <c r="F49" s="220">
        <v>0</v>
      </c>
      <c r="G49" s="220">
        <v>0</v>
      </c>
      <c r="H49" s="220">
        <f t="shared" si="0"/>
        <v>497200.91000000015</v>
      </c>
    </row>
    <row r="50" spans="1:8">
      <c r="A50" s="218">
        <v>234</v>
      </c>
      <c r="B50" s="218">
        <v>1</v>
      </c>
      <c r="C50" s="219" t="s">
        <v>1299</v>
      </c>
      <c r="D50" s="220">
        <v>0</v>
      </c>
      <c r="E50" s="220">
        <v>0</v>
      </c>
      <c r="F50" s="220">
        <v>0</v>
      </c>
      <c r="G50" s="220">
        <v>2159430.8800000004</v>
      </c>
      <c r="H50" s="220">
        <f t="shared" si="0"/>
        <v>2159430.8800000004</v>
      </c>
    </row>
    <row r="51" spans="1:8">
      <c r="A51" s="218">
        <v>249</v>
      </c>
      <c r="B51" s="218">
        <v>1</v>
      </c>
      <c r="C51" s="219" t="s">
        <v>131</v>
      </c>
      <c r="D51" s="220">
        <v>0</v>
      </c>
      <c r="E51" s="220">
        <v>0</v>
      </c>
      <c r="F51" s="220">
        <v>0</v>
      </c>
      <c r="G51" s="220">
        <v>4554974</v>
      </c>
      <c r="H51" s="220">
        <f t="shared" si="0"/>
        <v>4554974</v>
      </c>
    </row>
    <row r="52" spans="1:8">
      <c r="A52" s="218">
        <v>253</v>
      </c>
      <c r="B52" s="218">
        <v>1</v>
      </c>
      <c r="C52" s="219" t="s">
        <v>134</v>
      </c>
      <c r="D52" s="220">
        <v>5743375</v>
      </c>
      <c r="E52" s="220">
        <v>0</v>
      </c>
      <c r="F52" s="220">
        <v>0</v>
      </c>
      <c r="G52" s="220">
        <v>0</v>
      </c>
      <c r="H52" s="220">
        <f t="shared" si="0"/>
        <v>5743375</v>
      </c>
    </row>
    <row r="53" spans="1:8">
      <c r="A53" s="218">
        <v>269</v>
      </c>
      <c r="B53" s="218">
        <v>2</v>
      </c>
      <c r="C53" s="219" t="s">
        <v>140</v>
      </c>
      <c r="D53" s="220">
        <v>1195522</v>
      </c>
      <c r="E53" s="220">
        <v>0</v>
      </c>
      <c r="F53" s="220">
        <v>0</v>
      </c>
      <c r="G53" s="220">
        <v>85322</v>
      </c>
      <c r="H53" s="220">
        <f t="shared" si="0"/>
        <v>1280844</v>
      </c>
    </row>
    <row r="54" spans="1:8">
      <c r="A54" s="218">
        <v>270</v>
      </c>
      <c r="B54" s="218">
        <v>2</v>
      </c>
      <c r="C54" s="219" t="s">
        <v>141</v>
      </c>
      <c r="D54" s="220">
        <v>444791</v>
      </c>
      <c r="E54" s="220">
        <v>0</v>
      </c>
      <c r="F54" s="220">
        <v>0</v>
      </c>
      <c r="G54" s="220">
        <v>0</v>
      </c>
      <c r="H54" s="220">
        <f t="shared" si="0"/>
        <v>444791</v>
      </c>
    </row>
    <row r="55" spans="1:8">
      <c r="A55" s="218">
        <v>272</v>
      </c>
      <c r="B55" s="218">
        <v>2</v>
      </c>
      <c r="C55" s="219" t="s">
        <v>143</v>
      </c>
      <c r="D55" s="220">
        <v>828206</v>
      </c>
      <c r="E55" s="220">
        <v>0</v>
      </c>
      <c r="F55" s="220">
        <v>0</v>
      </c>
      <c r="G55" s="220">
        <v>0</v>
      </c>
      <c r="H55" s="220">
        <f t="shared" si="0"/>
        <v>828206</v>
      </c>
    </row>
    <row r="56" spans="1:8">
      <c r="A56" s="218">
        <v>283</v>
      </c>
      <c r="B56" s="218">
        <v>1</v>
      </c>
      <c r="C56" s="219" t="s">
        <v>146</v>
      </c>
      <c r="D56" s="220">
        <v>114923.52</v>
      </c>
      <c r="E56" s="220">
        <v>0</v>
      </c>
      <c r="F56" s="220">
        <v>0</v>
      </c>
      <c r="G56" s="220">
        <v>0</v>
      </c>
      <c r="H56" s="220">
        <f t="shared" si="0"/>
        <v>114923.52</v>
      </c>
    </row>
    <row r="57" spans="1:8">
      <c r="A57" s="218">
        <v>290</v>
      </c>
      <c r="B57" s="218">
        <v>1</v>
      </c>
      <c r="C57" s="219" t="s">
        <v>794</v>
      </c>
      <c r="D57" s="220">
        <v>76278990.870000005</v>
      </c>
      <c r="E57" s="220">
        <v>0</v>
      </c>
      <c r="F57" s="220">
        <v>0</v>
      </c>
      <c r="G57" s="220">
        <v>0</v>
      </c>
      <c r="H57" s="220">
        <f t="shared" si="0"/>
        <v>76278990.870000005</v>
      </c>
    </row>
    <row r="58" spans="1:8">
      <c r="A58" s="218">
        <v>291</v>
      </c>
      <c r="B58" s="218">
        <v>1</v>
      </c>
      <c r="C58" s="219" t="s">
        <v>151</v>
      </c>
      <c r="D58" s="220">
        <v>27792309.470000044</v>
      </c>
      <c r="E58" s="220">
        <v>0</v>
      </c>
      <c r="F58" s="220">
        <v>0</v>
      </c>
      <c r="G58" s="220">
        <v>0</v>
      </c>
      <c r="H58" s="220">
        <f t="shared" si="0"/>
        <v>27792309.470000044</v>
      </c>
    </row>
    <row r="59" spans="1:8">
      <c r="A59" s="218">
        <v>292</v>
      </c>
      <c r="B59" s="218">
        <v>1</v>
      </c>
      <c r="C59" s="219" t="s">
        <v>152</v>
      </c>
      <c r="D59" s="220">
        <v>4493.5</v>
      </c>
      <c r="E59" s="220">
        <v>0</v>
      </c>
      <c r="F59" s="220">
        <v>0</v>
      </c>
      <c r="G59" s="220">
        <v>601865.12</v>
      </c>
      <c r="H59" s="220">
        <f t="shared" si="0"/>
        <v>606358.62</v>
      </c>
    </row>
    <row r="60" spans="1:8">
      <c r="A60" s="218">
        <v>293</v>
      </c>
      <c r="B60" s="218">
        <v>5</v>
      </c>
      <c r="C60" s="219" t="s">
        <v>153</v>
      </c>
      <c r="D60" s="220">
        <v>0</v>
      </c>
      <c r="E60" s="220">
        <v>0</v>
      </c>
      <c r="F60" s="220">
        <v>0</v>
      </c>
      <c r="G60" s="220">
        <v>335</v>
      </c>
      <c r="H60" s="220">
        <f t="shared" si="0"/>
        <v>335</v>
      </c>
    </row>
    <row r="61" spans="1:8" s="233" customFormat="1" ht="15" customHeight="1">
      <c r="A61" s="230">
        <v>310</v>
      </c>
      <c r="B61" s="230">
        <v>1</v>
      </c>
      <c r="C61" s="231" t="s">
        <v>168</v>
      </c>
      <c r="D61" s="232">
        <v>45152.480000000003</v>
      </c>
      <c r="E61" s="232">
        <v>0</v>
      </c>
      <c r="F61" s="232">
        <v>0</v>
      </c>
      <c r="G61" s="232">
        <v>991122898.63</v>
      </c>
      <c r="H61" s="232">
        <f t="shared" si="0"/>
        <v>991168051.11000001</v>
      </c>
    </row>
    <row r="62" spans="1:8">
      <c r="A62" s="218">
        <v>312</v>
      </c>
      <c r="B62" s="218">
        <v>1</v>
      </c>
      <c r="C62" s="219" t="s">
        <v>170</v>
      </c>
      <c r="D62" s="222">
        <v>4254927</v>
      </c>
      <c r="E62" s="220">
        <v>0</v>
      </c>
      <c r="F62" s="220">
        <v>0</v>
      </c>
      <c r="G62" s="220">
        <v>59797431.289999992</v>
      </c>
      <c r="H62" s="220">
        <f t="shared" si="0"/>
        <v>64052358.289999992</v>
      </c>
    </row>
    <row r="63" spans="1:8">
      <c r="A63" s="218">
        <v>315</v>
      </c>
      <c r="B63" s="218">
        <v>1</v>
      </c>
      <c r="C63" s="219" t="s">
        <v>14488</v>
      </c>
      <c r="D63" s="220">
        <v>1732</v>
      </c>
      <c r="E63" s="220">
        <v>0</v>
      </c>
      <c r="F63" s="220">
        <v>0</v>
      </c>
      <c r="G63" s="220">
        <v>0</v>
      </c>
      <c r="H63" s="220">
        <f t="shared" si="0"/>
        <v>1732</v>
      </c>
    </row>
    <row r="64" spans="1:8">
      <c r="A64" s="218">
        <v>343</v>
      </c>
      <c r="B64" s="218">
        <v>1</v>
      </c>
      <c r="C64" s="219" t="s">
        <v>178</v>
      </c>
      <c r="D64" s="222">
        <v>0</v>
      </c>
      <c r="E64" s="220">
        <v>0</v>
      </c>
      <c r="F64" s="220">
        <v>0</v>
      </c>
      <c r="G64" s="220">
        <v>350</v>
      </c>
      <c r="H64" s="220">
        <f t="shared" si="0"/>
        <v>350</v>
      </c>
    </row>
    <row r="65" spans="1:8">
      <c r="A65" s="218">
        <v>347</v>
      </c>
      <c r="B65" s="218">
        <v>1</v>
      </c>
      <c r="C65" s="219" t="s">
        <v>182</v>
      </c>
      <c r="D65" s="222">
        <v>890</v>
      </c>
      <c r="E65" s="220">
        <v>0</v>
      </c>
      <c r="F65" s="220">
        <v>0</v>
      </c>
      <c r="G65" s="220">
        <v>92238.399999999907</v>
      </c>
      <c r="H65" s="220">
        <f t="shared" si="0"/>
        <v>93128.399999999907</v>
      </c>
    </row>
    <row r="66" spans="1:8">
      <c r="A66" s="218">
        <v>348</v>
      </c>
      <c r="B66" s="218">
        <v>1</v>
      </c>
      <c r="C66" s="219" t="s">
        <v>183</v>
      </c>
      <c r="D66" s="220">
        <v>716910</v>
      </c>
      <c r="E66" s="220">
        <v>0</v>
      </c>
      <c r="F66" s="220">
        <v>0</v>
      </c>
      <c r="G66" s="220">
        <v>0</v>
      </c>
      <c r="H66" s="220">
        <f t="shared" si="0"/>
        <v>716910</v>
      </c>
    </row>
    <row r="67" spans="1:8">
      <c r="A67" s="218">
        <v>380</v>
      </c>
      <c r="B67" s="218">
        <v>1</v>
      </c>
      <c r="C67" s="219" t="s">
        <v>7004</v>
      </c>
      <c r="D67" s="220">
        <v>0</v>
      </c>
      <c r="E67" s="220">
        <v>0</v>
      </c>
      <c r="F67" s="220">
        <v>0</v>
      </c>
      <c r="G67" s="220">
        <v>2103200.2500000005</v>
      </c>
      <c r="H67" s="220">
        <f t="shared" si="0"/>
        <v>2103200.2500000005</v>
      </c>
    </row>
    <row r="68" spans="1:8">
      <c r="A68" s="218">
        <v>512</v>
      </c>
      <c r="B68" s="218">
        <v>4</v>
      </c>
      <c r="C68" s="219" t="s">
        <v>5947</v>
      </c>
      <c r="D68" s="220">
        <v>54724.31</v>
      </c>
      <c r="E68" s="220">
        <v>0</v>
      </c>
      <c r="F68" s="220">
        <v>0</v>
      </c>
      <c r="G68" s="220">
        <v>0</v>
      </c>
      <c r="H68" s="220">
        <f t="shared" si="0"/>
        <v>54724.31</v>
      </c>
    </row>
    <row r="69" spans="1:8">
      <c r="A69" s="218">
        <v>514</v>
      </c>
      <c r="B69" s="218">
        <v>1</v>
      </c>
      <c r="C69" s="219" t="s">
        <v>202</v>
      </c>
      <c r="D69" s="220">
        <v>9876472.6799999997</v>
      </c>
      <c r="E69" s="220">
        <v>0</v>
      </c>
      <c r="F69" s="220">
        <v>0</v>
      </c>
      <c r="G69" s="220">
        <v>0</v>
      </c>
      <c r="H69" s="220">
        <f t="shared" si="0"/>
        <v>9876472.6799999997</v>
      </c>
    </row>
    <row r="70" spans="1:8">
      <c r="A70" s="218">
        <v>522</v>
      </c>
      <c r="B70" s="218">
        <v>1</v>
      </c>
      <c r="C70" s="219" t="s">
        <v>205</v>
      </c>
      <c r="D70" s="220">
        <v>13220.82</v>
      </c>
      <c r="E70" s="220">
        <v>0</v>
      </c>
      <c r="F70" s="220">
        <v>0</v>
      </c>
      <c r="G70" s="220">
        <v>814132.30999999994</v>
      </c>
      <c r="H70" s="220">
        <f t="shared" si="0"/>
        <v>827353.12999999989</v>
      </c>
    </row>
    <row r="71" spans="1:8">
      <c r="A71" s="218">
        <v>523</v>
      </c>
      <c r="B71" s="218">
        <v>1</v>
      </c>
      <c r="C71" s="219" t="s">
        <v>846</v>
      </c>
      <c r="D71" s="220">
        <v>5181</v>
      </c>
      <c r="E71" s="220">
        <v>0</v>
      </c>
      <c r="F71" s="220">
        <v>0</v>
      </c>
      <c r="G71" s="220">
        <v>0</v>
      </c>
      <c r="H71" s="220">
        <f t="shared" si="0"/>
        <v>5181</v>
      </c>
    </row>
    <row r="72" spans="1:8">
      <c r="A72" s="218">
        <v>525</v>
      </c>
      <c r="B72" s="218">
        <v>1</v>
      </c>
      <c r="C72" s="219" t="s">
        <v>207</v>
      </c>
      <c r="D72" s="220">
        <v>0</v>
      </c>
      <c r="E72" s="220">
        <v>0</v>
      </c>
      <c r="F72" s="220">
        <v>0</v>
      </c>
      <c r="G72" s="220">
        <v>11208.72</v>
      </c>
      <c r="H72" s="220">
        <f t="shared" si="0"/>
        <v>11208.72</v>
      </c>
    </row>
    <row r="73" spans="1:8">
      <c r="A73" s="218">
        <v>526</v>
      </c>
      <c r="B73" s="218">
        <v>1</v>
      </c>
      <c r="C73" s="219" t="s">
        <v>208</v>
      </c>
      <c r="D73" s="220">
        <v>44720</v>
      </c>
      <c r="E73" s="220">
        <v>0</v>
      </c>
      <c r="F73" s="220">
        <v>0</v>
      </c>
      <c r="G73" s="220">
        <v>0</v>
      </c>
      <c r="H73" s="220">
        <f t="shared" ref="H73:H82" si="1">+SUM(D73:G73)</f>
        <v>44720</v>
      </c>
    </row>
    <row r="74" spans="1:8">
      <c r="A74" s="218">
        <v>573</v>
      </c>
      <c r="B74" s="218">
        <v>1</v>
      </c>
      <c r="C74" s="219" t="s">
        <v>212</v>
      </c>
      <c r="D74" s="220">
        <v>0.89</v>
      </c>
      <c r="E74" s="220">
        <v>0</v>
      </c>
      <c r="F74" s="220">
        <v>0</v>
      </c>
      <c r="G74" s="220">
        <v>0</v>
      </c>
      <c r="H74" s="220">
        <f t="shared" si="1"/>
        <v>0.89</v>
      </c>
    </row>
    <row r="75" spans="1:8">
      <c r="A75" s="218">
        <v>576</v>
      </c>
      <c r="B75" s="218">
        <v>1</v>
      </c>
      <c r="C75" s="219" t="s">
        <v>1340</v>
      </c>
      <c r="D75" s="220">
        <v>0</v>
      </c>
      <c r="E75" s="220">
        <v>0</v>
      </c>
      <c r="F75" s="220">
        <v>0</v>
      </c>
      <c r="G75" s="220">
        <v>137494.20999999973</v>
      </c>
      <c r="H75" s="220">
        <f t="shared" si="1"/>
        <v>137494.20999999973</v>
      </c>
    </row>
    <row r="76" spans="1:8">
      <c r="A76" s="218">
        <v>582</v>
      </c>
      <c r="B76" s="218">
        <v>1</v>
      </c>
      <c r="C76" s="219" t="s">
        <v>220</v>
      </c>
      <c r="D76" s="220">
        <v>0</v>
      </c>
      <c r="E76" s="220">
        <v>0</v>
      </c>
      <c r="F76" s="220">
        <v>0</v>
      </c>
      <c r="G76" s="220">
        <v>5087226.1399998963</v>
      </c>
      <c r="H76" s="220">
        <f t="shared" si="1"/>
        <v>5087226.1399998963</v>
      </c>
    </row>
    <row r="77" spans="1:8">
      <c r="A77" s="218">
        <v>586</v>
      </c>
      <c r="B77" s="218">
        <v>1</v>
      </c>
      <c r="C77" s="219" t="s">
        <v>223</v>
      </c>
      <c r="D77" s="220">
        <v>0</v>
      </c>
      <c r="E77" s="220">
        <v>0</v>
      </c>
      <c r="F77" s="220">
        <v>0</v>
      </c>
      <c r="G77" s="220">
        <v>5740312.1599999992</v>
      </c>
      <c r="H77" s="220">
        <f t="shared" si="1"/>
        <v>5740312.1599999992</v>
      </c>
    </row>
    <row r="78" spans="1:8" ht="25.5">
      <c r="A78" s="218">
        <v>587</v>
      </c>
      <c r="B78" s="218">
        <v>1</v>
      </c>
      <c r="C78" s="219" t="s">
        <v>7005</v>
      </c>
      <c r="D78" s="220">
        <v>935967.96000000008</v>
      </c>
      <c r="E78" s="220">
        <v>0</v>
      </c>
      <c r="F78" s="220">
        <v>0</v>
      </c>
      <c r="G78" s="220">
        <v>0</v>
      </c>
      <c r="H78" s="220">
        <f t="shared" si="1"/>
        <v>935967.96000000008</v>
      </c>
    </row>
    <row r="79" spans="1:8">
      <c r="A79" s="218">
        <v>591</v>
      </c>
      <c r="B79" s="218">
        <v>1</v>
      </c>
      <c r="C79" s="219" t="s">
        <v>1300</v>
      </c>
      <c r="D79" s="220">
        <v>0</v>
      </c>
      <c r="E79" s="220">
        <v>0</v>
      </c>
      <c r="F79" s="220">
        <v>0</v>
      </c>
      <c r="G79" s="220">
        <v>83365241.280000001</v>
      </c>
      <c r="H79" s="220">
        <f t="shared" si="1"/>
        <v>83365241.280000001</v>
      </c>
    </row>
    <row r="80" spans="1:8">
      <c r="A80" s="218">
        <v>592</v>
      </c>
      <c r="B80" s="218">
        <v>1</v>
      </c>
      <c r="C80" s="219" t="s">
        <v>1301</v>
      </c>
      <c r="D80" s="220">
        <v>4967848.68</v>
      </c>
      <c r="E80" s="220">
        <v>0</v>
      </c>
      <c r="F80" s="220">
        <v>0</v>
      </c>
      <c r="G80" s="220">
        <v>32122542.429999996</v>
      </c>
      <c r="H80" s="220">
        <f t="shared" si="1"/>
        <v>37090391.109999999</v>
      </c>
    </row>
    <row r="81" spans="1:8">
      <c r="A81" s="218">
        <v>660</v>
      </c>
      <c r="B81" s="218">
        <v>1</v>
      </c>
      <c r="C81" s="219" t="s">
        <v>234</v>
      </c>
      <c r="D81" s="220">
        <v>26031.67</v>
      </c>
      <c r="E81" s="220">
        <v>0</v>
      </c>
      <c r="F81" s="220">
        <v>0</v>
      </c>
      <c r="G81" s="220">
        <v>121505795.33000001</v>
      </c>
      <c r="H81" s="220">
        <f t="shared" si="1"/>
        <v>121531827.00000001</v>
      </c>
    </row>
    <row r="82" spans="1:8">
      <c r="A82" s="218">
        <v>661</v>
      </c>
      <c r="B82" s="218">
        <v>1</v>
      </c>
      <c r="C82" s="219" t="s">
        <v>235</v>
      </c>
      <c r="D82" s="220">
        <v>0</v>
      </c>
      <c r="E82" s="220">
        <v>0</v>
      </c>
      <c r="F82" s="220">
        <v>0</v>
      </c>
      <c r="G82" s="220">
        <v>260.55</v>
      </c>
      <c r="H82" s="220">
        <f t="shared" si="1"/>
        <v>260.55</v>
      </c>
    </row>
    <row r="83" spans="1:8">
      <c r="A83" s="218">
        <v>670</v>
      </c>
      <c r="B83" s="218">
        <v>1</v>
      </c>
      <c r="C83" s="219" t="s">
        <v>236</v>
      </c>
      <c r="D83" s="220">
        <v>0</v>
      </c>
      <c r="E83" s="220">
        <v>0</v>
      </c>
      <c r="F83" s="220">
        <v>0</v>
      </c>
      <c r="G83" s="220">
        <v>15030198.510000005</v>
      </c>
      <c r="H83" s="220">
        <f>+SUM(D83:G83)</f>
        <v>15030198.510000005</v>
      </c>
    </row>
    <row r="85" spans="1:8" ht="12.75" customHeight="1">
      <c r="A85" s="289" t="s">
        <v>638</v>
      </c>
      <c r="B85" s="290"/>
      <c r="C85" s="290"/>
      <c r="D85" s="225">
        <f>+SUBTOTAL(9,D9:D83)</f>
        <v>649645634.71000016</v>
      </c>
      <c r="E85" s="225">
        <f>+SUBTOTAL(9,E9:E83)</f>
        <v>76829646.299999997</v>
      </c>
      <c r="F85" s="225">
        <f>+SUBTOTAL(9,F9:F83)</f>
        <v>57274711.360000014</v>
      </c>
      <c r="G85" s="225">
        <f>+SUBTOTAL(9,G9:G83)</f>
        <v>1377680769.8499999</v>
      </c>
      <c r="H85" s="225">
        <f>+SUBTOTAL(9,H9:H83)</f>
        <v>2161430762.2200007</v>
      </c>
    </row>
  </sheetData>
  <sheetProtection algorithmName="SHA-512" hashValue="VA4BJGkIrEU4dPLEBmNPtEYsIPTiUyMv2u9XL+8gFROrdvdYI4GzlqBgcFS488VWMPH5dqAiPVJ61zO4KCyS2w==" saltValue="H8R+lCmJEf+PrDEVPLpM1g==" spinCount="100000" sheet="1" objects="1" scenarios="1" formatCells="0" formatColumns="0" formatRows="0" insertColumns="0" insertRows="0" insertHyperlinks="0" sort="0" autoFilter="0" pivotTables="0"/>
  <autoFilter ref="A8:H83"/>
  <mergeCells count="6">
    <mergeCell ref="A85:C85"/>
    <mergeCell ref="D7:G7"/>
    <mergeCell ref="A1:I1"/>
    <mergeCell ref="A2:I2"/>
    <mergeCell ref="A3:I3"/>
    <mergeCell ref="A4:I4"/>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628"/>
  <sheetViews>
    <sheetView showGridLines="0" view="pageBreakPreview" zoomScale="85" zoomScaleNormal="70" zoomScaleSheetLayoutView="85" workbookViewId="0">
      <pane xSplit="3" ySplit="12" topLeftCell="AJ202" activePane="bottomRight" state="frozen"/>
      <selection activeCell="G12" sqref="G12"/>
      <selection pane="topRight" activeCell="G12" sqref="G12"/>
      <selection pane="bottomLeft" activeCell="G12" sqref="G12"/>
      <selection pane="bottomRight" activeCell="B223" sqref="B223"/>
    </sheetView>
  </sheetViews>
  <sheetFormatPr baseColWidth="10" defaultRowHeight="15" outlineLevelRow="2" outlineLevelCol="1"/>
  <cols>
    <col min="1" max="1" width="8.140625" style="12" customWidth="1"/>
    <col min="2" max="2" width="82" style="13" customWidth="1"/>
    <col min="3" max="3" width="7.5703125" style="14" customWidth="1"/>
    <col min="4" max="5" width="13.7109375" style="15" hidden="1" customWidth="1" outlineLevel="1"/>
    <col min="6" max="6" width="16.5703125" style="15" hidden="1" customWidth="1" outlineLevel="1"/>
    <col min="7" max="9" width="13.7109375" style="15" hidden="1" customWidth="1" outlineLevel="1"/>
    <col min="10" max="10" width="15.7109375" style="15" hidden="1" customWidth="1" outlineLevel="1"/>
    <col min="11" max="11" width="14" style="15" hidden="1" customWidth="1" outlineLevel="1"/>
    <col min="12" max="12" width="15.28515625" style="15" hidden="1" customWidth="1" outlineLevel="1"/>
    <col min="13" max="13" width="14.85546875" style="15" hidden="1" customWidth="1" outlineLevel="1"/>
    <col min="14" max="14" width="15.7109375" style="15" hidden="1" customWidth="1" outlineLevel="1"/>
    <col min="15" max="18" width="13.7109375" style="15" hidden="1" customWidth="1" outlineLevel="1"/>
    <col min="19" max="21" width="15.7109375" style="15" hidden="1" customWidth="1" outlineLevel="1"/>
    <col min="22" max="24" width="13.7109375" style="15" hidden="1" customWidth="1" outlineLevel="1" collapsed="1"/>
    <col min="25" max="26" width="13.7109375" style="15" hidden="1" customWidth="1" outlineLevel="1"/>
    <col min="27" max="27" width="15" style="15" hidden="1" customWidth="1" outlineLevel="1" collapsed="1"/>
    <col min="28" max="28" width="15" style="15" hidden="1" customWidth="1" outlineLevel="1"/>
    <col min="29" max="30" width="18" style="15" hidden="1" customWidth="1" outlineLevel="1"/>
    <col min="31" max="32" width="15.5703125" style="15" hidden="1" customWidth="1" outlineLevel="1"/>
    <col min="33" max="35" width="13.7109375" style="15" hidden="1" customWidth="1" outlineLevel="1"/>
    <col min="36" max="36" width="20.42578125" style="16" customWidth="1" collapsed="1"/>
    <col min="37" max="39" width="11.42578125" style="16"/>
    <col min="40" max="40" width="17.140625" style="16" customWidth="1"/>
    <col min="41" max="41" width="14.42578125" style="16" customWidth="1"/>
    <col min="42" max="16384" width="11.42578125" style="16"/>
  </cols>
  <sheetData>
    <row r="1" spans="1:41" s="27" customFormat="1">
      <c r="A1" s="23"/>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41" s="27" customFormat="1">
      <c r="A2" s="23"/>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41" s="27" customFormat="1">
      <c r="A3" s="23"/>
      <c r="B3" s="24"/>
      <c r="C3" s="25"/>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row>
    <row r="4" spans="1:41" s="27" customFormat="1">
      <c r="A4" s="23"/>
      <c r="B4" s="24"/>
      <c r="C4" s="25"/>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row>
    <row r="5" spans="1:41" s="27" customFormat="1">
      <c r="A5" s="23"/>
      <c r="B5" s="24"/>
      <c r="C5" s="25"/>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row>
    <row r="6" spans="1:41" s="27" customFormat="1" ht="13.5" customHeight="1">
      <c r="A6" s="23"/>
      <c r="B6" s="24"/>
      <c r="C6" s="25"/>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row>
    <row r="7" spans="1:41" s="27" customFormat="1" ht="18" customHeight="1">
      <c r="A7" s="283" t="s">
        <v>639</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row>
    <row r="8" spans="1:41" s="27" customFormat="1" ht="18.75">
      <c r="A8" s="283" t="s">
        <v>1272</v>
      </c>
      <c r="B8" s="283"/>
      <c r="C8" s="283"/>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row>
    <row r="9" spans="1:41" s="27" customFormat="1" ht="18.75">
      <c r="A9" s="283" t="str">
        <f>+RESUMEN!A6</f>
        <v>ACTUALIZADO AL :  9 de Octubre de 2017</v>
      </c>
      <c r="B9" s="283"/>
      <c r="C9" s="283"/>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c r="AJ9" s="283"/>
    </row>
    <row r="10" spans="1:41" s="27" customFormat="1" ht="18.75">
      <c r="A10" s="283" t="s">
        <v>640</v>
      </c>
      <c r="B10" s="283"/>
      <c r="C10" s="283"/>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row>
    <row r="11" spans="1:41" s="27" customFormat="1" ht="15" customHeight="1">
      <c r="A11" s="72"/>
      <c r="B11" s="28"/>
      <c r="C11" s="29"/>
      <c r="D11" s="302" t="s">
        <v>641</v>
      </c>
      <c r="E11" s="302"/>
      <c r="F11" s="302"/>
      <c r="G11" s="302"/>
      <c r="H11" s="302"/>
      <c r="I11" s="302"/>
      <c r="J11" s="302"/>
      <c r="K11" s="302"/>
      <c r="L11" s="302"/>
      <c r="M11" s="302"/>
      <c r="N11" s="302"/>
      <c r="O11" s="302"/>
      <c r="P11" s="302"/>
      <c r="Q11" s="302"/>
      <c r="R11" s="302"/>
      <c r="S11" s="302"/>
      <c r="T11" s="302"/>
      <c r="U11" s="303"/>
      <c r="V11" s="304" t="s">
        <v>642</v>
      </c>
      <c r="W11" s="305"/>
      <c r="X11" s="305"/>
      <c r="Y11" s="305"/>
      <c r="Z11" s="305"/>
      <c r="AA11" s="305"/>
      <c r="AB11" s="305"/>
      <c r="AC11" s="305"/>
      <c r="AD11" s="305"/>
      <c r="AE11" s="305"/>
      <c r="AF11" s="305"/>
      <c r="AG11" s="305"/>
      <c r="AH11" s="305"/>
      <c r="AI11" s="306"/>
    </row>
    <row r="12" spans="1:41" s="17" customFormat="1" ht="34.5">
      <c r="A12" s="56" t="s">
        <v>643</v>
      </c>
      <c r="B12" s="57" t="s">
        <v>41</v>
      </c>
      <c r="C12" s="58" t="s">
        <v>644</v>
      </c>
      <c r="D12" s="58" t="s">
        <v>1251</v>
      </c>
      <c r="E12" s="58" t="s">
        <v>1252</v>
      </c>
      <c r="F12" s="56" t="s">
        <v>27</v>
      </c>
      <c r="G12" s="56" t="s">
        <v>3</v>
      </c>
      <c r="H12" s="56" t="s">
        <v>1261</v>
      </c>
      <c r="I12" s="56" t="s">
        <v>11</v>
      </c>
      <c r="J12" s="56" t="s">
        <v>6</v>
      </c>
      <c r="K12" s="56" t="s">
        <v>15</v>
      </c>
      <c r="L12" s="56" t="s">
        <v>1262</v>
      </c>
      <c r="M12" s="56" t="s">
        <v>17</v>
      </c>
      <c r="N12" s="56" t="s">
        <v>13</v>
      </c>
      <c r="O12" s="56" t="s">
        <v>1263</v>
      </c>
      <c r="P12" s="56" t="s">
        <v>1264</v>
      </c>
      <c r="Q12" s="56" t="s">
        <v>20</v>
      </c>
      <c r="R12" s="56" t="s">
        <v>21</v>
      </c>
      <c r="S12" s="56" t="s">
        <v>8</v>
      </c>
      <c r="T12" s="56" t="s">
        <v>1273</v>
      </c>
      <c r="U12" s="56" t="s">
        <v>1248</v>
      </c>
      <c r="V12" s="58" t="s">
        <v>1257</v>
      </c>
      <c r="W12" s="58" t="s">
        <v>1253</v>
      </c>
      <c r="X12" s="56" t="s">
        <v>3</v>
      </c>
      <c r="Y12" s="56" t="s">
        <v>632</v>
      </c>
      <c r="Z12" s="56" t="s">
        <v>11</v>
      </c>
      <c r="AA12" s="56" t="s">
        <v>6</v>
      </c>
      <c r="AB12" s="56" t="s">
        <v>17</v>
      </c>
      <c r="AC12" s="56" t="s">
        <v>13</v>
      </c>
      <c r="AD12" s="56" t="s">
        <v>1264</v>
      </c>
      <c r="AE12" s="56" t="s">
        <v>20</v>
      </c>
      <c r="AF12" s="56" t="s">
        <v>21</v>
      </c>
      <c r="AG12" s="56" t="s">
        <v>23</v>
      </c>
      <c r="AH12" s="56" t="s">
        <v>1250</v>
      </c>
      <c r="AI12" s="56" t="s">
        <v>1273</v>
      </c>
      <c r="AJ12" s="58" t="s">
        <v>645</v>
      </c>
    </row>
    <row r="13" spans="1:41" ht="20.100000000000001" customHeight="1">
      <c r="A13" s="59">
        <v>6</v>
      </c>
      <c r="B13" s="60" t="s">
        <v>690</v>
      </c>
      <c r="C13" s="61" t="s">
        <v>1317</v>
      </c>
      <c r="D13" s="62">
        <v>0</v>
      </c>
      <c r="E13" s="62">
        <v>20207.14</v>
      </c>
      <c r="F13" s="62">
        <v>0</v>
      </c>
      <c r="G13" s="62">
        <v>364368.38</v>
      </c>
      <c r="H13" s="62">
        <v>0</v>
      </c>
      <c r="I13" s="62">
        <v>50</v>
      </c>
      <c r="J13" s="62">
        <v>109913.97</v>
      </c>
      <c r="K13" s="62">
        <v>2516.2600000000002</v>
      </c>
      <c r="L13" s="62">
        <v>0</v>
      </c>
      <c r="M13" s="62">
        <v>0</v>
      </c>
      <c r="N13" s="62">
        <v>0</v>
      </c>
      <c r="O13" s="62">
        <v>291.61</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3">
        <f>SUM(D13:AI13)</f>
        <v>497347.36</v>
      </c>
      <c r="AM13" s="70"/>
    </row>
    <row r="14" spans="1:41" ht="20.100000000000001" customHeight="1">
      <c r="A14" s="59">
        <v>10</v>
      </c>
      <c r="B14" s="60" t="s">
        <v>691</v>
      </c>
      <c r="C14" s="61" t="s">
        <v>1317</v>
      </c>
      <c r="D14" s="62">
        <v>0</v>
      </c>
      <c r="E14" s="62">
        <v>0</v>
      </c>
      <c r="F14" s="62">
        <v>0</v>
      </c>
      <c r="G14" s="62">
        <v>128513.68000000001</v>
      </c>
      <c r="H14" s="62">
        <v>0</v>
      </c>
      <c r="I14" s="62">
        <v>63259.41</v>
      </c>
      <c r="J14" s="62">
        <v>9060437.4800000004</v>
      </c>
      <c r="K14" s="62">
        <v>250837.48999999993</v>
      </c>
      <c r="L14" s="62">
        <v>0</v>
      </c>
      <c r="M14" s="62">
        <v>0</v>
      </c>
      <c r="N14" s="62">
        <v>2237320.6499999994</v>
      </c>
      <c r="O14" s="62">
        <v>0</v>
      </c>
      <c r="P14" s="62">
        <v>3417487.6799999992</v>
      </c>
      <c r="Q14" s="62">
        <v>0</v>
      </c>
      <c r="R14" s="62">
        <v>0</v>
      </c>
      <c r="S14" s="62">
        <v>0</v>
      </c>
      <c r="T14" s="62">
        <v>0</v>
      </c>
      <c r="U14" s="62">
        <v>0</v>
      </c>
      <c r="V14" s="62">
        <v>0</v>
      </c>
      <c r="W14" s="62">
        <v>0</v>
      </c>
      <c r="X14" s="62">
        <v>24010</v>
      </c>
      <c r="Y14" s="62">
        <v>0</v>
      </c>
      <c r="Z14" s="62">
        <v>0</v>
      </c>
      <c r="AA14" s="62">
        <v>137250.00940000001</v>
      </c>
      <c r="AB14" s="62">
        <v>0</v>
      </c>
      <c r="AC14" s="62">
        <v>1234515.31</v>
      </c>
      <c r="AD14" s="62">
        <v>0</v>
      </c>
      <c r="AE14" s="62">
        <v>0</v>
      </c>
      <c r="AF14" s="62">
        <v>0</v>
      </c>
      <c r="AG14" s="62">
        <v>0</v>
      </c>
      <c r="AH14" s="62">
        <v>0</v>
      </c>
      <c r="AI14" s="62">
        <v>0</v>
      </c>
      <c r="AJ14" s="63">
        <f t="shared" ref="AJ14:AJ77" si="0">SUM(D14:AI14)</f>
        <v>16553631.709400002</v>
      </c>
      <c r="AM14" s="70"/>
    </row>
    <row r="15" spans="1:41" ht="20.100000000000001" customHeight="1">
      <c r="A15" s="59">
        <v>15</v>
      </c>
      <c r="B15" s="60" t="s">
        <v>692</v>
      </c>
      <c r="C15" s="61" t="s">
        <v>1317</v>
      </c>
      <c r="D15" s="62">
        <v>0</v>
      </c>
      <c r="E15" s="62">
        <v>0</v>
      </c>
      <c r="F15" s="62">
        <v>75918424.069999993</v>
      </c>
      <c r="G15" s="62">
        <v>18647000.830000002</v>
      </c>
      <c r="H15" s="62">
        <v>0</v>
      </c>
      <c r="I15" s="62">
        <v>4503.5</v>
      </c>
      <c r="J15" s="62">
        <v>372258.62</v>
      </c>
      <c r="K15" s="62">
        <v>4246.28</v>
      </c>
      <c r="L15" s="62">
        <v>0</v>
      </c>
      <c r="M15" s="62">
        <v>0</v>
      </c>
      <c r="N15" s="62">
        <v>0.48</v>
      </c>
      <c r="O15" s="62">
        <v>0</v>
      </c>
      <c r="P15" s="62">
        <v>0</v>
      </c>
      <c r="Q15" s="62">
        <v>0</v>
      </c>
      <c r="R15" s="62">
        <v>0</v>
      </c>
      <c r="S15" s="62">
        <v>0</v>
      </c>
      <c r="T15" s="62">
        <v>1860</v>
      </c>
      <c r="U15" s="62">
        <v>0</v>
      </c>
      <c r="V15" s="62">
        <v>0</v>
      </c>
      <c r="W15" s="62">
        <v>0</v>
      </c>
      <c r="X15" s="62">
        <v>0</v>
      </c>
      <c r="Y15" s="62">
        <v>0</v>
      </c>
      <c r="Z15" s="62">
        <v>50.009399999999999</v>
      </c>
      <c r="AA15" s="62">
        <v>1182711.1968</v>
      </c>
      <c r="AB15" s="62">
        <v>0</v>
      </c>
      <c r="AC15" s="62">
        <v>0</v>
      </c>
      <c r="AD15" s="62">
        <v>0</v>
      </c>
      <c r="AE15" s="62">
        <v>0</v>
      </c>
      <c r="AF15" s="62">
        <v>0</v>
      </c>
      <c r="AG15" s="62">
        <v>0</v>
      </c>
      <c r="AH15" s="62">
        <v>0</v>
      </c>
      <c r="AI15" s="62">
        <v>0</v>
      </c>
      <c r="AJ15" s="63">
        <f t="shared" si="0"/>
        <v>96131054.98619999</v>
      </c>
      <c r="AM15" s="70"/>
    </row>
    <row r="16" spans="1:41" ht="20.100000000000001" customHeight="1">
      <c r="A16" s="59">
        <v>16</v>
      </c>
      <c r="B16" s="60" t="s">
        <v>693</v>
      </c>
      <c r="C16" s="64" t="s">
        <v>1317</v>
      </c>
      <c r="D16" s="62">
        <v>1873838.0499999998</v>
      </c>
      <c r="E16" s="62">
        <v>92193.62</v>
      </c>
      <c r="F16" s="62">
        <v>17714679.02</v>
      </c>
      <c r="G16" s="62">
        <v>12692204.08</v>
      </c>
      <c r="H16" s="62">
        <v>0</v>
      </c>
      <c r="I16" s="62">
        <v>7113.2000000000007</v>
      </c>
      <c r="J16" s="62">
        <v>20969921.68</v>
      </c>
      <c r="K16" s="62">
        <v>25431.660000000003</v>
      </c>
      <c r="L16" s="62">
        <v>0</v>
      </c>
      <c r="M16" s="62">
        <v>5884.4699999999993</v>
      </c>
      <c r="N16" s="62">
        <v>4513.0099999999993</v>
      </c>
      <c r="O16" s="62">
        <v>107188.77999999997</v>
      </c>
      <c r="P16" s="62">
        <v>0</v>
      </c>
      <c r="Q16" s="62">
        <v>0</v>
      </c>
      <c r="R16" s="62">
        <v>0</v>
      </c>
      <c r="S16" s="62">
        <v>0</v>
      </c>
      <c r="T16" s="62">
        <v>144895</v>
      </c>
      <c r="U16" s="62">
        <v>0</v>
      </c>
      <c r="V16" s="62">
        <v>0</v>
      </c>
      <c r="W16" s="62">
        <v>0</v>
      </c>
      <c r="X16" s="62">
        <v>0</v>
      </c>
      <c r="Y16" s="62">
        <v>0</v>
      </c>
      <c r="Z16" s="62">
        <v>0</v>
      </c>
      <c r="AA16" s="62">
        <v>0</v>
      </c>
      <c r="AB16" s="62">
        <v>0</v>
      </c>
      <c r="AC16" s="62">
        <v>0</v>
      </c>
      <c r="AD16" s="62">
        <v>0</v>
      </c>
      <c r="AE16" s="62">
        <v>0</v>
      </c>
      <c r="AF16" s="62">
        <v>0</v>
      </c>
      <c r="AG16" s="62">
        <v>0</v>
      </c>
      <c r="AH16" s="62">
        <v>0</v>
      </c>
      <c r="AI16" s="62">
        <v>0</v>
      </c>
      <c r="AJ16" s="63">
        <f t="shared" si="0"/>
        <v>53637862.569999985</v>
      </c>
      <c r="AM16" s="70"/>
      <c r="AO16" s="18"/>
    </row>
    <row r="17" spans="1:41" ht="20.100000000000001" customHeight="1">
      <c r="A17" s="59">
        <v>20</v>
      </c>
      <c r="B17" s="60" t="s">
        <v>694</v>
      </c>
      <c r="C17" s="61" t="s">
        <v>1317</v>
      </c>
      <c r="D17" s="62">
        <v>3317307</v>
      </c>
      <c r="E17" s="62">
        <v>613.86</v>
      </c>
      <c r="F17" s="62">
        <v>0</v>
      </c>
      <c r="G17" s="62">
        <v>15290356.939999999</v>
      </c>
      <c r="H17" s="62">
        <v>0</v>
      </c>
      <c r="I17" s="62">
        <v>1670</v>
      </c>
      <c r="J17" s="62">
        <v>118144.98999999999</v>
      </c>
      <c r="K17" s="62">
        <v>10535.52</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3">
        <f t="shared" si="0"/>
        <v>18738628.309999999</v>
      </c>
      <c r="AM17" s="70"/>
      <c r="AN17" s="18"/>
      <c r="AO17" s="18"/>
    </row>
    <row r="18" spans="1:41" ht="20.100000000000001" customHeight="1">
      <c r="A18" s="59">
        <v>25</v>
      </c>
      <c r="B18" s="60" t="s">
        <v>695</v>
      </c>
      <c r="C18" s="61" t="s">
        <v>1317</v>
      </c>
      <c r="D18" s="62">
        <v>0</v>
      </c>
      <c r="E18" s="62">
        <v>3828988.05</v>
      </c>
      <c r="F18" s="62">
        <v>1248705</v>
      </c>
      <c r="G18" s="62">
        <v>5573161.3199999994</v>
      </c>
      <c r="H18" s="62">
        <v>0</v>
      </c>
      <c r="I18" s="62">
        <v>1608.23</v>
      </c>
      <c r="J18" s="62">
        <v>8598649.6500000004</v>
      </c>
      <c r="K18" s="62">
        <v>18611.789999999997</v>
      </c>
      <c r="L18" s="62">
        <v>27794275.680000003</v>
      </c>
      <c r="M18" s="62">
        <v>0</v>
      </c>
      <c r="N18" s="62">
        <v>331443491.43999976</v>
      </c>
      <c r="O18" s="62">
        <v>0</v>
      </c>
      <c r="P18" s="62">
        <v>1500000</v>
      </c>
      <c r="Q18" s="62">
        <v>0</v>
      </c>
      <c r="R18" s="62">
        <v>0</v>
      </c>
      <c r="S18" s="62">
        <v>0</v>
      </c>
      <c r="T18" s="62">
        <v>461995134.63999999</v>
      </c>
      <c r="U18" s="62">
        <v>0</v>
      </c>
      <c r="V18" s="62">
        <v>0</v>
      </c>
      <c r="W18" s="62">
        <v>0</v>
      </c>
      <c r="X18" s="62">
        <v>0</v>
      </c>
      <c r="Y18" s="62">
        <v>0</v>
      </c>
      <c r="Z18" s="62">
        <v>0</v>
      </c>
      <c r="AA18" s="62">
        <v>0</v>
      </c>
      <c r="AB18" s="62">
        <v>0</v>
      </c>
      <c r="AC18" s="62">
        <v>0</v>
      </c>
      <c r="AD18" s="62">
        <v>0</v>
      </c>
      <c r="AE18" s="62">
        <v>0</v>
      </c>
      <c r="AF18" s="62">
        <v>0</v>
      </c>
      <c r="AG18" s="62">
        <v>0</v>
      </c>
      <c r="AH18" s="62">
        <v>0</v>
      </c>
      <c r="AI18" s="62">
        <v>0</v>
      </c>
      <c r="AJ18" s="63">
        <f t="shared" si="0"/>
        <v>842002625.79999971</v>
      </c>
      <c r="AM18" s="70"/>
      <c r="AN18" s="18"/>
      <c r="AO18" s="18"/>
    </row>
    <row r="19" spans="1:41" ht="20.100000000000001" customHeight="1">
      <c r="A19" s="59">
        <v>30</v>
      </c>
      <c r="B19" s="60" t="s">
        <v>696</v>
      </c>
      <c r="C19" s="61" t="s">
        <v>1317</v>
      </c>
      <c r="D19" s="62">
        <v>0</v>
      </c>
      <c r="E19" s="62">
        <v>3356500.5</v>
      </c>
      <c r="F19" s="62">
        <v>0</v>
      </c>
      <c r="G19" s="62">
        <v>6689.7</v>
      </c>
      <c r="H19" s="62">
        <v>0</v>
      </c>
      <c r="I19" s="62">
        <v>0</v>
      </c>
      <c r="J19" s="62">
        <v>0</v>
      </c>
      <c r="K19" s="62">
        <v>0</v>
      </c>
      <c r="L19" s="62">
        <v>0</v>
      </c>
      <c r="M19" s="62">
        <v>0</v>
      </c>
      <c r="N19" s="62">
        <v>0</v>
      </c>
      <c r="O19" s="62">
        <v>0</v>
      </c>
      <c r="P19" s="62">
        <v>601757.14</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3">
        <f t="shared" si="0"/>
        <v>3964947.3400000003</v>
      </c>
      <c r="AM19" s="70"/>
    </row>
    <row r="20" spans="1:41" ht="20.100000000000001" customHeight="1">
      <c r="A20" s="59">
        <v>35</v>
      </c>
      <c r="B20" s="60" t="s">
        <v>697</v>
      </c>
      <c r="C20" s="64" t="s">
        <v>1317</v>
      </c>
      <c r="D20" s="62">
        <v>0</v>
      </c>
      <c r="E20" s="62">
        <v>3564</v>
      </c>
      <c r="F20" s="62">
        <v>0</v>
      </c>
      <c r="G20" s="62">
        <v>7252722.7599999979</v>
      </c>
      <c r="H20" s="62">
        <v>0</v>
      </c>
      <c r="I20" s="62">
        <v>2906.5600000000004</v>
      </c>
      <c r="J20" s="62">
        <v>5790676.9000000004</v>
      </c>
      <c r="K20" s="62">
        <v>2167.83</v>
      </c>
      <c r="L20" s="62">
        <v>51222</v>
      </c>
      <c r="M20" s="62">
        <v>680.86</v>
      </c>
      <c r="N20" s="62">
        <v>156.32</v>
      </c>
      <c r="O20" s="62">
        <v>75.52</v>
      </c>
      <c r="P20" s="62">
        <v>467734.24</v>
      </c>
      <c r="Q20" s="62">
        <v>0</v>
      </c>
      <c r="R20" s="62">
        <v>0</v>
      </c>
      <c r="S20" s="62">
        <v>0</v>
      </c>
      <c r="T20" s="62">
        <v>3356744.6000000006</v>
      </c>
      <c r="U20" s="62">
        <v>0</v>
      </c>
      <c r="V20" s="62">
        <v>0</v>
      </c>
      <c r="W20" s="62">
        <v>0</v>
      </c>
      <c r="X20" s="62">
        <v>0</v>
      </c>
      <c r="Y20" s="62">
        <v>0</v>
      </c>
      <c r="Z20" s="62">
        <v>0</v>
      </c>
      <c r="AA20" s="62">
        <v>1780124.3810000001</v>
      </c>
      <c r="AB20" s="62">
        <v>0</v>
      </c>
      <c r="AC20" s="62">
        <v>0</v>
      </c>
      <c r="AD20" s="62">
        <v>0</v>
      </c>
      <c r="AE20" s="62">
        <v>0</v>
      </c>
      <c r="AF20" s="62">
        <v>0</v>
      </c>
      <c r="AG20" s="62">
        <v>0</v>
      </c>
      <c r="AH20" s="62">
        <v>0</v>
      </c>
      <c r="AI20" s="62">
        <v>0</v>
      </c>
      <c r="AJ20" s="63">
        <f t="shared" si="0"/>
        <v>18708775.971000001</v>
      </c>
      <c r="AM20" s="70"/>
    </row>
    <row r="21" spans="1:41" ht="20.100000000000001" customHeight="1">
      <c r="A21" s="59">
        <v>41</v>
      </c>
      <c r="B21" s="60" t="s">
        <v>698</v>
      </c>
      <c r="C21" s="61" t="s">
        <v>1317</v>
      </c>
      <c r="D21" s="62">
        <v>0</v>
      </c>
      <c r="E21" s="62">
        <v>0</v>
      </c>
      <c r="F21" s="62">
        <v>31382948.369999997</v>
      </c>
      <c r="G21" s="62">
        <v>5020804.1000000006</v>
      </c>
      <c r="H21" s="62">
        <v>0</v>
      </c>
      <c r="I21" s="62">
        <v>0</v>
      </c>
      <c r="J21" s="62">
        <v>2238157.44</v>
      </c>
      <c r="K21" s="62">
        <v>0</v>
      </c>
      <c r="L21" s="62">
        <v>0</v>
      </c>
      <c r="M21" s="62">
        <v>0</v>
      </c>
      <c r="N21" s="62">
        <v>0</v>
      </c>
      <c r="O21" s="62">
        <v>0</v>
      </c>
      <c r="P21" s="62">
        <v>0</v>
      </c>
      <c r="Q21" s="62">
        <v>0</v>
      </c>
      <c r="R21" s="62">
        <v>0</v>
      </c>
      <c r="S21" s="62">
        <v>0</v>
      </c>
      <c r="T21" s="62">
        <v>102911.24</v>
      </c>
      <c r="U21" s="62">
        <v>0</v>
      </c>
      <c r="V21" s="62">
        <v>0</v>
      </c>
      <c r="W21" s="62">
        <v>0</v>
      </c>
      <c r="X21" s="62">
        <v>0</v>
      </c>
      <c r="Y21" s="62">
        <v>0</v>
      </c>
      <c r="Z21" s="62">
        <v>0</v>
      </c>
      <c r="AA21" s="62">
        <v>0</v>
      </c>
      <c r="AB21" s="62">
        <v>0</v>
      </c>
      <c r="AC21" s="62">
        <v>0</v>
      </c>
      <c r="AD21" s="62">
        <v>0</v>
      </c>
      <c r="AE21" s="62">
        <v>0</v>
      </c>
      <c r="AF21" s="62">
        <v>0</v>
      </c>
      <c r="AG21" s="62">
        <v>0</v>
      </c>
      <c r="AH21" s="62">
        <v>0</v>
      </c>
      <c r="AI21" s="62">
        <v>0</v>
      </c>
      <c r="AJ21" s="63">
        <f t="shared" si="0"/>
        <v>38744821.149999999</v>
      </c>
      <c r="AM21" s="70"/>
    </row>
    <row r="22" spans="1:41" ht="20.100000000000001" customHeight="1">
      <c r="A22" s="59">
        <v>46</v>
      </c>
      <c r="B22" s="60" t="s">
        <v>699</v>
      </c>
      <c r="C22" s="61" t="s">
        <v>1317</v>
      </c>
      <c r="D22" s="62">
        <v>3366022.36</v>
      </c>
      <c r="E22" s="62">
        <v>3321331.8</v>
      </c>
      <c r="F22" s="62">
        <v>32027472.610000003</v>
      </c>
      <c r="G22" s="62">
        <v>5323155.290000001</v>
      </c>
      <c r="H22" s="62">
        <v>0</v>
      </c>
      <c r="I22" s="62">
        <v>59239.040000000008</v>
      </c>
      <c r="J22" s="62">
        <v>19704223.340000004</v>
      </c>
      <c r="K22" s="62">
        <v>61399.489999999983</v>
      </c>
      <c r="L22" s="62">
        <v>0</v>
      </c>
      <c r="M22" s="62">
        <v>0.03</v>
      </c>
      <c r="N22" s="62">
        <v>36935.999999999993</v>
      </c>
      <c r="O22" s="62">
        <v>87505.11</v>
      </c>
      <c r="P22" s="62">
        <v>210036</v>
      </c>
      <c r="Q22" s="62">
        <v>0</v>
      </c>
      <c r="R22" s="62">
        <v>0</v>
      </c>
      <c r="S22" s="62">
        <v>0</v>
      </c>
      <c r="T22" s="62">
        <v>0</v>
      </c>
      <c r="U22" s="62">
        <v>0</v>
      </c>
      <c r="V22" s="62">
        <v>0</v>
      </c>
      <c r="W22" s="62">
        <v>0</v>
      </c>
      <c r="X22" s="62">
        <v>3107.58</v>
      </c>
      <c r="Y22" s="62">
        <v>0</v>
      </c>
      <c r="Z22" s="62">
        <v>0</v>
      </c>
      <c r="AA22" s="62">
        <v>0</v>
      </c>
      <c r="AB22" s="62">
        <v>0</v>
      </c>
      <c r="AC22" s="62">
        <v>0</v>
      </c>
      <c r="AD22" s="62">
        <v>0</v>
      </c>
      <c r="AE22" s="62">
        <v>0</v>
      </c>
      <c r="AF22" s="62">
        <v>0</v>
      </c>
      <c r="AG22" s="62">
        <v>0</v>
      </c>
      <c r="AH22" s="62">
        <v>0</v>
      </c>
      <c r="AI22" s="62">
        <v>0</v>
      </c>
      <c r="AJ22" s="63">
        <f t="shared" si="0"/>
        <v>64200428.650000006</v>
      </c>
      <c r="AM22" s="70"/>
    </row>
    <row r="23" spans="1:41" ht="20.100000000000001" customHeight="1">
      <c r="A23" s="59">
        <v>47</v>
      </c>
      <c r="B23" s="60" t="s">
        <v>700</v>
      </c>
      <c r="C23" s="61" t="s">
        <v>1317</v>
      </c>
      <c r="D23" s="62">
        <v>152251.60999999999</v>
      </c>
      <c r="E23" s="62">
        <v>0</v>
      </c>
      <c r="F23" s="62">
        <v>3986652.17</v>
      </c>
      <c r="G23" s="62">
        <v>2485165.1</v>
      </c>
      <c r="H23" s="62">
        <v>0</v>
      </c>
      <c r="I23" s="62">
        <v>1152.02</v>
      </c>
      <c r="J23" s="62">
        <v>3023717.39</v>
      </c>
      <c r="K23" s="62">
        <v>1765.55</v>
      </c>
      <c r="L23" s="62">
        <v>0</v>
      </c>
      <c r="M23" s="62">
        <v>0</v>
      </c>
      <c r="N23" s="62">
        <v>0</v>
      </c>
      <c r="O23" s="62">
        <v>0</v>
      </c>
      <c r="P23" s="62">
        <v>415909</v>
      </c>
      <c r="Q23" s="62">
        <v>0</v>
      </c>
      <c r="R23" s="62">
        <v>0</v>
      </c>
      <c r="S23" s="62">
        <v>0</v>
      </c>
      <c r="T23" s="62">
        <v>0</v>
      </c>
      <c r="U23" s="62">
        <v>0</v>
      </c>
      <c r="V23" s="62">
        <v>0</v>
      </c>
      <c r="W23" s="62">
        <v>0</v>
      </c>
      <c r="X23" s="62">
        <v>0</v>
      </c>
      <c r="Y23" s="62">
        <v>0</v>
      </c>
      <c r="Z23" s="62">
        <v>300.0564</v>
      </c>
      <c r="AA23" s="62">
        <v>32701523.685600005</v>
      </c>
      <c r="AB23" s="62">
        <v>0</v>
      </c>
      <c r="AC23" s="62">
        <v>0</v>
      </c>
      <c r="AD23" s="62">
        <v>0</v>
      </c>
      <c r="AE23" s="62">
        <v>0</v>
      </c>
      <c r="AF23" s="62">
        <v>0</v>
      </c>
      <c r="AG23" s="62">
        <v>0</v>
      </c>
      <c r="AH23" s="62">
        <v>0</v>
      </c>
      <c r="AI23" s="62">
        <v>0</v>
      </c>
      <c r="AJ23" s="63">
        <f t="shared" si="0"/>
        <v>42768436.582000002</v>
      </c>
      <c r="AM23" s="70"/>
    </row>
    <row r="24" spans="1:41" ht="20.100000000000001" customHeight="1">
      <c r="A24" s="59">
        <v>48</v>
      </c>
      <c r="B24" s="60" t="s">
        <v>701</v>
      </c>
      <c r="C24" s="61" t="s">
        <v>1317</v>
      </c>
      <c r="D24" s="62">
        <v>0</v>
      </c>
      <c r="E24" s="62">
        <v>0</v>
      </c>
      <c r="F24" s="62">
        <v>164205</v>
      </c>
      <c r="G24" s="62">
        <v>77798.89</v>
      </c>
      <c r="H24" s="62">
        <v>0</v>
      </c>
      <c r="I24" s="62">
        <v>292.5</v>
      </c>
      <c r="J24" s="62">
        <v>321.45</v>
      </c>
      <c r="K24" s="62">
        <v>27980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3">
        <f t="shared" si="0"/>
        <v>270597.84000000003</v>
      </c>
      <c r="AM24" s="70"/>
    </row>
    <row r="25" spans="1:41" ht="20.100000000000001" customHeight="1">
      <c r="A25" s="59">
        <v>50</v>
      </c>
      <c r="B25" s="60" t="s">
        <v>702</v>
      </c>
      <c r="C25" s="61" t="s">
        <v>1317</v>
      </c>
      <c r="D25" s="62">
        <v>0</v>
      </c>
      <c r="E25" s="62">
        <v>0</v>
      </c>
      <c r="F25" s="62">
        <v>0</v>
      </c>
      <c r="G25" s="62">
        <v>21218.29</v>
      </c>
      <c r="H25" s="62">
        <v>0</v>
      </c>
      <c r="I25" s="62">
        <v>0</v>
      </c>
      <c r="J25" s="62">
        <v>0</v>
      </c>
      <c r="K25" s="62">
        <v>0</v>
      </c>
      <c r="L25" s="62">
        <v>0</v>
      </c>
      <c r="M25" s="62">
        <v>0</v>
      </c>
      <c r="N25" s="62">
        <v>0</v>
      </c>
      <c r="O25" s="62">
        <v>0</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0</v>
      </c>
      <c r="AG25" s="62">
        <v>0</v>
      </c>
      <c r="AH25" s="62">
        <v>0</v>
      </c>
      <c r="AI25" s="62">
        <v>0</v>
      </c>
      <c r="AJ25" s="63">
        <f t="shared" si="0"/>
        <v>21218.29</v>
      </c>
      <c r="AM25" s="70"/>
    </row>
    <row r="26" spans="1:41" ht="20.100000000000001" customHeight="1">
      <c r="A26" s="59">
        <v>51</v>
      </c>
      <c r="B26" s="60" t="s">
        <v>703</v>
      </c>
      <c r="C26" s="61" t="s">
        <v>1317</v>
      </c>
      <c r="D26" s="62">
        <v>0</v>
      </c>
      <c r="E26" s="62">
        <v>0</v>
      </c>
      <c r="F26" s="62">
        <v>0</v>
      </c>
      <c r="G26" s="62">
        <v>21065.759999999998</v>
      </c>
      <c r="H26" s="62">
        <v>0</v>
      </c>
      <c r="I26" s="62">
        <v>50</v>
      </c>
      <c r="J26" s="62">
        <v>1813351.6500000001</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3">
        <f t="shared" si="0"/>
        <v>1834467.4100000001</v>
      </c>
      <c r="AM26" s="70"/>
    </row>
    <row r="27" spans="1:41" ht="20.100000000000001" customHeight="1">
      <c r="A27" s="59">
        <v>52</v>
      </c>
      <c r="B27" s="60" t="s">
        <v>704</v>
      </c>
      <c r="C27" s="61" t="s">
        <v>1317</v>
      </c>
      <c r="D27" s="62">
        <v>39606.92</v>
      </c>
      <c r="E27" s="62">
        <v>0</v>
      </c>
      <c r="F27" s="62">
        <v>367467.59</v>
      </c>
      <c r="G27" s="62">
        <v>126646.82</v>
      </c>
      <c r="H27" s="62">
        <v>0</v>
      </c>
      <c r="I27" s="62">
        <v>4150.630000000001</v>
      </c>
      <c r="J27" s="62">
        <v>411438.18</v>
      </c>
      <c r="K27" s="62">
        <v>1773.42</v>
      </c>
      <c r="L27" s="62">
        <v>0</v>
      </c>
      <c r="M27" s="62">
        <v>0</v>
      </c>
      <c r="N27" s="62">
        <v>643.91999999999996</v>
      </c>
      <c r="O27" s="62">
        <v>0</v>
      </c>
      <c r="P27" s="62">
        <v>0</v>
      </c>
      <c r="Q27" s="62">
        <v>0</v>
      </c>
      <c r="R27" s="62">
        <v>0</v>
      </c>
      <c r="S27" s="62">
        <v>0</v>
      </c>
      <c r="T27" s="62">
        <v>0</v>
      </c>
      <c r="U27" s="62">
        <v>0</v>
      </c>
      <c r="V27" s="62">
        <v>0</v>
      </c>
      <c r="W27" s="62">
        <v>0</v>
      </c>
      <c r="X27" s="62">
        <v>0</v>
      </c>
      <c r="Y27" s="62">
        <v>0</v>
      </c>
      <c r="Z27" s="62">
        <v>0</v>
      </c>
      <c r="AA27" s="62">
        <v>0</v>
      </c>
      <c r="AB27" s="62">
        <v>2375.9610000000002</v>
      </c>
      <c r="AC27" s="62">
        <v>0</v>
      </c>
      <c r="AD27" s="62">
        <v>0</v>
      </c>
      <c r="AE27" s="62">
        <v>0</v>
      </c>
      <c r="AF27" s="62">
        <v>0</v>
      </c>
      <c r="AG27" s="62">
        <v>0</v>
      </c>
      <c r="AH27" s="62">
        <v>0</v>
      </c>
      <c r="AI27" s="62">
        <v>0</v>
      </c>
      <c r="AJ27" s="63">
        <f t="shared" si="0"/>
        <v>954103.44100000022</v>
      </c>
      <c r="AM27" s="70"/>
    </row>
    <row r="28" spans="1:41" ht="20.100000000000001" customHeight="1">
      <c r="A28" s="59">
        <v>66</v>
      </c>
      <c r="B28" s="60" t="s">
        <v>705</v>
      </c>
      <c r="C28" s="61" t="s">
        <v>1317</v>
      </c>
      <c r="D28" s="62">
        <v>1012422</v>
      </c>
      <c r="E28" s="62">
        <v>45435.99</v>
      </c>
      <c r="F28" s="62">
        <v>115368.9</v>
      </c>
      <c r="G28" s="62">
        <v>445553.74000000005</v>
      </c>
      <c r="H28" s="62">
        <v>0</v>
      </c>
      <c r="I28" s="62">
        <v>0</v>
      </c>
      <c r="J28" s="62">
        <v>451.61</v>
      </c>
      <c r="K28" s="62">
        <v>0</v>
      </c>
      <c r="L28" s="62">
        <v>0</v>
      </c>
      <c r="M28" s="62">
        <v>0</v>
      </c>
      <c r="N28" s="62">
        <v>940</v>
      </c>
      <c r="O28" s="62">
        <v>0</v>
      </c>
      <c r="P28" s="62">
        <v>7891.1900000000005</v>
      </c>
      <c r="Q28" s="62">
        <v>0</v>
      </c>
      <c r="R28" s="62">
        <v>0</v>
      </c>
      <c r="S28" s="62">
        <v>0</v>
      </c>
      <c r="T28" s="62">
        <v>0</v>
      </c>
      <c r="U28" s="62">
        <v>0</v>
      </c>
      <c r="V28" s="62">
        <v>0</v>
      </c>
      <c r="W28" s="62">
        <v>0</v>
      </c>
      <c r="X28" s="62">
        <v>50.009399999999999</v>
      </c>
      <c r="Y28" s="62">
        <v>0</v>
      </c>
      <c r="Z28" s="62">
        <v>200.0376</v>
      </c>
      <c r="AA28" s="62">
        <v>12735416.510600001</v>
      </c>
      <c r="AB28" s="62">
        <v>0</v>
      </c>
      <c r="AC28" s="62">
        <v>0</v>
      </c>
      <c r="AD28" s="62">
        <v>0</v>
      </c>
      <c r="AE28" s="62">
        <v>0</v>
      </c>
      <c r="AF28" s="62">
        <v>0</v>
      </c>
      <c r="AG28" s="62">
        <v>0</v>
      </c>
      <c r="AH28" s="62">
        <v>0</v>
      </c>
      <c r="AI28" s="62">
        <v>0</v>
      </c>
      <c r="AJ28" s="63">
        <f t="shared" si="0"/>
        <v>14363729.987600001</v>
      </c>
      <c r="AM28" s="70"/>
    </row>
    <row r="29" spans="1:41" ht="20.100000000000001" customHeight="1">
      <c r="A29" s="59">
        <v>70</v>
      </c>
      <c r="B29" s="60" t="s">
        <v>706</v>
      </c>
      <c r="C29" s="61" t="s">
        <v>1317</v>
      </c>
      <c r="D29" s="62">
        <v>0</v>
      </c>
      <c r="E29" s="62">
        <v>0</v>
      </c>
      <c r="F29" s="62">
        <v>2329685.5300000003</v>
      </c>
      <c r="G29" s="62">
        <v>91324.59</v>
      </c>
      <c r="H29" s="62">
        <v>0</v>
      </c>
      <c r="I29" s="62">
        <v>250</v>
      </c>
      <c r="J29" s="62">
        <v>34547</v>
      </c>
      <c r="K29" s="62">
        <v>1149.8399999999999</v>
      </c>
      <c r="L29" s="62">
        <v>0</v>
      </c>
      <c r="M29" s="62">
        <v>0</v>
      </c>
      <c r="N29" s="62">
        <v>2616.61</v>
      </c>
      <c r="O29" s="62">
        <v>0</v>
      </c>
      <c r="P29" s="62">
        <v>0</v>
      </c>
      <c r="Q29" s="62">
        <v>0</v>
      </c>
      <c r="R29" s="62">
        <v>0</v>
      </c>
      <c r="S29" s="62">
        <v>0</v>
      </c>
      <c r="T29" s="62">
        <v>83458.86</v>
      </c>
      <c r="U29" s="62">
        <v>0</v>
      </c>
      <c r="V29" s="62">
        <v>0</v>
      </c>
      <c r="W29" s="62">
        <v>0</v>
      </c>
      <c r="X29" s="62">
        <v>0</v>
      </c>
      <c r="Y29" s="62">
        <v>0</v>
      </c>
      <c r="Z29" s="62">
        <v>100.0188</v>
      </c>
      <c r="AA29" s="62">
        <v>16114140</v>
      </c>
      <c r="AB29" s="62">
        <v>0</v>
      </c>
      <c r="AC29" s="62">
        <v>0</v>
      </c>
      <c r="AD29" s="62">
        <v>0</v>
      </c>
      <c r="AE29" s="62">
        <v>0</v>
      </c>
      <c r="AF29" s="62">
        <v>0</v>
      </c>
      <c r="AG29" s="62">
        <v>0</v>
      </c>
      <c r="AH29" s="62">
        <v>0</v>
      </c>
      <c r="AI29" s="62">
        <v>0</v>
      </c>
      <c r="AJ29" s="63">
        <f t="shared" si="0"/>
        <v>18657272.448800001</v>
      </c>
      <c r="AM29" s="70"/>
    </row>
    <row r="30" spans="1:41" ht="20.100000000000001" customHeight="1">
      <c r="A30" s="59">
        <v>76</v>
      </c>
      <c r="B30" s="60" t="s">
        <v>707</v>
      </c>
      <c r="C30" s="61" t="s">
        <v>1317</v>
      </c>
      <c r="D30" s="62">
        <v>0</v>
      </c>
      <c r="E30" s="62">
        <v>0</v>
      </c>
      <c r="F30" s="62">
        <v>0</v>
      </c>
      <c r="G30" s="62">
        <v>0</v>
      </c>
      <c r="H30" s="62">
        <v>0</v>
      </c>
      <c r="I30" s="62">
        <v>0</v>
      </c>
      <c r="J30" s="62">
        <v>9016681.870000001</v>
      </c>
      <c r="K30" s="62">
        <v>0</v>
      </c>
      <c r="L30" s="62">
        <v>0</v>
      </c>
      <c r="M30" s="62">
        <v>0</v>
      </c>
      <c r="N30" s="62">
        <v>0</v>
      </c>
      <c r="O30" s="62">
        <v>0</v>
      </c>
      <c r="P30" s="62">
        <v>20000</v>
      </c>
      <c r="Q30" s="62">
        <v>0</v>
      </c>
      <c r="R30" s="62">
        <v>0</v>
      </c>
      <c r="S30" s="62">
        <v>0</v>
      </c>
      <c r="T30" s="62">
        <v>0</v>
      </c>
      <c r="U30" s="62">
        <v>0</v>
      </c>
      <c r="V30" s="62">
        <v>0</v>
      </c>
      <c r="W30" s="62">
        <v>0</v>
      </c>
      <c r="X30" s="62">
        <v>0</v>
      </c>
      <c r="Y30" s="62">
        <v>0</v>
      </c>
      <c r="Z30" s="62">
        <v>0</v>
      </c>
      <c r="AA30" s="62">
        <v>968332.0122</v>
      </c>
      <c r="AB30" s="62">
        <v>0</v>
      </c>
      <c r="AC30" s="62">
        <v>0</v>
      </c>
      <c r="AD30" s="62">
        <v>0</v>
      </c>
      <c r="AE30" s="62">
        <v>0</v>
      </c>
      <c r="AF30" s="62">
        <v>0</v>
      </c>
      <c r="AG30" s="62">
        <v>0</v>
      </c>
      <c r="AH30" s="62">
        <v>0</v>
      </c>
      <c r="AI30" s="62">
        <v>0</v>
      </c>
      <c r="AJ30" s="63">
        <f t="shared" si="0"/>
        <v>10005013.882200001</v>
      </c>
      <c r="AM30" s="70"/>
    </row>
    <row r="31" spans="1:41" ht="20.100000000000001" customHeight="1">
      <c r="A31" s="59">
        <v>78</v>
      </c>
      <c r="B31" s="60" t="s">
        <v>708</v>
      </c>
      <c r="C31" s="61" t="s">
        <v>1317</v>
      </c>
      <c r="D31" s="62">
        <v>0</v>
      </c>
      <c r="E31" s="62">
        <v>0</v>
      </c>
      <c r="F31" s="62">
        <v>897787.63</v>
      </c>
      <c r="G31" s="62">
        <v>33467.319999999992</v>
      </c>
      <c r="H31" s="62">
        <v>0</v>
      </c>
      <c r="I31" s="62">
        <v>8485.98</v>
      </c>
      <c r="J31" s="62">
        <v>3403.05</v>
      </c>
      <c r="K31" s="62">
        <v>375.64</v>
      </c>
      <c r="L31" s="62">
        <v>0</v>
      </c>
      <c r="M31" s="62">
        <v>0</v>
      </c>
      <c r="N31" s="62">
        <v>0</v>
      </c>
      <c r="O31" s="62">
        <v>0</v>
      </c>
      <c r="P31" s="62">
        <v>816724</v>
      </c>
      <c r="Q31" s="62">
        <v>0</v>
      </c>
      <c r="R31" s="62">
        <v>0</v>
      </c>
      <c r="S31" s="62">
        <v>0</v>
      </c>
      <c r="T31" s="62">
        <v>0</v>
      </c>
      <c r="U31" s="62">
        <v>0</v>
      </c>
      <c r="V31" s="62">
        <v>0</v>
      </c>
      <c r="W31" s="62">
        <v>0</v>
      </c>
      <c r="X31" s="62">
        <v>0</v>
      </c>
      <c r="Y31" s="62">
        <v>0</v>
      </c>
      <c r="Z31" s="62">
        <v>100.0188</v>
      </c>
      <c r="AA31" s="62">
        <v>3841600</v>
      </c>
      <c r="AB31" s="62">
        <v>0</v>
      </c>
      <c r="AC31" s="62">
        <v>0</v>
      </c>
      <c r="AD31" s="62">
        <v>0</v>
      </c>
      <c r="AE31" s="62">
        <v>0</v>
      </c>
      <c r="AF31" s="62">
        <v>0</v>
      </c>
      <c r="AG31" s="62">
        <v>0</v>
      </c>
      <c r="AH31" s="62">
        <v>0</v>
      </c>
      <c r="AI31" s="62">
        <v>0</v>
      </c>
      <c r="AJ31" s="63">
        <f t="shared" si="0"/>
        <v>5601943.6387999998</v>
      </c>
      <c r="AM31" s="70"/>
    </row>
    <row r="32" spans="1:41" ht="20.100000000000001" customHeight="1">
      <c r="A32" s="59">
        <v>80</v>
      </c>
      <c r="B32" s="60" t="s">
        <v>709</v>
      </c>
      <c r="C32" s="61" t="s">
        <v>1317</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3">
        <f t="shared" si="0"/>
        <v>0</v>
      </c>
      <c r="AM32" s="70"/>
    </row>
    <row r="33" spans="1:39" ht="20.100000000000001" customHeight="1">
      <c r="A33" s="59">
        <v>81</v>
      </c>
      <c r="B33" s="60" t="s">
        <v>710</v>
      </c>
      <c r="C33" s="61" t="s">
        <v>1317</v>
      </c>
      <c r="D33" s="62">
        <v>0</v>
      </c>
      <c r="E33" s="62">
        <v>307922</v>
      </c>
      <c r="F33" s="62">
        <v>430498503.58999997</v>
      </c>
      <c r="G33" s="62">
        <v>16583886.440000001</v>
      </c>
      <c r="H33" s="62">
        <v>0</v>
      </c>
      <c r="I33" s="62">
        <v>0</v>
      </c>
      <c r="J33" s="62">
        <v>443128393.39999998</v>
      </c>
      <c r="K33" s="62">
        <v>0</v>
      </c>
      <c r="L33" s="62">
        <v>0</v>
      </c>
      <c r="M33" s="62">
        <v>0</v>
      </c>
      <c r="N33" s="62">
        <v>1662.76</v>
      </c>
      <c r="O33" s="62">
        <v>0</v>
      </c>
      <c r="P33" s="62">
        <v>0</v>
      </c>
      <c r="Q33" s="62">
        <v>0</v>
      </c>
      <c r="R33" s="62">
        <v>0</v>
      </c>
      <c r="S33" s="62">
        <v>0</v>
      </c>
      <c r="T33" s="62">
        <v>1586.88</v>
      </c>
      <c r="U33" s="62">
        <v>0</v>
      </c>
      <c r="V33" s="62">
        <v>0</v>
      </c>
      <c r="W33" s="62">
        <v>0</v>
      </c>
      <c r="X33" s="62">
        <v>0</v>
      </c>
      <c r="Y33" s="62">
        <v>0</v>
      </c>
      <c r="Z33" s="62">
        <v>200.0376</v>
      </c>
      <c r="AA33" s="62">
        <v>20801751.215</v>
      </c>
      <c r="AB33" s="62">
        <v>0</v>
      </c>
      <c r="AC33" s="62">
        <v>0</v>
      </c>
      <c r="AD33" s="62">
        <v>0</v>
      </c>
      <c r="AE33" s="62">
        <v>0</v>
      </c>
      <c r="AF33" s="62">
        <v>0</v>
      </c>
      <c r="AG33" s="62">
        <v>0</v>
      </c>
      <c r="AH33" s="62">
        <v>0</v>
      </c>
      <c r="AI33" s="62">
        <v>0</v>
      </c>
      <c r="AJ33" s="63">
        <f t="shared" si="0"/>
        <v>911323906.32260001</v>
      </c>
      <c r="AM33" s="70"/>
    </row>
    <row r="34" spans="1:39" ht="20.100000000000001" customHeight="1">
      <c r="A34" s="59">
        <v>86</v>
      </c>
      <c r="B34" s="60" t="s">
        <v>711</v>
      </c>
      <c r="C34" s="61" t="s">
        <v>1317</v>
      </c>
      <c r="D34" s="62">
        <v>9930219.620000001</v>
      </c>
      <c r="E34" s="62">
        <v>13891567.050000001</v>
      </c>
      <c r="F34" s="62">
        <v>9547.4500000000007</v>
      </c>
      <c r="G34" s="62">
        <v>1711015.1800000002</v>
      </c>
      <c r="H34" s="62">
        <v>0</v>
      </c>
      <c r="I34" s="62">
        <v>50</v>
      </c>
      <c r="J34" s="62">
        <v>22395293.610000003</v>
      </c>
      <c r="K34" s="62">
        <v>0</v>
      </c>
      <c r="L34" s="62">
        <v>0</v>
      </c>
      <c r="M34" s="62">
        <v>0</v>
      </c>
      <c r="N34" s="62">
        <v>0</v>
      </c>
      <c r="O34" s="62">
        <v>0</v>
      </c>
      <c r="P34" s="62">
        <v>0</v>
      </c>
      <c r="Q34" s="62">
        <v>0</v>
      </c>
      <c r="R34" s="62">
        <v>0</v>
      </c>
      <c r="S34" s="62">
        <v>0</v>
      </c>
      <c r="T34" s="62">
        <v>0</v>
      </c>
      <c r="U34" s="62">
        <v>0</v>
      </c>
      <c r="V34" s="62">
        <v>0</v>
      </c>
      <c r="W34" s="62">
        <v>0</v>
      </c>
      <c r="X34" s="62">
        <v>50.009399999999999</v>
      </c>
      <c r="Y34" s="62">
        <v>0</v>
      </c>
      <c r="Z34" s="62">
        <v>1100.2068000000002</v>
      </c>
      <c r="AA34" s="62">
        <v>334017319.46100003</v>
      </c>
      <c r="AB34" s="62">
        <v>0</v>
      </c>
      <c r="AC34" s="62">
        <v>0</v>
      </c>
      <c r="AD34" s="62">
        <v>0</v>
      </c>
      <c r="AE34" s="62">
        <v>0</v>
      </c>
      <c r="AF34" s="62">
        <v>0</v>
      </c>
      <c r="AG34" s="62">
        <v>0</v>
      </c>
      <c r="AH34" s="62">
        <v>0</v>
      </c>
      <c r="AI34" s="62">
        <v>0</v>
      </c>
      <c r="AJ34" s="63">
        <f t="shared" si="0"/>
        <v>381956162.58720005</v>
      </c>
      <c r="AM34" s="70"/>
    </row>
    <row r="35" spans="1:39" ht="20.100000000000001" customHeight="1">
      <c r="A35" s="59">
        <v>87</v>
      </c>
      <c r="B35" s="60" t="s">
        <v>712</v>
      </c>
      <c r="C35" s="61" t="s">
        <v>1317</v>
      </c>
      <c r="D35" s="62">
        <v>0</v>
      </c>
      <c r="E35" s="62">
        <v>0</v>
      </c>
      <c r="F35" s="62">
        <v>3150</v>
      </c>
      <c r="G35" s="62">
        <v>187058.79000000004</v>
      </c>
      <c r="H35" s="62">
        <v>0</v>
      </c>
      <c r="I35" s="62">
        <v>0</v>
      </c>
      <c r="J35" s="62">
        <v>153548.06</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3">
        <f t="shared" si="0"/>
        <v>343756.85000000003</v>
      </c>
      <c r="AM35" s="70"/>
    </row>
    <row r="36" spans="1:39" ht="20.100000000000001" customHeight="1">
      <c r="A36" s="59">
        <v>95</v>
      </c>
      <c r="B36" s="60" t="s">
        <v>713</v>
      </c>
      <c r="C36" s="61" t="s">
        <v>1317</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3">
        <f t="shared" si="0"/>
        <v>0</v>
      </c>
      <c r="AM36" s="70"/>
    </row>
    <row r="37" spans="1:39" ht="20.100000000000001" customHeight="1">
      <c r="A37" s="59" t="s">
        <v>618</v>
      </c>
      <c r="B37" s="60" t="s">
        <v>714</v>
      </c>
      <c r="C37" s="61" t="s">
        <v>1317</v>
      </c>
      <c r="D37" s="62">
        <v>141654.40999999997</v>
      </c>
      <c r="E37" s="62">
        <v>13951078.33</v>
      </c>
      <c r="F37" s="62">
        <v>20717606.129999999</v>
      </c>
      <c r="G37" s="62">
        <v>0</v>
      </c>
      <c r="H37" s="62">
        <v>0</v>
      </c>
      <c r="I37" s="62">
        <v>0</v>
      </c>
      <c r="J37" s="62">
        <v>1461777.67</v>
      </c>
      <c r="K37" s="62">
        <v>0</v>
      </c>
      <c r="L37" s="62">
        <v>0</v>
      </c>
      <c r="M37" s="62">
        <v>0</v>
      </c>
      <c r="N37" s="62">
        <v>0</v>
      </c>
      <c r="O37" s="62">
        <v>0</v>
      </c>
      <c r="P37" s="62">
        <v>0</v>
      </c>
      <c r="Q37" s="62">
        <v>0</v>
      </c>
      <c r="R37" s="62">
        <v>0</v>
      </c>
      <c r="S37" s="62">
        <v>0</v>
      </c>
      <c r="T37" s="62">
        <v>0</v>
      </c>
      <c r="U37" s="62">
        <v>0</v>
      </c>
      <c r="V37" s="62">
        <v>0</v>
      </c>
      <c r="W37" s="62">
        <v>0</v>
      </c>
      <c r="X37" s="62">
        <v>0</v>
      </c>
      <c r="Y37" s="62">
        <v>0</v>
      </c>
      <c r="Z37" s="62">
        <v>0</v>
      </c>
      <c r="AA37" s="62">
        <v>0</v>
      </c>
      <c r="AB37" s="62">
        <v>0</v>
      </c>
      <c r="AC37" s="62">
        <v>0</v>
      </c>
      <c r="AD37" s="62">
        <v>0</v>
      </c>
      <c r="AE37" s="62">
        <v>0</v>
      </c>
      <c r="AF37" s="62">
        <v>0</v>
      </c>
      <c r="AG37" s="62">
        <v>0</v>
      </c>
      <c r="AH37" s="62">
        <v>0</v>
      </c>
      <c r="AI37" s="62">
        <v>0</v>
      </c>
      <c r="AJ37" s="63">
        <f t="shared" si="0"/>
        <v>36272116.539999999</v>
      </c>
      <c r="AM37" s="70"/>
    </row>
    <row r="38" spans="1:39" ht="20.100000000000001" customHeight="1">
      <c r="A38" s="59" t="s">
        <v>620</v>
      </c>
      <c r="B38" s="60" t="s">
        <v>714</v>
      </c>
      <c r="C38" s="61" t="s">
        <v>1317</v>
      </c>
      <c r="D38" s="62">
        <v>51735359.429999992</v>
      </c>
      <c r="E38" s="62">
        <v>1900412.5700000003</v>
      </c>
      <c r="F38" s="62">
        <v>741723856.35000002</v>
      </c>
      <c r="G38" s="62">
        <v>8577519.3199999947</v>
      </c>
      <c r="H38" s="62">
        <v>0</v>
      </c>
      <c r="I38" s="62">
        <v>9453.7999999999993</v>
      </c>
      <c r="J38" s="62">
        <v>625231268.41999996</v>
      </c>
      <c r="K38" s="62">
        <v>7689.02</v>
      </c>
      <c r="L38" s="62">
        <v>8018.08</v>
      </c>
      <c r="M38" s="62">
        <v>0</v>
      </c>
      <c r="N38" s="62">
        <v>5455175.5199999996</v>
      </c>
      <c r="O38" s="62">
        <v>0</v>
      </c>
      <c r="P38" s="62">
        <v>2631.96</v>
      </c>
      <c r="Q38" s="62">
        <v>0</v>
      </c>
      <c r="R38" s="62">
        <v>0.01</v>
      </c>
      <c r="S38" s="62">
        <v>0</v>
      </c>
      <c r="T38" s="62">
        <v>8787958.1799999997</v>
      </c>
      <c r="U38" s="62">
        <v>121946.68</v>
      </c>
      <c r="V38" s="62">
        <v>0</v>
      </c>
      <c r="W38" s="62">
        <v>38450.300000000003</v>
      </c>
      <c r="X38" s="62">
        <v>595685.42460000003</v>
      </c>
      <c r="Y38" s="62">
        <v>29.017800000000005</v>
      </c>
      <c r="Z38" s="62">
        <v>50.009399999999999</v>
      </c>
      <c r="AA38" s="62">
        <v>1565615.3366</v>
      </c>
      <c r="AB38" s="62">
        <v>0</v>
      </c>
      <c r="AC38" s="62">
        <v>1372305.4757999999</v>
      </c>
      <c r="AD38" s="62">
        <v>0</v>
      </c>
      <c r="AE38" s="62">
        <v>0</v>
      </c>
      <c r="AF38" s="62">
        <v>1147.5408</v>
      </c>
      <c r="AG38" s="62">
        <v>0.21</v>
      </c>
      <c r="AH38" s="62">
        <v>5196900.0159999998</v>
      </c>
      <c r="AI38" s="62">
        <v>0</v>
      </c>
      <c r="AJ38" s="63">
        <f t="shared" si="0"/>
        <v>1452331472.671</v>
      </c>
      <c r="AM38" s="70"/>
    </row>
    <row r="39" spans="1:39" ht="20.100000000000001" customHeight="1">
      <c r="A39" s="59" t="s">
        <v>621</v>
      </c>
      <c r="B39" s="60" t="s">
        <v>715</v>
      </c>
      <c r="C39" s="61" t="s">
        <v>1317</v>
      </c>
      <c r="D39" s="62">
        <v>0</v>
      </c>
      <c r="E39" s="62">
        <v>0</v>
      </c>
      <c r="F39" s="62">
        <v>1171555450</v>
      </c>
      <c r="G39" s="62">
        <v>150</v>
      </c>
      <c r="H39" s="62">
        <v>0</v>
      </c>
      <c r="I39" s="62">
        <v>1938711.300000001</v>
      </c>
      <c r="J39" s="62">
        <v>106169882.32999998</v>
      </c>
      <c r="K39" s="62">
        <v>55137.21</v>
      </c>
      <c r="L39" s="62">
        <v>8826525.8600000013</v>
      </c>
      <c r="M39" s="62">
        <v>0</v>
      </c>
      <c r="N39" s="62">
        <v>1475809730.46</v>
      </c>
      <c r="O39" s="62">
        <v>2583.14</v>
      </c>
      <c r="P39" s="62">
        <v>5464097.1200000001</v>
      </c>
      <c r="Q39" s="62">
        <v>746128249.17999995</v>
      </c>
      <c r="R39" s="62">
        <v>711294533.33999991</v>
      </c>
      <c r="S39" s="62">
        <v>0</v>
      </c>
      <c r="T39" s="62">
        <v>24869026.280000005</v>
      </c>
      <c r="U39" s="62">
        <v>0</v>
      </c>
      <c r="V39" s="62">
        <v>0</v>
      </c>
      <c r="W39" s="62">
        <v>0</v>
      </c>
      <c r="X39" s="62">
        <v>1061.2420000000002</v>
      </c>
      <c r="Y39" s="62">
        <v>0</v>
      </c>
      <c r="Z39" s="62">
        <v>0</v>
      </c>
      <c r="AA39" s="62">
        <v>1471523841.8762</v>
      </c>
      <c r="AB39" s="62">
        <v>0</v>
      </c>
      <c r="AC39" s="62">
        <v>340076841.70179987</v>
      </c>
      <c r="AD39" s="62">
        <v>592589.02640000009</v>
      </c>
      <c r="AE39" s="62">
        <v>2025846461.620801</v>
      </c>
      <c r="AF39" s="62">
        <v>1669.4495999999999</v>
      </c>
      <c r="AG39" s="62">
        <v>0</v>
      </c>
      <c r="AH39" s="62">
        <v>0</v>
      </c>
      <c r="AI39" s="62">
        <v>0</v>
      </c>
      <c r="AJ39" s="63">
        <f t="shared" si="0"/>
        <v>8090156541.1367998</v>
      </c>
      <c r="AM39" s="70"/>
    </row>
    <row r="40" spans="1:39" ht="20.100000000000001" customHeight="1">
      <c r="A40" s="59" t="s">
        <v>623</v>
      </c>
      <c r="B40" s="60" t="s">
        <v>716</v>
      </c>
      <c r="C40" s="61" t="s">
        <v>1317</v>
      </c>
      <c r="D40" s="62">
        <v>0</v>
      </c>
      <c r="E40" s="62">
        <v>0</v>
      </c>
      <c r="F40" s="62">
        <v>31157396.57</v>
      </c>
      <c r="G40" s="62">
        <v>0</v>
      </c>
      <c r="H40" s="62">
        <v>0</v>
      </c>
      <c r="I40" s="62">
        <v>900</v>
      </c>
      <c r="J40" s="62">
        <v>19017287.059999999</v>
      </c>
      <c r="K40" s="62">
        <v>0</v>
      </c>
      <c r="L40" s="62">
        <v>51160.11</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3">
        <f t="shared" si="0"/>
        <v>50226743.739999995</v>
      </c>
      <c r="AM40" s="70"/>
    </row>
    <row r="41" spans="1:39" ht="20.100000000000001" customHeight="1">
      <c r="A41" s="59" t="s">
        <v>625</v>
      </c>
      <c r="B41" s="60" t="s">
        <v>717</v>
      </c>
      <c r="C41" s="61" t="s">
        <v>1317</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3">
        <f t="shared" si="0"/>
        <v>0</v>
      </c>
      <c r="AM41" s="70"/>
    </row>
    <row r="42" spans="1:39" ht="20.100000000000001" customHeight="1">
      <c r="A42" s="59">
        <v>108</v>
      </c>
      <c r="B42" s="60" t="s">
        <v>66</v>
      </c>
      <c r="C42" s="61" t="s">
        <v>1317</v>
      </c>
      <c r="D42" s="62">
        <v>0</v>
      </c>
      <c r="E42" s="62">
        <v>0</v>
      </c>
      <c r="F42" s="62">
        <v>5250</v>
      </c>
      <c r="G42" s="62">
        <v>16972.2</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3">
        <f t="shared" si="0"/>
        <v>22222.2</v>
      </c>
      <c r="AM42" s="70"/>
    </row>
    <row r="43" spans="1:39" ht="20.100000000000001" customHeight="1">
      <c r="A43" s="59">
        <v>109</v>
      </c>
      <c r="B43" s="60" t="s">
        <v>718</v>
      </c>
      <c r="C43" s="61" t="s">
        <v>1317</v>
      </c>
      <c r="D43" s="62">
        <v>0</v>
      </c>
      <c r="E43" s="62">
        <v>0</v>
      </c>
      <c r="F43" s="62">
        <v>712302.5</v>
      </c>
      <c r="G43" s="62">
        <v>2251.1999999999998</v>
      </c>
      <c r="H43" s="62">
        <v>0</v>
      </c>
      <c r="I43" s="62">
        <v>0</v>
      </c>
      <c r="J43" s="62">
        <v>0</v>
      </c>
      <c r="K43" s="62">
        <v>0</v>
      </c>
      <c r="L43" s="62">
        <v>0</v>
      </c>
      <c r="M43" s="62">
        <v>0</v>
      </c>
      <c r="N43" s="62">
        <v>0</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0</v>
      </c>
      <c r="AG43" s="62">
        <v>0</v>
      </c>
      <c r="AH43" s="62">
        <v>0</v>
      </c>
      <c r="AI43" s="62">
        <v>0</v>
      </c>
      <c r="AJ43" s="63">
        <f t="shared" si="0"/>
        <v>714553.7</v>
      </c>
      <c r="AM43" s="70"/>
    </row>
    <row r="44" spans="1:39" ht="20.100000000000001" customHeight="1">
      <c r="A44" s="59">
        <v>111</v>
      </c>
      <c r="B44" s="60" t="s">
        <v>719</v>
      </c>
      <c r="C44" s="61" t="s">
        <v>1317</v>
      </c>
      <c r="D44" s="62">
        <v>0</v>
      </c>
      <c r="E44" s="62">
        <v>0</v>
      </c>
      <c r="F44" s="62">
        <v>0</v>
      </c>
      <c r="G44" s="62">
        <v>2290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3">
        <f t="shared" si="0"/>
        <v>2290</v>
      </c>
      <c r="AM44" s="70"/>
    </row>
    <row r="45" spans="1:39" ht="20.100000000000001" customHeight="1">
      <c r="A45" s="59">
        <v>112</v>
      </c>
      <c r="B45" s="60" t="s">
        <v>720</v>
      </c>
      <c r="C45" s="61" t="s">
        <v>1317</v>
      </c>
      <c r="D45" s="62">
        <v>0</v>
      </c>
      <c r="E45" s="62">
        <v>0</v>
      </c>
      <c r="F45" s="62">
        <v>0</v>
      </c>
      <c r="G45" s="62">
        <v>3084</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3">
        <f t="shared" si="0"/>
        <v>3084</v>
      </c>
      <c r="AM45" s="70"/>
    </row>
    <row r="46" spans="1:39" ht="20.100000000000001" customHeight="1">
      <c r="A46" s="59">
        <v>113</v>
      </c>
      <c r="B46" s="60" t="s">
        <v>721</v>
      </c>
      <c r="C46" s="61" t="s">
        <v>1317</v>
      </c>
      <c r="D46" s="62">
        <v>0</v>
      </c>
      <c r="E46" s="62">
        <v>0</v>
      </c>
      <c r="F46" s="62">
        <v>0</v>
      </c>
      <c r="G46" s="62">
        <v>0</v>
      </c>
      <c r="H46" s="62">
        <v>0</v>
      </c>
      <c r="I46" s="62">
        <v>0</v>
      </c>
      <c r="J46" s="62">
        <v>0</v>
      </c>
      <c r="K46" s="62">
        <v>0</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3">
        <f t="shared" si="0"/>
        <v>0</v>
      </c>
      <c r="AM46" s="70"/>
    </row>
    <row r="47" spans="1:39" ht="20.100000000000001" customHeight="1">
      <c r="A47" s="59">
        <v>115</v>
      </c>
      <c r="B47" s="60" t="s">
        <v>722</v>
      </c>
      <c r="C47" s="61" t="s">
        <v>1317</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3">
        <f t="shared" si="0"/>
        <v>0</v>
      </c>
      <c r="AM47" s="70"/>
    </row>
    <row r="48" spans="1:39" ht="20.100000000000001" customHeight="1">
      <c r="A48" s="59">
        <v>117</v>
      </c>
      <c r="B48" s="60" t="s">
        <v>723</v>
      </c>
      <c r="C48" s="61" t="s">
        <v>1317</v>
      </c>
      <c r="D48" s="62">
        <v>0</v>
      </c>
      <c r="E48" s="62">
        <v>0</v>
      </c>
      <c r="F48" s="62">
        <v>8208300.5700000003</v>
      </c>
      <c r="G48" s="62">
        <v>2245</v>
      </c>
      <c r="H48" s="62">
        <v>0</v>
      </c>
      <c r="I48" s="62">
        <v>13450</v>
      </c>
      <c r="J48" s="62">
        <v>8774.17</v>
      </c>
      <c r="K48" s="62">
        <v>8221.5</v>
      </c>
      <c r="L48" s="62">
        <v>0</v>
      </c>
      <c r="M48" s="62">
        <v>0</v>
      </c>
      <c r="N48" s="62">
        <v>160</v>
      </c>
      <c r="O48" s="62">
        <v>5994.31</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3">
        <f t="shared" si="0"/>
        <v>8247145.5499999998</v>
      </c>
      <c r="AM48" s="70"/>
    </row>
    <row r="49" spans="1:39" ht="20.100000000000001" customHeight="1">
      <c r="A49" s="59">
        <v>119</v>
      </c>
      <c r="B49" s="60" t="s">
        <v>724</v>
      </c>
      <c r="C49" s="61" t="s">
        <v>1317</v>
      </c>
      <c r="D49" s="62">
        <v>0</v>
      </c>
      <c r="E49" s="62">
        <v>0</v>
      </c>
      <c r="F49" s="62">
        <v>0</v>
      </c>
      <c r="G49" s="62">
        <v>0</v>
      </c>
      <c r="H49" s="62">
        <v>0</v>
      </c>
      <c r="I49" s="62">
        <v>2650</v>
      </c>
      <c r="J49" s="62">
        <v>0</v>
      </c>
      <c r="K49" s="62">
        <v>0</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3">
        <f t="shared" si="0"/>
        <v>2650</v>
      </c>
      <c r="AM49" s="70"/>
    </row>
    <row r="50" spans="1:39" ht="20.100000000000001" customHeight="1">
      <c r="A50" s="59">
        <v>121</v>
      </c>
      <c r="B50" s="60" t="s">
        <v>725</v>
      </c>
      <c r="C50" s="61" t="s">
        <v>1317</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3">
        <f t="shared" si="0"/>
        <v>0</v>
      </c>
      <c r="AM50" s="70"/>
    </row>
    <row r="51" spans="1:39" ht="20.100000000000001" customHeight="1">
      <c r="A51" s="59">
        <v>124</v>
      </c>
      <c r="B51" s="60" t="s">
        <v>726</v>
      </c>
      <c r="C51" s="61" t="s">
        <v>1317</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3">
        <f t="shared" si="0"/>
        <v>0</v>
      </c>
      <c r="AM51" s="70"/>
    </row>
    <row r="52" spans="1:39" ht="20.100000000000001" customHeight="1">
      <c r="A52" s="59">
        <v>129</v>
      </c>
      <c r="B52" s="60" t="s">
        <v>727</v>
      </c>
      <c r="C52" s="61" t="s">
        <v>1317</v>
      </c>
      <c r="D52" s="62">
        <v>0</v>
      </c>
      <c r="E52" s="62">
        <v>0</v>
      </c>
      <c r="F52" s="62">
        <v>736893</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3">
        <f t="shared" si="0"/>
        <v>736893</v>
      </c>
      <c r="AM52" s="70"/>
    </row>
    <row r="53" spans="1:39" ht="20.100000000000001" customHeight="1">
      <c r="A53" s="59">
        <v>130</v>
      </c>
      <c r="B53" s="60" t="s">
        <v>728</v>
      </c>
      <c r="C53" s="61" t="s">
        <v>1317</v>
      </c>
      <c r="D53" s="62">
        <v>0</v>
      </c>
      <c r="E53" s="62">
        <v>0</v>
      </c>
      <c r="F53" s="62">
        <v>10278740.49</v>
      </c>
      <c r="G53" s="62">
        <v>3763163.37</v>
      </c>
      <c r="H53" s="62">
        <v>0</v>
      </c>
      <c r="I53" s="62">
        <v>0</v>
      </c>
      <c r="J53" s="62">
        <v>943635.19</v>
      </c>
      <c r="K53" s="62">
        <v>0</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3">
        <f t="shared" si="0"/>
        <v>14985539.049999999</v>
      </c>
      <c r="AM53" s="70"/>
    </row>
    <row r="54" spans="1:39" ht="20.100000000000001" customHeight="1">
      <c r="A54" s="59">
        <v>132</v>
      </c>
      <c r="B54" s="60" t="s">
        <v>729</v>
      </c>
      <c r="C54" s="61" t="s">
        <v>1317</v>
      </c>
      <c r="D54" s="62">
        <v>0</v>
      </c>
      <c r="E54" s="62">
        <v>0</v>
      </c>
      <c r="F54" s="62">
        <v>17172</v>
      </c>
      <c r="G54" s="62">
        <v>27758.379999999997</v>
      </c>
      <c r="H54" s="62">
        <v>0</v>
      </c>
      <c r="I54" s="62">
        <v>5039.3</v>
      </c>
      <c r="J54" s="62">
        <v>16211058.77</v>
      </c>
      <c r="K54" s="62">
        <v>15705</v>
      </c>
      <c r="L54" s="62">
        <v>0</v>
      </c>
      <c r="M54" s="62">
        <v>0</v>
      </c>
      <c r="N54" s="62">
        <v>240784.32</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0</v>
      </c>
      <c r="AG54" s="62">
        <v>0</v>
      </c>
      <c r="AH54" s="62">
        <v>0</v>
      </c>
      <c r="AI54" s="62">
        <v>0</v>
      </c>
      <c r="AJ54" s="63">
        <f t="shared" si="0"/>
        <v>16517517.77</v>
      </c>
      <c r="AM54" s="70"/>
    </row>
    <row r="55" spans="1:39" ht="20.100000000000001" customHeight="1">
      <c r="A55" s="59">
        <v>133</v>
      </c>
      <c r="B55" s="60" t="s">
        <v>730</v>
      </c>
      <c r="C55" s="61" t="s">
        <v>1317</v>
      </c>
      <c r="D55" s="62">
        <v>0</v>
      </c>
      <c r="E55" s="62">
        <v>0</v>
      </c>
      <c r="F55" s="62">
        <v>1295675.3400000001</v>
      </c>
      <c r="G55" s="62">
        <v>146553</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3">
        <f t="shared" si="0"/>
        <v>1442228.34</v>
      </c>
      <c r="AM55" s="70"/>
    </row>
    <row r="56" spans="1:39" ht="20.100000000000001" customHeight="1">
      <c r="A56" s="59">
        <v>134</v>
      </c>
      <c r="B56" s="60" t="s">
        <v>731</v>
      </c>
      <c r="C56" s="61" t="s">
        <v>1317</v>
      </c>
      <c r="D56" s="62">
        <v>0</v>
      </c>
      <c r="E56" s="62">
        <v>480</v>
      </c>
      <c r="F56" s="62">
        <v>30989351.260000002</v>
      </c>
      <c r="G56" s="62">
        <v>1871.5</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0</v>
      </c>
      <c r="AG56" s="62">
        <v>0</v>
      </c>
      <c r="AH56" s="62">
        <v>0</v>
      </c>
      <c r="AI56" s="62">
        <v>0</v>
      </c>
      <c r="AJ56" s="63">
        <f t="shared" si="0"/>
        <v>30991702.760000002</v>
      </c>
      <c r="AM56" s="70"/>
    </row>
    <row r="57" spans="1:39" ht="20.100000000000001" customHeight="1">
      <c r="A57" s="73">
        <v>137</v>
      </c>
      <c r="B57" s="74" t="s">
        <v>732</v>
      </c>
      <c r="C57" s="75" t="s">
        <v>1317</v>
      </c>
      <c r="D57" s="76">
        <v>0</v>
      </c>
      <c r="E57" s="76">
        <v>0</v>
      </c>
      <c r="F57" s="76">
        <v>0</v>
      </c>
      <c r="G57" s="76">
        <v>0</v>
      </c>
      <c r="H57" s="76">
        <v>0</v>
      </c>
      <c r="I57" s="76">
        <v>50</v>
      </c>
      <c r="J57" s="76">
        <v>474595.31</v>
      </c>
      <c r="K57" s="76">
        <v>0</v>
      </c>
      <c r="L57" s="76">
        <v>0</v>
      </c>
      <c r="M57" s="76">
        <v>0</v>
      </c>
      <c r="N57" s="76">
        <v>0</v>
      </c>
      <c r="O57" s="76">
        <v>0</v>
      </c>
      <c r="P57" s="76">
        <v>0</v>
      </c>
      <c r="Q57" s="76">
        <v>0</v>
      </c>
      <c r="R57" s="76">
        <v>0</v>
      </c>
      <c r="S57" s="76">
        <v>0</v>
      </c>
      <c r="T57" s="76">
        <v>0</v>
      </c>
      <c r="U57" s="76">
        <v>0</v>
      </c>
      <c r="V57" s="76">
        <v>0</v>
      </c>
      <c r="W57" s="76">
        <v>0</v>
      </c>
      <c r="X57" s="76">
        <v>0</v>
      </c>
      <c r="Y57" s="76">
        <v>0</v>
      </c>
      <c r="Z57" s="76">
        <v>0</v>
      </c>
      <c r="AA57" s="76">
        <v>0</v>
      </c>
      <c r="AB57" s="76">
        <v>0</v>
      </c>
      <c r="AC57" s="76">
        <v>0</v>
      </c>
      <c r="AD57" s="76">
        <v>0</v>
      </c>
      <c r="AE57" s="76">
        <v>0</v>
      </c>
      <c r="AF57" s="76">
        <v>0</v>
      </c>
      <c r="AG57" s="76">
        <v>0</v>
      </c>
      <c r="AH57" s="76">
        <v>0</v>
      </c>
      <c r="AI57" s="76">
        <v>0</v>
      </c>
      <c r="AJ57" s="77">
        <f t="shared" si="0"/>
        <v>474645.31</v>
      </c>
      <c r="AM57" s="70"/>
    </row>
    <row r="58" spans="1:39" ht="20.100000000000001" customHeight="1">
      <c r="A58" s="73">
        <v>138</v>
      </c>
      <c r="B58" s="74" t="s">
        <v>733</v>
      </c>
      <c r="C58" s="75" t="s">
        <v>1317</v>
      </c>
      <c r="D58" s="76">
        <v>0</v>
      </c>
      <c r="E58" s="76">
        <v>0</v>
      </c>
      <c r="F58" s="76">
        <v>0</v>
      </c>
      <c r="G58" s="76">
        <v>0</v>
      </c>
      <c r="H58" s="76">
        <v>0</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c r="AA58" s="76">
        <v>0</v>
      </c>
      <c r="AB58" s="76">
        <v>0</v>
      </c>
      <c r="AC58" s="76">
        <v>0</v>
      </c>
      <c r="AD58" s="76">
        <v>0</v>
      </c>
      <c r="AE58" s="76">
        <v>0</v>
      </c>
      <c r="AF58" s="76">
        <v>0</v>
      </c>
      <c r="AG58" s="76">
        <v>0</v>
      </c>
      <c r="AH58" s="76">
        <v>0</v>
      </c>
      <c r="AI58" s="76">
        <v>0</v>
      </c>
      <c r="AJ58" s="77">
        <f t="shared" si="0"/>
        <v>0</v>
      </c>
      <c r="AM58" s="70"/>
    </row>
    <row r="59" spans="1:39" ht="20.100000000000001" customHeight="1">
      <c r="A59" s="73">
        <v>139</v>
      </c>
      <c r="B59" s="74" t="s">
        <v>734</v>
      </c>
      <c r="C59" s="75" t="s">
        <v>1317</v>
      </c>
      <c r="D59" s="76">
        <v>0</v>
      </c>
      <c r="E59" s="76">
        <v>0</v>
      </c>
      <c r="F59" s="76">
        <v>0</v>
      </c>
      <c r="G59" s="76">
        <v>20324.399999999998</v>
      </c>
      <c r="H59" s="76">
        <v>0</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c r="AB59" s="76">
        <v>0</v>
      </c>
      <c r="AC59" s="76">
        <v>0</v>
      </c>
      <c r="AD59" s="76">
        <v>0</v>
      </c>
      <c r="AE59" s="76">
        <v>0</v>
      </c>
      <c r="AF59" s="76">
        <v>0</v>
      </c>
      <c r="AG59" s="76">
        <v>0</v>
      </c>
      <c r="AH59" s="76">
        <v>0</v>
      </c>
      <c r="AI59" s="76">
        <v>0</v>
      </c>
      <c r="AJ59" s="77">
        <f t="shared" si="0"/>
        <v>20324.399999999998</v>
      </c>
      <c r="AM59" s="70"/>
    </row>
    <row r="60" spans="1:39" ht="20.100000000000001" customHeight="1">
      <c r="A60" s="73">
        <v>140</v>
      </c>
      <c r="B60" s="74" t="s">
        <v>735</v>
      </c>
      <c r="C60" s="75" t="s">
        <v>1317</v>
      </c>
      <c r="D60" s="76">
        <v>0</v>
      </c>
      <c r="E60" s="76">
        <v>0</v>
      </c>
      <c r="F60" s="76">
        <v>0</v>
      </c>
      <c r="G60" s="76">
        <v>1975.5500000000002</v>
      </c>
      <c r="H60" s="76">
        <v>0</v>
      </c>
      <c r="I60" s="76">
        <v>0</v>
      </c>
      <c r="J60" s="76">
        <v>0</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c r="AB60" s="76">
        <v>0</v>
      </c>
      <c r="AC60" s="76">
        <v>0</v>
      </c>
      <c r="AD60" s="76">
        <v>0</v>
      </c>
      <c r="AE60" s="76">
        <v>0</v>
      </c>
      <c r="AF60" s="76">
        <v>0</v>
      </c>
      <c r="AG60" s="76">
        <v>0</v>
      </c>
      <c r="AH60" s="76">
        <v>0</v>
      </c>
      <c r="AI60" s="76">
        <v>0</v>
      </c>
      <c r="AJ60" s="77">
        <f t="shared" si="0"/>
        <v>1975.5500000000002</v>
      </c>
      <c r="AM60" s="70"/>
    </row>
    <row r="61" spans="1:39" ht="20.100000000000001" customHeight="1">
      <c r="A61" s="73">
        <v>141</v>
      </c>
      <c r="B61" s="74" t="s">
        <v>736</v>
      </c>
      <c r="C61" s="75" t="s">
        <v>1317</v>
      </c>
      <c r="D61" s="76">
        <v>0</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0</v>
      </c>
      <c r="AE61" s="76">
        <v>0</v>
      </c>
      <c r="AF61" s="76">
        <v>0</v>
      </c>
      <c r="AG61" s="76">
        <v>0</v>
      </c>
      <c r="AH61" s="76">
        <v>0</v>
      </c>
      <c r="AI61" s="76">
        <v>0</v>
      </c>
      <c r="AJ61" s="77">
        <f t="shared" si="0"/>
        <v>0</v>
      </c>
      <c r="AM61" s="70"/>
    </row>
    <row r="62" spans="1:39" ht="20.100000000000001" customHeight="1">
      <c r="A62" s="73">
        <v>142</v>
      </c>
      <c r="B62" s="74" t="s">
        <v>737</v>
      </c>
      <c r="C62" s="75" t="s">
        <v>1317</v>
      </c>
      <c r="D62" s="76">
        <v>0</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0</v>
      </c>
      <c r="AE62" s="76">
        <v>0</v>
      </c>
      <c r="AF62" s="76">
        <v>0</v>
      </c>
      <c r="AG62" s="76">
        <v>0</v>
      </c>
      <c r="AH62" s="76">
        <v>0</v>
      </c>
      <c r="AI62" s="76">
        <v>0</v>
      </c>
      <c r="AJ62" s="77">
        <f t="shared" si="0"/>
        <v>0</v>
      </c>
      <c r="AM62" s="70"/>
    </row>
    <row r="63" spans="1:39" ht="20.100000000000001" customHeight="1">
      <c r="A63" s="73">
        <v>143</v>
      </c>
      <c r="B63" s="74" t="s">
        <v>87</v>
      </c>
      <c r="C63" s="75" t="s">
        <v>1317</v>
      </c>
      <c r="D63" s="76">
        <v>0</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0</v>
      </c>
      <c r="AE63" s="76">
        <v>0</v>
      </c>
      <c r="AF63" s="76">
        <v>0</v>
      </c>
      <c r="AG63" s="76">
        <v>0</v>
      </c>
      <c r="AH63" s="76">
        <v>0</v>
      </c>
      <c r="AI63" s="76">
        <v>0</v>
      </c>
      <c r="AJ63" s="77">
        <f t="shared" si="0"/>
        <v>0</v>
      </c>
      <c r="AM63" s="70"/>
    </row>
    <row r="64" spans="1:39" ht="20.100000000000001" customHeight="1">
      <c r="A64" s="73">
        <v>144</v>
      </c>
      <c r="B64" s="74" t="s">
        <v>738</v>
      </c>
      <c r="C64" s="75" t="s">
        <v>1317</v>
      </c>
      <c r="D64" s="76">
        <v>0</v>
      </c>
      <c r="E64" s="76">
        <v>0</v>
      </c>
      <c r="F64" s="76">
        <v>0</v>
      </c>
      <c r="G64" s="76">
        <v>5472.8</v>
      </c>
      <c r="H64" s="76">
        <v>0</v>
      </c>
      <c r="I64" s="76">
        <v>0</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c r="AA64" s="76">
        <v>0</v>
      </c>
      <c r="AB64" s="76">
        <v>0</v>
      </c>
      <c r="AC64" s="76">
        <v>0</v>
      </c>
      <c r="AD64" s="76">
        <v>0</v>
      </c>
      <c r="AE64" s="76">
        <v>0</v>
      </c>
      <c r="AF64" s="76">
        <v>0</v>
      </c>
      <c r="AG64" s="76">
        <v>0</v>
      </c>
      <c r="AH64" s="76">
        <v>0</v>
      </c>
      <c r="AI64" s="76">
        <v>0</v>
      </c>
      <c r="AJ64" s="77">
        <f t="shared" si="0"/>
        <v>5472.8</v>
      </c>
      <c r="AM64" s="70"/>
    </row>
    <row r="65" spans="1:39" ht="20.100000000000001" customHeight="1">
      <c r="A65" s="73">
        <v>145</v>
      </c>
      <c r="B65" s="74" t="s">
        <v>89</v>
      </c>
      <c r="C65" s="75" t="s">
        <v>1317</v>
      </c>
      <c r="D65" s="76">
        <v>0</v>
      </c>
      <c r="E65" s="76">
        <v>0</v>
      </c>
      <c r="F65" s="76">
        <v>0</v>
      </c>
      <c r="G65" s="76">
        <v>0</v>
      </c>
      <c r="H65" s="76">
        <v>0</v>
      </c>
      <c r="I65" s="76">
        <v>0</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0</v>
      </c>
      <c r="AE65" s="76">
        <v>0</v>
      </c>
      <c r="AF65" s="76">
        <v>0</v>
      </c>
      <c r="AG65" s="76">
        <v>0</v>
      </c>
      <c r="AH65" s="76">
        <v>0</v>
      </c>
      <c r="AI65" s="76">
        <v>0</v>
      </c>
      <c r="AJ65" s="77">
        <f t="shared" si="0"/>
        <v>0</v>
      </c>
      <c r="AM65" s="70"/>
    </row>
    <row r="66" spans="1:39" ht="20.100000000000001" customHeight="1">
      <c r="A66" s="73">
        <v>146</v>
      </c>
      <c r="B66" s="74" t="s">
        <v>90</v>
      </c>
      <c r="C66" s="75" t="s">
        <v>1317</v>
      </c>
      <c r="D66" s="76">
        <v>0</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c r="V66" s="76">
        <v>0</v>
      </c>
      <c r="W66" s="76">
        <v>0</v>
      </c>
      <c r="X66" s="76">
        <v>0</v>
      </c>
      <c r="Y66" s="76">
        <v>0</v>
      </c>
      <c r="Z66" s="76">
        <v>0</v>
      </c>
      <c r="AA66" s="76">
        <v>0</v>
      </c>
      <c r="AB66" s="76">
        <v>0</v>
      </c>
      <c r="AC66" s="76">
        <v>0</v>
      </c>
      <c r="AD66" s="76">
        <v>0</v>
      </c>
      <c r="AE66" s="76">
        <v>0</v>
      </c>
      <c r="AF66" s="76">
        <v>0</v>
      </c>
      <c r="AG66" s="76">
        <v>0</v>
      </c>
      <c r="AH66" s="76">
        <v>0</v>
      </c>
      <c r="AI66" s="76">
        <v>0</v>
      </c>
      <c r="AJ66" s="77">
        <f t="shared" si="0"/>
        <v>0</v>
      </c>
      <c r="AM66" s="70"/>
    </row>
    <row r="67" spans="1:39" ht="20.100000000000001" customHeight="1">
      <c r="A67" s="73">
        <v>147</v>
      </c>
      <c r="B67" s="74" t="s">
        <v>739</v>
      </c>
      <c r="C67" s="75" t="s">
        <v>1317</v>
      </c>
      <c r="D67" s="76">
        <v>0</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c r="AA67" s="76">
        <v>0</v>
      </c>
      <c r="AB67" s="76">
        <v>0</v>
      </c>
      <c r="AC67" s="76">
        <v>0</v>
      </c>
      <c r="AD67" s="76">
        <v>0</v>
      </c>
      <c r="AE67" s="76">
        <v>0</v>
      </c>
      <c r="AF67" s="76">
        <v>0</v>
      </c>
      <c r="AG67" s="76">
        <v>0</v>
      </c>
      <c r="AH67" s="76">
        <v>0</v>
      </c>
      <c r="AI67" s="76">
        <v>0</v>
      </c>
      <c r="AJ67" s="77">
        <f t="shared" si="0"/>
        <v>0</v>
      </c>
      <c r="AM67" s="70"/>
    </row>
    <row r="68" spans="1:39" ht="20.100000000000001" customHeight="1">
      <c r="A68" s="73">
        <v>148</v>
      </c>
      <c r="B68" s="74" t="s">
        <v>740</v>
      </c>
      <c r="C68" s="75" t="s">
        <v>1317</v>
      </c>
      <c r="D68" s="76">
        <v>0</v>
      </c>
      <c r="E68" s="76">
        <v>0</v>
      </c>
      <c r="F68" s="76">
        <v>0</v>
      </c>
      <c r="G68" s="76">
        <v>0</v>
      </c>
      <c r="H68" s="76">
        <v>0</v>
      </c>
      <c r="I68" s="76">
        <v>0</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0</v>
      </c>
      <c r="AE68" s="76">
        <v>0</v>
      </c>
      <c r="AF68" s="76">
        <v>0</v>
      </c>
      <c r="AG68" s="76">
        <v>0</v>
      </c>
      <c r="AH68" s="76">
        <v>0</v>
      </c>
      <c r="AI68" s="76">
        <v>0</v>
      </c>
      <c r="AJ68" s="77">
        <f t="shared" si="0"/>
        <v>0</v>
      </c>
      <c r="AM68" s="70"/>
    </row>
    <row r="69" spans="1:39" ht="20.100000000000001" customHeight="1">
      <c r="A69" s="59">
        <v>149</v>
      </c>
      <c r="B69" s="60" t="s">
        <v>741</v>
      </c>
      <c r="C69" s="61" t="s">
        <v>1317</v>
      </c>
      <c r="D69" s="62">
        <v>0</v>
      </c>
      <c r="E69" s="62">
        <v>0</v>
      </c>
      <c r="F69" s="62">
        <v>0</v>
      </c>
      <c r="G69" s="62">
        <v>83.52000000000001</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3">
        <f t="shared" si="0"/>
        <v>83.52000000000001</v>
      </c>
      <c r="AM69" s="70"/>
    </row>
    <row r="70" spans="1:39" ht="20.100000000000001" customHeight="1">
      <c r="A70" s="59">
        <v>150</v>
      </c>
      <c r="B70" s="60" t="s">
        <v>94</v>
      </c>
      <c r="C70" s="61" t="s">
        <v>1317</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3">
        <f t="shared" si="0"/>
        <v>0</v>
      </c>
      <c r="AM70" s="70"/>
    </row>
    <row r="71" spans="1:39" ht="20.100000000000001" customHeight="1">
      <c r="A71" s="59">
        <v>152</v>
      </c>
      <c r="B71" s="60" t="s">
        <v>742</v>
      </c>
      <c r="C71" s="61" t="s">
        <v>1317</v>
      </c>
      <c r="D71" s="62">
        <v>0</v>
      </c>
      <c r="E71" s="62">
        <v>0</v>
      </c>
      <c r="F71" s="62">
        <v>0</v>
      </c>
      <c r="G71" s="62">
        <v>16598.07</v>
      </c>
      <c r="H71" s="62">
        <v>0</v>
      </c>
      <c r="I71" s="62">
        <v>0</v>
      </c>
      <c r="J71" s="62">
        <v>0</v>
      </c>
      <c r="K71" s="62">
        <v>0</v>
      </c>
      <c r="L71" s="62">
        <v>0</v>
      </c>
      <c r="M71" s="62">
        <v>0</v>
      </c>
      <c r="N71" s="62">
        <v>0</v>
      </c>
      <c r="O71" s="62">
        <v>0</v>
      </c>
      <c r="P71" s="62">
        <v>601000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3">
        <f t="shared" si="0"/>
        <v>617598.06999999995</v>
      </c>
      <c r="AM71" s="70"/>
    </row>
    <row r="72" spans="1:39" ht="20.100000000000001" customHeight="1">
      <c r="A72" s="59">
        <v>153</v>
      </c>
      <c r="B72" s="60" t="s">
        <v>743</v>
      </c>
      <c r="C72" s="61" t="s">
        <v>1317</v>
      </c>
      <c r="D72" s="62">
        <v>0</v>
      </c>
      <c r="E72" s="62">
        <v>0</v>
      </c>
      <c r="F72" s="62">
        <v>0</v>
      </c>
      <c r="G72" s="62">
        <v>0</v>
      </c>
      <c r="H72" s="62">
        <v>0</v>
      </c>
      <c r="I72" s="62">
        <v>0</v>
      </c>
      <c r="J72" s="62">
        <v>0</v>
      </c>
      <c r="K72" s="62">
        <v>0</v>
      </c>
      <c r="L72" s="62">
        <v>0</v>
      </c>
      <c r="M72" s="62">
        <v>0</v>
      </c>
      <c r="N72" s="62">
        <v>0</v>
      </c>
      <c r="O72" s="62">
        <v>0</v>
      </c>
      <c r="P72" s="62">
        <v>245026.5</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3">
        <f t="shared" si="0"/>
        <v>245026.5</v>
      </c>
      <c r="AM72" s="70"/>
    </row>
    <row r="73" spans="1:39" ht="20.100000000000001" customHeight="1">
      <c r="A73" s="59">
        <v>154</v>
      </c>
      <c r="B73" s="60" t="s">
        <v>744</v>
      </c>
      <c r="C73" s="61" t="s">
        <v>1317</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3">
        <f t="shared" si="0"/>
        <v>0</v>
      </c>
      <c r="AM73" s="70"/>
    </row>
    <row r="74" spans="1:39" ht="20.100000000000001" customHeight="1">
      <c r="A74" s="59">
        <v>155</v>
      </c>
      <c r="B74" s="60" t="s">
        <v>745</v>
      </c>
      <c r="C74" s="61" t="s">
        <v>1317</v>
      </c>
      <c r="D74" s="62">
        <v>0</v>
      </c>
      <c r="E74" s="62">
        <v>0</v>
      </c>
      <c r="F74" s="62">
        <v>0</v>
      </c>
      <c r="G74" s="62">
        <v>4926.46</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0</v>
      </c>
      <c r="AG74" s="62">
        <v>0</v>
      </c>
      <c r="AH74" s="62">
        <v>0</v>
      </c>
      <c r="AI74" s="62">
        <v>0</v>
      </c>
      <c r="AJ74" s="63">
        <f t="shared" si="0"/>
        <v>4926.46</v>
      </c>
      <c r="AM74" s="70"/>
    </row>
    <row r="75" spans="1:39" ht="20.100000000000001" customHeight="1">
      <c r="A75" s="59">
        <v>156</v>
      </c>
      <c r="B75" s="60" t="s">
        <v>746</v>
      </c>
      <c r="C75" s="61" t="s">
        <v>1317</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3">
        <f t="shared" si="0"/>
        <v>0</v>
      </c>
      <c r="AM75" s="70"/>
    </row>
    <row r="76" spans="1:39" ht="20.100000000000001" customHeight="1">
      <c r="A76" s="59">
        <v>157</v>
      </c>
      <c r="B76" s="60" t="s">
        <v>747</v>
      </c>
      <c r="C76" s="61" t="s">
        <v>1317</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3">
        <f t="shared" si="0"/>
        <v>0</v>
      </c>
      <c r="AM76" s="70"/>
    </row>
    <row r="77" spans="1:39" ht="20.100000000000001" customHeight="1">
      <c r="A77" s="59">
        <v>159</v>
      </c>
      <c r="B77" s="60" t="s">
        <v>748</v>
      </c>
      <c r="C77" s="61" t="s">
        <v>1317</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3">
        <f t="shared" si="0"/>
        <v>0</v>
      </c>
      <c r="AM77" s="70"/>
    </row>
    <row r="78" spans="1:39" ht="20.100000000000001" customHeight="1">
      <c r="A78" s="59">
        <v>163</v>
      </c>
      <c r="B78" s="60" t="s">
        <v>749</v>
      </c>
      <c r="C78" s="61" t="s">
        <v>1317</v>
      </c>
      <c r="D78" s="62">
        <v>2074.7600000000002</v>
      </c>
      <c r="E78" s="62">
        <v>0</v>
      </c>
      <c r="F78" s="62">
        <v>1436591.39</v>
      </c>
      <c r="G78" s="62">
        <v>14581.65</v>
      </c>
      <c r="H78" s="62">
        <v>0</v>
      </c>
      <c r="I78" s="62">
        <v>0</v>
      </c>
      <c r="J78" s="62">
        <v>0</v>
      </c>
      <c r="K78" s="62">
        <v>527.32000000000005</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3">
        <f t="shared" ref="AJ78:AJ141" si="1">SUM(D78:AI78)</f>
        <v>1453775.1199999999</v>
      </c>
      <c r="AM78" s="70"/>
    </row>
    <row r="79" spans="1:39" ht="20.100000000000001" customHeight="1">
      <c r="A79" s="59">
        <v>169</v>
      </c>
      <c r="B79" s="60" t="s">
        <v>750</v>
      </c>
      <c r="C79" s="61" t="s">
        <v>1317</v>
      </c>
      <c r="D79" s="62">
        <v>0</v>
      </c>
      <c r="E79" s="62">
        <v>0</v>
      </c>
      <c r="F79" s="62">
        <v>0</v>
      </c>
      <c r="G79" s="62">
        <v>39485.479999999996</v>
      </c>
      <c r="H79" s="62">
        <v>0</v>
      </c>
      <c r="I79" s="62">
        <v>283.72000000000003</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3">
        <f t="shared" si="1"/>
        <v>39769.199999999997</v>
      </c>
      <c r="AM79" s="70"/>
    </row>
    <row r="80" spans="1:39" ht="20.100000000000001" customHeight="1">
      <c r="A80" s="59">
        <v>170</v>
      </c>
      <c r="B80" s="60" t="s">
        <v>751</v>
      </c>
      <c r="C80" s="61" t="s">
        <v>1317</v>
      </c>
      <c r="D80" s="62">
        <v>0</v>
      </c>
      <c r="E80" s="62">
        <v>0</v>
      </c>
      <c r="F80" s="62">
        <v>0</v>
      </c>
      <c r="G80" s="62">
        <v>1380</v>
      </c>
      <c r="H80" s="62">
        <v>0</v>
      </c>
      <c r="I80" s="62">
        <v>0</v>
      </c>
      <c r="J80" s="62">
        <v>0</v>
      </c>
      <c r="K80" s="62">
        <v>0</v>
      </c>
      <c r="L80" s="62">
        <v>0</v>
      </c>
      <c r="M80" s="62">
        <v>0</v>
      </c>
      <c r="N80" s="62">
        <v>0</v>
      </c>
      <c r="O80" s="62">
        <v>0</v>
      </c>
      <c r="P80" s="62">
        <v>0</v>
      </c>
      <c r="Q80" s="62">
        <v>0</v>
      </c>
      <c r="R80" s="62">
        <v>0</v>
      </c>
      <c r="S80" s="62">
        <v>0</v>
      </c>
      <c r="T80" s="62">
        <v>0</v>
      </c>
      <c r="U80" s="62">
        <v>0</v>
      </c>
      <c r="V80" s="62">
        <v>0</v>
      </c>
      <c r="W80" s="62">
        <v>0</v>
      </c>
      <c r="X80" s="62">
        <v>0</v>
      </c>
      <c r="Y80" s="62">
        <v>0</v>
      </c>
      <c r="Z80" s="62">
        <v>0</v>
      </c>
      <c r="AA80" s="62">
        <v>0</v>
      </c>
      <c r="AB80" s="62">
        <v>0</v>
      </c>
      <c r="AC80" s="62">
        <v>0</v>
      </c>
      <c r="AD80" s="62">
        <v>0</v>
      </c>
      <c r="AE80" s="62">
        <v>0</v>
      </c>
      <c r="AF80" s="62">
        <v>0</v>
      </c>
      <c r="AG80" s="62">
        <v>0</v>
      </c>
      <c r="AH80" s="62">
        <v>0</v>
      </c>
      <c r="AI80" s="62">
        <v>0</v>
      </c>
      <c r="AJ80" s="63">
        <f t="shared" si="1"/>
        <v>1380</v>
      </c>
      <c r="AM80" s="70"/>
    </row>
    <row r="81" spans="1:39" ht="20.100000000000001" customHeight="1">
      <c r="A81" s="59">
        <v>171</v>
      </c>
      <c r="B81" s="60" t="s">
        <v>752</v>
      </c>
      <c r="C81" s="61" t="s">
        <v>1317</v>
      </c>
      <c r="D81" s="62">
        <v>0</v>
      </c>
      <c r="E81" s="62">
        <v>0</v>
      </c>
      <c r="F81" s="62">
        <v>0</v>
      </c>
      <c r="G81" s="62">
        <v>0</v>
      </c>
      <c r="H81" s="62">
        <v>0</v>
      </c>
      <c r="I81" s="62">
        <v>0</v>
      </c>
      <c r="J81" s="62">
        <v>0</v>
      </c>
      <c r="K81" s="62">
        <v>0</v>
      </c>
      <c r="L81" s="62">
        <v>0</v>
      </c>
      <c r="M81" s="62">
        <v>0</v>
      </c>
      <c r="N81" s="62">
        <v>0</v>
      </c>
      <c r="O81" s="62">
        <v>0</v>
      </c>
      <c r="P81" s="62">
        <v>0</v>
      </c>
      <c r="Q81" s="62">
        <v>0</v>
      </c>
      <c r="R81" s="62">
        <v>0</v>
      </c>
      <c r="S81" s="62">
        <v>0</v>
      </c>
      <c r="T81" s="62">
        <v>0</v>
      </c>
      <c r="U81" s="62">
        <v>0</v>
      </c>
      <c r="V81" s="62">
        <v>0</v>
      </c>
      <c r="W81" s="62">
        <v>0</v>
      </c>
      <c r="X81" s="62">
        <v>0</v>
      </c>
      <c r="Y81" s="62">
        <v>0</v>
      </c>
      <c r="Z81" s="62">
        <v>0</v>
      </c>
      <c r="AA81" s="62">
        <v>0</v>
      </c>
      <c r="AB81" s="62">
        <v>0</v>
      </c>
      <c r="AC81" s="62">
        <v>0</v>
      </c>
      <c r="AD81" s="62">
        <v>0</v>
      </c>
      <c r="AE81" s="62">
        <v>0</v>
      </c>
      <c r="AF81" s="62">
        <v>0</v>
      </c>
      <c r="AG81" s="62">
        <v>0</v>
      </c>
      <c r="AH81" s="62">
        <v>0</v>
      </c>
      <c r="AI81" s="62">
        <v>0</v>
      </c>
      <c r="AJ81" s="63">
        <f t="shared" si="1"/>
        <v>0</v>
      </c>
      <c r="AM81" s="70"/>
    </row>
    <row r="82" spans="1:39" ht="20.100000000000001" customHeight="1">
      <c r="A82" s="59">
        <v>188</v>
      </c>
      <c r="B82" s="60" t="s">
        <v>753</v>
      </c>
      <c r="C82" s="61" t="s">
        <v>1317</v>
      </c>
      <c r="D82" s="62">
        <v>0</v>
      </c>
      <c r="E82" s="62">
        <v>0</v>
      </c>
      <c r="F82" s="62">
        <v>0</v>
      </c>
      <c r="G82" s="62">
        <v>0</v>
      </c>
      <c r="H82" s="62">
        <v>0</v>
      </c>
      <c r="I82" s="62">
        <v>0</v>
      </c>
      <c r="J82" s="62">
        <v>0</v>
      </c>
      <c r="K82" s="62">
        <v>0</v>
      </c>
      <c r="L82" s="62">
        <v>0</v>
      </c>
      <c r="M82" s="62">
        <v>0</v>
      </c>
      <c r="N82" s="62">
        <v>0</v>
      </c>
      <c r="O82" s="62">
        <v>0</v>
      </c>
      <c r="P82" s="62">
        <v>0</v>
      </c>
      <c r="Q82" s="62">
        <v>0</v>
      </c>
      <c r="R82" s="62">
        <v>0</v>
      </c>
      <c r="S82" s="62">
        <v>0</v>
      </c>
      <c r="T82" s="62">
        <v>0</v>
      </c>
      <c r="U82" s="62">
        <v>0</v>
      </c>
      <c r="V82" s="62">
        <v>0</v>
      </c>
      <c r="W82" s="62">
        <v>0</v>
      </c>
      <c r="X82" s="62">
        <v>0</v>
      </c>
      <c r="Y82" s="62">
        <v>0</v>
      </c>
      <c r="Z82" s="62">
        <v>0</v>
      </c>
      <c r="AA82" s="62">
        <v>0</v>
      </c>
      <c r="AB82" s="62">
        <v>0</v>
      </c>
      <c r="AC82" s="62">
        <v>0</v>
      </c>
      <c r="AD82" s="62">
        <v>0</v>
      </c>
      <c r="AE82" s="62">
        <v>0</v>
      </c>
      <c r="AF82" s="62">
        <v>0</v>
      </c>
      <c r="AG82" s="62">
        <v>0</v>
      </c>
      <c r="AH82" s="62">
        <v>0</v>
      </c>
      <c r="AI82" s="62">
        <v>0</v>
      </c>
      <c r="AJ82" s="63">
        <f t="shared" si="1"/>
        <v>0</v>
      </c>
      <c r="AM82" s="70"/>
    </row>
    <row r="83" spans="1:39" ht="20.100000000000001" customHeight="1">
      <c r="A83" s="59">
        <v>190</v>
      </c>
      <c r="B83" s="60" t="s">
        <v>107</v>
      </c>
      <c r="C83" s="61" t="s">
        <v>1317</v>
      </c>
      <c r="D83" s="62">
        <v>0</v>
      </c>
      <c r="E83" s="62">
        <v>0</v>
      </c>
      <c r="F83" s="62">
        <v>0</v>
      </c>
      <c r="G83" s="62">
        <v>11050.55</v>
      </c>
      <c r="H83" s="62">
        <v>0</v>
      </c>
      <c r="I83" s="62">
        <v>0</v>
      </c>
      <c r="J83" s="62">
        <v>0</v>
      </c>
      <c r="K83" s="62">
        <v>0</v>
      </c>
      <c r="L83" s="62">
        <v>0</v>
      </c>
      <c r="M83" s="62">
        <v>0</v>
      </c>
      <c r="N83" s="62">
        <v>0</v>
      </c>
      <c r="O83" s="62">
        <v>0</v>
      </c>
      <c r="P83" s="62">
        <v>0</v>
      </c>
      <c r="Q83" s="62">
        <v>0</v>
      </c>
      <c r="R83" s="62">
        <v>0</v>
      </c>
      <c r="S83" s="62">
        <v>0</v>
      </c>
      <c r="T83" s="62">
        <v>0</v>
      </c>
      <c r="U83" s="62">
        <v>0</v>
      </c>
      <c r="V83" s="62">
        <v>0</v>
      </c>
      <c r="W83" s="62">
        <v>0</v>
      </c>
      <c r="X83" s="62">
        <v>0</v>
      </c>
      <c r="Y83" s="62">
        <v>0</v>
      </c>
      <c r="Z83" s="62">
        <v>0</v>
      </c>
      <c r="AA83" s="62">
        <v>0</v>
      </c>
      <c r="AB83" s="62">
        <v>0</v>
      </c>
      <c r="AC83" s="62">
        <v>0</v>
      </c>
      <c r="AD83" s="62">
        <v>0</v>
      </c>
      <c r="AE83" s="62">
        <v>0</v>
      </c>
      <c r="AF83" s="62">
        <v>0</v>
      </c>
      <c r="AG83" s="62">
        <v>0</v>
      </c>
      <c r="AH83" s="62">
        <v>0</v>
      </c>
      <c r="AI83" s="62">
        <v>0</v>
      </c>
      <c r="AJ83" s="63">
        <f t="shared" si="1"/>
        <v>11050.55</v>
      </c>
      <c r="AM83" s="70"/>
    </row>
    <row r="84" spans="1:39" ht="20.100000000000001" customHeight="1">
      <c r="A84" s="59">
        <v>192</v>
      </c>
      <c r="B84" s="60" t="s">
        <v>754</v>
      </c>
      <c r="C84" s="61" t="s">
        <v>1317</v>
      </c>
      <c r="D84" s="62">
        <v>0</v>
      </c>
      <c r="E84" s="62">
        <v>0</v>
      </c>
      <c r="F84" s="62">
        <v>13017.6</v>
      </c>
      <c r="G84" s="62">
        <v>545.02</v>
      </c>
      <c r="H84" s="62">
        <v>0</v>
      </c>
      <c r="I84" s="62">
        <v>0</v>
      </c>
      <c r="J84" s="62">
        <v>0</v>
      </c>
      <c r="K84" s="62">
        <v>0</v>
      </c>
      <c r="L84" s="62">
        <v>0</v>
      </c>
      <c r="M84" s="62">
        <v>0</v>
      </c>
      <c r="N84" s="62">
        <v>0</v>
      </c>
      <c r="O84" s="62">
        <v>0</v>
      </c>
      <c r="P84" s="62">
        <v>0</v>
      </c>
      <c r="Q84" s="62">
        <v>0</v>
      </c>
      <c r="R84" s="62">
        <v>0</v>
      </c>
      <c r="S84" s="62">
        <v>0</v>
      </c>
      <c r="T84" s="62">
        <v>0</v>
      </c>
      <c r="U84" s="62">
        <v>0</v>
      </c>
      <c r="V84" s="62">
        <v>0</v>
      </c>
      <c r="W84" s="62">
        <v>0</v>
      </c>
      <c r="X84" s="62">
        <v>0</v>
      </c>
      <c r="Y84" s="62">
        <v>0</v>
      </c>
      <c r="Z84" s="62">
        <v>0</v>
      </c>
      <c r="AA84" s="62">
        <v>0</v>
      </c>
      <c r="AB84" s="62">
        <v>0</v>
      </c>
      <c r="AC84" s="62">
        <v>0</v>
      </c>
      <c r="AD84" s="62">
        <v>0</v>
      </c>
      <c r="AE84" s="62">
        <v>0</v>
      </c>
      <c r="AF84" s="62">
        <v>0</v>
      </c>
      <c r="AG84" s="62">
        <v>0</v>
      </c>
      <c r="AH84" s="62">
        <v>0</v>
      </c>
      <c r="AI84" s="62">
        <v>0</v>
      </c>
      <c r="AJ84" s="63">
        <f t="shared" si="1"/>
        <v>13562.62</v>
      </c>
      <c r="AM84" s="70"/>
    </row>
    <row r="85" spans="1:39" ht="20.100000000000001" customHeight="1">
      <c r="A85" s="59">
        <v>197</v>
      </c>
      <c r="B85" s="60" t="s">
        <v>755</v>
      </c>
      <c r="C85" s="61" t="s">
        <v>1317</v>
      </c>
      <c r="D85" s="62">
        <v>0</v>
      </c>
      <c r="E85" s="62">
        <v>0</v>
      </c>
      <c r="F85" s="62">
        <v>0</v>
      </c>
      <c r="G85" s="62">
        <v>0</v>
      </c>
      <c r="H85" s="62">
        <v>0</v>
      </c>
      <c r="I85" s="62">
        <v>0</v>
      </c>
      <c r="J85" s="62">
        <v>0</v>
      </c>
      <c r="K85" s="62">
        <v>0</v>
      </c>
      <c r="L85" s="62">
        <v>50310.5</v>
      </c>
      <c r="M85" s="62">
        <v>0</v>
      </c>
      <c r="N85" s="62">
        <v>0</v>
      </c>
      <c r="O85" s="62">
        <v>0</v>
      </c>
      <c r="P85" s="62">
        <v>0</v>
      </c>
      <c r="Q85" s="62">
        <v>0</v>
      </c>
      <c r="R85" s="62">
        <v>0</v>
      </c>
      <c r="S85" s="62">
        <v>0</v>
      </c>
      <c r="T85" s="62">
        <v>0</v>
      </c>
      <c r="U85" s="62">
        <v>0</v>
      </c>
      <c r="V85" s="62">
        <v>0</v>
      </c>
      <c r="W85" s="62">
        <v>0</v>
      </c>
      <c r="X85" s="62">
        <v>0</v>
      </c>
      <c r="Y85" s="62">
        <v>0</v>
      </c>
      <c r="Z85" s="62">
        <v>0</v>
      </c>
      <c r="AA85" s="62">
        <v>0</v>
      </c>
      <c r="AB85" s="62">
        <v>0</v>
      </c>
      <c r="AC85" s="62">
        <v>0</v>
      </c>
      <c r="AD85" s="62">
        <v>0</v>
      </c>
      <c r="AE85" s="62">
        <v>0</v>
      </c>
      <c r="AF85" s="62">
        <v>0</v>
      </c>
      <c r="AG85" s="62">
        <v>0</v>
      </c>
      <c r="AH85" s="62">
        <v>0</v>
      </c>
      <c r="AI85" s="62">
        <v>0</v>
      </c>
      <c r="AJ85" s="63">
        <f t="shared" si="1"/>
        <v>50310.5</v>
      </c>
      <c r="AM85" s="70"/>
    </row>
    <row r="86" spans="1:39" ht="20.100000000000001" customHeight="1">
      <c r="A86" s="59">
        <v>200</v>
      </c>
      <c r="B86" s="60" t="s">
        <v>756</v>
      </c>
      <c r="C86" s="61" t="s">
        <v>1317</v>
      </c>
      <c r="D86" s="62">
        <v>0</v>
      </c>
      <c r="E86" s="62">
        <v>0</v>
      </c>
      <c r="F86" s="62">
        <v>0</v>
      </c>
      <c r="G86" s="62">
        <v>0</v>
      </c>
      <c r="H86" s="62">
        <v>0</v>
      </c>
      <c r="I86" s="62">
        <v>0</v>
      </c>
      <c r="J86" s="62">
        <v>0</v>
      </c>
      <c r="K86" s="62">
        <v>0</v>
      </c>
      <c r="L86" s="62">
        <v>0</v>
      </c>
      <c r="M86" s="62">
        <v>0</v>
      </c>
      <c r="N86" s="62">
        <v>0</v>
      </c>
      <c r="O86" s="62">
        <v>0</v>
      </c>
      <c r="P86" s="62">
        <v>0</v>
      </c>
      <c r="Q86" s="62">
        <v>0</v>
      </c>
      <c r="R86" s="62">
        <v>0</v>
      </c>
      <c r="S86" s="62">
        <v>0</v>
      </c>
      <c r="T86" s="62">
        <v>0</v>
      </c>
      <c r="U86" s="62">
        <v>0</v>
      </c>
      <c r="V86" s="62">
        <v>0</v>
      </c>
      <c r="W86" s="62">
        <v>0</v>
      </c>
      <c r="X86" s="62">
        <v>0</v>
      </c>
      <c r="Y86" s="62">
        <v>0</v>
      </c>
      <c r="Z86" s="62">
        <v>0</v>
      </c>
      <c r="AA86" s="62">
        <v>0</v>
      </c>
      <c r="AB86" s="62">
        <v>0</v>
      </c>
      <c r="AC86" s="62">
        <v>0</v>
      </c>
      <c r="AD86" s="62">
        <v>0</v>
      </c>
      <c r="AE86" s="62">
        <v>0</v>
      </c>
      <c r="AF86" s="62">
        <v>0</v>
      </c>
      <c r="AG86" s="62">
        <v>0</v>
      </c>
      <c r="AH86" s="62">
        <v>0</v>
      </c>
      <c r="AI86" s="62">
        <v>0</v>
      </c>
      <c r="AJ86" s="63">
        <f t="shared" si="1"/>
        <v>0</v>
      </c>
      <c r="AM86" s="70"/>
    </row>
    <row r="87" spans="1:39" ht="20.100000000000001" customHeight="1">
      <c r="A87" s="59">
        <v>201</v>
      </c>
      <c r="B87" s="60" t="s">
        <v>757</v>
      </c>
      <c r="C87" s="61" t="s">
        <v>1317</v>
      </c>
      <c r="D87" s="62">
        <v>0</v>
      </c>
      <c r="E87" s="62">
        <v>0</v>
      </c>
      <c r="F87" s="62">
        <v>0</v>
      </c>
      <c r="G87" s="62">
        <v>120190.08</v>
      </c>
      <c r="H87" s="62">
        <v>0</v>
      </c>
      <c r="I87" s="62">
        <v>0</v>
      </c>
      <c r="J87" s="62">
        <v>0</v>
      </c>
      <c r="K87" s="62">
        <v>0</v>
      </c>
      <c r="L87" s="62">
        <v>0</v>
      </c>
      <c r="M87" s="62">
        <v>0</v>
      </c>
      <c r="N87" s="62">
        <v>0</v>
      </c>
      <c r="O87" s="62">
        <v>0</v>
      </c>
      <c r="P87" s="62">
        <v>0</v>
      </c>
      <c r="Q87" s="62">
        <v>0</v>
      </c>
      <c r="R87" s="62">
        <v>0</v>
      </c>
      <c r="S87" s="62">
        <v>0</v>
      </c>
      <c r="T87" s="62">
        <v>0</v>
      </c>
      <c r="U87" s="62">
        <v>0</v>
      </c>
      <c r="V87" s="62">
        <v>0</v>
      </c>
      <c r="W87" s="62">
        <v>0</v>
      </c>
      <c r="X87" s="62">
        <v>0</v>
      </c>
      <c r="Y87" s="62">
        <v>0</v>
      </c>
      <c r="Z87" s="62">
        <v>0</v>
      </c>
      <c r="AA87" s="62">
        <v>0</v>
      </c>
      <c r="AB87" s="62">
        <v>0</v>
      </c>
      <c r="AC87" s="62">
        <v>0</v>
      </c>
      <c r="AD87" s="62">
        <v>0</v>
      </c>
      <c r="AE87" s="62">
        <v>0</v>
      </c>
      <c r="AF87" s="62">
        <v>0</v>
      </c>
      <c r="AG87" s="62">
        <v>0</v>
      </c>
      <c r="AH87" s="62">
        <v>0</v>
      </c>
      <c r="AI87" s="62">
        <v>0</v>
      </c>
      <c r="AJ87" s="63">
        <f t="shared" si="1"/>
        <v>120190.08</v>
      </c>
      <c r="AM87" s="70"/>
    </row>
    <row r="88" spans="1:39" ht="20.100000000000001" customHeight="1">
      <c r="A88" s="59">
        <v>203</v>
      </c>
      <c r="B88" s="60" t="s">
        <v>758</v>
      </c>
      <c r="C88" s="61" t="s">
        <v>1317</v>
      </c>
      <c r="D88" s="62">
        <v>0</v>
      </c>
      <c r="E88" s="62">
        <v>0</v>
      </c>
      <c r="F88" s="62">
        <v>2338128.19</v>
      </c>
      <c r="G88" s="62">
        <v>264592.82</v>
      </c>
      <c r="H88" s="62">
        <v>0</v>
      </c>
      <c r="I88" s="62">
        <v>794.3</v>
      </c>
      <c r="J88" s="62">
        <v>0</v>
      </c>
      <c r="K88" s="62">
        <v>273.77</v>
      </c>
      <c r="L88" s="62">
        <v>0</v>
      </c>
      <c r="M88" s="62">
        <v>0</v>
      </c>
      <c r="N88" s="62">
        <v>733095.53</v>
      </c>
      <c r="O88" s="62">
        <v>0</v>
      </c>
      <c r="P88" s="62">
        <v>0</v>
      </c>
      <c r="Q88" s="62">
        <v>0</v>
      </c>
      <c r="R88" s="62">
        <v>0</v>
      </c>
      <c r="S88" s="62">
        <v>0</v>
      </c>
      <c r="T88" s="62">
        <v>0</v>
      </c>
      <c r="U88" s="62">
        <v>0</v>
      </c>
      <c r="V88" s="62">
        <v>0</v>
      </c>
      <c r="W88" s="62">
        <v>0</v>
      </c>
      <c r="X88" s="62">
        <v>0</v>
      </c>
      <c r="Y88" s="62">
        <v>0</v>
      </c>
      <c r="Z88" s="62">
        <v>0</v>
      </c>
      <c r="AA88" s="62">
        <v>0</v>
      </c>
      <c r="AB88" s="62">
        <v>0</v>
      </c>
      <c r="AC88" s="62">
        <v>0</v>
      </c>
      <c r="AD88" s="62">
        <v>0</v>
      </c>
      <c r="AE88" s="62">
        <v>0</v>
      </c>
      <c r="AF88" s="62">
        <v>0</v>
      </c>
      <c r="AG88" s="62">
        <v>0</v>
      </c>
      <c r="AH88" s="62">
        <v>0</v>
      </c>
      <c r="AI88" s="62">
        <v>0</v>
      </c>
      <c r="AJ88" s="63">
        <f t="shared" si="1"/>
        <v>3336884.6099999994</v>
      </c>
      <c r="AM88" s="70"/>
    </row>
    <row r="89" spans="1:39" ht="20.100000000000001" customHeight="1">
      <c r="A89" s="59">
        <v>206</v>
      </c>
      <c r="B89" s="60" t="s">
        <v>759</v>
      </c>
      <c r="C89" s="61" t="s">
        <v>1317</v>
      </c>
      <c r="D89" s="62">
        <v>3356500.5</v>
      </c>
      <c r="E89" s="62">
        <v>0</v>
      </c>
      <c r="F89" s="62">
        <v>0</v>
      </c>
      <c r="G89" s="62">
        <v>134113.53999999998</v>
      </c>
      <c r="H89" s="62">
        <v>0</v>
      </c>
      <c r="I89" s="62">
        <v>0</v>
      </c>
      <c r="J89" s="62">
        <v>0</v>
      </c>
      <c r="K89" s="62">
        <v>501.04</v>
      </c>
      <c r="L89" s="62">
        <v>0</v>
      </c>
      <c r="M89" s="62">
        <v>0</v>
      </c>
      <c r="N89" s="62">
        <v>0</v>
      </c>
      <c r="O89" s="62">
        <v>0</v>
      </c>
      <c r="P89" s="62">
        <v>0</v>
      </c>
      <c r="Q89" s="62">
        <v>0</v>
      </c>
      <c r="R89" s="62">
        <v>0</v>
      </c>
      <c r="S89" s="62">
        <v>0</v>
      </c>
      <c r="T89" s="62">
        <v>0</v>
      </c>
      <c r="U89" s="62">
        <v>0</v>
      </c>
      <c r="V89" s="62">
        <v>0</v>
      </c>
      <c r="W89" s="62">
        <v>0</v>
      </c>
      <c r="X89" s="62">
        <v>0</v>
      </c>
      <c r="Y89" s="62">
        <v>0</v>
      </c>
      <c r="Z89" s="62">
        <v>0</v>
      </c>
      <c r="AA89" s="62">
        <v>0</v>
      </c>
      <c r="AB89" s="62">
        <v>0</v>
      </c>
      <c r="AC89" s="62">
        <v>0</v>
      </c>
      <c r="AD89" s="62">
        <v>0</v>
      </c>
      <c r="AE89" s="62">
        <v>0</v>
      </c>
      <c r="AF89" s="62">
        <v>0</v>
      </c>
      <c r="AG89" s="62">
        <v>0</v>
      </c>
      <c r="AH89" s="62">
        <v>0</v>
      </c>
      <c r="AI89" s="62">
        <v>0</v>
      </c>
      <c r="AJ89" s="63">
        <f t="shared" si="1"/>
        <v>3491115.08</v>
      </c>
      <c r="AM89" s="70"/>
    </row>
    <row r="90" spans="1:39" ht="20.100000000000001" customHeight="1">
      <c r="A90" s="59">
        <v>209</v>
      </c>
      <c r="B90" s="60" t="s">
        <v>760</v>
      </c>
      <c r="C90" s="61" t="s">
        <v>1317</v>
      </c>
      <c r="D90" s="62">
        <v>0</v>
      </c>
      <c r="E90" s="62">
        <v>0</v>
      </c>
      <c r="F90" s="62">
        <v>0</v>
      </c>
      <c r="G90" s="62">
        <v>0</v>
      </c>
      <c r="H90" s="62">
        <v>0</v>
      </c>
      <c r="I90" s="62">
        <v>0</v>
      </c>
      <c r="J90" s="62">
        <v>0</v>
      </c>
      <c r="K90" s="62">
        <v>0</v>
      </c>
      <c r="L90" s="62">
        <v>0</v>
      </c>
      <c r="M90" s="62">
        <v>0</v>
      </c>
      <c r="N90" s="62">
        <v>0</v>
      </c>
      <c r="O90" s="62">
        <v>0</v>
      </c>
      <c r="P90" s="62">
        <v>0</v>
      </c>
      <c r="Q90" s="62">
        <v>0</v>
      </c>
      <c r="R90" s="62">
        <v>0</v>
      </c>
      <c r="S90" s="62">
        <v>0</v>
      </c>
      <c r="T90" s="62">
        <v>0</v>
      </c>
      <c r="U90" s="62">
        <v>0</v>
      </c>
      <c r="V90" s="62">
        <v>0</v>
      </c>
      <c r="W90" s="62">
        <v>0</v>
      </c>
      <c r="X90" s="62">
        <v>0</v>
      </c>
      <c r="Y90" s="62">
        <v>0</v>
      </c>
      <c r="Z90" s="62">
        <v>0</v>
      </c>
      <c r="AA90" s="62">
        <v>0</v>
      </c>
      <c r="AB90" s="62">
        <v>0</v>
      </c>
      <c r="AC90" s="62">
        <v>0</v>
      </c>
      <c r="AD90" s="62">
        <v>0</v>
      </c>
      <c r="AE90" s="62">
        <v>0</v>
      </c>
      <c r="AF90" s="62">
        <v>0</v>
      </c>
      <c r="AG90" s="62">
        <v>0</v>
      </c>
      <c r="AH90" s="62">
        <v>0</v>
      </c>
      <c r="AI90" s="62">
        <v>0</v>
      </c>
      <c r="AJ90" s="63">
        <f t="shared" si="1"/>
        <v>0</v>
      </c>
      <c r="AM90" s="70"/>
    </row>
    <row r="91" spans="1:39" ht="20.100000000000001" customHeight="1">
      <c r="A91" s="59">
        <v>210</v>
      </c>
      <c r="B91" s="60" t="s">
        <v>761</v>
      </c>
      <c r="C91" s="61" t="s">
        <v>1317</v>
      </c>
      <c r="D91" s="62">
        <v>0</v>
      </c>
      <c r="E91" s="62">
        <v>0</v>
      </c>
      <c r="F91" s="62">
        <v>0</v>
      </c>
      <c r="G91" s="62">
        <v>0</v>
      </c>
      <c r="H91" s="62">
        <v>0</v>
      </c>
      <c r="I91" s="62">
        <v>0</v>
      </c>
      <c r="J91" s="62">
        <v>0</v>
      </c>
      <c r="K91" s="62">
        <v>0</v>
      </c>
      <c r="L91" s="62">
        <v>0</v>
      </c>
      <c r="M91" s="62">
        <v>0</v>
      </c>
      <c r="N91" s="62">
        <v>0</v>
      </c>
      <c r="O91" s="62">
        <v>0</v>
      </c>
      <c r="P91" s="62">
        <v>0</v>
      </c>
      <c r="Q91" s="62">
        <v>0</v>
      </c>
      <c r="R91" s="62">
        <v>0</v>
      </c>
      <c r="S91" s="62">
        <v>0</v>
      </c>
      <c r="T91" s="62">
        <v>0</v>
      </c>
      <c r="U91" s="62">
        <v>0</v>
      </c>
      <c r="V91" s="62">
        <v>0</v>
      </c>
      <c r="W91" s="62">
        <v>0</v>
      </c>
      <c r="X91" s="62">
        <v>0</v>
      </c>
      <c r="Y91" s="62">
        <v>0</v>
      </c>
      <c r="Z91" s="62">
        <v>0</v>
      </c>
      <c r="AA91" s="62">
        <v>266236.60000000003</v>
      </c>
      <c r="AB91" s="62">
        <v>0</v>
      </c>
      <c r="AC91" s="62">
        <v>0</v>
      </c>
      <c r="AD91" s="62">
        <v>0</v>
      </c>
      <c r="AE91" s="62">
        <v>0</v>
      </c>
      <c r="AF91" s="62">
        <v>0</v>
      </c>
      <c r="AG91" s="62">
        <v>0</v>
      </c>
      <c r="AH91" s="62">
        <v>0</v>
      </c>
      <c r="AI91" s="62">
        <v>0</v>
      </c>
      <c r="AJ91" s="63">
        <f t="shared" si="1"/>
        <v>266236.60000000003</v>
      </c>
      <c r="AM91" s="70"/>
    </row>
    <row r="92" spans="1:39" ht="20.100000000000001" customHeight="1">
      <c r="A92" s="59">
        <v>212</v>
      </c>
      <c r="B92" s="60" t="s">
        <v>762</v>
      </c>
      <c r="C92" s="61" t="s">
        <v>1317</v>
      </c>
      <c r="D92" s="62">
        <v>0</v>
      </c>
      <c r="E92" s="62">
        <v>3595940</v>
      </c>
      <c r="F92" s="62">
        <v>0</v>
      </c>
      <c r="G92" s="62">
        <v>8063648.6000000006</v>
      </c>
      <c r="H92" s="62">
        <v>0</v>
      </c>
      <c r="I92" s="62">
        <v>0</v>
      </c>
      <c r="J92" s="62">
        <v>24666</v>
      </c>
      <c r="K92" s="62">
        <v>0</v>
      </c>
      <c r="L92" s="62">
        <v>0</v>
      </c>
      <c r="M92" s="62">
        <v>0</v>
      </c>
      <c r="N92" s="62">
        <v>0</v>
      </c>
      <c r="O92" s="62">
        <v>0</v>
      </c>
      <c r="P92" s="62">
        <v>0</v>
      </c>
      <c r="Q92" s="62">
        <v>0</v>
      </c>
      <c r="R92" s="62">
        <v>0</v>
      </c>
      <c r="S92" s="62">
        <v>0</v>
      </c>
      <c r="T92" s="62">
        <v>0</v>
      </c>
      <c r="U92" s="62">
        <v>0</v>
      </c>
      <c r="V92" s="62">
        <v>0</v>
      </c>
      <c r="W92" s="62">
        <v>0</v>
      </c>
      <c r="X92" s="62">
        <v>0</v>
      </c>
      <c r="Y92" s="62">
        <v>0</v>
      </c>
      <c r="Z92" s="62">
        <v>0</v>
      </c>
      <c r="AA92" s="62">
        <v>0</v>
      </c>
      <c r="AB92" s="62">
        <v>0</v>
      </c>
      <c r="AC92" s="62">
        <v>0</v>
      </c>
      <c r="AD92" s="62">
        <v>0</v>
      </c>
      <c r="AE92" s="62">
        <v>0</v>
      </c>
      <c r="AF92" s="62">
        <v>0</v>
      </c>
      <c r="AG92" s="62">
        <v>0</v>
      </c>
      <c r="AH92" s="62">
        <v>0</v>
      </c>
      <c r="AI92" s="62">
        <v>0</v>
      </c>
      <c r="AJ92" s="63">
        <f t="shared" si="1"/>
        <v>11684254.600000001</v>
      </c>
      <c r="AM92" s="70"/>
    </row>
    <row r="93" spans="1:39" ht="20.100000000000001" customHeight="1">
      <c r="A93" s="59">
        <v>213</v>
      </c>
      <c r="B93" s="60" t="s">
        <v>763</v>
      </c>
      <c r="C93" s="61" t="s">
        <v>1317</v>
      </c>
      <c r="D93" s="62">
        <v>0</v>
      </c>
      <c r="E93" s="62">
        <v>0</v>
      </c>
      <c r="F93" s="62">
        <v>0</v>
      </c>
      <c r="G93" s="62">
        <v>0</v>
      </c>
      <c r="H93" s="62">
        <v>0</v>
      </c>
      <c r="I93" s="62">
        <v>0</v>
      </c>
      <c r="J93" s="62">
        <v>0</v>
      </c>
      <c r="K93" s="62">
        <v>0</v>
      </c>
      <c r="L93" s="62">
        <v>0</v>
      </c>
      <c r="M93" s="62">
        <v>0</v>
      </c>
      <c r="N93" s="62">
        <v>0</v>
      </c>
      <c r="O93" s="62">
        <v>0</v>
      </c>
      <c r="P93" s="62">
        <v>0</v>
      </c>
      <c r="Q93" s="62">
        <v>0</v>
      </c>
      <c r="R93" s="62">
        <v>0</v>
      </c>
      <c r="S93" s="62">
        <v>0</v>
      </c>
      <c r="T93" s="62">
        <v>0</v>
      </c>
      <c r="U93" s="62">
        <v>0</v>
      </c>
      <c r="V93" s="62">
        <v>0</v>
      </c>
      <c r="W93" s="62">
        <v>0</v>
      </c>
      <c r="X93" s="62">
        <v>0</v>
      </c>
      <c r="Y93" s="62">
        <v>0</v>
      </c>
      <c r="Z93" s="62">
        <v>0</v>
      </c>
      <c r="AA93" s="62">
        <v>0</v>
      </c>
      <c r="AB93" s="62">
        <v>0</v>
      </c>
      <c r="AC93" s="62">
        <v>0</v>
      </c>
      <c r="AD93" s="62">
        <v>0</v>
      </c>
      <c r="AE93" s="62">
        <v>0</v>
      </c>
      <c r="AF93" s="62">
        <v>0</v>
      </c>
      <c r="AG93" s="62">
        <v>0</v>
      </c>
      <c r="AH93" s="62">
        <v>0</v>
      </c>
      <c r="AI93" s="62">
        <v>0</v>
      </c>
      <c r="AJ93" s="63">
        <f t="shared" si="1"/>
        <v>0</v>
      </c>
      <c r="AM93" s="70"/>
    </row>
    <row r="94" spans="1:39" ht="20.100000000000001" customHeight="1">
      <c r="A94" s="59">
        <v>221</v>
      </c>
      <c r="B94" s="60" t="s">
        <v>764</v>
      </c>
      <c r="C94" s="61" t="s">
        <v>1317</v>
      </c>
      <c r="D94" s="62">
        <v>0</v>
      </c>
      <c r="E94" s="62">
        <v>0</v>
      </c>
      <c r="F94" s="62">
        <v>0</v>
      </c>
      <c r="G94" s="62">
        <v>8125</v>
      </c>
      <c r="H94" s="62">
        <v>0</v>
      </c>
      <c r="I94" s="62">
        <v>0</v>
      </c>
      <c r="J94" s="62">
        <v>0</v>
      </c>
      <c r="K94" s="62">
        <v>0</v>
      </c>
      <c r="L94" s="62">
        <v>0</v>
      </c>
      <c r="M94" s="62">
        <v>0</v>
      </c>
      <c r="N94" s="62">
        <v>0</v>
      </c>
      <c r="O94" s="62">
        <v>0</v>
      </c>
      <c r="P94" s="62">
        <v>0</v>
      </c>
      <c r="Q94" s="62">
        <v>0</v>
      </c>
      <c r="R94" s="62">
        <v>0</v>
      </c>
      <c r="S94" s="62">
        <v>0</v>
      </c>
      <c r="T94" s="62">
        <v>0</v>
      </c>
      <c r="U94" s="62">
        <v>0</v>
      </c>
      <c r="V94" s="62">
        <v>0</v>
      </c>
      <c r="W94" s="62">
        <v>0</v>
      </c>
      <c r="X94" s="62">
        <v>0</v>
      </c>
      <c r="Y94" s="62">
        <v>0</v>
      </c>
      <c r="Z94" s="62">
        <v>0</v>
      </c>
      <c r="AA94" s="62">
        <v>0</v>
      </c>
      <c r="AB94" s="62">
        <v>0</v>
      </c>
      <c r="AC94" s="62">
        <v>0</v>
      </c>
      <c r="AD94" s="62">
        <v>0</v>
      </c>
      <c r="AE94" s="62">
        <v>0</v>
      </c>
      <c r="AF94" s="62">
        <v>0</v>
      </c>
      <c r="AG94" s="62">
        <v>0</v>
      </c>
      <c r="AH94" s="62">
        <v>0</v>
      </c>
      <c r="AI94" s="62">
        <v>0</v>
      </c>
      <c r="AJ94" s="63">
        <f t="shared" si="1"/>
        <v>8125</v>
      </c>
      <c r="AM94" s="70"/>
    </row>
    <row r="95" spans="1:39" ht="20.100000000000001" customHeight="1">
      <c r="A95" s="59">
        <v>222</v>
      </c>
      <c r="B95" s="60" t="s">
        <v>765</v>
      </c>
      <c r="C95" s="61" t="s">
        <v>1317</v>
      </c>
      <c r="D95" s="62">
        <v>0</v>
      </c>
      <c r="E95" s="62">
        <v>0</v>
      </c>
      <c r="F95" s="62">
        <v>14246717.699999999</v>
      </c>
      <c r="G95" s="62">
        <v>824274.99999999988</v>
      </c>
      <c r="H95" s="62">
        <v>0</v>
      </c>
      <c r="I95" s="62">
        <v>2423.11</v>
      </c>
      <c r="J95" s="62">
        <v>1600000</v>
      </c>
      <c r="K95" s="62">
        <v>274.94</v>
      </c>
      <c r="L95" s="62">
        <v>0</v>
      </c>
      <c r="M95" s="62">
        <v>2093.48</v>
      </c>
      <c r="N95" s="62">
        <v>0</v>
      </c>
      <c r="O95" s="62">
        <v>8.86</v>
      </c>
      <c r="P95" s="62">
        <v>0</v>
      </c>
      <c r="Q95" s="62">
        <v>0</v>
      </c>
      <c r="R95" s="62">
        <v>0</v>
      </c>
      <c r="S95" s="62">
        <v>0</v>
      </c>
      <c r="T95" s="62">
        <v>0</v>
      </c>
      <c r="U95" s="62">
        <v>0</v>
      </c>
      <c r="V95" s="62">
        <v>0</v>
      </c>
      <c r="W95" s="62">
        <v>0</v>
      </c>
      <c r="X95" s="62">
        <v>0</v>
      </c>
      <c r="Y95" s="62">
        <v>0</v>
      </c>
      <c r="Z95" s="62">
        <v>500.09400000000005</v>
      </c>
      <c r="AA95" s="62">
        <v>7404024.2738000005</v>
      </c>
      <c r="AB95" s="62">
        <v>0</v>
      </c>
      <c r="AC95" s="62">
        <v>0</v>
      </c>
      <c r="AD95" s="62">
        <v>0</v>
      </c>
      <c r="AE95" s="62">
        <v>0</v>
      </c>
      <c r="AF95" s="62">
        <v>0</v>
      </c>
      <c r="AG95" s="62">
        <v>0</v>
      </c>
      <c r="AH95" s="62">
        <v>0</v>
      </c>
      <c r="AI95" s="62">
        <v>2240172.0334000001</v>
      </c>
      <c r="AJ95" s="63">
        <f t="shared" si="1"/>
        <v>26320489.4912</v>
      </c>
      <c r="AM95" s="70"/>
    </row>
    <row r="96" spans="1:39" ht="20.100000000000001" customHeight="1">
      <c r="A96" s="59">
        <v>223</v>
      </c>
      <c r="B96" s="60" t="s">
        <v>766</v>
      </c>
      <c r="C96" s="61" t="s">
        <v>1317</v>
      </c>
      <c r="D96" s="62">
        <v>0</v>
      </c>
      <c r="E96" s="62">
        <v>0</v>
      </c>
      <c r="F96" s="62">
        <v>20980326.07</v>
      </c>
      <c r="G96" s="62">
        <v>35042.850000000006</v>
      </c>
      <c r="H96" s="62">
        <v>0</v>
      </c>
      <c r="I96" s="62">
        <v>0</v>
      </c>
      <c r="J96" s="62">
        <v>815702.33</v>
      </c>
      <c r="K96" s="62">
        <v>0</v>
      </c>
      <c r="L96" s="62">
        <v>0</v>
      </c>
      <c r="M96" s="62">
        <v>0</v>
      </c>
      <c r="N96" s="62">
        <v>0</v>
      </c>
      <c r="O96" s="62">
        <v>0</v>
      </c>
      <c r="P96" s="62">
        <v>0</v>
      </c>
      <c r="Q96" s="62">
        <v>0</v>
      </c>
      <c r="R96" s="62">
        <v>0</v>
      </c>
      <c r="S96" s="62">
        <v>0</v>
      </c>
      <c r="T96" s="62">
        <v>0</v>
      </c>
      <c r="U96" s="62">
        <v>0</v>
      </c>
      <c r="V96" s="62">
        <v>0</v>
      </c>
      <c r="W96" s="62">
        <v>0</v>
      </c>
      <c r="X96" s="62">
        <v>0</v>
      </c>
      <c r="Y96" s="62">
        <v>0</v>
      </c>
      <c r="Z96" s="62">
        <v>0</v>
      </c>
      <c r="AA96" s="62">
        <v>0</v>
      </c>
      <c r="AB96" s="62">
        <v>0</v>
      </c>
      <c r="AC96" s="62">
        <v>0</v>
      </c>
      <c r="AD96" s="62">
        <v>0</v>
      </c>
      <c r="AE96" s="62">
        <v>0</v>
      </c>
      <c r="AF96" s="62">
        <v>0</v>
      </c>
      <c r="AG96" s="62">
        <v>0</v>
      </c>
      <c r="AH96" s="62">
        <v>0</v>
      </c>
      <c r="AI96" s="62">
        <v>0</v>
      </c>
      <c r="AJ96" s="63">
        <f t="shared" si="1"/>
        <v>21831071.25</v>
      </c>
      <c r="AM96" s="70"/>
    </row>
    <row r="97" spans="1:39" ht="20.100000000000001" customHeight="1">
      <c r="A97" s="59">
        <v>224</v>
      </c>
      <c r="B97" s="60" t="s">
        <v>120</v>
      </c>
      <c r="C97" s="61" t="s">
        <v>1317</v>
      </c>
      <c r="D97" s="62">
        <v>0</v>
      </c>
      <c r="E97" s="62">
        <v>0</v>
      </c>
      <c r="F97" s="62">
        <v>18816.09</v>
      </c>
      <c r="G97" s="62">
        <v>24187517.139999993</v>
      </c>
      <c r="H97" s="62">
        <v>0</v>
      </c>
      <c r="I97" s="62">
        <v>444.59</v>
      </c>
      <c r="J97" s="62">
        <v>222</v>
      </c>
      <c r="K97" s="62">
        <v>315.62</v>
      </c>
      <c r="L97" s="62">
        <v>0</v>
      </c>
      <c r="M97" s="62">
        <v>0</v>
      </c>
      <c r="N97" s="62">
        <v>0</v>
      </c>
      <c r="O97" s="62">
        <v>0</v>
      </c>
      <c r="P97" s="62">
        <v>0</v>
      </c>
      <c r="Q97" s="62">
        <v>0</v>
      </c>
      <c r="R97" s="62">
        <v>0</v>
      </c>
      <c r="S97" s="62">
        <v>0</v>
      </c>
      <c r="T97" s="62">
        <v>0</v>
      </c>
      <c r="U97" s="62">
        <v>0</v>
      </c>
      <c r="V97" s="62">
        <v>0</v>
      </c>
      <c r="W97" s="62">
        <v>0</v>
      </c>
      <c r="X97" s="62">
        <v>0</v>
      </c>
      <c r="Y97" s="62">
        <v>0</v>
      </c>
      <c r="Z97" s="62">
        <v>0</v>
      </c>
      <c r="AA97" s="62">
        <v>0</v>
      </c>
      <c r="AB97" s="62">
        <v>0</v>
      </c>
      <c r="AC97" s="62">
        <v>0</v>
      </c>
      <c r="AD97" s="62">
        <v>0</v>
      </c>
      <c r="AE97" s="62">
        <v>0</v>
      </c>
      <c r="AF97" s="62">
        <v>0</v>
      </c>
      <c r="AG97" s="62">
        <v>0</v>
      </c>
      <c r="AH97" s="62">
        <v>0</v>
      </c>
      <c r="AI97" s="62">
        <v>0</v>
      </c>
      <c r="AJ97" s="63">
        <f t="shared" si="1"/>
        <v>24207315.439999994</v>
      </c>
      <c r="AM97" s="70"/>
    </row>
    <row r="98" spans="1:39" ht="20.100000000000001" customHeight="1">
      <c r="A98" s="59">
        <v>225</v>
      </c>
      <c r="B98" s="60" t="s">
        <v>767</v>
      </c>
      <c r="C98" s="61" t="s">
        <v>1317</v>
      </c>
      <c r="D98" s="62">
        <v>0</v>
      </c>
      <c r="E98" s="62">
        <v>0</v>
      </c>
      <c r="F98" s="62">
        <v>10124849.060000001</v>
      </c>
      <c r="G98" s="62">
        <v>88868.23000000004</v>
      </c>
      <c r="H98" s="62">
        <v>0</v>
      </c>
      <c r="I98" s="62">
        <v>0</v>
      </c>
      <c r="J98" s="62">
        <v>3219477.5</v>
      </c>
      <c r="K98" s="62">
        <v>0</v>
      </c>
      <c r="L98" s="62">
        <v>0</v>
      </c>
      <c r="M98" s="62">
        <v>0</v>
      </c>
      <c r="N98" s="62">
        <v>0</v>
      </c>
      <c r="O98" s="62">
        <v>0</v>
      </c>
      <c r="P98" s="62">
        <v>0</v>
      </c>
      <c r="Q98" s="62">
        <v>0</v>
      </c>
      <c r="R98" s="62">
        <v>0</v>
      </c>
      <c r="S98" s="62">
        <v>5693528.6500000004</v>
      </c>
      <c r="T98" s="62">
        <v>0</v>
      </c>
      <c r="U98" s="62">
        <v>0</v>
      </c>
      <c r="V98" s="62">
        <v>0</v>
      </c>
      <c r="W98" s="62">
        <v>0</v>
      </c>
      <c r="X98" s="62">
        <v>0</v>
      </c>
      <c r="Y98" s="62">
        <v>0</v>
      </c>
      <c r="Z98" s="62">
        <v>0</v>
      </c>
      <c r="AA98" s="62">
        <v>2744000</v>
      </c>
      <c r="AB98" s="62">
        <v>0</v>
      </c>
      <c r="AC98" s="62">
        <v>0</v>
      </c>
      <c r="AD98" s="62">
        <v>0</v>
      </c>
      <c r="AE98" s="62">
        <v>0</v>
      </c>
      <c r="AF98" s="62">
        <v>0</v>
      </c>
      <c r="AG98" s="62">
        <v>0</v>
      </c>
      <c r="AH98" s="62">
        <v>0</v>
      </c>
      <c r="AI98" s="62">
        <v>0</v>
      </c>
      <c r="AJ98" s="63">
        <f t="shared" si="1"/>
        <v>21870723.440000001</v>
      </c>
      <c r="AM98" s="70"/>
    </row>
    <row r="99" spans="1:39" ht="20.100000000000001" customHeight="1">
      <c r="A99" s="59">
        <v>226</v>
      </c>
      <c r="B99" s="60" t="s">
        <v>768</v>
      </c>
      <c r="C99" s="61" t="s">
        <v>1317</v>
      </c>
      <c r="D99" s="62">
        <v>0</v>
      </c>
      <c r="E99" s="62">
        <v>0</v>
      </c>
      <c r="F99" s="62">
        <v>9750</v>
      </c>
      <c r="G99" s="62">
        <v>9750</v>
      </c>
      <c r="H99" s="62">
        <v>0</v>
      </c>
      <c r="I99" s="62">
        <v>0</v>
      </c>
      <c r="J99" s="62">
        <v>0</v>
      </c>
      <c r="K99" s="62">
        <v>0</v>
      </c>
      <c r="L99" s="62">
        <v>0</v>
      </c>
      <c r="M99" s="62">
        <v>0</v>
      </c>
      <c r="N99" s="62">
        <v>0</v>
      </c>
      <c r="O99" s="62">
        <v>0</v>
      </c>
      <c r="P99" s="62">
        <v>0</v>
      </c>
      <c r="Q99" s="62">
        <v>0</v>
      </c>
      <c r="R99" s="62">
        <v>0</v>
      </c>
      <c r="S99" s="62">
        <v>0</v>
      </c>
      <c r="T99" s="62">
        <v>0</v>
      </c>
      <c r="U99" s="62">
        <v>0</v>
      </c>
      <c r="V99" s="62">
        <v>0</v>
      </c>
      <c r="W99" s="62">
        <v>0</v>
      </c>
      <c r="X99" s="62">
        <v>0</v>
      </c>
      <c r="Y99" s="62">
        <v>0</v>
      </c>
      <c r="Z99" s="62">
        <v>0</v>
      </c>
      <c r="AA99" s="62">
        <v>0</v>
      </c>
      <c r="AB99" s="62">
        <v>0</v>
      </c>
      <c r="AC99" s="62">
        <v>0</v>
      </c>
      <c r="AD99" s="62">
        <v>0</v>
      </c>
      <c r="AE99" s="62">
        <v>0</v>
      </c>
      <c r="AF99" s="62">
        <v>0</v>
      </c>
      <c r="AG99" s="62">
        <v>0</v>
      </c>
      <c r="AH99" s="62">
        <v>0</v>
      </c>
      <c r="AI99" s="62">
        <v>0</v>
      </c>
      <c r="AJ99" s="63">
        <f t="shared" si="1"/>
        <v>19500</v>
      </c>
      <c r="AM99" s="70"/>
    </row>
    <row r="100" spans="1:39" ht="20.100000000000001" customHeight="1">
      <c r="A100" s="59">
        <v>227</v>
      </c>
      <c r="B100" s="60" t="s">
        <v>769</v>
      </c>
      <c r="C100" s="61" t="s">
        <v>1317</v>
      </c>
      <c r="D100" s="62">
        <v>0</v>
      </c>
      <c r="E100" s="62">
        <v>0</v>
      </c>
      <c r="F100" s="62">
        <v>0</v>
      </c>
      <c r="G100" s="62">
        <v>0</v>
      </c>
      <c r="H100" s="62">
        <v>0</v>
      </c>
      <c r="I100" s="62">
        <v>0</v>
      </c>
      <c r="J100" s="62">
        <v>0</v>
      </c>
      <c r="K100" s="62">
        <v>0</v>
      </c>
      <c r="L100" s="62">
        <v>0</v>
      </c>
      <c r="M100" s="62">
        <v>0</v>
      </c>
      <c r="N100" s="62">
        <v>0</v>
      </c>
      <c r="O100" s="62">
        <v>0</v>
      </c>
      <c r="P100" s="62">
        <v>0</v>
      </c>
      <c r="Q100" s="62">
        <v>0</v>
      </c>
      <c r="R100" s="62">
        <v>0</v>
      </c>
      <c r="S100" s="62">
        <v>0</v>
      </c>
      <c r="T100" s="62">
        <v>13358.6</v>
      </c>
      <c r="U100" s="62">
        <v>0</v>
      </c>
      <c r="V100" s="62">
        <v>0</v>
      </c>
      <c r="W100" s="62">
        <v>0</v>
      </c>
      <c r="X100" s="62">
        <v>0</v>
      </c>
      <c r="Y100" s="62">
        <v>0</v>
      </c>
      <c r="Z100" s="62">
        <v>0</v>
      </c>
      <c r="AA100" s="62">
        <v>0</v>
      </c>
      <c r="AB100" s="62">
        <v>0</v>
      </c>
      <c r="AC100" s="62">
        <v>0</v>
      </c>
      <c r="AD100" s="62">
        <v>0</v>
      </c>
      <c r="AE100" s="62">
        <v>0</v>
      </c>
      <c r="AF100" s="62">
        <v>0</v>
      </c>
      <c r="AG100" s="62">
        <v>0</v>
      </c>
      <c r="AH100" s="62">
        <v>0</v>
      </c>
      <c r="AI100" s="62">
        <v>0</v>
      </c>
      <c r="AJ100" s="63">
        <f t="shared" si="1"/>
        <v>13358.6</v>
      </c>
      <c r="AM100" s="70"/>
    </row>
    <row r="101" spans="1:39" ht="20.100000000000001" customHeight="1">
      <c r="A101" s="59">
        <v>234</v>
      </c>
      <c r="B101" s="60" t="s">
        <v>124</v>
      </c>
      <c r="C101" s="61" t="s">
        <v>1317</v>
      </c>
      <c r="D101" s="62">
        <v>0</v>
      </c>
      <c r="E101" s="62">
        <v>0</v>
      </c>
      <c r="F101" s="62">
        <v>1052459.3400000001</v>
      </c>
      <c r="G101" s="62">
        <v>3413290.94</v>
      </c>
      <c r="H101" s="62">
        <v>0</v>
      </c>
      <c r="I101" s="62">
        <v>0</v>
      </c>
      <c r="J101" s="62">
        <v>1002</v>
      </c>
      <c r="K101" s="62">
        <v>0</v>
      </c>
      <c r="L101" s="62">
        <v>0</v>
      </c>
      <c r="M101" s="62">
        <v>0</v>
      </c>
      <c r="N101" s="62">
        <v>0</v>
      </c>
      <c r="O101" s="62">
        <v>0</v>
      </c>
      <c r="P101" s="62">
        <v>0</v>
      </c>
      <c r="Q101" s="62">
        <v>0</v>
      </c>
      <c r="R101" s="62">
        <v>0</v>
      </c>
      <c r="S101" s="62">
        <v>0</v>
      </c>
      <c r="T101" s="62">
        <v>0</v>
      </c>
      <c r="U101" s="62">
        <v>0</v>
      </c>
      <c r="V101" s="62">
        <v>0</v>
      </c>
      <c r="W101" s="62">
        <v>0</v>
      </c>
      <c r="X101" s="62">
        <v>0</v>
      </c>
      <c r="Y101" s="62">
        <v>0</v>
      </c>
      <c r="Z101" s="62">
        <v>0</v>
      </c>
      <c r="AA101" s="62">
        <v>0</v>
      </c>
      <c r="AB101" s="62">
        <v>0</v>
      </c>
      <c r="AC101" s="62">
        <v>0</v>
      </c>
      <c r="AD101" s="62">
        <v>0</v>
      </c>
      <c r="AE101" s="62">
        <v>0</v>
      </c>
      <c r="AF101" s="62">
        <v>0</v>
      </c>
      <c r="AG101" s="62">
        <v>0</v>
      </c>
      <c r="AH101" s="62">
        <v>0</v>
      </c>
      <c r="AI101" s="62">
        <v>0</v>
      </c>
      <c r="AJ101" s="63">
        <f t="shared" si="1"/>
        <v>4466752.28</v>
      </c>
      <c r="AM101" s="70"/>
    </row>
    <row r="102" spans="1:39" ht="20.100000000000001" customHeight="1">
      <c r="A102" s="59">
        <v>242</v>
      </c>
      <c r="B102" s="60" t="s">
        <v>770</v>
      </c>
      <c r="C102" s="61" t="s">
        <v>1317</v>
      </c>
      <c r="D102" s="62">
        <v>0</v>
      </c>
      <c r="E102" s="62">
        <v>0</v>
      </c>
      <c r="F102" s="62">
        <v>0</v>
      </c>
      <c r="G102" s="62">
        <v>0</v>
      </c>
      <c r="H102" s="62">
        <v>0</v>
      </c>
      <c r="I102" s="62">
        <v>0</v>
      </c>
      <c r="J102" s="62">
        <v>0</v>
      </c>
      <c r="K102" s="62">
        <v>0</v>
      </c>
      <c r="L102" s="62">
        <v>0</v>
      </c>
      <c r="M102" s="62">
        <v>0</v>
      </c>
      <c r="N102" s="62">
        <v>0</v>
      </c>
      <c r="O102" s="62">
        <v>0</v>
      </c>
      <c r="P102" s="62">
        <v>0</v>
      </c>
      <c r="Q102" s="62">
        <v>0</v>
      </c>
      <c r="R102" s="62">
        <v>0</v>
      </c>
      <c r="S102" s="62">
        <v>0</v>
      </c>
      <c r="T102" s="62">
        <v>0</v>
      </c>
      <c r="U102" s="62">
        <v>0</v>
      </c>
      <c r="V102" s="62">
        <v>0</v>
      </c>
      <c r="W102" s="62">
        <v>0</v>
      </c>
      <c r="X102" s="62">
        <v>0</v>
      </c>
      <c r="Y102" s="62">
        <v>0</v>
      </c>
      <c r="Z102" s="62">
        <v>0</v>
      </c>
      <c r="AA102" s="62">
        <v>0</v>
      </c>
      <c r="AB102" s="62">
        <v>0</v>
      </c>
      <c r="AC102" s="62">
        <v>0</v>
      </c>
      <c r="AD102" s="62">
        <v>0</v>
      </c>
      <c r="AE102" s="62">
        <v>0</v>
      </c>
      <c r="AF102" s="62">
        <v>0</v>
      </c>
      <c r="AG102" s="62">
        <v>0</v>
      </c>
      <c r="AH102" s="62">
        <v>0</v>
      </c>
      <c r="AI102" s="62">
        <v>0</v>
      </c>
      <c r="AJ102" s="63">
        <f t="shared" si="1"/>
        <v>0</v>
      </c>
      <c r="AM102" s="70"/>
    </row>
    <row r="103" spans="1:39" ht="20.100000000000001" customHeight="1">
      <c r="A103" s="59">
        <v>243</v>
      </c>
      <c r="B103" s="60" t="s">
        <v>771</v>
      </c>
      <c r="C103" s="61" t="s">
        <v>1317</v>
      </c>
      <c r="D103" s="62">
        <v>0</v>
      </c>
      <c r="E103" s="62">
        <v>0</v>
      </c>
      <c r="F103" s="62">
        <v>0</v>
      </c>
      <c r="G103" s="62">
        <v>0</v>
      </c>
      <c r="H103" s="62">
        <v>0</v>
      </c>
      <c r="I103" s="62">
        <v>0</v>
      </c>
      <c r="J103" s="62">
        <v>0</v>
      </c>
      <c r="K103" s="62">
        <v>0</v>
      </c>
      <c r="L103" s="62">
        <v>0</v>
      </c>
      <c r="M103" s="62">
        <v>0</v>
      </c>
      <c r="N103" s="62">
        <v>0</v>
      </c>
      <c r="O103" s="62">
        <v>0</v>
      </c>
      <c r="P103" s="62">
        <v>0</v>
      </c>
      <c r="Q103" s="62">
        <v>0</v>
      </c>
      <c r="R103" s="62">
        <v>0</v>
      </c>
      <c r="S103" s="62">
        <v>0</v>
      </c>
      <c r="T103" s="62">
        <v>0</v>
      </c>
      <c r="U103" s="62">
        <v>0</v>
      </c>
      <c r="V103" s="62">
        <v>0</v>
      </c>
      <c r="W103" s="62">
        <v>0</v>
      </c>
      <c r="X103" s="62">
        <v>0</v>
      </c>
      <c r="Y103" s="62">
        <v>0</v>
      </c>
      <c r="Z103" s="62">
        <v>0</v>
      </c>
      <c r="AA103" s="62">
        <v>0</v>
      </c>
      <c r="AB103" s="62">
        <v>0</v>
      </c>
      <c r="AC103" s="62">
        <v>0</v>
      </c>
      <c r="AD103" s="62">
        <v>0</v>
      </c>
      <c r="AE103" s="62">
        <v>0</v>
      </c>
      <c r="AF103" s="62">
        <v>0</v>
      </c>
      <c r="AG103" s="62">
        <v>0</v>
      </c>
      <c r="AH103" s="62">
        <v>0</v>
      </c>
      <c r="AI103" s="62">
        <v>0</v>
      </c>
      <c r="AJ103" s="63">
        <f t="shared" si="1"/>
        <v>0</v>
      </c>
      <c r="AM103" s="70"/>
    </row>
    <row r="104" spans="1:39" ht="20.100000000000001" customHeight="1">
      <c r="A104" s="59">
        <v>244</v>
      </c>
      <c r="B104" s="60" t="s">
        <v>772</v>
      </c>
      <c r="C104" s="61" t="s">
        <v>1317</v>
      </c>
      <c r="D104" s="62">
        <v>0</v>
      </c>
      <c r="E104" s="62">
        <v>0</v>
      </c>
      <c r="F104" s="62">
        <v>0</v>
      </c>
      <c r="G104" s="62">
        <v>0</v>
      </c>
      <c r="H104" s="62">
        <v>2401000</v>
      </c>
      <c r="I104" s="62">
        <v>3064</v>
      </c>
      <c r="J104" s="62">
        <v>0.13</v>
      </c>
      <c r="K104" s="62">
        <v>960.08999999999992</v>
      </c>
      <c r="L104" s="62">
        <v>0</v>
      </c>
      <c r="M104" s="62">
        <v>0</v>
      </c>
      <c r="N104" s="62">
        <v>0.01</v>
      </c>
      <c r="O104" s="62">
        <v>0</v>
      </c>
      <c r="P104" s="62">
        <v>0</v>
      </c>
      <c r="Q104" s="62">
        <v>0</v>
      </c>
      <c r="R104" s="62">
        <v>0</v>
      </c>
      <c r="S104" s="62">
        <v>0</v>
      </c>
      <c r="T104" s="62">
        <v>0</v>
      </c>
      <c r="U104" s="62">
        <v>0</v>
      </c>
      <c r="V104" s="62">
        <v>0</v>
      </c>
      <c r="W104" s="62">
        <v>0</v>
      </c>
      <c r="X104" s="62">
        <v>0</v>
      </c>
      <c r="Y104" s="62">
        <v>0</v>
      </c>
      <c r="Z104" s="62">
        <v>0</v>
      </c>
      <c r="AA104" s="62">
        <v>0</v>
      </c>
      <c r="AB104" s="62">
        <v>0</v>
      </c>
      <c r="AC104" s="62">
        <v>0</v>
      </c>
      <c r="AD104" s="62">
        <v>0</v>
      </c>
      <c r="AE104" s="62">
        <v>0</v>
      </c>
      <c r="AF104" s="62">
        <v>0</v>
      </c>
      <c r="AG104" s="62">
        <v>0</v>
      </c>
      <c r="AH104" s="62">
        <v>0</v>
      </c>
      <c r="AI104" s="62">
        <v>0</v>
      </c>
      <c r="AJ104" s="63">
        <f t="shared" si="1"/>
        <v>2405024.2299999995</v>
      </c>
      <c r="AM104" s="70"/>
    </row>
    <row r="105" spans="1:39" ht="20.100000000000001" customHeight="1">
      <c r="A105" s="59">
        <v>245</v>
      </c>
      <c r="B105" s="60" t="s">
        <v>773</v>
      </c>
      <c r="C105" s="61" t="s">
        <v>1317</v>
      </c>
      <c r="D105" s="62">
        <v>0</v>
      </c>
      <c r="E105" s="62">
        <v>0</v>
      </c>
      <c r="F105" s="62">
        <v>0</v>
      </c>
      <c r="G105" s="62">
        <v>964</v>
      </c>
      <c r="H105" s="62">
        <v>0</v>
      </c>
      <c r="I105" s="62">
        <v>0</v>
      </c>
      <c r="J105" s="62">
        <v>0</v>
      </c>
      <c r="K105" s="62">
        <v>0</v>
      </c>
      <c r="L105" s="62">
        <v>0</v>
      </c>
      <c r="M105" s="62">
        <v>0</v>
      </c>
      <c r="N105" s="62">
        <v>0</v>
      </c>
      <c r="O105" s="62">
        <v>0</v>
      </c>
      <c r="P105" s="62">
        <v>0</v>
      </c>
      <c r="Q105" s="62">
        <v>0</v>
      </c>
      <c r="R105" s="62">
        <v>0</v>
      </c>
      <c r="S105" s="62">
        <v>0</v>
      </c>
      <c r="T105" s="62">
        <v>0</v>
      </c>
      <c r="U105" s="62">
        <v>0</v>
      </c>
      <c r="V105" s="62">
        <v>0</v>
      </c>
      <c r="W105" s="62">
        <v>0</v>
      </c>
      <c r="X105" s="62">
        <v>0</v>
      </c>
      <c r="Y105" s="62">
        <v>0</v>
      </c>
      <c r="Z105" s="62">
        <v>0</v>
      </c>
      <c r="AA105" s="62">
        <v>0</v>
      </c>
      <c r="AB105" s="62">
        <v>0</v>
      </c>
      <c r="AC105" s="62">
        <v>0</v>
      </c>
      <c r="AD105" s="62">
        <v>0</v>
      </c>
      <c r="AE105" s="62">
        <v>0</v>
      </c>
      <c r="AF105" s="62">
        <v>0</v>
      </c>
      <c r="AG105" s="62">
        <v>0</v>
      </c>
      <c r="AH105" s="62">
        <v>0</v>
      </c>
      <c r="AI105" s="62">
        <v>0</v>
      </c>
      <c r="AJ105" s="63">
        <f t="shared" si="1"/>
        <v>964</v>
      </c>
      <c r="AM105" s="70"/>
    </row>
    <row r="106" spans="1:39" ht="20.100000000000001" customHeight="1">
      <c r="A106" s="59">
        <v>247</v>
      </c>
      <c r="B106" s="60" t="s">
        <v>774</v>
      </c>
      <c r="C106" s="61" t="s">
        <v>1317</v>
      </c>
      <c r="D106" s="62">
        <v>0</v>
      </c>
      <c r="E106" s="62">
        <v>0</v>
      </c>
      <c r="F106" s="62">
        <v>0</v>
      </c>
      <c r="G106" s="62">
        <v>0</v>
      </c>
      <c r="H106" s="62">
        <v>0</v>
      </c>
      <c r="I106" s="62">
        <v>0</v>
      </c>
      <c r="J106" s="62">
        <v>0</v>
      </c>
      <c r="K106" s="62">
        <v>0</v>
      </c>
      <c r="L106" s="62">
        <v>0</v>
      </c>
      <c r="M106" s="62">
        <v>0</v>
      </c>
      <c r="N106" s="62">
        <v>0</v>
      </c>
      <c r="O106" s="62">
        <v>0</v>
      </c>
      <c r="P106" s="62">
        <v>0</v>
      </c>
      <c r="Q106" s="62">
        <v>0</v>
      </c>
      <c r="R106" s="62">
        <v>0</v>
      </c>
      <c r="S106" s="62">
        <v>0</v>
      </c>
      <c r="T106" s="62">
        <v>0</v>
      </c>
      <c r="U106" s="62">
        <v>0</v>
      </c>
      <c r="V106" s="62">
        <v>0</v>
      </c>
      <c r="W106" s="62">
        <v>0</v>
      </c>
      <c r="X106" s="62">
        <v>0</v>
      </c>
      <c r="Y106" s="62">
        <v>0</v>
      </c>
      <c r="Z106" s="62">
        <v>0</v>
      </c>
      <c r="AA106" s="62">
        <v>0</v>
      </c>
      <c r="AB106" s="62">
        <v>0</v>
      </c>
      <c r="AC106" s="62">
        <v>0</v>
      </c>
      <c r="AD106" s="62">
        <v>0</v>
      </c>
      <c r="AE106" s="62">
        <v>0</v>
      </c>
      <c r="AF106" s="62">
        <v>0</v>
      </c>
      <c r="AG106" s="62">
        <v>0</v>
      </c>
      <c r="AH106" s="62">
        <v>0</v>
      </c>
      <c r="AI106" s="62">
        <v>0</v>
      </c>
      <c r="AJ106" s="63">
        <f t="shared" si="1"/>
        <v>0</v>
      </c>
      <c r="AM106" s="70"/>
    </row>
    <row r="107" spans="1:39" ht="20.100000000000001" customHeight="1">
      <c r="A107" s="59">
        <v>248</v>
      </c>
      <c r="B107" s="60" t="s">
        <v>775</v>
      </c>
      <c r="C107" s="61" t="s">
        <v>1317</v>
      </c>
      <c r="D107" s="62">
        <v>0</v>
      </c>
      <c r="E107" s="62">
        <v>0</v>
      </c>
      <c r="F107" s="62">
        <v>0</v>
      </c>
      <c r="G107" s="62">
        <v>0</v>
      </c>
      <c r="H107" s="62">
        <v>0</v>
      </c>
      <c r="I107" s="62">
        <v>0</v>
      </c>
      <c r="J107" s="62">
        <v>0</v>
      </c>
      <c r="K107" s="62">
        <v>0</v>
      </c>
      <c r="L107" s="62">
        <v>0</v>
      </c>
      <c r="M107" s="62">
        <v>0</v>
      </c>
      <c r="N107" s="62">
        <v>0</v>
      </c>
      <c r="O107" s="62">
        <v>0</v>
      </c>
      <c r="P107" s="62">
        <v>0</v>
      </c>
      <c r="Q107" s="62">
        <v>0</v>
      </c>
      <c r="R107" s="62">
        <v>0</v>
      </c>
      <c r="S107" s="62">
        <v>0</v>
      </c>
      <c r="T107" s="62">
        <v>0</v>
      </c>
      <c r="U107" s="62">
        <v>0</v>
      </c>
      <c r="V107" s="62">
        <v>0</v>
      </c>
      <c r="W107" s="62">
        <v>0</v>
      </c>
      <c r="X107" s="62">
        <v>0</v>
      </c>
      <c r="Y107" s="62">
        <v>0</v>
      </c>
      <c r="Z107" s="62">
        <v>0</v>
      </c>
      <c r="AA107" s="62">
        <v>0</v>
      </c>
      <c r="AB107" s="62">
        <v>0</v>
      </c>
      <c r="AC107" s="62">
        <v>0</v>
      </c>
      <c r="AD107" s="62">
        <v>0</v>
      </c>
      <c r="AE107" s="62">
        <v>0</v>
      </c>
      <c r="AF107" s="62">
        <v>0</v>
      </c>
      <c r="AG107" s="62">
        <v>0</v>
      </c>
      <c r="AH107" s="62">
        <v>0</v>
      </c>
      <c r="AI107" s="62">
        <v>0</v>
      </c>
      <c r="AJ107" s="63">
        <f t="shared" si="1"/>
        <v>0</v>
      </c>
      <c r="AM107" s="70"/>
    </row>
    <row r="108" spans="1:39" ht="20.100000000000001" customHeight="1">
      <c r="A108" s="59">
        <v>249</v>
      </c>
      <c r="B108" s="60" t="s">
        <v>776</v>
      </c>
      <c r="C108" s="61" t="s">
        <v>1317</v>
      </c>
      <c r="D108" s="62">
        <v>0</v>
      </c>
      <c r="E108" s="62">
        <v>0</v>
      </c>
      <c r="F108" s="62">
        <v>1384195.65</v>
      </c>
      <c r="G108" s="62">
        <v>5467.13</v>
      </c>
      <c r="H108" s="62">
        <v>0</v>
      </c>
      <c r="I108" s="62">
        <v>6011.23</v>
      </c>
      <c r="J108" s="62">
        <v>0</v>
      </c>
      <c r="K108" s="62">
        <v>0</v>
      </c>
      <c r="L108" s="62">
        <v>0</v>
      </c>
      <c r="M108" s="62">
        <v>0</v>
      </c>
      <c r="N108" s="62">
        <v>188.39999999999998</v>
      </c>
      <c r="O108" s="62">
        <v>0</v>
      </c>
      <c r="P108" s="62">
        <v>0</v>
      </c>
      <c r="Q108" s="62">
        <v>0</v>
      </c>
      <c r="R108" s="62">
        <v>0</v>
      </c>
      <c r="S108" s="62">
        <v>0</v>
      </c>
      <c r="T108" s="62">
        <v>0</v>
      </c>
      <c r="U108" s="62">
        <v>0</v>
      </c>
      <c r="V108" s="62">
        <v>0</v>
      </c>
      <c r="W108" s="62">
        <v>0</v>
      </c>
      <c r="X108" s="62">
        <v>0</v>
      </c>
      <c r="Y108" s="62">
        <v>0</v>
      </c>
      <c r="Z108" s="62">
        <v>0</v>
      </c>
      <c r="AA108" s="62">
        <v>0</v>
      </c>
      <c r="AB108" s="62">
        <v>0</v>
      </c>
      <c r="AC108" s="62">
        <v>0</v>
      </c>
      <c r="AD108" s="62">
        <v>0</v>
      </c>
      <c r="AE108" s="62">
        <v>0</v>
      </c>
      <c r="AF108" s="62">
        <v>0</v>
      </c>
      <c r="AG108" s="62">
        <v>0</v>
      </c>
      <c r="AH108" s="62">
        <v>0</v>
      </c>
      <c r="AI108" s="62">
        <v>0</v>
      </c>
      <c r="AJ108" s="63">
        <f t="shared" si="1"/>
        <v>1395862.4099999997</v>
      </c>
      <c r="AM108" s="70"/>
    </row>
    <row r="109" spans="1:39" ht="20.100000000000001" customHeight="1">
      <c r="A109" s="59">
        <v>250</v>
      </c>
      <c r="B109" s="60" t="s">
        <v>777</v>
      </c>
      <c r="C109" s="61" t="s">
        <v>1317</v>
      </c>
      <c r="D109" s="62">
        <v>0</v>
      </c>
      <c r="E109" s="62">
        <v>0</v>
      </c>
      <c r="F109" s="62">
        <v>0</v>
      </c>
      <c r="G109" s="62">
        <v>0</v>
      </c>
      <c r="H109" s="62">
        <v>0</v>
      </c>
      <c r="I109" s="62">
        <v>0</v>
      </c>
      <c r="J109" s="62">
        <v>0</v>
      </c>
      <c r="K109" s="62">
        <v>0</v>
      </c>
      <c r="L109" s="62">
        <v>0</v>
      </c>
      <c r="M109" s="62">
        <v>0</v>
      </c>
      <c r="N109" s="62">
        <v>0</v>
      </c>
      <c r="O109" s="62">
        <v>0</v>
      </c>
      <c r="P109" s="62">
        <v>0</v>
      </c>
      <c r="Q109" s="62">
        <v>0</v>
      </c>
      <c r="R109" s="62">
        <v>0</v>
      </c>
      <c r="S109" s="62">
        <v>0</v>
      </c>
      <c r="T109" s="62">
        <v>0</v>
      </c>
      <c r="U109" s="62">
        <v>0</v>
      </c>
      <c r="V109" s="62">
        <v>0</v>
      </c>
      <c r="W109" s="62">
        <v>0</v>
      </c>
      <c r="X109" s="62">
        <v>0</v>
      </c>
      <c r="Y109" s="62">
        <v>0</v>
      </c>
      <c r="Z109" s="62">
        <v>0</v>
      </c>
      <c r="AA109" s="62">
        <v>0</v>
      </c>
      <c r="AB109" s="62">
        <v>0</v>
      </c>
      <c r="AC109" s="62">
        <v>0</v>
      </c>
      <c r="AD109" s="62">
        <v>0</v>
      </c>
      <c r="AE109" s="62">
        <v>0</v>
      </c>
      <c r="AF109" s="62">
        <v>0</v>
      </c>
      <c r="AG109" s="62">
        <v>0</v>
      </c>
      <c r="AH109" s="62">
        <v>0</v>
      </c>
      <c r="AI109" s="62">
        <v>0</v>
      </c>
      <c r="AJ109" s="63">
        <f t="shared" si="1"/>
        <v>0</v>
      </c>
      <c r="AM109" s="70"/>
    </row>
    <row r="110" spans="1:39" ht="20.100000000000001" customHeight="1">
      <c r="A110" s="59">
        <v>251</v>
      </c>
      <c r="B110" s="60" t="s">
        <v>778</v>
      </c>
      <c r="C110" s="61" t="s">
        <v>1317</v>
      </c>
      <c r="D110" s="62">
        <v>0</v>
      </c>
      <c r="E110" s="62">
        <v>0</v>
      </c>
      <c r="F110" s="62">
        <v>0</v>
      </c>
      <c r="G110" s="62">
        <v>0</v>
      </c>
      <c r="H110" s="62">
        <v>0</v>
      </c>
      <c r="I110" s="62">
        <v>0</v>
      </c>
      <c r="J110" s="62">
        <v>0</v>
      </c>
      <c r="K110" s="62">
        <v>0</v>
      </c>
      <c r="L110" s="62">
        <v>0</v>
      </c>
      <c r="M110" s="62">
        <v>0</v>
      </c>
      <c r="N110" s="62">
        <v>0</v>
      </c>
      <c r="O110" s="62">
        <v>0</v>
      </c>
      <c r="P110" s="62">
        <v>0</v>
      </c>
      <c r="Q110" s="62">
        <v>0</v>
      </c>
      <c r="R110" s="62">
        <v>0</v>
      </c>
      <c r="S110" s="62">
        <v>0</v>
      </c>
      <c r="T110" s="62">
        <v>0</v>
      </c>
      <c r="U110" s="62">
        <v>0</v>
      </c>
      <c r="V110" s="62">
        <v>0</v>
      </c>
      <c r="W110" s="62">
        <v>0</v>
      </c>
      <c r="X110" s="62">
        <v>0</v>
      </c>
      <c r="Y110" s="62">
        <v>0</v>
      </c>
      <c r="Z110" s="62">
        <v>0</v>
      </c>
      <c r="AA110" s="62">
        <v>0</v>
      </c>
      <c r="AB110" s="62">
        <v>0</v>
      </c>
      <c r="AC110" s="62">
        <v>0</v>
      </c>
      <c r="AD110" s="62">
        <v>0</v>
      </c>
      <c r="AE110" s="62">
        <v>0</v>
      </c>
      <c r="AF110" s="62">
        <v>0</v>
      </c>
      <c r="AG110" s="62">
        <v>0</v>
      </c>
      <c r="AH110" s="62">
        <v>0</v>
      </c>
      <c r="AI110" s="62">
        <v>0</v>
      </c>
      <c r="AJ110" s="63">
        <f t="shared" si="1"/>
        <v>0</v>
      </c>
      <c r="AM110" s="70"/>
    </row>
    <row r="111" spans="1:39" ht="20.100000000000001" customHeight="1">
      <c r="A111" s="59">
        <v>253</v>
      </c>
      <c r="B111" s="60" t="s">
        <v>779</v>
      </c>
      <c r="C111" s="61" t="s">
        <v>1317</v>
      </c>
      <c r="D111" s="62">
        <v>26951.469999999998</v>
      </c>
      <c r="E111" s="62">
        <v>1308125.3700000001</v>
      </c>
      <c r="F111" s="62">
        <v>5232249.47</v>
      </c>
      <c r="G111" s="62">
        <v>22297591.920000002</v>
      </c>
      <c r="H111" s="62">
        <v>0</v>
      </c>
      <c r="I111" s="62">
        <v>0</v>
      </c>
      <c r="J111" s="62">
        <v>0</v>
      </c>
      <c r="K111" s="62">
        <v>0</v>
      </c>
      <c r="L111" s="62">
        <v>0</v>
      </c>
      <c r="M111" s="62">
        <v>0</v>
      </c>
      <c r="N111" s="62">
        <v>0</v>
      </c>
      <c r="O111" s="62">
        <v>0</v>
      </c>
      <c r="P111" s="62">
        <v>252000</v>
      </c>
      <c r="Q111" s="62">
        <v>0</v>
      </c>
      <c r="R111" s="62">
        <v>0</v>
      </c>
      <c r="S111" s="62">
        <v>0</v>
      </c>
      <c r="T111" s="62">
        <v>0</v>
      </c>
      <c r="U111" s="62">
        <v>0</v>
      </c>
      <c r="V111" s="62">
        <v>0</v>
      </c>
      <c r="W111" s="62">
        <v>0</v>
      </c>
      <c r="X111" s="62">
        <v>0</v>
      </c>
      <c r="Y111" s="62">
        <v>0</v>
      </c>
      <c r="Z111" s="62">
        <v>0</v>
      </c>
      <c r="AA111" s="62">
        <v>0</v>
      </c>
      <c r="AB111" s="62">
        <v>0</v>
      </c>
      <c r="AC111" s="62">
        <v>0</v>
      </c>
      <c r="AD111" s="62">
        <v>0</v>
      </c>
      <c r="AE111" s="62">
        <v>0</v>
      </c>
      <c r="AF111" s="62">
        <v>0</v>
      </c>
      <c r="AG111" s="62">
        <v>0</v>
      </c>
      <c r="AH111" s="62">
        <v>0</v>
      </c>
      <c r="AI111" s="62">
        <v>0</v>
      </c>
      <c r="AJ111" s="63">
        <f t="shared" si="1"/>
        <v>29116918.23</v>
      </c>
      <c r="AM111" s="70"/>
    </row>
    <row r="112" spans="1:39" ht="20.100000000000001" customHeight="1">
      <c r="A112" s="59">
        <v>254</v>
      </c>
      <c r="B112" s="60" t="s">
        <v>780</v>
      </c>
      <c r="C112" s="61" t="s">
        <v>1317</v>
      </c>
      <c r="D112" s="62">
        <v>0</v>
      </c>
      <c r="E112" s="62">
        <v>0</v>
      </c>
      <c r="F112" s="62">
        <v>0</v>
      </c>
      <c r="G112" s="62">
        <v>768307.35000000009</v>
      </c>
      <c r="H112" s="62">
        <v>0</v>
      </c>
      <c r="I112" s="62">
        <v>0</v>
      </c>
      <c r="J112" s="62">
        <v>0</v>
      </c>
      <c r="K112" s="62">
        <v>0</v>
      </c>
      <c r="L112" s="62">
        <v>0</v>
      </c>
      <c r="M112" s="62">
        <v>0</v>
      </c>
      <c r="N112" s="62">
        <v>0</v>
      </c>
      <c r="O112" s="62">
        <v>0</v>
      </c>
      <c r="P112" s="62">
        <v>0</v>
      </c>
      <c r="Q112" s="62">
        <v>0</v>
      </c>
      <c r="R112" s="62">
        <v>0</v>
      </c>
      <c r="S112" s="62">
        <v>0</v>
      </c>
      <c r="T112" s="62">
        <v>0</v>
      </c>
      <c r="U112" s="62">
        <v>0</v>
      </c>
      <c r="V112" s="62">
        <v>0</v>
      </c>
      <c r="W112" s="62">
        <v>0</v>
      </c>
      <c r="X112" s="62">
        <v>0</v>
      </c>
      <c r="Y112" s="62">
        <v>0</v>
      </c>
      <c r="Z112" s="62">
        <v>0</v>
      </c>
      <c r="AA112" s="62">
        <v>0</v>
      </c>
      <c r="AB112" s="62">
        <v>0</v>
      </c>
      <c r="AC112" s="62">
        <v>0</v>
      </c>
      <c r="AD112" s="62">
        <v>0</v>
      </c>
      <c r="AE112" s="62">
        <v>0</v>
      </c>
      <c r="AF112" s="62">
        <v>0</v>
      </c>
      <c r="AG112" s="62">
        <v>0</v>
      </c>
      <c r="AH112" s="62">
        <v>0</v>
      </c>
      <c r="AI112" s="62">
        <v>0</v>
      </c>
      <c r="AJ112" s="63">
        <f t="shared" si="1"/>
        <v>768307.35000000009</v>
      </c>
      <c r="AM112" s="70"/>
    </row>
    <row r="113" spans="1:39" ht="20.100000000000001" customHeight="1">
      <c r="A113" s="59">
        <v>265</v>
      </c>
      <c r="B113" s="60" t="s">
        <v>781</v>
      </c>
      <c r="C113" s="61" t="s">
        <v>1317</v>
      </c>
      <c r="D113" s="62">
        <v>0</v>
      </c>
      <c r="E113" s="62">
        <v>0</v>
      </c>
      <c r="F113" s="62">
        <v>0</v>
      </c>
      <c r="G113" s="62">
        <v>746</v>
      </c>
      <c r="H113" s="62">
        <v>0</v>
      </c>
      <c r="I113" s="62">
        <v>0</v>
      </c>
      <c r="J113" s="62">
        <v>0</v>
      </c>
      <c r="K113" s="62">
        <v>0</v>
      </c>
      <c r="L113" s="62">
        <v>0</v>
      </c>
      <c r="M113" s="62">
        <v>0</v>
      </c>
      <c r="N113" s="62">
        <v>0</v>
      </c>
      <c r="O113" s="62">
        <v>0</v>
      </c>
      <c r="P113" s="62">
        <v>0</v>
      </c>
      <c r="Q113" s="62">
        <v>0</v>
      </c>
      <c r="R113" s="62">
        <v>0</v>
      </c>
      <c r="S113" s="62">
        <v>0</v>
      </c>
      <c r="T113" s="62">
        <v>0</v>
      </c>
      <c r="U113" s="62">
        <v>0</v>
      </c>
      <c r="V113" s="62">
        <v>0</v>
      </c>
      <c r="W113" s="62">
        <v>0</v>
      </c>
      <c r="X113" s="62">
        <v>0</v>
      </c>
      <c r="Y113" s="62">
        <v>0</v>
      </c>
      <c r="Z113" s="62">
        <v>0</v>
      </c>
      <c r="AA113" s="62">
        <v>0</v>
      </c>
      <c r="AB113" s="62">
        <v>0</v>
      </c>
      <c r="AC113" s="62">
        <v>0</v>
      </c>
      <c r="AD113" s="62">
        <v>0</v>
      </c>
      <c r="AE113" s="62">
        <v>0</v>
      </c>
      <c r="AF113" s="62">
        <v>0</v>
      </c>
      <c r="AG113" s="62">
        <v>0</v>
      </c>
      <c r="AH113" s="62">
        <v>0</v>
      </c>
      <c r="AI113" s="62">
        <v>0</v>
      </c>
      <c r="AJ113" s="63">
        <f t="shared" si="1"/>
        <v>746</v>
      </c>
      <c r="AM113" s="70"/>
    </row>
    <row r="114" spans="1:39" ht="20.100000000000001" customHeight="1">
      <c r="A114" s="59">
        <v>266</v>
      </c>
      <c r="B114" s="60" t="s">
        <v>782</v>
      </c>
      <c r="C114" s="61" t="s">
        <v>1317</v>
      </c>
      <c r="D114" s="62">
        <v>0</v>
      </c>
      <c r="E114" s="62">
        <v>120</v>
      </c>
      <c r="F114" s="62">
        <v>1770800</v>
      </c>
      <c r="G114" s="62">
        <v>53122.9</v>
      </c>
      <c r="H114" s="62">
        <v>0</v>
      </c>
      <c r="I114" s="62">
        <v>0</v>
      </c>
      <c r="J114" s="62">
        <v>0</v>
      </c>
      <c r="K114" s="62">
        <v>0</v>
      </c>
      <c r="L114" s="62">
        <v>0</v>
      </c>
      <c r="M114" s="62">
        <v>0</v>
      </c>
      <c r="N114" s="62">
        <v>0</v>
      </c>
      <c r="O114" s="62">
        <v>0</v>
      </c>
      <c r="P114" s="62">
        <v>0</v>
      </c>
      <c r="Q114" s="62">
        <v>0</v>
      </c>
      <c r="R114" s="62">
        <v>0</v>
      </c>
      <c r="S114" s="62">
        <v>0</v>
      </c>
      <c r="T114" s="62">
        <v>0</v>
      </c>
      <c r="U114" s="62">
        <v>0</v>
      </c>
      <c r="V114" s="62">
        <v>0</v>
      </c>
      <c r="W114" s="62">
        <v>0</v>
      </c>
      <c r="X114" s="62">
        <v>0</v>
      </c>
      <c r="Y114" s="62">
        <v>0</v>
      </c>
      <c r="Z114" s="62">
        <v>0</v>
      </c>
      <c r="AA114" s="62">
        <v>0</v>
      </c>
      <c r="AB114" s="62">
        <v>0</v>
      </c>
      <c r="AC114" s="62">
        <v>0</v>
      </c>
      <c r="AD114" s="62">
        <v>0</v>
      </c>
      <c r="AE114" s="62">
        <v>0</v>
      </c>
      <c r="AF114" s="62">
        <v>0</v>
      </c>
      <c r="AG114" s="62">
        <v>0</v>
      </c>
      <c r="AH114" s="62">
        <v>0</v>
      </c>
      <c r="AI114" s="62">
        <v>0</v>
      </c>
      <c r="AJ114" s="63">
        <f t="shared" si="1"/>
        <v>1824042.9</v>
      </c>
      <c r="AM114" s="70"/>
    </row>
    <row r="115" spans="1:39" ht="20.100000000000001" customHeight="1">
      <c r="A115" s="59">
        <v>267</v>
      </c>
      <c r="B115" s="60" t="s">
        <v>783</v>
      </c>
      <c r="C115" s="61" t="s">
        <v>1317</v>
      </c>
      <c r="D115" s="62">
        <v>0</v>
      </c>
      <c r="E115" s="62">
        <v>0</v>
      </c>
      <c r="F115" s="62">
        <v>0</v>
      </c>
      <c r="G115" s="62">
        <v>0</v>
      </c>
      <c r="H115" s="62">
        <v>0</v>
      </c>
      <c r="I115" s="62">
        <v>0</v>
      </c>
      <c r="J115" s="62">
        <v>0</v>
      </c>
      <c r="K115" s="62">
        <v>0</v>
      </c>
      <c r="L115" s="62">
        <v>0</v>
      </c>
      <c r="M115" s="62">
        <v>0</v>
      </c>
      <c r="N115" s="62">
        <v>0</v>
      </c>
      <c r="O115" s="62">
        <v>0</v>
      </c>
      <c r="P115" s="62">
        <v>0</v>
      </c>
      <c r="Q115" s="62">
        <v>0</v>
      </c>
      <c r="R115" s="62">
        <v>0</v>
      </c>
      <c r="S115" s="62">
        <v>0</v>
      </c>
      <c r="T115" s="62">
        <v>0</v>
      </c>
      <c r="U115" s="62">
        <v>0</v>
      </c>
      <c r="V115" s="62">
        <v>0</v>
      </c>
      <c r="W115" s="62">
        <v>0</v>
      </c>
      <c r="X115" s="62">
        <v>0</v>
      </c>
      <c r="Y115" s="62">
        <v>0</v>
      </c>
      <c r="Z115" s="62">
        <v>0</v>
      </c>
      <c r="AA115" s="62">
        <v>0</v>
      </c>
      <c r="AB115" s="62">
        <v>0</v>
      </c>
      <c r="AC115" s="62">
        <v>0</v>
      </c>
      <c r="AD115" s="62">
        <v>0</v>
      </c>
      <c r="AE115" s="62">
        <v>0</v>
      </c>
      <c r="AF115" s="62">
        <v>0</v>
      </c>
      <c r="AG115" s="62">
        <v>0</v>
      </c>
      <c r="AH115" s="62">
        <v>0</v>
      </c>
      <c r="AI115" s="62">
        <v>0</v>
      </c>
      <c r="AJ115" s="63">
        <f t="shared" si="1"/>
        <v>0</v>
      </c>
      <c r="AM115" s="70"/>
    </row>
    <row r="116" spans="1:39" ht="20.100000000000001" customHeight="1">
      <c r="A116" s="59">
        <v>268</v>
      </c>
      <c r="B116" s="60" t="s">
        <v>784</v>
      </c>
      <c r="C116" s="61" t="s">
        <v>1317</v>
      </c>
      <c r="D116" s="62">
        <v>0</v>
      </c>
      <c r="E116" s="62">
        <v>0</v>
      </c>
      <c r="F116" s="62">
        <v>0</v>
      </c>
      <c r="G116" s="62">
        <v>0</v>
      </c>
      <c r="H116" s="62">
        <v>0</v>
      </c>
      <c r="I116" s="62">
        <v>0</v>
      </c>
      <c r="J116" s="62">
        <v>0</v>
      </c>
      <c r="K116" s="62">
        <v>0</v>
      </c>
      <c r="L116" s="62">
        <v>0</v>
      </c>
      <c r="M116" s="62">
        <v>0</v>
      </c>
      <c r="N116" s="62">
        <v>0</v>
      </c>
      <c r="O116" s="62">
        <v>0</v>
      </c>
      <c r="P116" s="62">
        <v>0</v>
      </c>
      <c r="Q116" s="62">
        <v>0</v>
      </c>
      <c r="R116" s="62">
        <v>0</v>
      </c>
      <c r="S116" s="62">
        <v>0</v>
      </c>
      <c r="T116" s="62">
        <v>0</v>
      </c>
      <c r="U116" s="62">
        <v>0</v>
      </c>
      <c r="V116" s="62">
        <v>0</v>
      </c>
      <c r="W116" s="62">
        <v>0</v>
      </c>
      <c r="X116" s="62">
        <v>0</v>
      </c>
      <c r="Y116" s="62">
        <v>0</v>
      </c>
      <c r="Z116" s="62">
        <v>0</v>
      </c>
      <c r="AA116" s="62">
        <v>0</v>
      </c>
      <c r="AB116" s="62">
        <v>0</v>
      </c>
      <c r="AC116" s="62">
        <v>0</v>
      </c>
      <c r="AD116" s="62">
        <v>0</v>
      </c>
      <c r="AE116" s="62">
        <v>0</v>
      </c>
      <c r="AF116" s="62">
        <v>0</v>
      </c>
      <c r="AG116" s="62">
        <v>0</v>
      </c>
      <c r="AH116" s="62">
        <v>0</v>
      </c>
      <c r="AI116" s="62">
        <v>0</v>
      </c>
      <c r="AJ116" s="63">
        <f t="shared" si="1"/>
        <v>0</v>
      </c>
      <c r="AM116" s="70"/>
    </row>
    <row r="117" spans="1:39" ht="20.100000000000001" customHeight="1">
      <c r="A117" s="59">
        <v>269</v>
      </c>
      <c r="B117" s="60" t="s">
        <v>785</v>
      </c>
      <c r="C117" s="61" t="s">
        <v>1317</v>
      </c>
      <c r="D117" s="62">
        <v>0</v>
      </c>
      <c r="E117" s="62">
        <v>240</v>
      </c>
      <c r="F117" s="62">
        <v>33269.46</v>
      </c>
      <c r="G117" s="62">
        <v>0</v>
      </c>
      <c r="H117" s="62">
        <v>0</v>
      </c>
      <c r="I117" s="62">
        <v>0</v>
      </c>
      <c r="J117" s="62">
        <v>0</v>
      </c>
      <c r="K117" s="62">
        <v>0</v>
      </c>
      <c r="L117" s="62">
        <v>0</v>
      </c>
      <c r="M117" s="62">
        <v>0</v>
      </c>
      <c r="N117" s="62">
        <v>0</v>
      </c>
      <c r="O117" s="62">
        <v>0</v>
      </c>
      <c r="P117" s="62">
        <v>0</v>
      </c>
      <c r="Q117" s="62">
        <v>0</v>
      </c>
      <c r="R117" s="62">
        <v>0</v>
      </c>
      <c r="S117" s="62">
        <v>0</v>
      </c>
      <c r="T117" s="62">
        <v>0</v>
      </c>
      <c r="U117" s="62">
        <v>0</v>
      </c>
      <c r="V117" s="62">
        <v>0</v>
      </c>
      <c r="W117" s="62">
        <v>0</v>
      </c>
      <c r="X117" s="62">
        <v>0</v>
      </c>
      <c r="Y117" s="62">
        <v>0</v>
      </c>
      <c r="Z117" s="62">
        <v>0</v>
      </c>
      <c r="AA117" s="62">
        <v>0</v>
      </c>
      <c r="AB117" s="62">
        <v>0</v>
      </c>
      <c r="AC117" s="62">
        <v>0</v>
      </c>
      <c r="AD117" s="62">
        <v>0</v>
      </c>
      <c r="AE117" s="62">
        <v>0</v>
      </c>
      <c r="AF117" s="62">
        <v>0</v>
      </c>
      <c r="AG117" s="62">
        <v>0</v>
      </c>
      <c r="AH117" s="62">
        <v>0</v>
      </c>
      <c r="AI117" s="62">
        <v>0</v>
      </c>
      <c r="AJ117" s="63">
        <f t="shared" si="1"/>
        <v>33509.46</v>
      </c>
      <c r="AM117" s="70"/>
    </row>
    <row r="118" spans="1:39" ht="20.100000000000001" customHeight="1">
      <c r="A118" s="59">
        <v>270</v>
      </c>
      <c r="B118" s="60" t="s">
        <v>786</v>
      </c>
      <c r="C118" s="61" t="s">
        <v>1317</v>
      </c>
      <c r="D118" s="62">
        <v>0</v>
      </c>
      <c r="E118" s="62">
        <v>0</v>
      </c>
      <c r="F118" s="62">
        <v>0</v>
      </c>
      <c r="G118" s="62">
        <v>0</v>
      </c>
      <c r="H118" s="62">
        <v>0</v>
      </c>
      <c r="I118" s="62">
        <v>0</v>
      </c>
      <c r="J118" s="62">
        <v>0</v>
      </c>
      <c r="K118" s="62">
        <v>0</v>
      </c>
      <c r="L118" s="62">
        <v>0</v>
      </c>
      <c r="M118" s="62">
        <v>0</v>
      </c>
      <c r="N118" s="62">
        <v>0</v>
      </c>
      <c r="O118" s="62">
        <v>0</v>
      </c>
      <c r="P118" s="62">
        <v>0</v>
      </c>
      <c r="Q118" s="62">
        <v>0</v>
      </c>
      <c r="R118" s="62">
        <v>0</v>
      </c>
      <c r="S118" s="62">
        <v>0</v>
      </c>
      <c r="T118" s="62">
        <v>0</v>
      </c>
      <c r="U118" s="62">
        <v>0</v>
      </c>
      <c r="V118" s="62">
        <v>0</v>
      </c>
      <c r="W118" s="62">
        <v>0</v>
      </c>
      <c r="X118" s="62">
        <v>0</v>
      </c>
      <c r="Y118" s="62">
        <v>0</v>
      </c>
      <c r="Z118" s="62">
        <v>0</v>
      </c>
      <c r="AA118" s="62">
        <v>0</v>
      </c>
      <c r="AB118" s="62">
        <v>0</v>
      </c>
      <c r="AC118" s="62">
        <v>0</v>
      </c>
      <c r="AD118" s="62">
        <v>0</v>
      </c>
      <c r="AE118" s="62">
        <v>0</v>
      </c>
      <c r="AF118" s="62">
        <v>0</v>
      </c>
      <c r="AG118" s="62">
        <v>0</v>
      </c>
      <c r="AH118" s="62">
        <v>0</v>
      </c>
      <c r="AI118" s="62">
        <v>0</v>
      </c>
      <c r="AJ118" s="63">
        <f t="shared" si="1"/>
        <v>0</v>
      </c>
      <c r="AM118" s="70"/>
    </row>
    <row r="119" spans="1:39" ht="20.100000000000001" customHeight="1">
      <c r="A119" s="59">
        <v>271</v>
      </c>
      <c r="B119" s="60" t="s">
        <v>787</v>
      </c>
      <c r="C119" s="61" t="s">
        <v>1317</v>
      </c>
      <c r="D119" s="62">
        <v>0</v>
      </c>
      <c r="E119" s="62">
        <v>0</v>
      </c>
      <c r="F119" s="62">
        <v>0</v>
      </c>
      <c r="G119" s="62">
        <v>9466.82</v>
      </c>
      <c r="H119" s="62">
        <v>0</v>
      </c>
      <c r="I119" s="62">
        <v>0</v>
      </c>
      <c r="J119" s="62">
        <v>0</v>
      </c>
      <c r="K119" s="62">
        <v>0</v>
      </c>
      <c r="L119" s="62">
        <v>0</v>
      </c>
      <c r="M119" s="62">
        <v>0</v>
      </c>
      <c r="N119" s="62">
        <v>0</v>
      </c>
      <c r="O119" s="62">
        <v>0</v>
      </c>
      <c r="P119" s="62">
        <v>0</v>
      </c>
      <c r="Q119" s="62">
        <v>0</v>
      </c>
      <c r="R119" s="62">
        <v>0</v>
      </c>
      <c r="S119" s="62">
        <v>0</v>
      </c>
      <c r="T119" s="62">
        <v>0</v>
      </c>
      <c r="U119" s="62">
        <v>0</v>
      </c>
      <c r="V119" s="62">
        <v>0</v>
      </c>
      <c r="W119" s="62">
        <v>0</v>
      </c>
      <c r="X119" s="62">
        <v>0</v>
      </c>
      <c r="Y119" s="62">
        <v>0</v>
      </c>
      <c r="Z119" s="62">
        <v>0</v>
      </c>
      <c r="AA119" s="62">
        <v>0</v>
      </c>
      <c r="AB119" s="62">
        <v>0</v>
      </c>
      <c r="AC119" s="62">
        <v>0</v>
      </c>
      <c r="AD119" s="62">
        <v>0</v>
      </c>
      <c r="AE119" s="62">
        <v>0</v>
      </c>
      <c r="AF119" s="62">
        <v>0</v>
      </c>
      <c r="AG119" s="62">
        <v>0</v>
      </c>
      <c r="AH119" s="62">
        <v>0</v>
      </c>
      <c r="AI119" s="62">
        <v>0</v>
      </c>
      <c r="AJ119" s="63">
        <f t="shared" si="1"/>
        <v>9466.82</v>
      </c>
      <c r="AM119" s="70"/>
    </row>
    <row r="120" spans="1:39" ht="20.100000000000001" customHeight="1">
      <c r="A120" s="59">
        <v>272</v>
      </c>
      <c r="B120" s="60" t="s">
        <v>788</v>
      </c>
      <c r="C120" s="61" t="s">
        <v>1317</v>
      </c>
      <c r="D120" s="62">
        <v>0</v>
      </c>
      <c r="E120" s="62">
        <v>240</v>
      </c>
      <c r="F120" s="62">
        <v>438484</v>
      </c>
      <c r="G120" s="62">
        <v>0</v>
      </c>
      <c r="H120" s="62">
        <v>0</v>
      </c>
      <c r="I120" s="62">
        <v>0</v>
      </c>
      <c r="J120" s="62">
        <v>0</v>
      </c>
      <c r="K120" s="62">
        <v>0</v>
      </c>
      <c r="L120" s="62">
        <v>0</v>
      </c>
      <c r="M120" s="62">
        <v>0</v>
      </c>
      <c r="N120" s="62">
        <v>0</v>
      </c>
      <c r="O120" s="62">
        <v>0</v>
      </c>
      <c r="P120" s="62">
        <v>0</v>
      </c>
      <c r="Q120" s="62">
        <v>0</v>
      </c>
      <c r="R120" s="62">
        <v>0</v>
      </c>
      <c r="S120" s="62">
        <v>0</v>
      </c>
      <c r="T120" s="62">
        <v>0</v>
      </c>
      <c r="U120" s="62">
        <v>0</v>
      </c>
      <c r="V120" s="62">
        <v>0</v>
      </c>
      <c r="W120" s="62">
        <v>0</v>
      </c>
      <c r="X120" s="62">
        <v>0</v>
      </c>
      <c r="Y120" s="62">
        <v>0</v>
      </c>
      <c r="Z120" s="62">
        <v>0</v>
      </c>
      <c r="AA120" s="62">
        <v>0</v>
      </c>
      <c r="AB120" s="62">
        <v>0</v>
      </c>
      <c r="AC120" s="62">
        <v>0</v>
      </c>
      <c r="AD120" s="62">
        <v>0</v>
      </c>
      <c r="AE120" s="62">
        <v>0</v>
      </c>
      <c r="AF120" s="62">
        <v>0</v>
      </c>
      <c r="AG120" s="62">
        <v>0</v>
      </c>
      <c r="AH120" s="62">
        <v>0</v>
      </c>
      <c r="AI120" s="62">
        <v>0</v>
      </c>
      <c r="AJ120" s="63">
        <f t="shared" si="1"/>
        <v>438724</v>
      </c>
      <c r="AM120" s="70"/>
    </row>
    <row r="121" spans="1:39" ht="20.100000000000001" customHeight="1">
      <c r="A121" s="59">
        <v>273</v>
      </c>
      <c r="B121" s="60" t="s">
        <v>789</v>
      </c>
      <c r="C121" s="61" t="s">
        <v>1317</v>
      </c>
      <c r="D121" s="62">
        <v>0</v>
      </c>
      <c r="E121" s="62">
        <v>240</v>
      </c>
      <c r="F121" s="62">
        <v>0</v>
      </c>
      <c r="G121" s="62">
        <v>0</v>
      </c>
      <c r="H121" s="62">
        <v>0</v>
      </c>
      <c r="I121" s="62">
        <v>0</v>
      </c>
      <c r="J121" s="62">
        <v>0</v>
      </c>
      <c r="K121" s="62">
        <v>0</v>
      </c>
      <c r="L121" s="62">
        <v>0</v>
      </c>
      <c r="M121" s="62">
        <v>0</v>
      </c>
      <c r="N121" s="62">
        <v>0</v>
      </c>
      <c r="O121" s="62">
        <v>0</v>
      </c>
      <c r="P121" s="62">
        <v>0</v>
      </c>
      <c r="Q121" s="62">
        <v>0</v>
      </c>
      <c r="R121" s="62">
        <v>0</v>
      </c>
      <c r="S121" s="62">
        <v>0</v>
      </c>
      <c r="T121" s="62">
        <v>0</v>
      </c>
      <c r="U121" s="62">
        <v>0</v>
      </c>
      <c r="V121" s="62">
        <v>0</v>
      </c>
      <c r="W121" s="62">
        <v>0</v>
      </c>
      <c r="X121" s="62">
        <v>0</v>
      </c>
      <c r="Y121" s="62">
        <v>0</v>
      </c>
      <c r="Z121" s="62">
        <v>0</v>
      </c>
      <c r="AA121" s="62">
        <v>0</v>
      </c>
      <c r="AB121" s="62">
        <v>0</v>
      </c>
      <c r="AC121" s="62">
        <v>0</v>
      </c>
      <c r="AD121" s="62">
        <v>0</v>
      </c>
      <c r="AE121" s="62">
        <v>0</v>
      </c>
      <c r="AF121" s="62">
        <v>0</v>
      </c>
      <c r="AG121" s="62">
        <v>0</v>
      </c>
      <c r="AH121" s="62">
        <v>0</v>
      </c>
      <c r="AI121" s="62">
        <v>0</v>
      </c>
      <c r="AJ121" s="63">
        <f t="shared" si="1"/>
        <v>240</v>
      </c>
      <c r="AM121" s="70"/>
    </row>
    <row r="122" spans="1:39" ht="20.100000000000001" customHeight="1">
      <c r="A122" s="59">
        <v>281</v>
      </c>
      <c r="B122" s="60" t="s">
        <v>790</v>
      </c>
      <c r="C122" s="61" t="s">
        <v>1317</v>
      </c>
      <c r="D122" s="62">
        <v>0</v>
      </c>
      <c r="E122" s="62">
        <v>0</v>
      </c>
      <c r="F122" s="62">
        <v>0</v>
      </c>
      <c r="G122" s="62">
        <v>0</v>
      </c>
      <c r="H122" s="62">
        <v>0</v>
      </c>
      <c r="I122" s="62">
        <v>0</v>
      </c>
      <c r="J122" s="62">
        <v>0</v>
      </c>
      <c r="K122" s="62">
        <v>0</v>
      </c>
      <c r="L122" s="62">
        <v>0</v>
      </c>
      <c r="M122" s="62">
        <v>0</v>
      </c>
      <c r="N122" s="62">
        <v>0</v>
      </c>
      <c r="O122" s="62">
        <v>0</v>
      </c>
      <c r="P122" s="62">
        <v>0</v>
      </c>
      <c r="Q122" s="62">
        <v>0</v>
      </c>
      <c r="R122" s="62">
        <v>0</v>
      </c>
      <c r="S122" s="62">
        <v>0</v>
      </c>
      <c r="T122" s="62">
        <v>0</v>
      </c>
      <c r="U122" s="62">
        <v>0</v>
      </c>
      <c r="V122" s="62">
        <v>0</v>
      </c>
      <c r="W122" s="62">
        <v>0</v>
      </c>
      <c r="X122" s="62">
        <v>0</v>
      </c>
      <c r="Y122" s="62">
        <v>0</v>
      </c>
      <c r="Z122" s="62">
        <v>0</v>
      </c>
      <c r="AA122" s="62">
        <v>0</v>
      </c>
      <c r="AB122" s="62">
        <v>0</v>
      </c>
      <c r="AC122" s="62">
        <v>0</v>
      </c>
      <c r="AD122" s="62">
        <v>0</v>
      </c>
      <c r="AE122" s="62">
        <v>0</v>
      </c>
      <c r="AF122" s="62">
        <v>0</v>
      </c>
      <c r="AG122" s="62">
        <v>0</v>
      </c>
      <c r="AH122" s="62">
        <v>0</v>
      </c>
      <c r="AI122" s="62">
        <v>0</v>
      </c>
      <c r="AJ122" s="63">
        <f t="shared" si="1"/>
        <v>0</v>
      </c>
      <c r="AM122" s="70"/>
    </row>
    <row r="123" spans="1:39" ht="20.100000000000001" customHeight="1">
      <c r="A123" s="59">
        <v>283</v>
      </c>
      <c r="B123" s="60" t="s">
        <v>146</v>
      </c>
      <c r="C123" s="64" t="s">
        <v>1317</v>
      </c>
      <c r="D123" s="62">
        <v>0</v>
      </c>
      <c r="E123" s="62">
        <v>0</v>
      </c>
      <c r="F123" s="62">
        <v>1603930.94</v>
      </c>
      <c r="G123" s="62">
        <v>1925687.8599999999</v>
      </c>
      <c r="H123" s="62">
        <v>0</v>
      </c>
      <c r="I123" s="62">
        <v>3177.26</v>
      </c>
      <c r="J123" s="62">
        <v>0</v>
      </c>
      <c r="K123" s="62">
        <v>2538.3500000000004</v>
      </c>
      <c r="L123" s="62">
        <v>0</v>
      </c>
      <c r="M123" s="62">
        <v>0</v>
      </c>
      <c r="N123" s="62">
        <v>77.53</v>
      </c>
      <c r="O123" s="62">
        <v>1543.81</v>
      </c>
      <c r="P123" s="62">
        <v>0</v>
      </c>
      <c r="Q123" s="62">
        <v>0</v>
      </c>
      <c r="R123" s="62">
        <v>0</v>
      </c>
      <c r="S123" s="62">
        <v>0</v>
      </c>
      <c r="T123" s="62">
        <v>0</v>
      </c>
      <c r="U123" s="62">
        <v>0</v>
      </c>
      <c r="V123" s="62">
        <v>0</v>
      </c>
      <c r="W123" s="62">
        <v>0</v>
      </c>
      <c r="X123" s="62">
        <v>0</v>
      </c>
      <c r="Y123" s="62">
        <v>0</v>
      </c>
      <c r="Z123" s="62">
        <v>0</v>
      </c>
      <c r="AA123" s="62">
        <v>0</v>
      </c>
      <c r="AB123" s="62">
        <v>0</v>
      </c>
      <c r="AC123" s="62">
        <v>0</v>
      </c>
      <c r="AD123" s="62">
        <v>0</v>
      </c>
      <c r="AE123" s="62">
        <v>0</v>
      </c>
      <c r="AF123" s="62">
        <v>0</v>
      </c>
      <c r="AG123" s="62">
        <v>0</v>
      </c>
      <c r="AH123" s="62">
        <v>0</v>
      </c>
      <c r="AI123" s="62">
        <v>0</v>
      </c>
      <c r="AJ123" s="63">
        <f t="shared" si="1"/>
        <v>3536955.7499999995</v>
      </c>
      <c r="AM123" s="70"/>
    </row>
    <row r="124" spans="1:39" ht="20.100000000000001" customHeight="1">
      <c r="A124" s="59">
        <v>287</v>
      </c>
      <c r="B124" s="60" t="s">
        <v>791</v>
      </c>
      <c r="C124" s="61" t="s">
        <v>1317</v>
      </c>
      <c r="D124" s="62">
        <v>0</v>
      </c>
      <c r="E124" s="62">
        <v>991539.33</v>
      </c>
      <c r="F124" s="62">
        <v>4472940.08</v>
      </c>
      <c r="G124" s="62">
        <v>531880.36</v>
      </c>
      <c r="H124" s="62">
        <v>0</v>
      </c>
      <c r="I124" s="62">
        <v>9637.57</v>
      </c>
      <c r="J124" s="62">
        <v>746828.28</v>
      </c>
      <c r="K124" s="62">
        <v>0</v>
      </c>
      <c r="L124" s="62">
        <v>0</v>
      </c>
      <c r="M124" s="62">
        <v>0</v>
      </c>
      <c r="N124" s="62">
        <v>0</v>
      </c>
      <c r="O124" s="62">
        <v>0</v>
      </c>
      <c r="P124" s="62">
        <v>0</v>
      </c>
      <c r="Q124" s="62">
        <v>0</v>
      </c>
      <c r="R124" s="62">
        <v>0</v>
      </c>
      <c r="S124" s="62">
        <v>0</v>
      </c>
      <c r="T124" s="62">
        <v>0</v>
      </c>
      <c r="U124" s="62">
        <v>0</v>
      </c>
      <c r="V124" s="62">
        <v>0</v>
      </c>
      <c r="W124" s="62">
        <v>0</v>
      </c>
      <c r="X124" s="62">
        <v>0</v>
      </c>
      <c r="Y124" s="62">
        <v>0</v>
      </c>
      <c r="Z124" s="62">
        <v>0</v>
      </c>
      <c r="AA124" s="62">
        <v>178889414.87480003</v>
      </c>
      <c r="AB124" s="62">
        <v>0</v>
      </c>
      <c r="AC124" s="62">
        <v>0</v>
      </c>
      <c r="AD124" s="62">
        <v>0</v>
      </c>
      <c r="AE124" s="62">
        <v>0</v>
      </c>
      <c r="AF124" s="62">
        <v>0</v>
      </c>
      <c r="AG124" s="62">
        <v>0</v>
      </c>
      <c r="AH124" s="62">
        <v>0</v>
      </c>
      <c r="AI124" s="62">
        <v>0</v>
      </c>
      <c r="AJ124" s="63">
        <f t="shared" si="1"/>
        <v>185642240.49480003</v>
      </c>
      <c r="AM124" s="70"/>
    </row>
    <row r="125" spans="1:39" ht="20.100000000000001" customHeight="1">
      <c r="A125" s="59">
        <v>288</v>
      </c>
      <c r="B125" s="60" t="s">
        <v>792</v>
      </c>
      <c r="C125" s="61" t="s">
        <v>1317</v>
      </c>
      <c r="D125" s="62">
        <v>0</v>
      </c>
      <c r="E125" s="62">
        <v>0</v>
      </c>
      <c r="F125" s="62">
        <v>0</v>
      </c>
      <c r="G125" s="62">
        <v>459.19</v>
      </c>
      <c r="H125" s="62">
        <v>0</v>
      </c>
      <c r="I125" s="62">
        <v>0</v>
      </c>
      <c r="J125" s="62">
        <v>0</v>
      </c>
      <c r="K125" s="62">
        <v>0</v>
      </c>
      <c r="L125" s="62">
        <v>0</v>
      </c>
      <c r="M125" s="62">
        <v>0</v>
      </c>
      <c r="N125" s="62">
        <v>0</v>
      </c>
      <c r="O125" s="62">
        <v>0</v>
      </c>
      <c r="P125" s="62">
        <v>0</v>
      </c>
      <c r="Q125" s="62">
        <v>0</v>
      </c>
      <c r="R125" s="62">
        <v>0</v>
      </c>
      <c r="S125" s="62">
        <v>0</v>
      </c>
      <c r="T125" s="62">
        <v>0</v>
      </c>
      <c r="U125" s="62">
        <v>0</v>
      </c>
      <c r="V125" s="62">
        <v>0</v>
      </c>
      <c r="W125" s="62">
        <v>0</v>
      </c>
      <c r="X125" s="62">
        <v>0</v>
      </c>
      <c r="Y125" s="62">
        <v>0</v>
      </c>
      <c r="Z125" s="62">
        <v>0</v>
      </c>
      <c r="AA125" s="62">
        <v>0</v>
      </c>
      <c r="AB125" s="62">
        <v>0</v>
      </c>
      <c r="AC125" s="62">
        <v>0</v>
      </c>
      <c r="AD125" s="62">
        <v>0</v>
      </c>
      <c r="AE125" s="62">
        <v>0</v>
      </c>
      <c r="AF125" s="62">
        <v>0</v>
      </c>
      <c r="AG125" s="62">
        <v>0</v>
      </c>
      <c r="AH125" s="62">
        <v>0</v>
      </c>
      <c r="AI125" s="62">
        <v>0</v>
      </c>
      <c r="AJ125" s="63">
        <f t="shared" si="1"/>
        <v>459.19</v>
      </c>
      <c r="AM125" s="70"/>
    </row>
    <row r="126" spans="1:39" ht="20.100000000000001" customHeight="1">
      <c r="A126" s="59">
        <v>289</v>
      </c>
      <c r="B126" s="60" t="s">
        <v>793</v>
      </c>
      <c r="C126" s="61" t="s">
        <v>1317</v>
      </c>
      <c r="D126" s="62">
        <v>0</v>
      </c>
      <c r="E126" s="62">
        <v>0</v>
      </c>
      <c r="F126" s="62">
        <v>0</v>
      </c>
      <c r="G126" s="62">
        <v>0</v>
      </c>
      <c r="H126" s="62">
        <v>0</v>
      </c>
      <c r="I126" s="62">
        <v>0</v>
      </c>
      <c r="J126" s="62">
        <v>0</v>
      </c>
      <c r="K126" s="62">
        <v>0</v>
      </c>
      <c r="L126" s="62">
        <v>0</v>
      </c>
      <c r="M126" s="62">
        <v>0</v>
      </c>
      <c r="N126" s="62">
        <v>0</v>
      </c>
      <c r="O126" s="62">
        <v>0</v>
      </c>
      <c r="P126" s="62">
        <v>0</v>
      </c>
      <c r="Q126" s="62">
        <v>0</v>
      </c>
      <c r="R126" s="62">
        <v>0</v>
      </c>
      <c r="S126" s="62">
        <v>0</v>
      </c>
      <c r="T126" s="62">
        <v>0</v>
      </c>
      <c r="U126" s="62">
        <v>0</v>
      </c>
      <c r="V126" s="62">
        <v>0</v>
      </c>
      <c r="W126" s="62">
        <v>0</v>
      </c>
      <c r="X126" s="62">
        <v>0</v>
      </c>
      <c r="Y126" s="62">
        <v>0</v>
      </c>
      <c r="Z126" s="62">
        <v>0</v>
      </c>
      <c r="AA126" s="62">
        <v>0</v>
      </c>
      <c r="AB126" s="62">
        <v>0</v>
      </c>
      <c r="AC126" s="62">
        <v>0</v>
      </c>
      <c r="AD126" s="62">
        <v>0</v>
      </c>
      <c r="AE126" s="62">
        <v>0</v>
      </c>
      <c r="AF126" s="62">
        <v>0</v>
      </c>
      <c r="AG126" s="62">
        <v>0</v>
      </c>
      <c r="AH126" s="62">
        <v>0</v>
      </c>
      <c r="AI126" s="62">
        <v>0</v>
      </c>
      <c r="AJ126" s="63">
        <f t="shared" si="1"/>
        <v>0</v>
      </c>
      <c r="AM126" s="70"/>
    </row>
    <row r="127" spans="1:39" ht="20.100000000000001" customHeight="1">
      <c r="A127" s="59">
        <v>290</v>
      </c>
      <c r="B127" s="60" t="s">
        <v>794</v>
      </c>
      <c r="C127" s="61" t="s">
        <v>1317</v>
      </c>
      <c r="D127" s="62">
        <v>0</v>
      </c>
      <c r="E127" s="62">
        <v>72071.399999999994</v>
      </c>
      <c r="F127" s="62">
        <v>0</v>
      </c>
      <c r="G127" s="62">
        <v>65742470.610000007</v>
      </c>
      <c r="H127" s="62">
        <v>0</v>
      </c>
      <c r="I127" s="62">
        <v>0</v>
      </c>
      <c r="J127" s="62">
        <v>0</v>
      </c>
      <c r="K127" s="62">
        <v>0</v>
      </c>
      <c r="L127" s="62">
        <v>0</v>
      </c>
      <c r="M127" s="62">
        <v>0</v>
      </c>
      <c r="N127" s="62">
        <v>0</v>
      </c>
      <c r="O127" s="62">
        <v>0</v>
      </c>
      <c r="P127" s="62">
        <v>0</v>
      </c>
      <c r="Q127" s="62">
        <v>0</v>
      </c>
      <c r="R127" s="62">
        <v>0</v>
      </c>
      <c r="S127" s="62">
        <v>0</v>
      </c>
      <c r="T127" s="62">
        <v>75</v>
      </c>
      <c r="U127" s="62">
        <v>0</v>
      </c>
      <c r="V127" s="62">
        <v>0</v>
      </c>
      <c r="W127" s="62">
        <v>0</v>
      </c>
      <c r="X127" s="62">
        <v>0</v>
      </c>
      <c r="Y127" s="62">
        <v>0</v>
      </c>
      <c r="Z127" s="62">
        <v>0</v>
      </c>
      <c r="AA127" s="62">
        <v>0</v>
      </c>
      <c r="AB127" s="62">
        <v>0</v>
      </c>
      <c r="AC127" s="62">
        <v>0</v>
      </c>
      <c r="AD127" s="62">
        <v>0</v>
      </c>
      <c r="AE127" s="62">
        <v>0</v>
      </c>
      <c r="AF127" s="62">
        <v>0</v>
      </c>
      <c r="AG127" s="62">
        <v>0</v>
      </c>
      <c r="AH127" s="62">
        <v>0</v>
      </c>
      <c r="AI127" s="62">
        <v>0</v>
      </c>
      <c r="AJ127" s="63">
        <f t="shared" si="1"/>
        <v>65814617.010000005</v>
      </c>
      <c r="AM127" s="70"/>
    </row>
    <row r="128" spans="1:39" ht="20.100000000000001" customHeight="1">
      <c r="A128" s="59">
        <v>291</v>
      </c>
      <c r="B128" s="60" t="s">
        <v>795</v>
      </c>
      <c r="C128" s="61" t="s">
        <v>1317</v>
      </c>
      <c r="D128" s="62">
        <v>0</v>
      </c>
      <c r="E128" s="62">
        <v>0</v>
      </c>
      <c r="F128" s="62">
        <v>62735210.460000001</v>
      </c>
      <c r="G128" s="62">
        <v>167347062.88999993</v>
      </c>
      <c r="H128" s="62">
        <v>0</v>
      </c>
      <c r="I128" s="62">
        <v>11313.26</v>
      </c>
      <c r="J128" s="62">
        <v>41525052.979999997</v>
      </c>
      <c r="K128" s="62">
        <v>68870</v>
      </c>
      <c r="L128" s="62">
        <v>0</v>
      </c>
      <c r="M128" s="62">
        <v>0</v>
      </c>
      <c r="N128" s="62">
        <v>115830.35</v>
      </c>
      <c r="O128" s="62">
        <v>0</v>
      </c>
      <c r="P128" s="62">
        <v>28610643.039999999</v>
      </c>
      <c r="Q128" s="62">
        <v>0</v>
      </c>
      <c r="R128" s="62">
        <v>0</v>
      </c>
      <c r="S128" s="62">
        <v>0</v>
      </c>
      <c r="T128" s="62">
        <v>0</v>
      </c>
      <c r="U128" s="62">
        <v>0</v>
      </c>
      <c r="V128" s="62">
        <v>37730</v>
      </c>
      <c r="W128" s="62">
        <v>0</v>
      </c>
      <c r="X128" s="62">
        <v>422662.23019999999</v>
      </c>
      <c r="Y128" s="62">
        <v>0</v>
      </c>
      <c r="Z128" s="62">
        <v>50.009399999999999</v>
      </c>
      <c r="AA128" s="62">
        <v>924619738.77279997</v>
      </c>
      <c r="AB128" s="62">
        <v>0</v>
      </c>
      <c r="AC128" s="62">
        <v>0</v>
      </c>
      <c r="AD128" s="62">
        <v>36392.711600000002</v>
      </c>
      <c r="AE128" s="62">
        <v>0</v>
      </c>
      <c r="AF128" s="62">
        <v>0</v>
      </c>
      <c r="AG128" s="62">
        <v>0</v>
      </c>
      <c r="AH128" s="62">
        <v>0</v>
      </c>
      <c r="AI128" s="62">
        <v>0</v>
      </c>
      <c r="AJ128" s="63">
        <f t="shared" si="1"/>
        <v>1225530556.704</v>
      </c>
      <c r="AM128" s="70"/>
    </row>
    <row r="129" spans="1:39" ht="20.100000000000001" customHeight="1">
      <c r="A129" s="59">
        <v>292</v>
      </c>
      <c r="B129" s="60" t="s">
        <v>152</v>
      </c>
      <c r="C129" s="61" t="s">
        <v>1317</v>
      </c>
      <c r="D129" s="62">
        <v>1633.44</v>
      </c>
      <c r="E129" s="62">
        <v>480</v>
      </c>
      <c r="F129" s="62">
        <v>1046775.29</v>
      </c>
      <c r="G129" s="62">
        <v>13712.220000000001</v>
      </c>
      <c r="H129" s="62">
        <v>0</v>
      </c>
      <c r="I129" s="62">
        <v>0</v>
      </c>
      <c r="J129" s="62">
        <v>0</v>
      </c>
      <c r="K129" s="62">
        <v>0</v>
      </c>
      <c r="L129" s="62">
        <v>0</v>
      </c>
      <c r="M129" s="62">
        <v>0</v>
      </c>
      <c r="N129" s="62">
        <v>0</v>
      </c>
      <c r="O129" s="62">
        <v>0</v>
      </c>
      <c r="P129" s="62">
        <v>0</v>
      </c>
      <c r="Q129" s="62">
        <v>0</v>
      </c>
      <c r="R129" s="62">
        <v>0</v>
      </c>
      <c r="S129" s="62">
        <v>0</v>
      </c>
      <c r="T129" s="62">
        <v>0</v>
      </c>
      <c r="U129" s="62">
        <v>0</v>
      </c>
      <c r="V129" s="62">
        <v>0</v>
      </c>
      <c r="W129" s="62">
        <v>0</v>
      </c>
      <c r="X129" s="62">
        <v>0</v>
      </c>
      <c r="Y129" s="62">
        <v>0</v>
      </c>
      <c r="Z129" s="62">
        <v>0</v>
      </c>
      <c r="AA129" s="62">
        <v>0</v>
      </c>
      <c r="AB129" s="62">
        <v>0</v>
      </c>
      <c r="AC129" s="62">
        <v>0</v>
      </c>
      <c r="AD129" s="62">
        <v>0</v>
      </c>
      <c r="AE129" s="62">
        <v>0</v>
      </c>
      <c r="AF129" s="62">
        <v>0</v>
      </c>
      <c r="AG129" s="62">
        <v>0</v>
      </c>
      <c r="AH129" s="62">
        <v>0</v>
      </c>
      <c r="AI129" s="62">
        <v>0</v>
      </c>
      <c r="AJ129" s="63">
        <f t="shared" si="1"/>
        <v>1062600.95</v>
      </c>
      <c r="AM129" s="70"/>
    </row>
    <row r="130" spans="1:39" ht="20.100000000000001" customHeight="1">
      <c r="A130" s="59">
        <v>293</v>
      </c>
      <c r="B130" s="60" t="s">
        <v>796</v>
      </c>
      <c r="C130" s="61" t="s">
        <v>1317</v>
      </c>
      <c r="D130" s="62">
        <v>0</v>
      </c>
      <c r="E130" s="62">
        <v>0</v>
      </c>
      <c r="F130" s="62">
        <v>126770.02</v>
      </c>
      <c r="G130" s="62">
        <v>546</v>
      </c>
      <c r="H130" s="62">
        <v>0</v>
      </c>
      <c r="I130" s="62">
        <v>50</v>
      </c>
      <c r="J130" s="62">
        <v>741909</v>
      </c>
      <c r="K130" s="62">
        <v>0</v>
      </c>
      <c r="L130" s="62">
        <v>0</v>
      </c>
      <c r="M130" s="62">
        <v>0</v>
      </c>
      <c r="N130" s="62">
        <v>0</v>
      </c>
      <c r="O130" s="62">
        <v>0</v>
      </c>
      <c r="P130" s="62">
        <v>0</v>
      </c>
      <c r="Q130" s="62">
        <v>0</v>
      </c>
      <c r="R130" s="62">
        <v>0</v>
      </c>
      <c r="S130" s="62">
        <v>0</v>
      </c>
      <c r="T130" s="62">
        <v>0</v>
      </c>
      <c r="U130" s="62">
        <v>0</v>
      </c>
      <c r="V130" s="62">
        <v>0</v>
      </c>
      <c r="W130" s="62">
        <v>0</v>
      </c>
      <c r="X130" s="62">
        <v>0</v>
      </c>
      <c r="Y130" s="62">
        <v>0</v>
      </c>
      <c r="Z130" s="62">
        <v>0</v>
      </c>
      <c r="AA130" s="62">
        <v>0</v>
      </c>
      <c r="AB130" s="62">
        <v>0</v>
      </c>
      <c r="AC130" s="62">
        <v>0</v>
      </c>
      <c r="AD130" s="62">
        <v>0</v>
      </c>
      <c r="AE130" s="62">
        <v>0</v>
      </c>
      <c r="AF130" s="62">
        <v>0</v>
      </c>
      <c r="AG130" s="62">
        <v>0</v>
      </c>
      <c r="AH130" s="62">
        <v>0</v>
      </c>
      <c r="AI130" s="62">
        <v>0</v>
      </c>
      <c r="AJ130" s="63">
        <f t="shared" si="1"/>
        <v>869275.02</v>
      </c>
      <c r="AM130" s="70"/>
    </row>
    <row r="131" spans="1:39" ht="20.100000000000001" customHeight="1">
      <c r="A131" s="73">
        <v>294</v>
      </c>
      <c r="B131" s="74" t="s">
        <v>154</v>
      </c>
      <c r="C131" s="75" t="s">
        <v>1317</v>
      </c>
      <c r="D131" s="76">
        <v>0</v>
      </c>
      <c r="E131" s="76">
        <v>0</v>
      </c>
      <c r="F131" s="76">
        <v>0</v>
      </c>
      <c r="G131" s="76">
        <v>0</v>
      </c>
      <c r="H131" s="76">
        <v>0</v>
      </c>
      <c r="I131" s="76">
        <v>0</v>
      </c>
      <c r="J131" s="76">
        <v>0</v>
      </c>
      <c r="K131" s="76">
        <v>0</v>
      </c>
      <c r="L131" s="76">
        <v>0</v>
      </c>
      <c r="M131" s="76">
        <v>0</v>
      </c>
      <c r="N131" s="76">
        <v>0</v>
      </c>
      <c r="O131" s="76">
        <v>0</v>
      </c>
      <c r="P131" s="76">
        <v>0</v>
      </c>
      <c r="Q131" s="76">
        <v>0</v>
      </c>
      <c r="R131" s="76">
        <v>0</v>
      </c>
      <c r="S131" s="76">
        <v>0</v>
      </c>
      <c r="T131" s="76">
        <v>0</v>
      </c>
      <c r="U131" s="76">
        <v>0</v>
      </c>
      <c r="V131" s="76">
        <v>0</v>
      </c>
      <c r="W131" s="76">
        <v>0</v>
      </c>
      <c r="X131" s="76">
        <v>0</v>
      </c>
      <c r="Y131" s="76">
        <v>0</v>
      </c>
      <c r="Z131" s="76">
        <v>0</v>
      </c>
      <c r="AA131" s="76">
        <v>0</v>
      </c>
      <c r="AB131" s="76">
        <v>0</v>
      </c>
      <c r="AC131" s="76">
        <v>0</v>
      </c>
      <c r="AD131" s="76">
        <v>0</v>
      </c>
      <c r="AE131" s="76">
        <v>0</v>
      </c>
      <c r="AF131" s="76">
        <v>0</v>
      </c>
      <c r="AG131" s="76">
        <v>0</v>
      </c>
      <c r="AH131" s="76">
        <v>0</v>
      </c>
      <c r="AI131" s="76">
        <v>0</v>
      </c>
      <c r="AJ131" s="77">
        <f t="shared" si="1"/>
        <v>0</v>
      </c>
      <c r="AM131" s="70"/>
    </row>
    <row r="132" spans="1:39" ht="20.100000000000001" customHeight="1">
      <c r="A132" s="73">
        <v>295</v>
      </c>
      <c r="B132" s="74" t="s">
        <v>155</v>
      </c>
      <c r="C132" s="75" t="s">
        <v>1317</v>
      </c>
      <c r="D132" s="76">
        <v>0</v>
      </c>
      <c r="E132" s="76">
        <v>0</v>
      </c>
      <c r="F132" s="76">
        <v>0</v>
      </c>
      <c r="G132" s="76">
        <v>0</v>
      </c>
      <c r="H132" s="76">
        <v>0</v>
      </c>
      <c r="I132" s="76">
        <v>0</v>
      </c>
      <c r="J132" s="76">
        <v>0</v>
      </c>
      <c r="K132" s="76">
        <v>0</v>
      </c>
      <c r="L132" s="76">
        <v>0</v>
      </c>
      <c r="M132" s="76">
        <v>0</v>
      </c>
      <c r="N132" s="76">
        <v>0</v>
      </c>
      <c r="O132" s="76">
        <v>0</v>
      </c>
      <c r="P132" s="76">
        <v>0</v>
      </c>
      <c r="Q132" s="76">
        <v>0</v>
      </c>
      <c r="R132" s="76">
        <v>0</v>
      </c>
      <c r="S132" s="76">
        <v>0</v>
      </c>
      <c r="T132" s="76">
        <v>0</v>
      </c>
      <c r="U132" s="76">
        <v>0</v>
      </c>
      <c r="V132" s="76">
        <v>0</v>
      </c>
      <c r="W132" s="76">
        <v>0</v>
      </c>
      <c r="X132" s="76">
        <v>0</v>
      </c>
      <c r="Y132" s="76">
        <v>0</v>
      </c>
      <c r="Z132" s="76">
        <v>0</v>
      </c>
      <c r="AA132" s="76">
        <v>0</v>
      </c>
      <c r="AB132" s="76">
        <v>0</v>
      </c>
      <c r="AC132" s="76">
        <v>0</v>
      </c>
      <c r="AD132" s="76">
        <v>0</v>
      </c>
      <c r="AE132" s="76">
        <v>0</v>
      </c>
      <c r="AF132" s="76">
        <v>0</v>
      </c>
      <c r="AG132" s="76">
        <v>0</v>
      </c>
      <c r="AH132" s="76">
        <v>0</v>
      </c>
      <c r="AI132" s="76">
        <v>0</v>
      </c>
      <c r="AJ132" s="77">
        <f t="shared" si="1"/>
        <v>0</v>
      </c>
      <c r="AM132" s="70"/>
    </row>
    <row r="133" spans="1:39" ht="20.100000000000001" customHeight="1">
      <c r="A133" s="73">
        <v>296</v>
      </c>
      <c r="B133" s="74" t="s">
        <v>156</v>
      </c>
      <c r="C133" s="75" t="s">
        <v>1317</v>
      </c>
      <c r="D133" s="76">
        <v>0</v>
      </c>
      <c r="E133" s="76">
        <v>0</v>
      </c>
      <c r="F133" s="76">
        <v>0</v>
      </c>
      <c r="G133" s="76">
        <v>0</v>
      </c>
      <c r="H133" s="76">
        <v>0</v>
      </c>
      <c r="I133" s="76">
        <v>0</v>
      </c>
      <c r="J133" s="76">
        <v>0</v>
      </c>
      <c r="K133" s="76">
        <v>0</v>
      </c>
      <c r="L133" s="76">
        <v>0</v>
      </c>
      <c r="M133" s="76">
        <v>0</v>
      </c>
      <c r="N133" s="76">
        <v>0</v>
      </c>
      <c r="O133" s="76">
        <v>0</v>
      </c>
      <c r="P133" s="76">
        <v>0</v>
      </c>
      <c r="Q133" s="76">
        <v>0</v>
      </c>
      <c r="R133" s="76">
        <v>0</v>
      </c>
      <c r="S133" s="76">
        <v>0</v>
      </c>
      <c r="T133" s="76">
        <v>0</v>
      </c>
      <c r="U133" s="76">
        <v>0</v>
      </c>
      <c r="V133" s="76">
        <v>0</v>
      </c>
      <c r="W133" s="76">
        <v>0</v>
      </c>
      <c r="X133" s="76">
        <v>0</v>
      </c>
      <c r="Y133" s="76">
        <v>0</v>
      </c>
      <c r="Z133" s="76">
        <v>0</v>
      </c>
      <c r="AA133" s="76">
        <v>0</v>
      </c>
      <c r="AB133" s="76">
        <v>0</v>
      </c>
      <c r="AC133" s="76">
        <v>0</v>
      </c>
      <c r="AD133" s="76">
        <v>0</v>
      </c>
      <c r="AE133" s="76">
        <v>0</v>
      </c>
      <c r="AF133" s="76">
        <v>0</v>
      </c>
      <c r="AG133" s="76">
        <v>0</v>
      </c>
      <c r="AH133" s="76">
        <v>0</v>
      </c>
      <c r="AI133" s="76">
        <v>0</v>
      </c>
      <c r="AJ133" s="77">
        <f t="shared" si="1"/>
        <v>0</v>
      </c>
      <c r="AM133" s="70"/>
    </row>
    <row r="134" spans="1:39" ht="20.100000000000001" customHeight="1">
      <c r="A134" s="59">
        <v>297</v>
      </c>
      <c r="B134" s="60" t="s">
        <v>797</v>
      </c>
      <c r="C134" s="61" t="s">
        <v>1317</v>
      </c>
      <c r="D134" s="62">
        <v>0</v>
      </c>
      <c r="E134" s="62">
        <v>0</v>
      </c>
      <c r="F134" s="62">
        <v>0</v>
      </c>
      <c r="G134" s="62">
        <v>0</v>
      </c>
      <c r="H134" s="62">
        <v>0</v>
      </c>
      <c r="I134" s="62">
        <v>0</v>
      </c>
      <c r="J134" s="62">
        <v>0</v>
      </c>
      <c r="K134" s="62">
        <v>0</v>
      </c>
      <c r="L134" s="62">
        <v>0</v>
      </c>
      <c r="M134" s="62">
        <v>0</v>
      </c>
      <c r="N134" s="62">
        <v>0</v>
      </c>
      <c r="O134" s="62">
        <v>0</v>
      </c>
      <c r="P134" s="62">
        <v>0</v>
      </c>
      <c r="Q134" s="62">
        <v>0</v>
      </c>
      <c r="R134" s="62">
        <v>0</v>
      </c>
      <c r="S134" s="62">
        <v>0</v>
      </c>
      <c r="T134" s="62">
        <v>0</v>
      </c>
      <c r="U134" s="62">
        <v>0</v>
      </c>
      <c r="V134" s="62">
        <v>0</v>
      </c>
      <c r="W134" s="62">
        <v>0</v>
      </c>
      <c r="X134" s="62">
        <v>0</v>
      </c>
      <c r="Y134" s="62">
        <v>0</v>
      </c>
      <c r="Z134" s="62">
        <v>0</v>
      </c>
      <c r="AA134" s="62">
        <v>0</v>
      </c>
      <c r="AB134" s="62">
        <v>0</v>
      </c>
      <c r="AC134" s="62">
        <v>0</v>
      </c>
      <c r="AD134" s="62">
        <v>0</v>
      </c>
      <c r="AE134" s="62">
        <v>0</v>
      </c>
      <c r="AF134" s="62">
        <v>0</v>
      </c>
      <c r="AG134" s="62">
        <v>0</v>
      </c>
      <c r="AH134" s="62">
        <v>0</v>
      </c>
      <c r="AI134" s="62">
        <v>0</v>
      </c>
      <c r="AJ134" s="63">
        <f t="shared" si="1"/>
        <v>0</v>
      </c>
      <c r="AM134" s="70"/>
    </row>
    <row r="135" spans="1:39" ht="20.100000000000001" customHeight="1">
      <c r="A135" s="59">
        <v>298</v>
      </c>
      <c r="B135" s="60" t="s">
        <v>798</v>
      </c>
      <c r="C135" s="61" t="s">
        <v>1317</v>
      </c>
      <c r="D135" s="62">
        <v>0</v>
      </c>
      <c r="E135" s="62">
        <v>0</v>
      </c>
      <c r="F135" s="62">
        <v>0</v>
      </c>
      <c r="G135" s="62">
        <v>0</v>
      </c>
      <c r="H135" s="62">
        <v>0</v>
      </c>
      <c r="I135" s="62">
        <v>0</v>
      </c>
      <c r="J135" s="62">
        <v>0</v>
      </c>
      <c r="K135" s="62">
        <v>0</v>
      </c>
      <c r="L135" s="62">
        <v>0</v>
      </c>
      <c r="M135" s="62">
        <v>0</v>
      </c>
      <c r="N135" s="62">
        <v>0</v>
      </c>
      <c r="O135" s="62">
        <v>0</v>
      </c>
      <c r="P135" s="62">
        <v>0</v>
      </c>
      <c r="Q135" s="62">
        <v>0</v>
      </c>
      <c r="R135" s="62">
        <v>0</v>
      </c>
      <c r="S135" s="62">
        <v>0</v>
      </c>
      <c r="T135" s="62">
        <v>0</v>
      </c>
      <c r="U135" s="62">
        <v>0</v>
      </c>
      <c r="V135" s="62">
        <v>0</v>
      </c>
      <c r="W135" s="62">
        <v>0</v>
      </c>
      <c r="X135" s="62">
        <v>0</v>
      </c>
      <c r="Y135" s="62">
        <v>0</v>
      </c>
      <c r="Z135" s="62">
        <v>0</v>
      </c>
      <c r="AA135" s="62">
        <v>0</v>
      </c>
      <c r="AB135" s="62">
        <v>0</v>
      </c>
      <c r="AC135" s="62">
        <v>0</v>
      </c>
      <c r="AD135" s="62">
        <v>0</v>
      </c>
      <c r="AE135" s="62">
        <v>0</v>
      </c>
      <c r="AF135" s="62">
        <v>0</v>
      </c>
      <c r="AG135" s="62">
        <v>0</v>
      </c>
      <c r="AH135" s="62">
        <v>0</v>
      </c>
      <c r="AI135" s="62">
        <v>0</v>
      </c>
      <c r="AJ135" s="63">
        <f t="shared" si="1"/>
        <v>0</v>
      </c>
      <c r="AM135" s="70"/>
    </row>
    <row r="136" spans="1:39" ht="20.100000000000001" customHeight="1">
      <c r="A136" s="59">
        <v>299</v>
      </c>
      <c r="B136" s="60" t="s">
        <v>799</v>
      </c>
      <c r="C136" s="61" t="s">
        <v>1317</v>
      </c>
      <c r="D136" s="62">
        <v>0</v>
      </c>
      <c r="E136" s="62">
        <v>0</v>
      </c>
      <c r="F136" s="62">
        <v>0</v>
      </c>
      <c r="G136" s="62">
        <v>0</v>
      </c>
      <c r="H136" s="62">
        <v>0</v>
      </c>
      <c r="I136" s="62">
        <v>0</v>
      </c>
      <c r="J136" s="62">
        <v>575000</v>
      </c>
      <c r="K136" s="62">
        <v>0</v>
      </c>
      <c r="L136" s="62">
        <v>0</v>
      </c>
      <c r="M136" s="62">
        <v>0</v>
      </c>
      <c r="N136" s="62">
        <v>0</v>
      </c>
      <c r="O136" s="62">
        <v>0</v>
      </c>
      <c r="P136" s="62">
        <v>0</v>
      </c>
      <c r="Q136" s="62">
        <v>0</v>
      </c>
      <c r="R136" s="62">
        <v>0</v>
      </c>
      <c r="S136" s="62">
        <v>0</v>
      </c>
      <c r="T136" s="62">
        <v>575000</v>
      </c>
      <c r="U136" s="62">
        <v>0</v>
      </c>
      <c r="V136" s="62">
        <v>0</v>
      </c>
      <c r="W136" s="62">
        <v>0</v>
      </c>
      <c r="X136" s="62">
        <v>0</v>
      </c>
      <c r="Y136" s="62">
        <v>0</v>
      </c>
      <c r="Z136" s="62">
        <v>0</v>
      </c>
      <c r="AA136" s="62">
        <v>0</v>
      </c>
      <c r="AB136" s="62">
        <v>0</v>
      </c>
      <c r="AC136" s="62">
        <v>0</v>
      </c>
      <c r="AD136" s="62">
        <v>0</v>
      </c>
      <c r="AE136" s="62">
        <v>0</v>
      </c>
      <c r="AF136" s="62">
        <v>0</v>
      </c>
      <c r="AG136" s="62">
        <v>0</v>
      </c>
      <c r="AH136" s="62">
        <v>0</v>
      </c>
      <c r="AI136" s="62">
        <v>0</v>
      </c>
      <c r="AJ136" s="63">
        <f t="shared" si="1"/>
        <v>1150000</v>
      </c>
      <c r="AM136" s="70"/>
    </row>
    <row r="137" spans="1:39" ht="20.100000000000001" customHeight="1">
      <c r="A137" s="59">
        <v>300</v>
      </c>
      <c r="B137" s="60" t="s">
        <v>800</v>
      </c>
      <c r="C137" s="61" t="s">
        <v>1317</v>
      </c>
      <c r="D137" s="62">
        <v>0</v>
      </c>
      <c r="E137" s="62">
        <v>0</v>
      </c>
      <c r="F137" s="62">
        <v>0</v>
      </c>
      <c r="G137" s="62">
        <v>966.67000000000007</v>
      </c>
      <c r="H137" s="62">
        <v>0</v>
      </c>
      <c r="I137" s="62">
        <v>0</v>
      </c>
      <c r="J137" s="62">
        <v>0</v>
      </c>
      <c r="K137" s="62">
        <v>0</v>
      </c>
      <c r="L137" s="62">
        <v>0</v>
      </c>
      <c r="M137" s="62">
        <v>0</v>
      </c>
      <c r="N137" s="62">
        <v>0</v>
      </c>
      <c r="O137" s="62">
        <v>0</v>
      </c>
      <c r="P137" s="62">
        <v>0</v>
      </c>
      <c r="Q137" s="62">
        <v>0</v>
      </c>
      <c r="R137" s="62">
        <v>0</v>
      </c>
      <c r="S137" s="62">
        <v>0</v>
      </c>
      <c r="T137" s="62">
        <v>0</v>
      </c>
      <c r="U137" s="62">
        <v>0</v>
      </c>
      <c r="V137" s="62">
        <v>0</v>
      </c>
      <c r="W137" s="62">
        <v>0</v>
      </c>
      <c r="X137" s="62">
        <v>0</v>
      </c>
      <c r="Y137" s="62">
        <v>0</v>
      </c>
      <c r="Z137" s="62">
        <v>0</v>
      </c>
      <c r="AA137" s="62">
        <v>0</v>
      </c>
      <c r="AB137" s="62">
        <v>0</v>
      </c>
      <c r="AC137" s="62">
        <v>0</v>
      </c>
      <c r="AD137" s="62">
        <v>0</v>
      </c>
      <c r="AE137" s="62">
        <v>0</v>
      </c>
      <c r="AF137" s="62">
        <v>0</v>
      </c>
      <c r="AG137" s="62">
        <v>0</v>
      </c>
      <c r="AH137" s="62">
        <v>0</v>
      </c>
      <c r="AI137" s="62">
        <v>0</v>
      </c>
      <c r="AJ137" s="63">
        <f t="shared" si="1"/>
        <v>966.67000000000007</v>
      </c>
      <c r="AM137" s="70"/>
    </row>
    <row r="138" spans="1:39" ht="20.100000000000001" customHeight="1">
      <c r="A138" s="59">
        <v>301</v>
      </c>
      <c r="B138" s="60" t="s">
        <v>801</v>
      </c>
      <c r="C138" s="61" t="s">
        <v>1317</v>
      </c>
      <c r="D138" s="62">
        <v>0</v>
      </c>
      <c r="E138" s="62">
        <v>0</v>
      </c>
      <c r="F138" s="62">
        <v>0</v>
      </c>
      <c r="G138" s="62">
        <v>0</v>
      </c>
      <c r="H138" s="62">
        <v>0</v>
      </c>
      <c r="I138" s="62">
        <v>0</v>
      </c>
      <c r="J138" s="62">
        <v>1585000</v>
      </c>
      <c r="K138" s="62">
        <v>0</v>
      </c>
      <c r="L138" s="62">
        <v>0</v>
      </c>
      <c r="M138" s="62">
        <v>0</v>
      </c>
      <c r="N138" s="62">
        <v>0</v>
      </c>
      <c r="O138" s="62">
        <v>0</v>
      </c>
      <c r="P138" s="62">
        <v>0</v>
      </c>
      <c r="Q138" s="62">
        <v>0</v>
      </c>
      <c r="R138" s="62">
        <v>0</v>
      </c>
      <c r="S138" s="62">
        <v>0</v>
      </c>
      <c r="T138" s="62">
        <v>0</v>
      </c>
      <c r="U138" s="62">
        <v>0</v>
      </c>
      <c r="V138" s="62">
        <v>0</v>
      </c>
      <c r="W138" s="62">
        <v>0</v>
      </c>
      <c r="X138" s="62">
        <v>0</v>
      </c>
      <c r="Y138" s="62">
        <v>0</v>
      </c>
      <c r="Z138" s="62">
        <v>0</v>
      </c>
      <c r="AA138" s="62">
        <v>0</v>
      </c>
      <c r="AB138" s="62">
        <v>0</v>
      </c>
      <c r="AC138" s="62">
        <v>0</v>
      </c>
      <c r="AD138" s="62">
        <v>0</v>
      </c>
      <c r="AE138" s="62">
        <v>0</v>
      </c>
      <c r="AF138" s="62">
        <v>0</v>
      </c>
      <c r="AG138" s="62">
        <v>0</v>
      </c>
      <c r="AH138" s="62">
        <v>0</v>
      </c>
      <c r="AI138" s="62">
        <v>0</v>
      </c>
      <c r="AJ138" s="63">
        <f t="shared" si="1"/>
        <v>1585000</v>
      </c>
      <c r="AM138" s="70"/>
    </row>
    <row r="139" spans="1:39" ht="20.100000000000001" customHeight="1">
      <c r="A139" s="59">
        <v>302</v>
      </c>
      <c r="B139" s="60" t="s">
        <v>802</v>
      </c>
      <c r="C139" s="61" t="s">
        <v>1317</v>
      </c>
      <c r="D139" s="62">
        <v>1462.32</v>
      </c>
      <c r="E139" s="62">
        <v>0</v>
      </c>
      <c r="F139" s="62">
        <v>0</v>
      </c>
      <c r="G139" s="62">
        <v>0</v>
      </c>
      <c r="H139" s="62">
        <v>0</v>
      </c>
      <c r="I139" s="62">
        <v>0</v>
      </c>
      <c r="J139" s="62">
        <v>1500260</v>
      </c>
      <c r="K139" s="62">
        <v>0</v>
      </c>
      <c r="L139" s="62">
        <v>0</v>
      </c>
      <c r="M139" s="62">
        <v>0</v>
      </c>
      <c r="N139" s="62">
        <v>0</v>
      </c>
      <c r="O139" s="62">
        <v>0</v>
      </c>
      <c r="P139" s="62">
        <v>0</v>
      </c>
      <c r="Q139" s="62">
        <v>0</v>
      </c>
      <c r="R139" s="62">
        <v>0</v>
      </c>
      <c r="S139" s="62">
        <v>0</v>
      </c>
      <c r="T139" s="62">
        <v>0</v>
      </c>
      <c r="U139" s="62">
        <v>0</v>
      </c>
      <c r="V139" s="62">
        <v>0</v>
      </c>
      <c r="W139" s="62">
        <v>0</v>
      </c>
      <c r="X139" s="62">
        <v>0</v>
      </c>
      <c r="Y139" s="62">
        <v>0</v>
      </c>
      <c r="Z139" s="62">
        <v>0</v>
      </c>
      <c r="AA139" s="62">
        <v>0</v>
      </c>
      <c r="AB139" s="62">
        <v>0</v>
      </c>
      <c r="AC139" s="62">
        <v>0</v>
      </c>
      <c r="AD139" s="62">
        <v>0</v>
      </c>
      <c r="AE139" s="62">
        <v>0</v>
      </c>
      <c r="AF139" s="62">
        <v>0</v>
      </c>
      <c r="AG139" s="62">
        <v>0</v>
      </c>
      <c r="AH139" s="62">
        <v>0</v>
      </c>
      <c r="AI139" s="62">
        <v>0</v>
      </c>
      <c r="AJ139" s="63">
        <f t="shared" si="1"/>
        <v>1501722.32</v>
      </c>
      <c r="AM139" s="70"/>
    </row>
    <row r="140" spans="1:39" ht="20.100000000000001" customHeight="1">
      <c r="A140" s="59">
        <v>303</v>
      </c>
      <c r="B140" s="60" t="s">
        <v>803</v>
      </c>
      <c r="C140" s="61" t="s">
        <v>1317</v>
      </c>
      <c r="D140" s="62">
        <v>1374000</v>
      </c>
      <c r="E140" s="62">
        <v>280</v>
      </c>
      <c r="F140" s="62">
        <v>0</v>
      </c>
      <c r="G140" s="62">
        <v>0</v>
      </c>
      <c r="H140" s="62">
        <v>0</v>
      </c>
      <c r="I140" s="62">
        <v>0</v>
      </c>
      <c r="J140" s="62">
        <v>0</v>
      </c>
      <c r="K140" s="62">
        <v>0</v>
      </c>
      <c r="L140" s="62">
        <v>0</v>
      </c>
      <c r="M140" s="62">
        <v>0</v>
      </c>
      <c r="N140" s="62">
        <v>0</v>
      </c>
      <c r="O140" s="62">
        <v>0</v>
      </c>
      <c r="P140" s="62">
        <v>0</v>
      </c>
      <c r="Q140" s="62">
        <v>0</v>
      </c>
      <c r="R140" s="62">
        <v>0</v>
      </c>
      <c r="S140" s="62">
        <v>0</v>
      </c>
      <c r="T140" s="62">
        <v>0</v>
      </c>
      <c r="U140" s="62">
        <v>0</v>
      </c>
      <c r="V140" s="62">
        <v>0</v>
      </c>
      <c r="W140" s="62">
        <v>0</v>
      </c>
      <c r="X140" s="62">
        <v>0</v>
      </c>
      <c r="Y140" s="62">
        <v>0</v>
      </c>
      <c r="Z140" s="62">
        <v>0</v>
      </c>
      <c r="AA140" s="62">
        <v>0</v>
      </c>
      <c r="AB140" s="62">
        <v>0</v>
      </c>
      <c r="AC140" s="62">
        <v>0</v>
      </c>
      <c r="AD140" s="62">
        <v>0</v>
      </c>
      <c r="AE140" s="62">
        <v>0</v>
      </c>
      <c r="AF140" s="62">
        <v>0</v>
      </c>
      <c r="AG140" s="62">
        <v>0</v>
      </c>
      <c r="AH140" s="62">
        <v>0</v>
      </c>
      <c r="AI140" s="62">
        <v>0</v>
      </c>
      <c r="AJ140" s="63">
        <f t="shared" si="1"/>
        <v>1374280</v>
      </c>
      <c r="AM140" s="70"/>
    </row>
    <row r="141" spans="1:39" ht="20.100000000000001" customHeight="1">
      <c r="A141" s="59">
        <v>304</v>
      </c>
      <c r="B141" s="60" t="s">
        <v>804</v>
      </c>
      <c r="C141" s="61" t="s">
        <v>1317</v>
      </c>
      <c r="D141" s="62">
        <v>0</v>
      </c>
      <c r="E141" s="62">
        <v>0</v>
      </c>
      <c r="F141" s="62">
        <v>0</v>
      </c>
      <c r="G141" s="62">
        <v>0</v>
      </c>
      <c r="H141" s="62">
        <v>0</v>
      </c>
      <c r="I141" s="62">
        <v>0</v>
      </c>
      <c r="J141" s="62">
        <v>0</v>
      </c>
      <c r="K141" s="62">
        <v>0</v>
      </c>
      <c r="L141" s="62">
        <v>0</v>
      </c>
      <c r="M141" s="62">
        <v>0</v>
      </c>
      <c r="N141" s="62">
        <v>0</v>
      </c>
      <c r="O141" s="62">
        <v>0</v>
      </c>
      <c r="P141" s="62">
        <v>0</v>
      </c>
      <c r="Q141" s="62">
        <v>0</v>
      </c>
      <c r="R141" s="62">
        <v>0</v>
      </c>
      <c r="S141" s="62">
        <v>0</v>
      </c>
      <c r="T141" s="62">
        <v>0</v>
      </c>
      <c r="U141" s="62">
        <v>0</v>
      </c>
      <c r="V141" s="62">
        <v>0</v>
      </c>
      <c r="W141" s="62">
        <v>0</v>
      </c>
      <c r="X141" s="62">
        <v>0</v>
      </c>
      <c r="Y141" s="62">
        <v>0</v>
      </c>
      <c r="Z141" s="62">
        <v>0</v>
      </c>
      <c r="AA141" s="62">
        <v>0</v>
      </c>
      <c r="AB141" s="62">
        <v>0</v>
      </c>
      <c r="AC141" s="62">
        <v>0</v>
      </c>
      <c r="AD141" s="62">
        <v>0</v>
      </c>
      <c r="AE141" s="62">
        <v>0</v>
      </c>
      <c r="AF141" s="62">
        <v>0</v>
      </c>
      <c r="AG141" s="62">
        <v>0</v>
      </c>
      <c r="AH141" s="62">
        <v>0</v>
      </c>
      <c r="AI141" s="62">
        <v>0</v>
      </c>
      <c r="AJ141" s="63">
        <f t="shared" si="1"/>
        <v>0</v>
      </c>
      <c r="AM141" s="70"/>
    </row>
    <row r="142" spans="1:39" ht="20.100000000000001" customHeight="1">
      <c r="A142" s="59">
        <v>305</v>
      </c>
      <c r="B142" s="60" t="s">
        <v>805</v>
      </c>
      <c r="C142" s="61" t="s">
        <v>1317</v>
      </c>
      <c r="D142" s="62">
        <v>0</v>
      </c>
      <c r="E142" s="62">
        <v>0</v>
      </c>
      <c r="F142" s="62">
        <v>0</v>
      </c>
      <c r="G142" s="62">
        <v>0</v>
      </c>
      <c r="H142" s="62">
        <v>0</v>
      </c>
      <c r="I142" s="62">
        <v>0</v>
      </c>
      <c r="J142" s="62">
        <v>0</v>
      </c>
      <c r="K142" s="62">
        <v>0</v>
      </c>
      <c r="L142" s="62">
        <v>0</v>
      </c>
      <c r="M142" s="62">
        <v>0</v>
      </c>
      <c r="N142" s="62">
        <v>0</v>
      </c>
      <c r="O142" s="62">
        <v>0</v>
      </c>
      <c r="P142" s="62">
        <v>0</v>
      </c>
      <c r="Q142" s="62">
        <v>0</v>
      </c>
      <c r="R142" s="62">
        <v>0</v>
      </c>
      <c r="S142" s="62">
        <v>0</v>
      </c>
      <c r="T142" s="62">
        <v>0</v>
      </c>
      <c r="U142" s="62">
        <v>0</v>
      </c>
      <c r="V142" s="62">
        <v>0</v>
      </c>
      <c r="W142" s="62">
        <v>0</v>
      </c>
      <c r="X142" s="62">
        <v>0</v>
      </c>
      <c r="Y142" s="62">
        <v>0</v>
      </c>
      <c r="Z142" s="62">
        <v>0</v>
      </c>
      <c r="AA142" s="62">
        <v>0</v>
      </c>
      <c r="AB142" s="62">
        <v>0</v>
      </c>
      <c r="AC142" s="62">
        <v>0</v>
      </c>
      <c r="AD142" s="62">
        <v>0</v>
      </c>
      <c r="AE142" s="62">
        <v>0</v>
      </c>
      <c r="AF142" s="62">
        <v>0</v>
      </c>
      <c r="AG142" s="62">
        <v>0</v>
      </c>
      <c r="AH142" s="62">
        <v>0</v>
      </c>
      <c r="AI142" s="62">
        <v>0</v>
      </c>
      <c r="AJ142" s="63">
        <f t="shared" ref="AJ142:AJ205" si="2">SUM(D142:AI142)</f>
        <v>0</v>
      </c>
      <c r="AM142" s="70"/>
    </row>
    <row r="143" spans="1:39" ht="20.100000000000001" customHeight="1">
      <c r="A143" s="59">
        <v>306</v>
      </c>
      <c r="B143" s="60" t="s">
        <v>806</v>
      </c>
      <c r="C143" s="61" t="s">
        <v>1317</v>
      </c>
      <c r="D143" s="62">
        <v>0</v>
      </c>
      <c r="E143" s="62">
        <v>0</v>
      </c>
      <c r="F143" s="62">
        <v>0</v>
      </c>
      <c r="G143" s="62">
        <v>0</v>
      </c>
      <c r="H143" s="62">
        <v>0</v>
      </c>
      <c r="I143" s="62">
        <v>0</v>
      </c>
      <c r="J143" s="62">
        <v>0</v>
      </c>
      <c r="K143" s="62">
        <v>0</v>
      </c>
      <c r="L143" s="62">
        <v>0</v>
      </c>
      <c r="M143" s="62">
        <v>0</v>
      </c>
      <c r="N143" s="62">
        <v>0</v>
      </c>
      <c r="O143" s="62">
        <v>0</v>
      </c>
      <c r="P143" s="62">
        <v>0</v>
      </c>
      <c r="Q143" s="62">
        <v>0</v>
      </c>
      <c r="R143" s="62">
        <v>0</v>
      </c>
      <c r="S143" s="62">
        <v>0</v>
      </c>
      <c r="T143" s="62">
        <v>0</v>
      </c>
      <c r="U143" s="62">
        <v>0</v>
      </c>
      <c r="V143" s="62">
        <v>0</v>
      </c>
      <c r="W143" s="62">
        <v>0</v>
      </c>
      <c r="X143" s="62">
        <v>0</v>
      </c>
      <c r="Y143" s="62">
        <v>0</v>
      </c>
      <c r="Z143" s="62">
        <v>0</v>
      </c>
      <c r="AA143" s="62">
        <v>0</v>
      </c>
      <c r="AB143" s="62">
        <v>0</v>
      </c>
      <c r="AC143" s="62">
        <v>0</v>
      </c>
      <c r="AD143" s="62">
        <v>0</v>
      </c>
      <c r="AE143" s="62">
        <v>0</v>
      </c>
      <c r="AF143" s="62">
        <v>0</v>
      </c>
      <c r="AG143" s="62">
        <v>0</v>
      </c>
      <c r="AH143" s="62">
        <v>0</v>
      </c>
      <c r="AI143" s="62">
        <v>0</v>
      </c>
      <c r="AJ143" s="63">
        <f t="shared" si="2"/>
        <v>0</v>
      </c>
      <c r="AM143" s="70"/>
    </row>
    <row r="144" spans="1:39" ht="20.100000000000001" customHeight="1">
      <c r="A144" s="59">
        <v>309</v>
      </c>
      <c r="B144" s="60" t="s">
        <v>807</v>
      </c>
      <c r="C144" s="61" t="s">
        <v>1317</v>
      </c>
      <c r="D144" s="62">
        <v>0</v>
      </c>
      <c r="E144" s="62">
        <v>0</v>
      </c>
      <c r="F144" s="62">
        <v>0</v>
      </c>
      <c r="G144" s="62">
        <v>17883.86</v>
      </c>
      <c r="H144" s="62">
        <v>0</v>
      </c>
      <c r="I144" s="62">
        <v>0</v>
      </c>
      <c r="J144" s="62">
        <v>0</v>
      </c>
      <c r="K144" s="62">
        <v>0</v>
      </c>
      <c r="L144" s="62">
        <v>0</v>
      </c>
      <c r="M144" s="62">
        <v>0</v>
      </c>
      <c r="N144" s="62">
        <v>0</v>
      </c>
      <c r="O144" s="62">
        <v>0</v>
      </c>
      <c r="P144" s="62">
        <v>0</v>
      </c>
      <c r="Q144" s="62">
        <v>0</v>
      </c>
      <c r="R144" s="62">
        <v>0</v>
      </c>
      <c r="S144" s="62">
        <v>0</v>
      </c>
      <c r="T144" s="62">
        <v>0</v>
      </c>
      <c r="U144" s="62">
        <v>0</v>
      </c>
      <c r="V144" s="62">
        <v>0</v>
      </c>
      <c r="W144" s="62">
        <v>0</v>
      </c>
      <c r="X144" s="62">
        <v>0</v>
      </c>
      <c r="Y144" s="62">
        <v>0</v>
      </c>
      <c r="Z144" s="62">
        <v>0</v>
      </c>
      <c r="AA144" s="62">
        <v>0</v>
      </c>
      <c r="AB144" s="62">
        <v>0</v>
      </c>
      <c r="AC144" s="62">
        <v>0</v>
      </c>
      <c r="AD144" s="62">
        <v>0</v>
      </c>
      <c r="AE144" s="62">
        <v>0</v>
      </c>
      <c r="AF144" s="62">
        <v>0</v>
      </c>
      <c r="AG144" s="62">
        <v>0</v>
      </c>
      <c r="AH144" s="62">
        <v>0</v>
      </c>
      <c r="AI144" s="62">
        <v>0</v>
      </c>
      <c r="AJ144" s="63">
        <f t="shared" si="2"/>
        <v>17883.86</v>
      </c>
      <c r="AM144" s="70"/>
    </row>
    <row r="145" spans="1:39" ht="20.100000000000001" customHeight="1">
      <c r="A145" s="59">
        <v>310</v>
      </c>
      <c r="B145" s="60" t="s">
        <v>808</v>
      </c>
      <c r="C145" s="61" t="s">
        <v>1317</v>
      </c>
      <c r="D145" s="62">
        <v>0</v>
      </c>
      <c r="E145" s="62">
        <v>0</v>
      </c>
      <c r="F145" s="62">
        <v>404219261.04000002</v>
      </c>
      <c r="G145" s="62">
        <v>3618202.31</v>
      </c>
      <c r="H145" s="62">
        <v>0</v>
      </c>
      <c r="I145" s="62">
        <v>3391.01</v>
      </c>
      <c r="J145" s="62">
        <v>8418113.629999999</v>
      </c>
      <c r="K145" s="62">
        <v>272.06</v>
      </c>
      <c r="L145" s="62">
        <v>0</v>
      </c>
      <c r="M145" s="62">
        <v>9189.0300000000007</v>
      </c>
      <c r="N145" s="62">
        <v>343</v>
      </c>
      <c r="O145" s="62">
        <v>0</v>
      </c>
      <c r="P145" s="62">
        <v>0</v>
      </c>
      <c r="Q145" s="62">
        <v>0</v>
      </c>
      <c r="R145" s="62">
        <v>0</v>
      </c>
      <c r="S145" s="62">
        <v>0</v>
      </c>
      <c r="T145" s="62">
        <v>0</v>
      </c>
      <c r="U145" s="62">
        <v>0</v>
      </c>
      <c r="V145" s="62">
        <v>0</v>
      </c>
      <c r="W145" s="62">
        <v>0</v>
      </c>
      <c r="X145" s="62">
        <v>0</v>
      </c>
      <c r="Y145" s="62">
        <v>0</v>
      </c>
      <c r="Z145" s="62">
        <v>0</v>
      </c>
      <c r="AA145" s="62">
        <v>0</v>
      </c>
      <c r="AB145" s="62">
        <v>0</v>
      </c>
      <c r="AC145" s="62">
        <v>0</v>
      </c>
      <c r="AD145" s="62">
        <v>0</v>
      </c>
      <c r="AE145" s="62">
        <v>0</v>
      </c>
      <c r="AF145" s="62">
        <v>0</v>
      </c>
      <c r="AG145" s="62">
        <v>0</v>
      </c>
      <c r="AH145" s="62">
        <v>0</v>
      </c>
      <c r="AI145" s="62">
        <v>0</v>
      </c>
      <c r="AJ145" s="63">
        <f t="shared" si="2"/>
        <v>416268772.07999998</v>
      </c>
      <c r="AM145" s="70"/>
    </row>
    <row r="146" spans="1:39" ht="20.100000000000001" customHeight="1">
      <c r="A146" s="59">
        <v>311</v>
      </c>
      <c r="B146" s="60" t="s">
        <v>809</v>
      </c>
      <c r="C146" s="61" t="s">
        <v>1317</v>
      </c>
      <c r="D146" s="62">
        <v>0</v>
      </c>
      <c r="E146" s="62">
        <v>0</v>
      </c>
      <c r="F146" s="62">
        <v>0</v>
      </c>
      <c r="G146" s="62">
        <v>18790.5</v>
      </c>
      <c r="H146" s="62">
        <v>0</v>
      </c>
      <c r="I146" s="62">
        <v>0</v>
      </c>
      <c r="J146" s="62">
        <v>0</v>
      </c>
      <c r="K146" s="62">
        <v>0</v>
      </c>
      <c r="L146" s="62">
        <v>0</v>
      </c>
      <c r="M146" s="62">
        <v>0</v>
      </c>
      <c r="N146" s="62">
        <v>0</v>
      </c>
      <c r="O146" s="62">
        <v>0</v>
      </c>
      <c r="P146" s="62">
        <v>183480</v>
      </c>
      <c r="Q146" s="62">
        <v>0</v>
      </c>
      <c r="R146" s="62">
        <v>0</v>
      </c>
      <c r="S146" s="62">
        <v>0</v>
      </c>
      <c r="T146" s="62">
        <v>0</v>
      </c>
      <c r="U146" s="62">
        <v>0</v>
      </c>
      <c r="V146" s="62">
        <v>0</v>
      </c>
      <c r="W146" s="62">
        <v>0</v>
      </c>
      <c r="X146" s="62">
        <v>0</v>
      </c>
      <c r="Y146" s="62">
        <v>0</v>
      </c>
      <c r="Z146" s="62">
        <v>0</v>
      </c>
      <c r="AA146" s="62">
        <v>0</v>
      </c>
      <c r="AB146" s="62">
        <v>0</v>
      </c>
      <c r="AC146" s="62">
        <v>0</v>
      </c>
      <c r="AD146" s="62">
        <v>0</v>
      </c>
      <c r="AE146" s="62">
        <v>0</v>
      </c>
      <c r="AF146" s="62">
        <v>0</v>
      </c>
      <c r="AG146" s="62">
        <v>0</v>
      </c>
      <c r="AH146" s="62">
        <v>0</v>
      </c>
      <c r="AI146" s="62">
        <v>0</v>
      </c>
      <c r="AJ146" s="63">
        <f t="shared" si="2"/>
        <v>202270.5</v>
      </c>
      <c r="AM146" s="70"/>
    </row>
    <row r="147" spans="1:39" ht="20.100000000000001" customHeight="1">
      <c r="A147" s="59">
        <v>312</v>
      </c>
      <c r="B147" s="60" t="s">
        <v>810</v>
      </c>
      <c r="C147" s="61" t="s">
        <v>1317</v>
      </c>
      <c r="D147" s="62">
        <v>0</v>
      </c>
      <c r="E147" s="62">
        <v>0</v>
      </c>
      <c r="F147" s="62">
        <v>64790735.799999997</v>
      </c>
      <c r="G147" s="62">
        <v>24049.26</v>
      </c>
      <c r="H147" s="62">
        <v>0</v>
      </c>
      <c r="I147" s="62">
        <v>0</v>
      </c>
      <c r="J147" s="62">
        <v>400010</v>
      </c>
      <c r="K147" s="62">
        <v>0</v>
      </c>
      <c r="L147" s="62">
        <v>0</v>
      </c>
      <c r="M147" s="62">
        <v>0</v>
      </c>
      <c r="N147" s="62">
        <v>0</v>
      </c>
      <c r="O147" s="62">
        <v>0</v>
      </c>
      <c r="P147" s="62">
        <v>0</v>
      </c>
      <c r="Q147" s="62">
        <v>0</v>
      </c>
      <c r="R147" s="62">
        <v>0</v>
      </c>
      <c r="S147" s="62">
        <v>0</v>
      </c>
      <c r="T147" s="62">
        <v>0</v>
      </c>
      <c r="U147" s="62">
        <v>0</v>
      </c>
      <c r="V147" s="62">
        <v>0</v>
      </c>
      <c r="W147" s="62">
        <v>0</v>
      </c>
      <c r="X147" s="62">
        <v>0</v>
      </c>
      <c r="Y147" s="62">
        <v>0</v>
      </c>
      <c r="Z147" s="62">
        <v>0</v>
      </c>
      <c r="AA147" s="62">
        <v>0</v>
      </c>
      <c r="AB147" s="62">
        <v>0</v>
      </c>
      <c r="AC147" s="62">
        <v>0</v>
      </c>
      <c r="AD147" s="62">
        <v>0</v>
      </c>
      <c r="AE147" s="62">
        <v>0</v>
      </c>
      <c r="AF147" s="62">
        <v>0</v>
      </c>
      <c r="AG147" s="62">
        <v>0</v>
      </c>
      <c r="AH147" s="62">
        <v>0</v>
      </c>
      <c r="AI147" s="62">
        <v>0</v>
      </c>
      <c r="AJ147" s="63">
        <f t="shared" si="2"/>
        <v>65214795.059999995</v>
      </c>
      <c r="AM147" s="70"/>
    </row>
    <row r="148" spans="1:39" ht="20.100000000000001" customHeight="1">
      <c r="A148" s="59">
        <v>313</v>
      </c>
      <c r="B148" s="60" t="s">
        <v>811</v>
      </c>
      <c r="C148" s="61" t="s">
        <v>1317</v>
      </c>
      <c r="D148" s="62">
        <v>0</v>
      </c>
      <c r="E148" s="62">
        <v>0</v>
      </c>
      <c r="F148" s="62">
        <v>0</v>
      </c>
      <c r="G148" s="62">
        <v>69596.42</v>
      </c>
      <c r="H148" s="62">
        <v>0</v>
      </c>
      <c r="I148" s="62">
        <v>0</v>
      </c>
      <c r="J148" s="62">
        <v>0</v>
      </c>
      <c r="K148" s="62">
        <v>0</v>
      </c>
      <c r="L148" s="62">
        <v>0</v>
      </c>
      <c r="M148" s="62">
        <v>0</v>
      </c>
      <c r="N148" s="62">
        <v>0</v>
      </c>
      <c r="O148" s="62">
        <v>0</v>
      </c>
      <c r="P148" s="62">
        <v>0</v>
      </c>
      <c r="Q148" s="62">
        <v>0</v>
      </c>
      <c r="R148" s="62">
        <v>0</v>
      </c>
      <c r="S148" s="62">
        <v>0</v>
      </c>
      <c r="T148" s="62">
        <v>0</v>
      </c>
      <c r="U148" s="62">
        <v>0</v>
      </c>
      <c r="V148" s="62">
        <v>0</v>
      </c>
      <c r="W148" s="62">
        <v>0</v>
      </c>
      <c r="X148" s="62">
        <v>0</v>
      </c>
      <c r="Y148" s="62">
        <v>0</v>
      </c>
      <c r="Z148" s="62">
        <v>0</v>
      </c>
      <c r="AA148" s="62">
        <v>0</v>
      </c>
      <c r="AB148" s="62">
        <v>0</v>
      </c>
      <c r="AC148" s="62">
        <v>0</v>
      </c>
      <c r="AD148" s="62">
        <v>0</v>
      </c>
      <c r="AE148" s="62">
        <v>0</v>
      </c>
      <c r="AF148" s="62">
        <v>0</v>
      </c>
      <c r="AG148" s="62">
        <v>0</v>
      </c>
      <c r="AH148" s="62">
        <v>0</v>
      </c>
      <c r="AI148" s="62">
        <v>0</v>
      </c>
      <c r="AJ148" s="63">
        <f t="shared" si="2"/>
        <v>69596.42</v>
      </c>
      <c r="AM148" s="70"/>
    </row>
    <row r="149" spans="1:39" ht="20.100000000000001" customHeight="1">
      <c r="A149" s="59">
        <v>314</v>
      </c>
      <c r="B149" s="60" t="s">
        <v>812</v>
      </c>
      <c r="C149" s="61" t="s">
        <v>1317</v>
      </c>
      <c r="D149" s="62">
        <v>0</v>
      </c>
      <c r="E149" s="62">
        <v>0</v>
      </c>
      <c r="F149" s="62">
        <v>0</v>
      </c>
      <c r="G149" s="62">
        <v>0</v>
      </c>
      <c r="H149" s="62">
        <v>0</v>
      </c>
      <c r="I149" s="62">
        <v>280.98</v>
      </c>
      <c r="J149" s="62">
        <v>0</v>
      </c>
      <c r="K149" s="62">
        <v>275.49</v>
      </c>
      <c r="L149" s="62">
        <v>0</v>
      </c>
      <c r="M149" s="62">
        <v>0</v>
      </c>
      <c r="N149" s="62">
        <v>0</v>
      </c>
      <c r="O149" s="62">
        <v>0</v>
      </c>
      <c r="P149" s="62">
        <v>0</v>
      </c>
      <c r="Q149" s="62">
        <v>0</v>
      </c>
      <c r="R149" s="62">
        <v>0</v>
      </c>
      <c r="S149" s="62">
        <v>0</v>
      </c>
      <c r="T149" s="62">
        <v>0</v>
      </c>
      <c r="U149" s="62">
        <v>0</v>
      </c>
      <c r="V149" s="62">
        <v>0</v>
      </c>
      <c r="W149" s="62">
        <v>0</v>
      </c>
      <c r="X149" s="62">
        <v>0</v>
      </c>
      <c r="Y149" s="62">
        <v>0</v>
      </c>
      <c r="Z149" s="62">
        <v>0</v>
      </c>
      <c r="AA149" s="62">
        <v>0</v>
      </c>
      <c r="AB149" s="62">
        <v>0</v>
      </c>
      <c r="AC149" s="62">
        <v>0</v>
      </c>
      <c r="AD149" s="62">
        <v>0</v>
      </c>
      <c r="AE149" s="62">
        <v>0</v>
      </c>
      <c r="AF149" s="62">
        <v>0</v>
      </c>
      <c r="AG149" s="62">
        <v>0</v>
      </c>
      <c r="AH149" s="62">
        <v>0</v>
      </c>
      <c r="AI149" s="62">
        <v>0</v>
      </c>
      <c r="AJ149" s="63">
        <f t="shared" si="2"/>
        <v>556.47</v>
      </c>
      <c r="AM149" s="70"/>
    </row>
    <row r="150" spans="1:39" ht="20.100000000000001" customHeight="1">
      <c r="A150" s="59">
        <v>315</v>
      </c>
      <c r="B150" s="60" t="s">
        <v>813</v>
      </c>
      <c r="C150" s="61" t="s">
        <v>1317</v>
      </c>
      <c r="D150" s="62">
        <v>3754.3</v>
      </c>
      <c r="E150" s="62">
        <v>0</v>
      </c>
      <c r="F150" s="62">
        <v>0</v>
      </c>
      <c r="G150" s="62">
        <v>19331.91</v>
      </c>
      <c r="H150" s="62">
        <v>0</v>
      </c>
      <c r="I150" s="62">
        <v>0</v>
      </c>
      <c r="J150" s="62">
        <v>1789.33</v>
      </c>
      <c r="K150" s="62">
        <v>0</v>
      </c>
      <c r="L150" s="62">
        <v>0</v>
      </c>
      <c r="M150" s="62">
        <v>0</v>
      </c>
      <c r="N150" s="62">
        <v>0</v>
      </c>
      <c r="O150" s="62">
        <v>0</v>
      </c>
      <c r="P150" s="62">
        <v>0</v>
      </c>
      <c r="Q150" s="62">
        <v>0</v>
      </c>
      <c r="R150" s="62">
        <v>0</v>
      </c>
      <c r="S150" s="62">
        <v>0</v>
      </c>
      <c r="T150" s="62">
        <v>0</v>
      </c>
      <c r="U150" s="62">
        <v>0</v>
      </c>
      <c r="V150" s="62">
        <v>0</v>
      </c>
      <c r="W150" s="62">
        <v>0</v>
      </c>
      <c r="X150" s="62">
        <v>0</v>
      </c>
      <c r="Y150" s="62">
        <v>0</v>
      </c>
      <c r="Z150" s="62">
        <v>0</v>
      </c>
      <c r="AA150" s="62">
        <v>0</v>
      </c>
      <c r="AB150" s="62">
        <v>0</v>
      </c>
      <c r="AC150" s="62">
        <v>0</v>
      </c>
      <c r="AD150" s="62">
        <v>0</v>
      </c>
      <c r="AE150" s="62">
        <v>0</v>
      </c>
      <c r="AF150" s="62">
        <v>0</v>
      </c>
      <c r="AG150" s="62">
        <v>0</v>
      </c>
      <c r="AH150" s="62">
        <v>0</v>
      </c>
      <c r="AI150" s="62">
        <v>0</v>
      </c>
      <c r="AJ150" s="63">
        <f t="shared" si="2"/>
        <v>24875.54</v>
      </c>
      <c r="AM150" s="70"/>
    </row>
    <row r="151" spans="1:39" ht="20.100000000000001" customHeight="1">
      <c r="A151" s="59">
        <v>324</v>
      </c>
      <c r="B151" s="60" t="s">
        <v>814</v>
      </c>
      <c r="C151" s="61" t="s">
        <v>1317</v>
      </c>
      <c r="D151" s="62">
        <v>0</v>
      </c>
      <c r="E151" s="62">
        <v>0</v>
      </c>
      <c r="F151" s="62">
        <v>0</v>
      </c>
      <c r="G151" s="62">
        <v>0</v>
      </c>
      <c r="H151" s="62">
        <v>0</v>
      </c>
      <c r="I151" s="62">
        <v>0</v>
      </c>
      <c r="J151" s="62">
        <v>0</v>
      </c>
      <c r="K151" s="62">
        <v>0</v>
      </c>
      <c r="L151" s="62">
        <v>0</v>
      </c>
      <c r="M151" s="62">
        <v>0</v>
      </c>
      <c r="N151" s="62">
        <v>0</v>
      </c>
      <c r="O151" s="62">
        <v>0</v>
      </c>
      <c r="P151" s="62">
        <v>0</v>
      </c>
      <c r="Q151" s="62">
        <v>0</v>
      </c>
      <c r="R151" s="62">
        <v>0</v>
      </c>
      <c r="S151" s="62">
        <v>0</v>
      </c>
      <c r="T151" s="62">
        <v>0</v>
      </c>
      <c r="U151" s="62">
        <v>0</v>
      </c>
      <c r="V151" s="62">
        <v>0</v>
      </c>
      <c r="W151" s="62">
        <v>0</v>
      </c>
      <c r="X151" s="62">
        <v>0</v>
      </c>
      <c r="Y151" s="62">
        <v>0</v>
      </c>
      <c r="Z151" s="62">
        <v>0</v>
      </c>
      <c r="AA151" s="62">
        <v>0</v>
      </c>
      <c r="AB151" s="62">
        <v>0</v>
      </c>
      <c r="AC151" s="62">
        <v>0</v>
      </c>
      <c r="AD151" s="62">
        <v>0</v>
      </c>
      <c r="AE151" s="62">
        <v>0</v>
      </c>
      <c r="AF151" s="62">
        <v>0</v>
      </c>
      <c r="AG151" s="62">
        <v>0</v>
      </c>
      <c r="AH151" s="62">
        <v>0</v>
      </c>
      <c r="AI151" s="62">
        <v>0</v>
      </c>
      <c r="AJ151" s="63">
        <f t="shared" si="2"/>
        <v>0</v>
      </c>
      <c r="AM151" s="70"/>
    </row>
    <row r="152" spans="1:39" ht="20.100000000000001" customHeight="1">
      <c r="A152" s="59">
        <v>340</v>
      </c>
      <c r="B152" s="60" t="s">
        <v>815</v>
      </c>
      <c r="C152" s="61" t="s">
        <v>1317</v>
      </c>
      <c r="D152" s="62">
        <v>0</v>
      </c>
      <c r="E152" s="62">
        <v>1200</v>
      </c>
      <c r="F152" s="62">
        <v>0</v>
      </c>
      <c r="G152" s="62">
        <v>147645.36999999997</v>
      </c>
      <c r="H152" s="62">
        <v>0</v>
      </c>
      <c r="I152" s="62">
        <v>7160.12</v>
      </c>
      <c r="J152" s="62">
        <v>1036465.2200000003</v>
      </c>
      <c r="K152" s="62">
        <v>8206.19</v>
      </c>
      <c r="L152" s="62">
        <v>0</v>
      </c>
      <c r="M152" s="62">
        <v>0</v>
      </c>
      <c r="N152" s="62">
        <v>37201.15</v>
      </c>
      <c r="O152" s="62">
        <v>0</v>
      </c>
      <c r="P152" s="62">
        <v>190075.09999999998</v>
      </c>
      <c r="Q152" s="62">
        <v>0</v>
      </c>
      <c r="R152" s="62">
        <v>0</v>
      </c>
      <c r="S152" s="62">
        <v>0</v>
      </c>
      <c r="T152" s="62">
        <v>56658</v>
      </c>
      <c r="U152" s="62">
        <v>0</v>
      </c>
      <c r="V152" s="62">
        <v>0</v>
      </c>
      <c r="W152" s="62">
        <v>0</v>
      </c>
      <c r="X152" s="62">
        <v>0</v>
      </c>
      <c r="Y152" s="62">
        <v>0</v>
      </c>
      <c r="Z152" s="62">
        <v>0</v>
      </c>
      <c r="AA152" s="62">
        <v>0</v>
      </c>
      <c r="AB152" s="62">
        <v>0</v>
      </c>
      <c r="AC152" s="62">
        <v>0</v>
      </c>
      <c r="AD152" s="62">
        <v>0</v>
      </c>
      <c r="AE152" s="62">
        <v>0</v>
      </c>
      <c r="AF152" s="62">
        <v>0</v>
      </c>
      <c r="AG152" s="62">
        <v>0</v>
      </c>
      <c r="AH152" s="62">
        <v>0</v>
      </c>
      <c r="AI152" s="62">
        <v>0</v>
      </c>
      <c r="AJ152" s="63">
        <f t="shared" si="2"/>
        <v>1484611.15</v>
      </c>
      <c r="AM152" s="70"/>
    </row>
    <row r="153" spans="1:39" ht="20.100000000000001" customHeight="1">
      <c r="A153" s="59">
        <v>341</v>
      </c>
      <c r="B153" s="60" t="s">
        <v>816</v>
      </c>
      <c r="C153" s="61" t="s">
        <v>1317</v>
      </c>
      <c r="D153" s="62">
        <v>0</v>
      </c>
      <c r="E153" s="62">
        <v>0</v>
      </c>
      <c r="F153" s="62">
        <v>0</v>
      </c>
      <c r="G153" s="62">
        <v>0</v>
      </c>
      <c r="H153" s="62">
        <v>0</v>
      </c>
      <c r="I153" s="62">
        <v>0</v>
      </c>
      <c r="J153" s="62">
        <v>0</v>
      </c>
      <c r="K153" s="62">
        <v>0</v>
      </c>
      <c r="L153" s="62">
        <v>0</v>
      </c>
      <c r="M153" s="62">
        <v>0</v>
      </c>
      <c r="N153" s="62">
        <v>0</v>
      </c>
      <c r="O153" s="62">
        <v>0</v>
      </c>
      <c r="P153" s="62">
        <v>0</v>
      </c>
      <c r="Q153" s="62">
        <v>0</v>
      </c>
      <c r="R153" s="62">
        <v>0</v>
      </c>
      <c r="S153" s="62">
        <v>0</v>
      </c>
      <c r="T153" s="62">
        <v>0</v>
      </c>
      <c r="U153" s="62">
        <v>0</v>
      </c>
      <c r="V153" s="62">
        <v>0</v>
      </c>
      <c r="W153" s="62">
        <v>0</v>
      </c>
      <c r="X153" s="62">
        <v>0</v>
      </c>
      <c r="Y153" s="62">
        <v>0</v>
      </c>
      <c r="Z153" s="62">
        <v>0</v>
      </c>
      <c r="AA153" s="62">
        <v>0</v>
      </c>
      <c r="AB153" s="62">
        <v>0</v>
      </c>
      <c r="AC153" s="62">
        <v>0</v>
      </c>
      <c r="AD153" s="62">
        <v>0</v>
      </c>
      <c r="AE153" s="62">
        <v>0</v>
      </c>
      <c r="AF153" s="62">
        <v>0</v>
      </c>
      <c r="AG153" s="62">
        <v>0</v>
      </c>
      <c r="AH153" s="62">
        <v>0</v>
      </c>
      <c r="AI153" s="62">
        <v>0</v>
      </c>
      <c r="AJ153" s="63">
        <f t="shared" si="2"/>
        <v>0</v>
      </c>
      <c r="AM153" s="70"/>
    </row>
    <row r="154" spans="1:39" ht="20.100000000000001" customHeight="1">
      <c r="A154" s="59">
        <v>342</v>
      </c>
      <c r="B154" s="60" t="s">
        <v>817</v>
      </c>
      <c r="C154" s="61" t="s">
        <v>1317</v>
      </c>
      <c r="D154" s="62">
        <v>28164.6</v>
      </c>
      <c r="E154" s="62">
        <v>0</v>
      </c>
      <c r="F154" s="62">
        <v>0</v>
      </c>
      <c r="G154" s="62">
        <v>219936.75</v>
      </c>
      <c r="H154" s="62">
        <v>0</v>
      </c>
      <c r="I154" s="62">
        <v>0</v>
      </c>
      <c r="J154" s="62">
        <v>10172036.829999998</v>
      </c>
      <c r="K154" s="62">
        <v>0</v>
      </c>
      <c r="L154" s="62">
        <v>0</v>
      </c>
      <c r="M154" s="62">
        <v>0</v>
      </c>
      <c r="N154" s="62">
        <v>0</v>
      </c>
      <c r="O154" s="62">
        <v>0</v>
      </c>
      <c r="P154" s="62">
        <v>0</v>
      </c>
      <c r="Q154" s="62">
        <v>0</v>
      </c>
      <c r="R154" s="62">
        <v>0</v>
      </c>
      <c r="S154" s="62">
        <v>0</v>
      </c>
      <c r="T154" s="62">
        <v>0</v>
      </c>
      <c r="U154" s="62">
        <v>0</v>
      </c>
      <c r="V154" s="62">
        <v>0</v>
      </c>
      <c r="W154" s="62">
        <v>0</v>
      </c>
      <c r="X154" s="62">
        <v>0</v>
      </c>
      <c r="Y154" s="62">
        <v>0</v>
      </c>
      <c r="Z154" s="62">
        <v>0</v>
      </c>
      <c r="AA154" s="62">
        <v>0</v>
      </c>
      <c r="AB154" s="62">
        <v>0</v>
      </c>
      <c r="AC154" s="62">
        <v>0</v>
      </c>
      <c r="AD154" s="62">
        <v>0</v>
      </c>
      <c r="AE154" s="62">
        <v>0</v>
      </c>
      <c r="AF154" s="62">
        <v>0</v>
      </c>
      <c r="AG154" s="62">
        <v>0</v>
      </c>
      <c r="AH154" s="62">
        <v>0</v>
      </c>
      <c r="AI154" s="62">
        <v>0</v>
      </c>
      <c r="AJ154" s="63">
        <f t="shared" si="2"/>
        <v>10420138.179999998</v>
      </c>
      <c r="AM154" s="70"/>
    </row>
    <row r="155" spans="1:39" ht="20.100000000000001" customHeight="1">
      <c r="A155" s="59">
        <v>343</v>
      </c>
      <c r="B155" s="60" t="s">
        <v>818</v>
      </c>
      <c r="C155" s="61" t="s">
        <v>1317</v>
      </c>
      <c r="D155" s="62">
        <v>0</v>
      </c>
      <c r="E155" s="62">
        <v>0</v>
      </c>
      <c r="F155" s="62">
        <v>150</v>
      </c>
      <c r="G155" s="62">
        <v>0</v>
      </c>
      <c r="H155" s="62">
        <v>0</v>
      </c>
      <c r="I155" s="62">
        <v>0</v>
      </c>
      <c r="J155" s="62">
        <v>0</v>
      </c>
      <c r="K155" s="62">
        <v>0</v>
      </c>
      <c r="L155" s="62">
        <v>0</v>
      </c>
      <c r="M155" s="62">
        <v>0</v>
      </c>
      <c r="N155" s="62">
        <v>0</v>
      </c>
      <c r="O155" s="62">
        <v>0</v>
      </c>
      <c r="P155" s="62">
        <v>0</v>
      </c>
      <c r="Q155" s="62">
        <v>0</v>
      </c>
      <c r="R155" s="62">
        <v>0</v>
      </c>
      <c r="S155" s="62">
        <v>0</v>
      </c>
      <c r="T155" s="62">
        <v>0</v>
      </c>
      <c r="U155" s="62">
        <v>0</v>
      </c>
      <c r="V155" s="62">
        <v>0</v>
      </c>
      <c r="W155" s="62">
        <v>0</v>
      </c>
      <c r="X155" s="62">
        <v>0</v>
      </c>
      <c r="Y155" s="62">
        <v>0</v>
      </c>
      <c r="Z155" s="62">
        <v>0</v>
      </c>
      <c r="AA155" s="62">
        <v>0</v>
      </c>
      <c r="AB155" s="62">
        <v>0</v>
      </c>
      <c r="AC155" s="62">
        <v>0</v>
      </c>
      <c r="AD155" s="62">
        <v>0</v>
      </c>
      <c r="AE155" s="62">
        <v>0</v>
      </c>
      <c r="AF155" s="62">
        <v>0</v>
      </c>
      <c r="AG155" s="62">
        <v>0</v>
      </c>
      <c r="AH155" s="62">
        <v>0</v>
      </c>
      <c r="AI155" s="62">
        <v>0</v>
      </c>
      <c r="AJ155" s="63">
        <f t="shared" si="2"/>
        <v>150</v>
      </c>
      <c r="AM155" s="70"/>
    </row>
    <row r="156" spans="1:39" ht="20.100000000000001" customHeight="1">
      <c r="A156" s="59">
        <v>344</v>
      </c>
      <c r="B156" s="60" t="s">
        <v>819</v>
      </c>
      <c r="C156" s="61" t="s">
        <v>1317</v>
      </c>
      <c r="D156" s="62">
        <v>0</v>
      </c>
      <c r="E156" s="62">
        <v>0</v>
      </c>
      <c r="F156" s="62">
        <v>0</v>
      </c>
      <c r="G156" s="62">
        <v>5106.6000000000004</v>
      </c>
      <c r="H156" s="62">
        <v>0</v>
      </c>
      <c r="I156" s="62">
        <v>0</v>
      </c>
      <c r="J156" s="62">
        <v>0</v>
      </c>
      <c r="K156" s="62">
        <v>0</v>
      </c>
      <c r="L156" s="62">
        <v>0</v>
      </c>
      <c r="M156" s="62">
        <v>0</v>
      </c>
      <c r="N156" s="62">
        <v>0</v>
      </c>
      <c r="O156" s="62">
        <v>0</v>
      </c>
      <c r="P156" s="62">
        <v>548983</v>
      </c>
      <c r="Q156" s="62">
        <v>0</v>
      </c>
      <c r="R156" s="62">
        <v>0</v>
      </c>
      <c r="S156" s="62">
        <v>0</v>
      </c>
      <c r="T156" s="62">
        <v>0</v>
      </c>
      <c r="U156" s="62">
        <v>0</v>
      </c>
      <c r="V156" s="62">
        <v>0</v>
      </c>
      <c r="W156" s="62">
        <v>0</v>
      </c>
      <c r="X156" s="62">
        <v>0</v>
      </c>
      <c r="Y156" s="62">
        <v>0</v>
      </c>
      <c r="Z156" s="62">
        <v>0</v>
      </c>
      <c r="AA156" s="62">
        <v>0</v>
      </c>
      <c r="AB156" s="62">
        <v>0</v>
      </c>
      <c r="AC156" s="62">
        <v>0</v>
      </c>
      <c r="AD156" s="62">
        <v>0</v>
      </c>
      <c r="AE156" s="62">
        <v>0</v>
      </c>
      <c r="AF156" s="62">
        <v>0</v>
      </c>
      <c r="AG156" s="62">
        <v>0</v>
      </c>
      <c r="AH156" s="62">
        <v>0</v>
      </c>
      <c r="AI156" s="62">
        <v>0</v>
      </c>
      <c r="AJ156" s="63">
        <f t="shared" si="2"/>
        <v>554089.6</v>
      </c>
      <c r="AM156" s="70"/>
    </row>
    <row r="157" spans="1:39" ht="20.100000000000001" customHeight="1">
      <c r="A157" s="59">
        <v>345</v>
      </c>
      <c r="B157" s="60" t="s">
        <v>820</v>
      </c>
      <c r="C157" s="61" t="s">
        <v>1317</v>
      </c>
      <c r="D157" s="62">
        <v>0</v>
      </c>
      <c r="E157" s="62">
        <v>0</v>
      </c>
      <c r="F157" s="62">
        <v>0</v>
      </c>
      <c r="G157" s="62">
        <v>0</v>
      </c>
      <c r="H157" s="62">
        <v>0</v>
      </c>
      <c r="I157" s="62">
        <v>0</v>
      </c>
      <c r="J157" s="62">
        <v>0</v>
      </c>
      <c r="K157" s="62">
        <v>0</v>
      </c>
      <c r="L157" s="62">
        <v>0</v>
      </c>
      <c r="M157" s="62">
        <v>0</v>
      </c>
      <c r="N157" s="62">
        <v>0</v>
      </c>
      <c r="O157" s="62">
        <v>0</v>
      </c>
      <c r="P157" s="62">
        <v>0</v>
      </c>
      <c r="Q157" s="62">
        <v>0</v>
      </c>
      <c r="R157" s="62">
        <v>0</v>
      </c>
      <c r="S157" s="62">
        <v>0</v>
      </c>
      <c r="T157" s="62">
        <v>0</v>
      </c>
      <c r="U157" s="62">
        <v>0</v>
      </c>
      <c r="V157" s="62">
        <v>0</v>
      </c>
      <c r="W157" s="62">
        <v>0</v>
      </c>
      <c r="X157" s="62">
        <v>0</v>
      </c>
      <c r="Y157" s="62">
        <v>0</v>
      </c>
      <c r="Z157" s="62">
        <v>0</v>
      </c>
      <c r="AA157" s="62">
        <v>0</v>
      </c>
      <c r="AB157" s="62">
        <v>0</v>
      </c>
      <c r="AC157" s="62">
        <v>0</v>
      </c>
      <c r="AD157" s="62">
        <v>0</v>
      </c>
      <c r="AE157" s="62">
        <v>0</v>
      </c>
      <c r="AF157" s="62">
        <v>0</v>
      </c>
      <c r="AG157" s="62">
        <v>0</v>
      </c>
      <c r="AH157" s="62">
        <v>0</v>
      </c>
      <c r="AI157" s="62">
        <v>0</v>
      </c>
      <c r="AJ157" s="63">
        <f t="shared" si="2"/>
        <v>0</v>
      </c>
      <c r="AM157" s="70"/>
    </row>
    <row r="158" spans="1:39" ht="20.100000000000001" customHeight="1">
      <c r="A158" s="59">
        <v>346</v>
      </c>
      <c r="B158" s="60" t="s">
        <v>821</v>
      </c>
      <c r="C158" s="61" t="s">
        <v>1317</v>
      </c>
      <c r="D158" s="62">
        <v>0</v>
      </c>
      <c r="E158" s="62">
        <v>0</v>
      </c>
      <c r="F158" s="62">
        <v>0</v>
      </c>
      <c r="G158" s="62">
        <v>18687.3</v>
      </c>
      <c r="H158" s="62">
        <v>0</v>
      </c>
      <c r="I158" s="62">
        <v>0</v>
      </c>
      <c r="J158" s="62">
        <v>0</v>
      </c>
      <c r="K158" s="62">
        <v>270</v>
      </c>
      <c r="L158" s="62">
        <v>0</v>
      </c>
      <c r="M158" s="62">
        <v>0</v>
      </c>
      <c r="N158" s="62">
        <v>0</v>
      </c>
      <c r="O158" s="62">
        <v>0</v>
      </c>
      <c r="P158" s="62">
        <v>0</v>
      </c>
      <c r="Q158" s="62">
        <v>0</v>
      </c>
      <c r="R158" s="62">
        <v>0</v>
      </c>
      <c r="S158" s="62">
        <v>0</v>
      </c>
      <c r="T158" s="62">
        <v>0</v>
      </c>
      <c r="U158" s="62">
        <v>0</v>
      </c>
      <c r="V158" s="62">
        <v>0</v>
      </c>
      <c r="W158" s="62">
        <v>0</v>
      </c>
      <c r="X158" s="62">
        <v>0</v>
      </c>
      <c r="Y158" s="62">
        <v>0</v>
      </c>
      <c r="Z158" s="62">
        <v>0</v>
      </c>
      <c r="AA158" s="62">
        <v>0</v>
      </c>
      <c r="AB158" s="62">
        <v>0</v>
      </c>
      <c r="AC158" s="62">
        <v>0</v>
      </c>
      <c r="AD158" s="62">
        <v>0</v>
      </c>
      <c r="AE158" s="62">
        <v>0</v>
      </c>
      <c r="AF158" s="62">
        <v>0</v>
      </c>
      <c r="AG158" s="62">
        <v>0</v>
      </c>
      <c r="AH158" s="62">
        <v>0</v>
      </c>
      <c r="AI158" s="62">
        <v>0</v>
      </c>
      <c r="AJ158" s="63">
        <f t="shared" si="2"/>
        <v>18957.3</v>
      </c>
      <c r="AM158" s="70"/>
    </row>
    <row r="159" spans="1:39" ht="20.100000000000001" customHeight="1">
      <c r="A159" s="59">
        <v>347</v>
      </c>
      <c r="B159" s="60" t="s">
        <v>822</v>
      </c>
      <c r="C159" s="61" t="s">
        <v>1317</v>
      </c>
      <c r="D159" s="62">
        <v>0</v>
      </c>
      <c r="E159" s="62">
        <v>240</v>
      </c>
      <c r="F159" s="62">
        <v>0</v>
      </c>
      <c r="G159" s="62">
        <v>0</v>
      </c>
      <c r="H159" s="62">
        <v>0</v>
      </c>
      <c r="I159" s="62">
        <v>0</v>
      </c>
      <c r="J159" s="62">
        <v>0</v>
      </c>
      <c r="K159" s="62">
        <v>0</v>
      </c>
      <c r="L159" s="62">
        <v>0</v>
      </c>
      <c r="M159" s="62">
        <v>0</v>
      </c>
      <c r="N159" s="62">
        <v>0</v>
      </c>
      <c r="O159" s="62">
        <v>0</v>
      </c>
      <c r="P159" s="62">
        <v>0</v>
      </c>
      <c r="Q159" s="62">
        <v>0</v>
      </c>
      <c r="R159" s="62">
        <v>0</v>
      </c>
      <c r="S159" s="62">
        <v>0</v>
      </c>
      <c r="T159" s="62">
        <v>0</v>
      </c>
      <c r="U159" s="62">
        <v>0</v>
      </c>
      <c r="V159" s="62">
        <v>0</v>
      </c>
      <c r="W159" s="62">
        <v>0</v>
      </c>
      <c r="X159" s="62">
        <v>0</v>
      </c>
      <c r="Y159" s="62">
        <v>0</v>
      </c>
      <c r="Z159" s="62">
        <v>0</v>
      </c>
      <c r="AA159" s="62">
        <v>0</v>
      </c>
      <c r="AB159" s="62">
        <v>0</v>
      </c>
      <c r="AC159" s="62">
        <v>0</v>
      </c>
      <c r="AD159" s="62">
        <v>0</v>
      </c>
      <c r="AE159" s="62">
        <v>0</v>
      </c>
      <c r="AF159" s="62">
        <v>0</v>
      </c>
      <c r="AG159" s="62">
        <v>0</v>
      </c>
      <c r="AH159" s="62">
        <v>0</v>
      </c>
      <c r="AI159" s="62">
        <v>0</v>
      </c>
      <c r="AJ159" s="63">
        <f t="shared" si="2"/>
        <v>240</v>
      </c>
      <c r="AM159" s="70"/>
    </row>
    <row r="160" spans="1:39" ht="20.100000000000001" customHeight="1">
      <c r="A160" s="59">
        <v>348</v>
      </c>
      <c r="B160" s="60" t="s">
        <v>823</v>
      </c>
      <c r="C160" s="61" t="s">
        <v>1317</v>
      </c>
      <c r="D160" s="62">
        <v>0</v>
      </c>
      <c r="E160" s="62">
        <v>0</v>
      </c>
      <c r="F160" s="62">
        <v>0</v>
      </c>
      <c r="G160" s="62">
        <v>2312.2800000000002</v>
      </c>
      <c r="H160" s="62">
        <v>0</v>
      </c>
      <c r="I160" s="62">
        <v>0</v>
      </c>
      <c r="J160" s="62">
        <v>0</v>
      </c>
      <c r="K160" s="62">
        <v>0</v>
      </c>
      <c r="L160" s="62">
        <v>0</v>
      </c>
      <c r="M160" s="62">
        <v>0</v>
      </c>
      <c r="N160" s="62">
        <v>0</v>
      </c>
      <c r="O160" s="62">
        <v>0</v>
      </c>
      <c r="P160" s="62">
        <v>0</v>
      </c>
      <c r="Q160" s="62">
        <v>0</v>
      </c>
      <c r="R160" s="62">
        <v>0</v>
      </c>
      <c r="S160" s="62">
        <v>0</v>
      </c>
      <c r="T160" s="62">
        <v>0</v>
      </c>
      <c r="U160" s="62">
        <v>0</v>
      </c>
      <c r="V160" s="62">
        <v>0</v>
      </c>
      <c r="W160" s="62">
        <v>0</v>
      </c>
      <c r="X160" s="62">
        <v>0</v>
      </c>
      <c r="Y160" s="62">
        <v>0</v>
      </c>
      <c r="Z160" s="62">
        <v>0</v>
      </c>
      <c r="AA160" s="62">
        <v>0</v>
      </c>
      <c r="AB160" s="62">
        <v>0</v>
      </c>
      <c r="AC160" s="62">
        <v>0</v>
      </c>
      <c r="AD160" s="62">
        <v>0</v>
      </c>
      <c r="AE160" s="62">
        <v>0</v>
      </c>
      <c r="AF160" s="62">
        <v>0</v>
      </c>
      <c r="AG160" s="62">
        <v>0</v>
      </c>
      <c r="AH160" s="62">
        <v>0</v>
      </c>
      <c r="AI160" s="62">
        <v>0</v>
      </c>
      <c r="AJ160" s="63">
        <f t="shared" si="2"/>
        <v>2312.2800000000002</v>
      </c>
      <c r="AM160" s="70"/>
    </row>
    <row r="161" spans="1:39" ht="20.100000000000001" customHeight="1">
      <c r="A161" s="59">
        <v>349</v>
      </c>
      <c r="B161" s="60" t="s">
        <v>824</v>
      </c>
      <c r="C161" s="61" t="s">
        <v>1317</v>
      </c>
      <c r="D161" s="62">
        <v>0</v>
      </c>
      <c r="E161" s="62">
        <v>0</v>
      </c>
      <c r="F161" s="62">
        <v>0</v>
      </c>
      <c r="G161" s="62">
        <v>0</v>
      </c>
      <c r="H161" s="62">
        <v>0</v>
      </c>
      <c r="I161" s="62">
        <v>0</v>
      </c>
      <c r="J161" s="62">
        <v>0</v>
      </c>
      <c r="K161" s="62">
        <v>0</v>
      </c>
      <c r="L161" s="62">
        <v>0</v>
      </c>
      <c r="M161" s="62">
        <v>0</v>
      </c>
      <c r="N161" s="62">
        <v>0</v>
      </c>
      <c r="O161" s="62">
        <v>0</v>
      </c>
      <c r="P161" s="62">
        <v>0</v>
      </c>
      <c r="Q161" s="62">
        <v>0</v>
      </c>
      <c r="R161" s="62">
        <v>0</v>
      </c>
      <c r="S161" s="62">
        <v>0</v>
      </c>
      <c r="T161" s="62">
        <v>0</v>
      </c>
      <c r="U161" s="62">
        <v>0</v>
      </c>
      <c r="V161" s="62">
        <v>0</v>
      </c>
      <c r="W161" s="62">
        <v>0</v>
      </c>
      <c r="X161" s="62">
        <v>0</v>
      </c>
      <c r="Y161" s="62">
        <v>0</v>
      </c>
      <c r="Z161" s="62">
        <v>0</v>
      </c>
      <c r="AA161" s="62">
        <v>0</v>
      </c>
      <c r="AB161" s="62">
        <v>0</v>
      </c>
      <c r="AC161" s="62">
        <v>0</v>
      </c>
      <c r="AD161" s="62">
        <v>0</v>
      </c>
      <c r="AE161" s="62">
        <v>0</v>
      </c>
      <c r="AF161" s="62">
        <v>0</v>
      </c>
      <c r="AG161" s="62">
        <v>0</v>
      </c>
      <c r="AH161" s="62">
        <v>0</v>
      </c>
      <c r="AI161" s="62">
        <v>0</v>
      </c>
      <c r="AJ161" s="63">
        <f t="shared" si="2"/>
        <v>0</v>
      </c>
      <c r="AM161" s="70"/>
    </row>
    <row r="162" spans="1:39" ht="20.100000000000001" customHeight="1">
      <c r="A162" s="59">
        <v>371</v>
      </c>
      <c r="B162" s="60" t="s">
        <v>825</v>
      </c>
      <c r="C162" s="61" t="s">
        <v>1317</v>
      </c>
      <c r="D162" s="62">
        <v>0</v>
      </c>
      <c r="E162" s="62">
        <v>0</v>
      </c>
      <c r="F162" s="62">
        <v>0</v>
      </c>
      <c r="G162" s="62">
        <v>0</v>
      </c>
      <c r="H162" s="62">
        <v>0</v>
      </c>
      <c r="I162" s="62">
        <v>0</v>
      </c>
      <c r="J162" s="62">
        <v>0</v>
      </c>
      <c r="K162" s="62">
        <v>0</v>
      </c>
      <c r="L162" s="62">
        <v>0</v>
      </c>
      <c r="M162" s="62">
        <v>0</v>
      </c>
      <c r="N162" s="62">
        <v>0</v>
      </c>
      <c r="O162" s="62">
        <v>0</v>
      </c>
      <c r="P162" s="62">
        <v>0</v>
      </c>
      <c r="Q162" s="62">
        <v>0</v>
      </c>
      <c r="R162" s="62">
        <v>0</v>
      </c>
      <c r="S162" s="62">
        <v>0</v>
      </c>
      <c r="T162" s="62">
        <v>0</v>
      </c>
      <c r="U162" s="62">
        <v>0</v>
      </c>
      <c r="V162" s="62">
        <v>0</v>
      </c>
      <c r="W162" s="62">
        <v>0</v>
      </c>
      <c r="X162" s="62">
        <v>0</v>
      </c>
      <c r="Y162" s="62">
        <v>0</v>
      </c>
      <c r="Z162" s="62">
        <v>0</v>
      </c>
      <c r="AA162" s="62">
        <v>0</v>
      </c>
      <c r="AB162" s="62">
        <v>0</v>
      </c>
      <c r="AC162" s="62">
        <v>0</v>
      </c>
      <c r="AD162" s="62">
        <v>0</v>
      </c>
      <c r="AE162" s="62">
        <v>0</v>
      </c>
      <c r="AF162" s="62">
        <v>0</v>
      </c>
      <c r="AG162" s="62">
        <v>0</v>
      </c>
      <c r="AH162" s="62">
        <v>0</v>
      </c>
      <c r="AI162" s="62">
        <v>0</v>
      </c>
      <c r="AJ162" s="63">
        <f t="shared" si="2"/>
        <v>0</v>
      </c>
      <c r="AM162" s="70"/>
    </row>
    <row r="163" spans="1:39" ht="20.100000000000001" customHeight="1">
      <c r="A163" s="59">
        <v>372</v>
      </c>
      <c r="B163" s="60" t="s">
        <v>1274</v>
      </c>
      <c r="C163" s="61" t="s">
        <v>1317</v>
      </c>
      <c r="D163" s="62">
        <v>227878.78999999998</v>
      </c>
      <c r="E163" s="62">
        <v>0</v>
      </c>
      <c r="F163" s="62">
        <v>0</v>
      </c>
      <c r="G163" s="62">
        <v>651.1</v>
      </c>
      <c r="H163" s="62">
        <v>0</v>
      </c>
      <c r="I163" s="62">
        <v>0</v>
      </c>
      <c r="J163" s="62">
        <v>0</v>
      </c>
      <c r="K163" s="62">
        <v>0</v>
      </c>
      <c r="L163" s="62">
        <v>0</v>
      </c>
      <c r="M163" s="62">
        <v>0</v>
      </c>
      <c r="N163" s="62">
        <v>0</v>
      </c>
      <c r="O163" s="62">
        <v>0</v>
      </c>
      <c r="P163" s="62">
        <v>0</v>
      </c>
      <c r="Q163" s="62">
        <v>0</v>
      </c>
      <c r="R163" s="62">
        <v>0</v>
      </c>
      <c r="S163" s="62">
        <v>0</v>
      </c>
      <c r="T163" s="62">
        <v>1288039.6100000001</v>
      </c>
      <c r="U163" s="62">
        <v>0</v>
      </c>
      <c r="V163" s="62">
        <v>0</v>
      </c>
      <c r="W163" s="62">
        <v>0</v>
      </c>
      <c r="X163" s="62">
        <v>0</v>
      </c>
      <c r="Y163" s="62">
        <v>0</v>
      </c>
      <c r="Z163" s="62">
        <v>0</v>
      </c>
      <c r="AA163" s="62">
        <v>0</v>
      </c>
      <c r="AB163" s="62">
        <v>0</v>
      </c>
      <c r="AC163" s="62">
        <v>0</v>
      </c>
      <c r="AD163" s="62">
        <v>0</v>
      </c>
      <c r="AE163" s="62">
        <v>0</v>
      </c>
      <c r="AF163" s="62">
        <v>0</v>
      </c>
      <c r="AG163" s="62">
        <v>0</v>
      </c>
      <c r="AH163" s="62">
        <v>0</v>
      </c>
      <c r="AI163" s="62">
        <v>0</v>
      </c>
      <c r="AJ163" s="63">
        <f t="shared" si="2"/>
        <v>1516569.5</v>
      </c>
      <c r="AM163" s="70"/>
    </row>
    <row r="164" spans="1:39" ht="20.100000000000001" customHeight="1">
      <c r="A164" s="59">
        <v>373</v>
      </c>
      <c r="B164" s="60" t="s">
        <v>1275</v>
      </c>
      <c r="C164" s="61" t="s">
        <v>1317</v>
      </c>
      <c r="D164" s="62">
        <v>0</v>
      </c>
      <c r="E164" s="62">
        <v>0</v>
      </c>
      <c r="F164" s="62">
        <v>0</v>
      </c>
      <c r="G164" s="62">
        <v>17112.400000000001</v>
      </c>
      <c r="H164" s="62">
        <v>0</v>
      </c>
      <c r="I164" s="62">
        <v>0</v>
      </c>
      <c r="J164" s="62">
        <v>0</v>
      </c>
      <c r="K164" s="62">
        <v>0</v>
      </c>
      <c r="L164" s="62">
        <v>0</v>
      </c>
      <c r="M164" s="62">
        <v>0</v>
      </c>
      <c r="N164" s="62">
        <v>0</v>
      </c>
      <c r="O164" s="62">
        <v>0</v>
      </c>
      <c r="P164" s="62">
        <v>0</v>
      </c>
      <c r="Q164" s="62">
        <v>0</v>
      </c>
      <c r="R164" s="62">
        <v>0</v>
      </c>
      <c r="S164" s="62">
        <v>0</v>
      </c>
      <c r="T164" s="62">
        <v>0</v>
      </c>
      <c r="U164" s="62">
        <v>0</v>
      </c>
      <c r="V164" s="62">
        <v>0</v>
      </c>
      <c r="W164" s="62">
        <v>0</v>
      </c>
      <c r="X164" s="62">
        <v>0</v>
      </c>
      <c r="Y164" s="62">
        <v>0</v>
      </c>
      <c r="Z164" s="62">
        <v>0</v>
      </c>
      <c r="AA164" s="62">
        <v>0</v>
      </c>
      <c r="AB164" s="62">
        <v>0</v>
      </c>
      <c r="AC164" s="62">
        <v>0</v>
      </c>
      <c r="AD164" s="62">
        <v>0</v>
      </c>
      <c r="AE164" s="62">
        <v>0</v>
      </c>
      <c r="AF164" s="62">
        <v>0</v>
      </c>
      <c r="AG164" s="62">
        <v>0</v>
      </c>
      <c r="AH164" s="62">
        <v>0</v>
      </c>
      <c r="AI164" s="62">
        <v>0</v>
      </c>
      <c r="AJ164" s="63">
        <f t="shared" si="2"/>
        <v>17112.400000000001</v>
      </c>
      <c r="AM164" s="70"/>
    </row>
    <row r="165" spans="1:39" ht="20.100000000000001" customHeight="1">
      <c r="A165" s="59">
        <v>374</v>
      </c>
      <c r="B165" s="60" t="s">
        <v>1276</v>
      </c>
      <c r="C165" s="61" t="s">
        <v>1317</v>
      </c>
      <c r="D165" s="62">
        <v>0</v>
      </c>
      <c r="E165" s="62">
        <v>0</v>
      </c>
      <c r="F165" s="62">
        <v>0</v>
      </c>
      <c r="G165" s="62">
        <v>0</v>
      </c>
      <c r="H165" s="62">
        <v>0</v>
      </c>
      <c r="I165" s="62">
        <v>0</v>
      </c>
      <c r="J165" s="62">
        <v>0</v>
      </c>
      <c r="K165" s="62">
        <v>0</v>
      </c>
      <c r="L165" s="62">
        <v>0</v>
      </c>
      <c r="M165" s="62">
        <v>0</v>
      </c>
      <c r="N165" s="62">
        <v>0</v>
      </c>
      <c r="O165" s="62">
        <v>0</v>
      </c>
      <c r="P165" s="62">
        <v>0</v>
      </c>
      <c r="Q165" s="62">
        <v>0</v>
      </c>
      <c r="R165" s="62">
        <v>0</v>
      </c>
      <c r="S165" s="62">
        <v>0</v>
      </c>
      <c r="T165" s="62">
        <v>0</v>
      </c>
      <c r="U165" s="62">
        <v>0</v>
      </c>
      <c r="V165" s="62">
        <v>0</v>
      </c>
      <c r="W165" s="62">
        <v>0</v>
      </c>
      <c r="X165" s="62">
        <v>0</v>
      </c>
      <c r="Y165" s="62">
        <v>0</v>
      </c>
      <c r="Z165" s="62">
        <v>0</v>
      </c>
      <c r="AA165" s="62">
        <v>0</v>
      </c>
      <c r="AB165" s="62">
        <v>0</v>
      </c>
      <c r="AC165" s="62">
        <v>0</v>
      </c>
      <c r="AD165" s="62">
        <v>0</v>
      </c>
      <c r="AE165" s="62">
        <v>0</v>
      </c>
      <c r="AF165" s="62">
        <v>0</v>
      </c>
      <c r="AG165" s="62">
        <v>0</v>
      </c>
      <c r="AH165" s="62">
        <v>0</v>
      </c>
      <c r="AI165" s="62">
        <v>0</v>
      </c>
      <c r="AJ165" s="63">
        <f t="shared" si="2"/>
        <v>0</v>
      </c>
      <c r="AM165" s="70"/>
    </row>
    <row r="166" spans="1:39" ht="20.100000000000001" customHeight="1">
      <c r="A166" s="59">
        <v>375</v>
      </c>
      <c r="B166" s="60" t="s">
        <v>1277</v>
      </c>
      <c r="C166" s="61" t="s">
        <v>1317</v>
      </c>
      <c r="D166" s="62">
        <v>0</v>
      </c>
      <c r="E166" s="62">
        <v>0</v>
      </c>
      <c r="F166" s="62">
        <v>0</v>
      </c>
      <c r="G166" s="62">
        <v>0</v>
      </c>
      <c r="H166" s="62">
        <v>0</v>
      </c>
      <c r="I166" s="62">
        <v>0</v>
      </c>
      <c r="J166" s="62">
        <v>0</v>
      </c>
      <c r="K166" s="62">
        <v>0</v>
      </c>
      <c r="L166" s="62">
        <v>0</v>
      </c>
      <c r="M166" s="62">
        <v>0</v>
      </c>
      <c r="N166" s="62">
        <v>0</v>
      </c>
      <c r="O166" s="62">
        <v>0</v>
      </c>
      <c r="P166" s="62">
        <v>0</v>
      </c>
      <c r="Q166" s="62">
        <v>0</v>
      </c>
      <c r="R166" s="62">
        <v>0</v>
      </c>
      <c r="S166" s="62">
        <v>0</v>
      </c>
      <c r="T166" s="62">
        <v>0</v>
      </c>
      <c r="U166" s="62">
        <v>0</v>
      </c>
      <c r="V166" s="62">
        <v>0</v>
      </c>
      <c r="W166" s="62">
        <v>0</v>
      </c>
      <c r="X166" s="62">
        <v>0</v>
      </c>
      <c r="Y166" s="62">
        <v>0</v>
      </c>
      <c r="Z166" s="62">
        <v>0</v>
      </c>
      <c r="AA166" s="62">
        <v>0</v>
      </c>
      <c r="AB166" s="62">
        <v>0</v>
      </c>
      <c r="AC166" s="62">
        <v>0</v>
      </c>
      <c r="AD166" s="62">
        <v>0</v>
      </c>
      <c r="AE166" s="62">
        <v>0</v>
      </c>
      <c r="AF166" s="62">
        <v>0</v>
      </c>
      <c r="AG166" s="62">
        <v>0</v>
      </c>
      <c r="AH166" s="62">
        <v>0</v>
      </c>
      <c r="AI166" s="62">
        <v>0</v>
      </c>
      <c r="AJ166" s="63">
        <f t="shared" si="2"/>
        <v>0</v>
      </c>
      <c r="AM166" s="70"/>
    </row>
    <row r="167" spans="1:39" ht="20.100000000000001" customHeight="1">
      <c r="A167" s="59">
        <v>376</v>
      </c>
      <c r="B167" s="60" t="s">
        <v>1278</v>
      </c>
      <c r="C167" s="61" t="s">
        <v>1317</v>
      </c>
      <c r="D167" s="62">
        <v>0</v>
      </c>
      <c r="E167" s="62">
        <v>0</v>
      </c>
      <c r="F167" s="62">
        <v>0</v>
      </c>
      <c r="G167" s="62">
        <v>0</v>
      </c>
      <c r="H167" s="62">
        <v>0</v>
      </c>
      <c r="I167" s="62">
        <v>0</v>
      </c>
      <c r="J167" s="62">
        <v>0</v>
      </c>
      <c r="K167" s="62">
        <v>1059.24</v>
      </c>
      <c r="L167" s="62">
        <v>0</v>
      </c>
      <c r="M167" s="62">
        <v>0</v>
      </c>
      <c r="N167" s="62">
        <v>0</v>
      </c>
      <c r="O167" s="62">
        <v>0</v>
      </c>
      <c r="P167" s="62">
        <v>0</v>
      </c>
      <c r="Q167" s="62">
        <v>0</v>
      </c>
      <c r="R167" s="62">
        <v>0</v>
      </c>
      <c r="S167" s="62">
        <v>0</v>
      </c>
      <c r="T167" s="62">
        <v>0</v>
      </c>
      <c r="U167" s="62">
        <v>0</v>
      </c>
      <c r="V167" s="62">
        <v>0</v>
      </c>
      <c r="W167" s="62">
        <v>0</v>
      </c>
      <c r="X167" s="62">
        <v>0</v>
      </c>
      <c r="Y167" s="62">
        <v>0</v>
      </c>
      <c r="Z167" s="62">
        <v>0</v>
      </c>
      <c r="AA167" s="62">
        <v>0</v>
      </c>
      <c r="AB167" s="62">
        <v>0</v>
      </c>
      <c r="AC167" s="62">
        <v>0</v>
      </c>
      <c r="AD167" s="62">
        <v>0</v>
      </c>
      <c r="AE167" s="62">
        <v>0</v>
      </c>
      <c r="AF167" s="62">
        <v>0</v>
      </c>
      <c r="AG167" s="62">
        <v>0</v>
      </c>
      <c r="AH167" s="62">
        <v>0</v>
      </c>
      <c r="AI167" s="62">
        <v>0</v>
      </c>
      <c r="AJ167" s="63">
        <f t="shared" si="2"/>
        <v>1059.24</v>
      </c>
      <c r="AM167" s="70"/>
    </row>
    <row r="168" spans="1:39" ht="20.100000000000001" customHeight="1">
      <c r="A168" s="59">
        <v>377</v>
      </c>
      <c r="B168" s="60" t="s">
        <v>1279</v>
      </c>
      <c r="C168" s="61" t="s">
        <v>1317</v>
      </c>
      <c r="D168" s="62">
        <v>0</v>
      </c>
      <c r="E168" s="62">
        <v>0</v>
      </c>
      <c r="F168" s="62">
        <v>0</v>
      </c>
      <c r="G168" s="62">
        <v>0</v>
      </c>
      <c r="H168" s="62">
        <v>0</v>
      </c>
      <c r="I168" s="62">
        <v>0</v>
      </c>
      <c r="J168" s="62">
        <v>0</v>
      </c>
      <c r="K168" s="62">
        <v>0</v>
      </c>
      <c r="L168" s="62">
        <v>0</v>
      </c>
      <c r="M168" s="62">
        <v>0</v>
      </c>
      <c r="N168" s="62">
        <v>0</v>
      </c>
      <c r="O168" s="62">
        <v>0</v>
      </c>
      <c r="P168" s="62">
        <v>0</v>
      </c>
      <c r="Q168" s="62">
        <v>0</v>
      </c>
      <c r="R168" s="62">
        <v>0</v>
      </c>
      <c r="S168" s="62">
        <v>0</v>
      </c>
      <c r="T168" s="62">
        <v>0</v>
      </c>
      <c r="U168" s="62">
        <v>0</v>
      </c>
      <c r="V168" s="62">
        <v>0</v>
      </c>
      <c r="W168" s="62">
        <v>0</v>
      </c>
      <c r="X168" s="62">
        <v>0</v>
      </c>
      <c r="Y168" s="62">
        <v>0</v>
      </c>
      <c r="Z168" s="62">
        <v>0</v>
      </c>
      <c r="AA168" s="62">
        <v>0</v>
      </c>
      <c r="AB168" s="62">
        <v>0</v>
      </c>
      <c r="AC168" s="62">
        <v>0</v>
      </c>
      <c r="AD168" s="62">
        <v>0</v>
      </c>
      <c r="AE168" s="62">
        <v>0</v>
      </c>
      <c r="AF168" s="62">
        <v>0</v>
      </c>
      <c r="AG168" s="62">
        <v>0</v>
      </c>
      <c r="AH168" s="62">
        <v>0</v>
      </c>
      <c r="AI168" s="62">
        <v>0</v>
      </c>
      <c r="AJ168" s="63">
        <f t="shared" si="2"/>
        <v>0</v>
      </c>
      <c r="AM168" s="70"/>
    </row>
    <row r="169" spans="1:39" ht="20.100000000000001" customHeight="1">
      <c r="A169" s="59">
        <v>378</v>
      </c>
      <c r="B169" s="60" t="s">
        <v>1280</v>
      </c>
      <c r="C169" s="61" t="s">
        <v>1317</v>
      </c>
      <c r="D169" s="62">
        <v>25331265.689999998</v>
      </c>
      <c r="E169" s="62">
        <v>0</v>
      </c>
      <c r="F169" s="62">
        <v>0</v>
      </c>
      <c r="G169" s="62">
        <v>8402.75</v>
      </c>
      <c r="H169" s="62">
        <v>0</v>
      </c>
      <c r="I169" s="62">
        <v>0</v>
      </c>
      <c r="J169" s="62">
        <v>0</v>
      </c>
      <c r="K169" s="62">
        <v>0</v>
      </c>
      <c r="L169" s="62">
        <v>0</v>
      </c>
      <c r="M169" s="62">
        <v>0</v>
      </c>
      <c r="N169" s="62">
        <v>0</v>
      </c>
      <c r="O169" s="62">
        <v>0</v>
      </c>
      <c r="P169" s="62">
        <v>0</v>
      </c>
      <c r="Q169" s="62">
        <v>0</v>
      </c>
      <c r="R169" s="62">
        <v>0</v>
      </c>
      <c r="S169" s="62">
        <v>0</v>
      </c>
      <c r="T169" s="62">
        <v>75</v>
      </c>
      <c r="U169" s="62">
        <v>0</v>
      </c>
      <c r="V169" s="62">
        <v>0</v>
      </c>
      <c r="W169" s="62">
        <v>0</v>
      </c>
      <c r="X169" s="62">
        <v>0</v>
      </c>
      <c r="Y169" s="62">
        <v>0</v>
      </c>
      <c r="Z169" s="62">
        <v>0</v>
      </c>
      <c r="AA169" s="62">
        <v>0</v>
      </c>
      <c r="AB169" s="62">
        <v>0</v>
      </c>
      <c r="AC169" s="62">
        <v>0</v>
      </c>
      <c r="AD169" s="62">
        <v>0</v>
      </c>
      <c r="AE169" s="62">
        <v>0</v>
      </c>
      <c r="AF169" s="62">
        <v>0</v>
      </c>
      <c r="AG169" s="62">
        <v>0</v>
      </c>
      <c r="AH169" s="62">
        <v>0</v>
      </c>
      <c r="AI169" s="62">
        <v>0</v>
      </c>
      <c r="AJ169" s="63">
        <f t="shared" si="2"/>
        <v>25339743.439999998</v>
      </c>
      <c r="AM169" s="70"/>
    </row>
    <row r="170" spans="1:39" ht="20.100000000000001" customHeight="1">
      <c r="A170" s="73">
        <v>411</v>
      </c>
      <c r="B170" s="74" t="s">
        <v>826</v>
      </c>
      <c r="C170" s="75" t="s">
        <v>1317</v>
      </c>
      <c r="D170" s="76">
        <v>0</v>
      </c>
      <c r="E170" s="76">
        <v>0</v>
      </c>
      <c r="F170" s="76">
        <v>0</v>
      </c>
      <c r="G170" s="76">
        <v>0</v>
      </c>
      <c r="H170" s="76">
        <v>0</v>
      </c>
      <c r="I170" s="76">
        <v>0</v>
      </c>
      <c r="J170" s="76">
        <v>0</v>
      </c>
      <c r="K170" s="76">
        <v>0</v>
      </c>
      <c r="L170" s="76">
        <v>0</v>
      </c>
      <c r="M170" s="76">
        <v>0</v>
      </c>
      <c r="N170" s="76">
        <v>0</v>
      </c>
      <c r="O170" s="76">
        <v>0</v>
      </c>
      <c r="P170" s="76">
        <v>0</v>
      </c>
      <c r="Q170" s="76">
        <v>0</v>
      </c>
      <c r="R170" s="76">
        <v>0</v>
      </c>
      <c r="S170" s="76">
        <v>0</v>
      </c>
      <c r="T170" s="76">
        <v>0</v>
      </c>
      <c r="U170" s="76">
        <v>0</v>
      </c>
      <c r="V170" s="76">
        <v>0</v>
      </c>
      <c r="W170" s="76">
        <v>0</v>
      </c>
      <c r="X170" s="76">
        <v>0</v>
      </c>
      <c r="Y170" s="76">
        <v>0</v>
      </c>
      <c r="Z170" s="76">
        <v>0</v>
      </c>
      <c r="AA170" s="76">
        <v>0</v>
      </c>
      <c r="AB170" s="76">
        <v>0</v>
      </c>
      <c r="AC170" s="76">
        <v>0</v>
      </c>
      <c r="AD170" s="76">
        <v>0</v>
      </c>
      <c r="AE170" s="76">
        <v>0</v>
      </c>
      <c r="AF170" s="76">
        <v>0</v>
      </c>
      <c r="AG170" s="76">
        <v>0</v>
      </c>
      <c r="AH170" s="76">
        <v>0</v>
      </c>
      <c r="AI170" s="76">
        <v>0</v>
      </c>
      <c r="AJ170" s="77">
        <f t="shared" si="2"/>
        <v>0</v>
      </c>
      <c r="AM170" s="70"/>
    </row>
    <row r="171" spans="1:39" ht="20.100000000000001" customHeight="1">
      <c r="A171" s="73">
        <v>417</v>
      </c>
      <c r="B171" s="74" t="s">
        <v>827</v>
      </c>
      <c r="C171" s="75" t="s">
        <v>1317</v>
      </c>
      <c r="D171" s="76">
        <v>0</v>
      </c>
      <c r="E171" s="76">
        <v>0</v>
      </c>
      <c r="F171" s="76">
        <v>0</v>
      </c>
      <c r="G171" s="76">
        <v>7328695.0699999994</v>
      </c>
      <c r="H171" s="76">
        <v>0</v>
      </c>
      <c r="I171" s="76">
        <v>0</v>
      </c>
      <c r="J171" s="76">
        <v>0</v>
      </c>
      <c r="K171" s="76">
        <v>0</v>
      </c>
      <c r="L171" s="76">
        <v>0</v>
      </c>
      <c r="M171" s="76">
        <v>0</v>
      </c>
      <c r="N171" s="76">
        <v>0</v>
      </c>
      <c r="O171" s="76">
        <v>0</v>
      </c>
      <c r="P171" s="76">
        <v>0</v>
      </c>
      <c r="Q171" s="76">
        <v>0</v>
      </c>
      <c r="R171" s="76">
        <v>0</v>
      </c>
      <c r="S171" s="76">
        <v>0</v>
      </c>
      <c r="T171" s="76">
        <v>0</v>
      </c>
      <c r="U171" s="76">
        <v>0</v>
      </c>
      <c r="V171" s="76">
        <v>0</v>
      </c>
      <c r="W171" s="76">
        <v>0</v>
      </c>
      <c r="X171" s="76">
        <v>0</v>
      </c>
      <c r="Y171" s="76">
        <v>0</v>
      </c>
      <c r="Z171" s="76">
        <v>0</v>
      </c>
      <c r="AA171" s="76">
        <v>0</v>
      </c>
      <c r="AB171" s="76">
        <v>0</v>
      </c>
      <c r="AC171" s="76">
        <v>0</v>
      </c>
      <c r="AD171" s="76">
        <v>0</v>
      </c>
      <c r="AE171" s="76">
        <v>0</v>
      </c>
      <c r="AF171" s="76">
        <v>0</v>
      </c>
      <c r="AG171" s="76">
        <v>0</v>
      </c>
      <c r="AH171" s="76">
        <v>0</v>
      </c>
      <c r="AI171" s="76">
        <v>0</v>
      </c>
      <c r="AJ171" s="77">
        <f t="shared" si="2"/>
        <v>7328695.0699999994</v>
      </c>
      <c r="AM171" s="70"/>
    </row>
    <row r="172" spans="1:39" ht="20.100000000000001" customHeight="1">
      <c r="A172" s="73">
        <v>418</v>
      </c>
      <c r="B172" s="74" t="s">
        <v>828</v>
      </c>
      <c r="C172" s="75" t="s">
        <v>1317</v>
      </c>
      <c r="D172" s="76">
        <v>0</v>
      </c>
      <c r="E172" s="76">
        <v>0</v>
      </c>
      <c r="F172" s="76">
        <v>0</v>
      </c>
      <c r="G172" s="76">
        <v>277103.32</v>
      </c>
      <c r="H172" s="76">
        <v>0</v>
      </c>
      <c r="I172" s="76">
        <v>0</v>
      </c>
      <c r="J172" s="76">
        <v>0</v>
      </c>
      <c r="K172" s="76">
        <v>0</v>
      </c>
      <c r="L172" s="76">
        <v>0</v>
      </c>
      <c r="M172" s="76">
        <v>0</v>
      </c>
      <c r="N172" s="76">
        <v>0</v>
      </c>
      <c r="O172" s="76">
        <v>0</v>
      </c>
      <c r="P172" s="76">
        <v>0</v>
      </c>
      <c r="Q172" s="76">
        <v>0</v>
      </c>
      <c r="R172" s="76">
        <v>0</v>
      </c>
      <c r="S172" s="76">
        <v>0</v>
      </c>
      <c r="T172" s="76">
        <v>0</v>
      </c>
      <c r="U172" s="76">
        <v>0</v>
      </c>
      <c r="V172" s="76">
        <v>0</v>
      </c>
      <c r="W172" s="76">
        <v>0</v>
      </c>
      <c r="X172" s="76">
        <v>0</v>
      </c>
      <c r="Y172" s="76">
        <v>0</v>
      </c>
      <c r="Z172" s="76">
        <v>0</v>
      </c>
      <c r="AA172" s="76">
        <v>0</v>
      </c>
      <c r="AB172" s="76">
        <v>0</v>
      </c>
      <c r="AC172" s="76">
        <v>0</v>
      </c>
      <c r="AD172" s="76">
        <v>0</v>
      </c>
      <c r="AE172" s="76">
        <v>0</v>
      </c>
      <c r="AF172" s="76">
        <v>0</v>
      </c>
      <c r="AG172" s="76">
        <v>0</v>
      </c>
      <c r="AH172" s="76">
        <v>0</v>
      </c>
      <c r="AI172" s="76">
        <v>0</v>
      </c>
      <c r="AJ172" s="77">
        <f t="shared" si="2"/>
        <v>277103.32</v>
      </c>
      <c r="AM172" s="70"/>
    </row>
    <row r="173" spans="1:39" ht="20.100000000000001" customHeight="1">
      <c r="A173" s="73">
        <v>422</v>
      </c>
      <c r="B173" s="74" t="s">
        <v>829</v>
      </c>
      <c r="C173" s="75" t="s">
        <v>1317</v>
      </c>
      <c r="D173" s="76">
        <v>0</v>
      </c>
      <c r="E173" s="76">
        <v>0</v>
      </c>
      <c r="F173" s="76">
        <v>0</v>
      </c>
      <c r="G173" s="76">
        <v>12932.460000000001</v>
      </c>
      <c r="H173" s="76">
        <v>0</v>
      </c>
      <c r="I173" s="76">
        <v>0</v>
      </c>
      <c r="J173" s="76">
        <v>0</v>
      </c>
      <c r="K173" s="76">
        <v>0</v>
      </c>
      <c r="L173" s="76">
        <v>0</v>
      </c>
      <c r="M173" s="76">
        <v>0</v>
      </c>
      <c r="N173" s="76">
        <v>0</v>
      </c>
      <c r="O173" s="76">
        <v>0</v>
      </c>
      <c r="P173" s="76">
        <v>0</v>
      </c>
      <c r="Q173" s="76">
        <v>0</v>
      </c>
      <c r="R173" s="76">
        <v>0</v>
      </c>
      <c r="S173" s="76">
        <v>0</v>
      </c>
      <c r="T173" s="76">
        <v>0</v>
      </c>
      <c r="U173" s="76">
        <v>0</v>
      </c>
      <c r="V173" s="76">
        <v>0</v>
      </c>
      <c r="W173" s="76">
        <v>0</v>
      </c>
      <c r="X173" s="76">
        <v>0</v>
      </c>
      <c r="Y173" s="76">
        <v>0</v>
      </c>
      <c r="Z173" s="76">
        <v>0</v>
      </c>
      <c r="AA173" s="76">
        <v>0</v>
      </c>
      <c r="AB173" s="76">
        <v>0</v>
      </c>
      <c r="AC173" s="76">
        <v>0</v>
      </c>
      <c r="AD173" s="76">
        <v>0</v>
      </c>
      <c r="AE173" s="76">
        <v>0</v>
      </c>
      <c r="AF173" s="76">
        <v>0</v>
      </c>
      <c r="AG173" s="76">
        <v>0</v>
      </c>
      <c r="AH173" s="76">
        <v>0</v>
      </c>
      <c r="AI173" s="76">
        <v>0</v>
      </c>
      <c r="AJ173" s="77">
        <f t="shared" si="2"/>
        <v>12932.460000000001</v>
      </c>
      <c r="AM173" s="70"/>
    </row>
    <row r="174" spans="1:39" ht="20.100000000000001" customHeight="1">
      <c r="A174" s="73">
        <v>423</v>
      </c>
      <c r="B174" s="74" t="s">
        <v>830</v>
      </c>
      <c r="C174" s="75" t="s">
        <v>1317</v>
      </c>
      <c r="D174" s="76">
        <v>0</v>
      </c>
      <c r="E174" s="76">
        <v>0</v>
      </c>
      <c r="F174" s="76">
        <v>0</v>
      </c>
      <c r="G174" s="76">
        <v>460003.45000000007</v>
      </c>
      <c r="H174" s="76">
        <v>0</v>
      </c>
      <c r="I174" s="76">
        <v>0</v>
      </c>
      <c r="J174" s="76">
        <v>0</v>
      </c>
      <c r="K174" s="76">
        <v>0</v>
      </c>
      <c r="L174" s="76">
        <v>0</v>
      </c>
      <c r="M174" s="76">
        <v>0</v>
      </c>
      <c r="N174" s="76">
        <v>0</v>
      </c>
      <c r="O174" s="76">
        <v>0</v>
      </c>
      <c r="P174" s="76">
        <v>0</v>
      </c>
      <c r="Q174" s="76">
        <v>0</v>
      </c>
      <c r="R174" s="76">
        <v>0</v>
      </c>
      <c r="S174" s="76">
        <v>0</v>
      </c>
      <c r="T174" s="76">
        <v>0</v>
      </c>
      <c r="U174" s="76">
        <v>0</v>
      </c>
      <c r="V174" s="76">
        <v>0</v>
      </c>
      <c r="W174" s="76">
        <v>0</v>
      </c>
      <c r="X174" s="76">
        <v>0</v>
      </c>
      <c r="Y174" s="76">
        <v>0</v>
      </c>
      <c r="Z174" s="76">
        <v>0</v>
      </c>
      <c r="AA174" s="76">
        <v>0</v>
      </c>
      <c r="AB174" s="76">
        <v>0</v>
      </c>
      <c r="AC174" s="76">
        <v>0</v>
      </c>
      <c r="AD174" s="76">
        <v>0</v>
      </c>
      <c r="AE174" s="76">
        <v>0</v>
      </c>
      <c r="AF174" s="76">
        <v>0</v>
      </c>
      <c r="AG174" s="76">
        <v>0</v>
      </c>
      <c r="AH174" s="76">
        <v>0</v>
      </c>
      <c r="AI174" s="76">
        <v>0</v>
      </c>
      <c r="AJ174" s="77">
        <f t="shared" si="2"/>
        <v>460003.45000000007</v>
      </c>
      <c r="AM174" s="70"/>
    </row>
    <row r="175" spans="1:39" ht="20.100000000000001" customHeight="1">
      <c r="A175" s="73">
        <v>424</v>
      </c>
      <c r="B175" s="74" t="s">
        <v>831</v>
      </c>
      <c r="C175" s="75" t="s">
        <v>1317</v>
      </c>
      <c r="D175" s="76">
        <v>0</v>
      </c>
      <c r="E175" s="76">
        <v>0</v>
      </c>
      <c r="F175" s="76">
        <v>0</v>
      </c>
      <c r="G175" s="76">
        <v>104932.36000000002</v>
      </c>
      <c r="H175" s="76">
        <v>0</v>
      </c>
      <c r="I175" s="76">
        <v>0</v>
      </c>
      <c r="J175" s="76">
        <v>0</v>
      </c>
      <c r="K175" s="76">
        <v>0</v>
      </c>
      <c r="L175" s="76">
        <v>0</v>
      </c>
      <c r="M175" s="76">
        <v>0</v>
      </c>
      <c r="N175" s="76">
        <v>0</v>
      </c>
      <c r="O175" s="76">
        <v>0</v>
      </c>
      <c r="P175" s="76">
        <v>0</v>
      </c>
      <c r="Q175" s="76">
        <v>0</v>
      </c>
      <c r="R175" s="76">
        <v>0</v>
      </c>
      <c r="S175" s="76">
        <v>0</v>
      </c>
      <c r="T175" s="76">
        <v>0</v>
      </c>
      <c r="U175" s="76">
        <v>0</v>
      </c>
      <c r="V175" s="76">
        <v>0</v>
      </c>
      <c r="W175" s="76">
        <v>0</v>
      </c>
      <c r="X175" s="76">
        <v>0</v>
      </c>
      <c r="Y175" s="76">
        <v>0</v>
      </c>
      <c r="Z175" s="76">
        <v>0</v>
      </c>
      <c r="AA175" s="76">
        <v>0</v>
      </c>
      <c r="AB175" s="76">
        <v>0</v>
      </c>
      <c r="AC175" s="76">
        <v>0</v>
      </c>
      <c r="AD175" s="76">
        <v>0</v>
      </c>
      <c r="AE175" s="76">
        <v>0</v>
      </c>
      <c r="AF175" s="76">
        <v>0</v>
      </c>
      <c r="AG175" s="76">
        <v>0</v>
      </c>
      <c r="AH175" s="76">
        <v>0</v>
      </c>
      <c r="AI175" s="76">
        <v>0</v>
      </c>
      <c r="AJ175" s="77">
        <f t="shared" si="2"/>
        <v>104932.36000000002</v>
      </c>
      <c r="AM175" s="70"/>
    </row>
    <row r="176" spans="1:39" ht="20.100000000000001" customHeight="1">
      <c r="A176" s="73">
        <v>425</v>
      </c>
      <c r="B176" s="74" t="s">
        <v>832</v>
      </c>
      <c r="C176" s="75" t="s">
        <v>1317</v>
      </c>
      <c r="D176" s="76">
        <v>0</v>
      </c>
      <c r="E176" s="76">
        <v>0</v>
      </c>
      <c r="F176" s="76">
        <v>0</v>
      </c>
      <c r="G176" s="76">
        <v>0</v>
      </c>
      <c r="H176" s="76">
        <v>0</v>
      </c>
      <c r="I176" s="76">
        <v>0</v>
      </c>
      <c r="J176" s="76">
        <v>0</v>
      </c>
      <c r="K176" s="76">
        <v>0</v>
      </c>
      <c r="L176" s="76">
        <v>0</v>
      </c>
      <c r="M176" s="76">
        <v>0</v>
      </c>
      <c r="N176" s="76">
        <v>0</v>
      </c>
      <c r="O176" s="76">
        <v>0</v>
      </c>
      <c r="P176" s="76">
        <v>0</v>
      </c>
      <c r="Q176" s="76">
        <v>0</v>
      </c>
      <c r="R176" s="76">
        <v>0</v>
      </c>
      <c r="S176" s="76">
        <v>0</v>
      </c>
      <c r="T176" s="76">
        <v>0</v>
      </c>
      <c r="U176" s="76">
        <v>0</v>
      </c>
      <c r="V176" s="76">
        <v>0</v>
      </c>
      <c r="W176" s="76">
        <v>0</v>
      </c>
      <c r="X176" s="76">
        <v>0</v>
      </c>
      <c r="Y176" s="76">
        <v>0</v>
      </c>
      <c r="Z176" s="76">
        <v>0</v>
      </c>
      <c r="AA176" s="76">
        <v>0</v>
      </c>
      <c r="AB176" s="76">
        <v>0</v>
      </c>
      <c r="AC176" s="76">
        <v>0</v>
      </c>
      <c r="AD176" s="76">
        <v>0</v>
      </c>
      <c r="AE176" s="76">
        <v>0</v>
      </c>
      <c r="AF176" s="76">
        <v>0</v>
      </c>
      <c r="AG176" s="76">
        <v>0</v>
      </c>
      <c r="AH176" s="76">
        <v>0</v>
      </c>
      <c r="AI176" s="76">
        <v>0</v>
      </c>
      <c r="AJ176" s="77">
        <f t="shared" si="2"/>
        <v>0</v>
      </c>
      <c r="AM176" s="70"/>
    </row>
    <row r="177" spans="1:39" ht="20.100000000000001" customHeight="1">
      <c r="A177" s="73">
        <v>426</v>
      </c>
      <c r="B177" s="74" t="s">
        <v>833</v>
      </c>
      <c r="C177" s="75" t="s">
        <v>1317</v>
      </c>
      <c r="D177" s="76">
        <v>0</v>
      </c>
      <c r="E177" s="76">
        <v>0</v>
      </c>
      <c r="F177" s="76">
        <v>0</v>
      </c>
      <c r="G177" s="76">
        <v>0</v>
      </c>
      <c r="H177" s="76">
        <v>0</v>
      </c>
      <c r="I177" s="76">
        <v>0</v>
      </c>
      <c r="J177" s="76">
        <v>0</v>
      </c>
      <c r="K177" s="76">
        <v>0</v>
      </c>
      <c r="L177" s="76">
        <v>0</v>
      </c>
      <c r="M177" s="76">
        <v>0</v>
      </c>
      <c r="N177" s="76">
        <v>0</v>
      </c>
      <c r="O177" s="76">
        <v>0</v>
      </c>
      <c r="P177" s="76">
        <v>0</v>
      </c>
      <c r="Q177" s="76">
        <v>0</v>
      </c>
      <c r="R177" s="76">
        <v>0</v>
      </c>
      <c r="S177" s="76">
        <v>0</v>
      </c>
      <c r="T177" s="76">
        <v>0</v>
      </c>
      <c r="U177" s="76">
        <v>0</v>
      </c>
      <c r="V177" s="76">
        <v>0</v>
      </c>
      <c r="W177" s="76">
        <v>0</v>
      </c>
      <c r="X177" s="76">
        <v>0</v>
      </c>
      <c r="Y177" s="76">
        <v>0</v>
      </c>
      <c r="Z177" s="76">
        <v>0</v>
      </c>
      <c r="AA177" s="76">
        <v>0</v>
      </c>
      <c r="AB177" s="76">
        <v>0</v>
      </c>
      <c r="AC177" s="76">
        <v>0</v>
      </c>
      <c r="AD177" s="76">
        <v>0</v>
      </c>
      <c r="AE177" s="76">
        <v>0</v>
      </c>
      <c r="AF177" s="76">
        <v>0</v>
      </c>
      <c r="AG177" s="76">
        <v>0</v>
      </c>
      <c r="AH177" s="76">
        <v>0</v>
      </c>
      <c r="AI177" s="76">
        <v>0</v>
      </c>
      <c r="AJ177" s="77">
        <f t="shared" si="2"/>
        <v>0</v>
      </c>
      <c r="AM177" s="70"/>
    </row>
    <row r="178" spans="1:39" ht="20.100000000000001" customHeight="1">
      <c r="A178" s="73">
        <v>427</v>
      </c>
      <c r="B178" s="74" t="s">
        <v>834</v>
      </c>
      <c r="C178" s="75" t="s">
        <v>1317</v>
      </c>
      <c r="D178" s="76">
        <v>0</v>
      </c>
      <c r="E178" s="76">
        <v>0</v>
      </c>
      <c r="F178" s="76">
        <v>0</v>
      </c>
      <c r="G178" s="76">
        <v>0</v>
      </c>
      <c r="H178" s="76">
        <v>0</v>
      </c>
      <c r="I178" s="76">
        <v>0</v>
      </c>
      <c r="J178" s="76">
        <v>0</v>
      </c>
      <c r="K178" s="76">
        <v>0</v>
      </c>
      <c r="L178" s="76">
        <v>0</v>
      </c>
      <c r="M178" s="76">
        <v>0</v>
      </c>
      <c r="N178" s="76">
        <v>0</v>
      </c>
      <c r="O178" s="76">
        <v>0</v>
      </c>
      <c r="P178" s="76">
        <v>0</v>
      </c>
      <c r="Q178" s="76">
        <v>0</v>
      </c>
      <c r="R178" s="76">
        <v>0</v>
      </c>
      <c r="S178" s="76">
        <v>0</v>
      </c>
      <c r="T178" s="76">
        <v>0</v>
      </c>
      <c r="U178" s="76">
        <v>0</v>
      </c>
      <c r="V178" s="76">
        <v>0</v>
      </c>
      <c r="W178" s="76">
        <v>0</v>
      </c>
      <c r="X178" s="76">
        <v>0</v>
      </c>
      <c r="Y178" s="76">
        <v>0</v>
      </c>
      <c r="Z178" s="76">
        <v>0</v>
      </c>
      <c r="AA178" s="76">
        <v>0</v>
      </c>
      <c r="AB178" s="76">
        <v>0</v>
      </c>
      <c r="AC178" s="76">
        <v>0</v>
      </c>
      <c r="AD178" s="76">
        <v>0</v>
      </c>
      <c r="AE178" s="76">
        <v>0</v>
      </c>
      <c r="AF178" s="76">
        <v>0</v>
      </c>
      <c r="AG178" s="76">
        <v>0</v>
      </c>
      <c r="AH178" s="76">
        <v>0</v>
      </c>
      <c r="AI178" s="76">
        <v>0</v>
      </c>
      <c r="AJ178" s="77">
        <f t="shared" si="2"/>
        <v>0</v>
      </c>
      <c r="AM178" s="70"/>
    </row>
    <row r="179" spans="1:39" ht="20.100000000000001" customHeight="1">
      <c r="A179" s="73">
        <v>428</v>
      </c>
      <c r="B179" s="74" t="s">
        <v>835</v>
      </c>
      <c r="C179" s="75" t="s">
        <v>1317</v>
      </c>
      <c r="D179" s="76">
        <v>0</v>
      </c>
      <c r="E179" s="76">
        <v>0</v>
      </c>
      <c r="F179" s="76">
        <v>0</v>
      </c>
      <c r="G179" s="76">
        <v>0</v>
      </c>
      <c r="H179" s="76">
        <v>0</v>
      </c>
      <c r="I179" s="76">
        <v>0</v>
      </c>
      <c r="J179" s="76">
        <v>0</v>
      </c>
      <c r="K179" s="76">
        <v>0</v>
      </c>
      <c r="L179" s="76">
        <v>0</v>
      </c>
      <c r="M179" s="76">
        <v>0</v>
      </c>
      <c r="N179" s="76">
        <v>0</v>
      </c>
      <c r="O179" s="76">
        <v>0</v>
      </c>
      <c r="P179" s="76">
        <v>0</v>
      </c>
      <c r="Q179" s="76">
        <v>0</v>
      </c>
      <c r="R179" s="76">
        <v>0</v>
      </c>
      <c r="S179" s="76">
        <v>0</v>
      </c>
      <c r="T179" s="76">
        <v>0</v>
      </c>
      <c r="U179" s="76">
        <v>0</v>
      </c>
      <c r="V179" s="76">
        <v>0</v>
      </c>
      <c r="W179" s="76">
        <v>0</v>
      </c>
      <c r="X179" s="76">
        <v>0</v>
      </c>
      <c r="Y179" s="76">
        <v>0</v>
      </c>
      <c r="Z179" s="76">
        <v>0</v>
      </c>
      <c r="AA179" s="76">
        <v>0</v>
      </c>
      <c r="AB179" s="76">
        <v>0</v>
      </c>
      <c r="AC179" s="76">
        <v>0</v>
      </c>
      <c r="AD179" s="76">
        <v>0</v>
      </c>
      <c r="AE179" s="76">
        <v>0</v>
      </c>
      <c r="AF179" s="76">
        <v>0</v>
      </c>
      <c r="AG179" s="76">
        <v>0</v>
      </c>
      <c r="AH179" s="76">
        <v>0</v>
      </c>
      <c r="AI179" s="76">
        <v>0</v>
      </c>
      <c r="AJ179" s="77">
        <f t="shared" si="2"/>
        <v>0</v>
      </c>
      <c r="AM179" s="70"/>
    </row>
    <row r="180" spans="1:39" ht="20.100000000000001" customHeight="1">
      <c r="A180" s="73">
        <v>429</v>
      </c>
      <c r="B180" s="74" t="s">
        <v>836</v>
      </c>
      <c r="C180" s="75" t="s">
        <v>1317</v>
      </c>
      <c r="D180" s="76">
        <v>0</v>
      </c>
      <c r="E180" s="76">
        <v>0</v>
      </c>
      <c r="F180" s="76">
        <v>0</v>
      </c>
      <c r="G180" s="76">
        <v>0</v>
      </c>
      <c r="H180" s="76">
        <v>0</v>
      </c>
      <c r="I180" s="76">
        <v>0</v>
      </c>
      <c r="J180" s="76">
        <v>0</v>
      </c>
      <c r="K180" s="76">
        <v>0</v>
      </c>
      <c r="L180" s="76">
        <v>0</v>
      </c>
      <c r="M180" s="76">
        <v>0</v>
      </c>
      <c r="N180" s="76">
        <v>0</v>
      </c>
      <c r="O180" s="76">
        <v>0</v>
      </c>
      <c r="P180" s="76">
        <v>0</v>
      </c>
      <c r="Q180" s="76">
        <v>0</v>
      </c>
      <c r="R180" s="76">
        <v>0</v>
      </c>
      <c r="S180" s="76">
        <v>0</v>
      </c>
      <c r="T180" s="76">
        <v>0</v>
      </c>
      <c r="U180" s="76">
        <v>0</v>
      </c>
      <c r="V180" s="76">
        <v>0</v>
      </c>
      <c r="W180" s="76">
        <v>0</v>
      </c>
      <c r="X180" s="76">
        <v>0</v>
      </c>
      <c r="Y180" s="76">
        <v>0</v>
      </c>
      <c r="Z180" s="76">
        <v>0</v>
      </c>
      <c r="AA180" s="76">
        <v>0</v>
      </c>
      <c r="AB180" s="76">
        <v>0</v>
      </c>
      <c r="AC180" s="76">
        <v>0</v>
      </c>
      <c r="AD180" s="76">
        <v>0</v>
      </c>
      <c r="AE180" s="76">
        <v>0</v>
      </c>
      <c r="AF180" s="76">
        <v>0</v>
      </c>
      <c r="AG180" s="76">
        <v>0</v>
      </c>
      <c r="AH180" s="76">
        <v>0</v>
      </c>
      <c r="AI180" s="76">
        <v>0</v>
      </c>
      <c r="AJ180" s="77">
        <f t="shared" si="2"/>
        <v>0</v>
      </c>
      <c r="AM180" s="70"/>
    </row>
    <row r="181" spans="1:39" ht="20.100000000000001" customHeight="1">
      <c r="A181" s="73">
        <v>432</v>
      </c>
      <c r="B181" s="74" t="s">
        <v>837</v>
      </c>
      <c r="C181" s="75" t="s">
        <v>1317</v>
      </c>
      <c r="D181" s="76">
        <v>0</v>
      </c>
      <c r="E181" s="76">
        <v>0</v>
      </c>
      <c r="F181" s="76">
        <v>0</v>
      </c>
      <c r="G181" s="76">
        <v>0</v>
      </c>
      <c r="H181" s="76">
        <v>0</v>
      </c>
      <c r="I181" s="76">
        <v>0</v>
      </c>
      <c r="J181" s="76">
        <v>0</v>
      </c>
      <c r="K181" s="76">
        <v>0</v>
      </c>
      <c r="L181" s="76">
        <v>0</v>
      </c>
      <c r="M181" s="76">
        <v>0</v>
      </c>
      <c r="N181" s="76">
        <v>0</v>
      </c>
      <c r="O181" s="76">
        <v>0</v>
      </c>
      <c r="P181" s="76">
        <v>0</v>
      </c>
      <c r="Q181" s="76">
        <v>0</v>
      </c>
      <c r="R181" s="76">
        <v>0</v>
      </c>
      <c r="S181" s="76">
        <v>0</v>
      </c>
      <c r="T181" s="76">
        <v>0</v>
      </c>
      <c r="U181" s="76">
        <v>0</v>
      </c>
      <c r="V181" s="76">
        <v>0</v>
      </c>
      <c r="W181" s="76">
        <v>0</v>
      </c>
      <c r="X181" s="76">
        <v>0</v>
      </c>
      <c r="Y181" s="76">
        <v>0</v>
      </c>
      <c r="Z181" s="76">
        <v>0</v>
      </c>
      <c r="AA181" s="76">
        <v>0</v>
      </c>
      <c r="AB181" s="76">
        <v>0</v>
      </c>
      <c r="AC181" s="76">
        <v>0</v>
      </c>
      <c r="AD181" s="76">
        <v>0</v>
      </c>
      <c r="AE181" s="76">
        <v>0</v>
      </c>
      <c r="AF181" s="76">
        <v>0</v>
      </c>
      <c r="AG181" s="76">
        <v>0</v>
      </c>
      <c r="AH181" s="76">
        <v>0</v>
      </c>
      <c r="AI181" s="76">
        <v>0</v>
      </c>
      <c r="AJ181" s="77">
        <f t="shared" si="2"/>
        <v>0</v>
      </c>
      <c r="AM181" s="70"/>
    </row>
    <row r="182" spans="1:39" ht="20.100000000000001" customHeight="1">
      <c r="A182" s="73">
        <v>433</v>
      </c>
      <c r="B182" s="74" t="s">
        <v>838</v>
      </c>
      <c r="C182" s="75" t="s">
        <v>1317</v>
      </c>
      <c r="D182" s="76">
        <v>0</v>
      </c>
      <c r="E182" s="76">
        <v>0</v>
      </c>
      <c r="F182" s="76">
        <v>0</v>
      </c>
      <c r="G182" s="76">
        <v>0</v>
      </c>
      <c r="H182" s="76">
        <v>0</v>
      </c>
      <c r="I182" s="76">
        <v>0</v>
      </c>
      <c r="J182" s="76">
        <v>0</v>
      </c>
      <c r="K182" s="76">
        <v>0</v>
      </c>
      <c r="L182" s="76">
        <v>0</v>
      </c>
      <c r="M182" s="76">
        <v>0</v>
      </c>
      <c r="N182" s="76">
        <v>0</v>
      </c>
      <c r="O182" s="76">
        <v>0</v>
      </c>
      <c r="P182" s="76">
        <v>0</v>
      </c>
      <c r="Q182" s="76">
        <v>0</v>
      </c>
      <c r="R182" s="76">
        <v>0</v>
      </c>
      <c r="S182" s="76">
        <v>0</v>
      </c>
      <c r="T182" s="76">
        <v>0</v>
      </c>
      <c r="U182" s="76">
        <v>0</v>
      </c>
      <c r="V182" s="76">
        <v>0</v>
      </c>
      <c r="W182" s="76">
        <v>0</v>
      </c>
      <c r="X182" s="76">
        <v>0</v>
      </c>
      <c r="Y182" s="76">
        <v>0</v>
      </c>
      <c r="Z182" s="76">
        <v>0</v>
      </c>
      <c r="AA182" s="76">
        <v>0</v>
      </c>
      <c r="AB182" s="76">
        <v>0</v>
      </c>
      <c r="AC182" s="76">
        <v>0</v>
      </c>
      <c r="AD182" s="76">
        <v>0</v>
      </c>
      <c r="AE182" s="76">
        <v>0</v>
      </c>
      <c r="AF182" s="76">
        <v>0</v>
      </c>
      <c r="AG182" s="76">
        <v>0</v>
      </c>
      <c r="AH182" s="76">
        <v>0</v>
      </c>
      <c r="AI182" s="76">
        <v>0</v>
      </c>
      <c r="AJ182" s="77">
        <f t="shared" si="2"/>
        <v>0</v>
      </c>
      <c r="AM182" s="70"/>
    </row>
    <row r="183" spans="1:39" ht="20.100000000000001" customHeight="1">
      <c r="A183" s="73">
        <v>434</v>
      </c>
      <c r="B183" s="74" t="s">
        <v>839</v>
      </c>
      <c r="C183" s="78" t="s">
        <v>1317</v>
      </c>
      <c r="D183" s="76">
        <v>0</v>
      </c>
      <c r="E183" s="76">
        <v>0</v>
      </c>
      <c r="F183" s="76">
        <v>0</v>
      </c>
      <c r="G183" s="76">
        <v>0</v>
      </c>
      <c r="H183" s="76">
        <v>0</v>
      </c>
      <c r="I183" s="76">
        <v>0</v>
      </c>
      <c r="J183" s="76">
        <v>0</v>
      </c>
      <c r="K183" s="76">
        <v>0</v>
      </c>
      <c r="L183" s="76">
        <v>0</v>
      </c>
      <c r="M183" s="76">
        <v>0</v>
      </c>
      <c r="N183" s="76">
        <v>0</v>
      </c>
      <c r="O183" s="76">
        <v>0</v>
      </c>
      <c r="P183" s="76">
        <v>0</v>
      </c>
      <c r="Q183" s="76">
        <v>0</v>
      </c>
      <c r="R183" s="76">
        <v>0</v>
      </c>
      <c r="S183" s="76">
        <v>0</v>
      </c>
      <c r="T183" s="76">
        <v>0</v>
      </c>
      <c r="U183" s="76">
        <v>0</v>
      </c>
      <c r="V183" s="76">
        <v>0</v>
      </c>
      <c r="W183" s="76">
        <v>0</v>
      </c>
      <c r="X183" s="76">
        <v>0</v>
      </c>
      <c r="Y183" s="76">
        <v>0</v>
      </c>
      <c r="Z183" s="76">
        <v>0</v>
      </c>
      <c r="AA183" s="76">
        <v>0</v>
      </c>
      <c r="AB183" s="76">
        <v>0</v>
      </c>
      <c r="AC183" s="76">
        <v>0</v>
      </c>
      <c r="AD183" s="76">
        <v>0</v>
      </c>
      <c r="AE183" s="76">
        <v>0</v>
      </c>
      <c r="AF183" s="76">
        <v>0</v>
      </c>
      <c r="AG183" s="76">
        <v>0</v>
      </c>
      <c r="AH183" s="76">
        <v>0</v>
      </c>
      <c r="AI183" s="76">
        <v>0</v>
      </c>
      <c r="AJ183" s="77">
        <f t="shared" si="2"/>
        <v>0</v>
      </c>
      <c r="AM183" s="70"/>
    </row>
    <row r="184" spans="1:39" ht="20.100000000000001" customHeight="1">
      <c r="A184" s="73">
        <v>435</v>
      </c>
      <c r="B184" s="74" t="s">
        <v>840</v>
      </c>
      <c r="C184" s="78" t="s">
        <v>1317</v>
      </c>
      <c r="D184" s="76">
        <v>0</v>
      </c>
      <c r="E184" s="76">
        <v>0</v>
      </c>
      <c r="F184" s="76">
        <v>0</v>
      </c>
      <c r="G184" s="76">
        <v>0</v>
      </c>
      <c r="H184" s="76">
        <v>0</v>
      </c>
      <c r="I184" s="76">
        <v>0</v>
      </c>
      <c r="J184" s="76">
        <v>0</v>
      </c>
      <c r="K184" s="76">
        <v>0</v>
      </c>
      <c r="L184" s="76">
        <v>0</v>
      </c>
      <c r="M184" s="76">
        <v>0</v>
      </c>
      <c r="N184" s="76">
        <v>0</v>
      </c>
      <c r="O184" s="76">
        <v>0</v>
      </c>
      <c r="P184" s="76">
        <v>0</v>
      </c>
      <c r="Q184" s="76">
        <v>0</v>
      </c>
      <c r="R184" s="76">
        <v>0</v>
      </c>
      <c r="S184" s="76">
        <v>0</v>
      </c>
      <c r="T184" s="76">
        <v>0</v>
      </c>
      <c r="U184" s="76">
        <v>0</v>
      </c>
      <c r="V184" s="76">
        <v>0</v>
      </c>
      <c r="W184" s="76">
        <v>0</v>
      </c>
      <c r="X184" s="76">
        <v>0</v>
      </c>
      <c r="Y184" s="76">
        <v>0</v>
      </c>
      <c r="Z184" s="76">
        <v>0</v>
      </c>
      <c r="AA184" s="76">
        <v>0</v>
      </c>
      <c r="AB184" s="76">
        <v>0</v>
      </c>
      <c r="AC184" s="76">
        <v>0</v>
      </c>
      <c r="AD184" s="76">
        <v>0</v>
      </c>
      <c r="AE184" s="76">
        <v>0</v>
      </c>
      <c r="AF184" s="76">
        <v>0</v>
      </c>
      <c r="AG184" s="76">
        <v>0</v>
      </c>
      <c r="AH184" s="76">
        <v>0</v>
      </c>
      <c r="AI184" s="76">
        <v>0</v>
      </c>
      <c r="AJ184" s="77">
        <f t="shared" si="2"/>
        <v>0</v>
      </c>
      <c r="AM184" s="70"/>
    </row>
    <row r="185" spans="1:39" ht="20.100000000000001" customHeight="1">
      <c r="A185" s="59">
        <v>512</v>
      </c>
      <c r="B185" s="60" t="s">
        <v>841</v>
      </c>
      <c r="C185" s="61" t="s">
        <v>1317</v>
      </c>
      <c r="D185" s="62">
        <v>0</v>
      </c>
      <c r="E185" s="62">
        <v>0</v>
      </c>
      <c r="F185" s="62">
        <v>0</v>
      </c>
      <c r="G185" s="62">
        <v>5033.96</v>
      </c>
      <c r="H185" s="62">
        <v>0</v>
      </c>
      <c r="I185" s="62">
        <v>6183.8</v>
      </c>
      <c r="J185" s="62">
        <v>5570985.9200000009</v>
      </c>
      <c r="K185" s="62">
        <v>0</v>
      </c>
      <c r="L185" s="62">
        <v>0</v>
      </c>
      <c r="M185" s="62">
        <v>0</v>
      </c>
      <c r="N185" s="62">
        <v>0</v>
      </c>
      <c r="O185" s="62">
        <v>0</v>
      </c>
      <c r="P185" s="62">
        <v>0</v>
      </c>
      <c r="Q185" s="62">
        <v>0</v>
      </c>
      <c r="R185" s="62">
        <v>0</v>
      </c>
      <c r="S185" s="62">
        <v>0</v>
      </c>
      <c r="T185" s="62">
        <v>0</v>
      </c>
      <c r="U185" s="62">
        <v>0</v>
      </c>
      <c r="V185" s="62">
        <v>0</v>
      </c>
      <c r="W185" s="62">
        <v>0</v>
      </c>
      <c r="X185" s="62">
        <v>0</v>
      </c>
      <c r="Y185" s="62">
        <v>0</v>
      </c>
      <c r="Z185" s="62">
        <v>50.009399999999999</v>
      </c>
      <c r="AA185" s="62">
        <v>3430000</v>
      </c>
      <c r="AB185" s="62">
        <v>0</v>
      </c>
      <c r="AC185" s="62">
        <v>0</v>
      </c>
      <c r="AD185" s="62">
        <v>0</v>
      </c>
      <c r="AE185" s="62">
        <v>0</v>
      </c>
      <c r="AF185" s="62">
        <v>0</v>
      </c>
      <c r="AG185" s="62">
        <v>0</v>
      </c>
      <c r="AH185" s="62">
        <v>0</v>
      </c>
      <c r="AI185" s="62">
        <v>0</v>
      </c>
      <c r="AJ185" s="63">
        <f t="shared" si="2"/>
        <v>9012253.6894000005</v>
      </c>
      <c r="AM185" s="70"/>
    </row>
    <row r="186" spans="1:39" ht="20.100000000000001" customHeight="1">
      <c r="A186" s="59">
        <v>513</v>
      </c>
      <c r="B186" s="60" t="s">
        <v>201</v>
      </c>
      <c r="C186" s="61" t="s">
        <v>1317</v>
      </c>
      <c r="D186" s="62">
        <v>0</v>
      </c>
      <c r="E186" s="62">
        <v>0</v>
      </c>
      <c r="F186" s="62">
        <v>131.72</v>
      </c>
      <c r="G186" s="62">
        <v>4455856.8099999996</v>
      </c>
      <c r="H186" s="62">
        <v>19479656</v>
      </c>
      <c r="I186" s="62">
        <v>874896.00000000047</v>
      </c>
      <c r="J186" s="62">
        <v>615441536.15999997</v>
      </c>
      <c r="K186" s="62">
        <v>1663270.4900000002</v>
      </c>
      <c r="L186" s="62">
        <v>0</v>
      </c>
      <c r="M186" s="62">
        <v>0</v>
      </c>
      <c r="N186" s="62">
        <v>13113189.220000001</v>
      </c>
      <c r="O186" s="62">
        <v>0</v>
      </c>
      <c r="P186" s="62">
        <v>231768000</v>
      </c>
      <c r="Q186" s="62">
        <v>0</v>
      </c>
      <c r="R186" s="62">
        <v>0</v>
      </c>
      <c r="S186" s="62">
        <v>0</v>
      </c>
      <c r="T186" s="62">
        <v>2140610.4600000004</v>
      </c>
      <c r="U186" s="62">
        <v>0</v>
      </c>
      <c r="V186" s="62">
        <v>0</v>
      </c>
      <c r="W186" s="62">
        <v>0</v>
      </c>
      <c r="X186" s="62">
        <v>0</v>
      </c>
      <c r="Y186" s="62">
        <v>0</v>
      </c>
      <c r="Z186" s="62">
        <v>0</v>
      </c>
      <c r="AA186" s="62">
        <v>0</v>
      </c>
      <c r="AB186" s="62">
        <v>0</v>
      </c>
      <c r="AC186" s="62">
        <v>0</v>
      </c>
      <c r="AD186" s="62">
        <v>0</v>
      </c>
      <c r="AE186" s="62">
        <v>0</v>
      </c>
      <c r="AF186" s="62">
        <v>0</v>
      </c>
      <c r="AG186" s="62">
        <v>0</v>
      </c>
      <c r="AH186" s="62">
        <v>0</v>
      </c>
      <c r="AI186" s="62">
        <v>0</v>
      </c>
      <c r="AJ186" s="63">
        <f t="shared" si="2"/>
        <v>888937146.86000001</v>
      </c>
      <c r="AM186" s="70"/>
    </row>
    <row r="187" spans="1:39" ht="20.100000000000001" customHeight="1">
      <c r="A187" s="59">
        <v>514</v>
      </c>
      <c r="B187" s="60" t="s">
        <v>842</v>
      </c>
      <c r="C187" s="61" t="s">
        <v>1317</v>
      </c>
      <c r="D187" s="62">
        <v>0</v>
      </c>
      <c r="E187" s="62">
        <v>0</v>
      </c>
      <c r="F187" s="62">
        <v>9876472.6099999994</v>
      </c>
      <c r="G187" s="62">
        <v>0</v>
      </c>
      <c r="H187" s="62">
        <v>0</v>
      </c>
      <c r="I187" s="62">
        <v>0</v>
      </c>
      <c r="J187" s="62">
        <v>0</v>
      </c>
      <c r="K187" s="62">
        <v>0</v>
      </c>
      <c r="L187" s="62">
        <v>0</v>
      </c>
      <c r="M187" s="62">
        <v>0</v>
      </c>
      <c r="N187" s="62">
        <v>0</v>
      </c>
      <c r="O187" s="62">
        <v>0</v>
      </c>
      <c r="P187" s="62">
        <v>0</v>
      </c>
      <c r="Q187" s="62">
        <v>0</v>
      </c>
      <c r="R187" s="62">
        <v>0</v>
      </c>
      <c r="S187" s="62">
        <v>0</v>
      </c>
      <c r="T187" s="62">
        <v>5000000</v>
      </c>
      <c r="U187" s="62">
        <v>0</v>
      </c>
      <c r="V187" s="62">
        <v>0</v>
      </c>
      <c r="W187" s="62">
        <v>0</v>
      </c>
      <c r="X187" s="62">
        <v>280.02520000000004</v>
      </c>
      <c r="Y187" s="62">
        <v>0</v>
      </c>
      <c r="Z187" s="62">
        <v>250.047</v>
      </c>
      <c r="AA187" s="62">
        <v>3782647.8354000002</v>
      </c>
      <c r="AB187" s="62">
        <v>0</v>
      </c>
      <c r="AC187" s="62">
        <v>2477598.6913999999</v>
      </c>
      <c r="AD187" s="62">
        <v>3154413.22</v>
      </c>
      <c r="AE187" s="62">
        <v>0</v>
      </c>
      <c r="AF187" s="62">
        <v>0</v>
      </c>
      <c r="AG187" s="62">
        <v>0</v>
      </c>
      <c r="AH187" s="62">
        <v>0</v>
      </c>
      <c r="AI187" s="62">
        <v>0</v>
      </c>
      <c r="AJ187" s="63">
        <f t="shared" si="2"/>
        <v>24291662.428999998</v>
      </c>
      <c r="AM187" s="70"/>
    </row>
    <row r="188" spans="1:39" ht="20.100000000000001" customHeight="1">
      <c r="A188" s="59">
        <v>517</v>
      </c>
      <c r="B188" s="60" t="s">
        <v>843</v>
      </c>
      <c r="C188" s="61" t="s">
        <v>1317</v>
      </c>
      <c r="D188" s="62">
        <v>0</v>
      </c>
      <c r="E188" s="62">
        <v>0</v>
      </c>
      <c r="F188" s="62">
        <v>0</v>
      </c>
      <c r="G188" s="62">
        <v>0</v>
      </c>
      <c r="H188" s="62">
        <v>0</v>
      </c>
      <c r="I188" s="62">
        <v>0</v>
      </c>
      <c r="J188" s="62">
        <v>0</v>
      </c>
      <c r="K188" s="62">
        <v>0</v>
      </c>
      <c r="L188" s="62">
        <v>0</v>
      </c>
      <c r="M188" s="62">
        <v>0</v>
      </c>
      <c r="N188" s="62">
        <v>0</v>
      </c>
      <c r="O188" s="62">
        <v>0</v>
      </c>
      <c r="P188" s="62">
        <v>0</v>
      </c>
      <c r="Q188" s="62">
        <v>0</v>
      </c>
      <c r="R188" s="62">
        <v>0</v>
      </c>
      <c r="S188" s="62">
        <v>0</v>
      </c>
      <c r="T188" s="62">
        <v>4000000</v>
      </c>
      <c r="U188" s="62">
        <v>0</v>
      </c>
      <c r="V188" s="62">
        <v>0</v>
      </c>
      <c r="W188" s="62">
        <v>0</v>
      </c>
      <c r="X188" s="62">
        <v>0</v>
      </c>
      <c r="Y188" s="62">
        <v>0</v>
      </c>
      <c r="Z188" s="62">
        <v>0</v>
      </c>
      <c r="AA188" s="62">
        <v>0</v>
      </c>
      <c r="AB188" s="62">
        <v>0</v>
      </c>
      <c r="AC188" s="62">
        <v>0</v>
      </c>
      <c r="AD188" s="62">
        <v>0</v>
      </c>
      <c r="AE188" s="62">
        <v>0</v>
      </c>
      <c r="AF188" s="62">
        <v>0</v>
      </c>
      <c r="AG188" s="62">
        <v>0</v>
      </c>
      <c r="AH188" s="62">
        <v>0</v>
      </c>
      <c r="AI188" s="62">
        <v>0</v>
      </c>
      <c r="AJ188" s="63">
        <f t="shared" si="2"/>
        <v>4000000</v>
      </c>
      <c r="AM188" s="70"/>
    </row>
    <row r="189" spans="1:39" ht="20.100000000000001" customHeight="1">
      <c r="A189" s="59">
        <v>520</v>
      </c>
      <c r="B189" s="60" t="s">
        <v>844</v>
      </c>
      <c r="C189" s="61" t="s">
        <v>1317</v>
      </c>
      <c r="D189" s="62">
        <v>0</v>
      </c>
      <c r="E189" s="62">
        <v>0</v>
      </c>
      <c r="F189" s="62">
        <v>0</v>
      </c>
      <c r="G189" s="62">
        <v>0</v>
      </c>
      <c r="H189" s="62">
        <v>0</v>
      </c>
      <c r="I189" s="62">
        <v>0</v>
      </c>
      <c r="J189" s="62">
        <v>0</v>
      </c>
      <c r="K189" s="62">
        <v>0</v>
      </c>
      <c r="L189" s="62">
        <v>0</v>
      </c>
      <c r="M189" s="62">
        <v>0</v>
      </c>
      <c r="N189" s="62">
        <v>0</v>
      </c>
      <c r="O189" s="62">
        <v>0</v>
      </c>
      <c r="P189" s="62">
        <v>0</v>
      </c>
      <c r="Q189" s="62">
        <v>0</v>
      </c>
      <c r="R189" s="62">
        <v>0</v>
      </c>
      <c r="S189" s="62">
        <v>0</v>
      </c>
      <c r="T189" s="62">
        <v>0</v>
      </c>
      <c r="U189" s="62">
        <v>0</v>
      </c>
      <c r="V189" s="62">
        <v>0</v>
      </c>
      <c r="W189" s="62">
        <v>0</v>
      </c>
      <c r="X189" s="62">
        <v>0</v>
      </c>
      <c r="Y189" s="62">
        <v>0</v>
      </c>
      <c r="Z189" s="62">
        <v>0</v>
      </c>
      <c r="AA189" s="62">
        <v>0</v>
      </c>
      <c r="AB189" s="62">
        <v>0</v>
      </c>
      <c r="AC189" s="62">
        <v>0</v>
      </c>
      <c r="AD189" s="62">
        <v>0</v>
      </c>
      <c r="AE189" s="62">
        <v>0</v>
      </c>
      <c r="AF189" s="62">
        <v>0</v>
      </c>
      <c r="AG189" s="62">
        <v>0</v>
      </c>
      <c r="AH189" s="62">
        <v>0</v>
      </c>
      <c r="AI189" s="62">
        <v>0</v>
      </c>
      <c r="AJ189" s="63">
        <f t="shared" si="2"/>
        <v>0</v>
      </c>
      <c r="AM189" s="70"/>
    </row>
    <row r="190" spans="1:39" ht="20.100000000000001" customHeight="1">
      <c r="A190" s="59">
        <v>522</v>
      </c>
      <c r="B190" s="60" t="s">
        <v>845</v>
      </c>
      <c r="C190" s="61" t="s">
        <v>1317</v>
      </c>
      <c r="D190" s="62">
        <v>0</v>
      </c>
      <c r="E190" s="62">
        <v>0</v>
      </c>
      <c r="F190" s="62">
        <v>5401871.3899999997</v>
      </c>
      <c r="G190" s="62">
        <v>0</v>
      </c>
      <c r="H190" s="62">
        <v>0</v>
      </c>
      <c r="I190" s="62">
        <v>0</v>
      </c>
      <c r="J190" s="62">
        <v>0</v>
      </c>
      <c r="K190" s="62">
        <v>0</v>
      </c>
      <c r="L190" s="62">
        <v>0</v>
      </c>
      <c r="M190" s="62">
        <v>0</v>
      </c>
      <c r="N190" s="62">
        <v>0</v>
      </c>
      <c r="O190" s="62">
        <v>0</v>
      </c>
      <c r="P190" s="62">
        <v>0</v>
      </c>
      <c r="Q190" s="62">
        <v>0</v>
      </c>
      <c r="R190" s="62">
        <v>0</v>
      </c>
      <c r="S190" s="62">
        <v>0</v>
      </c>
      <c r="T190" s="62">
        <v>0</v>
      </c>
      <c r="U190" s="62">
        <v>0</v>
      </c>
      <c r="V190" s="62">
        <v>0</v>
      </c>
      <c r="W190" s="62">
        <v>0</v>
      </c>
      <c r="X190" s="62">
        <v>0</v>
      </c>
      <c r="Y190" s="62">
        <v>0</v>
      </c>
      <c r="Z190" s="62">
        <v>0</v>
      </c>
      <c r="AA190" s="62">
        <v>0</v>
      </c>
      <c r="AB190" s="62">
        <v>0</v>
      </c>
      <c r="AC190" s="62">
        <v>0</v>
      </c>
      <c r="AD190" s="62">
        <v>0</v>
      </c>
      <c r="AE190" s="62">
        <v>0</v>
      </c>
      <c r="AF190" s="62">
        <v>0</v>
      </c>
      <c r="AG190" s="62">
        <v>0</v>
      </c>
      <c r="AH190" s="62">
        <v>0</v>
      </c>
      <c r="AI190" s="62">
        <v>0</v>
      </c>
      <c r="AJ190" s="63">
        <f t="shared" si="2"/>
        <v>5401871.3899999997</v>
      </c>
      <c r="AM190" s="70"/>
    </row>
    <row r="191" spans="1:39" ht="20.100000000000001" customHeight="1">
      <c r="A191" s="59">
        <v>523</v>
      </c>
      <c r="B191" s="60" t="s">
        <v>846</v>
      </c>
      <c r="C191" s="61" t="s">
        <v>1317</v>
      </c>
      <c r="D191" s="62">
        <v>0</v>
      </c>
      <c r="E191" s="62">
        <v>3840</v>
      </c>
      <c r="F191" s="62">
        <v>0</v>
      </c>
      <c r="G191" s="62">
        <v>1333668.2799999993</v>
      </c>
      <c r="H191" s="62">
        <v>0</v>
      </c>
      <c r="I191" s="62">
        <v>0</v>
      </c>
      <c r="J191" s="62">
        <v>0</v>
      </c>
      <c r="K191" s="62">
        <v>0</v>
      </c>
      <c r="L191" s="62">
        <v>0</v>
      </c>
      <c r="M191" s="62">
        <v>0</v>
      </c>
      <c r="N191" s="62">
        <v>0</v>
      </c>
      <c r="O191" s="62">
        <v>0</v>
      </c>
      <c r="P191" s="62">
        <v>0</v>
      </c>
      <c r="Q191" s="62">
        <v>0</v>
      </c>
      <c r="R191" s="62">
        <v>0</v>
      </c>
      <c r="S191" s="62">
        <v>0</v>
      </c>
      <c r="T191" s="62">
        <v>0</v>
      </c>
      <c r="U191" s="62">
        <v>0</v>
      </c>
      <c r="V191" s="62">
        <v>0</v>
      </c>
      <c r="W191" s="62">
        <v>0</v>
      </c>
      <c r="X191" s="62">
        <v>0</v>
      </c>
      <c r="Y191" s="62">
        <v>0</v>
      </c>
      <c r="Z191" s="62">
        <v>0</v>
      </c>
      <c r="AA191" s="62">
        <v>0</v>
      </c>
      <c r="AB191" s="62">
        <v>0</v>
      </c>
      <c r="AC191" s="62">
        <v>0</v>
      </c>
      <c r="AD191" s="62">
        <v>0</v>
      </c>
      <c r="AE191" s="62">
        <v>0</v>
      </c>
      <c r="AF191" s="62">
        <v>0</v>
      </c>
      <c r="AG191" s="62">
        <v>0</v>
      </c>
      <c r="AH191" s="62">
        <v>0</v>
      </c>
      <c r="AI191" s="62">
        <v>0</v>
      </c>
      <c r="AJ191" s="63">
        <f t="shared" si="2"/>
        <v>1337508.2799999993</v>
      </c>
      <c r="AM191" s="70"/>
    </row>
    <row r="192" spans="1:39" ht="20.100000000000001" customHeight="1">
      <c r="A192" s="59">
        <v>525</v>
      </c>
      <c r="B192" s="60" t="s">
        <v>207</v>
      </c>
      <c r="C192" s="61" t="s">
        <v>1317</v>
      </c>
      <c r="D192" s="62">
        <v>0</v>
      </c>
      <c r="E192" s="62">
        <v>0</v>
      </c>
      <c r="F192" s="62">
        <v>516712.68</v>
      </c>
      <c r="G192" s="62">
        <v>1905027.3900000001</v>
      </c>
      <c r="H192" s="62">
        <v>0</v>
      </c>
      <c r="I192" s="62">
        <v>0</v>
      </c>
      <c r="J192" s="62">
        <v>0</v>
      </c>
      <c r="K192" s="62">
        <v>0</v>
      </c>
      <c r="L192" s="62">
        <v>0</v>
      </c>
      <c r="M192" s="62">
        <v>0</v>
      </c>
      <c r="N192" s="62">
        <v>0</v>
      </c>
      <c r="O192" s="62">
        <v>0</v>
      </c>
      <c r="P192" s="62">
        <v>0</v>
      </c>
      <c r="Q192" s="62">
        <v>0</v>
      </c>
      <c r="R192" s="62">
        <v>0</v>
      </c>
      <c r="S192" s="62">
        <v>0</v>
      </c>
      <c r="T192" s="62">
        <v>0</v>
      </c>
      <c r="U192" s="62">
        <v>0</v>
      </c>
      <c r="V192" s="62">
        <v>0</v>
      </c>
      <c r="W192" s="62">
        <v>0</v>
      </c>
      <c r="X192" s="62">
        <v>0</v>
      </c>
      <c r="Y192" s="62">
        <v>0</v>
      </c>
      <c r="Z192" s="62">
        <v>0</v>
      </c>
      <c r="AA192" s="62">
        <v>0</v>
      </c>
      <c r="AB192" s="62">
        <v>0</v>
      </c>
      <c r="AC192" s="62">
        <v>0</v>
      </c>
      <c r="AD192" s="62">
        <v>0</v>
      </c>
      <c r="AE192" s="62">
        <v>0</v>
      </c>
      <c r="AF192" s="62">
        <v>0</v>
      </c>
      <c r="AG192" s="62">
        <v>0</v>
      </c>
      <c r="AH192" s="62">
        <v>0</v>
      </c>
      <c r="AI192" s="62">
        <v>0</v>
      </c>
      <c r="AJ192" s="63">
        <f t="shared" si="2"/>
        <v>2421740.0700000003</v>
      </c>
      <c r="AM192" s="70"/>
    </row>
    <row r="193" spans="1:39" ht="20.100000000000001" customHeight="1">
      <c r="A193" s="59">
        <v>526</v>
      </c>
      <c r="B193" s="60" t="s">
        <v>847</v>
      </c>
      <c r="C193" s="61" t="s">
        <v>1317</v>
      </c>
      <c r="D193" s="62">
        <v>0</v>
      </c>
      <c r="E193" s="62">
        <v>0</v>
      </c>
      <c r="F193" s="62">
        <v>146130</v>
      </c>
      <c r="G193" s="62">
        <v>2774380.4299999997</v>
      </c>
      <c r="H193" s="62">
        <v>0</v>
      </c>
      <c r="I193" s="62">
        <v>5915.02</v>
      </c>
      <c r="J193" s="62">
        <v>92803.23</v>
      </c>
      <c r="K193" s="62">
        <v>2719.04</v>
      </c>
      <c r="L193" s="62">
        <v>0</v>
      </c>
      <c r="M193" s="62">
        <v>0</v>
      </c>
      <c r="N193" s="62">
        <v>12510.53</v>
      </c>
      <c r="O193" s="62">
        <v>0</v>
      </c>
      <c r="P193" s="62">
        <v>0</v>
      </c>
      <c r="Q193" s="62">
        <v>0</v>
      </c>
      <c r="R193" s="62">
        <v>0</v>
      </c>
      <c r="S193" s="62">
        <v>0</v>
      </c>
      <c r="T193" s="62">
        <v>0</v>
      </c>
      <c r="U193" s="62">
        <v>0</v>
      </c>
      <c r="V193" s="62">
        <v>0</v>
      </c>
      <c r="W193" s="62">
        <v>0</v>
      </c>
      <c r="X193" s="62">
        <v>0</v>
      </c>
      <c r="Y193" s="62">
        <v>0</v>
      </c>
      <c r="Z193" s="62">
        <v>0</v>
      </c>
      <c r="AA193" s="62">
        <v>0</v>
      </c>
      <c r="AB193" s="62">
        <v>0</v>
      </c>
      <c r="AC193" s="62">
        <v>0</v>
      </c>
      <c r="AD193" s="62">
        <v>0</v>
      </c>
      <c r="AE193" s="62">
        <v>0</v>
      </c>
      <c r="AF193" s="62">
        <v>0</v>
      </c>
      <c r="AG193" s="62">
        <v>0</v>
      </c>
      <c r="AH193" s="62">
        <v>0</v>
      </c>
      <c r="AI193" s="62">
        <v>0</v>
      </c>
      <c r="AJ193" s="63">
        <f t="shared" si="2"/>
        <v>3034458.2499999995</v>
      </c>
      <c r="AM193" s="70"/>
    </row>
    <row r="194" spans="1:39" ht="20.100000000000001" customHeight="1">
      <c r="A194" s="59">
        <v>548</v>
      </c>
      <c r="B194" s="60" t="s">
        <v>848</v>
      </c>
      <c r="C194" s="61" t="s">
        <v>1317</v>
      </c>
      <c r="D194" s="62">
        <v>0</v>
      </c>
      <c r="E194" s="62">
        <v>0</v>
      </c>
      <c r="F194" s="62">
        <v>0</v>
      </c>
      <c r="G194" s="62">
        <v>0</v>
      </c>
      <c r="H194" s="62">
        <v>0</v>
      </c>
      <c r="I194" s="62">
        <v>0</v>
      </c>
      <c r="J194" s="62">
        <v>0</v>
      </c>
      <c r="K194" s="62">
        <v>0</v>
      </c>
      <c r="L194" s="62">
        <v>0</v>
      </c>
      <c r="M194" s="62">
        <v>0</v>
      </c>
      <c r="N194" s="62">
        <v>0</v>
      </c>
      <c r="O194" s="62">
        <v>0</v>
      </c>
      <c r="P194" s="62">
        <v>0</v>
      </c>
      <c r="Q194" s="62">
        <v>0</v>
      </c>
      <c r="R194" s="62">
        <v>0</v>
      </c>
      <c r="S194" s="62">
        <v>0</v>
      </c>
      <c r="T194" s="62">
        <v>0</v>
      </c>
      <c r="U194" s="62">
        <v>0</v>
      </c>
      <c r="V194" s="62">
        <v>0</v>
      </c>
      <c r="W194" s="62">
        <v>0</v>
      </c>
      <c r="X194" s="62">
        <v>0</v>
      </c>
      <c r="Y194" s="62">
        <v>0</v>
      </c>
      <c r="Z194" s="62">
        <v>0</v>
      </c>
      <c r="AA194" s="62">
        <v>0</v>
      </c>
      <c r="AB194" s="62">
        <v>0</v>
      </c>
      <c r="AC194" s="62">
        <v>0</v>
      </c>
      <c r="AD194" s="62">
        <v>0</v>
      </c>
      <c r="AE194" s="62">
        <v>0</v>
      </c>
      <c r="AF194" s="62">
        <v>0</v>
      </c>
      <c r="AG194" s="62">
        <v>0</v>
      </c>
      <c r="AH194" s="62">
        <v>0</v>
      </c>
      <c r="AI194" s="62">
        <v>0</v>
      </c>
      <c r="AJ194" s="63">
        <f t="shared" si="2"/>
        <v>0</v>
      </c>
      <c r="AM194" s="70"/>
    </row>
    <row r="195" spans="1:39" ht="20.100000000000001" customHeight="1">
      <c r="A195" s="59">
        <v>551</v>
      </c>
      <c r="B195" s="60" t="s">
        <v>210</v>
      </c>
      <c r="C195" s="61" t="s">
        <v>1317</v>
      </c>
      <c r="D195" s="62">
        <v>0</v>
      </c>
      <c r="E195" s="62">
        <v>0</v>
      </c>
      <c r="F195" s="62">
        <v>0</v>
      </c>
      <c r="G195" s="62">
        <v>0</v>
      </c>
      <c r="H195" s="62">
        <v>0</v>
      </c>
      <c r="I195" s="62">
        <v>0</v>
      </c>
      <c r="J195" s="62">
        <v>0</v>
      </c>
      <c r="K195" s="62">
        <v>0</v>
      </c>
      <c r="L195" s="62">
        <v>0</v>
      </c>
      <c r="M195" s="62">
        <v>0</v>
      </c>
      <c r="N195" s="62">
        <v>0</v>
      </c>
      <c r="O195" s="62">
        <v>0</v>
      </c>
      <c r="P195" s="62">
        <v>0</v>
      </c>
      <c r="Q195" s="62">
        <v>0</v>
      </c>
      <c r="R195" s="62">
        <v>0</v>
      </c>
      <c r="S195" s="62">
        <v>0</v>
      </c>
      <c r="T195" s="62">
        <v>0</v>
      </c>
      <c r="U195" s="62">
        <v>0</v>
      </c>
      <c r="V195" s="62">
        <v>0</v>
      </c>
      <c r="W195" s="62">
        <v>0</v>
      </c>
      <c r="X195" s="62">
        <v>0</v>
      </c>
      <c r="Y195" s="62">
        <v>0</v>
      </c>
      <c r="Z195" s="62">
        <v>0</v>
      </c>
      <c r="AA195" s="62">
        <v>0</v>
      </c>
      <c r="AB195" s="62">
        <v>0</v>
      </c>
      <c r="AC195" s="62">
        <v>0</v>
      </c>
      <c r="AD195" s="62">
        <v>0</v>
      </c>
      <c r="AE195" s="62">
        <v>0</v>
      </c>
      <c r="AF195" s="62">
        <v>0</v>
      </c>
      <c r="AG195" s="62">
        <v>0</v>
      </c>
      <c r="AH195" s="62">
        <v>0</v>
      </c>
      <c r="AI195" s="62">
        <v>0</v>
      </c>
      <c r="AJ195" s="63">
        <f t="shared" si="2"/>
        <v>0</v>
      </c>
      <c r="AM195" s="70"/>
    </row>
    <row r="196" spans="1:39" ht="20.100000000000001" customHeight="1">
      <c r="A196" s="59">
        <v>572</v>
      </c>
      <c r="B196" s="60" t="s">
        <v>849</v>
      </c>
      <c r="C196" s="61" t="s">
        <v>1317</v>
      </c>
      <c r="D196" s="62">
        <v>0</v>
      </c>
      <c r="E196" s="62">
        <v>0</v>
      </c>
      <c r="F196" s="62">
        <v>3174687.23</v>
      </c>
      <c r="G196" s="62">
        <v>156975.11999999997</v>
      </c>
      <c r="H196" s="62">
        <v>0</v>
      </c>
      <c r="I196" s="62">
        <v>100851.84</v>
      </c>
      <c r="J196" s="62">
        <v>0</v>
      </c>
      <c r="K196" s="62">
        <v>0</v>
      </c>
      <c r="L196" s="62">
        <v>42668.39</v>
      </c>
      <c r="M196" s="62">
        <v>0</v>
      </c>
      <c r="N196" s="62">
        <v>0</v>
      </c>
      <c r="O196" s="62">
        <v>0</v>
      </c>
      <c r="P196" s="62">
        <v>0</v>
      </c>
      <c r="Q196" s="62">
        <v>0</v>
      </c>
      <c r="R196" s="62">
        <v>0</v>
      </c>
      <c r="S196" s="62">
        <v>0</v>
      </c>
      <c r="T196" s="62">
        <v>0</v>
      </c>
      <c r="U196" s="62">
        <v>0</v>
      </c>
      <c r="V196" s="62">
        <v>0</v>
      </c>
      <c r="W196" s="62">
        <v>0</v>
      </c>
      <c r="X196" s="62">
        <v>0</v>
      </c>
      <c r="Y196" s="62">
        <v>0</v>
      </c>
      <c r="Z196" s="62">
        <v>0</v>
      </c>
      <c r="AA196" s="62">
        <v>0</v>
      </c>
      <c r="AB196" s="62">
        <v>0</v>
      </c>
      <c r="AC196" s="62">
        <v>0</v>
      </c>
      <c r="AD196" s="62">
        <v>0</v>
      </c>
      <c r="AE196" s="62">
        <v>0</v>
      </c>
      <c r="AF196" s="62">
        <v>0</v>
      </c>
      <c r="AG196" s="62">
        <v>0</v>
      </c>
      <c r="AH196" s="62">
        <v>0</v>
      </c>
      <c r="AI196" s="62">
        <v>0</v>
      </c>
      <c r="AJ196" s="63">
        <f t="shared" si="2"/>
        <v>3475182.58</v>
      </c>
      <c r="AM196" s="70"/>
    </row>
    <row r="197" spans="1:39" ht="20.100000000000001" customHeight="1">
      <c r="A197" s="59">
        <v>573</v>
      </c>
      <c r="B197" s="60" t="s">
        <v>850</v>
      </c>
      <c r="C197" s="61" t="s">
        <v>1317</v>
      </c>
      <c r="D197" s="62">
        <v>0</v>
      </c>
      <c r="E197" s="62">
        <v>0</v>
      </c>
      <c r="F197" s="62">
        <v>0</v>
      </c>
      <c r="G197" s="62">
        <v>0</v>
      </c>
      <c r="H197" s="62">
        <v>0</v>
      </c>
      <c r="I197" s="62">
        <v>0</v>
      </c>
      <c r="J197" s="62">
        <v>0</v>
      </c>
      <c r="K197" s="62">
        <v>0</v>
      </c>
      <c r="L197" s="62">
        <v>0</v>
      </c>
      <c r="M197" s="62">
        <v>0</v>
      </c>
      <c r="N197" s="62">
        <v>0</v>
      </c>
      <c r="O197" s="62">
        <v>0</v>
      </c>
      <c r="P197" s="62">
        <v>0</v>
      </c>
      <c r="Q197" s="62">
        <v>0</v>
      </c>
      <c r="R197" s="62">
        <v>0</v>
      </c>
      <c r="S197" s="62">
        <v>0</v>
      </c>
      <c r="T197" s="62">
        <v>0</v>
      </c>
      <c r="U197" s="62">
        <v>0</v>
      </c>
      <c r="V197" s="62">
        <v>0</v>
      </c>
      <c r="W197" s="62">
        <v>0</v>
      </c>
      <c r="X197" s="62">
        <v>0</v>
      </c>
      <c r="Y197" s="62">
        <v>0</v>
      </c>
      <c r="Z197" s="62">
        <v>0</v>
      </c>
      <c r="AA197" s="62">
        <v>0</v>
      </c>
      <c r="AB197" s="62">
        <v>0</v>
      </c>
      <c r="AC197" s="62">
        <v>0</v>
      </c>
      <c r="AD197" s="62">
        <v>0</v>
      </c>
      <c r="AE197" s="62">
        <v>0</v>
      </c>
      <c r="AF197" s="62">
        <v>0</v>
      </c>
      <c r="AG197" s="62">
        <v>0</v>
      </c>
      <c r="AH197" s="62">
        <v>0</v>
      </c>
      <c r="AI197" s="62">
        <v>0</v>
      </c>
      <c r="AJ197" s="63">
        <f t="shared" si="2"/>
        <v>0</v>
      </c>
      <c r="AM197" s="70"/>
    </row>
    <row r="198" spans="1:39" ht="20.100000000000001" customHeight="1">
      <c r="A198" s="59">
        <v>574</v>
      </c>
      <c r="B198" s="60" t="s">
        <v>851</v>
      </c>
      <c r="C198" s="61" t="s">
        <v>1317</v>
      </c>
      <c r="D198" s="62">
        <v>1656</v>
      </c>
      <c r="E198" s="62">
        <v>1000000</v>
      </c>
      <c r="F198" s="62">
        <v>0</v>
      </c>
      <c r="G198" s="62">
        <v>3607060.2899999996</v>
      </c>
      <c r="H198" s="62">
        <v>0</v>
      </c>
      <c r="I198" s="62">
        <v>50</v>
      </c>
      <c r="J198" s="62">
        <v>18300000</v>
      </c>
      <c r="K198" s="62">
        <v>0</v>
      </c>
      <c r="L198" s="62">
        <v>0</v>
      </c>
      <c r="M198" s="62">
        <v>0</v>
      </c>
      <c r="N198" s="62">
        <v>168585.60000000001</v>
      </c>
      <c r="O198" s="62">
        <v>0</v>
      </c>
      <c r="P198" s="62">
        <v>0</v>
      </c>
      <c r="Q198" s="62">
        <v>0</v>
      </c>
      <c r="R198" s="62">
        <v>0</v>
      </c>
      <c r="S198" s="62">
        <v>0</v>
      </c>
      <c r="T198" s="62">
        <v>0</v>
      </c>
      <c r="U198" s="62">
        <v>0</v>
      </c>
      <c r="V198" s="62">
        <v>0</v>
      </c>
      <c r="W198" s="62">
        <v>0</v>
      </c>
      <c r="X198" s="62">
        <v>0</v>
      </c>
      <c r="Y198" s="62">
        <v>0</v>
      </c>
      <c r="Z198" s="62">
        <v>0</v>
      </c>
      <c r="AA198" s="62">
        <v>0</v>
      </c>
      <c r="AB198" s="62">
        <v>0</v>
      </c>
      <c r="AC198" s="62">
        <v>0</v>
      </c>
      <c r="AD198" s="62">
        <v>0</v>
      </c>
      <c r="AE198" s="62">
        <v>0</v>
      </c>
      <c r="AF198" s="62">
        <v>0</v>
      </c>
      <c r="AG198" s="62">
        <v>0</v>
      </c>
      <c r="AH198" s="62">
        <v>0</v>
      </c>
      <c r="AI198" s="62">
        <v>0</v>
      </c>
      <c r="AJ198" s="63">
        <f t="shared" si="2"/>
        <v>23077351.890000001</v>
      </c>
      <c r="AM198" s="70"/>
    </row>
    <row r="199" spans="1:39" ht="20.100000000000001" customHeight="1">
      <c r="A199" s="59">
        <v>575</v>
      </c>
      <c r="B199" s="60" t="s">
        <v>852</v>
      </c>
      <c r="C199" s="64" t="s">
        <v>1317</v>
      </c>
      <c r="D199" s="62">
        <v>0</v>
      </c>
      <c r="E199" s="62">
        <v>0</v>
      </c>
      <c r="F199" s="62">
        <v>0</v>
      </c>
      <c r="G199" s="62">
        <v>0</v>
      </c>
      <c r="H199" s="62">
        <v>0</v>
      </c>
      <c r="I199" s="62">
        <v>0</v>
      </c>
      <c r="J199" s="62">
        <v>0</v>
      </c>
      <c r="K199" s="62">
        <v>0</v>
      </c>
      <c r="L199" s="62">
        <v>0</v>
      </c>
      <c r="M199" s="62">
        <v>0</v>
      </c>
      <c r="N199" s="62">
        <v>0</v>
      </c>
      <c r="O199" s="62">
        <v>0</v>
      </c>
      <c r="P199" s="62">
        <v>0</v>
      </c>
      <c r="Q199" s="62">
        <v>0</v>
      </c>
      <c r="R199" s="62">
        <v>0</v>
      </c>
      <c r="S199" s="62">
        <v>0</v>
      </c>
      <c r="T199" s="62">
        <v>0</v>
      </c>
      <c r="U199" s="62">
        <v>0</v>
      </c>
      <c r="V199" s="62">
        <v>0</v>
      </c>
      <c r="W199" s="62">
        <v>0</v>
      </c>
      <c r="X199" s="62">
        <v>0</v>
      </c>
      <c r="Y199" s="62">
        <v>0</v>
      </c>
      <c r="Z199" s="62">
        <v>0</v>
      </c>
      <c r="AA199" s="62">
        <v>0</v>
      </c>
      <c r="AB199" s="62">
        <v>0</v>
      </c>
      <c r="AC199" s="62">
        <v>0</v>
      </c>
      <c r="AD199" s="62">
        <v>0</v>
      </c>
      <c r="AE199" s="62">
        <v>0</v>
      </c>
      <c r="AF199" s="62">
        <v>0</v>
      </c>
      <c r="AG199" s="62">
        <v>0</v>
      </c>
      <c r="AH199" s="62">
        <v>0</v>
      </c>
      <c r="AI199" s="62">
        <v>0</v>
      </c>
      <c r="AJ199" s="63">
        <f t="shared" si="2"/>
        <v>0</v>
      </c>
      <c r="AM199" s="70"/>
    </row>
    <row r="200" spans="1:39" ht="20.100000000000001" customHeight="1">
      <c r="A200" s="59">
        <v>576</v>
      </c>
      <c r="B200" s="60" t="s">
        <v>853</v>
      </c>
      <c r="C200" s="64" t="s">
        <v>1317</v>
      </c>
      <c r="D200" s="62">
        <v>3000000</v>
      </c>
      <c r="E200" s="62">
        <v>0</v>
      </c>
      <c r="F200" s="62">
        <v>16876</v>
      </c>
      <c r="G200" s="62">
        <v>51421.599999999999</v>
      </c>
      <c r="H200" s="62">
        <v>0</v>
      </c>
      <c r="I200" s="62">
        <v>3828.53</v>
      </c>
      <c r="J200" s="62">
        <v>0</v>
      </c>
      <c r="K200" s="62">
        <v>1876.9299999999998</v>
      </c>
      <c r="L200" s="62">
        <v>0</v>
      </c>
      <c r="M200" s="62">
        <v>0</v>
      </c>
      <c r="N200" s="62">
        <v>208.82000000000002</v>
      </c>
      <c r="O200" s="62">
        <v>0</v>
      </c>
      <c r="P200" s="62">
        <v>0</v>
      </c>
      <c r="Q200" s="62">
        <v>0</v>
      </c>
      <c r="R200" s="62">
        <v>0</v>
      </c>
      <c r="S200" s="62">
        <v>0</v>
      </c>
      <c r="T200" s="62">
        <v>0</v>
      </c>
      <c r="U200" s="62">
        <v>0</v>
      </c>
      <c r="V200" s="62">
        <v>0</v>
      </c>
      <c r="W200" s="62">
        <v>0</v>
      </c>
      <c r="X200" s="62">
        <v>0</v>
      </c>
      <c r="Y200" s="62">
        <v>0</v>
      </c>
      <c r="Z200" s="62">
        <v>0</v>
      </c>
      <c r="AA200" s="62">
        <v>0</v>
      </c>
      <c r="AB200" s="62">
        <v>0</v>
      </c>
      <c r="AC200" s="62">
        <v>0</v>
      </c>
      <c r="AD200" s="62">
        <v>0</v>
      </c>
      <c r="AE200" s="62">
        <v>0</v>
      </c>
      <c r="AF200" s="62">
        <v>0</v>
      </c>
      <c r="AG200" s="62">
        <v>0</v>
      </c>
      <c r="AH200" s="62">
        <v>0</v>
      </c>
      <c r="AI200" s="62">
        <v>0</v>
      </c>
      <c r="AJ200" s="63">
        <f t="shared" si="2"/>
        <v>3074211.88</v>
      </c>
      <c r="AM200" s="70"/>
    </row>
    <row r="201" spans="1:39" ht="20.100000000000001" customHeight="1">
      <c r="A201" s="59">
        <v>578</v>
      </c>
      <c r="B201" s="60" t="s">
        <v>854</v>
      </c>
      <c r="C201" s="61" t="s">
        <v>1317</v>
      </c>
      <c r="D201" s="62">
        <v>0</v>
      </c>
      <c r="E201" s="62">
        <v>0</v>
      </c>
      <c r="F201" s="62">
        <v>0</v>
      </c>
      <c r="G201" s="62">
        <v>48569.88</v>
      </c>
      <c r="H201" s="62">
        <v>0</v>
      </c>
      <c r="I201" s="62">
        <v>50</v>
      </c>
      <c r="J201" s="62">
        <v>0</v>
      </c>
      <c r="K201" s="62">
        <v>4371.7800000000007</v>
      </c>
      <c r="L201" s="62">
        <v>0</v>
      </c>
      <c r="M201" s="62">
        <v>0</v>
      </c>
      <c r="N201" s="62">
        <v>0</v>
      </c>
      <c r="O201" s="62">
        <v>0</v>
      </c>
      <c r="P201" s="62">
        <v>0</v>
      </c>
      <c r="Q201" s="62">
        <v>0</v>
      </c>
      <c r="R201" s="62">
        <v>0</v>
      </c>
      <c r="S201" s="62">
        <v>0</v>
      </c>
      <c r="T201" s="62">
        <v>0</v>
      </c>
      <c r="U201" s="62">
        <v>0</v>
      </c>
      <c r="V201" s="62">
        <v>0</v>
      </c>
      <c r="W201" s="62">
        <v>0</v>
      </c>
      <c r="X201" s="62">
        <v>0</v>
      </c>
      <c r="Y201" s="62">
        <v>0</v>
      </c>
      <c r="Z201" s="62">
        <v>0</v>
      </c>
      <c r="AA201" s="62">
        <v>0</v>
      </c>
      <c r="AB201" s="62">
        <v>0</v>
      </c>
      <c r="AC201" s="62">
        <v>0</v>
      </c>
      <c r="AD201" s="62">
        <v>0</v>
      </c>
      <c r="AE201" s="62">
        <v>0</v>
      </c>
      <c r="AF201" s="62">
        <v>0</v>
      </c>
      <c r="AG201" s="62">
        <v>0</v>
      </c>
      <c r="AH201" s="62">
        <v>0</v>
      </c>
      <c r="AI201" s="62">
        <v>0</v>
      </c>
      <c r="AJ201" s="63">
        <f t="shared" si="2"/>
        <v>52991.659999999996</v>
      </c>
      <c r="AM201" s="70"/>
    </row>
    <row r="202" spans="1:39" ht="20.100000000000001" customHeight="1">
      <c r="A202" s="59">
        <v>579</v>
      </c>
      <c r="B202" s="60" t="s">
        <v>855</v>
      </c>
      <c r="C202" s="64" t="s">
        <v>1317</v>
      </c>
      <c r="D202" s="62">
        <v>0</v>
      </c>
      <c r="E202" s="62">
        <v>0</v>
      </c>
      <c r="F202" s="62">
        <v>0</v>
      </c>
      <c r="G202" s="62">
        <v>0</v>
      </c>
      <c r="H202" s="62">
        <v>0</v>
      </c>
      <c r="I202" s="62">
        <v>0</v>
      </c>
      <c r="J202" s="62">
        <v>0</v>
      </c>
      <c r="K202" s="62">
        <v>0</v>
      </c>
      <c r="L202" s="62">
        <v>0</v>
      </c>
      <c r="M202" s="62">
        <v>0</v>
      </c>
      <c r="N202" s="62">
        <v>0</v>
      </c>
      <c r="O202" s="62">
        <v>0</v>
      </c>
      <c r="P202" s="62">
        <v>0</v>
      </c>
      <c r="Q202" s="62">
        <v>0</v>
      </c>
      <c r="R202" s="62">
        <v>0</v>
      </c>
      <c r="S202" s="62">
        <v>0</v>
      </c>
      <c r="T202" s="62">
        <v>0</v>
      </c>
      <c r="U202" s="62">
        <v>0</v>
      </c>
      <c r="V202" s="62">
        <v>0</v>
      </c>
      <c r="W202" s="62">
        <v>0</v>
      </c>
      <c r="X202" s="62">
        <v>0</v>
      </c>
      <c r="Y202" s="62">
        <v>0</v>
      </c>
      <c r="Z202" s="62">
        <v>0</v>
      </c>
      <c r="AA202" s="62">
        <v>0</v>
      </c>
      <c r="AB202" s="62">
        <v>0</v>
      </c>
      <c r="AC202" s="62">
        <v>0</v>
      </c>
      <c r="AD202" s="62">
        <v>0</v>
      </c>
      <c r="AE202" s="62">
        <v>0</v>
      </c>
      <c r="AF202" s="62">
        <v>0</v>
      </c>
      <c r="AG202" s="62">
        <v>0</v>
      </c>
      <c r="AH202" s="62">
        <v>0</v>
      </c>
      <c r="AI202" s="62">
        <v>0</v>
      </c>
      <c r="AJ202" s="63">
        <f t="shared" si="2"/>
        <v>0</v>
      </c>
      <c r="AM202" s="70"/>
    </row>
    <row r="203" spans="1:39" ht="20.100000000000001" customHeight="1">
      <c r="A203" s="59">
        <v>580</v>
      </c>
      <c r="B203" s="60" t="s">
        <v>218</v>
      </c>
      <c r="C203" s="61" t="s">
        <v>1317</v>
      </c>
      <c r="D203" s="62">
        <v>211969.49</v>
      </c>
      <c r="E203" s="62">
        <v>0</v>
      </c>
      <c r="F203" s="62">
        <v>54460.59</v>
      </c>
      <c r="G203" s="62">
        <v>422030.38000000006</v>
      </c>
      <c r="H203" s="62">
        <v>0</v>
      </c>
      <c r="I203" s="62">
        <v>0</v>
      </c>
      <c r="J203" s="62">
        <v>77112.070000000007</v>
      </c>
      <c r="K203" s="62">
        <v>0</v>
      </c>
      <c r="L203" s="62">
        <v>0</v>
      </c>
      <c r="M203" s="62">
        <v>0</v>
      </c>
      <c r="N203" s="62">
        <v>0</v>
      </c>
      <c r="O203" s="62">
        <v>0</v>
      </c>
      <c r="P203" s="62">
        <v>0</v>
      </c>
      <c r="Q203" s="62">
        <v>0</v>
      </c>
      <c r="R203" s="62">
        <v>0</v>
      </c>
      <c r="S203" s="62">
        <v>0</v>
      </c>
      <c r="T203" s="62">
        <v>0</v>
      </c>
      <c r="U203" s="62">
        <v>0</v>
      </c>
      <c r="V203" s="62">
        <v>0</v>
      </c>
      <c r="W203" s="62">
        <v>0</v>
      </c>
      <c r="X203" s="62">
        <v>0</v>
      </c>
      <c r="Y203" s="62">
        <v>0</v>
      </c>
      <c r="Z203" s="62">
        <v>0</v>
      </c>
      <c r="AA203" s="62">
        <v>0</v>
      </c>
      <c r="AB203" s="62">
        <v>0</v>
      </c>
      <c r="AC203" s="62">
        <v>0</v>
      </c>
      <c r="AD203" s="62">
        <v>0</v>
      </c>
      <c r="AE203" s="62">
        <v>0</v>
      </c>
      <c r="AF203" s="62">
        <v>0</v>
      </c>
      <c r="AG203" s="62">
        <v>0</v>
      </c>
      <c r="AH203" s="62">
        <v>0</v>
      </c>
      <c r="AI203" s="62">
        <v>0</v>
      </c>
      <c r="AJ203" s="63">
        <f t="shared" si="2"/>
        <v>765572.53</v>
      </c>
      <c r="AM203" s="70"/>
    </row>
    <row r="204" spans="1:39" ht="20.100000000000001" customHeight="1">
      <c r="A204" s="59">
        <v>581</v>
      </c>
      <c r="B204" s="60" t="s">
        <v>856</v>
      </c>
      <c r="C204" s="61" t="s">
        <v>1317</v>
      </c>
      <c r="D204" s="62">
        <v>0</v>
      </c>
      <c r="E204" s="62">
        <v>0</v>
      </c>
      <c r="F204" s="62">
        <v>0</v>
      </c>
      <c r="G204" s="62">
        <v>0</v>
      </c>
      <c r="H204" s="62">
        <v>0</v>
      </c>
      <c r="I204" s="62">
        <v>0</v>
      </c>
      <c r="J204" s="62">
        <v>0</v>
      </c>
      <c r="K204" s="62">
        <v>0</v>
      </c>
      <c r="L204" s="62">
        <v>0</v>
      </c>
      <c r="M204" s="62">
        <v>0</v>
      </c>
      <c r="N204" s="62">
        <v>0</v>
      </c>
      <c r="O204" s="62">
        <v>0</v>
      </c>
      <c r="P204" s="62">
        <v>0</v>
      </c>
      <c r="Q204" s="62">
        <v>0</v>
      </c>
      <c r="R204" s="62">
        <v>0</v>
      </c>
      <c r="S204" s="62">
        <v>0</v>
      </c>
      <c r="T204" s="62">
        <v>0</v>
      </c>
      <c r="U204" s="62">
        <v>0</v>
      </c>
      <c r="V204" s="62">
        <v>0</v>
      </c>
      <c r="W204" s="62">
        <v>0</v>
      </c>
      <c r="X204" s="62">
        <v>0</v>
      </c>
      <c r="Y204" s="62">
        <v>0</v>
      </c>
      <c r="Z204" s="62">
        <v>0</v>
      </c>
      <c r="AA204" s="62">
        <v>0</v>
      </c>
      <c r="AB204" s="62">
        <v>0</v>
      </c>
      <c r="AC204" s="62">
        <v>0</v>
      </c>
      <c r="AD204" s="62">
        <v>0</v>
      </c>
      <c r="AE204" s="62">
        <v>0</v>
      </c>
      <c r="AF204" s="62">
        <v>0</v>
      </c>
      <c r="AG204" s="62">
        <v>0</v>
      </c>
      <c r="AH204" s="62">
        <v>0</v>
      </c>
      <c r="AI204" s="62">
        <v>0</v>
      </c>
      <c r="AJ204" s="63">
        <f t="shared" si="2"/>
        <v>0</v>
      </c>
      <c r="AM204" s="70"/>
    </row>
    <row r="205" spans="1:39" ht="20.100000000000001" customHeight="1">
      <c r="A205" s="59">
        <v>582</v>
      </c>
      <c r="B205" s="60" t="s">
        <v>857</v>
      </c>
      <c r="C205" s="61" t="s">
        <v>1317</v>
      </c>
      <c r="D205" s="62">
        <v>0</v>
      </c>
      <c r="E205" s="62">
        <v>2001656</v>
      </c>
      <c r="F205" s="62">
        <v>16017659.92</v>
      </c>
      <c r="G205" s="62">
        <v>50279.69</v>
      </c>
      <c r="H205" s="62">
        <v>0</v>
      </c>
      <c r="I205" s="62">
        <v>0</v>
      </c>
      <c r="J205" s="62">
        <v>0</v>
      </c>
      <c r="K205" s="62">
        <v>0</v>
      </c>
      <c r="L205" s="62">
        <v>0</v>
      </c>
      <c r="M205" s="62">
        <v>0</v>
      </c>
      <c r="N205" s="62">
        <v>0</v>
      </c>
      <c r="O205" s="62">
        <v>0</v>
      </c>
      <c r="P205" s="62">
        <v>0</v>
      </c>
      <c r="Q205" s="62">
        <v>0</v>
      </c>
      <c r="R205" s="62">
        <v>0</v>
      </c>
      <c r="S205" s="62">
        <v>0</v>
      </c>
      <c r="T205" s="62">
        <v>0</v>
      </c>
      <c r="U205" s="62">
        <v>0</v>
      </c>
      <c r="V205" s="62">
        <v>0</v>
      </c>
      <c r="W205" s="62">
        <v>0</v>
      </c>
      <c r="X205" s="62">
        <v>0</v>
      </c>
      <c r="Y205" s="62">
        <v>0</v>
      </c>
      <c r="Z205" s="62">
        <v>0</v>
      </c>
      <c r="AA205" s="62">
        <v>0</v>
      </c>
      <c r="AB205" s="62">
        <v>0</v>
      </c>
      <c r="AC205" s="62">
        <v>0</v>
      </c>
      <c r="AD205" s="62">
        <v>0</v>
      </c>
      <c r="AE205" s="62">
        <v>0</v>
      </c>
      <c r="AF205" s="62">
        <v>0</v>
      </c>
      <c r="AG205" s="62">
        <v>0</v>
      </c>
      <c r="AH205" s="62">
        <v>0</v>
      </c>
      <c r="AI205" s="62">
        <v>0</v>
      </c>
      <c r="AJ205" s="63">
        <f t="shared" si="2"/>
        <v>18069595.610000003</v>
      </c>
      <c r="AM205" s="70"/>
    </row>
    <row r="206" spans="1:39" ht="20.100000000000001" customHeight="1">
      <c r="A206" s="59">
        <v>584</v>
      </c>
      <c r="B206" s="60" t="s">
        <v>858</v>
      </c>
      <c r="C206" s="61" t="s">
        <v>1317</v>
      </c>
      <c r="D206" s="62">
        <v>0</v>
      </c>
      <c r="E206" s="62">
        <v>0</v>
      </c>
      <c r="F206" s="62">
        <v>0</v>
      </c>
      <c r="G206" s="62">
        <v>0</v>
      </c>
      <c r="H206" s="62">
        <v>0</v>
      </c>
      <c r="I206" s="62">
        <v>0</v>
      </c>
      <c r="J206" s="62">
        <v>0</v>
      </c>
      <c r="K206" s="62">
        <v>0</v>
      </c>
      <c r="L206" s="62">
        <v>0</v>
      </c>
      <c r="M206" s="62">
        <v>0</v>
      </c>
      <c r="N206" s="62">
        <v>0</v>
      </c>
      <c r="O206" s="62">
        <v>0</v>
      </c>
      <c r="P206" s="62">
        <v>0</v>
      </c>
      <c r="Q206" s="62">
        <v>0</v>
      </c>
      <c r="R206" s="62">
        <v>0</v>
      </c>
      <c r="S206" s="62">
        <v>0</v>
      </c>
      <c r="T206" s="62">
        <v>0</v>
      </c>
      <c r="U206" s="62">
        <v>0</v>
      </c>
      <c r="V206" s="62">
        <v>0</v>
      </c>
      <c r="W206" s="62">
        <v>0</v>
      </c>
      <c r="X206" s="62">
        <v>0</v>
      </c>
      <c r="Y206" s="62">
        <v>0</v>
      </c>
      <c r="Z206" s="62">
        <v>0</v>
      </c>
      <c r="AA206" s="62">
        <v>0</v>
      </c>
      <c r="AB206" s="62">
        <v>0</v>
      </c>
      <c r="AC206" s="62">
        <v>0</v>
      </c>
      <c r="AD206" s="62">
        <v>0</v>
      </c>
      <c r="AE206" s="62">
        <v>0</v>
      </c>
      <c r="AF206" s="62">
        <v>0</v>
      </c>
      <c r="AG206" s="62">
        <v>0</v>
      </c>
      <c r="AH206" s="62">
        <v>0</v>
      </c>
      <c r="AI206" s="62">
        <v>0</v>
      </c>
      <c r="AJ206" s="63">
        <f t="shared" ref="AJ206:AJ269" si="3">SUM(D206:AI206)</f>
        <v>0</v>
      </c>
      <c r="AM206" s="70"/>
    </row>
    <row r="207" spans="1:39" ht="20.100000000000001" customHeight="1">
      <c r="A207" s="59">
        <v>585</v>
      </c>
      <c r="B207" s="60" t="s">
        <v>222</v>
      </c>
      <c r="C207" s="61" t="s">
        <v>1317</v>
      </c>
      <c r="D207" s="62">
        <v>0</v>
      </c>
      <c r="E207" s="62">
        <v>10183187</v>
      </c>
      <c r="F207" s="62">
        <v>0</v>
      </c>
      <c r="G207" s="62">
        <v>22</v>
      </c>
      <c r="H207" s="62">
        <v>0</v>
      </c>
      <c r="I207" s="62">
        <v>0</v>
      </c>
      <c r="J207" s="62">
        <v>0</v>
      </c>
      <c r="K207" s="62">
        <v>0</v>
      </c>
      <c r="L207" s="62">
        <v>0</v>
      </c>
      <c r="M207" s="62">
        <v>0</v>
      </c>
      <c r="N207" s="62">
        <v>0</v>
      </c>
      <c r="O207" s="62">
        <v>0</v>
      </c>
      <c r="P207" s="62">
        <v>0</v>
      </c>
      <c r="Q207" s="62">
        <v>0</v>
      </c>
      <c r="R207" s="62">
        <v>0</v>
      </c>
      <c r="S207" s="62">
        <v>0</v>
      </c>
      <c r="T207" s="62">
        <v>7500</v>
      </c>
      <c r="U207" s="62">
        <v>0</v>
      </c>
      <c r="V207" s="62">
        <v>0</v>
      </c>
      <c r="W207" s="62">
        <v>0</v>
      </c>
      <c r="X207" s="62">
        <v>0</v>
      </c>
      <c r="Y207" s="62">
        <v>0</v>
      </c>
      <c r="Z207" s="62">
        <v>0</v>
      </c>
      <c r="AA207" s="62">
        <v>170127.7942</v>
      </c>
      <c r="AB207" s="62">
        <v>0</v>
      </c>
      <c r="AC207" s="62">
        <v>0</v>
      </c>
      <c r="AD207" s="62">
        <v>0</v>
      </c>
      <c r="AE207" s="62">
        <v>0</v>
      </c>
      <c r="AF207" s="62">
        <v>0</v>
      </c>
      <c r="AG207" s="62">
        <v>0</v>
      </c>
      <c r="AH207" s="62">
        <v>0</v>
      </c>
      <c r="AI207" s="62">
        <v>0</v>
      </c>
      <c r="AJ207" s="63">
        <f t="shared" si="3"/>
        <v>10360836.794199999</v>
      </c>
      <c r="AM207" s="70"/>
    </row>
    <row r="208" spans="1:39" ht="20.100000000000001" customHeight="1">
      <c r="A208" s="59">
        <v>586</v>
      </c>
      <c r="B208" s="60" t="s">
        <v>223</v>
      </c>
      <c r="C208" s="64" t="s">
        <v>1317</v>
      </c>
      <c r="D208" s="62">
        <v>0</v>
      </c>
      <c r="E208" s="62">
        <v>0</v>
      </c>
      <c r="F208" s="62">
        <v>74443.98</v>
      </c>
      <c r="G208" s="62">
        <v>25005.5</v>
      </c>
      <c r="H208" s="62">
        <v>0</v>
      </c>
      <c r="I208" s="62">
        <v>53016.200000000012</v>
      </c>
      <c r="J208" s="62">
        <v>0</v>
      </c>
      <c r="K208" s="62">
        <v>0</v>
      </c>
      <c r="L208" s="62">
        <v>0</v>
      </c>
      <c r="M208" s="62">
        <v>0</v>
      </c>
      <c r="N208" s="62">
        <v>0</v>
      </c>
      <c r="O208" s="62">
        <v>0</v>
      </c>
      <c r="P208" s="62">
        <v>0</v>
      </c>
      <c r="Q208" s="62">
        <v>0</v>
      </c>
      <c r="R208" s="62">
        <v>0</v>
      </c>
      <c r="S208" s="62">
        <v>0</v>
      </c>
      <c r="T208" s="62">
        <v>0</v>
      </c>
      <c r="U208" s="62">
        <v>0</v>
      </c>
      <c r="V208" s="62">
        <v>0</v>
      </c>
      <c r="W208" s="62">
        <v>0</v>
      </c>
      <c r="X208" s="62">
        <v>0</v>
      </c>
      <c r="Y208" s="62">
        <v>0</v>
      </c>
      <c r="Z208" s="62">
        <v>0</v>
      </c>
      <c r="AA208" s="62">
        <v>0</v>
      </c>
      <c r="AB208" s="62">
        <v>0</v>
      </c>
      <c r="AC208" s="62">
        <v>0</v>
      </c>
      <c r="AD208" s="62">
        <v>0</v>
      </c>
      <c r="AE208" s="62">
        <v>0</v>
      </c>
      <c r="AF208" s="62">
        <v>0</v>
      </c>
      <c r="AG208" s="62">
        <v>0</v>
      </c>
      <c r="AH208" s="62">
        <v>0</v>
      </c>
      <c r="AI208" s="62">
        <v>0</v>
      </c>
      <c r="AJ208" s="63">
        <f t="shared" si="3"/>
        <v>152465.68</v>
      </c>
      <c r="AM208" s="70"/>
    </row>
    <row r="209" spans="1:39" ht="20.100000000000001" customHeight="1">
      <c r="A209" s="59">
        <v>587</v>
      </c>
      <c r="B209" s="60" t="s">
        <v>859</v>
      </c>
      <c r="C209" s="61" t="s">
        <v>1317</v>
      </c>
      <c r="D209" s="62">
        <v>0</v>
      </c>
      <c r="E209" s="62">
        <v>0</v>
      </c>
      <c r="F209" s="62">
        <v>9347175</v>
      </c>
      <c r="G209" s="62">
        <v>1848932.4500000002</v>
      </c>
      <c r="H209" s="62">
        <v>0</v>
      </c>
      <c r="I209" s="62">
        <v>0</v>
      </c>
      <c r="J209" s="62">
        <v>16417009</v>
      </c>
      <c r="K209" s="62">
        <v>0</v>
      </c>
      <c r="L209" s="62">
        <v>0</v>
      </c>
      <c r="M209" s="62">
        <v>0</v>
      </c>
      <c r="N209" s="62">
        <v>0</v>
      </c>
      <c r="O209" s="62">
        <v>0</v>
      </c>
      <c r="P209" s="62">
        <v>0</v>
      </c>
      <c r="Q209" s="62">
        <v>0</v>
      </c>
      <c r="R209" s="62">
        <v>0</v>
      </c>
      <c r="S209" s="62">
        <v>0</v>
      </c>
      <c r="T209" s="62">
        <v>0</v>
      </c>
      <c r="U209" s="62">
        <v>0</v>
      </c>
      <c r="V209" s="62">
        <v>0</v>
      </c>
      <c r="W209" s="62">
        <v>0</v>
      </c>
      <c r="X209" s="62">
        <v>0</v>
      </c>
      <c r="Y209" s="62">
        <v>0</v>
      </c>
      <c r="Z209" s="62">
        <v>0</v>
      </c>
      <c r="AA209" s="62">
        <v>0</v>
      </c>
      <c r="AB209" s="62">
        <v>0</v>
      </c>
      <c r="AC209" s="62">
        <v>0</v>
      </c>
      <c r="AD209" s="62">
        <v>0</v>
      </c>
      <c r="AE209" s="62">
        <v>0</v>
      </c>
      <c r="AF209" s="62">
        <v>0</v>
      </c>
      <c r="AG209" s="62">
        <v>0</v>
      </c>
      <c r="AH209" s="62">
        <v>0</v>
      </c>
      <c r="AI209" s="62">
        <v>0</v>
      </c>
      <c r="AJ209" s="63">
        <f t="shared" si="3"/>
        <v>27613116.449999999</v>
      </c>
      <c r="AM209" s="70"/>
    </row>
    <row r="210" spans="1:39" ht="20.100000000000001" customHeight="1">
      <c r="A210" s="59">
        <v>588</v>
      </c>
      <c r="B210" s="60" t="s">
        <v>224</v>
      </c>
      <c r="C210" s="64" t="s">
        <v>1317</v>
      </c>
      <c r="D210" s="62">
        <v>0</v>
      </c>
      <c r="E210" s="62">
        <v>0</v>
      </c>
      <c r="F210" s="62">
        <v>0</v>
      </c>
      <c r="G210" s="62">
        <v>0</v>
      </c>
      <c r="H210" s="62">
        <v>0</v>
      </c>
      <c r="I210" s="62">
        <v>0</v>
      </c>
      <c r="J210" s="62">
        <v>0</v>
      </c>
      <c r="K210" s="62">
        <v>0</v>
      </c>
      <c r="L210" s="62">
        <v>0</v>
      </c>
      <c r="M210" s="62">
        <v>0</v>
      </c>
      <c r="N210" s="62">
        <v>0</v>
      </c>
      <c r="O210" s="62">
        <v>0</v>
      </c>
      <c r="P210" s="62">
        <v>0</v>
      </c>
      <c r="Q210" s="62">
        <v>0</v>
      </c>
      <c r="R210" s="62">
        <v>0</v>
      </c>
      <c r="S210" s="62">
        <v>0</v>
      </c>
      <c r="T210" s="62">
        <v>0</v>
      </c>
      <c r="U210" s="62">
        <v>2744000</v>
      </c>
      <c r="V210" s="62">
        <v>0</v>
      </c>
      <c r="W210" s="62">
        <v>0</v>
      </c>
      <c r="X210" s="62">
        <v>0</v>
      </c>
      <c r="Y210" s="62">
        <v>0</v>
      </c>
      <c r="Z210" s="62">
        <v>0</v>
      </c>
      <c r="AA210" s="62">
        <v>0</v>
      </c>
      <c r="AB210" s="62">
        <v>0</v>
      </c>
      <c r="AC210" s="62">
        <v>0</v>
      </c>
      <c r="AD210" s="62">
        <v>0</v>
      </c>
      <c r="AE210" s="62">
        <v>0</v>
      </c>
      <c r="AF210" s="62">
        <v>0</v>
      </c>
      <c r="AG210" s="62">
        <v>0</v>
      </c>
      <c r="AH210" s="62">
        <v>0</v>
      </c>
      <c r="AI210" s="62">
        <v>0</v>
      </c>
      <c r="AJ210" s="63">
        <f t="shared" si="3"/>
        <v>2744000</v>
      </c>
      <c r="AM210" s="70"/>
    </row>
    <row r="211" spans="1:39" ht="20.100000000000001" customHeight="1">
      <c r="A211" s="59">
        <v>589</v>
      </c>
      <c r="B211" s="60" t="s">
        <v>860</v>
      </c>
      <c r="C211" s="64" t="s">
        <v>1317</v>
      </c>
      <c r="D211" s="62">
        <v>0</v>
      </c>
      <c r="E211" s="62">
        <v>0</v>
      </c>
      <c r="F211" s="62">
        <v>0</v>
      </c>
      <c r="G211" s="62">
        <v>0</v>
      </c>
      <c r="H211" s="62">
        <v>0</v>
      </c>
      <c r="I211" s="62">
        <v>0</v>
      </c>
      <c r="J211" s="62">
        <v>0</v>
      </c>
      <c r="K211" s="62">
        <v>0</v>
      </c>
      <c r="L211" s="62">
        <v>0</v>
      </c>
      <c r="M211" s="62">
        <v>0</v>
      </c>
      <c r="N211" s="62">
        <v>0</v>
      </c>
      <c r="O211" s="62">
        <v>0</v>
      </c>
      <c r="P211" s="62">
        <v>0</v>
      </c>
      <c r="Q211" s="62">
        <v>0</v>
      </c>
      <c r="R211" s="62">
        <v>0</v>
      </c>
      <c r="S211" s="62">
        <v>0</v>
      </c>
      <c r="T211" s="62">
        <v>0</v>
      </c>
      <c r="U211" s="62">
        <v>0</v>
      </c>
      <c r="V211" s="62">
        <v>0</v>
      </c>
      <c r="W211" s="62">
        <v>0</v>
      </c>
      <c r="X211" s="62">
        <v>0</v>
      </c>
      <c r="Y211" s="62">
        <v>0</v>
      </c>
      <c r="Z211" s="62">
        <v>0</v>
      </c>
      <c r="AA211" s="62">
        <v>0</v>
      </c>
      <c r="AB211" s="62">
        <v>0</v>
      </c>
      <c r="AC211" s="62">
        <v>0</v>
      </c>
      <c r="AD211" s="62">
        <v>0</v>
      </c>
      <c r="AE211" s="62">
        <v>0</v>
      </c>
      <c r="AF211" s="62">
        <v>0</v>
      </c>
      <c r="AG211" s="62">
        <v>0</v>
      </c>
      <c r="AH211" s="62">
        <v>0</v>
      </c>
      <c r="AI211" s="62">
        <v>0</v>
      </c>
      <c r="AJ211" s="63">
        <f t="shared" si="3"/>
        <v>0</v>
      </c>
      <c r="AM211" s="70"/>
    </row>
    <row r="212" spans="1:39" ht="20.100000000000001" customHeight="1">
      <c r="A212" s="59">
        <v>590</v>
      </c>
      <c r="B212" s="60" t="s">
        <v>861</v>
      </c>
      <c r="C212" s="61" t="s">
        <v>1317</v>
      </c>
      <c r="D212" s="62">
        <v>0</v>
      </c>
      <c r="E212" s="62">
        <v>0</v>
      </c>
      <c r="F212" s="62">
        <v>19917298.059999999</v>
      </c>
      <c r="G212" s="62">
        <v>9099.1600000000017</v>
      </c>
      <c r="H212" s="62">
        <v>0</v>
      </c>
      <c r="I212" s="62">
        <v>22674.67</v>
      </c>
      <c r="J212" s="62">
        <v>0</v>
      </c>
      <c r="K212" s="62">
        <v>0</v>
      </c>
      <c r="L212" s="62">
        <v>0</v>
      </c>
      <c r="M212" s="62">
        <v>0</v>
      </c>
      <c r="N212" s="62">
        <v>44809.34</v>
      </c>
      <c r="O212" s="62">
        <v>0</v>
      </c>
      <c r="P212" s="62">
        <v>0</v>
      </c>
      <c r="Q212" s="62">
        <v>0</v>
      </c>
      <c r="R212" s="62">
        <v>0</v>
      </c>
      <c r="S212" s="62">
        <v>0</v>
      </c>
      <c r="T212" s="62">
        <v>0</v>
      </c>
      <c r="U212" s="62">
        <v>0</v>
      </c>
      <c r="V212" s="62">
        <v>0</v>
      </c>
      <c r="W212" s="62">
        <v>0</v>
      </c>
      <c r="X212" s="62">
        <v>33431.866999999998</v>
      </c>
      <c r="Y212" s="62">
        <v>0</v>
      </c>
      <c r="Z212" s="62">
        <v>0</v>
      </c>
      <c r="AA212" s="62">
        <v>0</v>
      </c>
      <c r="AB212" s="62">
        <v>0</v>
      </c>
      <c r="AC212" s="62">
        <v>0</v>
      </c>
      <c r="AD212" s="62">
        <v>0</v>
      </c>
      <c r="AE212" s="62">
        <v>0</v>
      </c>
      <c r="AF212" s="62">
        <v>0</v>
      </c>
      <c r="AG212" s="62">
        <v>0</v>
      </c>
      <c r="AH212" s="62">
        <v>0</v>
      </c>
      <c r="AI212" s="62">
        <v>0</v>
      </c>
      <c r="AJ212" s="63">
        <f t="shared" si="3"/>
        <v>20027313.096999999</v>
      </c>
      <c r="AM212" s="70"/>
    </row>
    <row r="213" spans="1:39" ht="20.100000000000001" customHeight="1">
      <c r="A213" s="59">
        <v>591</v>
      </c>
      <c r="B213" s="60" t="s">
        <v>862</v>
      </c>
      <c r="C213" s="61" t="s">
        <v>1317</v>
      </c>
      <c r="D213" s="62">
        <v>0</v>
      </c>
      <c r="E213" s="62">
        <v>0</v>
      </c>
      <c r="F213" s="62">
        <v>63874671.130000003</v>
      </c>
      <c r="G213" s="62">
        <v>4210429.17</v>
      </c>
      <c r="H213" s="62">
        <v>0</v>
      </c>
      <c r="I213" s="62">
        <v>0</v>
      </c>
      <c r="J213" s="62">
        <v>0</v>
      </c>
      <c r="K213" s="62">
        <v>17624.09</v>
      </c>
      <c r="L213" s="62">
        <v>0</v>
      </c>
      <c r="M213" s="62">
        <v>0</v>
      </c>
      <c r="N213" s="62">
        <v>0</v>
      </c>
      <c r="O213" s="62">
        <v>0</v>
      </c>
      <c r="P213" s="62">
        <v>0</v>
      </c>
      <c r="Q213" s="62">
        <v>0</v>
      </c>
      <c r="R213" s="62">
        <v>0</v>
      </c>
      <c r="S213" s="62">
        <v>0</v>
      </c>
      <c r="T213" s="62">
        <v>16952</v>
      </c>
      <c r="U213" s="62">
        <v>0</v>
      </c>
      <c r="V213" s="62">
        <v>0</v>
      </c>
      <c r="W213" s="62">
        <v>0</v>
      </c>
      <c r="X213" s="62">
        <v>0</v>
      </c>
      <c r="Y213" s="62">
        <v>0</v>
      </c>
      <c r="Z213" s="62">
        <v>0</v>
      </c>
      <c r="AA213" s="62">
        <v>0</v>
      </c>
      <c r="AB213" s="62">
        <v>0</v>
      </c>
      <c r="AC213" s="62">
        <v>0</v>
      </c>
      <c r="AD213" s="62">
        <v>0</v>
      </c>
      <c r="AE213" s="62">
        <v>0</v>
      </c>
      <c r="AF213" s="62">
        <v>0</v>
      </c>
      <c r="AG213" s="62">
        <v>0</v>
      </c>
      <c r="AH213" s="62">
        <v>0</v>
      </c>
      <c r="AI213" s="62">
        <v>0</v>
      </c>
      <c r="AJ213" s="63">
        <f t="shared" si="3"/>
        <v>68119676.390000001</v>
      </c>
      <c r="AM213" s="70"/>
    </row>
    <row r="214" spans="1:39" ht="20.100000000000001" customHeight="1">
      <c r="A214" s="59">
        <v>592</v>
      </c>
      <c r="B214" s="60" t="s">
        <v>863</v>
      </c>
      <c r="C214" s="61" t="s">
        <v>1317</v>
      </c>
      <c r="D214" s="62">
        <v>0</v>
      </c>
      <c r="E214" s="62">
        <v>0</v>
      </c>
      <c r="F214" s="62">
        <v>32650543.579999998</v>
      </c>
      <c r="G214" s="62">
        <v>1201.45</v>
      </c>
      <c r="H214" s="62">
        <v>0</v>
      </c>
      <c r="I214" s="62">
        <v>2680.12</v>
      </c>
      <c r="J214" s="62">
        <v>1100</v>
      </c>
      <c r="K214" s="62">
        <v>0</v>
      </c>
      <c r="L214" s="62">
        <v>0</v>
      </c>
      <c r="M214" s="62">
        <v>0</v>
      </c>
      <c r="N214" s="62">
        <v>0</v>
      </c>
      <c r="O214" s="62">
        <v>0</v>
      </c>
      <c r="P214" s="62">
        <v>0</v>
      </c>
      <c r="Q214" s="62">
        <v>0</v>
      </c>
      <c r="R214" s="62">
        <v>0</v>
      </c>
      <c r="S214" s="62">
        <v>0</v>
      </c>
      <c r="T214" s="62">
        <v>0</v>
      </c>
      <c r="U214" s="62">
        <v>0</v>
      </c>
      <c r="V214" s="62">
        <v>0</v>
      </c>
      <c r="W214" s="62">
        <v>0</v>
      </c>
      <c r="X214" s="62">
        <v>74623.285799999998</v>
      </c>
      <c r="Y214" s="62">
        <v>0</v>
      </c>
      <c r="Z214" s="62">
        <v>0</v>
      </c>
      <c r="AA214" s="62">
        <v>0</v>
      </c>
      <c r="AB214" s="62">
        <v>0</v>
      </c>
      <c r="AC214" s="62">
        <v>0</v>
      </c>
      <c r="AD214" s="62">
        <v>0</v>
      </c>
      <c r="AE214" s="62">
        <v>0</v>
      </c>
      <c r="AF214" s="62">
        <v>0</v>
      </c>
      <c r="AG214" s="62">
        <v>0</v>
      </c>
      <c r="AH214" s="62">
        <v>0</v>
      </c>
      <c r="AI214" s="62">
        <v>0</v>
      </c>
      <c r="AJ214" s="63">
        <f t="shared" si="3"/>
        <v>32730148.435799997</v>
      </c>
      <c r="AM214" s="70"/>
    </row>
    <row r="215" spans="1:39" ht="20.100000000000001" customHeight="1">
      <c r="A215" s="59">
        <v>593</v>
      </c>
      <c r="B215" s="60" t="s">
        <v>864</v>
      </c>
      <c r="C215" s="61" t="s">
        <v>1317</v>
      </c>
      <c r="D215" s="62">
        <v>0</v>
      </c>
      <c r="E215" s="62">
        <v>0</v>
      </c>
      <c r="F215" s="62">
        <v>0</v>
      </c>
      <c r="G215" s="62">
        <v>0</v>
      </c>
      <c r="H215" s="62">
        <v>0</v>
      </c>
      <c r="I215" s="62">
        <v>0</v>
      </c>
      <c r="J215" s="62">
        <v>0</v>
      </c>
      <c r="K215" s="62">
        <v>0</v>
      </c>
      <c r="L215" s="62">
        <v>0</v>
      </c>
      <c r="M215" s="62">
        <v>0</v>
      </c>
      <c r="N215" s="62">
        <v>0</v>
      </c>
      <c r="O215" s="62">
        <v>0</v>
      </c>
      <c r="P215" s="62">
        <v>0</v>
      </c>
      <c r="Q215" s="62">
        <v>0</v>
      </c>
      <c r="R215" s="62">
        <v>0</v>
      </c>
      <c r="S215" s="62">
        <v>0</v>
      </c>
      <c r="T215" s="62">
        <v>0</v>
      </c>
      <c r="U215" s="62">
        <v>0</v>
      </c>
      <c r="V215" s="62">
        <v>0</v>
      </c>
      <c r="W215" s="62">
        <v>0</v>
      </c>
      <c r="X215" s="62">
        <v>0</v>
      </c>
      <c r="Y215" s="62">
        <v>0</v>
      </c>
      <c r="Z215" s="62">
        <v>0</v>
      </c>
      <c r="AA215" s="62">
        <v>0</v>
      </c>
      <c r="AB215" s="62">
        <v>0</v>
      </c>
      <c r="AC215" s="62">
        <v>0</v>
      </c>
      <c r="AD215" s="62">
        <v>0</v>
      </c>
      <c r="AE215" s="62">
        <v>0</v>
      </c>
      <c r="AF215" s="62">
        <v>0</v>
      </c>
      <c r="AG215" s="62">
        <v>0</v>
      </c>
      <c r="AH215" s="62">
        <v>0</v>
      </c>
      <c r="AI215" s="62">
        <v>0</v>
      </c>
      <c r="AJ215" s="63">
        <f t="shared" si="3"/>
        <v>0</v>
      </c>
      <c r="AM215" s="70"/>
    </row>
    <row r="216" spans="1:39" ht="20.100000000000001" customHeight="1">
      <c r="A216" s="59">
        <v>594</v>
      </c>
      <c r="B216" s="60" t="s">
        <v>113</v>
      </c>
      <c r="C216" s="61" t="s">
        <v>1317</v>
      </c>
      <c r="D216" s="62">
        <v>0</v>
      </c>
      <c r="E216" s="62">
        <v>0</v>
      </c>
      <c r="F216" s="62">
        <v>1829086.3</v>
      </c>
      <c r="G216" s="62">
        <v>47409.69</v>
      </c>
      <c r="H216" s="62">
        <v>0</v>
      </c>
      <c r="I216" s="62">
        <v>0</v>
      </c>
      <c r="J216" s="62">
        <v>0.02</v>
      </c>
      <c r="K216" s="62">
        <v>16142.749999999998</v>
      </c>
      <c r="L216" s="62">
        <v>0</v>
      </c>
      <c r="M216" s="62">
        <v>0</v>
      </c>
      <c r="N216" s="62">
        <v>0.05</v>
      </c>
      <c r="O216" s="62">
        <v>0</v>
      </c>
      <c r="P216" s="62">
        <v>0</v>
      </c>
      <c r="Q216" s="62">
        <v>0</v>
      </c>
      <c r="R216" s="62">
        <v>0</v>
      </c>
      <c r="S216" s="62">
        <v>0</v>
      </c>
      <c r="T216" s="62">
        <v>0</v>
      </c>
      <c r="U216" s="62">
        <v>0</v>
      </c>
      <c r="V216" s="62">
        <v>0</v>
      </c>
      <c r="W216" s="62">
        <v>0</v>
      </c>
      <c r="X216" s="62">
        <v>0</v>
      </c>
      <c r="Y216" s="62">
        <v>0</v>
      </c>
      <c r="Z216" s="62">
        <v>0</v>
      </c>
      <c r="AA216" s="62">
        <v>0</v>
      </c>
      <c r="AB216" s="62">
        <v>0</v>
      </c>
      <c r="AC216" s="62">
        <v>0</v>
      </c>
      <c r="AD216" s="62">
        <v>0</v>
      </c>
      <c r="AE216" s="62">
        <v>0</v>
      </c>
      <c r="AF216" s="62">
        <v>0</v>
      </c>
      <c r="AG216" s="62">
        <v>0</v>
      </c>
      <c r="AH216" s="62">
        <v>0</v>
      </c>
      <c r="AI216" s="62">
        <v>0</v>
      </c>
      <c r="AJ216" s="63">
        <f t="shared" si="3"/>
        <v>1892638.81</v>
      </c>
      <c r="AM216" s="70"/>
    </row>
    <row r="217" spans="1:39" ht="20.100000000000001" customHeight="1">
      <c r="A217" s="59">
        <v>595</v>
      </c>
      <c r="B217" s="60" t="s">
        <v>1281</v>
      </c>
      <c r="C217" s="61" t="s">
        <v>1317</v>
      </c>
      <c r="D217" s="62">
        <v>0</v>
      </c>
      <c r="E217" s="62">
        <v>0</v>
      </c>
      <c r="F217" s="62">
        <v>1475128.67</v>
      </c>
      <c r="G217" s="62">
        <v>0</v>
      </c>
      <c r="H217" s="62">
        <v>0</v>
      </c>
      <c r="I217" s="62">
        <v>0</v>
      </c>
      <c r="J217" s="62">
        <v>0</v>
      </c>
      <c r="K217" s="62">
        <v>0</v>
      </c>
      <c r="L217" s="62">
        <v>0</v>
      </c>
      <c r="M217" s="62">
        <v>0</v>
      </c>
      <c r="N217" s="62">
        <v>0</v>
      </c>
      <c r="O217" s="62">
        <v>0</v>
      </c>
      <c r="P217" s="62">
        <v>0</v>
      </c>
      <c r="Q217" s="62">
        <v>0</v>
      </c>
      <c r="R217" s="62">
        <v>0</v>
      </c>
      <c r="S217" s="62">
        <v>0</v>
      </c>
      <c r="T217" s="62">
        <v>0</v>
      </c>
      <c r="U217" s="62">
        <v>0</v>
      </c>
      <c r="V217" s="62">
        <v>0</v>
      </c>
      <c r="W217" s="62">
        <v>0</v>
      </c>
      <c r="X217" s="62">
        <v>0</v>
      </c>
      <c r="Y217" s="62">
        <v>0</v>
      </c>
      <c r="Z217" s="62">
        <v>0</v>
      </c>
      <c r="AA217" s="62">
        <v>0</v>
      </c>
      <c r="AB217" s="62">
        <v>0</v>
      </c>
      <c r="AC217" s="62">
        <v>0</v>
      </c>
      <c r="AD217" s="62">
        <v>0</v>
      </c>
      <c r="AE217" s="62">
        <v>0</v>
      </c>
      <c r="AF217" s="62">
        <v>0</v>
      </c>
      <c r="AG217" s="62">
        <v>0</v>
      </c>
      <c r="AH217" s="62">
        <v>0</v>
      </c>
      <c r="AI217" s="62">
        <v>0</v>
      </c>
      <c r="AJ217" s="63">
        <f t="shared" si="3"/>
        <v>1475128.67</v>
      </c>
      <c r="AM217" s="70"/>
    </row>
    <row r="218" spans="1:39" ht="20.100000000000001" customHeight="1">
      <c r="A218" s="59">
        <v>620</v>
      </c>
      <c r="B218" s="60" t="s">
        <v>865</v>
      </c>
      <c r="C218" s="61" t="s">
        <v>1317</v>
      </c>
      <c r="D218" s="62">
        <v>0</v>
      </c>
      <c r="E218" s="62">
        <v>0</v>
      </c>
      <c r="F218" s="62">
        <v>0</v>
      </c>
      <c r="G218" s="62">
        <v>0</v>
      </c>
      <c r="H218" s="62">
        <v>0</v>
      </c>
      <c r="I218" s="62">
        <v>0</v>
      </c>
      <c r="J218" s="62">
        <v>0</v>
      </c>
      <c r="K218" s="62">
        <v>0</v>
      </c>
      <c r="L218" s="62">
        <v>0</v>
      </c>
      <c r="M218" s="62">
        <v>0</v>
      </c>
      <c r="N218" s="62">
        <v>0</v>
      </c>
      <c r="O218" s="62">
        <v>0</v>
      </c>
      <c r="P218" s="62">
        <v>0</v>
      </c>
      <c r="Q218" s="62">
        <v>0</v>
      </c>
      <c r="R218" s="62">
        <v>0</v>
      </c>
      <c r="S218" s="62">
        <v>0</v>
      </c>
      <c r="T218" s="62">
        <v>0</v>
      </c>
      <c r="U218" s="62">
        <v>0</v>
      </c>
      <c r="V218" s="62">
        <v>0</v>
      </c>
      <c r="W218" s="62">
        <v>0</v>
      </c>
      <c r="X218" s="62">
        <v>0</v>
      </c>
      <c r="Y218" s="62">
        <v>0</v>
      </c>
      <c r="Z218" s="62">
        <v>0</v>
      </c>
      <c r="AA218" s="62">
        <v>0</v>
      </c>
      <c r="AB218" s="62">
        <v>0</v>
      </c>
      <c r="AC218" s="62">
        <v>0</v>
      </c>
      <c r="AD218" s="62">
        <v>0</v>
      </c>
      <c r="AE218" s="62">
        <v>0</v>
      </c>
      <c r="AF218" s="62">
        <v>0</v>
      </c>
      <c r="AG218" s="62">
        <v>0</v>
      </c>
      <c r="AH218" s="62">
        <v>0</v>
      </c>
      <c r="AI218" s="62">
        <v>0</v>
      </c>
      <c r="AJ218" s="63">
        <f t="shared" si="3"/>
        <v>0</v>
      </c>
      <c r="AM218" s="70"/>
    </row>
    <row r="219" spans="1:39" ht="20.100000000000001" customHeight="1">
      <c r="A219" s="59">
        <v>633</v>
      </c>
      <c r="B219" s="60" t="s">
        <v>231</v>
      </c>
      <c r="C219" s="61" t="s">
        <v>1317</v>
      </c>
      <c r="D219" s="62">
        <v>0</v>
      </c>
      <c r="E219" s="62">
        <v>0</v>
      </c>
      <c r="F219" s="62">
        <v>0</v>
      </c>
      <c r="G219" s="62">
        <v>0</v>
      </c>
      <c r="H219" s="62">
        <v>0</v>
      </c>
      <c r="I219" s="62">
        <v>0</v>
      </c>
      <c r="J219" s="62">
        <v>0</v>
      </c>
      <c r="K219" s="62">
        <v>0</v>
      </c>
      <c r="L219" s="62">
        <v>0</v>
      </c>
      <c r="M219" s="62">
        <v>0</v>
      </c>
      <c r="N219" s="62">
        <v>0</v>
      </c>
      <c r="O219" s="62">
        <v>0</v>
      </c>
      <c r="P219" s="62">
        <v>0</v>
      </c>
      <c r="Q219" s="62">
        <v>0</v>
      </c>
      <c r="R219" s="62">
        <v>0</v>
      </c>
      <c r="S219" s="62">
        <v>0</v>
      </c>
      <c r="T219" s="62">
        <v>0</v>
      </c>
      <c r="U219" s="62">
        <v>0</v>
      </c>
      <c r="V219" s="62">
        <v>0</v>
      </c>
      <c r="W219" s="62">
        <v>0</v>
      </c>
      <c r="X219" s="62">
        <v>0</v>
      </c>
      <c r="Y219" s="62">
        <v>0</v>
      </c>
      <c r="Z219" s="62">
        <v>0</v>
      </c>
      <c r="AA219" s="62">
        <v>0</v>
      </c>
      <c r="AB219" s="62">
        <v>0</v>
      </c>
      <c r="AC219" s="62">
        <v>0</v>
      </c>
      <c r="AD219" s="62">
        <v>0</v>
      </c>
      <c r="AE219" s="62">
        <v>0</v>
      </c>
      <c r="AF219" s="62">
        <v>0</v>
      </c>
      <c r="AG219" s="62">
        <v>0</v>
      </c>
      <c r="AH219" s="62">
        <v>0</v>
      </c>
      <c r="AI219" s="62">
        <v>0</v>
      </c>
      <c r="AJ219" s="63">
        <f t="shared" si="3"/>
        <v>0</v>
      </c>
      <c r="AM219" s="70"/>
    </row>
    <row r="220" spans="1:39" ht="20.100000000000001" customHeight="1">
      <c r="A220" s="59">
        <v>634</v>
      </c>
      <c r="B220" s="60" t="s">
        <v>866</v>
      </c>
      <c r="C220" s="61" t="s">
        <v>1317</v>
      </c>
      <c r="D220" s="62">
        <v>0</v>
      </c>
      <c r="E220" s="62">
        <v>0</v>
      </c>
      <c r="F220" s="62">
        <v>0</v>
      </c>
      <c r="G220" s="62">
        <v>0</v>
      </c>
      <c r="H220" s="62">
        <v>0</v>
      </c>
      <c r="I220" s="62">
        <v>0</v>
      </c>
      <c r="J220" s="62">
        <v>0</v>
      </c>
      <c r="K220" s="62">
        <v>0</v>
      </c>
      <c r="L220" s="62">
        <v>0</v>
      </c>
      <c r="M220" s="62">
        <v>0</v>
      </c>
      <c r="N220" s="62">
        <v>0</v>
      </c>
      <c r="O220" s="62">
        <v>0</v>
      </c>
      <c r="P220" s="62">
        <v>0</v>
      </c>
      <c r="Q220" s="62">
        <v>0</v>
      </c>
      <c r="R220" s="62">
        <v>0</v>
      </c>
      <c r="S220" s="62">
        <v>0</v>
      </c>
      <c r="T220" s="62">
        <v>0</v>
      </c>
      <c r="U220" s="62">
        <v>0</v>
      </c>
      <c r="V220" s="62">
        <v>0</v>
      </c>
      <c r="W220" s="62">
        <v>0</v>
      </c>
      <c r="X220" s="62">
        <v>0</v>
      </c>
      <c r="Y220" s="62">
        <v>0</v>
      </c>
      <c r="Z220" s="62">
        <v>0</v>
      </c>
      <c r="AA220" s="62">
        <v>0</v>
      </c>
      <c r="AB220" s="62">
        <v>0</v>
      </c>
      <c r="AC220" s="62">
        <v>0</v>
      </c>
      <c r="AD220" s="62">
        <v>0</v>
      </c>
      <c r="AE220" s="62">
        <v>0</v>
      </c>
      <c r="AF220" s="62">
        <v>0</v>
      </c>
      <c r="AG220" s="62">
        <v>0</v>
      </c>
      <c r="AH220" s="62">
        <v>0</v>
      </c>
      <c r="AI220" s="62">
        <v>0</v>
      </c>
      <c r="AJ220" s="63">
        <f t="shared" si="3"/>
        <v>0</v>
      </c>
      <c r="AM220" s="70"/>
    </row>
    <row r="221" spans="1:39" ht="20.100000000000001" customHeight="1">
      <c r="A221" s="59">
        <v>650</v>
      </c>
      <c r="B221" s="60" t="s">
        <v>233</v>
      </c>
      <c r="C221" s="64" t="s">
        <v>1317</v>
      </c>
      <c r="D221" s="62">
        <v>0</v>
      </c>
      <c r="E221" s="62">
        <v>0</v>
      </c>
      <c r="F221" s="62">
        <v>0</v>
      </c>
      <c r="G221" s="62">
        <v>82663.259999999995</v>
      </c>
      <c r="H221" s="62">
        <v>0</v>
      </c>
      <c r="I221" s="62">
        <v>0</v>
      </c>
      <c r="J221" s="62">
        <v>0</v>
      </c>
      <c r="K221" s="62">
        <v>0</v>
      </c>
      <c r="L221" s="62">
        <v>0</v>
      </c>
      <c r="M221" s="62">
        <v>0</v>
      </c>
      <c r="N221" s="62">
        <v>0</v>
      </c>
      <c r="O221" s="62">
        <v>0</v>
      </c>
      <c r="P221" s="62">
        <v>0</v>
      </c>
      <c r="Q221" s="62">
        <v>0</v>
      </c>
      <c r="R221" s="62">
        <v>0</v>
      </c>
      <c r="S221" s="62">
        <v>0</v>
      </c>
      <c r="T221" s="62">
        <v>0</v>
      </c>
      <c r="U221" s="62">
        <v>0</v>
      </c>
      <c r="V221" s="62">
        <v>0</v>
      </c>
      <c r="W221" s="62">
        <v>0</v>
      </c>
      <c r="X221" s="62">
        <v>0</v>
      </c>
      <c r="Y221" s="62">
        <v>0</v>
      </c>
      <c r="Z221" s="62">
        <v>0</v>
      </c>
      <c r="AA221" s="62">
        <v>0</v>
      </c>
      <c r="AB221" s="62">
        <v>0</v>
      </c>
      <c r="AC221" s="62">
        <v>0</v>
      </c>
      <c r="AD221" s="62">
        <v>0</v>
      </c>
      <c r="AE221" s="62">
        <v>0</v>
      </c>
      <c r="AF221" s="62">
        <v>0</v>
      </c>
      <c r="AG221" s="62">
        <v>0</v>
      </c>
      <c r="AH221" s="62">
        <v>0</v>
      </c>
      <c r="AI221" s="62">
        <v>0</v>
      </c>
      <c r="AJ221" s="63">
        <f t="shared" si="3"/>
        <v>82663.259999999995</v>
      </c>
      <c r="AM221" s="70"/>
    </row>
    <row r="222" spans="1:39" ht="20.100000000000001" customHeight="1">
      <c r="A222" s="59">
        <v>660</v>
      </c>
      <c r="B222" s="60" t="s">
        <v>234</v>
      </c>
      <c r="C222" s="61" t="s">
        <v>1317</v>
      </c>
      <c r="D222" s="62">
        <v>1910.85</v>
      </c>
      <c r="E222" s="62">
        <v>0</v>
      </c>
      <c r="F222" s="62">
        <v>31967223.109999999</v>
      </c>
      <c r="G222" s="62">
        <v>270337.27</v>
      </c>
      <c r="H222" s="62">
        <v>0</v>
      </c>
      <c r="I222" s="62">
        <v>0</v>
      </c>
      <c r="J222" s="62">
        <v>2076466.99</v>
      </c>
      <c r="K222" s="62">
        <v>711.72</v>
      </c>
      <c r="L222" s="62">
        <v>0</v>
      </c>
      <c r="M222" s="62">
        <v>0</v>
      </c>
      <c r="N222" s="62">
        <v>0</v>
      </c>
      <c r="O222" s="62">
        <v>0</v>
      </c>
      <c r="P222" s="62">
        <v>0</v>
      </c>
      <c r="Q222" s="62">
        <v>0</v>
      </c>
      <c r="R222" s="62">
        <v>0</v>
      </c>
      <c r="S222" s="62">
        <v>0</v>
      </c>
      <c r="T222" s="62">
        <v>0</v>
      </c>
      <c r="U222" s="62">
        <v>0</v>
      </c>
      <c r="V222" s="62">
        <v>0</v>
      </c>
      <c r="W222" s="62">
        <v>0</v>
      </c>
      <c r="X222" s="62">
        <v>0</v>
      </c>
      <c r="Y222" s="62">
        <v>0</v>
      </c>
      <c r="Z222" s="62">
        <v>0</v>
      </c>
      <c r="AA222" s="62">
        <v>0</v>
      </c>
      <c r="AB222" s="62">
        <v>0</v>
      </c>
      <c r="AC222" s="62">
        <v>0</v>
      </c>
      <c r="AD222" s="62">
        <v>0</v>
      </c>
      <c r="AE222" s="62">
        <v>0</v>
      </c>
      <c r="AF222" s="62">
        <v>0</v>
      </c>
      <c r="AG222" s="62">
        <v>0</v>
      </c>
      <c r="AH222" s="62">
        <v>0</v>
      </c>
      <c r="AI222" s="62">
        <v>0</v>
      </c>
      <c r="AJ222" s="63">
        <f t="shared" si="3"/>
        <v>34316649.939999998</v>
      </c>
      <c r="AM222" s="70"/>
    </row>
    <row r="223" spans="1:39" ht="20.100000000000001" customHeight="1">
      <c r="A223" s="59">
        <v>661</v>
      </c>
      <c r="B223" s="60" t="s">
        <v>235</v>
      </c>
      <c r="C223" s="61" t="s">
        <v>1317</v>
      </c>
      <c r="D223" s="62">
        <v>0</v>
      </c>
      <c r="E223" s="62">
        <v>0</v>
      </c>
      <c r="F223" s="62">
        <v>6321</v>
      </c>
      <c r="G223" s="62">
        <v>22285.15</v>
      </c>
      <c r="H223" s="62">
        <v>0</v>
      </c>
      <c r="I223" s="62">
        <v>0</v>
      </c>
      <c r="J223" s="62">
        <v>0</v>
      </c>
      <c r="K223" s="62">
        <v>0</v>
      </c>
      <c r="L223" s="62">
        <v>0</v>
      </c>
      <c r="M223" s="62">
        <v>0</v>
      </c>
      <c r="N223" s="62">
        <v>0</v>
      </c>
      <c r="O223" s="62">
        <v>0</v>
      </c>
      <c r="P223" s="62">
        <v>0</v>
      </c>
      <c r="Q223" s="62">
        <v>0</v>
      </c>
      <c r="R223" s="62">
        <v>0</v>
      </c>
      <c r="S223" s="62">
        <v>0</v>
      </c>
      <c r="T223" s="62">
        <v>0</v>
      </c>
      <c r="U223" s="62">
        <v>0</v>
      </c>
      <c r="V223" s="62">
        <v>0</v>
      </c>
      <c r="W223" s="62">
        <v>0</v>
      </c>
      <c r="X223" s="62">
        <v>0</v>
      </c>
      <c r="Y223" s="62">
        <v>0</v>
      </c>
      <c r="Z223" s="62">
        <v>0</v>
      </c>
      <c r="AA223" s="62">
        <v>0</v>
      </c>
      <c r="AB223" s="62">
        <v>0</v>
      </c>
      <c r="AC223" s="62">
        <v>0</v>
      </c>
      <c r="AD223" s="62">
        <v>0</v>
      </c>
      <c r="AE223" s="62">
        <v>0</v>
      </c>
      <c r="AF223" s="62">
        <v>0</v>
      </c>
      <c r="AG223" s="62">
        <v>0</v>
      </c>
      <c r="AH223" s="62">
        <v>0</v>
      </c>
      <c r="AI223" s="62">
        <v>0</v>
      </c>
      <c r="AJ223" s="63">
        <f t="shared" si="3"/>
        <v>28606.15</v>
      </c>
      <c r="AM223" s="70"/>
    </row>
    <row r="224" spans="1:39" ht="20.100000000000001" customHeight="1">
      <c r="A224" s="59">
        <v>670</v>
      </c>
      <c r="B224" s="60" t="s">
        <v>236</v>
      </c>
      <c r="C224" s="61" t="s">
        <v>1317</v>
      </c>
      <c r="D224" s="62">
        <v>0</v>
      </c>
      <c r="E224" s="62">
        <v>0</v>
      </c>
      <c r="F224" s="62">
        <v>18509206.550000001</v>
      </c>
      <c r="G224" s="62">
        <v>858465.74</v>
      </c>
      <c r="H224" s="62">
        <v>0</v>
      </c>
      <c r="I224" s="62">
        <v>68815.710000000006</v>
      </c>
      <c r="J224" s="62">
        <v>6758188.0100000007</v>
      </c>
      <c r="K224" s="62">
        <v>100</v>
      </c>
      <c r="L224" s="62">
        <v>0</v>
      </c>
      <c r="M224" s="62">
        <v>0</v>
      </c>
      <c r="N224" s="62">
        <v>3091.01</v>
      </c>
      <c r="O224" s="62">
        <v>0</v>
      </c>
      <c r="P224" s="62">
        <v>0</v>
      </c>
      <c r="Q224" s="62">
        <v>0</v>
      </c>
      <c r="R224" s="62">
        <v>0</v>
      </c>
      <c r="S224" s="62">
        <v>0</v>
      </c>
      <c r="T224" s="62">
        <v>0</v>
      </c>
      <c r="U224" s="62">
        <v>0</v>
      </c>
      <c r="V224" s="62">
        <v>0</v>
      </c>
      <c r="W224" s="62">
        <v>0</v>
      </c>
      <c r="X224" s="62">
        <v>0</v>
      </c>
      <c r="Y224" s="62">
        <v>0</v>
      </c>
      <c r="Z224" s="62">
        <v>0</v>
      </c>
      <c r="AA224" s="62">
        <v>0</v>
      </c>
      <c r="AB224" s="62">
        <v>0</v>
      </c>
      <c r="AC224" s="62">
        <v>0</v>
      </c>
      <c r="AD224" s="62">
        <v>0</v>
      </c>
      <c r="AE224" s="62">
        <v>0</v>
      </c>
      <c r="AF224" s="62">
        <v>0</v>
      </c>
      <c r="AG224" s="62">
        <v>0</v>
      </c>
      <c r="AH224" s="62">
        <v>0</v>
      </c>
      <c r="AI224" s="62">
        <v>0</v>
      </c>
      <c r="AJ224" s="63">
        <f t="shared" si="3"/>
        <v>26197867.020000003</v>
      </c>
      <c r="AM224" s="70"/>
    </row>
    <row r="225" spans="1:39" ht="20.100000000000001" customHeight="1">
      <c r="A225" s="59">
        <v>680</v>
      </c>
      <c r="B225" s="60" t="s">
        <v>867</v>
      </c>
      <c r="C225" s="61" t="s">
        <v>1317</v>
      </c>
      <c r="D225" s="62">
        <v>0</v>
      </c>
      <c r="E225" s="62">
        <v>0</v>
      </c>
      <c r="F225" s="62">
        <v>0</v>
      </c>
      <c r="G225" s="62">
        <v>71359.510000000009</v>
      </c>
      <c r="H225" s="62">
        <v>0</v>
      </c>
      <c r="I225" s="62">
        <v>585.28</v>
      </c>
      <c r="J225" s="62">
        <v>0</v>
      </c>
      <c r="K225" s="62">
        <v>0</v>
      </c>
      <c r="L225" s="62">
        <v>0</v>
      </c>
      <c r="M225" s="62">
        <v>0</v>
      </c>
      <c r="N225" s="62">
        <v>52.98</v>
      </c>
      <c r="O225" s="62">
        <v>0</v>
      </c>
      <c r="P225" s="62">
        <v>0</v>
      </c>
      <c r="Q225" s="62">
        <v>0</v>
      </c>
      <c r="R225" s="62">
        <v>0</v>
      </c>
      <c r="S225" s="62">
        <v>0</v>
      </c>
      <c r="T225" s="62">
        <v>0</v>
      </c>
      <c r="U225" s="62">
        <v>0</v>
      </c>
      <c r="V225" s="62">
        <v>0</v>
      </c>
      <c r="W225" s="62">
        <v>0</v>
      </c>
      <c r="X225" s="62">
        <v>0</v>
      </c>
      <c r="Y225" s="62">
        <v>0</v>
      </c>
      <c r="Z225" s="62">
        <v>0</v>
      </c>
      <c r="AA225" s="62">
        <v>0</v>
      </c>
      <c r="AB225" s="62">
        <v>0</v>
      </c>
      <c r="AC225" s="62">
        <v>0</v>
      </c>
      <c r="AD225" s="62">
        <v>0</v>
      </c>
      <c r="AE225" s="62">
        <v>0</v>
      </c>
      <c r="AF225" s="62">
        <v>0</v>
      </c>
      <c r="AG225" s="62">
        <v>0</v>
      </c>
      <c r="AH225" s="62">
        <v>0</v>
      </c>
      <c r="AI225" s="62">
        <v>0</v>
      </c>
      <c r="AJ225" s="63">
        <f t="shared" si="3"/>
        <v>71997.77</v>
      </c>
      <c r="AM225" s="70"/>
    </row>
    <row r="226" spans="1:39" ht="20.100000000000001" customHeight="1">
      <c r="A226" s="59">
        <v>681</v>
      </c>
      <c r="B226" s="60" t="s">
        <v>238</v>
      </c>
      <c r="C226" s="61" t="s">
        <v>1317</v>
      </c>
      <c r="D226" s="62">
        <v>0</v>
      </c>
      <c r="E226" s="62">
        <v>0</v>
      </c>
      <c r="F226" s="62">
        <v>0</v>
      </c>
      <c r="G226" s="62">
        <v>0</v>
      </c>
      <c r="H226" s="62">
        <v>0</v>
      </c>
      <c r="I226" s="62">
        <v>0</v>
      </c>
      <c r="J226" s="62">
        <v>0</v>
      </c>
      <c r="K226" s="62">
        <v>0</v>
      </c>
      <c r="L226" s="62">
        <v>0</v>
      </c>
      <c r="M226" s="62">
        <v>0</v>
      </c>
      <c r="N226" s="62">
        <v>0</v>
      </c>
      <c r="O226" s="62">
        <v>0</v>
      </c>
      <c r="P226" s="62">
        <v>0</v>
      </c>
      <c r="Q226" s="62">
        <v>0</v>
      </c>
      <c r="R226" s="62">
        <v>0</v>
      </c>
      <c r="S226" s="62">
        <v>0</v>
      </c>
      <c r="T226" s="62">
        <v>0</v>
      </c>
      <c r="U226" s="62">
        <v>0</v>
      </c>
      <c r="V226" s="62">
        <v>0</v>
      </c>
      <c r="W226" s="62">
        <v>0</v>
      </c>
      <c r="X226" s="62">
        <v>0</v>
      </c>
      <c r="Y226" s="62">
        <v>0</v>
      </c>
      <c r="Z226" s="62">
        <v>0</v>
      </c>
      <c r="AA226" s="62">
        <v>0</v>
      </c>
      <c r="AB226" s="62">
        <v>0</v>
      </c>
      <c r="AC226" s="62">
        <v>0</v>
      </c>
      <c r="AD226" s="62">
        <v>0</v>
      </c>
      <c r="AE226" s="62">
        <v>0</v>
      </c>
      <c r="AF226" s="62">
        <v>0</v>
      </c>
      <c r="AG226" s="62">
        <v>0</v>
      </c>
      <c r="AH226" s="62">
        <v>0</v>
      </c>
      <c r="AI226" s="62">
        <v>0</v>
      </c>
      <c r="AJ226" s="63">
        <f t="shared" si="3"/>
        <v>0</v>
      </c>
      <c r="AM226" s="70"/>
    </row>
    <row r="227" spans="1:39" ht="20.100000000000001" customHeight="1">
      <c r="A227" s="59">
        <v>682</v>
      </c>
      <c r="B227" s="60" t="s">
        <v>868</v>
      </c>
      <c r="C227" s="61" t="s">
        <v>1317</v>
      </c>
      <c r="D227" s="62">
        <v>0</v>
      </c>
      <c r="E227" s="62">
        <v>0</v>
      </c>
      <c r="F227" s="62">
        <v>0</v>
      </c>
      <c r="G227" s="62">
        <v>41296.1</v>
      </c>
      <c r="H227" s="62">
        <v>0</v>
      </c>
      <c r="I227" s="62">
        <v>50</v>
      </c>
      <c r="J227" s="62">
        <v>3087000</v>
      </c>
      <c r="K227" s="62">
        <v>0</v>
      </c>
      <c r="L227" s="62">
        <v>0</v>
      </c>
      <c r="M227" s="62">
        <v>0</v>
      </c>
      <c r="N227" s="62">
        <v>0</v>
      </c>
      <c r="O227" s="62">
        <v>0</v>
      </c>
      <c r="P227" s="62">
        <v>0</v>
      </c>
      <c r="Q227" s="62">
        <v>0</v>
      </c>
      <c r="R227" s="62">
        <v>0</v>
      </c>
      <c r="S227" s="62">
        <v>0</v>
      </c>
      <c r="T227" s="62">
        <v>0</v>
      </c>
      <c r="U227" s="62">
        <v>0</v>
      </c>
      <c r="V227" s="62">
        <v>0</v>
      </c>
      <c r="W227" s="62">
        <v>0</v>
      </c>
      <c r="X227" s="62">
        <v>0</v>
      </c>
      <c r="Y227" s="62">
        <v>0</v>
      </c>
      <c r="Z227" s="62">
        <v>0</v>
      </c>
      <c r="AA227" s="62">
        <v>0</v>
      </c>
      <c r="AB227" s="62">
        <v>0</v>
      </c>
      <c r="AC227" s="62">
        <v>0</v>
      </c>
      <c r="AD227" s="62">
        <v>0</v>
      </c>
      <c r="AE227" s="62">
        <v>0</v>
      </c>
      <c r="AF227" s="62">
        <v>0</v>
      </c>
      <c r="AG227" s="62">
        <v>0</v>
      </c>
      <c r="AH227" s="62">
        <v>0</v>
      </c>
      <c r="AI227" s="62">
        <v>0</v>
      </c>
      <c r="AJ227" s="63">
        <f t="shared" si="3"/>
        <v>3128346.1</v>
      </c>
      <c r="AM227" s="70"/>
    </row>
    <row r="228" spans="1:39" ht="20.100000000000001" customHeight="1">
      <c r="A228" s="59">
        <v>683</v>
      </c>
      <c r="B228" s="60" t="s">
        <v>869</v>
      </c>
      <c r="C228" s="61" t="s">
        <v>1317</v>
      </c>
      <c r="D228" s="62">
        <v>0</v>
      </c>
      <c r="E228" s="62">
        <v>0</v>
      </c>
      <c r="F228" s="62">
        <v>0</v>
      </c>
      <c r="G228" s="62">
        <v>0</v>
      </c>
      <c r="H228" s="62">
        <v>0</v>
      </c>
      <c r="I228" s="62">
        <v>100</v>
      </c>
      <c r="J228" s="62">
        <v>1366935.61</v>
      </c>
      <c r="K228" s="62">
        <v>16001.220000000001</v>
      </c>
      <c r="L228" s="62">
        <v>0</v>
      </c>
      <c r="M228" s="62">
        <v>0</v>
      </c>
      <c r="N228" s="62">
        <v>47541.39</v>
      </c>
      <c r="O228" s="62">
        <v>0</v>
      </c>
      <c r="P228" s="62">
        <v>0</v>
      </c>
      <c r="Q228" s="62">
        <v>0</v>
      </c>
      <c r="R228" s="62">
        <v>0</v>
      </c>
      <c r="S228" s="62">
        <v>0</v>
      </c>
      <c r="T228" s="62">
        <v>0</v>
      </c>
      <c r="U228" s="62">
        <v>0</v>
      </c>
      <c r="V228" s="62">
        <v>0</v>
      </c>
      <c r="W228" s="62">
        <v>0</v>
      </c>
      <c r="X228" s="62">
        <v>0</v>
      </c>
      <c r="Y228" s="62">
        <v>0</v>
      </c>
      <c r="Z228" s="62">
        <v>0</v>
      </c>
      <c r="AA228" s="62">
        <v>0</v>
      </c>
      <c r="AB228" s="62">
        <v>0</v>
      </c>
      <c r="AC228" s="62">
        <v>0</v>
      </c>
      <c r="AD228" s="62">
        <v>0</v>
      </c>
      <c r="AE228" s="62">
        <v>0</v>
      </c>
      <c r="AF228" s="62">
        <v>0</v>
      </c>
      <c r="AG228" s="62">
        <v>0</v>
      </c>
      <c r="AH228" s="62">
        <v>0</v>
      </c>
      <c r="AI228" s="62">
        <v>0</v>
      </c>
      <c r="AJ228" s="63">
        <f t="shared" si="3"/>
        <v>1430578.22</v>
      </c>
      <c r="AM228" s="70"/>
    </row>
    <row r="229" spans="1:39" ht="20.100000000000001" customHeight="1">
      <c r="A229" s="59">
        <v>716</v>
      </c>
      <c r="B229" s="60" t="s">
        <v>870</v>
      </c>
      <c r="C229" s="64" t="s">
        <v>1317</v>
      </c>
      <c r="D229" s="62">
        <v>0</v>
      </c>
      <c r="E229" s="62">
        <v>0</v>
      </c>
      <c r="F229" s="62">
        <v>0</v>
      </c>
      <c r="G229" s="62">
        <v>0</v>
      </c>
      <c r="H229" s="62">
        <v>0</v>
      </c>
      <c r="I229" s="62">
        <v>0</v>
      </c>
      <c r="J229" s="62">
        <v>0</v>
      </c>
      <c r="K229" s="62">
        <v>0</v>
      </c>
      <c r="L229" s="62">
        <v>0</v>
      </c>
      <c r="M229" s="62">
        <v>0</v>
      </c>
      <c r="N229" s="62">
        <v>0</v>
      </c>
      <c r="O229" s="62">
        <v>0</v>
      </c>
      <c r="P229" s="62">
        <v>0</v>
      </c>
      <c r="Q229" s="62">
        <v>0</v>
      </c>
      <c r="R229" s="62">
        <v>0</v>
      </c>
      <c r="S229" s="62">
        <v>0</v>
      </c>
      <c r="T229" s="62">
        <v>0</v>
      </c>
      <c r="U229" s="62">
        <v>0</v>
      </c>
      <c r="V229" s="62">
        <v>0</v>
      </c>
      <c r="W229" s="62">
        <v>0</v>
      </c>
      <c r="X229" s="62">
        <v>0</v>
      </c>
      <c r="Y229" s="62">
        <v>0</v>
      </c>
      <c r="Z229" s="62">
        <v>0</v>
      </c>
      <c r="AA229" s="62">
        <v>0</v>
      </c>
      <c r="AB229" s="62">
        <v>0</v>
      </c>
      <c r="AC229" s="62">
        <v>0</v>
      </c>
      <c r="AD229" s="62">
        <v>0</v>
      </c>
      <c r="AE229" s="62">
        <v>0</v>
      </c>
      <c r="AF229" s="62">
        <v>0</v>
      </c>
      <c r="AG229" s="62">
        <v>0</v>
      </c>
      <c r="AH229" s="62">
        <v>0</v>
      </c>
      <c r="AI229" s="62">
        <v>0</v>
      </c>
      <c r="AJ229" s="63">
        <f t="shared" si="3"/>
        <v>0</v>
      </c>
      <c r="AM229" s="70"/>
    </row>
    <row r="230" spans="1:39" ht="20.100000000000001" customHeight="1">
      <c r="A230" s="59">
        <v>718</v>
      </c>
      <c r="B230" s="60" t="s">
        <v>242</v>
      </c>
      <c r="C230" s="61" t="s">
        <v>1317</v>
      </c>
      <c r="D230" s="62">
        <v>0</v>
      </c>
      <c r="E230" s="62">
        <v>0</v>
      </c>
      <c r="F230" s="62">
        <v>0</v>
      </c>
      <c r="G230" s="62">
        <v>0</v>
      </c>
      <c r="H230" s="62">
        <v>0</v>
      </c>
      <c r="I230" s="62">
        <v>0</v>
      </c>
      <c r="J230" s="62">
        <v>0</v>
      </c>
      <c r="K230" s="62">
        <v>0</v>
      </c>
      <c r="L230" s="62">
        <v>0</v>
      </c>
      <c r="M230" s="62">
        <v>0</v>
      </c>
      <c r="N230" s="62">
        <v>0</v>
      </c>
      <c r="O230" s="62">
        <v>0</v>
      </c>
      <c r="P230" s="62">
        <v>0</v>
      </c>
      <c r="Q230" s="62">
        <v>0</v>
      </c>
      <c r="R230" s="62">
        <v>0</v>
      </c>
      <c r="S230" s="62">
        <v>0</v>
      </c>
      <c r="T230" s="62">
        <v>0</v>
      </c>
      <c r="U230" s="62">
        <v>0</v>
      </c>
      <c r="V230" s="62">
        <v>0</v>
      </c>
      <c r="W230" s="62">
        <v>0</v>
      </c>
      <c r="X230" s="62">
        <v>0</v>
      </c>
      <c r="Y230" s="62">
        <v>0</v>
      </c>
      <c r="Z230" s="62">
        <v>0</v>
      </c>
      <c r="AA230" s="62">
        <v>0</v>
      </c>
      <c r="AB230" s="62">
        <v>0</v>
      </c>
      <c r="AC230" s="62">
        <v>0</v>
      </c>
      <c r="AD230" s="62">
        <v>0</v>
      </c>
      <c r="AE230" s="62">
        <v>0</v>
      </c>
      <c r="AF230" s="62">
        <v>0</v>
      </c>
      <c r="AG230" s="62">
        <v>0</v>
      </c>
      <c r="AH230" s="62">
        <v>0</v>
      </c>
      <c r="AI230" s="62">
        <v>0</v>
      </c>
      <c r="AJ230" s="63">
        <f t="shared" si="3"/>
        <v>0</v>
      </c>
      <c r="AM230" s="70"/>
    </row>
    <row r="231" spans="1:39" ht="20.100000000000001" customHeight="1">
      <c r="A231" s="59">
        <v>761</v>
      </c>
      <c r="B231" s="60" t="s">
        <v>871</v>
      </c>
      <c r="C231" s="61" t="s">
        <v>1317</v>
      </c>
      <c r="D231" s="62">
        <v>0</v>
      </c>
      <c r="E231" s="62">
        <v>0</v>
      </c>
      <c r="F231" s="62">
        <v>0</v>
      </c>
      <c r="G231" s="62">
        <v>0</v>
      </c>
      <c r="H231" s="62">
        <v>0</v>
      </c>
      <c r="I231" s="62">
        <v>0</v>
      </c>
      <c r="J231" s="62">
        <v>0</v>
      </c>
      <c r="K231" s="62">
        <v>0</v>
      </c>
      <c r="L231" s="62">
        <v>0</v>
      </c>
      <c r="M231" s="62">
        <v>0</v>
      </c>
      <c r="N231" s="62">
        <v>0</v>
      </c>
      <c r="O231" s="62">
        <v>0</v>
      </c>
      <c r="P231" s="62">
        <v>0</v>
      </c>
      <c r="Q231" s="62">
        <v>0</v>
      </c>
      <c r="R231" s="62">
        <v>0</v>
      </c>
      <c r="S231" s="62">
        <v>0</v>
      </c>
      <c r="T231" s="62">
        <v>0</v>
      </c>
      <c r="U231" s="62">
        <v>0</v>
      </c>
      <c r="V231" s="62">
        <v>0</v>
      </c>
      <c r="W231" s="62">
        <v>0</v>
      </c>
      <c r="X231" s="62">
        <v>0</v>
      </c>
      <c r="Y231" s="62">
        <v>0</v>
      </c>
      <c r="Z231" s="62">
        <v>0</v>
      </c>
      <c r="AA231" s="62">
        <v>0</v>
      </c>
      <c r="AB231" s="62">
        <v>0</v>
      </c>
      <c r="AC231" s="62">
        <v>0</v>
      </c>
      <c r="AD231" s="62">
        <v>0</v>
      </c>
      <c r="AE231" s="62">
        <v>0</v>
      </c>
      <c r="AF231" s="62">
        <v>0</v>
      </c>
      <c r="AG231" s="62">
        <v>0</v>
      </c>
      <c r="AH231" s="62">
        <v>0</v>
      </c>
      <c r="AI231" s="62">
        <v>0</v>
      </c>
      <c r="AJ231" s="63">
        <f t="shared" si="3"/>
        <v>0</v>
      </c>
      <c r="AM231" s="70"/>
    </row>
    <row r="232" spans="1:39" ht="20.100000000000001" customHeight="1">
      <c r="A232" s="59">
        <v>781</v>
      </c>
      <c r="B232" s="60" t="s">
        <v>872</v>
      </c>
      <c r="C232" s="61" t="s">
        <v>1317</v>
      </c>
      <c r="D232" s="62">
        <v>0</v>
      </c>
      <c r="E232" s="62">
        <v>0</v>
      </c>
      <c r="F232" s="62">
        <v>0</v>
      </c>
      <c r="G232" s="62">
        <v>0</v>
      </c>
      <c r="H232" s="62">
        <v>0</v>
      </c>
      <c r="I232" s="62">
        <v>0</v>
      </c>
      <c r="J232" s="62">
        <v>0</v>
      </c>
      <c r="K232" s="62">
        <v>0</v>
      </c>
      <c r="L232" s="62">
        <v>0</v>
      </c>
      <c r="M232" s="62">
        <v>0</v>
      </c>
      <c r="N232" s="62">
        <v>0</v>
      </c>
      <c r="O232" s="62">
        <v>0</v>
      </c>
      <c r="P232" s="62">
        <v>0</v>
      </c>
      <c r="Q232" s="62">
        <v>0</v>
      </c>
      <c r="R232" s="62">
        <v>0</v>
      </c>
      <c r="S232" s="62">
        <v>0</v>
      </c>
      <c r="T232" s="62">
        <v>0</v>
      </c>
      <c r="U232" s="62">
        <v>0</v>
      </c>
      <c r="V232" s="62">
        <v>0</v>
      </c>
      <c r="W232" s="62">
        <v>0</v>
      </c>
      <c r="X232" s="62">
        <v>0</v>
      </c>
      <c r="Y232" s="62">
        <v>0</v>
      </c>
      <c r="Z232" s="62">
        <v>0</v>
      </c>
      <c r="AA232" s="62">
        <v>0</v>
      </c>
      <c r="AB232" s="62">
        <v>0</v>
      </c>
      <c r="AC232" s="62">
        <v>0</v>
      </c>
      <c r="AD232" s="62">
        <v>0</v>
      </c>
      <c r="AE232" s="62">
        <v>0</v>
      </c>
      <c r="AF232" s="62">
        <v>0</v>
      </c>
      <c r="AG232" s="62">
        <v>0</v>
      </c>
      <c r="AH232" s="62">
        <v>0</v>
      </c>
      <c r="AI232" s="62">
        <v>0</v>
      </c>
      <c r="AJ232" s="63">
        <f t="shared" si="3"/>
        <v>0</v>
      </c>
      <c r="AM232" s="70"/>
    </row>
    <row r="233" spans="1:39" ht="20.100000000000001" customHeight="1">
      <c r="A233" s="59">
        <v>802</v>
      </c>
      <c r="B233" s="60" t="s">
        <v>873</v>
      </c>
      <c r="C233" s="61" t="s">
        <v>1317</v>
      </c>
      <c r="D233" s="62">
        <v>0</v>
      </c>
      <c r="E233" s="62">
        <v>0</v>
      </c>
      <c r="F233" s="62">
        <v>0</v>
      </c>
      <c r="G233" s="62">
        <v>0</v>
      </c>
      <c r="H233" s="62">
        <v>0</v>
      </c>
      <c r="I233" s="62">
        <v>0</v>
      </c>
      <c r="J233" s="62">
        <v>0</v>
      </c>
      <c r="K233" s="62">
        <v>0</v>
      </c>
      <c r="L233" s="62">
        <v>0</v>
      </c>
      <c r="M233" s="62">
        <v>0</v>
      </c>
      <c r="N233" s="62">
        <v>0</v>
      </c>
      <c r="O233" s="62">
        <v>0</v>
      </c>
      <c r="P233" s="62">
        <v>0</v>
      </c>
      <c r="Q233" s="62">
        <v>0</v>
      </c>
      <c r="R233" s="62">
        <v>0</v>
      </c>
      <c r="S233" s="62">
        <v>0</v>
      </c>
      <c r="T233" s="62">
        <v>0</v>
      </c>
      <c r="U233" s="62">
        <v>0</v>
      </c>
      <c r="V233" s="62">
        <v>0</v>
      </c>
      <c r="W233" s="62">
        <v>0</v>
      </c>
      <c r="X233" s="62">
        <v>0</v>
      </c>
      <c r="Y233" s="62">
        <v>0</v>
      </c>
      <c r="Z233" s="62">
        <v>0</v>
      </c>
      <c r="AA233" s="62">
        <v>0</v>
      </c>
      <c r="AB233" s="62">
        <v>0</v>
      </c>
      <c r="AC233" s="62">
        <v>0</v>
      </c>
      <c r="AD233" s="62">
        <v>0</v>
      </c>
      <c r="AE233" s="62">
        <v>0</v>
      </c>
      <c r="AF233" s="62">
        <v>0</v>
      </c>
      <c r="AG233" s="62">
        <v>0</v>
      </c>
      <c r="AH233" s="62">
        <v>0</v>
      </c>
      <c r="AI233" s="62">
        <v>0</v>
      </c>
      <c r="AJ233" s="63">
        <f t="shared" si="3"/>
        <v>0</v>
      </c>
      <c r="AM233" s="70"/>
    </row>
    <row r="234" spans="1:39" ht="20.100000000000001" customHeight="1">
      <c r="A234" s="59">
        <v>821</v>
      </c>
      <c r="B234" s="60" t="s">
        <v>874</v>
      </c>
      <c r="C234" s="61" t="s">
        <v>1317</v>
      </c>
      <c r="D234" s="62">
        <v>0</v>
      </c>
      <c r="E234" s="62">
        <v>0</v>
      </c>
      <c r="F234" s="62">
        <v>0</v>
      </c>
      <c r="G234" s="62">
        <v>0</v>
      </c>
      <c r="H234" s="62">
        <v>0</v>
      </c>
      <c r="I234" s="62">
        <v>0</v>
      </c>
      <c r="J234" s="62">
        <v>0</v>
      </c>
      <c r="K234" s="62">
        <v>0</v>
      </c>
      <c r="L234" s="62">
        <v>0</v>
      </c>
      <c r="M234" s="62">
        <v>0</v>
      </c>
      <c r="N234" s="62">
        <v>0</v>
      </c>
      <c r="O234" s="62">
        <v>0</v>
      </c>
      <c r="P234" s="62">
        <v>0</v>
      </c>
      <c r="Q234" s="62">
        <v>0</v>
      </c>
      <c r="R234" s="62">
        <v>0</v>
      </c>
      <c r="S234" s="62">
        <v>0</v>
      </c>
      <c r="T234" s="62">
        <v>0</v>
      </c>
      <c r="U234" s="62">
        <v>0</v>
      </c>
      <c r="V234" s="62">
        <v>0</v>
      </c>
      <c r="W234" s="62">
        <v>0</v>
      </c>
      <c r="X234" s="62">
        <v>0</v>
      </c>
      <c r="Y234" s="62">
        <v>0</v>
      </c>
      <c r="Z234" s="62">
        <v>0</v>
      </c>
      <c r="AA234" s="62">
        <v>0</v>
      </c>
      <c r="AB234" s="62">
        <v>0</v>
      </c>
      <c r="AC234" s="62">
        <v>0</v>
      </c>
      <c r="AD234" s="62">
        <v>0</v>
      </c>
      <c r="AE234" s="62">
        <v>0</v>
      </c>
      <c r="AF234" s="62">
        <v>0</v>
      </c>
      <c r="AG234" s="62">
        <v>0</v>
      </c>
      <c r="AH234" s="62">
        <v>0</v>
      </c>
      <c r="AI234" s="62">
        <v>0</v>
      </c>
      <c r="AJ234" s="63">
        <f t="shared" si="3"/>
        <v>0</v>
      </c>
      <c r="AM234" s="70"/>
    </row>
    <row r="235" spans="1:39" ht="20.100000000000001" customHeight="1">
      <c r="A235" s="59">
        <v>831</v>
      </c>
      <c r="B235" s="60" t="s">
        <v>875</v>
      </c>
      <c r="C235" s="61" t="s">
        <v>1317</v>
      </c>
      <c r="D235" s="62">
        <v>0</v>
      </c>
      <c r="E235" s="62">
        <v>0</v>
      </c>
      <c r="F235" s="62">
        <v>0</v>
      </c>
      <c r="G235" s="62">
        <v>0</v>
      </c>
      <c r="H235" s="62">
        <v>0</v>
      </c>
      <c r="I235" s="62">
        <v>0</v>
      </c>
      <c r="J235" s="62">
        <v>0</v>
      </c>
      <c r="K235" s="62">
        <v>0</v>
      </c>
      <c r="L235" s="62">
        <v>0</v>
      </c>
      <c r="M235" s="62">
        <v>0</v>
      </c>
      <c r="N235" s="62">
        <v>0</v>
      </c>
      <c r="O235" s="62">
        <v>0</v>
      </c>
      <c r="P235" s="62">
        <v>0</v>
      </c>
      <c r="Q235" s="62">
        <v>0</v>
      </c>
      <c r="R235" s="62">
        <v>0</v>
      </c>
      <c r="S235" s="62">
        <v>0</v>
      </c>
      <c r="T235" s="62">
        <v>0</v>
      </c>
      <c r="U235" s="62">
        <v>0</v>
      </c>
      <c r="V235" s="62">
        <v>0</v>
      </c>
      <c r="W235" s="62">
        <v>0</v>
      </c>
      <c r="X235" s="62">
        <v>0</v>
      </c>
      <c r="Y235" s="62">
        <v>0</v>
      </c>
      <c r="Z235" s="62">
        <v>0</v>
      </c>
      <c r="AA235" s="62">
        <v>0</v>
      </c>
      <c r="AB235" s="62">
        <v>0</v>
      </c>
      <c r="AC235" s="62">
        <v>0</v>
      </c>
      <c r="AD235" s="62">
        <v>0</v>
      </c>
      <c r="AE235" s="62">
        <v>0</v>
      </c>
      <c r="AF235" s="62">
        <v>0</v>
      </c>
      <c r="AG235" s="62">
        <v>0</v>
      </c>
      <c r="AH235" s="62">
        <v>0</v>
      </c>
      <c r="AI235" s="62">
        <v>0</v>
      </c>
      <c r="AJ235" s="63">
        <f t="shared" si="3"/>
        <v>0</v>
      </c>
      <c r="AM235" s="70"/>
    </row>
    <row r="236" spans="1:39" ht="20.100000000000001" customHeight="1">
      <c r="A236" s="59">
        <v>862</v>
      </c>
      <c r="B236" s="60" t="s">
        <v>876</v>
      </c>
      <c r="C236" s="61" t="s">
        <v>1317</v>
      </c>
      <c r="D236" s="62">
        <v>0</v>
      </c>
      <c r="E236" s="62">
        <v>0</v>
      </c>
      <c r="F236" s="62">
        <v>0</v>
      </c>
      <c r="G236" s="62">
        <v>0</v>
      </c>
      <c r="H236" s="62">
        <v>0</v>
      </c>
      <c r="I236" s="62">
        <v>6205.32</v>
      </c>
      <c r="J236" s="62">
        <v>624956.73</v>
      </c>
      <c r="K236" s="62">
        <v>0</v>
      </c>
      <c r="L236" s="62">
        <v>0</v>
      </c>
      <c r="M236" s="62">
        <v>0</v>
      </c>
      <c r="N236" s="62">
        <v>2530018.94</v>
      </c>
      <c r="O236" s="62">
        <v>0</v>
      </c>
      <c r="P236" s="62">
        <v>0</v>
      </c>
      <c r="Q236" s="62">
        <v>0</v>
      </c>
      <c r="R236" s="62">
        <v>0</v>
      </c>
      <c r="S236" s="62">
        <v>0</v>
      </c>
      <c r="T236" s="62">
        <v>505491.91</v>
      </c>
      <c r="U236" s="62">
        <v>0</v>
      </c>
      <c r="V236" s="62">
        <v>0</v>
      </c>
      <c r="W236" s="62">
        <v>0</v>
      </c>
      <c r="X236" s="62">
        <v>0</v>
      </c>
      <c r="Y236" s="62">
        <v>0</v>
      </c>
      <c r="Z236" s="62">
        <v>0</v>
      </c>
      <c r="AA236" s="62">
        <v>0</v>
      </c>
      <c r="AB236" s="62">
        <v>0</v>
      </c>
      <c r="AC236" s="62">
        <v>0</v>
      </c>
      <c r="AD236" s="62">
        <v>0</v>
      </c>
      <c r="AE236" s="62">
        <v>0</v>
      </c>
      <c r="AF236" s="62">
        <v>0</v>
      </c>
      <c r="AG236" s="62">
        <v>0</v>
      </c>
      <c r="AH236" s="62">
        <v>0</v>
      </c>
      <c r="AI236" s="62">
        <v>0</v>
      </c>
      <c r="AJ236" s="63">
        <f t="shared" si="3"/>
        <v>3666672.9</v>
      </c>
      <c r="AM236" s="70"/>
    </row>
    <row r="237" spans="1:39" ht="20.100000000000001" customHeight="1">
      <c r="A237" s="59">
        <v>865</v>
      </c>
      <c r="B237" s="60" t="s">
        <v>877</v>
      </c>
      <c r="C237" s="61" t="s">
        <v>1317</v>
      </c>
      <c r="D237" s="62">
        <v>0</v>
      </c>
      <c r="E237" s="62">
        <v>0</v>
      </c>
      <c r="F237" s="62">
        <v>0</v>
      </c>
      <c r="G237" s="62">
        <v>0</v>
      </c>
      <c r="H237" s="62">
        <v>0</v>
      </c>
      <c r="I237" s="62">
        <v>0</v>
      </c>
      <c r="J237" s="62">
        <v>0</v>
      </c>
      <c r="K237" s="62">
        <v>0</v>
      </c>
      <c r="L237" s="62">
        <v>0</v>
      </c>
      <c r="M237" s="62">
        <v>0</v>
      </c>
      <c r="N237" s="62">
        <v>0</v>
      </c>
      <c r="O237" s="62">
        <v>0</v>
      </c>
      <c r="P237" s="62">
        <v>0</v>
      </c>
      <c r="Q237" s="62">
        <v>0</v>
      </c>
      <c r="R237" s="62">
        <v>0</v>
      </c>
      <c r="S237" s="62">
        <v>0</v>
      </c>
      <c r="T237" s="62">
        <v>0</v>
      </c>
      <c r="U237" s="62">
        <v>0</v>
      </c>
      <c r="V237" s="62">
        <v>0</v>
      </c>
      <c r="W237" s="62">
        <v>0</v>
      </c>
      <c r="X237" s="62">
        <v>0</v>
      </c>
      <c r="Y237" s="62">
        <v>0</v>
      </c>
      <c r="Z237" s="62">
        <v>0</v>
      </c>
      <c r="AA237" s="62">
        <v>0</v>
      </c>
      <c r="AB237" s="62">
        <v>0</v>
      </c>
      <c r="AC237" s="62">
        <v>0</v>
      </c>
      <c r="AD237" s="62">
        <v>0</v>
      </c>
      <c r="AE237" s="62">
        <v>0</v>
      </c>
      <c r="AF237" s="62">
        <v>0</v>
      </c>
      <c r="AG237" s="62">
        <v>0</v>
      </c>
      <c r="AH237" s="62">
        <v>0</v>
      </c>
      <c r="AI237" s="62">
        <v>0</v>
      </c>
      <c r="AJ237" s="63">
        <f t="shared" si="3"/>
        <v>0</v>
      </c>
      <c r="AM237" s="70"/>
    </row>
    <row r="238" spans="1:39" ht="20.100000000000001" customHeight="1">
      <c r="A238" s="59">
        <v>866</v>
      </c>
      <c r="B238" s="60" t="s">
        <v>878</v>
      </c>
      <c r="C238" s="61" t="s">
        <v>1317</v>
      </c>
      <c r="D238" s="62">
        <v>0</v>
      </c>
      <c r="E238" s="62">
        <v>0</v>
      </c>
      <c r="F238" s="62">
        <v>0</v>
      </c>
      <c r="G238" s="62">
        <v>0</v>
      </c>
      <c r="H238" s="62">
        <v>0</v>
      </c>
      <c r="I238" s="62">
        <v>0</v>
      </c>
      <c r="J238" s="62">
        <v>0</v>
      </c>
      <c r="K238" s="62">
        <v>0</v>
      </c>
      <c r="L238" s="62">
        <v>0</v>
      </c>
      <c r="M238" s="62">
        <v>0</v>
      </c>
      <c r="N238" s="62">
        <v>0</v>
      </c>
      <c r="O238" s="62">
        <v>0</v>
      </c>
      <c r="P238" s="62">
        <v>0</v>
      </c>
      <c r="Q238" s="62">
        <v>0</v>
      </c>
      <c r="R238" s="62">
        <v>0</v>
      </c>
      <c r="S238" s="62">
        <v>0</v>
      </c>
      <c r="T238" s="62">
        <v>0</v>
      </c>
      <c r="U238" s="62">
        <v>0</v>
      </c>
      <c r="V238" s="62">
        <v>0</v>
      </c>
      <c r="W238" s="62">
        <v>0</v>
      </c>
      <c r="X238" s="62">
        <v>0</v>
      </c>
      <c r="Y238" s="62">
        <v>0</v>
      </c>
      <c r="Z238" s="62">
        <v>0</v>
      </c>
      <c r="AA238" s="62">
        <v>0</v>
      </c>
      <c r="AB238" s="62">
        <v>0</v>
      </c>
      <c r="AC238" s="62">
        <v>0</v>
      </c>
      <c r="AD238" s="62">
        <v>0</v>
      </c>
      <c r="AE238" s="62">
        <v>0</v>
      </c>
      <c r="AF238" s="62">
        <v>0</v>
      </c>
      <c r="AG238" s="62">
        <v>0</v>
      </c>
      <c r="AH238" s="62">
        <v>0</v>
      </c>
      <c r="AI238" s="62">
        <v>0</v>
      </c>
      <c r="AJ238" s="63">
        <f t="shared" si="3"/>
        <v>0</v>
      </c>
      <c r="AM238" s="70"/>
    </row>
    <row r="239" spans="1:39" ht="20.100000000000001" customHeight="1">
      <c r="A239" s="59">
        <v>867</v>
      </c>
      <c r="B239" s="60" t="s">
        <v>879</v>
      </c>
      <c r="C239" s="61" t="s">
        <v>1317</v>
      </c>
      <c r="D239" s="62">
        <v>0</v>
      </c>
      <c r="E239" s="62">
        <v>240</v>
      </c>
      <c r="F239" s="62">
        <v>595061.77</v>
      </c>
      <c r="G239" s="62">
        <v>198</v>
      </c>
      <c r="H239" s="62">
        <v>0</v>
      </c>
      <c r="I239" s="62">
        <v>0</v>
      </c>
      <c r="J239" s="62">
        <v>0</v>
      </c>
      <c r="K239" s="62">
        <v>0</v>
      </c>
      <c r="L239" s="62">
        <v>0</v>
      </c>
      <c r="M239" s="62">
        <v>0</v>
      </c>
      <c r="N239" s="62">
        <v>0</v>
      </c>
      <c r="O239" s="62">
        <v>0</v>
      </c>
      <c r="P239" s="62">
        <v>0</v>
      </c>
      <c r="Q239" s="62">
        <v>0</v>
      </c>
      <c r="R239" s="62">
        <v>0</v>
      </c>
      <c r="S239" s="62">
        <v>0</v>
      </c>
      <c r="T239" s="62">
        <v>0</v>
      </c>
      <c r="U239" s="62">
        <v>0</v>
      </c>
      <c r="V239" s="62">
        <v>0</v>
      </c>
      <c r="W239" s="62">
        <v>0</v>
      </c>
      <c r="X239" s="62">
        <v>0</v>
      </c>
      <c r="Y239" s="62">
        <v>0</v>
      </c>
      <c r="Z239" s="62">
        <v>0</v>
      </c>
      <c r="AA239" s="62">
        <v>0</v>
      </c>
      <c r="AB239" s="62">
        <v>0</v>
      </c>
      <c r="AC239" s="62">
        <v>0</v>
      </c>
      <c r="AD239" s="62">
        <v>0</v>
      </c>
      <c r="AE239" s="62">
        <v>0</v>
      </c>
      <c r="AF239" s="62">
        <v>0</v>
      </c>
      <c r="AG239" s="62">
        <v>0</v>
      </c>
      <c r="AH239" s="62">
        <v>0</v>
      </c>
      <c r="AI239" s="62">
        <v>0</v>
      </c>
      <c r="AJ239" s="63">
        <f t="shared" si="3"/>
        <v>595499.77</v>
      </c>
      <c r="AM239" s="70"/>
    </row>
    <row r="240" spans="1:39" ht="20.100000000000001" hidden="1" customHeight="1" outlineLevel="2">
      <c r="A240" s="73">
        <v>901</v>
      </c>
      <c r="B240" s="74" t="s">
        <v>880</v>
      </c>
      <c r="C240" s="75" t="s">
        <v>1317</v>
      </c>
      <c r="D240" s="76">
        <v>0</v>
      </c>
      <c r="E240" s="76">
        <v>0</v>
      </c>
      <c r="F240" s="76">
        <v>0</v>
      </c>
      <c r="G240" s="76">
        <v>0</v>
      </c>
      <c r="H240" s="76">
        <v>0</v>
      </c>
      <c r="I240" s="76">
        <v>0</v>
      </c>
      <c r="J240" s="76">
        <v>0</v>
      </c>
      <c r="K240" s="76">
        <v>0</v>
      </c>
      <c r="L240" s="76">
        <v>0</v>
      </c>
      <c r="M240" s="76">
        <v>0</v>
      </c>
      <c r="N240" s="76">
        <v>0</v>
      </c>
      <c r="O240" s="76">
        <v>0</v>
      </c>
      <c r="P240" s="76">
        <v>0</v>
      </c>
      <c r="Q240" s="76">
        <v>0</v>
      </c>
      <c r="R240" s="76">
        <v>0</v>
      </c>
      <c r="S240" s="76">
        <v>0</v>
      </c>
      <c r="T240" s="76">
        <v>0</v>
      </c>
      <c r="U240" s="76">
        <v>0</v>
      </c>
      <c r="V240" s="76">
        <v>0</v>
      </c>
      <c r="W240" s="76">
        <v>0</v>
      </c>
      <c r="X240" s="76">
        <v>0</v>
      </c>
      <c r="Y240" s="76">
        <v>0</v>
      </c>
      <c r="Z240" s="76">
        <v>0</v>
      </c>
      <c r="AA240" s="76">
        <v>0</v>
      </c>
      <c r="AB240" s="76">
        <v>0</v>
      </c>
      <c r="AC240" s="76">
        <v>0</v>
      </c>
      <c r="AD240" s="76">
        <v>0</v>
      </c>
      <c r="AE240" s="76">
        <v>0</v>
      </c>
      <c r="AF240" s="76">
        <v>0</v>
      </c>
      <c r="AG240" s="76">
        <v>0</v>
      </c>
      <c r="AH240" s="76">
        <v>0</v>
      </c>
      <c r="AI240" s="76">
        <v>0</v>
      </c>
      <c r="AJ240" s="77">
        <f t="shared" si="3"/>
        <v>0</v>
      </c>
      <c r="AM240" s="70"/>
    </row>
    <row r="241" spans="1:39" ht="20.100000000000001" hidden="1" customHeight="1" outlineLevel="2">
      <c r="A241" s="73">
        <v>902</v>
      </c>
      <c r="B241" s="74" t="s">
        <v>881</v>
      </c>
      <c r="C241" s="75" t="s">
        <v>1317</v>
      </c>
      <c r="D241" s="76">
        <v>0</v>
      </c>
      <c r="E241" s="76">
        <v>0</v>
      </c>
      <c r="F241" s="76">
        <v>0</v>
      </c>
      <c r="G241" s="76">
        <v>19649.7</v>
      </c>
      <c r="H241" s="76">
        <v>0</v>
      </c>
      <c r="I241" s="76">
        <v>0</v>
      </c>
      <c r="J241" s="76">
        <v>0</v>
      </c>
      <c r="K241" s="76">
        <v>0</v>
      </c>
      <c r="L241" s="76">
        <v>0</v>
      </c>
      <c r="M241" s="76">
        <v>0</v>
      </c>
      <c r="N241" s="76">
        <v>0</v>
      </c>
      <c r="O241" s="76">
        <v>0</v>
      </c>
      <c r="P241" s="76">
        <v>0</v>
      </c>
      <c r="Q241" s="76">
        <v>0</v>
      </c>
      <c r="R241" s="76">
        <v>0</v>
      </c>
      <c r="S241" s="76">
        <v>0</v>
      </c>
      <c r="T241" s="76">
        <v>0</v>
      </c>
      <c r="U241" s="76">
        <v>0</v>
      </c>
      <c r="V241" s="76">
        <v>0</v>
      </c>
      <c r="W241" s="76">
        <v>0</v>
      </c>
      <c r="X241" s="76">
        <v>0</v>
      </c>
      <c r="Y241" s="76">
        <v>0</v>
      </c>
      <c r="Z241" s="76">
        <v>0</v>
      </c>
      <c r="AA241" s="76">
        <v>0</v>
      </c>
      <c r="AB241" s="76">
        <v>0</v>
      </c>
      <c r="AC241" s="76">
        <v>0</v>
      </c>
      <c r="AD241" s="76">
        <v>0</v>
      </c>
      <c r="AE241" s="76">
        <v>0</v>
      </c>
      <c r="AF241" s="76">
        <v>0</v>
      </c>
      <c r="AG241" s="76">
        <v>0</v>
      </c>
      <c r="AH241" s="76">
        <v>0</v>
      </c>
      <c r="AI241" s="76">
        <v>0</v>
      </c>
      <c r="AJ241" s="77">
        <f t="shared" si="3"/>
        <v>19649.7</v>
      </c>
      <c r="AM241" s="70"/>
    </row>
    <row r="242" spans="1:39" ht="20.100000000000001" hidden="1" customHeight="1" outlineLevel="2">
      <c r="A242" s="73">
        <v>903</v>
      </c>
      <c r="B242" s="74" t="s">
        <v>882</v>
      </c>
      <c r="C242" s="75" t="s">
        <v>1317</v>
      </c>
      <c r="D242" s="76">
        <v>0</v>
      </c>
      <c r="E242" s="76">
        <v>0</v>
      </c>
      <c r="F242" s="76">
        <v>0</v>
      </c>
      <c r="G242" s="76">
        <v>101463.52999999998</v>
      </c>
      <c r="H242" s="76">
        <v>0</v>
      </c>
      <c r="I242" s="76">
        <v>0</v>
      </c>
      <c r="J242" s="76">
        <v>0</v>
      </c>
      <c r="K242" s="76">
        <v>0</v>
      </c>
      <c r="L242" s="76">
        <v>0</v>
      </c>
      <c r="M242" s="76">
        <v>0</v>
      </c>
      <c r="N242" s="76">
        <v>0</v>
      </c>
      <c r="O242" s="76">
        <v>0</v>
      </c>
      <c r="P242" s="76">
        <v>0</v>
      </c>
      <c r="Q242" s="76">
        <v>0</v>
      </c>
      <c r="R242" s="76">
        <v>0</v>
      </c>
      <c r="S242" s="76">
        <v>0</v>
      </c>
      <c r="T242" s="76">
        <v>0</v>
      </c>
      <c r="U242" s="76">
        <v>0</v>
      </c>
      <c r="V242" s="76">
        <v>0</v>
      </c>
      <c r="W242" s="76">
        <v>0</v>
      </c>
      <c r="X242" s="76">
        <v>0</v>
      </c>
      <c r="Y242" s="76">
        <v>0</v>
      </c>
      <c r="Z242" s="76">
        <v>0</v>
      </c>
      <c r="AA242" s="76">
        <v>0</v>
      </c>
      <c r="AB242" s="76">
        <v>0</v>
      </c>
      <c r="AC242" s="76">
        <v>0</v>
      </c>
      <c r="AD242" s="76">
        <v>0</v>
      </c>
      <c r="AE242" s="76">
        <v>0</v>
      </c>
      <c r="AF242" s="76">
        <v>0</v>
      </c>
      <c r="AG242" s="76">
        <v>0</v>
      </c>
      <c r="AH242" s="76">
        <v>0</v>
      </c>
      <c r="AI242" s="76">
        <v>0</v>
      </c>
      <c r="AJ242" s="77">
        <f t="shared" si="3"/>
        <v>101463.52999999998</v>
      </c>
      <c r="AM242" s="70"/>
    </row>
    <row r="243" spans="1:39" ht="20.100000000000001" hidden="1" customHeight="1" outlineLevel="2">
      <c r="A243" s="73">
        <v>904</v>
      </c>
      <c r="B243" s="74" t="s">
        <v>883</v>
      </c>
      <c r="C243" s="75" t="s">
        <v>1317</v>
      </c>
      <c r="D243" s="76">
        <v>0</v>
      </c>
      <c r="E243" s="76">
        <v>0</v>
      </c>
      <c r="F243" s="76">
        <v>0</v>
      </c>
      <c r="G243" s="76">
        <v>0</v>
      </c>
      <c r="H243" s="76">
        <v>0</v>
      </c>
      <c r="I243" s="76">
        <v>0</v>
      </c>
      <c r="J243" s="76">
        <v>0</v>
      </c>
      <c r="K243" s="76">
        <v>0</v>
      </c>
      <c r="L243" s="76">
        <v>0</v>
      </c>
      <c r="M243" s="76">
        <v>0</v>
      </c>
      <c r="N243" s="76">
        <v>0</v>
      </c>
      <c r="O243" s="76">
        <v>0</v>
      </c>
      <c r="P243" s="76">
        <v>0</v>
      </c>
      <c r="Q243" s="76">
        <v>0</v>
      </c>
      <c r="R243" s="76">
        <v>0</v>
      </c>
      <c r="S243" s="76">
        <v>0</v>
      </c>
      <c r="T243" s="76">
        <v>0</v>
      </c>
      <c r="U243" s="76">
        <v>0</v>
      </c>
      <c r="V243" s="76">
        <v>0</v>
      </c>
      <c r="W243" s="76">
        <v>0</v>
      </c>
      <c r="X243" s="76">
        <v>0</v>
      </c>
      <c r="Y243" s="76">
        <v>0</v>
      </c>
      <c r="Z243" s="76">
        <v>0</v>
      </c>
      <c r="AA243" s="76">
        <v>0</v>
      </c>
      <c r="AB243" s="76">
        <v>0</v>
      </c>
      <c r="AC243" s="76">
        <v>0</v>
      </c>
      <c r="AD243" s="76">
        <v>0</v>
      </c>
      <c r="AE243" s="76">
        <v>0</v>
      </c>
      <c r="AF243" s="76">
        <v>0</v>
      </c>
      <c r="AG243" s="76">
        <v>0</v>
      </c>
      <c r="AH243" s="76">
        <v>0</v>
      </c>
      <c r="AI243" s="76">
        <v>0</v>
      </c>
      <c r="AJ243" s="77">
        <f t="shared" si="3"/>
        <v>0</v>
      </c>
      <c r="AM243" s="70"/>
    </row>
    <row r="244" spans="1:39" ht="20.100000000000001" hidden="1" customHeight="1" outlineLevel="2">
      <c r="A244" s="73">
        <v>905</v>
      </c>
      <c r="B244" s="74" t="s">
        <v>884</v>
      </c>
      <c r="C244" s="75" t="s">
        <v>1317</v>
      </c>
      <c r="D244" s="76">
        <v>0</v>
      </c>
      <c r="E244" s="76">
        <v>0</v>
      </c>
      <c r="F244" s="76">
        <v>0</v>
      </c>
      <c r="G244" s="76">
        <v>0</v>
      </c>
      <c r="H244" s="76">
        <v>0</v>
      </c>
      <c r="I244" s="76">
        <v>0</v>
      </c>
      <c r="J244" s="76">
        <v>0</v>
      </c>
      <c r="K244" s="76">
        <v>0</v>
      </c>
      <c r="L244" s="76">
        <v>0</v>
      </c>
      <c r="M244" s="76">
        <v>0</v>
      </c>
      <c r="N244" s="76">
        <v>0</v>
      </c>
      <c r="O244" s="76">
        <v>0</v>
      </c>
      <c r="P244" s="76">
        <v>0</v>
      </c>
      <c r="Q244" s="76">
        <v>0</v>
      </c>
      <c r="R244" s="76">
        <v>0</v>
      </c>
      <c r="S244" s="76">
        <v>0</v>
      </c>
      <c r="T244" s="76">
        <v>0</v>
      </c>
      <c r="U244" s="76">
        <v>0</v>
      </c>
      <c r="V244" s="76">
        <v>0</v>
      </c>
      <c r="W244" s="76">
        <v>0</v>
      </c>
      <c r="X244" s="76">
        <v>0</v>
      </c>
      <c r="Y244" s="76">
        <v>0</v>
      </c>
      <c r="Z244" s="76">
        <v>0</v>
      </c>
      <c r="AA244" s="76">
        <v>0</v>
      </c>
      <c r="AB244" s="76">
        <v>0</v>
      </c>
      <c r="AC244" s="76">
        <v>0</v>
      </c>
      <c r="AD244" s="76">
        <v>0</v>
      </c>
      <c r="AE244" s="76">
        <v>0</v>
      </c>
      <c r="AF244" s="76">
        <v>0</v>
      </c>
      <c r="AG244" s="76">
        <v>0</v>
      </c>
      <c r="AH244" s="76">
        <v>0</v>
      </c>
      <c r="AI244" s="76">
        <v>0</v>
      </c>
      <c r="AJ244" s="77">
        <f t="shared" si="3"/>
        <v>0</v>
      </c>
      <c r="AM244" s="70"/>
    </row>
    <row r="245" spans="1:39" ht="20.100000000000001" hidden="1" customHeight="1" outlineLevel="2">
      <c r="A245" s="73">
        <v>906</v>
      </c>
      <c r="B245" s="74" t="s">
        <v>885</v>
      </c>
      <c r="C245" s="75" t="s">
        <v>1317</v>
      </c>
      <c r="D245" s="76">
        <v>0</v>
      </c>
      <c r="E245" s="76">
        <v>0</v>
      </c>
      <c r="F245" s="76">
        <v>0</v>
      </c>
      <c r="G245" s="76">
        <v>0</v>
      </c>
      <c r="H245" s="76">
        <v>0</v>
      </c>
      <c r="I245" s="76">
        <v>0</v>
      </c>
      <c r="J245" s="76">
        <v>0</v>
      </c>
      <c r="K245" s="76">
        <v>0</v>
      </c>
      <c r="L245" s="76">
        <v>0</v>
      </c>
      <c r="M245" s="76">
        <v>0</v>
      </c>
      <c r="N245" s="76">
        <v>0</v>
      </c>
      <c r="O245" s="76">
        <v>0</v>
      </c>
      <c r="P245" s="76">
        <v>0</v>
      </c>
      <c r="Q245" s="76">
        <v>0</v>
      </c>
      <c r="R245" s="76">
        <v>0</v>
      </c>
      <c r="S245" s="76">
        <v>0</v>
      </c>
      <c r="T245" s="76">
        <v>0</v>
      </c>
      <c r="U245" s="76">
        <v>0</v>
      </c>
      <c r="V245" s="76">
        <v>0</v>
      </c>
      <c r="W245" s="76">
        <v>0</v>
      </c>
      <c r="X245" s="76">
        <v>0</v>
      </c>
      <c r="Y245" s="76">
        <v>0</v>
      </c>
      <c r="Z245" s="76">
        <v>0</v>
      </c>
      <c r="AA245" s="76">
        <v>0</v>
      </c>
      <c r="AB245" s="76">
        <v>0</v>
      </c>
      <c r="AC245" s="76">
        <v>0</v>
      </c>
      <c r="AD245" s="76">
        <v>0</v>
      </c>
      <c r="AE245" s="76">
        <v>0</v>
      </c>
      <c r="AF245" s="76">
        <v>0</v>
      </c>
      <c r="AG245" s="76">
        <v>0</v>
      </c>
      <c r="AH245" s="76">
        <v>0</v>
      </c>
      <c r="AI245" s="76">
        <v>0</v>
      </c>
      <c r="AJ245" s="77">
        <f t="shared" si="3"/>
        <v>0</v>
      </c>
      <c r="AM245" s="70"/>
    </row>
    <row r="246" spans="1:39" ht="20.100000000000001" hidden="1" customHeight="1" outlineLevel="2">
      <c r="A246" s="73">
        <v>907</v>
      </c>
      <c r="B246" s="74" t="s">
        <v>886</v>
      </c>
      <c r="C246" s="75" t="s">
        <v>1317</v>
      </c>
      <c r="D246" s="76">
        <v>0</v>
      </c>
      <c r="E246" s="76">
        <v>0</v>
      </c>
      <c r="F246" s="76">
        <v>0</v>
      </c>
      <c r="G246" s="76">
        <v>0</v>
      </c>
      <c r="H246" s="76">
        <v>0</v>
      </c>
      <c r="I246" s="76">
        <v>0</v>
      </c>
      <c r="J246" s="76">
        <v>0</v>
      </c>
      <c r="K246" s="76">
        <v>0</v>
      </c>
      <c r="L246" s="76">
        <v>0</v>
      </c>
      <c r="M246" s="76">
        <v>0</v>
      </c>
      <c r="N246" s="76">
        <v>0</v>
      </c>
      <c r="O246" s="76">
        <v>0</v>
      </c>
      <c r="P246" s="76">
        <v>0</v>
      </c>
      <c r="Q246" s="76">
        <v>0</v>
      </c>
      <c r="R246" s="76">
        <v>0</v>
      </c>
      <c r="S246" s="76">
        <v>0</v>
      </c>
      <c r="T246" s="76">
        <v>0</v>
      </c>
      <c r="U246" s="76">
        <v>0</v>
      </c>
      <c r="V246" s="76">
        <v>0</v>
      </c>
      <c r="W246" s="76">
        <v>0</v>
      </c>
      <c r="X246" s="76">
        <v>0</v>
      </c>
      <c r="Y246" s="76">
        <v>0</v>
      </c>
      <c r="Z246" s="76">
        <v>0</v>
      </c>
      <c r="AA246" s="76">
        <v>0</v>
      </c>
      <c r="AB246" s="76">
        <v>0</v>
      </c>
      <c r="AC246" s="76">
        <v>0</v>
      </c>
      <c r="AD246" s="76">
        <v>0</v>
      </c>
      <c r="AE246" s="76">
        <v>0</v>
      </c>
      <c r="AF246" s="76">
        <v>0</v>
      </c>
      <c r="AG246" s="76">
        <v>0</v>
      </c>
      <c r="AH246" s="76">
        <v>0</v>
      </c>
      <c r="AI246" s="76">
        <v>0</v>
      </c>
      <c r="AJ246" s="77">
        <f t="shared" si="3"/>
        <v>0</v>
      </c>
      <c r="AM246" s="70"/>
    </row>
    <row r="247" spans="1:39" ht="20.100000000000001" hidden="1" customHeight="1" outlineLevel="2">
      <c r="A247" s="73">
        <v>908</v>
      </c>
      <c r="B247" s="74" t="s">
        <v>887</v>
      </c>
      <c r="C247" s="75" t="s">
        <v>1317</v>
      </c>
      <c r="D247" s="76">
        <v>0</v>
      </c>
      <c r="E247" s="76">
        <v>0</v>
      </c>
      <c r="F247" s="76">
        <v>0</v>
      </c>
      <c r="G247" s="76">
        <v>0</v>
      </c>
      <c r="H247" s="76">
        <v>0</v>
      </c>
      <c r="I247" s="76">
        <v>0</v>
      </c>
      <c r="J247" s="76">
        <v>0</v>
      </c>
      <c r="K247" s="76">
        <v>0</v>
      </c>
      <c r="L247" s="76">
        <v>0</v>
      </c>
      <c r="M247" s="76">
        <v>0</v>
      </c>
      <c r="N247" s="76">
        <v>0</v>
      </c>
      <c r="O247" s="76">
        <v>0</v>
      </c>
      <c r="P247" s="76">
        <v>0</v>
      </c>
      <c r="Q247" s="76">
        <v>0</v>
      </c>
      <c r="R247" s="76">
        <v>0</v>
      </c>
      <c r="S247" s="76">
        <v>0</v>
      </c>
      <c r="T247" s="76">
        <v>0</v>
      </c>
      <c r="U247" s="76">
        <v>0</v>
      </c>
      <c r="V247" s="76">
        <v>0</v>
      </c>
      <c r="W247" s="76">
        <v>0</v>
      </c>
      <c r="X247" s="76">
        <v>0</v>
      </c>
      <c r="Y247" s="76">
        <v>0</v>
      </c>
      <c r="Z247" s="76">
        <v>0</v>
      </c>
      <c r="AA247" s="76">
        <v>0</v>
      </c>
      <c r="AB247" s="76">
        <v>0</v>
      </c>
      <c r="AC247" s="76">
        <v>0</v>
      </c>
      <c r="AD247" s="76">
        <v>0</v>
      </c>
      <c r="AE247" s="76">
        <v>0</v>
      </c>
      <c r="AF247" s="76">
        <v>0</v>
      </c>
      <c r="AG247" s="76">
        <v>0</v>
      </c>
      <c r="AH247" s="76">
        <v>0</v>
      </c>
      <c r="AI247" s="76">
        <v>0</v>
      </c>
      <c r="AJ247" s="77">
        <f t="shared" si="3"/>
        <v>0</v>
      </c>
      <c r="AM247" s="70"/>
    </row>
    <row r="248" spans="1:39" ht="20.100000000000001" hidden="1" customHeight="1" outlineLevel="2">
      <c r="A248" s="73">
        <v>909</v>
      </c>
      <c r="B248" s="74" t="s">
        <v>888</v>
      </c>
      <c r="C248" s="75" t="s">
        <v>1317</v>
      </c>
      <c r="D248" s="76">
        <v>0</v>
      </c>
      <c r="E248" s="76">
        <v>0</v>
      </c>
      <c r="F248" s="76">
        <v>0</v>
      </c>
      <c r="G248" s="76">
        <v>0</v>
      </c>
      <c r="H248" s="76">
        <v>0</v>
      </c>
      <c r="I248" s="76">
        <v>0</v>
      </c>
      <c r="J248" s="76">
        <v>0</v>
      </c>
      <c r="K248" s="76">
        <v>0</v>
      </c>
      <c r="L248" s="76">
        <v>0</v>
      </c>
      <c r="M248" s="76">
        <v>0</v>
      </c>
      <c r="N248" s="76">
        <v>0</v>
      </c>
      <c r="O248" s="76">
        <v>0</v>
      </c>
      <c r="P248" s="76">
        <v>0</v>
      </c>
      <c r="Q248" s="76">
        <v>0</v>
      </c>
      <c r="R248" s="76">
        <v>0</v>
      </c>
      <c r="S248" s="76">
        <v>0</v>
      </c>
      <c r="T248" s="76">
        <v>0</v>
      </c>
      <c r="U248" s="76">
        <v>0</v>
      </c>
      <c r="V248" s="76">
        <v>0</v>
      </c>
      <c r="W248" s="76">
        <v>0</v>
      </c>
      <c r="X248" s="76">
        <v>0</v>
      </c>
      <c r="Y248" s="76">
        <v>0</v>
      </c>
      <c r="Z248" s="76">
        <v>0</v>
      </c>
      <c r="AA248" s="76">
        <v>0</v>
      </c>
      <c r="AB248" s="76">
        <v>0</v>
      </c>
      <c r="AC248" s="76">
        <v>0</v>
      </c>
      <c r="AD248" s="76">
        <v>0</v>
      </c>
      <c r="AE248" s="76">
        <v>0</v>
      </c>
      <c r="AF248" s="76">
        <v>0</v>
      </c>
      <c r="AG248" s="76">
        <v>0</v>
      </c>
      <c r="AH248" s="76">
        <v>0</v>
      </c>
      <c r="AI248" s="76">
        <v>0</v>
      </c>
      <c r="AJ248" s="77">
        <f t="shared" si="3"/>
        <v>0</v>
      </c>
      <c r="AM248" s="70"/>
    </row>
    <row r="249" spans="1:39" ht="20.100000000000001" hidden="1" customHeight="1" outlineLevel="2">
      <c r="A249" s="73">
        <v>950</v>
      </c>
      <c r="B249" s="74" t="s">
        <v>261</v>
      </c>
      <c r="C249" s="75" t="s">
        <v>1317</v>
      </c>
      <c r="D249" s="76">
        <v>0</v>
      </c>
      <c r="E249" s="76">
        <v>0</v>
      </c>
      <c r="F249" s="76">
        <v>0</v>
      </c>
      <c r="G249" s="76">
        <v>0</v>
      </c>
      <c r="H249" s="76">
        <v>0</v>
      </c>
      <c r="I249" s="76">
        <v>0</v>
      </c>
      <c r="J249" s="76">
        <v>0</v>
      </c>
      <c r="K249" s="76">
        <v>0</v>
      </c>
      <c r="L249" s="76">
        <v>0</v>
      </c>
      <c r="M249" s="76">
        <v>0</v>
      </c>
      <c r="N249" s="76">
        <v>0</v>
      </c>
      <c r="O249" s="76">
        <v>0</v>
      </c>
      <c r="P249" s="76">
        <v>0</v>
      </c>
      <c r="Q249" s="76">
        <v>0</v>
      </c>
      <c r="R249" s="76">
        <v>0</v>
      </c>
      <c r="S249" s="76">
        <v>0</v>
      </c>
      <c r="T249" s="76">
        <v>0</v>
      </c>
      <c r="U249" s="76">
        <v>0</v>
      </c>
      <c r="V249" s="76">
        <v>0</v>
      </c>
      <c r="W249" s="76">
        <v>0</v>
      </c>
      <c r="X249" s="76">
        <v>0</v>
      </c>
      <c r="Y249" s="76">
        <v>0</v>
      </c>
      <c r="Z249" s="76">
        <v>0</v>
      </c>
      <c r="AA249" s="76">
        <v>0</v>
      </c>
      <c r="AB249" s="76">
        <v>0</v>
      </c>
      <c r="AC249" s="76">
        <v>0</v>
      </c>
      <c r="AD249" s="76">
        <v>0</v>
      </c>
      <c r="AE249" s="76">
        <v>0</v>
      </c>
      <c r="AF249" s="76">
        <v>0</v>
      </c>
      <c r="AG249" s="76">
        <v>0</v>
      </c>
      <c r="AH249" s="76">
        <v>0</v>
      </c>
      <c r="AI249" s="76">
        <v>0</v>
      </c>
      <c r="AJ249" s="77">
        <f t="shared" si="3"/>
        <v>0</v>
      </c>
      <c r="AM249" s="70"/>
    </row>
    <row r="250" spans="1:39" ht="20.100000000000001" hidden="1" customHeight="1" outlineLevel="2">
      <c r="A250" s="73">
        <v>951</v>
      </c>
      <c r="B250" s="74" t="s">
        <v>889</v>
      </c>
      <c r="C250" s="75" t="s">
        <v>1317</v>
      </c>
      <c r="D250" s="76">
        <v>0</v>
      </c>
      <c r="E250" s="76">
        <v>0</v>
      </c>
      <c r="F250" s="76">
        <v>0</v>
      </c>
      <c r="G250" s="76">
        <v>0</v>
      </c>
      <c r="H250" s="76">
        <v>0</v>
      </c>
      <c r="I250" s="76">
        <v>0</v>
      </c>
      <c r="J250" s="76">
        <v>0</v>
      </c>
      <c r="K250" s="76">
        <v>0</v>
      </c>
      <c r="L250" s="76">
        <v>0</v>
      </c>
      <c r="M250" s="76">
        <v>0</v>
      </c>
      <c r="N250" s="76">
        <v>0</v>
      </c>
      <c r="O250" s="76">
        <v>0</v>
      </c>
      <c r="P250" s="76">
        <v>0</v>
      </c>
      <c r="Q250" s="76">
        <v>0</v>
      </c>
      <c r="R250" s="76">
        <v>0</v>
      </c>
      <c r="S250" s="76">
        <v>0</v>
      </c>
      <c r="T250" s="76">
        <v>0</v>
      </c>
      <c r="U250" s="76">
        <v>0</v>
      </c>
      <c r="V250" s="76">
        <v>0</v>
      </c>
      <c r="W250" s="76">
        <v>0</v>
      </c>
      <c r="X250" s="76">
        <v>0</v>
      </c>
      <c r="Y250" s="76">
        <v>0</v>
      </c>
      <c r="Z250" s="76">
        <v>0</v>
      </c>
      <c r="AA250" s="76">
        <v>0</v>
      </c>
      <c r="AB250" s="76">
        <v>0</v>
      </c>
      <c r="AC250" s="76">
        <v>0</v>
      </c>
      <c r="AD250" s="76">
        <v>0</v>
      </c>
      <c r="AE250" s="76">
        <v>0</v>
      </c>
      <c r="AF250" s="76">
        <v>0</v>
      </c>
      <c r="AG250" s="76">
        <v>0</v>
      </c>
      <c r="AH250" s="76">
        <v>0</v>
      </c>
      <c r="AI250" s="76">
        <v>0</v>
      </c>
      <c r="AJ250" s="77">
        <f t="shared" si="3"/>
        <v>0</v>
      </c>
      <c r="AM250" s="70"/>
    </row>
    <row r="251" spans="1:39" ht="20.100000000000001" hidden="1" customHeight="1" outlineLevel="2">
      <c r="A251" s="73">
        <v>999</v>
      </c>
      <c r="B251" s="74" t="s">
        <v>263</v>
      </c>
      <c r="C251" s="75" t="s">
        <v>1317</v>
      </c>
      <c r="D251" s="76">
        <v>0</v>
      </c>
      <c r="E251" s="76">
        <v>0</v>
      </c>
      <c r="F251" s="76">
        <v>0</v>
      </c>
      <c r="G251" s="76">
        <v>0</v>
      </c>
      <c r="H251" s="76">
        <v>0</v>
      </c>
      <c r="I251" s="76">
        <v>0</v>
      </c>
      <c r="J251" s="76">
        <v>0</v>
      </c>
      <c r="K251" s="76">
        <v>0</v>
      </c>
      <c r="L251" s="76">
        <v>0</v>
      </c>
      <c r="M251" s="76">
        <v>0</v>
      </c>
      <c r="N251" s="76">
        <v>0</v>
      </c>
      <c r="O251" s="76">
        <v>0</v>
      </c>
      <c r="P251" s="76">
        <v>0</v>
      </c>
      <c r="Q251" s="76">
        <v>0</v>
      </c>
      <c r="R251" s="76">
        <v>0</v>
      </c>
      <c r="S251" s="76">
        <v>0</v>
      </c>
      <c r="T251" s="76">
        <v>0</v>
      </c>
      <c r="U251" s="76">
        <v>0</v>
      </c>
      <c r="V251" s="76">
        <v>0</v>
      </c>
      <c r="W251" s="76">
        <v>0</v>
      </c>
      <c r="X251" s="76">
        <v>0</v>
      </c>
      <c r="Y251" s="76">
        <v>0</v>
      </c>
      <c r="Z251" s="76">
        <v>0</v>
      </c>
      <c r="AA251" s="76">
        <v>0</v>
      </c>
      <c r="AB251" s="76">
        <v>0</v>
      </c>
      <c r="AC251" s="76">
        <v>0</v>
      </c>
      <c r="AD251" s="76">
        <v>0</v>
      </c>
      <c r="AE251" s="76">
        <v>0</v>
      </c>
      <c r="AF251" s="76">
        <v>0</v>
      </c>
      <c r="AG251" s="76">
        <v>0</v>
      </c>
      <c r="AH251" s="76">
        <v>0</v>
      </c>
      <c r="AI251" s="76">
        <v>0</v>
      </c>
      <c r="AJ251" s="77">
        <f t="shared" si="3"/>
        <v>0</v>
      </c>
      <c r="AM251" s="70"/>
    </row>
    <row r="252" spans="1:39" ht="20.100000000000001" hidden="1" customHeight="1" outlineLevel="2">
      <c r="A252" s="73">
        <v>1101</v>
      </c>
      <c r="B252" s="74" t="s">
        <v>890</v>
      </c>
      <c r="C252" s="75" t="s">
        <v>1317</v>
      </c>
      <c r="D252" s="76">
        <v>0</v>
      </c>
      <c r="E252" s="76">
        <v>0</v>
      </c>
      <c r="F252" s="76">
        <v>0</v>
      </c>
      <c r="G252" s="76">
        <v>0</v>
      </c>
      <c r="H252" s="76">
        <v>0</v>
      </c>
      <c r="I252" s="76">
        <v>0</v>
      </c>
      <c r="J252" s="76">
        <v>0</v>
      </c>
      <c r="K252" s="76">
        <v>0</v>
      </c>
      <c r="L252" s="76">
        <v>0</v>
      </c>
      <c r="M252" s="76">
        <v>0</v>
      </c>
      <c r="N252" s="76">
        <v>0</v>
      </c>
      <c r="O252" s="76">
        <v>0</v>
      </c>
      <c r="P252" s="76">
        <v>0</v>
      </c>
      <c r="Q252" s="76">
        <v>0</v>
      </c>
      <c r="R252" s="76">
        <v>0</v>
      </c>
      <c r="S252" s="76">
        <v>0</v>
      </c>
      <c r="T252" s="76">
        <v>0</v>
      </c>
      <c r="U252" s="76">
        <v>0</v>
      </c>
      <c r="V252" s="76">
        <v>0</v>
      </c>
      <c r="W252" s="76">
        <v>0</v>
      </c>
      <c r="X252" s="76">
        <v>0</v>
      </c>
      <c r="Y252" s="76">
        <v>0</v>
      </c>
      <c r="Z252" s="76">
        <v>0</v>
      </c>
      <c r="AA252" s="76">
        <v>0</v>
      </c>
      <c r="AB252" s="76">
        <v>0</v>
      </c>
      <c r="AC252" s="76">
        <v>0</v>
      </c>
      <c r="AD252" s="76">
        <v>0</v>
      </c>
      <c r="AE252" s="76">
        <v>0</v>
      </c>
      <c r="AF252" s="76">
        <v>0</v>
      </c>
      <c r="AG252" s="76">
        <v>0</v>
      </c>
      <c r="AH252" s="76">
        <v>0</v>
      </c>
      <c r="AI252" s="76">
        <v>0</v>
      </c>
      <c r="AJ252" s="77">
        <f t="shared" si="3"/>
        <v>0</v>
      </c>
      <c r="AM252" s="70"/>
    </row>
    <row r="253" spans="1:39" ht="20.100000000000001" hidden="1" customHeight="1" outlineLevel="2">
      <c r="A253" s="73">
        <v>1102</v>
      </c>
      <c r="B253" s="74" t="s">
        <v>891</v>
      </c>
      <c r="C253" s="75" t="s">
        <v>1317</v>
      </c>
      <c r="D253" s="76">
        <v>0</v>
      </c>
      <c r="E253" s="76">
        <v>0</v>
      </c>
      <c r="F253" s="76">
        <v>0</v>
      </c>
      <c r="G253" s="76">
        <v>0</v>
      </c>
      <c r="H253" s="76">
        <v>0</v>
      </c>
      <c r="I253" s="76">
        <v>0</v>
      </c>
      <c r="J253" s="76">
        <v>0</v>
      </c>
      <c r="K253" s="76">
        <v>0</v>
      </c>
      <c r="L253" s="76">
        <v>0</v>
      </c>
      <c r="M253" s="76">
        <v>0</v>
      </c>
      <c r="N253" s="76">
        <v>0</v>
      </c>
      <c r="O253" s="76">
        <v>0</v>
      </c>
      <c r="P253" s="76">
        <v>0</v>
      </c>
      <c r="Q253" s="76">
        <v>0</v>
      </c>
      <c r="R253" s="76">
        <v>0</v>
      </c>
      <c r="S253" s="76">
        <v>0</v>
      </c>
      <c r="T253" s="76">
        <v>0</v>
      </c>
      <c r="U253" s="76">
        <v>0</v>
      </c>
      <c r="V253" s="76">
        <v>0</v>
      </c>
      <c r="W253" s="76">
        <v>0</v>
      </c>
      <c r="X253" s="76">
        <v>0</v>
      </c>
      <c r="Y253" s="76">
        <v>0</v>
      </c>
      <c r="Z253" s="76">
        <v>0</v>
      </c>
      <c r="AA253" s="76">
        <v>0</v>
      </c>
      <c r="AB253" s="76">
        <v>0</v>
      </c>
      <c r="AC253" s="76">
        <v>0</v>
      </c>
      <c r="AD253" s="76">
        <v>0</v>
      </c>
      <c r="AE253" s="76">
        <v>0</v>
      </c>
      <c r="AF253" s="76">
        <v>0</v>
      </c>
      <c r="AG253" s="76">
        <v>0</v>
      </c>
      <c r="AH253" s="76">
        <v>0</v>
      </c>
      <c r="AI253" s="76">
        <v>0</v>
      </c>
      <c r="AJ253" s="77">
        <f t="shared" si="3"/>
        <v>0</v>
      </c>
      <c r="AM253" s="70"/>
    </row>
    <row r="254" spans="1:39" ht="20.100000000000001" hidden="1" customHeight="1" outlineLevel="2">
      <c r="A254" s="73">
        <v>1103</v>
      </c>
      <c r="B254" s="74" t="s">
        <v>892</v>
      </c>
      <c r="C254" s="75" t="s">
        <v>1317</v>
      </c>
      <c r="D254" s="76">
        <v>0</v>
      </c>
      <c r="E254" s="76">
        <v>0</v>
      </c>
      <c r="F254" s="76">
        <v>0</v>
      </c>
      <c r="G254" s="76">
        <v>0</v>
      </c>
      <c r="H254" s="76">
        <v>0</v>
      </c>
      <c r="I254" s="76">
        <v>0</v>
      </c>
      <c r="J254" s="76">
        <v>0</v>
      </c>
      <c r="K254" s="76">
        <v>0</v>
      </c>
      <c r="L254" s="76">
        <v>0</v>
      </c>
      <c r="M254" s="76">
        <v>0</v>
      </c>
      <c r="N254" s="76">
        <v>0</v>
      </c>
      <c r="O254" s="76">
        <v>0</v>
      </c>
      <c r="P254" s="76">
        <v>0</v>
      </c>
      <c r="Q254" s="76">
        <v>0</v>
      </c>
      <c r="R254" s="76">
        <v>0</v>
      </c>
      <c r="S254" s="76">
        <v>0</v>
      </c>
      <c r="T254" s="76">
        <v>0</v>
      </c>
      <c r="U254" s="76">
        <v>0</v>
      </c>
      <c r="V254" s="76">
        <v>0</v>
      </c>
      <c r="W254" s="76">
        <v>0</v>
      </c>
      <c r="X254" s="76">
        <v>0</v>
      </c>
      <c r="Y254" s="76">
        <v>0</v>
      </c>
      <c r="Z254" s="76">
        <v>0</v>
      </c>
      <c r="AA254" s="76">
        <v>0</v>
      </c>
      <c r="AB254" s="76">
        <v>0</v>
      </c>
      <c r="AC254" s="76">
        <v>0</v>
      </c>
      <c r="AD254" s="76">
        <v>0</v>
      </c>
      <c r="AE254" s="76">
        <v>0</v>
      </c>
      <c r="AF254" s="76">
        <v>0</v>
      </c>
      <c r="AG254" s="76">
        <v>0</v>
      </c>
      <c r="AH254" s="76">
        <v>0</v>
      </c>
      <c r="AI254" s="76">
        <v>0</v>
      </c>
      <c r="AJ254" s="77">
        <f t="shared" si="3"/>
        <v>0</v>
      </c>
      <c r="AM254" s="70"/>
    </row>
    <row r="255" spans="1:39" ht="20.100000000000001" hidden="1" customHeight="1" outlineLevel="2">
      <c r="A255" s="73">
        <v>1104</v>
      </c>
      <c r="B255" s="74" t="s">
        <v>893</v>
      </c>
      <c r="C255" s="75" t="s">
        <v>1317</v>
      </c>
      <c r="D255" s="76">
        <v>0</v>
      </c>
      <c r="E255" s="76">
        <v>0</v>
      </c>
      <c r="F255" s="76">
        <v>0</v>
      </c>
      <c r="G255" s="76">
        <v>0</v>
      </c>
      <c r="H255" s="76">
        <v>0</v>
      </c>
      <c r="I255" s="76">
        <v>0</v>
      </c>
      <c r="J255" s="76">
        <v>0</v>
      </c>
      <c r="K255" s="76">
        <v>0</v>
      </c>
      <c r="L255" s="76">
        <v>0</v>
      </c>
      <c r="M255" s="76">
        <v>0</v>
      </c>
      <c r="N255" s="76">
        <v>0</v>
      </c>
      <c r="O255" s="76">
        <v>0</v>
      </c>
      <c r="P255" s="76">
        <v>0</v>
      </c>
      <c r="Q255" s="76">
        <v>0</v>
      </c>
      <c r="R255" s="76">
        <v>0</v>
      </c>
      <c r="S255" s="76">
        <v>0</v>
      </c>
      <c r="T255" s="76">
        <v>0</v>
      </c>
      <c r="U255" s="76">
        <v>0</v>
      </c>
      <c r="V255" s="76">
        <v>0</v>
      </c>
      <c r="W255" s="76">
        <v>0</v>
      </c>
      <c r="X255" s="76">
        <v>0</v>
      </c>
      <c r="Y255" s="76">
        <v>0</v>
      </c>
      <c r="Z255" s="76">
        <v>0</v>
      </c>
      <c r="AA255" s="76">
        <v>0</v>
      </c>
      <c r="AB255" s="76">
        <v>0</v>
      </c>
      <c r="AC255" s="76">
        <v>0</v>
      </c>
      <c r="AD255" s="76">
        <v>0</v>
      </c>
      <c r="AE255" s="76">
        <v>0</v>
      </c>
      <c r="AF255" s="76">
        <v>0</v>
      </c>
      <c r="AG255" s="76">
        <v>0</v>
      </c>
      <c r="AH255" s="76">
        <v>0</v>
      </c>
      <c r="AI255" s="76">
        <v>0</v>
      </c>
      <c r="AJ255" s="77">
        <f t="shared" si="3"/>
        <v>0</v>
      </c>
      <c r="AM255" s="70"/>
    </row>
    <row r="256" spans="1:39" ht="20.100000000000001" hidden="1" customHeight="1" outlineLevel="2">
      <c r="A256" s="73">
        <v>1105</v>
      </c>
      <c r="B256" s="74" t="s">
        <v>894</v>
      </c>
      <c r="C256" s="75" t="s">
        <v>1317</v>
      </c>
      <c r="D256" s="76">
        <v>0</v>
      </c>
      <c r="E256" s="76">
        <v>0</v>
      </c>
      <c r="F256" s="76">
        <v>0</v>
      </c>
      <c r="G256" s="76">
        <v>0</v>
      </c>
      <c r="H256" s="76">
        <v>0</v>
      </c>
      <c r="I256" s="76">
        <v>0</v>
      </c>
      <c r="J256" s="76">
        <v>0</v>
      </c>
      <c r="K256" s="76">
        <v>0</v>
      </c>
      <c r="L256" s="76">
        <v>0</v>
      </c>
      <c r="M256" s="76">
        <v>0</v>
      </c>
      <c r="N256" s="76">
        <v>0</v>
      </c>
      <c r="O256" s="76">
        <v>0</v>
      </c>
      <c r="P256" s="76">
        <v>0</v>
      </c>
      <c r="Q256" s="76">
        <v>0</v>
      </c>
      <c r="R256" s="76">
        <v>0</v>
      </c>
      <c r="S256" s="76">
        <v>0</v>
      </c>
      <c r="T256" s="76">
        <v>0</v>
      </c>
      <c r="U256" s="76">
        <v>0</v>
      </c>
      <c r="V256" s="76">
        <v>0</v>
      </c>
      <c r="W256" s="76">
        <v>0</v>
      </c>
      <c r="X256" s="76">
        <v>0</v>
      </c>
      <c r="Y256" s="76">
        <v>0</v>
      </c>
      <c r="Z256" s="76">
        <v>0</v>
      </c>
      <c r="AA256" s="76">
        <v>0</v>
      </c>
      <c r="AB256" s="76">
        <v>0</v>
      </c>
      <c r="AC256" s="76">
        <v>0</v>
      </c>
      <c r="AD256" s="76">
        <v>0</v>
      </c>
      <c r="AE256" s="76">
        <v>0</v>
      </c>
      <c r="AF256" s="76">
        <v>0</v>
      </c>
      <c r="AG256" s="76">
        <v>0</v>
      </c>
      <c r="AH256" s="76">
        <v>0</v>
      </c>
      <c r="AI256" s="76">
        <v>0</v>
      </c>
      <c r="AJ256" s="77">
        <f t="shared" si="3"/>
        <v>0</v>
      </c>
      <c r="AM256" s="70"/>
    </row>
    <row r="257" spans="1:39" ht="20.100000000000001" hidden="1" customHeight="1" outlineLevel="2">
      <c r="A257" s="73">
        <v>1106</v>
      </c>
      <c r="B257" s="74" t="s">
        <v>895</v>
      </c>
      <c r="C257" s="75" t="s">
        <v>1317</v>
      </c>
      <c r="D257" s="76">
        <v>0</v>
      </c>
      <c r="E257" s="76">
        <v>0</v>
      </c>
      <c r="F257" s="76">
        <v>0</v>
      </c>
      <c r="G257" s="76">
        <v>0</v>
      </c>
      <c r="H257" s="76">
        <v>0</v>
      </c>
      <c r="I257" s="76">
        <v>0</v>
      </c>
      <c r="J257" s="76">
        <v>0</v>
      </c>
      <c r="K257" s="76">
        <v>0</v>
      </c>
      <c r="L257" s="76">
        <v>0</v>
      </c>
      <c r="M257" s="76">
        <v>0</v>
      </c>
      <c r="N257" s="76">
        <v>0</v>
      </c>
      <c r="O257" s="76">
        <v>0</v>
      </c>
      <c r="P257" s="76">
        <v>0</v>
      </c>
      <c r="Q257" s="76">
        <v>0</v>
      </c>
      <c r="R257" s="76">
        <v>0</v>
      </c>
      <c r="S257" s="76">
        <v>0</v>
      </c>
      <c r="T257" s="76">
        <v>0</v>
      </c>
      <c r="U257" s="76">
        <v>0</v>
      </c>
      <c r="V257" s="76">
        <v>0</v>
      </c>
      <c r="W257" s="76">
        <v>0</v>
      </c>
      <c r="X257" s="76">
        <v>0</v>
      </c>
      <c r="Y257" s="76">
        <v>0</v>
      </c>
      <c r="Z257" s="76">
        <v>0</v>
      </c>
      <c r="AA257" s="76">
        <v>0</v>
      </c>
      <c r="AB257" s="76">
        <v>0</v>
      </c>
      <c r="AC257" s="76">
        <v>0</v>
      </c>
      <c r="AD257" s="76">
        <v>0</v>
      </c>
      <c r="AE257" s="76">
        <v>0</v>
      </c>
      <c r="AF257" s="76">
        <v>0</v>
      </c>
      <c r="AG257" s="76">
        <v>0</v>
      </c>
      <c r="AH257" s="76">
        <v>0</v>
      </c>
      <c r="AI257" s="76">
        <v>0</v>
      </c>
      <c r="AJ257" s="77">
        <f t="shared" si="3"/>
        <v>0</v>
      </c>
      <c r="AM257" s="70"/>
    </row>
    <row r="258" spans="1:39" ht="20.100000000000001" hidden="1" customHeight="1" outlineLevel="2">
      <c r="A258" s="73">
        <v>1107</v>
      </c>
      <c r="B258" s="74" t="s">
        <v>896</v>
      </c>
      <c r="C258" s="75" t="s">
        <v>1317</v>
      </c>
      <c r="D258" s="76">
        <v>0</v>
      </c>
      <c r="E258" s="76">
        <v>0</v>
      </c>
      <c r="F258" s="76">
        <v>0</v>
      </c>
      <c r="G258" s="76">
        <v>0</v>
      </c>
      <c r="H258" s="76">
        <v>0</v>
      </c>
      <c r="I258" s="76">
        <v>0</v>
      </c>
      <c r="J258" s="76">
        <v>0</v>
      </c>
      <c r="K258" s="76">
        <v>0</v>
      </c>
      <c r="L258" s="76">
        <v>0</v>
      </c>
      <c r="M258" s="76">
        <v>0</v>
      </c>
      <c r="N258" s="76">
        <v>0</v>
      </c>
      <c r="O258" s="76">
        <v>0</v>
      </c>
      <c r="P258" s="76">
        <v>0</v>
      </c>
      <c r="Q258" s="76">
        <v>0</v>
      </c>
      <c r="R258" s="76">
        <v>0</v>
      </c>
      <c r="S258" s="76">
        <v>0</v>
      </c>
      <c r="T258" s="76">
        <v>0</v>
      </c>
      <c r="U258" s="76">
        <v>0</v>
      </c>
      <c r="V258" s="76">
        <v>0</v>
      </c>
      <c r="W258" s="76">
        <v>0</v>
      </c>
      <c r="X258" s="76">
        <v>0</v>
      </c>
      <c r="Y258" s="76">
        <v>0</v>
      </c>
      <c r="Z258" s="76">
        <v>0</v>
      </c>
      <c r="AA258" s="76">
        <v>0</v>
      </c>
      <c r="AB258" s="76">
        <v>0</v>
      </c>
      <c r="AC258" s="76">
        <v>0</v>
      </c>
      <c r="AD258" s="76">
        <v>0</v>
      </c>
      <c r="AE258" s="76">
        <v>0</v>
      </c>
      <c r="AF258" s="76">
        <v>0</v>
      </c>
      <c r="AG258" s="76">
        <v>0</v>
      </c>
      <c r="AH258" s="76">
        <v>0</v>
      </c>
      <c r="AI258" s="76">
        <v>0</v>
      </c>
      <c r="AJ258" s="77">
        <f t="shared" si="3"/>
        <v>0</v>
      </c>
      <c r="AM258" s="70"/>
    </row>
    <row r="259" spans="1:39" ht="20.100000000000001" hidden="1" customHeight="1" outlineLevel="2">
      <c r="A259" s="73">
        <v>1108</v>
      </c>
      <c r="B259" s="74" t="s">
        <v>897</v>
      </c>
      <c r="C259" s="75" t="s">
        <v>1317</v>
      </c>
      <c r="D259" s="76">
        <v>0</v>
      </c>
      <c r="E259" s="76">
        <v>0</v>
      </c>
      <c r="F259" s="76">
        <v>0</v>
      </c>
      <c r="G259" s="76">
        <v>0</v>
      </c>
      <c r="H259" s="76">
        <v>0</v>
      </c>
      <c r="I259" s="76">
        <v>0</v>
      </c>
      <c r="J259" s="76">
        <v>0</v>
      </c>
      <c r="K259" s="76">
        <v>0</v>
      </c>
      <c r="L259" s="76">
        <v>0</v>
      </c>
      <c r="M259" s="76">
        <v>0</v>
      </c>
      <c r="N259" s="76">
        <v>0</v>
      </c>
      <c r="O259" s="76">
        <v>0</v>
      </c>
      <c r="P259" s="76">
        <v>0</v>
      </c>
      <c r="Q259" s="76">
        <v>0</v>
      </c>
      <c r="R259" s="76">
        <v>0</v>
      </c>
      <c r="S259" s="76">
        <v>0</v>
      </c>
      <c r="T259" s="76">
        <v>0</v>
      </c>
      <c r="U259" s="76">
        <v>0</v>
      </c>
      <c r="V259" s="76">
        <v>0</v>
      </c>
      <c r="W259" s="76">
        <v>0</v>
      </c>
      <c r="X259" s="76">
        <v>0</v>
      </c>
      <c r="Y259" s="76">
        <v>0</v>
      </c>
      <c r="Z259" s="76">
        <v>0</v>
      </c>
      <c r="AA259" s="76">
        <v>0</v>
      </c>
      <c r="AB259" s="76">
        <v>0</v>
      </c>
      <c r="AC259" s="76">
        <v>0</v>
      </c>
      <c r="AD259" s="76">
        <v>0</v>
      </c>
      <c r="AE259" s="76">
        <v>0</v>
      </c>
      <c r="AF259" s="76">
        <v>0</v>
      </c>
      <c r="AG259" s="76">
        <v>0</v>
      </c>
      <c r="AH259" s="76">
        <v>0</v>
      </c>
      <c r="AI259" s="76">
        <v>0</v>
      </c>
      <c r="AJ259" s="77">
        <f t="shared" si="3"/>
        <v>0</v>
      </c>
      <c r="AM259" s="70"/>
    </row>
    <row r="260" spans="1:39" ht="20.100000000000001" hidden="1" customHeight="1" outlineLevel="2">
      <c r="A260" s="73">
        <v>1109</v>
      </c>
      <c r="B260" s="74" t="s">
        <v>898</v>
      </c>
      <c r="C260" s="75" t="s">
        <v>1317</v>
      </c>
      <c r="D260" s="76">
        <v>0</v>
      </c>
      <c r="E260" s="76">
        <v>0</v>
      </c>
      <c r="F260" s="76">
        <v>0</v>
      </c>
      <c r="G260" s="76">
        <v>0</v>
      </c>
      <c r="H260" s="76">
        <v>0</v>
      </c>
      <c r="I260" s="76">
        <v>0</v>
      </c>
      <c r="J260" s="76">
        <v>0</v>
      </c>
      <c r="K260" s="76">
        <v>0</v>
      </c>
      <c r="L260" s="76">
        <v>0</v>
      </c>
      <c r="M260" s="76">
        <v>0</v>
      </c>
      <c r="N260" s="76">
        <v>0</v>
      </c>
      <c r="O260" s="76">
        <v>0</v>
      </c>
      <c r="P260" s="76">
        <v>0</v>
      </c>
      <c r="Q260" s="76">
        <v>0</v>
      </c>
      <c r="R260" s="76">
        <v>0</v>
      </c>
      <c r="S260" s="76">
        <v>0</v>
      </c>
      <c r="T260" s="76">
        <v>0</v>
      </c>
      <c r="U260" s="76">
        <v>0</v>
      </c>
      <c r="V260" s="76">
        <v>0</v>
      </c>
      <c r="W260" s="76">
        <v>0</v>
      </c>
      <c r="X260" s="76">
        <v>0</v>
      </c>
      <c r="Y260" s="76">
        <v>0</v>
      </c>
      <c r="Z260" s="76">
        <v>0</v>
      </c>
      <c r="AA260" s="76">
        <v>0</v>
      </c>
      <c r="AB260" s="76">
        <v>0</v>
      </c>
      <c r="AC260" s="76">
        <v>0</v>
      </c>
      <c r="AD260" s="76">
        <v>0</v>
      </c>
      <c r="AE260" s="76">
        <v>0</v>
      </c>
      <c r="AF260" s="76">
        <v>0</v>
      </c>
      <c r="AG260" s="76">
        <v>0</v>
      </c>
      <c r="AH260" s="76">
        <v>0</v>
      </c>
      <c r="AI260" s="76">
        <v>0</v>
      </c>
      <c r="AJ260" s="77">
        <f t="shared" si="3"/>
        <v>0</v>
      </c>
      <c r="AM260" s="70"/>
    </row>
    <row r="261" spans="1:39" ht="20.100000000000001" hidden="1" customHeight="1" outlineLevel="2">
      <c r="A261" s="73">
        <v>1110</v>
      </c>
      <c r="B261" s="74" t="s">
        <v>899</v>
      </c>
      <c r="C261" s="75" t="s">
        <v>1317</v>
      </c>
      <c r="D261" s="76">
        <v>0</v>
      </c>
      <c r="E261" s="76">
        <v>0</v>
      </c>
      <c r="F261" s="76">
        <v>0</v>
      </c>
      <c r="G261" s="76">
        <v>0</v>
      </c>
      <c r="H261" s="76">
        <v>0</v>
      </c>
      <c r="I261" s="76">
        <v>0</v>
      </c>
      <c r="J261" s="76">
        <v>0</v>
      </c>
      <c r="K261" s="76">
        <v>0</v>
      </c>
      <c r="L261" s="76">
        <v>0</v>
      </c>
      <c r="M261" s="76">
        <v>0</v>
      </c>
      <c r="N261" s="76">
        <v>0</v>
      </c>
      <c r="O261" s="76">
        <v>0</v>
      </c>
      <c r="P261" s="76">
        <v>0</v>
      </c>
      <c r="Q261" s="76">
        <v>0</v>
      </c>
      <c r="R261" s="76">
        <v>0</v>
      </c>
      <c r="S261" s="76">
        <v>0</v>
      </c>
      <c r="T261" s="76">
        <v>0</v>
      </c>
      <c r="U261" s="76">
        <v>0</v>
      </c>
      <c r="V261" s="76">
        <v>0</v>
      </c>
      <c r="W261" s="76">
        <v>0</v>
      </c>
      <c r="X261" s="76">
        <v>0</v>
      </c>
      <c r="Y261" s="76">
        <v>0</v>
      </c>
      <c r="Z261" s="76">
        <v>0</v>
      </c>
      <c r="AA261" s="76">
        <v>0</v>
      </c>
      <c r="AB261" s="76">
        <v>0</v>
      </c>
      <c r="AC261" s="76">
        <v>0</v>
      </c>
      <c r="AD261" s="76">
        <v>0</v>
      </c>
      <c r="AE261" s="76">
        <v>0</v>
      </c>
      <c r="AF261" s="76">
        <v>0</v>
      </c>
      <c r="AG261" s="76">
        <v>0</v>
      </c>
      <c r="AH261" s="76">
        <v>0</v>
      </c>
      <c r="AI261" s="76">
        <v>0</v>
      </c>
      <c r="AJ261" s="77">
        <f t="shared" si="3"/>
        <v>0</v>
      </c>
      <c r="AM261" s="70"/>
    </row>
    <row r="262" spans="1:39" ht="20.100000000000001" hidden="1" customHeight="1" outlineLevel="2">
      <c r="A262" s="73">
        <v>1111</v>
      </c>
      <c r="B262" s="74" t="s">
        <v>900</v>
      </c>
      <c r="C262" s="75" t="s">
        <v>1317</v>
      </c>
      <c r="D262" s="76">
        <v>0</v>
      </c>
      <c r="E262" s="76">
        <v>0</v>
      </c>
      <c r="F262" s="76">
        <v>0</v>
      </c>
      <c r="G262" s="76">
        <v>0</v>
      </c>
      <c r="H262" s="76">
        <v>0</v>
      </c>
      <c r="I262" s="76">
        <v>0</v>
      </c>
      <c r="J262" s="76">
        <v>0</v>
      </c>
      <c r="K262" s="76">
        <v>0</v>
      </c>
      <c r="L262" s="76">
        <v>0</v>
      </c>
      <c r="M262" s="76">
        <v>0</v>
      </c>
      <c r="N262" s="76">
        <v>0</v>
      </c>
      <c r="O262" s="76">
        <v>0</v>
      </c>
      <c r="P262" s="76">
        <v>0</v>
      </c>
      <c r="Q262" s="76">
        <v>0</v>
      </c>
      <c r="R262" s="76">
        <v>0</v>
      </c>
      <c r="S262" s="76">
        <v>0</v>
      </c>
      <c r="T262" s="76">
        <v>0</v>
      </c>
      <c r="U262" s="76">
        <v>0</v>
      </c>
      <c r="V262" s="76">
        <v>0</v>
      </c>
      <c r="W262" s="76">
        <v>0</v>
      </c>
      <c r="X262" s="76">
        <v>0</v>
      </c>
      <c r="Y262" s="76">
        <v>0</v>
      </c>
      <c r="Z262" s="76">
        <v>0</v>
      </c>
      <c r="AA262" s="76">
        <v>0</v>
      </c>
      <c r="AB262" s="76">
        <v>0</v>
      </c>
      <c r="AC262" s="76">
        <v>0</v>
      </c>
      <c r="AD262" s="76">
        <v>0</v>
      </c>
      <c r="AE262" s="76">
        <v>0</v>
      </c>
      <c r="AF262" s="76">
        <v>0</v>
      </c>
      <c r="AG262" s="76">
        <v>0</v>
      </c>
      <c r="AH262" s="76">
        <v>0</v>
      </c>
      <c r="AI262" s="76">
        <v>0</v>
      </c>
      <c r="AJ262" s="77">
        <f t="shared" si="3"/>
        <v>0</v>
      </c>
      <c r="AM262" s="70"/>
    </row>
    <row r="263" spans="1:39" ht="20.100000000000001" hidden="1" customHeight="1" outlineLevel="2">
      <c r="A263" s="73">
        <v>1112</v>
      </c>
      <c r="B263" s="74" t="s">
        <v>901</v>
      </c>
      <c r="C263" s="75" t="s">
        <v>1317</v>
      </c>
      <c r="D263" s="76">
        <v>0</v>
      </c>
      <c r="E263" s="76">
        <v>0</v>
      </c>
      <c r="F263" s="76">
        <v>0</v>
      </c>
      <c r="G263" s="76">
        <v>0</v>
      </c>
      <c r="H263" s="76">
        <v>0</v>
      </c>
      <c r="I263" s="76">
        <v>0</v>
      </c>
      <c r="J263" s="76">
        <v>0</v>
      </c>
      <c r="K263" s="76">
        <v>0</v>
      </c>
      <c r="L263" s="76">
        <v>0</v>
      </c>
      <c r="M263" s="76">
        <v>0</v>
      </c>
      <c r="N263" s="76">
        <v>0</v>
      </c>
      <c r="O263" s="76">
        <v>0</v>
      </c>
      <c r="P263" s="76">
        <v>0</v>
      </c>
      <c r="Q263" s="76">
        <v>0</v>
      </c>
      <c r="R263" s="76">
        <v>0</v>
      </c>
      <c r="S263" s="76">
        <v>0</v>
      </c>
      <c r="T263" s="76">
        <v>0</v>
      </c>
      <c r="U263" s="76">
        <v>0</v>
      </c>
      <c r="V263" s="76">
        <v>0</v>
      </c>
      <c r="W263" s="76">
        <v>0</v>
      </c>
      <c r="X263" s="76">
        <v>0</v>
      </c>
      <c r="Y263" s="76">
        <v>0</v>
      </c>
      <c r="Z263" s="76">
        <v>0</v>
      </c>
      <c r="AA263" s="76">
        <v>0</v>
      </c>
      <c r="AB263" s="76">
        <v>0</v>
      </c>
      <c r="AC263" s="76">
        <v>0</v>
      </c>
      <c r="AD263" s="76">
        <v>0</v>
      </c>
      <c r="AE263" s="76">
        <v>0</v>
      </c>
      <c r="AF263" s="76">
        <v>0</v>
      </c>
      <c r="AG263" s="76">
        <v>0</v>
      </c>
      <c r="AH263" s="76">
        <v>0</v>
      </c>
      <c r="AI263" s="76">
        <v>0</v>
      </c>
      <c r="AJ263" s="77">
        <f t="shared" si="3"/>
        <v>0</v>
      </c>
      <c r="AM263" s="70"/>
    </row>
    <row r="264" spans="1:39" ht="20.100000000000001" hidden="1" customHeight="1" outlineLevel="2">
      <c r="A264" s="73">
        <v>1113</v>
      </c>
      <c r="B264" s="74" t="s">
        <v>902</v>
      </c>
      <c r="C264" s="75" t="s">
        <v>1317</v>
      </c>
      <c r="D264" s="76">
        <v>0</v>
      </c>
      <c r="E264" s="76">
        <v>0</v>
      </c>
      <c r="F264" s="76">
        <v>0</v>
      </c>
      <c r="G264" s="76">
        <v>0</v>
      </c>
      <c r="H264" s="76">
        <v>0</v>
      </c>
      <c r="I264" s="76">
        <v>0</v>
      </c>
      <c r="J264" s="76">
        <v>0</v>
      </c>
      <c r="K264" s="76">
        <v>0</v>
      </c>
      <c r="L264" s="76">
        <v>0</v>
      </c>
      <c r="M264" s="76">
        <v>0</v>
      </c>
      <c r="N264" s="76">
        <v>0</v>
      </c>
      <c r="O264" s="76">
        <v>0</v>
      </c>
      <c r="P264" s="76">
        <v>0</v>
      </c>
      <c r="Q264" s="76">
        <v>0</v>
      </c>
      <c r="R264" s="76">
        <v>0</v>
      </c>
      <c r="S264" s="76">
        <v>0</v>
      </c>
      <c r="T264" s="76">
        <v>0</v>
      </c>
      <c r="U264" s="76">
        <v>0</v>
      </c>
      <c r="V264" s="76">
        <v>0</v>
      </c>
      <c r="W264" s="76">
        <v>0</v>
      </c>
      <c r="X264" s="76">
        <v>0</v>
      </c>
      <c r="Y264" s="76">
        <v>0</v>
      </c>
      <c r="Z264" s="76">
        <v>0</v>
      </c>
      <c r="AA264" s="76">
        <v>0</v>
      </c>
      <c r="AB264" s="76">
        <v>0</v>
      </c>
      <c r="AC264" s="76">
        <v>0</v>
      </c>
      <c r="AD264" s="76">
        <v>0</v>
      </c>
      <c r="AE264" s="76">
        <v>0</v>
      </c>
      <c r="AF264" s="76">
        <v>0</v>
      </c>
      <c r="AG264" s="76">
        <v>0</v>
      </c>
      <c r="AH264" s="76">
        <v>0</v>
      </c>
      <c r="AI264" s="76">
        <v>0</v>
      </c>
      <c r="AJ264" s="77">
        <f t="shared" si="3"/>
        <v>0</v>
      </c>
      <c r="AM264" s="70"/>
    </row>
    <row r="265" spans="1:39" ht="20.100000000000001" hidden="1" customHeight="1" outlineLevel="2">
      <c r="A265" s="73">
        <v>1114</v>
      </c>
      <c r="B265" s="74" t="s">
        <v>903</v>
      </c>
      <c r="C265" s="75" t="s">
        <v>1317</v>
      </c>
      <c r="D265" s="76">
        <v>0</v>
      </c>
      <c r="E265" s="76">
        <v>0</v>
      </c>
      <c r="F265" s="76">
        <v>0</v>
      </c>
      <c r="G265" s="76">
        <v>0</v>
      </c>
      <c r="H265" s="76">
        <v>0</v>
      </c>
      <c r="I265" s="76">
        <v>0</v>
      </c>
      <c r="J265" s="76">
        <v>0</v>
      </c>
      <c r="K265" s="76">
        <v>0</v>
      </c>
      <c r="L265" s="76">
        <v>0</v>
      </c>
      <c r="M265" s="76">
        <v>0</v>
      </c>
      <c r="N265" s="76">
        <v>0</v>
      </c>
      <c r="O265" s="76">
        <v>0</v>
      </c>
      <c r="P265" s="76">
        <v>0</v>
      </c>
      <c r="Q265" s="76">
        <v>0</v>
      </c>
      <c r="R265" s="76">
        <v>0</v>
      </c>
      <c r="S265" s="76">
        <v>0</v>
      </c>
      <c r="T265" s="76">
        <v>0</v>
      </c>
      <c r="U265" s="76">
        <v>0</v>
      </c>
      <c r="V265" s="76">
        <v>0</v>
      </c>
      <c r="W265" s="76">
        <v>0</v>
      </c>
      <c r="X265" s="76">
        <v>0</v>
      </c>
      <c r="Y265" s="76">
        <v>0</v>
      </c>
      <c r="Z265" s="76">
        <v>0</v>
      </c>
      <c r="AA265" s="76">
        <v>0</v>
      </c>
      <c r="AB265" s="76">
        <v>0</v>
      </c>
      <c r="AC265" s="76">
        <v>0</v>
      </c>
      <c r="AD265" s="76">
        <v>0</v>
      </c>
      <c r="AE265" s="76">
        <v>0</v>
      </c>
      <c r="AF265" s="76">
        <v>0</v>
      </c>
      <c r="AG265" s="76">
        <v>0</v>
      </c>
      <c r="AH265" s="76">
        <v>0</v>
      </c>
      <c r="AI265" s="76">
        <v>0</v>
      </c>
      <c r="AJ265" s="77">
        <f t="shared" si="3"/>
        <v>0</v>
      </c>
      <c r="AM265" s="70"/>
    </row>
    <row r="266" spans="1:39" ht="20.100000000000001" hidden="1" customHeight="1" outlineLevel="2">
      <c r="A266" s="73">
        <v>1115</v>
      </c>
      <c r="B266" s="74" t="s">
        <v>904</v>
      </c>
      <c r="C266" s="75" t="s">
        <v>1317</v>
      </c>
      <c r="D266" s="76">
        <v>0</v>
      </c>
      <c r="E266" s="76">
        <v>0</v>
      </c>
      <c r="F266" s="76">
        <v>0</v>
      </c>
      <c r="G266" s="76">
        <v>0</v>
      </c>
      <c r="H266" s="76">
        <v>0</v>
      </c>
      <c r="I266" s="76">
        <v>0</v>
      </c>
      <c r="J266" s="76">
        <v>0</v>
      </c>
      <c r="K266" s="76">
        <v>0</v>
      </c>
      <c r="L266" s="76">
        <v>0</v>
      </c>
      <c r="M266" s="76">
        <v>0</v>
      </c>
      <c r="N266" s="76">
        <v>0</v>
      </c>
      <c r="O266" s="76">
        <v>0</v>
      </c>
      <c r="P266" s="76">
        <v>0</v>
      </c>
      <c r="Q266" s="76">
        <v>0</v>
      </c>
      <c r="R266" s="76">
        <v>0</v>
      </c>
      <c r="S266" s="76">
        <v>0</v>
      </c>
      <c r="T266" s="76">
        <v>0</v>
      </c>
      <c r="U266" s="76">
        <v>0</v>
      </c>
      <c r="V266" s="76">
        <v>0</v>
      </c>
      <c r="W266" s="76">
        <v>0</v>
      </c>
      <c r="X266" s="76">
        <v>0</v>
      </c>
      <c r="Y266" s="76">
        <v>0</v>
      </c>
      <c r="Z266" s="76">
        <v>0</v>
      </c>
      <c r="AA266" s="76">
        <v>0</v>
      </c>
      <c r="AB266" s="76">
        <v>0</v>
      </c>
      <c r="AC266" s="76">
        <v>0</v>
      </c>
      <c r="AD266" s="76">
        <v>0</v>
      </c>
      <c r="AE266" s="76">
        <v>0</v>
      </c>
      <c r="AF266" s="76">
        <v>0</v>
      </c>
      <c r="AG266" s="76">
        <v>0</v>
      </c>
      <c r="AH266" s="76">
        <v>0</v>
      </c>
      <c r="AI266" s="76">
        <v>0</v>
      </c>
      <c r="AJ266" s="77">
        <f t="shared" si="3"/>
        <v>0</v>
      </c>
      <c r="AM266" s="70"/>
    </row>
    <row r="267" spans="1:39" ht="20.100000000000001" hidden="1" customHeight="1" outlineLevel="2">
      <c r="A267" s="73">
        <v>1116</v>
      </c>
      <c r="B267" s="74" t="s">
        <v>905</v>
      </c>
      <c r="C267" s="75" t="s">
        <v>1317</v>
      </c>
      <c r="D267" s="76">
        <v>0</v>
      </c>
      <c r="E267" s="76">
        <v>0</v>
      </c>
      <c r="F267" s="76">
        <v>0</v>
      </c>
      <c r="G267" s="76">
        <v>0</v>
      </c>
      <c r="H267" s="76">
        <v>0</v>
      </c>
      <c r="I267" s="76">
        <v>0</v>
      </c>
      <c r="J267" s="76">
        <v>0</v>
      </c>
      <c r="K267" s="76">
        <v>0</v>
      </c>
      <c r="L267" s="76">
        <v>0</v>
      </c>
      <c r="M267" s="76">
        <v>0</v>
      </c>
      <c r="N267" s="76">
        <v>0</v>
      </c>
      <c r="O267" s="76">
        <v>0</v>
      </c>
      <c r="P267" s="76">
        <v>0</v>
      </c>
      <c r="Q267" s="76">
        <v>0</v>
      </c>
      <c r="R267" s="76">
        <v>0</v>
      </c>
      <c r="S267" s="76">
        <v>0</v>
      </c>
      <c r="T267" s="76">
        <v>0</v>
      </c>
      <c r="U267" s="76">
        <v>0</v>
      </c>
      <c r="V267" s="76">
        <v>0</v>
      </c>
      <c r="W267" s="76">
        <v>0</v>
      </c>
      <c r="X267" s="76">
        <v>0</v>
      </c>
      <c r="Y267" s="76">
        <v>0</v>
      </c>
      <c r="Z267" s="76">
        <v>0</v>
      </c>
      <c r="AA267" s="76">
        <v>0</v>
      </c>
      <c r="AB267" s="76">
        <v>0</v>
      </c>
      <c r="AC267" s="76">
        <v>0</v>
      </c>
      <c r="AD267" s="76">
        <v>0</v>
      </c>
      <c r="AE267" s="76">
        <v>0</v>
      </c>
      <c r="AF267" s="76">
        <v>0</v>
      </c>
      <c r="AG267" s="76">
        <v>0</v>
      </c>
      <c r="AH267" s="76">
        <v>0</v>
      </c>
      <c r="AI267" s="76">
        <v>0</v>
      </c>
      <c r="AJ267" s="77">
        <f t="shared" si="3"/>
        <v>0</v>
      </c>
      <c r="AM267" s="70"/>
    </row>
    <row r="268" spans="1:39" ht="20.100000000000001" hidden="1" customHeight="1" outlineLevel="2">
      <c r="A268" s="73">
        <v>1117</v>
      </c>
      <c r="B268" s="74" t="s">
        <v>906</v>
      </c>
      <c r="C268" s="75" t="s">
        <v>1317</v>
      </c>
      <c r="D268" s="76">
        <v>0</v>
      </c>
      <c r="E268" s="76">
        <v>0</v>
      </c>
      <c r="F268" s="76">
        <v>0</v>
      </c>
      <c r="G268" s="76">
        <v>0</v>
      </c>
      <c r="H268" s="76">
        <v>0</v>
      </c>
      <c r="I268" s="76">
        <v>0</v>
      </c>
      <c r="J268" s="76">
        <v>0</v>
      </c>
      <c r="K268" s="76">
        <v>0</v>
      </c>
      <c r="L268" s="76">
        <v>0</v>
      </c>
      <c r="M268" s="76">
        <v>0</v>
      </c>
      <c r="N268" s="76">
        <v>0</v>
      </c>
      <c r="O268" s="76">
        <v>0</v>
      </c>
      <c r="P268" s="76">
        <v>0</v>
      </c>
      <c r="Q268" s="76">
        <v>0</v>
      </c>
      <c r="R268" s="76">
        <v>0</v>
      </c>
      <c r="S268" s="76">
        <v>0</v>
      </c>
      <c r="T268" s="76">
        <v>0</v>
      </c>
      <c r="U268" s="76">
        <v>0</v>
      </c>
      <c r="V268" s="76">
        <v>0</v>
      </c>
      <c r="W268" s="76">
        <v>0</v>
      </c>
      <c r="X268" s="76">
        <v>0</v>
      </c>
      <c r="Y268" s="76">
        <v>0</v>
      </c>
      <c r="Z268" s="76">
        <v>0</v>
      </c>
      <c r="AA268" s="76">
        <v>0</v>
      </c>
      <c r="AB268" s="76">
        <v>0</v>
      </c>
      <c r="AC268" s="76">
        <v>0</v>
      </c>
      <c r="AD268" s="76">
        <v>0</v>
      </c>
      <c r="AE268" s="76">
        <v>0</v>
      </c>
      <c r="AF268" s="76">
        <v>0</v>
      </c>
      <c r="AG268" s="76">
        <v>0</v>
      </c>
      <c r="AH268" s="76">
        <v>0</v>
      </c>
      <c r="AI268" s="76">
        <v>0</v>
      </c>
      <c r="AJ268" s="77">
        <f t="shared" si="3"/>
        <v>0</v>
      </c>
      <c r="AM268" s="70"/>
    </row>
    <row r="269" spans="1:39" ht="20.100000000000001" hidden="1" customHeight="1" outlineLevel="2">
      <c r="A269" s="73">
        <v>1118</v>
      </c>
      <c r="B269" s="74" t="s">
        <v>907</v>
      </c>
      <c r="C269" s="75" t="s">
        <v>1317</v>
      </c>
      <c r="D269" s="76">
        <v>0</v>
      </c>
      <c r="E269" s="76">
        <v>0</v>
      </c>
      <c r="F269" s="76">
        <v>0</v>
      </c>
      <c r="G269" s="76">
        <v>0</v>
      </c>
      <c r="H269" s="76">
        <v>0</v>
      </c>
      <c r="I269" s="76">
        <v>0</v>
      </c>
      <c r="J269" s="76">
        <v>0</v>
      </c>
      <c r="K269" s="76">
        <v>0</v>
      </c>
      <c r="L269" s="76">
        <v>0</v>
      </c>
      <c r="M269" s="76">
        <v>0</v>
      </c>
      <c r="N269" s="76">
        <v>0</v>
      </c>
      <c r="O269" s="76">
        <v>0</v>
      </c>
      <c r="P269" s="76">
        <v>0</v>
      </c>
      <c r="Q269" s="76">
        <v>0</v>
      </c>
      <c r="R269" s="76">
        <v>0</v>
      </c>
      <c r="S269" s="76">
        <v>0</v>
      </c>
      <c r="T269" s="76">
        <v>0</v>
      </c>
      <c r="U269" s="76">
        <v>0</v>
      </c>
      <c r="V269" s="76">
        <v>0</v>
      </c>
      <c r="W269" s="76">
        <v>0</v>
      </c>
      <c r="X269" s="76">
        <v>0</v>
      </c>
      <c r="Y269" s="76">
        <v>0</v>
      </c>
      <c r="Z269" s="76">
        <v>0</v>
      </c>
      <c r="AA269" s="76">
        <v>0</v>
      </c>
      <c r="AB269" s="76">
        <v>0</v>
      </c>
      <c r="AC269" s="76">
        <v>0</v>
      </c>
      <c r="AD269" s="76">
        <v>0</v>
      </c>
      <c r="AE269" s="76">
        <v>0</v>
      </c>
      <c r="AF269" s="76">
        <v>0</v>
      </c>
      <c r="AG269" s="76">
        <v>0</v>
      </c>
      <c r="AH269" s="76">
        <v>0</v>
      </c>
      <c r="AI269" s="76">
        <v>0</v>
      </c>
      <c r="AJ269" s="77">
        <f t="shared" si="3"/>
        <v>0</v>
      </c>
      <c r="AM269" s="70"/>
    </row>
    <row r="270" spans="1:39" ht="20.100000000000001" hidden="1" customHeight="1" outlineLevel="2">
      <c r="A270" s="73">
        <v>1119</v>
      </c>
      <c r="B270" s="74" t="s">
        <v>908</v>
      </c>
      <c r="C270" s="75" t="s">
        <v>1317</v>
      </c>
      <c r="D270" s="76">
        <v>0</v>
      </c>
      <c r="E270" s="76">
        <v>0</v>
      </c>
      <c r="F270" s="76">
        <v>0</v>
      </c>
      <c r="G270" s="76">
        <v>0</v>
      </c>
      <c r="H270" s="76">
        <v>0</v>
      </c>
      <c r="I270" s="76">
        <v>0</v>
      </c>
      <c r="J270" s="76">
        <v>0</v>
      </c>
      <c r="K270" s="76">
        <v>0</v>
      </c>
      <c r="L270" s="76">
        <v>0</v>
      </c>
      <c r="M270" s="76">
        <v>0</v>
      </c>
      <c r="N270" s="76">
        <v>0</v>
      </c>
      <c r="O270" s="76">
        <v>0</v>
      </c>
      <c r="P270" s="76">
        <v>0</v>
      </c>
      <c r="Q270" s="76">
        <v>0</v>
      </c>
      <c r="R270" s="76">
        <v>0</v>
      </c>
      <c r="S270" s="76">
        <v>0</v>
      </c>
      <c r="T270" s="76">
        <v>0</v>
      </c>
      <c r="U270" s="76">
        <v>0</v>
      </c>
      <c r="V270" s="76">
        <v>0</v>
      </c>
      <c r="W270" s="76">
        <v>0</v>
      </c>
      <c r="X270" s="76">
        <v>0</v>
      </c>
      <c r="Y270" s="76">
        <v>0</v>
      </c>
      <c r="Z270" s="76">
        <v>0</v>
      </c>
      <c r="AA270" s="76">
        <v>0</v>
      </c>
      <c r="AB270" s="76">
        <v>0</v>
      </c>
      <c r="AC270" s="76">
        <v>0</v>
      </c>
      <c r="AD270" s="76">
        <v>0</v>
      </c>
      <c r="AE270" s="76">
        <v>0</v>
      </c>
      <c r="AF270" s="76">
        <v>0</v>
      </c>
      <c r="AG270" s="76">
        <v>0</v>
      </c>
      <c r="AH270" s="76">
        <v>0</v>
      </c>
      <c r="AI270" s="76">
        <v>0</v>
      </c>
      <c r="AJ270" s="77">
        <f t="shared" ref="AJ270:AJ333" si="4">SUM(D270:AI270)</f>
        <v>0</v>
      </c>
      <c r="AM270" s="70"/>
    </row>
    <row r="271" spans="1:39" ht="20.100000000000001" hidden="1" customHeight="1" outlineLevel="2">
      <c r="A271" s="73">
        <v>1120</v>
      </c>
      <c r="B271" s="74" t="s">
        <v>909</v>
      </c>
      <c r="C271" s="75" t="s">
        <v>1317</v>
      </c>
      <c r="D271" s="76">
        <v>0</v>
      </c>
      <c r="E271" s="76">
        <v>0</v>
      </c>
      <c r="F271" s="76">
        <v>0</v>
      </c>
      <c r="G271" s="76">
        <v>0</v>
      </c>
      <c r="H271" s="76">
        <v>0</v>
      </c>
      <c r="I271" s="76">
        <v>0</v>
      </c>
      <c r="J271" s="76">
        <v>0</v>
      </c>
      <c r="K271" s="76">
        <v>0</v>
      </c>
      <c r="L271" s="76">
        <v>0</v>
      </c>
      <c r="M271" s="76">
        <v>0</v>
      </c>
      <c r="N271" s="76">
        <v>0</v>
      </c>
      <c r="O271" s="76">
        <v>0</v>
      </c>
      <c r="P271" s="76">
        <v>0</v>
      </c>
      <c r="Q271" s="76">
        <v>0</v>
      </c>
      <c r="R271" s="76">
        <v>0</v>
      </c>
      <c r="S271" s="76">
        <v>0</v>
      </c>
      <c r="T271" s="76">
        <v>0</v>
      </c>
      <c r="U271" s="76">
        <v>0</v>
      </c>
      <c r="V271" s="76">
        <v>0</v>
      </c>
      <c r="W271" s="76">
        <v>0</v>
      </c>
      <c r="X271" s="76">
        <v>0</v>
      </c>
      <c r="Y271" s="76">
        <v>0</v>
      </c>
      <c r="Z271" s="76">
        <v>0</v>
      </c>
      <c r="AA271" s="76">
        <v>0</v>
      </c>
      <c r="AB271" s="76">
        <v>0</v>
      </c>
      <c r="AC271" s="76">
        <v>0</v>
      </c>
      <c r="AD271" s="76">
        <v>0</v>
      </c>
      <c r="AE271" s="76">
        <v>0</v>
      </c>
      <c r="AF271" s="76">
        <v>0</v>
      </c>
      <c r="AG271" s="76">
        <v>0</v>
      </c>
      <c r="AH271" s="76">
        <v>0</v>
      </c>
      <c r="AI271" s="76">
        <v>0</v>
      </c>
      <c r="AJ271" s="77">
        <f t="shared" si="4"/>
        <v>0</v>
      </c>
      <c r="AM271" s="70"/>
    </row>
    <row r="272" spans="1:39" ht="20.100000000000001" hidden="1" customHeight="1" outlineLevel="2">
      <c r="A272" s="73">
        <v>1121</v>
      </c>
      <c r="B272" s="74" t="s">
        <v>910</v>
      </c>
      <c r="C272" s="75" t="s">
        <v>1317</v>
      </c>
      <c r="D272" s="76">
        <v>0</v>
      </c>
      <c r="E272" s="76">
        <v>0</v>
      </c>
      <c r="F272" s="76">
        <v>0</v>
      </c>
      <c r="G272" s="76">
        <v>0</v>
      </c>
      <c r="H272" s="76">
        <v>0</v>
      </c>
      <c r="I272" s="76">
        <v>0</v>
      </c>
      <c r="J272" s="76">
        <v>0</v>
      </c>
      <c r="K272" s="76">
        <v>0</v>
      </c>
      <c r="L272" s="76">
        <v>0</v>
      </c>
      <c r="M272" s="76">
        <v>0</v>
      </c>
      <c r="N272" s="76">
        <v>0</v>
      </c>
      <c r="O272" s="76">
        <v>0</v>
      </c>
      <c r="P272" s="76">
        <v>0</v>
      </c>
      <c r="Q272" s="76">
        <v>0</v>
      </c>
      <c r="R272" s="76">
        <v>0</v>
      </c>
      <c r="S272" s="76">
        <v>0</v>
      </c>
      <c r="T272" s="76">
        <v>0</v>
      </c>
      <c r="U272" s="76">
        <v>0</v>
      </c>
      <c r="V272" s="76">
        <v>0</v>
      </c>
      <c r="W272" s="76">
        <v>0</v>
      </c>
      <c r="X272" s="76">
        <v>0</v>
      </c>
      <c r="Y272" s="76">
        <v>0</v>
      </c>
      <c r="Z272" s="76">
        <v>0</v>
      </c>
      <c r="AA272" s="76">
        <v>0</v>
      </c>
      <c r="AB272" s="76">
        <v>0</v>
      </c>
      <c r="AC272" s="76">
        <v>0</v>
      </c>
      <c r="AD272" s="76">
        <v>0</v>
      </c>
      <c r="AE272" s="76">
        <v>0</v>
      </c>
      <c r="AF272" s="76">
        <v>0</v>
      </c>
      <c r="AG272" s="76">
        <v>0</v>
      </c>
      <c r="AH272" s="76">
        <v>0</v>
      </c>
      <c r="AI272" s="76">
        <v>0</v>
      </c>
      <c r="AJ272" s="77">
        <f t="shared" si="4"/>
        <v>0</v>
      </c>
      <c r="AM272" s="70"/>
    </row>
    <row r="273" spans="1:39" ht="20.100000000000001" hidden="1" customHeight="1" outlineLevel="2">
      <c r="A273" s="73">
        <v>1122</v>
      </c>
      <c r="B273" s="74" t="s">
        <v>911</v>
      </c>
      <c r="C273" s="75" t="s">
        <v>1317</v>
      </c>
      <c r="D273" s="76">
        <v>0</v>
      </c>
      <c r="E273" s="76">
        <v>0</v>
      </c>
      <c r="F273" s="76">
        <v>0</v>
      </c>
      <c r="G273" s="76">
        <v>0</v>
      </c>
      <c r="H273" s="76">
        <v>0</v>
      </c>
      <c r="I273" s="76">
        <v>0</v>
      </c>
      <c r="J273" s="76">
        <v>0</v>
      </c>
      <c r="K273" s="76">
        <v>0</v>
      </c>
      <c r="L273" s="76">
        <v>0</v>
      </c>
      <c r="M273" s="76">
        <v>0</v>
      </c>
      <c r="N273" s="76">
        <v>0</v>
      </c>
      <c r="O273" s="76">
        <v>0</v>
      </c>
      <c r="P273" s="76">
        <v>0</v>
      </c>
      <c r="Q273" s="76">
        <v>0</v>
      </c>
      <c r="R273" s="76">
        <v>0</v>
      </c>
      <c r="S273" s="76">
        <v>0</v>
      </c>
      <c r="T273" s="76">
        <v>0</v>
      </c>
      <c r="U273" s="76">
        <v>0</v>
      </c>
      <c r="V273" s="76">
        <v>0</v>
      </c>
      <c r="W273" s="76">
        <v>0</v>
      </c>
      <c r="X273" s="76">
        <v>0</v>
      </c>
      <c r="Y273" s="76">
        <v>0</v>
      </c>
      <c r="Z273" s="76">
        <v>0</v>
      </c>
      <c r="AA273" s="76">
        <v>0</v>
      </c>
      <c r="AB273" s="76">
        <v>0</v>
      </c>
      <c r="AC273" s="76">
        <v>0</v>
      </c>
      <c r="AD273" s="76">
        <v>0</v>
      </c>
      <c r="AE273" s="76">
        <v>0</v>
      </c>
      <c r="AF273" s="76">
        <v>0</v>
      </c>
      <c r="AG273" s="76">
        <v>0</v>
      </c>
      <c r="AH273" s="76">
        <v>0</v>
      </c>
      <c r="AI273" s="76">
        <v>0</v>
      </c>
      <c r="AJ273" s="77">
        <f t="shared" si="4"/>
        <v>0</v>
      </c>
      <c r="AM273" s="70"/>
    </row>
    <row r="274" spans="1:39" ht="20.100000000000001" hidden="1" customHeight="1" outlineLevel="2">
      <c r="A274" s="73">
        <v>1123</v>
      </c>
      <c r="B274" s="74" t="s">
        <v>912</v>
      </c>
      <c r="C274" s="75" t="s">
        <v>1317</v>
      </c>
      <c r="D274" s="76">
        <v>0</v>
      </c>
      <c r="E274" s="76">
        <v>0</v>
      </c>
      <c r="F274" s="76">
        <v>0</v>
      </c>
      <c r="G274" s="76">
        <v>0</v>
      </c>
      <c r="H274" s="76">
        <v>0</v>
      </c>
      <c r="I274" s="76">
        <v>0</v>
      </c>
      <c r="J274" s="76">
        <v>0</v>
      </c>
      <c r="K274" s="76">
        <v>0</v>
      </c>
      <c r="L274" s="76">
        <v>0</v>
      </c>
      <c r="M274" s="76">
        <v>0</v>
      </c>
      <c r="N274" s="76">
        <v>0</v>
      </c>
      <c r="O274" s="76">
        <v>0</v>
      </c>
      <c r="P274" s="76">
        <v>0</v>
      </c>
      <c r="Q274" s="76">
        <v>0</v>
      </c>
      <c r="R274" s="76">
        <v>0</v>
      </c>
      <c r="S274" s="76">
        <v>0</v>
      </c>
      <c r="T274" s="76">
        <v>0</v>
      </c>
      <c r="U274" s="76">
        <v>0</v>
      </c>
      <c r="V274" s="76">
        <v>0</v>
      </c>
      <c r="W274" s="76">
        <v>0</v>
      </c>
      <c r="X274" s="76">
        <v>0</v>
      </c>
      <c r="Y274" s="76">
        <v>0</v>
      </c>
      <c r="Z274" s="76">
        <v>0</v>
      </c>
      <c r="AA274" s="76">
        <v>0</v>
      </c>
      <c r="AB274" s="76">
        <v>0</v>
      </c>
      <c r="AC274" s="76">
        <v>0</v>
      </c>
      <c r="AD274" s="76">
        <v>0</v>
      </c>
      <c r="AE274" s="76">
        <v>0</v>
      </c>
      <c r="AF274" s="76">
        <v>0</v>
      </c>
      <c r="AG274" s="76">
        <v>0</v>
      </c>
      <c r="AH274" s="76">
        <v>0</v>
      </c>
      <c r="AI274" s="76">
        <v>0</v>
      </c>
      <c r="AJ274" s="77">
        <f t="shared" si="4"/>
        <v>0</v>
      </c>
      <c r="AM274" s="70"/>
    </row>
    <row r="275" spans="1:39" ht="20.100000000000001" hidden="1" customHeight="1" outlineLevel="2">
      <c r="A275" s="73">
        <v>1124</v>
      </c>
      <c r="B275" s="74" t="s">
        <v>913</v>
      </c>
      <c r="C275" s="75" t="s">
        <v>1317</v>
      </c>
      <c r="D275" s="76">
        <v>0</v>
      </c>
      <c r="E275" s="76">
        <v>0</v>
      </c>
      <c r="F275" s="76">
        <v>0</v>
      </c>
      <c r="G275" s="76">
        <v>0</v>
      </c>
      <c r="H275" s="76">
        <v>0</v>
      </c>
      <c r="I275" s="76">
        <v>0</v>
      </c>
      <c r="J275" s="76">
        <v>0</v>
      </c>
      <c r="K275" s="76">
        <v>0</v>
      </c>
      <c r="L275" s="76">
        <v>0</v>
      </c>
      <c r="M275" s="76">
        <v>0</v>
      </c>
      <c r="N275" s="76">
        <v>0</v>
      </c>
      <c r="O275" s="76">
        <v>0</v>
      </c>
      <c r="P275" s="76">
        <v>0</v>
      </c>
      <c r="Q275" s="76">
        <v>0</v>
      </c>
      <c r="R275" s="76">
        <v>0</v>
      </c>
      <c r="S275" s="76">
        <v>0</v>
      </c>
      <c r="T275" s="76">
        <v>0</v>
      </c>
      <c r="U275" s="76">
        <v>0</v>
      </c>
      <c r="V275" s="76">
        <v>0</v>
      </c>
      <c r="W275" s="76">
        <v>0</v>
      </c>
      <c r="X275" s="76">
        <v>0</v>
      </c>
      <c r="Y275" s="76">
        <v>0</v>
      </c>
      <c r="Z275" s="76">
        <v>0</v>
      </c>
      <c r="AA275" s="76">
        <v>0</v>
      </c>
      <c r="AB275" s="76">
        <v>0</v>
      </c>
      <c r="AC275" s="76">
        <v>0</v>
      </c>
      <c r="AD275" s="76">
        <v>0</v>
      </c>
      <c r="AE275" s="76">
        <v>0</v>
      </c>
      <c r="AF275" s="76">
        <v>0</v>
      </c>
      <c r="AG275" s="76">
        <v>0</v>
      </c>
      <c r="AH275" s="76">
        <v>0</v>
      </c>
      <c r="AI275" s="76">
        <v>0</v>
      </c>
      <c r="AJ275" s="77">
        <f t="shared" si="4"/>
        <v>0</v>
      </c>
      <c r="AM275" s="70"/>
    </row>
    <row r="276" spans="1:39" ht="20.100000000000001" hidden="1" customHeight="1" outlineLevel="2">
      <c r="A276" s="73">
        <v>1125</v>
      </c>
      <c r="B276" s="74" t="s">
        <v>914</v>
      </c>
      <c r="C276" s="75" t="s">
        <v>1317</v>
      </c>
      <c r="D276" s="76">
        <v>0</v>
      </c>
      <c r="E276" s="76">
        <v>0</v>
      </c>
      <c r="F276" s="76">
        <v>0</v>
      </c>
      <c r="G276" s="76">
        <v>0</v>
      </c>
      <c r="H276" s="76">
        <v>0</v>
      </c>
      <c r="I276" s="76">
        <v>0</v>
      </c>
      <c r="J276" s="76">
        <v>0</v>
      </c>
      <c r="K276" s="76">
        <v>0</v>
      </c>
      <c r="L276" s="76">
        <v>0</v>
      </c>
      <c r="M276" s="76">
        <v>0</v>
      </c>
      <c r="N276" s="76">
        <v>0</v>
      </c>
      <c r="O276" s="76">
        <v>0</v>
      </c>
      <c r="P276" s="76">
        <v>0</v>
      </c>
      <c r="Q276" s="76">
        <v>0</v>
      </c>
      <c r="R276" s="76">
        <v>0</v>
      </c>
      <c r="S276" s="76">
        <v>0</v>
      </c>
      <c r="T276" s="76">
        <v>0</v>
      </c>
      <c r="U276" s="76">
        <v>0</v>
      </c>
      <c r="V276" s="76">
        <v>0</v>
      </c>
      <c r="W276" s="76">
        <v>0</v>
      </c>
      <c r="X276" s="76">
        <v>0</v>
      </c>
      <c r="Y276" s="76">
        <v>0</v>
      </c>
      <c r="Z276" s="76">
        <v>0</v>
      </c>
      <c r="AA276" s="76">
        <v>0</v>
      </c>
      <c r="AB276" s="76">
        <v>0</v>
      </c>
      <c r="AC276" s="76">
        <v>0</v>
      </c>
      <c r="AD276" s="76">
        <v>0</v>
      </c>
      <c r="AE276" s="76">
        <v>0</v>
      </c>
      <c r="AF276" s="76">
        <v>0</v>
      </c>
      <c r="AG276" s="76">
        <v>0</v>
      </c>
      <c r="AH276" s="76">
        <v>0</v>
      </c>
      <c r="AI276" s="76">
        <v>0</v>
      </c>
      <c r="AJ276" s="77">
        <f t="shared" si="4"/>
        <v>0</v>
      </c>
      <c r="AM276" s="70"/>
    </row>
    <row r="277" spans="1:39" ht="20.100000000000001" hidden="1" customHeight="1" outlineLevel="2">
      <c r="A277" s="73">
        <v>1126</v>
      </c>
      <c r="B277" s="74" t="s">
        <v>915</v>
      </c>
      <c r="C277" s="75" t="s">
        <v>1317</v>
      </c>
      <c r="D277" s="76">
        <v>0</v>
      </c>
      <c r="E277" s="76">
        <v>0</v>
      </c>
      <c r="F277" s="76">
        <v>0</v>
      </c>
      <c r="G277" s="76">
        <v>0</v>
      </c>
      <c r="H277" s="76">
        <v>0</v>
      </c>
      <c r="I277" s="76">
        <v>0</v>
      </c>
      <c r="J277" s="76">
        <v>0</v>
      </c>
      <c r="K277" s="76">
        <v>0</v>
      </c>
      <c r="L277" s="76">
        <v>0</v>
      </c>
      <c r="M277" s="76">
        <v>0</v>
      </c>
      <c r="N277" s="76">
        <v>0</v>
      </c>
      <c r="O277" s="76">
        <v>0</v>
      </c>
      <c r="P277" s="76">
        <v>0</v>
      </c>
      <c r="Q277" s="76">
        <v>0</v>
      </c>
      <c r="R277" s="76">
        <v>0</v>
      </c>
      <c r="S277" s="76">
        <v>0</v>
      </c>
      <c r="T277" s="76">
        <v>0</v>
      </c>
      <c r="U277" s="76">
        <v>0</v>
      </c>
      <c r="V277" s="76">
        <v>0</v>
      </c>
      <c r="W277" s="76">
        <v>0</v>
      </c>
      <c r="X277" s="76">
        <v>0</v>
      </c>
      <c r="Y277" s="76">
        <v>0</v>
      </c>
      <c r="Z277" s="76">
        <v>0</v>
      </c>
      <c r="AA277" s="76">
        <v>0</v>
      </c>
      <c r="AB277" s="76">
        <v>0</v>
      </c>
      <c r="AC277" s="76">
        <v>0</v>
      </c>
      <c r="AD277" s="76">
        <v>0</v>
      </c>
      <c r="AE277" s="76">
        <v>0</v>
      </c>
      <c r="AF277" s="76">
        <v>0</v>
      </c>
      <c r="AG277" s="76">
        <v>0</v>
      </c>
      <c r="AH277" s="76">
        <v>0</v>
      </c>
      <c r="AI277" s="76">
        <v>0</v>
      </c>
      <c r="AJ277" s="77">
        <f t="shared" si="4"/>
        <v>0</v>
      </c>
      <c r="AM277" s="70"/>
    </row>
    <row r="278" spans="1:39" ht="20.100000000000001" hidden="1" customHeight="1" outlineLevel="2">
      <c r="A278" s="73">
        <v>1127</v>
      </c>
      <c r="B278" s="74" t="s">
        <v>916</v>
      </c>
      <c r="C278" s="75" t="s">
        <v>1317</v>
      </c>
      <c r="D278" s="76">
        <v>0</v>
      </c>
      <c r="E278" s="76">
        <v>0</v>
      </c>
      <c r="F278" s="76">
        <v>0</v>
      </c>
      <c r="G278" s="76">
        <v>0</v>
      </c>
      <c r="H278" s="76">
        <v>0</v>
      </c>
      <c r="I278" s="76">
        <v>0</v>
      </c>
      <c r="J278" s="76">
        <v>0</v>
      </c>
      <c r="K278" s="76">
        <v>0</v>
      </c>
      <c r="L278" s="76">
        <v>0</v>
      </c>
      <c r="M278" s="76">
        <v>0</v>
      </c>
      <c r="N278" s="76">
        <v>0</v>
      </c>
      <c r="O278" s="76">
        <v>0</v>
      </c>
      <c r="P278" s="76">
        <v>0</v>
      </c>
      <c r="Q278" s="76">
        <v>0</v>
      </c>
      <c r="R278" s="76">
        <v>0</v>
      </c>
      <c r="S278" s="76">
        <v>0</v>
      </c>
      <c r="T278" s="76">
        <v>0</v>
      </c>
      <c r="U278" s="76">
        <v>0</v>
      </c>
      <c r="V278" s="76">
        <v>0</v>
      </c>
      <c r="W278" s="76">
        <v>0</v>
      </c>
      <c r="X278" s="76">
        <v>0</v>
      </c>
      <c r="Y278" s="76">
        <v>0</v>
      </c>
      <c r="Z278" s="76">
        <v>0</v>
      </c>
      <c r="AA278" s="76">
        <v>0</v>
      </c>
      <c r="AB278" s="76">
        <v>0</v>
      </c>
      <c r="AC278" s="76">
        <v>0</v>
      </c>
      <c r="AD278" s="76">
        <v>0</v>
      </c>
      <c r="AE278" s="76">
        <v>0</v>
      </c>
      <c r="AF278" s="76">
        <v>0</v>
      </c>
      <c r="AG278" s="76">
        <v>0</v>
      </c>
      <c r="AH278" s="76">
        <v>0</v>
      </c>
      <c r="AI278" s="76">
        <v>0</v>
      </c>
      <c r="AJ278" s="77">
        <f t="shared" si="4"/>
        <v>0</v>
      </c>
      <c r="AM278" s="70"/>
    </row>
    <row r="279" spans="1:39" ht="20.100000000000001" hidden="1" customHeight="1" outlineLevel="2">
      <c r="A279" s="73">
        <v>1128</v>
      </c>
      <c r="B279" s="74" t="s">
        <v>917</v>
      </c>
      <c r="C279" s="75" t="s">
        <v>1317</v>
      </c>
      <c r="D279" s="76">
        <v>0</v>
      </c>
      <c r="E279" s="76">
        <v>0</v>
      </c>
      <c r="F279" s="76">
        <v>0</v>
      </c>
      <c r="G279" s="76">
        <v>0</v>
      </c>
      <c r="H279" s="76">
        <v>0</v>
      </c>
      <c r="I279" s="76">
        <v>0</v>
      </c>
      <c r="J279" s="76">
        <v>0</v>
      </c>
      <c r="K279" s="76">
        <v>0</v>
      </c>
      <c r="L279" s="76">
        <v>0</v>
      </c>
      <c r="M279" s="76">
        <v>0</v>
      </c>
      <c r="N279" s="76">
        <v>0</v>
      </c>
      <c r="O279" s="76">
        <v>0</v>
      </c>
      <c r="P279" s="76">
        <v>0</v>
      </c>
      <c r="Q279" s="76">
        <v>0</v>
      </c>
      <c r="R279" s="76">
        <v>0</v>
      </c>
      <c r="S279" s="76">
        <v>0</v>
      </c>
      <c r="T279" s="76">
        <v>0</v>
      </c>
      <c r="U279" s="76">
        <v>0</v>
      </c>
      <c r="V279" s="76">
        <v>0</v>
      </c>
      <c r="W279" s="76">
        <v>0</v>
      </c>
      <c r="X279" s="76">
        <v>0</v>
      </c>
      <c r="Y279" s="76">
        <v>0</v>
      </c>
      <c r="Z279" s="76">
        <v>0</v>
      </c>
      <c r="AA279" s="76">
        <v>0</v>
      </c>
      <c r="AB279" s="76">
        <v>0</v>
      </c>
      <c r="AC279" s="76">
        <v>0</v>
      </c>
      <c r="AD279" s="76">
        <v>0</v>
      </c>
      <c r="AE279" s="76">
        <v>0</v>
      </c>
      <c r="AF279" s="76">
        <v>0</v>
      </c>
      <c r="AG279" s="76">
        <v>0</v>
      </c>
      <c r="AH279" s="76">
        <v>0</v>
      </c>
      <c r="AI279" s="76">
        <v>0</v>
      </c>
      <c r="AJ279" s="77">
        <f t="shared" si="4"/>
        <v>0</v>
      </c>
      <c r="AM279" s="70"/>
    </row>
    <row r="280" spans="1:39" ht="20.100000000000001" hidden="1" customHeight="1" outlineLevel="2">
      <c r="A280" s="73">
        <v>1129</v>
      </c>
      <c r="B280" s="74" t="s">
        <v>918</v>
      </c>
      <c r="C280" s="75" t="s">
        <v>1317</v>
      </c>
      <c r="D280" s="76">
        <v>0</v>
      </c>
      <c r="E280" s="76">
        <v>0</v>
      </c>
      <c r="F280" s="76">
        <v>0</v>
      </c>
      <c r="G280" s="76">
        <v>0</v>
      </c>
      <c r="H280" s="76">
        <v>0</v>
      </c>
      <c r="I280" s="76">
        <v>0</v>
      </c>
      <c r="J280" s="76">
        <v>0</v>
      </c>
      <c r="K280" s="76">
        <v>0</v>
      </c>
      <c r="L280" s="76">
        <v>0</v>
      </c>
      <c r="M280" s="76">
        <v>0</v>
      </c>
      <c r="N280" s="76">
        <v>0</v>
      </c>
      <c r="O280" s="76">
        <v>0</v>
      </c>
      <c r="P280" s="76">
        <v>0</v>
      </c>
      <c r="Q280" s="76">
        <v>0</v>
      </c>
      <c r="R280" s="76">
        <v>0</v>
      </c>
      <c r="S280" s="76">
        <v>0</v>
      </c>
      <c r="T280" s="76">
        <v>0</v>
      </c>
      <c r="U280" s="76">
        <v>0</v>
      </c>
      <c r="V280" s="76">
        <v>0</v>
      </c>
      <c r="W280" s="76">
        <v>0</v>
      </c>
      <c r="X280" s="76">
        <v>0</v>
      </c>
      <c r="Y280" s="76">
        <v>0</v>
      </c>
      <c r="Z280" s="76">
        <v>0</v>
      </c>
      <c r="AA280" s="76">
        <v>0</v>
      </c>
      <c r="AB280" s="76">
        <v>0</v>
      </c>
      <c r="AC280" s="76">
        <v>0</v>
      </c>
      <c r="AD280" s="76">
        <v>0</v>
      </c>
      <c r="AE280" s="76">
        <v>0</v>
      </c>
      <c r="AF280" s="76">
        <v>0</v>
      </c>
      <c r="AG280" s="76">
        <v>0</v>
      </c>
      <c r="AH280" s="76">
        <v>0</v>
      </c>
      <c r="AI280" s="76">
        <v>0</v>
      </c>
      <c r="AJ280" s="77">
        <f t="shared" si="4"/>
        <v>0</v>
      </c>
      <c r="AM280" s="70"/>
    </row>
    <row r="281" spans="1:39" ht="20.100000000000001" hidden="1" customHeight="1" outlineLevel="2">
      <c r="A281" s="73">
        <v>1201</v>
      </c>
      <c r="B281" s="74" t="s">
        <v>919</v>
      </c>
      <c r="C281" s="75" t="s">
        <v>1317</v>
      </c>
      <c r="D281" s="76">
        <v>0</v>
      </c>
      <c r="E281" s="76">
        <v>0</v>
      </c>
      <c r="F281" s="76">
        <v>0</v>
      </c>
      <c r="G281" s="76">
        <v>8868.86</v>
      </c>
      <c r="H281" s="76">
        <v>0</v>
      </c>
      <c r="I281" s="76">
        <v>0</v>
      </c>
      <c r="J281" s="76">
        <v>0</v>
      </c>
      <c r="K281" s="76">
        <v>0</v>
      </c>
      <c r="L281" s="76">
        <v>0</v>
      </c>
      <c r="M281" s="76">
        <v>0</v>
      </c>
      <c r="N281" s="76">
        <v>0</v>
      </c>
      <c r="O281" s="76">
        <v>0</v>
      </c>
      <c r="P281" s="76">
        <v>0</v>
      </c>
      <c r="Q281" s="76">
        <v>0</v>
      </c>
      <c r="R281" s="76">
        <v>0</v>
      </c>
      <c r="S281" s="76">
        <v>0</v>
      </c>
      <c r="T281" s="76">
        <v>0</v>
      </c>
      <c r="U281" s="76">
        <v>0</v>
      </c>
      <c r="V281" s="76">
        <v>0</v>
      </c>
      <c r="W281" s="76">
        <v>0</v>
      </c>
      <c r="X281" s="76">
        <v>0</v>
      </c>
      <c r="Y281" s="76">
        <v>0</v>
      </c>
      <c r="Z281" s="76">
        <v>0</v>
      </c>
      <c r="AA281" s="76">
        <v>0</v>
      </c>
      <c r="AB281" s="76">
        <v>0</v>
      </c>
      <c r="AC281" s="76">
        <v>0</v>
      </c>
      <c r="AD281" s="76">
        <v>0</v>
      </c>
      <c r="AE281" s="76">
        <v>0</v>
      </c>
      <c r="AF281" s="76">
        <v>0</v>
      </c>
      <c r="AG281" s="76">
        <v>0</v>
      </c>
      <c r="AH281" s="76">
        <v>0</v>
      </c>
      <c r="AI281" s="76">
        <v>0</v>
      </c>
      <c r="AJ281" s="77">
        <f t="shared" si="4"/>
        <v>8868.86</v>
      </c>
      <c r="AM281" s="70"/>
    </row>
    <row r="282" spans="1:39" ht="20.100000000000001" hidden="1" customHeight="1" outlineLevel="2">
      <c r="A282" s="73">
        <v>1202</v>
      </c>
      <c r="B282" s="74" t="s">
        <v>920</v>
      </c>
      <c r="C282" s="75" t="s">
        <v>1317</v>
      </c>
      <c r="D282" s="76">
        <v>0</v>
      </c>
      <c r="E282" s="76">
        <v>0</v>
      </c>
      <c r="F282" s="76">
        <v>0</v>
      </c>
      <c r="G282" s="76">
        <v>0</v>
      </c>
      <c r="H282" s="76">
        <v>0</v>
      </c>
      <c r="I282" s="76">
        <v>0</v>
      </c>
      <c r="J282" s="76">
        <v>0</v>
      </c>
      <c r="K282" s="76">
        <v>0</v>
      </c>
      <c r="L282" s="76">
        <v>0</v>
      </c>
      <c r="M282" s="76">
        <v>0</v>
      </c>
      <c r="N282" s="76">
        <v>0</v>
      </c>
      <c r="O282" s="76">
        <v>0</v>
      </c>
      <c r="P282" s="76">
        <v>0</v>
      </c>
      <c r="Q282" s="76">
        <v>0</v>
      </c>
      <c r="R282" s="76">
        <v>0</v>
      </c>
      <c r="S282" s="76">
        <v>0</v>
      </c>
      <c r="T282" s="76">
        <v>0</v>
      </c>
      <c r="U282" s="76">
        <v>0</v>
      </c>
      <c r="V282" s="76">
        <v>0</v>
      </c>
      <c r="W282" s="76">
        <v>0</v>
      </c>
      <c r="X282" s="76">
        <v>0</v>
      </c>
      <c r="Y282" s="76">
        <v>0</v>
      </c>
      <c r="Z282" s="76">
        <v>0</v>
      </c>
      <c r="AA282" s="76">
        <v>0</v>
      </c>
      <c r="AB282" s="76">
        <v>0</v>
      </c>
      <c r="AC282" s="76">
        <v>0</v>
      </c>
      <c r="AD282" s="76">
        <v>0</v>
      </c>
      <c r="AE282" s="76">
        <v>0</v>
      </c>
      <c r="AF282" s="76">
        <v>0</v>
      </c>
      <c r="AG282" s="76">
        <v>0</v>
      </c>
      <c r="AH282" s="76">
        <v>0</v>
      </c>
      <c r="AI282" s="76">
        <v>0</v>
      </c>
      <c r="AJ282" s="77">
        <f t="shared" si="4"/>
        <v>0</v>
      </c>
      <c r="AM282" s="70"/>
    </row>
    <row r="283" spans="1:39" ht="20.100000000000001" hidden="1" customHeight="1" outlineLevel="2">
      <c r="A283" s="73">
        <v>1203</v>
      </c>
      <c r="B283" s="74" t="s">
        <v>921</v>
      </c>
      <c r="C283" s="75" t="s">
        <v>1317</v>
      </c>
      <c r="D283" s="76">
        <v>0</v>
      </c>
      <c r="E283" s="76">
        <v>0</v>
      </c>
      <c r="F283" s="76">
        <v>0</v>
      </c>
      <c r="G283" s="76">
        <v>0</v>
      </c>
      <c r="H283" s="76">
        <v>0</v>
      </c>
      <c r="I283" s="76">
        <v>0</v>
      </c>
      <c r="J283" s="76">
        <v>0</v>
      </c>
      <c r="K283" s="76">
        <v>0</v>
      </c>
      <c r="L283" s="76">
        <v>0</v>
      </c>
      <c r="M283" s="76">
        <v>0</v>
      </c>
      <c r="N283" s="76">
        <v>0</v>
      </c>
      <c r="O283" s="76">
        <v>0</v>
      </c>
      <c r="P283" s="76">
        <v>0</v>
      </c>
      <c r="Q283" s="76">
        <v>0</v>
      </c>
      <c r="R283" s="76">
        <v>0</v>
      </c>
      <c r="S283" s="76">
        <v>0</v>
      </c>
      <c r="T283" s="76">
        <v>0</v>
      </c>
      <c r="U283" s="76">
        <v>0</v>
      </c>
      <c r="V283" s="76">
        <v>0</v>
      </c>
      <c r="W283" s="76">
        <v>0</v>
      </c>
      <c r="X283" s="76">
        <v>0</v>
      </c>
      <c r="Y283" s="76">
        <v>0</v>
      </c>
      <c r="Z283" s="76">
        <v>0</v>
      </c>
      <c r="AA283" s="76">
        <v>0</v>
      </c>
      <c r="AB283" s="76">
        <v>0</v>
      </c>
      <c r="AC283" s="76">
        <v>0</v>
      </c>
      <c r="AD283" s="76">
        <v>0</v>
      </c>
      <c r="AE283" s="76">
        <v>0</v>
      </c>
      <c r="AF283" s="76">
        <v>0</v>
      </c>
      <c r="AG283" s="76">
        <v>0</v>
      </c>
      <c r="AH283" s="76">
        <v>0</v>
      </c>
      <c r="AI283" s="76">
        <v>0</v>
      </c>
      <c r="AJ283" s="77">
        <f t="shared" si="4"/>
        <v>0</v>
      </c>
      <c r="AM283" s="70"/>
    </row>
    <row r="284" spans="1:39" ht="20.100000000000001" hidden="1" customHeight="1" outlineLevel="2">
      <c r="A284" s="73">
        <v>1204</v>
      </c>
      <c r="B284" s="74" t="s">
        <v>922</v>
      </c>
      <c r="C284" s="75" t="s">
        <v>1317</v>
      </c>
      <c r="D284" s="76">
        <v>0</v>
      </c>
      <c r="E284" s="76">
        <v>0</v>
      </c>
      <c r="F284" s="76">
        <v>0</v>
      </c>
      <c r="G284" s="76">
        <v>0</v>
      </c>
      <c r="H284" s="76">
        <v>0</v>
      </c>
      <c r="I284" s="76">
        <v>0</v>
      </c>
      <c r="J284" s="76">
        <v>0</v>
      </c>
      <c r="K284" s="76">
        <v>0</v>
      </c>
      <c r="L284" s="76">
        <v>0</v>
      </c>
      <c r="M284" s="76">
        <v>0</v>
      </c>
      <c r="N284" s="76">
        <v>0</v>
      </c>
      <c r="O284" s="76">
        <v>0</v>
      </c>
      <c r="P284" s="76">
        <v>0</v>
      </c>
      <c r="Q284" s="76">
        <v>0</v>
      </c>
      <c r="R284" s="76">
        <v>0</v>
      </c>
      <c r="S284" s="76">
        <v>0</v>
      </c>
      <c r="T284" s="76">
        <v>0</v>
      </c>
      <c r="U284" s="76">
        <v>0</v>
      </c>
      <c r="V284" s="76">
        <v>0</v>
      </c>
      <c r="W284" s="76">
        <v>0</v>
      </c>
      <c r="X284" s="76">
        <v>0</v>
      </c>
      <c r="Y284" s="76">
        <v>0</v>
      </c>
      <c r="Z284" s="76">
        <v>0</v>
      </c>
      <c r="AA284" s="76">
        <v>0</v>
      </c>
      <c r="AB284" s="76">
        <v>0</v>
      </c>
      <c r="AC284" s="76">
        <v>0</v>
      </c>
      <c r="AD284" s="76">
        <v>0</v>
      </c>
      <c r="AE284" s="76">
        <v>0</v>
      </c>
      <c r="AF284" s="76">
        <v>0</v>
      </c>
      <c r="AG284" s="76">
        <v>0</v>
      </c>
      <c r="AH284" s="76">
        <v>0</v>
      </c>
      <c r="AI284" s="76">
        <v>0</v>
      </c>
      <c r="AJ284" s="77">
        <f t="shared" si="4"/>
        <v>0</v>
      </c>
      <c r="AM284" s="70"/>
    </row>
    <row r="285" spans="1:39" ht="20.100000000000001" hidden="1" customHeight="1" outlineLevel="2">
      <c r="A285" s="73">
        <v>1205</v>
      </c>
      <c r="B285" s="74" t="s">
        <v>923</v>
      </c>
      <c r="C285" s="75" t="s">
        <v>1317</v>
      </c>
      <c r="D285" s="76">
        <v>0</v>
      </c>
      <c r="E285" s="76">
        <v>0</v>
      </c>
      <c r="F285" s="76">
        <v>0</v>
      </c>
      <c r="G285" s="76">
        <v>0</v>
      </c>
      <c r="H285" s="76">
        <v>0</v>
      </c>
      <c r="I285" s="76">
        <v>0</v>
      </c>
      <c r="J285" s="76">
        <v>0</v>
      </c>
      <c r="K285" s="76">
        <v>0</v>
      </c>
      <c r="L285" s="76">
        <v>0</v>
      </c>
      <c r="M285" s="76">
        <v>0</v>
      </c>
      <c r="N285" s="76">
        <v>0</v>
      </c>
      <c r="O285" s="76">
        <v>0</v>
      </c>
      <c r="P285" s="76">
        <v>0</v>
      </c>
      <c r="Q285" s="76">
        <v>0</v>
      </c>
      <c r="R285" s="76">
        <v>0</v>
      </c>
      <c r="S285" s="76">
        <v>0</v>
      </c>
      <c r="T285" s="76">
        <v>0</v>
      </c>
      <c r="U285" s="76">
        <v>0</v>
      </c>
      <c r="V285" s="76">
        <v>0</v>
      </c>
      <c r="W285" s="76">
        <v>0</v>
      </c>
      <c r="X285" s="76">
        <v>0</v>
      </c>
      <c r="Y285" s="76">
        <v>0</v>
      </c>
      <c r="Z285" s="76">
        <v>0</v>
      </c>
      <c r="AA285" s="76">
        <v>0</v>
      </c>
      <c r="AB285" s="76">
        <v>0</v>
      </c>
      <c r="AC285" s="76">
        <v>0</v>
      </c>
      <c r="AD285" s="76">
        <v>0</v>
      </c>
      <c r="AE285" s="76">
        <v>0</v>
      </c>
      <c r="AF285" s="76">
        <v>0</v>
      </c>
      <c r="AG285" s="76">
        <v>0</v>
      </c>
      <c r="AH285" s="76">
        <v>0</v>
      </c>
      <c r="AI285" s="76">
        <v>0</v>
      </c>
      <c r="AJ285" s="77">
        <f t="shared" si="4"/>
        <v>0</v>
      </c>
      <c r="AM285" s="70"/>
    </row>
    <row r="286" spans="1:39" ht="20.100000000000001" hidden="1" customHeight="1" outlineLevel="2">
      <c r="A286" s="73">
        <v>1206</v>
      </c>
      <c r="B286" s="74" t="s">
        <v>924</v>
      </c>
      <c r="C286" s="75" t="s">
        <v>1317</v>
      </c>
      <c r="D286" s="76">
        <v>0</v>
      </c>
      <c r="E286" s="76">
        <v>0</v>
      </c>
      <c r="F286" s="76">
        <v>0</v>
      </c>
      <c r="G286" s="76">
        <v>0</v>
      </c>
      <c r="H286" s="76">
        <v>0</v>
      </c>
      <c r="I286" s="76">
        <v>0</v>
      </c>
      <c r="J286" s="76">
        <v>0</v>
      </c>
      <c r="K286" s="76">
        <v>0</v>
      </c>
      <c r="L286" s="76">
        <v>0</v>
      </c>
      <c r="M286" s="76">
        <v>0</v>
      </c>
      <c r="N286" s="76">
        <v>0</v>
      </c>
      <c r="O286" s="76">
        <v>0</v>
      </c>
      <c r="P286" s="76">
        <v>0</v>
      </c>
      <c r="Q286" s="76">
        <v>0</v>
      </c>
      <c r="R286" s="76">
        <v>0</v>
      </c>
      <c r="S286" s="76">
        <v>0</v>
      </c>
      <c r="T286" s="76">
        <v>0</v>
      </c>
      <c r="U286" s="76">
        <v>0</v>
      </c>
      <c r="V286" s="76">
        <v>0</v>
      </c>
      <c r="W286" s="76">
        <v>0</v>
      </c>
      <c r="X286" s="76">
        <v>0</v>
      </c>
      <c r="Y286" s="76">
        <v>0</v>
      </c>
      <c r="Z286" s="76">
        <v>0</v>
      </c>
      <c r="AA286" s="76">
        <v>0</v>
      </c>
      <c r="AB286" s="76">
        <v>0</v>
      </c>
      <c r="AC286" s="76">
        <v>0</v>
      </c>
      <c r="AD286" s="76">
        <v>0</v>
      </c>
      <c r="AE286" s="76">
        <v>0</v>
      </c>
      <c r="AF286" s="76">
        <v>0</v>
      </c>
      <c r="AG286" s="76">
        <v>0</v>
      </c>
      <c r="AH286" s="76">
        <v>0</v>
      </c>
      <c r="AI286" s="76">
        <v>0</v>
      </c>
      <c r="AJ286" s="77">
        <f t="shared" si="4"/>
        <v>0</v>
      </c>
      <c r="AM286" s="70"/>
    </row>
    <row r="287" spans="1:39" ht="20.100000000000001" hidden="1" customHeight="1" outlineLevel="2">
      <c r="A287" s="73">
        <v>1207</v>
      </c>
      <c r="B287" s="74" t="s">
        <v>925</v>
      </c>
      <c r="C287" s="75" t="s">
        <v>1317</v>
      </c>
      <c r="D287" s="76">
        <v>0</v>
      </c>
      <c r="E287" s="76">
        <v>0</v>
      </c>
      <c r="F287" s="76">
        <v>0</v>
      </c>
      <c r="G287" s="76">
        <v>0</v>
      </c>
      <c r="H287" s="76">
        <v>0</v>
      </c>
      <c r="I287" s="76">
        <v>0</v>
      </c>
      <c r="J287" s="76">
        <v>0</v>
      </c>
      <c r="K287" s="76">
        <v>0</v>
      </c>
      <c r="L287" s="76">
        <v>0</v>
      </c>
      <c r="M287" s="76">
        <v>0</v>
      </c>
      <c r="N287" s="76">
        <v>0</v>
      </c>
      <c r="O287" s="76">
        <v>0</v>
      </c>
      <c r="P287" s="76">
        <v>0</v>
      </c>
      <c r="Q287" s="76">
        <v>0</v>
      </c>
      <c r="R287" s="76">
        <v>0</v>
      </c>
      <c r="S287" s="76">
        <v>0</v>
      </c>
      <c r="T287" s="76">
        <v>0</v>
      </c>
      <c r="U287" s="76">
        <v>0</v>
      </c>
      <c r="V287" s="76">
        <v>0</v>
      </c>
      <c r="W287" s="76">
        <v>0</v>
      </c>
      <c r="X287" s="76">
        <v>0</v>
      </c>
      <c r="Y287" s="76">
        <v>0</v>
      </c>
      <c r="Z287" s="76">
        <v>0</v>
      </c>
      <c r="AA287" s="76">
        <v>0</v>
      </c>
      <c r="AB287" s="76">
        <v>0</v>
      </c>
      <c r="AC287" s="76">
        <v>0</v>
      </c>
      <c r="AD287" s="76">
        <v>0</v>
      </c>
      <c r="AE287" s="76">
        <v>0</v>
      </c>
      <c r="AF287" s="76">
        <v>0</v>
      </c>
      <c r="AG287" s="76">
        <v>0</v>
      </c>
      <c r="AH287" s="76">
        <v>0</v>
      </c>
      <c r="AI287" s="76">
        <v>0</v>
      </c>
      <c r="AJ287" s="77">
        <f t="shared" si="4"/>
        <v>0</v>
      </c>
      <c r="AM287" s="70"/>
    </row>
    <row r="288" spans="1:39" ht="20.100000000000001" hidden="1" customHeight="1" outlineLevel="2">
      <c r="A288" s="73">
        <v>1208</v>
      </c>
      <c r="B288" s="74" t="s">
        <v>926</v>
      </c>
      <c r="C288" s="75" t="s">
        <v>1317</v>
      </c>
      <c r="D288" s="76">
        <v>0</v>
      </c>
      <c r="E288" s="76">
        <v>0</v>
      </c>
      <c r="F288" s="76">
        <v>0</v>
      </c>
      <c r="G288" s="76">
        <v>0</v>
      </c>
      <c r="H288" s="76">
        <v>0</v>
      </c>
      <c r="I288" s="76">
        <v>0</v>
      </c>
      <c r="J288" s="76">
        <v>0</v>
      </c>
      <c r="K288" s="76">
        <v>0</v>
      </c>
      <c r="L288" s="76">
        <v>0</v>
      </c>
      <c r="M288" s="76">
        <v>0</v>
      </c>
      <c r="N288" s="76">
        <v>0</v>
      </c>
      <c r="O288" s="76">
        <v>0</v>
      </c>
      <c r="P288" s="76">
        <v>0</v>
      </c>
      <c r="Q288" s="76">
        <v>0</v>
      </c>
      <c r="R288" s="76">
        <v>0</v>
      </c>
      <c r="S288" s="76">
        <v>0</v>
      </c>
      <c r="T288" s="76">
        <v>0</v>
      </c>
      <c r="U288" s="76">
        <v>0</v>
      </c>
      <c r="V288" s="76">
        <v>0</v>
      </c>
      <c r="W288" s="76">
        <v>0</v>
      </c>
      <c r="X288" s="76">
        <v>0</v>
      </c>
      <c r="Y288" s="76">
        <v>0</v>
      </c>
      <c r="Z288" s="76">
        <v>0</v>
      </c>
      <c r="AA288" s="76">
        <v>0</v>
      </c>
      <c r="AB288" s="76">
        <v>0</v>
      </c>
      <c r="AC288" s="76">
        <v>0</v>
      </c>
      <c r="AD288" s="76">
        <v>0</v>
      </c>
      <c r="AE288" s="76">
        <v>0</v>
      </c>
      <c r="AF288" s="76">
        <v>0</v>
      </c>
      <c r="AG288" s="76">
        <v>0</v>
      </c>
      <c r="AH288" s="76">
        <v>0</v>
      </c>
      <c r="AI288" s="76">
        <v>0</v>
      </c>
      <c r="AJ288" s="77">
        <f t="shared" si="4"/>
        <v>0</v>
      </c>
      <c r="AM288" s="70"/>
    </row>
    <row r="289" spans="1:39" ht="20.100000000000001" hidden="1" customHeight="1" outlineLevel="2">
      <c r="A289" s="73">
        <v>1209</v>
      </c>
      <c r="B289" s="74" t="s">
        <v>927</v>
      </c>
      <c r="C289" s="75" t="s">
        <v>1317</v>
      </c>
      <c r="D289" s="76">
        <v>0</v>
      </c>
      <c r="E289" s="76">
        <v>0</v>
      </c>
      <c r="F289" s="76">
        <v>0</v>
      </c>
      <c r="G289" s="76">
        <v>0</v>
      </c>
      <c r="H289" s="76">
        <v>0</v>
      </c>
      <c r="I289" s="76">
        <v>0</v>
      </c>
      <c r="J289" s="76">
        <v>0</v>
      </c>
      <c r="K289" s="76">
        <v>0</v>
      </c>
      <c r="L289" s="76">
        <v>0</v>
      </c>
      <c r="M289" s="76">
        <v>0</v>
      </c>
      <c r="N289" s="76">
        <v>0</v>
      </c>
      <c r="O289" s="76">
        <v>0</v>
      </c>
      <c r="P289" s="76">
        <v>0</v>
      </c>
      <c r="Q289" s="76">
        <v>0</v>
      </c>
      <c r="R289" s="76">
        <v>0</v>
      </c>
      <c r="S289" s="76">
        <v>0</v>
      </c>
      <c r="T289" s="76">
        <v>0</v>
      </c>
      <c r="U289" s="76">
        <v>0</v>
      </c>
      <c r="V289" s="76">
        <v>0</v>
      </c>
      <c r="W289" s="76">
        <v>0</v>
      </c>
      <c r="X289" s="76">
        <v>0</v>
      </c>
      <c r="Y289" s="76">
        <v>0</v>
      </c>
      <c r="Z289" s="76">
        <v>0</v>
      </c>
      <c r="AA289" s="76">
        <v>0</v>
      </c>
      <c r="AB289" s="76">
        <v>0</v>
      </c>
      <c r="AC289" s="76">
        <v>0</v>
      </c>
      <c r="AD289" s="76">
        <v>0</v>
      </c>
      <c r="AE289" s="76">
        <v>0</v>
      </c>
      <c r="AF289" s="76">
        <v>0</v>
      </c>
      <c r="AG289" s="76">
        <v>0</v>
      </c>
      <c r="AH289" s="76">
        <v>0</v>
      </c>
      <c r="AI289" s="76">
        <v>0</v>
      </c>
      <c r="AJ289" s="77">
        <f t="shared" si="4"/>
        <v>0</v>
      </c>
      <c r="AM289" s="70"/>
    </row>
    <row r="290" spans="1:39" ht="20.100000000000001" hidden="1" customHeight="1" outlineLevel="2">
      <c r="A290" s="73">
        <v>1210</v>
      </c>
      <c r="B290" s="74" t="s">
        <v>928</v>
      </c>
      <c r="C290" s="75" t="s">
        <v>1317</v>
      </c>
      <c r="D290" s="76">
        <v>0</v>
      </c>
      <c r="E290" s="76">
        <v>0</v>
      </c>
      <c r="F290" s="76">
        <v>0</v>
      </c>
      <c r="G290" s="76">
        <v>1659939.22</v>
      </c>
      <c r="H290" s="76">
        <v>0</v>
      </c>
      <c r="I290" s="76">
        <v>0</v>
      </c>
      <c r="J290" s="76">
        <v>0</v>
      </c>
      <c r="K290" s="76">
        <v>0</v>
      </c>
      <c r="L290" s="76">
        <v>0</v>
      </c>
      <c r="M290" s="76">
        <v>0</v>
      </c>
      <c r="N290" s="76">
        <v>0</v>
      </c>
      <c r="O290" s="76">
        <v>0</v>
      </c>
      <c r="P290" s="76">
        <v>0</v>
      </c>
      <c r="Q290" s="76">
        <v>0</v>
      </c>
      <c r="R290" s="76">
        <v>0</v>
      </c>
      <c r="S290" s="76">
        <v>0</v>
      </c>
      <c r="T290" s="76">
        <v>0</v>
      </c>
      <c r="U290" s="76">
        <v>0</v>
      </c>
      <c r="V290" s="76">
        <v>0</v>
      </c>
      <c r="W290" s="76">
        <v>0</v>
      </c>
      <c r="X290" s="76">
        <v>0</v>
      </c>
      <c r="Y290" s="76">
        <v>0</v>
      </c>
      <c r="Z290" s="76">
        <v>0</v>
      </c>
      <c r="AA290" s="76">
        <v>0</v>
      </c>
      <c r="AB290" s="76">
        <v>0</v>
      </c>
      <c r="AC290" s="76">
        <v>0</v>
      </c>
      <c r="AD290" s="76">
        <v>0</v>
      </c>
      <c r="AE290" s="76">
        <v>0</v>
      </c>
      <c r="AF290" s="76">
        <v>0</v>
      </c>
      <c r="AG290" s="76">
        <v>0</v>
      </c>
      <c r="AH290" s="76">
        <v>0</v>
      </c>
      <c r="AI290" s="76">
        <v>0</v>
      </c>
      <c r="AJ290" s="77">
        <f t="shared" si="4"/>
        <v>1659939.22</v>
      </c>
      <c r="AM290" s="70"/>
    </row>
    <row r="291" spans="1:39" ht="20.100000000000001" hidden="1" customHeight="1" outlineLevel="2">
      <c r="A291" s="73">
        <v>1211</v>
      </c>
      <c r="B291" s="74" t="s">
        <v>929</v>
      </c>
      <c r="C291" s="75" t="s">
        <v>1317</v>
      </c>
      <c r="D291" s="76">
        <v>0</v>
      </c>
      <c r="E291" s="76">
        <v>0</v>
      </c>
      <c r="F291" s="76">
        <v>0</v>
      </c>
      <c r="G291" s="76">
        <v>0</v>
      </c>
      <c r="H291" s="76">
        <v>0</v>
      </c>
      <c r="I291" s="76">
        <v>0</v>
      </c>
      <c r="J291" s="76">
        <v>0</v>
      </c>
      <c r="K291" s="76">
        <v>0</v>
      </c>
      <c r="L291" s="76">
        <v>0</v>
      </c>
      <c r="M291" s="76">
        <v>0</v>
      </c>
      <c r="N291" s="76">
        <v>0</v>
      </c>
      <c r="O291" s="76">
        <v>0</v>
      </c>
      <c r="P291" s="76">
        <v>0</v>
      </c>
      <c r="Q291" s="76">
        <v>0</v>
      </c>
      <c r="R291" s="76">
        <v>0</v>
      </c>
      <c r="S291" s="76">
        <v>0</v>
      </c>
      <c r="T291" s="76">
        <v>0</v>
      </c>
      <c r="U291" s="76">
        <v>0</v>
      </c>
      <c r="V291" s="76">
        <v>0</v>
      </c>
      <c r="W291" s="76">
        <v>0</v>
      </c>
      <c r="X291" s="76">
        <v>0</v>
      </c>
      <c r="Y291" s="76">
        <v>0</v>
      </c>
      <c r="Z291" s="76">
        <v>0</v>
      </c>
      <c r="AA291" s="76">
        <v>0</v>
      </c>
      <c r="AB291" s="76">
        <v>0</v>
      </c>
      <c r="AC291" s="76">
        <v>0</v>
      </c>
      <c r="AD291" s="76">
        <v>0</v>
      </c>
      <c r="AE291" s="76">
        <v>0</v>
      </c>
      <c r="AF291" s="76">
        <v>0</v>
      </c>
      <c r="AG291" s="76">
        <v>0</v>
      </c>
      <c r="AH291" s="76">
        <v>0</v>
      </c>
      <c r="AI291" s="76">
        <v>0</v>
      </c>
      <c r="AJ291" s="77">
        <f t="shared" si="4"/>
        <v>0</v>
      </c>
      <c r="AM291" s="70"/>
    </row>
    <row r="292" spans="1:39" ht="20.100000000000001" hidden="1" customHeight="1" outlineLevel="2">
      <c r="A292" s="73">
        <v>1212</v>
      </c>
      <c r="B292" s="74" t="s">
        <v>930</v>
      </c>
      <c r="C292" s="75" t="s">
        <v>1317</v>
      </c>
      <c r="D292" s="76">
        <v>0</v>
      </c>
      <c r="E292" s="76">
        <v>0</v>
      </c>
      <c r="F292" s="76">
        <v>0</v>
      </c>
      <c r="G292" s="76">
        <v>0</v>
      </c>
      <c r="H292" s="76">
        <v>0</v>
      </c>
      <c r="I292" s="76">
        <v>0</v>
      </c>
      <c r="J292" s="76">
        <v>0</v>
      </c>
      <c r="K292" s="76">
        <v>0</v>
      </c>
      <c r="L292" s="76">
        <v>0</v>
      </c>
      <c r="M292" s="76">
        <v>0</v>
      </c>
      <c r="N292" s="76">
        <v>0</v>
      </c>
      <c r="O292" s="76">
        <v>0</v>
      </c>
      <c r="P292" s="76">
        <v>0</v>
      </c>
      <c r="Q292" s="76">
        <v>0</v>
      </c>
      <c r="R292" s="76">
        <v>0</v>
      </c>
      <c r="S292" s="76">
        <v>0</v>
      </c>
      <c r="T292" s="76">
        <v>0</v>
      </c>
      <c r="U292" s="76">
        <v>0</v>
      </c>
      <c r="V292" s="76">
        <v>0</v>
      </c>
      <c r="W292" s="76">
        <v>0</v>
      </c>
      <c r="X292" s="76">
        <v>0</v>
      </c>
      <c r="Y292" s="76">
        <v>0</v>
      </c>
      <c r="Z292" s="76">
        <v>0</v>
      </c>
      <c r="AA292" s="76">
        <v>0</v>
      </c>
      <c r="AB292" s="76">
        <v>0</v>
      </c>
      <c r="AC292" s="76">
        <v>0</v>
      </c>
      <c r="AD292" s="76">
        <v>0</v>
      </c>
      <c r="AE292" s="76">
        <v>0</v>
      </c>
      <c r="AF292" s="76">
        <v>0</v>
      </c>
      <c r="AG292" s="76">
        <v>0</v>
      </c>
      <c r="AH292" s="76">
        <v>0</v>
      </c>
      <c r="AI292" s="76">
        <v>0</v>
      </c>
      <c r="AJ292" s="77">
        <f t="shared" si="4"/>
        <v>0</v>
      </c>
      <c r="AM292" s="70"/>
    </row>
    <row r="293" spans="1:39" ht="20.100000000000001" hidden="1" customHeight="1" outlineLevel="2">
      <c r="A293" s="73">
        <v>1213</v>
      </c>
      <c r="B293" s="74" t="s">
        <v>931</v>
      </c>
      <c r="C293" s="75" t="s">
        <v>1317</v>
      </c>
      <c r="D293" s="76">
        <v>0</v>
      </c>
      <c r="E293" s="76">
        <v>0</v>
      </c>
      <c r="F293" s="76">
        <v>0</v>
      </c>
      <c r="G293" s="76">
        <v>0</v>
      </c>
      <c r="H293" s="76">
        <v>0</v>
      </c>
      <c r="I293" s="76">
        <v>0</v>
      </c>
      <c r="J293" s="76">
        <v>0</v>
      </c>
      <c r="K293" s="76">
        <v>0</v>
      </c>
      <c r="L293" s="76">
        <v>0</v>
      </c>
      <c r="M293" s="76">
        <v>0</v>
      </c>
      <c r="N293" s="76">
        <v>0</v>
      </c>
      <c r="O293" s="76">
        <v>0</v>
      </c>
      <c r="P293" s="76">
        <v>0</v>
      </c>
      <c r="Q293" s="76">
        <v>0</v>
      </c>
      <c r="R293" s="76">
        <v>0</v>
      </c>
      <c r="S293" s="76">
        <v>0</v>
      </c>
      <c r="T293" s="76">
        <v>0</v>
      </c>
      <c r="U293" s="76">
        <v>0</v>
      </c>
      <c r="V293" s="76">
        <v>0</v>
      </c>
      <c r="W293" s="76">
        <v>0</v>
      </c>
      <c r="X293" s="76">
        <v>0</v>
      </c>
      <c r="Y293" s="76">
        <v>0</v>
      </c>
      <c r="Z293" s="76">
        <v>0</v>
      </c>
      <c r="AA293" s="76">
        <v>0</v>
      </c>
      <c r="AB293" s="76">
        <v>0</v>
      </c>
      <c r="AC293" s="76">
        <v>0</v>
      </c>
      <c r="AD293" s="76">
        <v>0</v>
      </c>
      <c r="AE293" s="76">
        <v>0</v>
      </c>
      <c r="AF293" s="76">
        <v>0</v>
      </c>
      <c r="AG293" s="76">
        <v>0</v>
      </c>
      <c r="AH293" s="76">
        <v>0</v>
      </c>
      <c r="AI293" s="76">
        <v>0</v>
      </c>
      <c r="AJ293" s="77">
        <f t="shared" si="4"/>
        <v>0</v>
      </c>
      <c r="AM293" s="70"/>
    </row>
    <row r="294" spans="1:39" ht="20.100000000000001" hidden="1" customHeight="1" outlineLevel="2">
      <c r="A294" s="73">
        <v>1214</v>
      </c>
      <c r="B294" s="74" t="s">
        <v>932</v>
      </c>
      <c r="C294" s="75" t="s">
        <v>1317</v>
      </c>
      <c r="D294" s="76">
        <v>0</v>
      </c>
      <c r="E294" s="76">
        <v>0</v>
      </c>
      <c r="F294" s="76">
        <v>0</v>
      </c>
      <c r="G294" s="76">
        <v>0</v>
      </c>
      <c r="H294" s="76">
        <v>0</v>
      </c>
      <c r="I294" s="76">
        <v>0</v>
      </c>
      <c r="J294" s="76">
        <v>0</v>
      </c>
      <c r="K294" s="76">
        <v>0</v>
      </c>
      <c r="L294" s="76">
        <v>0</v>
      </c>
      <c r="M294" s="76">
        <v>0</v>
      </c>
      <c r="N294" s="76">
        <v>0</v>
      </c>
      <c r="O294" s="76">
        <v>0</v>
      </c>
      <c r="P294" s="76">
        <v>0</v>
      </c>
      <c r="Q294" s="76">
        <v>0</v>
      </c>
      <c r="R294" s="76">
        <v>0</v>
      </c>
      <c r="S294" s="76">
        <v>0</v>
      </c>
      <c r="T294" s="76">
        <v>0</v>
      </c>
      <c r="U294" s="76">
        <v>0</v>
      </c>
      <c r="V294" s="76">
        <v>0</v>
      </c>
      <c r="W294" s="76">
        <v>0</v>
      </c>
      <c r="X294" s="76">
        <v>0</v>
      </c>
      <c r="Y294" s="76">
        <v>0</v>
      </c>
      <c r="Z294" s="76">
        <v>0</v>
      </c>
      <c r="AA294" s="76">
        <v>0</v>
      </c>
      <c r="AB294" s="76">
        <v>0</v>
      </c>
      <c r="AC294" s="76">
        <v>0</v>
      </c>
      <c r="AD294" s="76">
        <v>0</v>
      </c>
      <c r="AE294" s="76">
        <v>0</v>
      </c>
      <c r="AF294" s="76">
        <v>0</v>
      </c>
      <c r="AG294" s="76">
        <v>0</v>
      </c>
      <c r="AH294" s="76">
        <v>0</v>
      </c>
      <c r="AI294" s="76">
        <v>0</v>
      </c>
      <c r="AJ294" s="77">
        <f t="shared" si="4"/>
        <v>0</v>
      </c>
      <c r="AM294" s="70"/>
    </row>
    <row r="295" spans="1:39" ht="20.100000000000001" hidden="1" customHeight="1" outlineLevel="2">
      <c r="A295" s="73">
        <v>1215</v>
      </c>
      <c r="B295" s="74" t="s">
        <v>933</v>
      </c>
      <c r="C295" s="75" t="s">
        <v>1317</v>
      </c>
      <c r="D295" s="76">
        <v>0</v>
      </c>
      <c r="E295" s="76">
        <v>0</v>
      </c>
      <c r="F295" s="76">
        <v>0</v>
      </c>
      <c r="G295" s="76">
        <v>0</v>
      </c>
      <c r="H295" s="76">
        <v>0</v>
      </c>
      <c r="I295" s="76">
        <v>0</v>
      </c>
      <c r="J295" s="76">
        <v>0</v>
      </c>
      <c r="K295" s="76">
        <v>0</v>
      </c>
      <c r="L295" s="76">
        <v>0</v>
      </c>
      <c r="M295" s="76">
        <v>0</v>
      </c>
      <c r="N295" s="76">
        <v>0</v>
      </c>
      <c r="O295" s="76">
        <v>0</v>
      </c>
      <c r="P295" s="76">
        <v>0</v>
      </c>
      <c r="Q295" s="76">
        <v>0</v>
      </c>
      <c r="R295" s="76">
        <v>0</v>
      </c>
      <c r="S295" s="76">
        <v>0</v>
      </c>
      <c r="T295" s="76">
        <v>0</v>
      </c>
      <c r="U295" s="76">
        <v>0</v>
      </c>
      <c r="V295" s="76">
        <v>0</v>
      </c>
      <c r="W295" s="76">
        <v>0</v>
      </c>
      <c r="X295" s="76">
        <v>0</v>
      </c>
      <c r="Y295" s="76">
        <v>0</v>
      </c>
      <c r="Z295" s="76">
        <v>0</v>
      </c>
      <c r="AA295" s="76">
        <v>0</v>
      </c>
      <c r="AB295" s="76">
        <v>0</v>
      </c>
      <c r="AC295" s="76">
        <v>0</v>
      </c>
      <c r="AD295" s="76">
        <v>0</v>
      </c>
      <c r="AE295" s="76">
        <v>0</v>
      </c>
      <c r="AF295" s="76">
        <v>0</v>
      </c>
      <c r="AG295" s="76">
        <v>0</v>
      </c>
      <c r="AH295" s="76">
        <v>0</v>
      </c>
      <c r="AI295" s="76">
        <v>0</v>
      </c>
      <c r="AJ295" s="77">
        <f t="shared" si="4"/>
        <v>0</v>
      </c>
      <c r="AM295" s="70"/>
    </row>
    <row r="296" spans="1:39" ht="20.100000000000001" hidden="1" customHeight="1" outlineLevel="2">
      <c r="A296" s="73">
        <v>1216</v>
      </c>
      <c r="B296" s="74" t="s">
        <v>934</v>
      </c>
      <c r="C296" s="75" t="s">
        <v>1317</v>
      </c>
      <c r="D296" s="76">
        <v>0</v>
      </c>
      <c r="E296" s="76">
        <v>0</v>
      </c>
      <c r="F296" s="76">
        <v>0</v>
      </c>
      <c r="G296" s="76">
        <v>0</v>
      </c>
      <c r="H296" s="76">
        <v>0</v>
      </c>
      <c r="I296" s="76">
        <v>0</v>
      </c>
      <c r="J296" s="76">
        <v>0</v>
      </c>
      <c r="K296" s="76">
        <v>0</v>
      </c>
      <c r="L296" s="76">
        <v>0</v>
      </c>
      <c r="M296" s="76">
        <v>0</v>
      </c>
      <c r="N296" s="76">
        <v>0</v>
      </c>
      <c r="O296" s="76">
        <v>0</v>
      </c>
      <c r="P296" s="76">
        <v>0</v>
      </c>
      <c r="Q296" s="76">
        <v>0</v>
      </c>
      <c r="R296" s="76">
        <v>0</v>
      </c>
      <c r="S296" s="76">
        <v>0</v>
      </c>
      <c r="T296" s="76">
        <v>0</v>
      </c>
      <c r="U296" s="76">
        <v>0</v>
      </c>
      <c r="V296" s="76">
        <v>0</v>
      </c>
      <c r="W296" s="76">
        <v>0</v>
      </c>
      <c r="X296" s="76">
        <v>0</v>
      </c>
      <c r="Y296" s="76">
        <v>0</v>
      </c>
      <c r="Z296" s="76">
        <v>0</v>
      </c>
      <c r="AA296" s="76">
        <v>0</v>
      </c>
      <c r="AB296" s="76">
        <v>0</v>
      </c>
      <c r="AC296" s="76">
        <v>0</v>
      </c>
      <c r="AD296" s="76">
        <v>0</v>
      </c>
      <c r="AE296" s="76">
        <v>0</v>
      </c>
      <c r="AF296" s="76">
        <v>0</v>
      </c>
      <c r="AG296" s="76">
        <v>0</v>
      </c>
      <c r="AH296" s="76">
        <v>0</v>
      </c>
      <c r="AI296" s="76">
        <v>0</v>
      </c>
      <c r="AJ296" s="77">
        <f t="shared" si="4"/>
        <v>0</v>
      </c>
      <c r="AM296" s="70"/>
    </row>
    <row r="297" spans="1:39" ht="20.100000000000001" hidden="1" customHeight="1" outlineLevel="2">
      <c r="A297" s="73">
        <v>1217</v>
      </c>
      <c r="B297" s="74" t="s">
        <v>935</v>
      </c>
      <c r="C297" s="75" t="s">
        <v>1317</v>
      </c>
      <c r="D297" s="76">
        <v>0</v>
      </c>
      <c r="E297" s="76">
        <v>0</v>
      </c>
      <c r="F297" s="76">
        <v>0</v>
      </c>
      <c r="G297" s="76">
        <v>0</v>
      </c>
      <c r="H297" s="76">
        <v>0</v>
      </c>
      <c r="I297" s="76">
        <v>0</v>
      </c>
      <c r="J297" s="76">
        <v>0</v>
      </c>
      <c r="K297" s="76">
        <v>0</v>
      </c>
      <c r="L297" s="76">
        <v>0</v>
      </c>
      <c r="M297" s="76">
        <v>0</v>
      </c>
      <c r="N297" s="76">
        <v>0</v>
      </c>
      <c r="O297" s="76">
        <v>0</v>
      </c>
      <c r="P297" s="76">
        <v>0</v>
      </c>
      <c r="Q297" s="76">
        <v>0</v>
      </c>
      <c r="R297" s="76">
        <v>0</v>
      </c>
      <c r="S297" s="76">
        <v>0</v>
      </c>
      <c r="T297" s="76">
        <v>0</v>
      </c>
      <c r="U297" s="76">
        <v>0</v>
      </c>
      <c r="V297" s="76">
        <v>0</v>
      </c>
      <c r="W297" s="76">
        <v>0</v>
      </c>
      <c r="X297" s="76">
        <v>0</v>
      </c>
      <c r="Y297" s="76">
        <v>0</v>
      </c>
      <c r="Z297" s="76">
        <v>0</v>
      </c>
      <c r="AA297" s="76">
        <v>0</v>
      </c>
      <c r="AB297" s="76">
        <v>0</v>
      </c>
      <c r="AC297" s="76">
        <v>0</v>
      </c>
      <c r="AD297" s="76">
        <v>0</v>
      </c>
      <c r="AE297" s="76">
        <v>0</v>
      </c>
      <c r="AF297" s="76">
        <v>0</v>
      </c>
      <c r="AG297" s="76">
        <v>0</v>
      </c>
      <c r="AH297" s="76">
        <v>0</v>
      </c>
      <c r="AI297" s="76">
        <v>0</v>
      </c>
      <c r="AJ297" s="77">
        <f t="shared" si="4"/>
        <v>0</v>
      </c>
      <c r="AM297" s="70"/>
    </row>
    <row r="298" spans="1:39" ht="20.100000000000001" hidden="1" customHeight="1" outlineLevel="2">
      <c r="A298" s="73">
        <v>1218</v>
      </c>
      <c r="B298" s="74" t="s">
        <v>936</v>
      </c>
      <c r="C298" s="75" t="s">
        <v>1317</v>
      </c>
      <c r="D298" s="76">
        <v>0</v>
      </c>
      <c r="E298" s="76">
        <v>0</v>
      </c>
      <c r="F298" s="76">
        <v>0</v>
      </c>
      <c r="G298" s="76">
        <v>0</v>
      </c>
      <c r="H298" s="76">
        <v>0</v>
      </c>
      <c r="I298" s="76">
        <v>0</v>
      </c>
      <c r="J298" s="76">
        <v>0</v>
      </c>
      <c r="K298" s="76">
        <v>0</v>
      </c>
      <c r="L298" s="76">
        <v>0</v>
      </c>
      <c r="M298" s="76">
        <v>0</v>
      </c>
      <c r="N298" s="76">
        <v>0</v>
      </c>
      <c r="O298" s="76">
        <v>0</v>
      </c>
      <c r="P298" s="76">
        <v>0</v>
      </c>
      <c r="Q298" s="76">
        <v>0</v>
      </c>
      <c r="R298" s="76">
        <v>0</v>
      </c>
      <c r="S298" s="76">
        <v>0</v>
      </c>
      <c r="T298" s="76">
        <v>0</v>
      </c>
      <c r="U298" s="76">
        <v>0</v>
      </c>
      <c r="V298" s="76">
        <v>0</v>
      </c>
      <c r="W298" s="76">
        <v>0</v>
      </c>
      <c r="X298" s="76">
        <v>0</v>
      </c>
      <c r="Y298" s="76">
        <v>0</v>
      </c>
      <c r="Z298" s="76">
        <v>0</v>
      </c>
      <c r="AA298" s="76">
        <v>0</v>
      </c>
      <c r="AB298" s="76">
        <v>0</v>
      </c>
      <c r="AC298" s="76">
        <v>0</v>
      </c>
      <c r="AD298" s="76">
        <v>0</v>
      </c>
      <c r="AE298" s="76">
        <v>0</v>
      </c>
      <c r="AF298" s="76">
        <v>0</v>
      </c>
      <c r="AG298" s="76">
        <v>0</v>
      </c>
      <c r="AH298" s="76">
        <v>0</v>
      </c>
      <c r="AI298" s="76">
        <v>0</v>
      </c>
      <c r="AJ298" s="77">
        <f t="shared" si="4"/>
        <v>0</v>
      </c>
      <c r="AM298" s="70"/>
    </row>
    <row r="299" spans="1:39" ht="20.100000000000001" hidden="1" customHeight="1" outlineLevel="2">
      <c r="A299" s="73">
        <v>1219</v>
      </c>
      <c r="B299" s="74" t="s">
        <v>937</v>
      </c>
      <c r="C299" s="75" t="s">
        <v>1317</v>
      </c>
      <c r="D299" s="76">
        <v>0</v>
      </c>
      <c r="E299" s="76">
        <v>0</v>
      </c>
      <c r="F299" s="76">
        <v>0</v>
      </c>
      <c r="G299" s="76">
        <v>0</v>
      </c>
      <c r="H299" s="76">
        <v>0</v>
      </c>
      <c r="I299" s="76">
        <v>0</v>
      </c>
      <c r="J299" s="76">
        <v>0</v>
      </c>
      <c r="K299" s="76">
        <v>0</v>
      </c>
      <c r="L299" s="76">
        <v>0</v>
      </c>
      <c r="M299" s="76">
        <v>0</v>
      </c>
      <c r="N299" s="76">
        <v>0</v>
      </c>
      <c r="O299" s="76">
        <v>0</v>
      </c>
      <c r="P299" s="76">
        <v>0</v>
      </c>
      <c r="Q299" s="76">
        <v>0</v>
      </c>
      <c r="R299" s="76">
        <v>0</v>
      </c>
      <c r="S299" s="76">
        <v>0</v>
      </c>
      <c r="T299" s="76">
        <v>0</v>
      </c>
      <c r="U299" s="76">
        <v>0</v>
      </c>
      <c r="V299" s="76">
        <v>0</v>
      </c>
      <c r="W299" s="76">
        <v>0</v>
      </c>
      <c r="X299" s="76">
        <v>0</v>
      </c>
      <c r="Y299" s="76">
        <v>0</v>
      </c>
      <c r="Z299" s="76">
        <v>0</v>
      </c>
      <c r="AA299" s="76">
        <v>0</v>
      </c>
      <c r="AB299" s="76">
        <v>0</v>
      </c>
      <c r="AC299" s="76">
        <v>0</v>
      </c>
      <c r="AD299" s="76">
        <v>0</v>
      </c>
      <c r="AE299" s="76">
        <v>0</v>
      </c>
      <c r="AF299" s="76">
        <v>0</v>
      </c>
      <c r="AG299" s="76">
        <v>0</v>
      </c>
      <c r="AH299" s="76">
        <v>0</v>
      </c>
      <c r="AI299" s="76">
        <v>0</v>
      </c>
      <c r="AJ299" s="77">
        <f t="shared" si="4"/>
        <v>0</v>
      </c>
      <c r="AM299" s="70"/>
    </row>
    <row r="300" spans="1:39" ht="20.100000000000001" hidden="1" customHeight="1" outlineLevel="2">
      <c r="A300" s="73">
        <v>1220</v>
      </c>
      <c r="B300" s="74" t="s">
        <v>938</v>
      </c>
      <c r="C300" s="75" t="s">
        <v>1317</v>
      </c>
      <c r="D300" s="76">
        <v>0</v>
      </c>
      <c r="E300" s="76">
        <v>0</v>
      </c>
      <c r="F300" s="76">
        <v>0</v>
      </c>
      <c r="G300" s="76">
        <v>0</v>
      </c>
      <c r="H300" s="76">
        <v>0</v>
      </c>
      <c r="I300" s="76">
        <v>0</v>
      </c>
      <c r="J300" s="76">
        <v>0</v>
      </c>
      <c r="K300" s="76">
        <v>0</v>
      </c>
      <c r="L300" s="76">
        <v>0</v>
      </c>
      <c r="M300" s="76">
        <v>0</v>
      </c>
      <c r="N300" s="76">
        <v>0</v>
      </c>
      <c r="O300" s="76">
        <v>0</v>
      </c>
      <c r="P300" s="76">
        <v>0</v>
      </c>
      <c r="Q300" s="76">
        <v>0</v>
      </c>
      <c r="R300" s="76">
        <v>0</v>
      </c>
      <c r="S300" s="76">
        <v>0</v>
      </c>
      <c r="T300" s="76">
        <v>0</v>
      </c>
      <c r="U300" s="76">
        <v>0</v>
      </c>
      <c r="V300" s="76">
        <v>0</v>
      </c>
      <c r="W300" s="76">
        <v>0</v>
      </c>
      <c r="X300" s="76">
        <v>0</v>
      </c>
      <c r="Y300" s="76">
        <v>0</v>
      </c>
      <c r="Z300" s="76">
        <v>0</v>
      </c>
      <c r="AA300" s="76">
        <v>0</v>
      </c>
      <c r="AB300" s="76">
        <v>0</v>
      </c>
      <c r="AC300" s="76">
        <v>0</v>
      </c>
      <c r="AD300" s="76">
        <v>0</v>
      </c>
      <c r="AE300" s="76">
        <v>0</v>
      </c>
      <c r="AF300" s="76">
        <v>0</v>
      </c>
      <c r="AG300" s="76">
        <v>0</v>
      </c>
      <c r="AH300" s="76">
        <v>0</v>
      </c>
      <c r="AI300" s="76">
        <v>0</v>
      </c>
      <c r="AJ300" s="77">
        <f t="shared" si="4"/>
        <v>0</v>
      </c>
      <c r="AM300" s="70"/>
    </row>
    <row r="301" spans="1:39" ht="20.100000000000001" hidden="1" customHeight="1" outlineLevel="2">
      <c r="A301" s="73">
        <v>1221</v>
      </c>
      <c r="B301" s="74" t="s">
        <v>939</v>
      </c>
      <c r="C301" s="75" t="s">
        <v>1317</v>
      </c>
      <c r="D301" s="76">
        <v>0</v>
      </c>
      <c r="E301" s="76">
        <v>0</v>
      </c>
      <c r="F301" s="76">
        <v>0</v>
      </c>
      <c r="G301" s="76">
        <v>0</v>
      </c>
      <c r="H301" s="76">
        <v>0</v>
      </c>
      <c r="I301" s="76">
        <v>0</v>
      </c>
      <c r="J301" s="76">
        <v>0</v>
      </c>
      <c r="K301" s="76">
        <v>0</v>
      </c>
      <c r="L301" s="76">
        <v>0</v>
      </c>
      <c r="M301" s="76">
        <v>0</v>
      </c>
      <c r="N301" s="76">
        <v>0</v>
      </c>
      <c r="O301" s="76">
        <v>0</v>
      </c>
      <c r="P301" s="76">
        <v>0</v>
      </c>
      <c r="Q301" s="76">
        <v>0</v>
      </c>
      <c r="R301" s="76">
        <v>0</v>
      </c>
      <c r="S301" s="76">
        <v>0</v>
      </c>
      <c r="T301" s="76">
        <v>0</v>
      </c>
      <c r="U301" s="76">
        <v>0</v>
      </c>
      <c r="V301" s="76">
        <v>0</v>
      </c>
      <c r="W301" s="76">
        <v>0</v>
      </c>
      <c r="X301" s="76">
        <v>0</v>
      </c>
      <c r="Y301" s="76">
        <v>0</v>
      </c>
      <c r="Z301" s="76">
        <v>0</v>
      </c>
      <c r="AA301" s="76">
        <v>0</v>
      </c>
      <c r="AB301" s="76">
        <v>0</v>
      </c>
      <c r="AC301" s="76">
        <v>0</v>
      </c>
      <c r="AD301" s="76">
        <v>0</v>
      </c>
      <c r="AE301" s="76">
        <v>0</v>
      </c>
      <c r="AF301" s="76">
        <v>0</v>
      </c>
      <c r="AG301" s="76">
        <v>0</v>
      </c>
      <c r="AH301" s="76">
        <v>0</v>
      </c>
      <c r="AI301" s="76">
        <v>0</v>
      </c>
      <c r="AJ301" s="77">
        <f t="shared" si="4"/>
        <v>0</v>
      </c>
      <c r="AM301" s="70"/>
    </row>
    <row r="302" spans="1:39" ht="20.100000000000001" hidden="1" customHeight="1" outlineLevel="2">
      <c r="A302" s="73">
        <v>1222</v>
      </c>
      <c r="B302" s="74" t="s">
        <v>940</v>
      </c>
      <c r="C302" s="75" t="s">
        <v>1317</v>
      </c>
      <c r="D302" s="76">
        <v>0</v>
      </c>
      <c r="E302" s="76">
        <v>0</v>
      </c>
      <c r="F302" s="76">
        <v>0</v>
      </c>
      <c r="G302" s="76">
        <v>0</v>
      </c>
      <c r="H302" s="76">
        <v>0</v>
      </c>
      <c r="I302" s="76">
        <v>0</v>
      </c>
      <c r="J302" s="76">
        <v>0</v>
      </c>
      <c r="K302" s="76">
        <v>0</v>
      </c>
      <c r="L302" s="76">
        <v>0</v>
      </c>
      <c r="M302" s="76">
        <v>0</v>
      </c>
      <c r="N302" s="76">
        <v>0</v>
      </c>
      <c r="O302" s="76">
        <v>0</v>
      </c>
      <c r="P302" s="76">
        <v>0</v>
      </c>
      <c r="Q302" s="76">
        <v>0</v>
      </c>
      <c r="R302" s="76">
        <v>0</v>
      </c>
      <c r="S302" s="76">
        <v>0</v>
      </c>
      <c r="T302" s="76">
        <v>0</v>
      </c>
      <c r="U302" s="76">
        <v>0</v>
      </c>
      <c r="V302" s="76">
        <v>0</v>
      </c>
      <c r="W302" s="76">
        <v>0</v>
      </c>
      <c r="X302" s="76">
        <v>0</v>
      </c>
      <c r="Y302" s="76">
        <v>0</v>
      </c>
      <c r="Z302" s="76">
        <v>0</v>
      </c>
      <c r="AA302" s="76">
        <v>0</v>
      </c>
      <c r="AB302" s="76">
        <v>0</v>
      </c>
      <c r="AC302" s="76">
        <v>0</v>
      </c>
      <c r="AD302" s="76">
        <v>0</v>
      </c>
      <c r="AE302" s="76">
        <v>0</v>
      </c>
      <c r="AF302" s="76">
        <v>0</v>
      </c>
      <c r="AG302" s="76">
        <v>0</v>
      </c>
      <c r="AH302" s="76">
        <v>0</v>
      </c>
      <c r="AI302" s="76">
        <v>0</v>
      </c>
      <c r="AJ302" s="77">
        <f t="shared" si="4"/>
        <v>0</v>
      </c>
      <c r="AM302" s="70"/>
    </row>
    <row r="303" spans="1:39" ht="20.100000000000001" hidden="1" customHeight="1" outlineLevel="2">
      <c r="A303" s="73">
        <v>1223</v>
      </c>
      <c r="B303" s="74" t="s">
        <v>941</v>
      </c>
      <c r="C303" s="75" t="s">
        <v>1317</v>
      </c>
      <c r="D303" s="76">
        <v>0</v>
      </c>
      <c r="E303" s="76">
        <v>0</v>
      </c>
      <c r="F303" s="76">
        <v>0</v>
      </c>
      <c r="G303" s="76">
        <v>0</v>
      </c>
      <c r="H303" s="76">
        <v>0</v>
      </c>
      <c r="I303" s="76">
        <v>0</v>
      </c>
      <c r="J303" s="76">
        <v>0</v>
      </c>
      <c r="K303" s="76">
        <v>0</v>
      </c>
      <c r="L303" s="76">
        <v>0</v>
      </c>
      <c r="M303" s="76">
        <v>0</v>
      </c>
      <c r="N303" s="76">
        <v>0</v>
      </c>
      <c r="O303" s="76">
        <v>0</v>
      </c>
      <c r="P303" s="76">
        <v>0</v>
      </c>
      <c r="Q303" s="76">
        <v>0</v>
      </c>
      <c r="R303" s="76">
        <v>0</v>
      </c>
      <c r="S303" s="76">
        <v>0</v>
      </c>
      <c r="T303" s="76">
        <v>0</v>
      </c>
      <c r="U303" s="76">
        <v>0</v>
      </c>
      <c r="V303" s="76">
        <v>0</v>
      </c>
      <c r="W303" s="76">
        <v>0</v>
      </c>
      <c r="X303" s="76">
        <v>0</v>
      </c>
      <c r="Y303" s="76">
        <v>0</v>
      </c>
      <c r="Z303" s="76">
        <v>0</v>
      </c>
      <c r="AA303" s="76">
        <v>0</v>
      </c>
      <c r="AB303" s="76">
        <v>0</v>
      </c>
      <c r="AC303" s="76">
        <v>0</v>
      </c>
      <c r="AD303" s="76">
        <v>0</v>
      </c>
      <c r="AE303" s="76">
        <v>0</v>
      </c>
      <c r="AF303" s="76">
        <v>0</v>
      </c>
      <c r="AG303" s="76">
        <v>0</v>
      </c>
      <c r="AH303" s="76">
        <v>0</v>
      </c>
      <c r="AI303" s="76">
        <v>0</v>
      </c>
      <c r="AJ303" s="77">
        <f t="shared" si="4"/>
        <v>0</v>
      </c>
      <c r="AM303" s="70"/>
    </row>
    <row r="304" spans="1:39" ht="20.100000000000001" hidden="1" customHeight="1" outlineLevel="2">
      <c r="A304" s="73">
        <v>1224</v>
      </c>
      <c r="B304" s="74" t="s">
        <v>942</v>
      </c>
      <c r="C304" s="75" t="s">
        <v>1317</v>
      </c>
      <c r="D304" s="76">
        <v>0</v>
      </c>
      <c r="E304" s="76">
        <v>0</v>
      </c>
      <c r="F304" s="76">
        <v>0</v>
      </c>
      <c r="G304" s="76">
        <v>0</v>
      </c>
      <c r="H304" s="76">
        <v>0</v>
      </c>
      <c r="I304" s="76">
        <v>0</v>
      </c>
      <c r="J304" s="76">
        <v>0</v>
      </c>
      <c r="K304" s="76">
        <v>0</v>
      </c>
      <c r="L304" s="76">
        <v>0</v>
      </c>
      <c r="M304" s="76">
        <v>0</v>
      </c>
      <c r="N304" s="76">
        <v>0</v>
      </c>
      <c r="O304" s="76">
        <v>0</v>
      </c>
      <c r="P304" s="76">
        <v>0</v>
      </c>
      <c r="Q304" s="76">
        <v>0</v>
      </c>
      <c r="R304" s="76">
        <v>0</v>
      </c>
      <c r="S304" s="76">
        <v>0</v>
      </c>
      <c r="T304" s="76">
        <v>0</v>
      </c>
      <c r="U304" s="76">
        <v>0</v>
      </c>
      <c r="V304" s="76">
        <v>0</v>
      </c>
      <c r="W304" s="76">
        <v>0</v>
      </c>
      <c r="X304" s="76">
        <v>0</v>
      </c>
      <c r="Y304" s="76">
        <v>0</v>
      </c>
      <c r="Z304" s="76">
        <v>0</v>
      </c>
      <c r="AA304" s="76">
        <v>0</v>
      </c>
      <c r="AB304" s="76">
        <v>0</v>
      </c>
      <c r="AC304" s="76">
        <v>0</v>
      </c>
      <c r="AD304" s="76">
        <v>0</v>
      </c>
      <c r="AE304" s="76">
        <v>0</v>
      </c>
      <c r="AF304" s="76">
        <v>0</v>
      </c>
      <c r="AG304" s="76">
        <v>0</v>
      </c>
      <c r="AH304" s="76">
        <v>0</v>
      </c>
      <c r="AI304" s="76">
        <v>0</v>
      </c>
      <c r="AJ304" s="77">
        <f t="shared" si="4"/>
        <v>0</v>
      </c>
      <c r="AM304" s="70"/>
    </row>
    <row r="305" spans="1:39" ht="20.100000000000001" hidden="1" customHeight="1" outlineLevel="2">
      <c r="A305" s="73">
        <v>1225</v>
      </c>
      <c r="B305" s="74" t="s">
        <v>943</v>
      </c>
      <c r="C305" s="75" t="s">
        <v>1317</v>
      </c>
      <c r="D305" s="76">
        <v>0</v>
      </c>
      <c r="E305" s="76">
        <v>0</v>
      </c>
      <c r="F305" s="76">
        <v>0</v>
      </c>
      <c r="G305" s="76">
        <v>0</v>
      </c>
      <c r="H305" s="76">
        <v>0</v>
      </c>
      <c r="I305" s="76">
        <v>0</v>
      </c>
      <c r="J305" s="76">
        <v>0</v>
      </c>
      <c r="K305" s="76">
        <v>0</v>
      </c>
      <c r="L305" s="76">
        <v>0</v>
      </c>
      <c r="M305" s="76">
        <v>0</v>
      </c>
      <c r="N305" s="76">
        <v>0</v>
      </c>
      <c r="O305" s="76">
        <v>0</v>
      </c>
      <c r="P305" s="76">
        <v>0</v>
      </c>
      <c r="Q305" s="76">
        <v>0</v>
      </c>
      <c r="R305" s="76">
        <v>0</v>
      </c>
      <c r="S305" s="76">
        <v>0</v>
      </c>
      <c r="T305" s="76">
        <v>0</v>
      </c>
      <c r="U305" s="76">
        <v>0</v>
      </c>
      <c r="V305" s="76">
        <v>0</v>
      </c>
      <c r="W305" s="76">
        <v>0</v>
      </c>
      <c r="X305" s="76">
        <v>0</v>
      </c>
      <c r="Y305" s="76">
        <v>0</v>
      </c>
      <c r="Z305" s="76">
        <v>0</v>
      </c>
      <c r="AA305" s="76">
        <v>0</v>
      </c>
      <c r="AB305" s="76">
        <v>0</v>
      </c>
      <c r="AC305" s="76">
        <v>0</v>
      </c>
      <c r="AD305" s="76">
        <v>0</v>
      </c>
      <c r="AE305" s="76">
        <v>0</v>
      </c>
      <c r="AF305" s="76">
        <v>0</v>
      </c>
      <c r="AG305" s="76">
        <v>0</v>
      </c>
      <c r="AH305" s="76">
        <v>0</v>
      </c>
      <c r="AI305" s="76">
        <v>0</v>
      </c>
      <c r="AJ305" s="77">
        <f t="shared" si="4"/>
        <v>0</v>
      </c>
      <c r="AM305" s="70"/>
    </row>
    <row r="306" spans="1:39" ht="20.100000000000001" hidden="1" customHeight="1" outlineLevel="2">
      <c r="A306" s="73">
        <v>1226</v>
      </c>
      <c r="B306" s="74" t="s">
        <v>944</v>
      </c>
      <c r="C306" s="75" t="s">
        <v>1317</v>
      </c>
      <c r="D306" s="76">
        <v>0</v>
      </c>
      <c r="E306" s="76">
        <v>0</v>
      </c>
      <c r="F306" s="76">
        <v>0</v>
      </c>
      <c r="G306" s="76">
        <v>0</v>
      </c>
      <c r="H306" s="76">
        <v>0</v>
      </c>
      <c r="I306" s="76">
        <v>0</v>
      </c>
      <c r="J306" s="76">
        <v>0</v>
      </c>
      <c r="K306" s="76">
        <v>0</v>
      </c>
      <c r="L306" s="76">
        <v>0</v>
      </c>
      <c r="M306" s="76">
        <v>0</v>
      </c>
      <c r="N306" s="76">
        <v>0</v>
      </c>
      <c r="O306" s="76">
        <v>0</v>
      </c>
      <c r="P306" s="76">
        <v>0</v>
      </c>
      <c r="Q306" s="76">
        <v>0</v>
      </c>
      <c r="R306" s="76">
        <v>0</v>
      </c>
      <c r="S306" s="76">
        <v>0</v>
      </c>
      <c r="T306" s="76">
        <v>0</v>
      </c>
      <c r="U306" s="76">
        <v>0</v>
      </c>
      <c r="V306" s="76">
        <v>0</v>
      </c>
      <c r="W306" s="76">
        <v>0</v>
      </c>
      <c r="X306" s="76">
        <v>0</v>
      </c>
      <c r="Y306" s="76">
        <v>0</v>
      </c>
      <c r="Z306" s="76">
        <v>0</v>
      </c>
      <c r="AA306" s="76">
        <v>0</v>
      </c>
      <c r="AB306" s="76">
        <v>0</v>
      </c>
      <c r="AC306" s="76">
        <v>0</v>
      </c>
      <c r="AD306" s="76">
        <v>0</v>
      </c>
      <c r="AE306" s="76">
        <v>0</v>
      </c>
      <c r="AF306" s="76">
        <v>0</v>
      </c>
      <c r="AG306" s="76">
        <v>0</v>
      </c>
      <c r="AH306" s="76">
        <v>0</v>
      </c>
      <c r="AI306" s="76">
        <v>0</v>
      </c>
      <c r="AJ306" s="77">
        <f t="shared" si="4"/>
        <v>0</v>
      </c>
      <c r="AM306" s="70"/>
    </row>
    <row r="307" spans="1:39" ht="20.100000000000001" hidden="1" customHeight="1" outlineLevel="2">
      <c r="A307" s="73">
        <v>1227</v>
      </c>
      <c r="B307" s="74" t="s">
        <v>945</v>
      </c>
      <c r="C307" s="75" t="s">
        <v>1317</v>
      </c>
      <c r="D307" s="76">
        <v>0</v>
      </c>
      <c r="E307" s="76">
        <v>0</v>
      </c>
      <c r="F307" s="76">
        <v>0</v>
      </c>
      <c r="G307" s="76">
        <v>0</v>
      </c>
      <c r="H307" s="76">
        <v>0</v>
      </c>
      <c r="I307" s="76">
        <v>0</v>
      </c>
      <c r="J307" s="76">
        <v>0</v>
      </c>
      <c r="K307" s="76">
        <v>0</v>
      </c>
      <c r="L307" s="76">
        <v>0</v>
      </c>
      <c r="M307" s="76">
        <v>0</v>
      </c>
      <c r="N307" s="76">
        <v>0</v>
      </c>
      <c r="O307" s="76">
        <v>0</v>
      </c>
      <c r="P307" s="76">
        <v>0</v>
      </c>
      <c r="Q307" s="76">
        <v>0</v>
      </c>
      <c r="R307" s="76">
        <v>0</v>
      </c>
      <c r="S307" s="76">
        <v>0</v>
      </c>
      <c r="T307" s="76">
        <v>0</v>
      </c>
      <c r="U307" s="76">
        <v>0</v>
      </c>
      <c r="V307" s="76">
        <v>0</v>
      </c>
      <c r="W307" s="76">
        <v>0</v>
      </c>
      <c r="X307" s="76">
        <v>0</v>
      </c>
      <c r="Y307" s="76">
        <v>0</v>
      </c>
      <c r="Z307" s="76">
        <v>0</v>
      </c>
      <c r="AA307" s="76">
        <v>0</v>
      </c>
      <c r="AB307" s="76">
        <v>0</v>
      </c>
      <c r="AC307" s="76">
        <v>0</v>
      </c>
      <c r="AD307" s="76">
        <v>0</v>
      </c>
      <c r="AE307" s="76">
        <v>0</v>
      </c>
      <c r="AF307" s="76">
        <v>0</v>
      </c>
      <c r="AG307" s="76">
        <v>0</v>
      </c>
      <c r="AH307" s="76">
        <v>0</v>
      </c>
      <c r="AI307" s="76">
        <v>0</v>
      </c>
      <c r="AJ307" s="77">
        <f t="shared" si="4"/>
        <v>0</v>
      </c>
      <c r="AM307" s="70"/>
    </row>
    <row r="308" spans="1:39" ht="20.100000000000001" hidden="1" customHeight="1" outlineLevel="2">
      <c r="A308" s="73">
        <v>1228</v>
      </c>
      <c r="B308" s="74" t="s">
        <v>946</v>
      </c>
      <c r="C308" s="75" t="s">
        <v>1317</v>
      </c>
      <c r="D308" s="76">
        <v>0</v>
      </c>
      <c r="E308" s="76">
        <v>0</v>
      </c>
      <c r="F308" s="76">
        <v>0</v>
      </c>
      <c r="G308" s="76">
        <v>0</v>
      </c>
      <c r="H308" s="76">
        <v>0</v>
      </c>
      <c r="I308" s="76">
        <v>0</v>
      </c>
      <c r="J308" s="76">
        <v>0</v>
      </c>
      <c r="K308" s="76">
        <v>0</v>
      </c>
      <c r="L308" s="76">
        <v>0</v>
      </c>
      <c r="M308" s="76">
        <v>0</v>
      </c>
      <c r="N308" s="76">
        <v>0</v>
      </c>
      <c r="O308" s="76">
        <v>0</v>
      </c>
      <c r="P308" s="76">
        <v>0</v>
      </c>
      <c r="Q308" s="76">
        <v>0</v>
      </c>
      <c r="R308" s="76">
        <v>0</v>
      </c>
      <c r="S308" s="76">
        <v>0</v>
      </c>
      <c r="T308" s="76">
        <v>0</v>
      </c>
      <c r="U308" s="76">
        <v>0</v>
      </c>
      <c r="V308" s="76">
        <v>0</v>
      </c>
      <c r="W308" s="76">
        <v>0</v>
      </c>
      <c r="X308" s="76">
        <v>0</v>
      </c>
      <c r="Y308" s="76">
        <v>0</v>
      </c>
      <c r="Z308" s="76">
        <v>0</v>
      </c>
      <c r="AA308" s="76">
        <v>0</v>
      </c>
      <c r="AB308" s="76">
        <v>0</v>
      </c>
      <c r="AC308" s="76">
        <v>0</v>
      </c>
      <c r="AD308" s="76">
        <v>0</v>
      </c>
      <c r="AE308" s="76">
        <v>0</v>
      </c>
      <c r="AF308" s="76">
        <v>0</v>
      </c>
      <c r="AG308" s="76">
        <v>0</v>
      </c>
      <c r="AH308" s="76">
        <v>0</v>
      </c>
      <c r="AI308" s="76">
        <v>0</v>
      </c>
      <c r="AJ308" s="77">
        <f t="shared" si="4"/>
        <v>0</v>
      </c>
      <c r="AM308" s="70"/>
    </row>
    <row r="309" spans="1:39" ht="20.100000000000001" hidden="1" customHeight="1" outlineLevel="2">
      <c r="A309" s="73">
        <v>1229</v>
      </c>
      <c r="B309" s="74" t="s">
        <v>947</v>
      </c>
      <c r="C309" s="75" t="s">
        <v>1317</v>
      </c>
      <c r="D309" s="76">
        <v>0</v>
      </c>
      <c r="E309" s="76">
        <v>0</v>
      </c>
      <c r="F309" s="76">
        <v>0</v>
      </c>
      <c r="G309" s="76">
        <v>0</v>
      </c>
      <c r="H309" s="76">
        <v>0</v>
      </c>
      <c r="I309" s="76">
        <v>0</v>
      </c>
      <c r="J309" s="76">
        <v>0</v>
      </c>
      <c r="K309" s="76">
        <v>0</v>
      </c>
      <c r="L309" s="76">
        <v>0</v>
      </c>
      <c r="M309" s="76">
        <v>0</v>
      </c>
      <c r="N309" s="76">
        <v>0</v>
      </c>
      <c r="O309" s="76">
        <v>0</v>
      </c>
      <c r="P309" s="76">
        <v>0</v>
      </c>
      <c r="Q309" s="76">
        <v>0</v>
      </c>
      <c r="R309" s="76">
        <v>0</v>
      </c>
      <c r="S309" s="76">
        <v>0</v>
      </c>
      <c r="T309" s="76">
        <v>0</v>
      </c>
      <c r="U309" s="76">
        <v>0</v>
      </c>
      <c r="V309" s="76">
        <v>0</v>
      </c>
      <c r="W309" s="76">
        <v>0</v>
      </c>
      <c r="X309" s="76">
        <v>0</v>
      </c>
      <c r="Y309" s="76">
        <v>0</v>
      </c>
      <c r="Z309" s="76">
        <v>0</v>
      </c>
      <c r="AA309" s="76">
        <v>0</v>
      </c>
      <c r="AB309" s="76">
        <v>0</v>
      </c>
      <c r="AC309" s="76">
        <v>0</v>
      </c>
      <c r="AD309" s="76">
        <v>0</v>
      </c>
      <c r="AE309" s="76">
        <v>0</v>
      </c>
      <c r="AF309" s="76">
        <v>0</v>
      </c>
      <c r="AG309" s="76">
        <v>0</v>
      </c>
      <c r="AH309" s="76">
        <v>0</v>
      </c>
      <c r="AI309" s="76">
        <v>0</v>
      </c>
      <c r="AJ309" s="77">
        <f t="shared" si="4"/>
        <v>0</v>
      </c>
      <c r="AM309" s="70"/>
    </row>
    <row r="310" spans="1:39" ht="20.100000000000001" hidden="1" customHeight="1" outlineLevel="2">
      <c r="A310" s="73">
        <v>1230</v>
      </c>
      <c r="B310" s="74" t="s">
        <v>948</v>
      </c>
      <c r="C310" s="75" t="s">
        <v>1317</v>
      </c>
      <c r="D310" s="76">
        <v>0</v>
      </c>
      <c r="E310" s="76">
        <v>0</v>
      </c>
      <c r="F310" s="76">
        <v>0</v>
      </c>
      <c r="G310" s="76">
        <v>0</v>
      </c>
      <c r="H310" s="76">
        <v>0</v>
      </c>
      <c r="I310" s="76">
        <v>0</v>
      </c>
      <c r="J310" s="76">
        <v>0</v>
      </c>
      <c r="K310" s="76">
        <v>0</v>
      </c>
      <c r="L310" s="76">
        <v>0</v>
      </c>
      <c r="M310" s="76">
        <v>0</v>
      </c>
      <c r="N310" s="76">
        <v>0</v>
      </c>
      <c r="O310" s="76">
        <v>0</v>
      </c>
      <c r="P310" s="76">
        <v>0</v>
      </c>
      <c r="Q310" s="76">
        <v>0</v>
      </c>
      <c r="R310" s="76">
        <v>0</v>
      </c>
      <c r="S310" s="76">
        <v>0</v>
      </c>
      <c r="T310" s="76">
        <v>0</v>
      </c>
      <c r="U310" s="76">
        <v>0</v>
      </c>
      <c r="V310" s="76">
        <v>0</v>
      </c>
      <c r="W310" s="76">
        <v>0</v>
      </c>
      <c r="X310" s="76">
        <v>0</v>
      </c>
      <c r="Y310" s="76">
        <v>0</v>
      </c>
      <c r="Z310" s="76">
        <v>0</v>
      </c>
      <c r="AA310" s="76">
        <v>0</v>
      </c>
      <c r="AB310" s="76">
        <v>0</v>
      </c>
      <c r="AC310" s="76">
        <v>0</v>
      </c>
      <c r="AD310" s="76">
        <v>0</v>
      </c>
      <c r="AE310" s="76">
        <v>0</v>
      </c>
      <c r="AF310" s="76">
        <v>0</v>
      </c>
      <c r="AG310" s="76">
        <v>0</v>
      </c>
      <c r="AH310" s="76">
        <v>0</v>
      </c>
      <c r="AI310" s="76">
        <v>0</v>
      </c>
      <c r="AJ310" s="77">
        <f t="shared" si="4"/>
        <v>0</v>
      </c>
      <c r="AM310" s="70"/>
    </row>
    <row r="311" spans="1:39" ht="20.100000000000001" hidden="1" customHeight="1" outlineLevel="2">
      <c r="A311" s="73">
        <v>1231</v>
      </c>
      <c r="B311" s="74" t="s">
        <v>949</v>
      </c>
      <c r="C311" s="75" t="s">
        <v>1317</v>
      </c>
      <c r="D311" s="76">
        <v>0</v>
      </c>
      <c r="E311" s="76">
        <v>0</v>
      </c>
      <c r="F311" s="76">
        <v>0</v>
      </c>
      <c r="G311" s="76">
        <v>0</v>
      </c>
      <c r="H311" s="76">
        <v>0</v>
      </c>
      <c r="I311" s="76">
        <v>0</v>
      </c>
      <c r="J311" s="76">
        <v>0</v>
      </c>
      <c r="K311" s="76">
        <v>0</v>
      </c>
      <c r="L311" s="76">
        <v>0</v>
      </c>
      <c r="M311" s="76">
        <v>0</v>
      </c>
      <c r="N311" s="76">
        <v>0</v>
      </c>
      <c r="O311" s="76">
        <v>0</v>
      </c>
      <c r="P311" s="76">
        <v>0</v>
      </c>
      <c r="Q311" s="76">
        <v>0</v>
      </c>
      <c r="R311" s="76">
        <v>0</v>
      </c>
      <c r="S311" s="76">
        <v>0</v>
      </c>
      <c r="T311" s="76">
        <v>0</v>
      </c>
      <c r="U311" s="76">
        <v>0</v>
      </c>
      <c r="V311" s="76">
        <v>0</v>
      </c>
      <c r="W311" s="76">
        <v>0</v>
      </c>
      <c r="X311" s="76">
        <v>0</v>
      </c>
      <c r="Y311" s="76">
        <v>0</v>
      </c>
      <c r="Z311" s="76">
        <v>0</v>
      </c>
      <c r="AA311" s="76">
        <v>0</v>
      </c>
      <c r="AB311" s="76">
        <v>0</v>
      </c>
      <c r="AC311" s="76">
        <v>0</v>
      </c>
      <c r="AD311" s="76">
        <v>0</v>
      </c>
      <c r="AE311" s="76">
        <v>0</v>
      </c>
      <c r="AF311" s="76">
        <v>0</v>
      </c>
      <c r="AG311" s="76">
        <v>0</v>
      </c>
      <c r="AH311" s="76">
        <v>0</v>
      </c>
      <c r="AI311" s="76">
        <v>0</v>
      </c>
      <c r="AJ311" s="77">
        <f t="shared" si="4"/>
        <v>0</v>
      </c>
      <c r="AM311" s="70"/>
    </row>
    <row r="312" spans="1:39" ht="20.100000000000001" hidden="1" customHeight="1" outlineLevel="2">
      <c r="A312" s="73">
        <v>1232</v>
      </c>
      <c r="B312" s="74" t="s">
        <v>950</v>
      </c>
      <c r="C312" s="75" t="s">
        <v>1317</v>
      </c>
      <c r="D312" s="76">
        <v>0</v>
      </c>
      <c r="E312" s="76">
        <v>0</v>
      </c>
      <c r="F312" s="76">
        <v>0</v>
      </c>
      <c r="G312" s="76">
        <v>0</v>
      </c>
      <c r="H312" s="76">
        <v>0</v>
      </c>
      <c r="I312" s="76">
        <v>0</v>
      </c>
      <c r="J312" s="76">
        <v>0</v>
      </c>
      <c r="K312" s="76">
        <v>0</v>
      </c>
      <c r="L312" s="76">
        <v>0</v>
      </c>
      <c r="M312" s="76">
        <v>0</v>
      </c>
      <c r="N312" s="76">
        <v>0</v>
      </c>
      <c r="O312" s="76">
        <v>0</v>
      </c>
      <c r="P312" s="76">
        <v>0</v>
      </c>
      <c r="Q312" s="76">
        <v>0</v>
      </c>
      <c r="R312" s="76">
        <v>0</v>
      </c>
      <c r="S312" s="76">
        <v>0</v>
      </c>
      <c r="T312" s="76">
        <v>0</v>
      </c>
      <c r="U312" s="76">
        <v>0</v>
      </c>
      <c r="V312" s="76">
        <v>0</v>
      </c>
      <c r="W312" s="76">
        <v>0</v>
      </c>
      <c r="X312" s="76">
        <v>0</v>
      </c>
      <c r="Y312" s="76">
        <v>0</v>
      </c>
      <c r="Z312" s="76">
        <v>0</v>
      </c>
      <c r="AA312" s="76">
        <v>0</v>
      </c>
      <c r="AB312" s="76">
        <v>0</v>
      </c>
      <c r="AC312" s="76">
        <v>0</v>
      </c>
      <c r="AD312" s="76">
        <v>0</v>
      </c>
      <c r="AE312" s="76">
        <v>0</v>
      </c>
      <c r="AF312" s="76">
        <v>0</v>
      </c>
      <c r="AG312" s="76">
        <v>0</v>
      </c>
      <c r="AH312" s="76">
        <v>0</v>
      </c>
      <c r="AI312" s="76">
        <v>0</v>
      </c>
      <c r="AJ312" s="77">
        <f t="shared" si="4"/>
        <v>0</v>
      </c>
      <c r="AM312" s="70"/>
    </row>
    <row r="313" spans="1:39" ht="20.100000000000001" hidden="1" customHeight="1" outlineLevel="2">
      <c r="A313" s="73">
        <v>1233</v>
      </c>
      <c r="B313" s="74" t="s">
        <v>951</v>
      </c>
      <c r="C313" s="75" t="s">
        <v>1317</v>
      </c>
      <c r="D313" s="76">
        <v>0</v>
      </c>
      <c r="E313" s="76">
        <v>0</v>
      </c>
      <c r="F313" s="76">
        <v>0</v>
      </c>
      <c r="G313" s="76">
        <v>0</v>
      </c>
      <c r="H313" s="76">
        <v>0</v>
      </c>
      <c r="I313" s="76">
        <v>0</v>
      </c>
      <c r="J313" s="76">
        <v>0</v>
      </c>
      <c r="K313" s="76">
        <v>0</v>
      </c>
      <c r="L313" s="76">
        <v>0</v>
      </c>
      <c r="M313" s="76">
        <v>0</v>
      </c>
      <c r="N313" s="76">
        <v>0</v>
      </c>
      <c r="O313" s="76">
        <v>0</v>
      </c>
      <c r="P313" s="76">
        <v>0</v>
      </c>
      <c r="Q313" s="76">
        <v>0</v>
      </c>
      <c r="R313" s="76">
        <v>0</v>
      </c>
      <c r="S313" s="76">
        <v>0</v>
      </c>
      <c r="T313" s="76">
        <v>0</v>
      </c>
      <c r="U313" s="76">
        <v>0</v>
      </c>
      <c r="V313" s="76">
        <v>0</v>
      </c>
      <c r="W313" s="76">
        <v>0</v>
      </c>
      <c r="X313" s="76">
        <v>0</v>
      </c>
      <c r="Y313" s="76">
        <v>0</v>
      </c>
      <c r="Z313" s="76">
        <v>0</v>
      </c>
      <c r="AA313" s="76">
        <v>0</v>
      </c>
      <c r="AB313" s="76">
        <v>0</v>
      </c>
      <c r="AC313" s="76">
        <v>0</v>
      </c>
      <c r="AD313" s="76">
        <v>0</v>
      </c>
      <c r="AE313" s="76">
        <v>0</v>
      </c>
      <c r="AF313" s="76">
        <v>0</v>
      </c>
      <c r="AG313" s="76">
        <v>0</v>
      </c>
      <c r="AH313" s="76">
        <v>0</v>
      </c>
      <c r="AI313" s="76">
        <v>0</v>
      </c>
      <c r="AJ313" s="77">
        <f t="shared" si="4"/>
        <v>0</v>
      </c>
      <c r="AM313" s="70"/>
    </row>
    <row r="314" spans="1:39" ht="20.100000000000001" hidden="1" customHeight="1" outlineLevel="2">
      <c r="A314" s="73">
        <v>1234</v>
      </c>
      <c r="B314" s="74" t="s">
        <v>952</v>
      </c>
      <c r="C314" s="75" t="s">
        <v>1317</v>
      </c>
      <c r="D314" s="76">
        <v>0</v>
      </c>
      <c r="E314" s="76">
        <v>0</v>
      </c>
      <c r="F314" s="76">
        <v>0</v>
      </c>
      <c r="G314" s="76">
        <v>0</v>
      </c>
      <c r="H314" s="76">
        <v>0</v>
      </c>
      <c r="I314" s="76">
        <v>0</v>
      </c>
      <c r="J314" s="76">
        <v>0</v>
      </c>
      <c r="K314" s="76">
        <v>0</v>
      </c>
      <c r="L314" s="76">
        <v>0</v>
      </c>
      <c r="M314" s="76">
        <v>0</v>
      </c>
      <c r="N314" s="76">
        <v>0</v>
      </c>
      <c r="O314" s="76">
        <v>0</v>
      </c>
      <c r="P314" s="76">
        <v>0</v>
      </c>
      <c r="Q314" s="76">
        <v>0</v>
      </c>
      <c r="R314" s="76">
        <v>0</v>
      </c>
      <c r="S314" s="76">
        <v>0</v>
      </c>
      <c r="T314" s="76">
        <v>0</v>
      </c>
      <c r="U314" s="76">
        <v>0</v>
      </c>
      <c r="V314" s="76">
        <v>0</v>
      </c>
      <c r="W314" s="76">
        <v>0</v>
      </c>
      <c r="X314" s="76">
        <v>0</v>
      </c>
      <c r="Y314" s="76">
        <v>0</v>
      </c>
      <c r="Z314" s="76">
        <v>0</v>
      </c>
      <c r="AA314" s="76">
        <v>0</v>
      </c>
      <c r="AB314" s="76">
        <v>0</v>
      </c>
      <c r="AC314" s="76">
        <v>0</v>
      </c>
      <c r="AD314" s="76">
        <v>0</v>
      </c>
      <c r="AE314" s="76">
        <v>0</v>
      </c>
      <c r="AF314" s="76">
        <v>0</v>
      </c>
      <c r="AG314" s="76">
        <v>0</v>
      </c>
      <c r="AH314" s="76">
        <v>0</v>
      </c>
      <c r="AI314" s="76">
        <v>0</v>
      </c>
      <c r="AJ314" s="77">
        <f t="shared" si="4"/>
        <v>0</v>
      </c>
      <c r="AM314" s="70"/>
    </row>
    <row r="315" spans="1:39" ht="20.100000000000001" hidden="1" customHeight="1" outlineLevel="2">
      <c r="A315" s="73">
        <v>1235</v>
      </c>
      <c r="B315" s="74" t="s">
        <v>953</v>
      </c>
      <c r="C315" s="75" t="s">
        <v>1317</v>
      </c>
      <c r="D315" s="76">
        <v>0</v>
      </c>
      <c r="E315" s="76">
        <v>0</v>
      </c>
      <c r="F315" s="76">
        <v>0</v>
      </c>
      <c r="G315" s="76">
        <v>0</v>
      </c>
      <c r="H315" s="76">
        <v>0</v>
      </c>
      <c r="I315" s="76">
        <v>0</v>
      </c>
      <c r="J315" s="76">
        <v>0</v>
      </c>
      <c r="K315" s="76">
        <v>0</v>
      </c>
      <c r="L315" s="76">
        <v>0</v>
      </c>
      <c r="M315" s="76">
        <v>0</v>
      </c>
      <c r="N315" s="76">
        <v>0</v>
      </c>
      <c r="O315" s="76">
        <v>0</v>
      </c>
      <c r="P315" s="76">
        <v>0</v>
      </c>
      <c r="Q315" s="76">
        <v>0</v>
      </c>
      <c r="R315" s="76">
        <v>0</v>
      </c>
      <c r="S315" s="76">
        <v>0</v>
      </c>
      <c r="T315" s="76">
        <v>0</v>
      </c>
      <c r="U315" s="76">
        <v>0</v>
      </c>
      <c r="V315" s="76">
        <v>0</v>
      </c>
      <c r="W315" s="76">
        <v>0</v>
      </c>
      <c r="X315" s="76">
        <v>0</v>
      </c>
      <c r="Y315" s="76">
        <v>0</v>
      </c>
      <c r="Z315" s="76">
        <v>0</v>
      </c>
      <c r="AA315" s="76">
        <v>0</v>
      </c>
      <c r="AB315" s="76">
        <v>0</v>
      </c>
      <c r="AC315" s="76">
        <v>0</v>
      </c>
      <c r="AD315" s="76">
        <v>0</v>
      </c>
      <c r="AE315" s="76">
        <v>0</v>
      </c>
      <c r="AF315" s="76">
        <v>0</v>
      </c>
      <c r="AG315" s="76">
        <v>0</v>
      </c>
      <c r="AH315" s="76">
        <v>0</v>
      </c>
      <c r="AI315" s="76">
        <v>0</v>
      </c>
      <c r="AJ315" s="77">
        <f t="shared" si="4"/>
        <v>0</v>
      </c>
      <c r="AM315" s="70"/>
    </row>
    <row r="316" spans="1:39" ht="20.100000000000001" hidden="1" customHeight="1" outlineLevel="2">
      <c r="A316" s="73">
        <v>1236</v>
      </c>
      <c r="B316" s="74" t="s">
        <v>954</v>
      </c>
      <c r="C316" s="75" t="s">
        <v>1317</v>
      </c>
      <c r="D316" s="76">
        <v>0</v>
      </c>
      <c r="E316" s="76">
        <v>0</v>
      </c>
      <c r="F316" s="76">
        <v>0</v>
      </c>
      <c r="G316" s="76">
        <v>0</v>
      </c>
      <c r="H316" s="76">
        <v>0</v>
      </c>
      <c r="I316" s="76">
        <v>0</v>
      </c>
      <c r="J316" s="76">
        <v>0</v>
      </c>
      <c r="K316" s="76">
        <v>0</v>
      </c>
      <c r="L316" s="76">
        <v>0</v>
      </c>
      <c r="M316" s="76">
        <v>0</v>
      </c>
      <c r="N316" s="76">
        <v>0</v>
      </c>
      <c r="O316" s="76">
        <v>0</v>
      </c>
      <c r="P316" s="76">
        <v>0</v>
      </c>
      <c r="Q316" s="76">
        <v>0</v>
      </c>
      <c r="R316" s="76">
        <v>0</v>
      </c>
      <c r="S316" s="76">
        <v>0</v>
      </c>
      <c r="T316" s="76">
        <v>0</v>
      </c>
      <c r="U316" s="76">
        <v>0</v>
      </c>
      <c r="V316" s="76">
        <v>0</v>
      </c>
      <c r="W316" s="76">
        <v>0</v>
      </c>
      <c r="X316" s="76">
        <v>0</v>
      </c>
      <c r="Y316" s="76">
        <v>0</v>
      </c>
      <c r="Z316" s="76">
        <v>0</v>
      </c>
      <c r="AA316" s="76">
        <v>0</v>
      </c>
      <c r="AB316" s="76">
        <v>0</v>
      </c>
      <c r="AC316" s="76">
        <v>0</v>
      </c>
      <c r="AD316" s="76">
        <v>0</v>
      </c>
      <c r="AE316" s="76">
        <v>0</v>
      </c>
      <c r="AF316" s="76">
        <v>0</v>
      </c>
      <c r="AG316" s="76">
        <v>0</v>
      </c>
      <c r="AH316" s="76">
        <v>0</v>
      </c>
      <c r="AI316" s="76">
        <v>0</v>
      </c>
      <c r="AJ316" s="77">
        <f t="shared" si="4"/>
        <v>0</v>
      </c>
      <c r="AM316" s="70"/>
    </row>
    <row r="317" spans="1:39" ht="20.100000000000001" hidden="1" customHeight="1" outlineLevel="2">
      <c r="A317" s="73">
        <v>1237</v>
      </c>
      <c r="B317" s="74" t="s">
        <v>955</v>
      </c>
      <c r="C317" s="75" t="s">
        <v>1317</v>
      </c>
      <c r="D317" s="76">
        <v>0</v>
      </c>
      <c r="E317" s="76">
        <v>0</v>
      </c>
      <c r="F317" s="76">
        <v>0</v>
      </c>
      <c r="G317" s="76">
        <v>0</v>
      </c>
      <c r="H317" s="76">
        <v>0</v>
      </c>
      <c r="I317" s="76">
        <v>0</v>
      </c>
      <c r="J317" s="76">
        <v>0</v>
      </c>
      <c r="K317" s="76">
        <v>0</v>
      </c>
      <c r="L317" s="76">
        <v>0</v>
      </c>
      <c r="M317" s="76">
        <v>0</v>
      </c>
      <c r="N317" s="76">
        <v>0</v>
      </c>
      <c r="O317" s="76">
        <v>0</v>
      </c>
      <c r="P317" s="76">
        <v>0</v>
      </c>
      <c r="Q317" s="76">
        <v>0</v>
      </c>
      <c r="R317" s="76">
        <v>0</v>
      </c>
      <c r="S317" s="76">
        <v>0</v>
      </c>
      <c r="T317" s="76">
        <v>0</v>
      </c>
      <c r="U317" s="76">
        <v>0</v>
      </c>
      <c r="V317" s="76">
        <v>0</v>
      </c>
      <c r="W317" s="76">
        <v>0</v>
      </c>
      <c r="X317" s="76">
        <v>0</v>
      </c>
      <c r="Y317" s="76">
        <v>0</v>
      </c>
      <c r="Z317" s="76">
        <v>0</v>
      </c>
      <c r="AA317" s="76">
        <v>0</v>
      </c>
      <c r="AB317" s="76">
        <v>0</v>
      </c>
      <c r="AC317" s="76">
        <v>0</v>
      </c>
      <c r="AD317" s="76">
        <v>0</v>
      </c>
      <c r="AE317" s="76">
        <v>0</v>
      </c>
      <c r="AF317" s="76">
        <v>0</v>
      </c>
      <c r="AG317" s="76">
        <v>0</v>
      </c>
      <c r="AH317" s="76">
        <v>0</v>
      </c>
      <c r="AI317" s="76">
        <v>0</v>
      </c>
      <c r="AJ317" s="77">
        <f t="shared" si="4"/>
        <v>0</v>
      </c>
      <c r="AM317" s="70"/>
    </row>
    <row r="318" spans="1:39" ht="20.100000000000001" hidden="1" customHeight="1" outlineLevel="2">
      <c r="A318" s="73">
        <v>1238</v>
      </c>
      <c r="B318" s="74" t="s">
        <v>956</v>
      </c>
      <c r="C318" s="75" t="s">
        <v>1317</v>
      </c>
      <c r="D318" s="76">
        <v>0</v>
      </c>
      <c r="E318" s="76">
        <v>0</v>
      </c>
      <c r="F318" s="76">
        <v>0</v>
      </c>
      <c r="G318" s="76">
        <v>0</v>
      </c>
      <c r="H318" s="76">
        <v>0</v>
      </c>
      <c r="I318" s="76">
        <v>0</v>
      </c>
      <c r="J318" s="76">
        <v>0</v>
      </c>
      <c r="K318" s="76">
        <v>0</v>
      </c>
      <c r="L318" s="76">
        <v>0</v>
      </c>
      <c r="M318" s="76">
        <v>0</v>
      </c>
      <c r="N318" s="76">
        <v>0</v>
      </c>
      <c r="O318" s="76">
        <v>0</v>
      </c>
      <c r="P318" s="76">
        <v>0</v>
      </c>
      <c r="Q318" s="76">
        <v>0</v>
      </c>
      <c r="R318" s="76">
        <v>0</v>
      </c>
      <c r="S318" s="76">
        <v>0</v>
      </c>
      <c r="T318" s="76">
        <v>0</v>
      </c>
      <c r="U318" s="76">
        <v>0</v>
      </c>
      <c r="V318" s="76">
        <v>0</v>
      </c>
      <c r="W318" s="76">
        <v>0</v>
      </c>
      <c r="X318" s="76">
        <v>0</v>
      </c>
      <c r="Y318" s="76">
        <v>0</v>
      </c>
      <c r="Z318" s="76">
        <v>0</v>
      </c>
      <c r="AA318" s="76">
        <v>0</v>
      </c>
      <c r="AB318" s="76">
        <v>0</v>
      </c>
      <c r="AC318" s="76">
        <v>0</v>
      </c>
      <c r="AD318" s="76">
        <v>0</v>
      </c>
      <c r="AE318" s="76">
        <v>0</v>
      </c>
      <c r="AF318" s="76">
        <v>0</v>
      </c>
      <c r="AG318" s="76">
        <v>0</v>
      </c>
      <c r="AH318" s="76">
        <v>0</v>
      </c>
      <c r="AI318" s="76">
        <v>0</v>
      </c>
      <c r="AJ318" s="77">
        <f t="shared" si="4"/>
        <v>0</v>
      </c>
      <c r="AM318" s="70"/>
    </row>
    <row r="319" spans="1:39" ht="20.100000000000001" hidden="1" customHeight="1" outlineLevel="2">
      <c r="A319" s="73">
        <v>1239</v>
      </c>
      <c r="B319" s="74" t="s">
        <v>957</v>
      </c>
      <c r="C319" s="75" t="s">
        <v>1317</v>
      </c>
      <c r="D319" s="76">
        <v>0</v>
      </c>
      <c r="E319" s="76">
        <v>0</v>
      </c>
      <c r="F319" s="76">
        <v>0</v>
      </c>
      <c r="G319" s="76">
        <v>0</v>
      </c>
      <c r="H319" s="76">
        <v>0</v>
      </c>
      <c r="I319" s="76">
        <v>0</v>
      </c>
      <c r="J319" s="76">
        <v>0</v>
      </c>
      <c r="K319" s="76">
        <v>0</v>
      </c>
      <c r="L319" s="76">
        <v>0</v>
      </c>
      <c r="M319" s="76">
        <v>0</v>
      </c>
      <c r="N319" s="76">
        <v>0</v>
      </c>
      <c r="O319" s="76">
        <v>0</v>
      </c>
      <c r="P319" s="76">
        <v>0</v>
      </c>
      <c r="Q319" s="76">
        <v>0</v>
      </c>
      <c r="R319" s="76">
        <v>0</v>
      </c>
      <c r="S319" s="76">
        <v>0</v>
      </c>
      <c r="T319" s="76">
        <v>0</v>
      </c>
      <c r="U319" s="76">
        <v>0</v>
      </c>
      <c r="V319" s="76">
        <v>0</v>
      </c>
      <c r="W319" s="76">
        <v>0</v>
      </c>
      <c r="X319" s="76">
        <v>0</v>
      </c>
      <c r="Y319" s="76">
        <v>0</v>
      </c>
      <c r="Z319" s="76">
        <v>0</v>
      </c>
      <c r="AA319" s="76">
        <v>0</v>
      </c>
      <c r="AB319" s="76">
        <v>0</v>
      </c>
      <c r="AC319" s="76">
        <v>0</v>
      </c>
      <c r="AD319" s="76">
        <v>0</v>
      </c>
      <c r="AE319" s="76">
        <v>0</v>
      </c>
      <c r="AF319" s="76">
        <v>0</v>
      </c>
      <c r="AG319" s="76">
        <v>0</v>
      </c>
      <c r="AH319" s="76">
        <v>0</v>
      </c>
      <c r="AI319" s="76">
        <v>0</v>
      </c>
      <c r="AJ319" s="77">
        <f t="shared" si="4"/>
        <v>0</v>
      </c>
      <c r="AM319" s="70"/>
    </row>
    <row r="320" spans="1:39" ht="20.100000000000001" hidden="1" customHeight="1" outlineLevel="2">
      <c r="A320" s="73">
        <v>1240</v>
      </c>
      <c r="B320" s="74" t="s">
        <v>958</v>
      </c>
      <c r="C320" s="75" t="s">
        <v>1317</v>
      </c>
      <c r="D320" s="76">
        <v>0</v>
      </c>
      <c r="E320" s="76">
        <v>0</v>
      </c>
      <c r="F320" s="76">
        <v>0</v>
      </c>
      <c r="G320" s="76">
        <v>0</v>
      </c>
      <c r="H320" s="76">
        <v>0</v>
      </c>
      <c r="I320" s="76">
        <v>0</v>
      </c>
      <c r="J320" s="76">
        <v>0</v>
      </c>
      <c r="K320" s="76">
        <v>0</v>
      </c>
      <c r="L320" s="76">
        <v>0</v>
      </c>
      <c r="M320" s="76">
        <v>0</v>
      </c>
      <c r="N320" s="76">
        <v>0</v>
      </c>
      <c r="O320" s="76">
        <v>0</v>
      </c>
      <c r="P320" s="76">
        <v>0</v>
      </c>
      <c r="Q320" s="76">
        <v>0</v>
      </c>
      <c r="R320" s="76">
        <v>0</v>
      </c>
      <c r="S320" s="76">
        <v>0</v>
      </c>
      <c r="T320" s="76">
        <v>0</v>
      </c>
      <c r="U320" s="76">
        <v>0</v>
      </c>
      <c r="V320" s="76">
        <v>0</v>
      </c>
      <c r="W320" s="76">
        <v>0</v>
      </c>
      <c r="X320" s="76">
        <v>0</v>
      </c>
      <c r="Y320" s="76">
        <v>0</v>
      </c>
      <c r="Z320" s="76">
        <v>0</v>
      </c>
      <c r="AA320" s="76">
        <v>0</v>
      </c>
      <c r="AB320" s="76">
        <v>0</v>
      </c>
      <c r="AC320" s="76">
        <v>0</v>
      </c>
      <c r="AD320" s="76">
        <v>0</v>
      </c>
      <c r="AE320" s="76">
        <v>0</v>
      </c>
      <c r="AF320" s="76">
        <v>0</v>
      </c>
      <c r="AG320" s="76">
        <v>0</v>
      </c>
      <c r="AH320" s="76">
        <v>0</v>
      </c>
      <c r="AI320" s="76">
        <v>0</v>
      </c>
      <c r="AJ320" s="77">
        <f t="shared" si="4"/>
        <v>0</v>
      </c>
      <c r="AM320" s="70"/>
    </row>
    <row r="321" spans="1:39" ht="20.100000000000001" hidden="1" customHeight="1" outlineLevel="2">
      <c r="A321" s="73">
        <v>1241</v>
      </c>
      <c r="B321" s="74" t="s">
        <v>959</v>
      </c>
      <c r="C321" s="75" t="s">
        <v>1317</v>
      </c>
      <c r="D321" s="76">
        <v>0</v>
      </c>
      <c r="E321" s="76">
        <v>0</v>
      </c>
      <c r="F321" s="76">
        <v>0</v>
      </c>
      <c r="G321" s="76">
        <v>0</v>
      </c>
      <c r="H321" s="76">
        <v>0</v>
      </c>
      <c r="I321" s="76">
        <v>0</v>
      </c>
      <c r="J321" s="76">
        <v>0</v>
      </c>
      <c r="K321" s="76">
        <v>0</v>
      </c>
      <c r="L321" s="76">
        <v>0</v>
      </c>
      <c r="M321" s="76">
        <v>0</v>
      </c>
      <c r="N321" s="76">
        <v>0</v>
      </c>
      <c r="O321" s="76">
        <v>0</v>
      </c>
      <c r="P321" s="76">
        <v>0</v>
      </c>
      <c r="Q321" s="76">
        <v>0</v>
      </c>
      <c r="R321" s="76">
        <v>0</v>
      </c>
      <c r="S321" s="76">
        <v>0</v>
      </c>
      <c r="T321" s="76">
        <v>0</v>
      </c>
      <c r="U321" s="76">
        <v>0</v>
      </c>
      <c r="V321" s="76">
        <v>0</v>
      </c>
      <c r="W321" s="76">
        <v>0</v>
      </c>
      <c r="X321" s="76">
        <v>0</v>
      </c>
      <c r="Y321" s="76">
        <v>0</v>
      </c>
      <c r="Z321" s="76">
        <v>0</v>
      </c>
      <c r="AA321" s="76">
        <v>0</v>
      </c>
      <c r="AB321" s="76">
        <v>0</v>
      </c>
      <c r="AC321" s="76">
        <v>0</v>
      </c>
      <c r="AD321" s="76">
        <v>0</v>
      </c>
      <c r="AE321" s="76">
        <v>0</v>
      </c>
      <c r="AF321" s="76">
        <v>0</v>
      </c>
      <c r="AG321" s="76">
        <v>0</v>
      </c>
      <c r="AH321" s="76">
        <v>0</v>
      </c>
      <c r="AI321" s="76">
        <v>0</v>
      </c>
      <c r="AJ321" s="77">
        <f t="shared" si="4"/>
        <v>0</v>
      </c>
      <c r="AM321" s="70"/>
    </row>
    <row r="322" spans="1:39" ht="20.100000000000001" hidden="1" customHeight="1" outlineLevel="2">
      <c r="A322" s="73">
        <v>1242</v>
      </c>
      <c r="B322" s="74" t="s">
        <v>960</v>
      </c>
      <c r="C322" s="75" t="s">
        <v>1317</v>
      </c>
      <c r="D322" s="76">
        <v>0</v>
      </c>
      <c r="E322" s="76">
        <v>0</v>
      </c>
      <c r="F322" s="76">
        <v>0</v>
      </c>
      <c r="G322" s="76">
        <v>0</v>
      </c>
      <c r="H322" s="76">
        <v>0</v>
      </c>
      <c r="I322" s="76">
        <v>0</v>
      </c>
      <c r="J322" s="76">
        <v>0</v>
      </c>
      <c r="K322" s="76">
        <v>0</v>
      </c>
      <c r="L322" s="76">
        <v>0</v>
      </c>
      <c r="M322" s="76">
        <v>0</v>
      </c>
      <c r="N322" s="76">
        <v>0</v>
      </c>
      <c r="O322" s="76">
        <v>0</v>
      </c>
      <c r="P322" s="76">
        <v>0</v>
      </c>
      <c r="Q322" s="76">
        <v>0</v>
      </c>
      <c r="R322" s="76">
        <v>0</v>
      </c>
      <c r="S322" s="76">
        <v>0</v>
      </c>
      <c r="T322" s="76">
        <v>0</v>
      </c>
      <c r="U322" s="76">
        <v>0</v>
      </c>
      <c r="V322" s="76">
        <v>0</v>
      </c>
      <c r="W322" s="76">
        <v>0</v>
      </c>
      <c r="X322" s="76">
        <v>0</v>
      </c>
      <c r="Y322" s="76">
        <v>0</v>
      </c>
      <c r="Z322" s="76">
        <v>0</v>
      </c>
      <c r="AA322" s="76">
        <v>0</v>
      </c>
      <c r="AB322" s="76">
        <v>0</v>
      </c>
      <c r="AC322" s="76">
        <v>0</v>
      </c>
      <c r="AD322" s="76">
        <v>0</v>
      </c>
      <c r="AE322" s="76">
        <v>0</v>
      </c>
      <c r="AF322" s="76">
        <v>0</v>
      </c>
      <c r="AG322" s="76">
        <v>0</v>
      </c>
      <c r="AH322" s="76">
        <v>0</v>
      </c>
      <c r="AI322" s="76">
        <v>0</v>
      </c>
      <c r="AJ322" s="77">
        <f t="shared" si="4"/>
        <v>0</v>
      </c>
      <c r="AM322" s="70"/>
    </row>
    <row r="323" spans="1:39" ht="20.100000000000001" hidden="1" customHeight="1" outlineLevel="2">
      <c r="A323" s="73">
        <v>1243</v>
      </c>
      <c r="B323" s="74" t="s">
        <v>961</v>
      </c>
      <c r="C323" s="75" t="s">
        <v>1317</v>
      </c>
      <c r="D323" s="76">
        <v>0</v>
      </c>
      <c r="E323" s="76">
        <v>0</v>
      </c>
      <c r="F323" s="76">
        <v>0</v>
      </c>
      <c r="G323" s="76">
        <v>0</v>
      </c>
      <c r="H323" s="76">
        <v>0</v>
      </c>
      <c r="I323" s="76">
        <v>0</v>
      </c>
      <c r="J323" s="76">
        <v>0</v>
      </c>
      <c r="K323" s="76">
        <v>0</v>
      </c>
      <c r="L323" s="76">
        <v>0</v>
      </c>
      <c r="M323" s="76">
        <v>0</v>
      </c>
      <c r="N323" s="76">
        <v>0</v>
      </c>
      <c r="O323" s="76">
        <v>0</v>
      </c>
      <c r="P323" s="76">
        <v>0</v>
      </c>
      <c r="Q323" s="76">
        <v>0</v>
      </c>
      <c r="R323" s="76">
        <v>0</v>
      </c>
      <c r="S323" s="76">
        <v>0</v>
      </c>
      <c r="T323" s="76">
        <v>0</v>
      </c>
      <c r="U323" s="76">
        <v>0</v>
      </c>
      <c r="V323" s="76">
        <v>0</v>
      </c>
      <c r="W323" s="76">
        <v>0</v>
      </c>
      <c r="X323" s="76">
        <v>0</v>
      </c>
      <c r="Y323" s="76">
        <v>0</v>
      </c>
      <c r="Z323" s="76">
        <v>0</v>
      </c>
      <c r="AA323" s="76">
        <v>0</v>
      </c>
      <c r="AB323" s="76">
        <v>0</v>
      </c>
      <c r="AC323" s="76">
        <v>0</v>
      </c>
      <c r="AD323" s="76">
        <v>0</v>
      </c>
      <c r="AE323" s="76">
        <v>0</v>
      </c>
      <c r="AF323" s="76">
        <v>0</v>
      </c>
      <c r="AG323" s="76">
        <v>0</v>
      </c>
      <c r="AH323" s="76">
        <v>0</v>
      </c>
      <c r="AI323" s="76">
        <v>0</v>
      </c>
      <c r="AJ323" s="77">
        <f t="shared" si="4"/>
        <v>0</v>
      </c>
      <c r="AM323" s="70"/>
    </row>
    <row r="324" spans="1:39" ht="20.100000000000001" hidden="1" customHeight="1" outlineLevel="2">
      <c r="A324" s="73">
        <v>1244</v>
      </c>
      <c r="B324" s="74" t="s">
        <v>962</v>
      </c>
      <c r="C324" s="75" t="s">
        <v>1317</v>
      </c>
      <c r="D324" s="76">
        <v>0</v>
      </c>
      <c r="E324" s="76">
        <v>0</v>
      </c>
      <c r="F324" s="76">
        <v>0</v>
      </c>
      <c r="G324" s="76">
        <v>0</v>
      </c>
      <c r="H324" s="76">
        <v>0</v>
      </c>
      <c r="I324" s="76">
        <v>0</v>
      </c>
      <c r="J324" s="76">
        <v>0</v>
      </c>
      <c r="K324" s="76">
        <v>0</v>
      </c>
      <c r="L324" s="76">
        <v>0</v>
      </c>
      <c r="M324" s="76">
        <v>0</v>
      </c>
      <c r="N324" s="76">
        <v>0</v>
      </c>
      <c r="O324" s="76">
        <v>0</v>
      </c>
      <c r="P324" s="76">
        <v>0</v>
      </c>
      <c r="Q324" s="76">
        <v>0</v>
      </c>
      <c r="R324" s="76">
        <v>0</v>
      </c>
      <c r="S324" s="76">
        <v>0</v>
      </c>
      <c r="T324" s="76">
        <v>0</v>
      </c>
      <c r="U324" s="76">
        <v>0</v>
      </c>
      <c r="V324" s="76">
        <v>0</v>
      </c>
      <c r="W324" s="76">
        <v>0</v>
      </c>
      <c r="X324" s="76">
        <v>0</v>
      </c>
      <c r="Y324" s="76">
        <v>0</v>
      </c>
      <c r="Z324" s="76">
        <v>0</v>
      </c>
      <c r="AA324" s="76">
        <v>0</v>
      </c>
      <c r="AB324" s="76">
        <v>0</v>
      </c>
      <c r="AC324" s="76">
        <v>0</v>
      </c>
      <c r="AD324" s="76">
        <v>0</v>
      </c>
      <c r="AE324" s="76">
        <v>0</v>
      </c>
      <c r="AF324" s="76">
        <v>0</v>
      </c>
      <c r="AG324" s="76">
        <v>0</v>
      </c>
      <c r="AH324" s="76">
        <v>0</v>
      </c>
      <c r="AI324" s="76">
        <v>0</v>
      </c>
      <c r="AJ324" s="77">
        <f t="shared" si="4"/>
        <v>0</v>
      </c>
      <c r="AM324" s="70"/>
    </row>
    <row r="325" spans="1:39" ht="20.100000000000001" hidden="1" customHeight="1" outlineLevel="2">
      <c r="A325" s="73">
        <v>1245</v>
      </c>
      <c r="B325" s="74" t="s">
        <v>963</v>
      </c>
      <c r="C325" s="75" t="s">
        <v>1317</v>
      </c>
      <c r="D325" s="76">
        <v>0</v>
      </c>
      <c r="E325" s="76">
        <v>0</v>
      </c>
      <c r="F325" s="76">
        <v>0</v>
      </c>
      <c r="G325" s="76">
        <v>0</v>
      </c>
      <c r="H325" s="76">
        <v>0</v>
      </c>
      <c r="I325" s="76">
        <v>0</v>
      </c>
      <c r="J325" s="76">
        <v>0</v>
      </c>
      <c r="K325" s="76">
        <v>0</v>
      </c>
      <c r="L325" s="76">
        <v>0</v>
      </c>
      <c r="M325" s="76">
        <v>0</v>
      </c>
      <c r="N325" s="76">
        <v>0</v>
      </c>
      <c r="O325" s="76">
        <v>0</v>
      </c>
      <c r="P325" s="76">
        <v>0</v>
      </c>
      <c r="Q325" s="76">
        <v>0</v>
      </c>
      <c r="R325" s="76">
        <v>0</v>
      </c>
      <c r="S325" s="76">
        <v>0</v>
      </c>
      <c r="T325" s="76">
        <v>0</v>
      </c>
      <c r="U325" s="76">
        <v>0</v>
      </c>
      <c r="V325" s="76">
        <v>0</v>
      </c>
      <c r="W325" s="76">
        <v>0</v>
      </c>
      <c r="X325" s="76">
        <v>0</v>
      </c>
      <c r="Y325" s="76">
        <v>0</v>
      </c>
      <c r="Z325" s="76">
        <v>0</v>
      </c>
      <c r="AA325" s="76">
        <v>0</v>
      </c>
      <c r="AB325" s="76">
        <v>0</v>
      </c>
      <c r="AC325" s="76">
        <v>0</v>
      </c>
      <c r="AD325" s="76">
        <v>0</v>
      </c>
      <c r="AE325" s="76">
        <v>0</v>
      </c>
      <c r="AF325" s="76">
        <v>0</v>
      </c>
      <c r="AG325" s="76">
        <v>0</v>
      </c>
      <c r="AH325" s="76">
        <v>0</v>
      </c>
      <c r="AI325" s="76">
        <v>0</v>
      </c>
      <c r="AJ325" s="77">
        <f t="shared" si="4"/>
        <v>0</v>
      </c>
      <c r="AM325" s="70"/>
    </row>
    <row r="326" spans="1:39" ht="20.100000000000001" hidden="1" customHeight="1" outlineLevel="2">
      <c r="A326" s="73">
        <v>1246</v>
      </c>
      <c r="B326" s="74" t="s">
        <v>964</v>
      </c>
      <c r="C326" s="75" t="s">
        <v>1317</v>
      </c>
      <c r="D326" s="76">
        <v>0</v>
      </c>
      <c r="E326" s="76">
        <v>0</v>
      </c>
      <c r="F326" s="76">
        <v>0</v>
      </c>
      <c r="G326" s="76">
        <v>0</v>
      </c>
      <c r="H326" s="76">
        <v>0</v>
      </c>
      <c r="I326" s="76">
        <v>0</v>
      </c>
      <c r="J326" s="76">
        <v>0</v>
      </c>
      <c r="K326" s="76">
        <v>0</v>
      </c>
      <c r="L326" s="76">
        <v>0</v>
      </c>
      <c r="M326" s="76">
        <v>0</v>
      </c>
      <c r="N326" s="76">
        <v>0</v>
      </c>
      <c r="O326" s="76">
        <v>0</v>
      </c>
      <c r="P326" s="76">
        <v>0</v>
      </c>
      <c r="Q326" s="76">
        <v>0</v>
      </c>
      <c r="R326" s="76">
        <v>0</v>
      </c>
      <c r="S326" s="76">
        <v>0</v>
      </c>
      <c r="T326" s="76">
        <v>0</v>
      </c>
      <c r="U326" s="76">
        <v>0</v>
      </c>
      <c r="V326" s="76">
        <v>0</v>
      </c>
      <c r="W326" s="76">
        <v>0</v>
      </c>
      <c r="X326" s="76">
        <v>0</v>
      </c>
      <c r="Y326" s="76">
        <v>0</v>
      </c>
      <c r="Z326" s="76">
        <v>0</v>
      </c>
      <c r="AA326" s="76">
        <v>0</v>
      </c>
      <c r="AB326" s="76">
        <v>0</v>
      </c>
      <c r="AC326" s="76">
        <v>0</v>
      </c>
      <c r="AD326" s="76">
        <v>0</v>
      </c>
      <c r="AE326" s="76">
        <v>0</v>
      </c>
      <c r="AF326" s="76">
        <v>0</v>
      </c>
      <c r="AG326" s="76">
        <v>0</v>
      </c>
      <c r="AH326" s="76">
        <v>0</v>
      </c>
      <c r="AI326" s="76">
        <v>0</v>
      </c>
      <c r="AJ326" s="77">
        <f t="shared" si="4"/>
        <v>0</v>
      </c>
      <c r="AM326" s="70"/>
    </row>
    <row r="327" spans="1:39" ht="20.100000000000001" hidden="1" customHeight="1" outlineLevel="2">
      <c r="A327" s="73">
        <v>1247</v>
      </c>
      <c r="B327" s="74" t="s">
        <v>965</v>
      </c>
      <c r="C327" s="75" t="s">
        <v>1317</v>
      </c>
      <c r="D327" s="76">
        <v>0</v>
      </c>
      <c r="E327" s="76">
        <v>0</v>
      </c>
      <c r="F327" s="76">
        <v>0</v>
      </c>
      <c r="G327" s="76">
        <v>0</v>
      </c>
      <c r="H327" s="76">
        <v>0</v>
      </c>
      <c r="I327" s="76">
        <v>0</v>
      </c>
      <c r="J327" s="76">
        <v>0</v>
      </c>
      <c r="K327" s="76">
        <v>0</v>
      </c>
      <c r="L327" s="76">
        <v>0</v>
      </c>
      <c r="M327" s="76">
        <v>0</v>
      </c>
      <c r="N327" s="76">
        <v>0</v>
      </c>
      <c r="O327" s="76">
        <v>0</v>
      </c>
      <c r="P327" s="76">
        <v>0</v>
      </c>
      <c r="Q327" s="76">
        <v>0</v>
      </c>
      <c r="R327" s="76">
        <v>0</v>
      </c>
      <c r="S327" s="76">
        <v>0</v>
      </c>
      <c r="T327" s="76">
        <v>0</v>
      </c>
      <c r="U327" s="76">
        <v>0</v>
      </c>
      <c r="V327" s="76">
        <v>0</v>
      </c>
      <c r="W327" s="76">
        <v>0</v>
      </c>
      <c r="X327" s="76">
        <v>0</v>
      </c>
      <c r="Y327" s="76">
        <v>0</v>
      </c>
      <c r="Z327" s="76">
        <v>0</v>
      </c>
      <c r="AA327" s="76">
        <v>0</v>
      </c>
      <c r="AB327" s="76">
        <v>0</v>
      </c>
      <c r="AC327" s="76">
        <v>0</v>
      </c>
      <c r="AD327" s="76">
        <v>0</v>
      </c>
      <c r="AE327" s="76">
        <v>0</v>
      </c>
      <c r="AF327" s="76">
        <v>0</v>
      </c>
      <c r="AG327" s="76">
        <v>0</v>
      </c>
      <c r="AH327" s="76">
        <v>0</v>
      </c>
      <c r="AI327" s="76">
        <v>0</v>
      </c>
      <c r="AJ327" s="77">
        <f t="shared" si="4"/>
        <v>0</v>
      </c>
      <c r="AM327" s="70"/>
    </row>
    <row r="328" spans="1:39" ht="20.100000000000001" hidden="1" customHeight="1" outlineLevel="2">
      <c r="A328" s="73">
        <v>1248</v>
      </c>
      <c r="B328" s="74" t="s">
        <v>966</v>
      </c>
      <c r="C328" s="75" t="s">
        <v>1317</v>
      </c>
      <c r="D328" s="76">
        <v>0</v>
      </c>
      <c r="E328" s="76">
        <v>0</v>
      </c>
      <c r="F328" s="76">
        <v>0</v>
      </c>
      <c r="G328" s="76">
        <v>0</v>
      </c>
      <c r="H328" s="76">
        <v>0</v>
      </c>
      <c r="I328" s="76">
        <v>0</v>
      </c>
      <c r="J328" s="76">
        <v>0</v>
      </c>
      <c r="K328" s="76">
        <v>0</v>
      </c>
      <c r="L328" s="76">
        <v>0</v>
      </c>
      <c r="M328" s="76">
        <v>0</v>
      </c>
      <c r="N328" s="76">
        <v>0</v>
      </c>
      <c r="O328" s="76">
        <v>0</v>
      </c>
      <c r="P328" s="76">
        <v>0</v>
      </c>
      <c r="Q328" s="76">
        <v>0</v>
      </c>
      <c r="R328" s="76">
        <v>0</v>
      </c>
      <c r="S328" s="76">
        <v>0</v>
      </c>
      <c r="T328" s="76">
        <v>0</v>
      </c>
      <c r="U328" s="76">
        <v>0</v>
      </c>
      <c r="V328" s="76">
        <v>0</v>
      </c>
      <c r="W328" s="76">
        <v>0</v>
      </c>
      <c r="X328" s="76">
        <v>0</v>
      </c>
      <c r="Y328" s="76">
        <v>0</v>
      </c>
      <c r="Z328" s="76">
        <v>0</v>
      </c>
      <c r="AA328" s="76">
        <v>0</v>
      </c>
      <c r="AB328" s="76">
        <v>0</v>
      </c>
      <c r="AC328" s="76">
        <v>0</v>
      </c>
      <c r="AD328" s="76">
        <v>0</v>
      </c>
      <c r="AE328" s="76">
        <v>0</v>
      </c>
      <c r="AF328" s="76">
        <v>0</v>
      </c>
      <c r="AG328" s="76">
        <v>0</v>
      </c>
      <c r="AH328" s="76">
        <v>0</v>
      </c>
      <c r="AI328" s="76">
        <v>0</v>
      </c>
      <c r="AJ328" s="77">
        <f t="shared" si="4"/>
        <v>0</v>
      </c>
      <c r="AM328" s="70"/>
    </row>
    <row r="329" spans="1:39" ht="20.100000000000001" hidden="1" customHeight="1" outlineLevel="2">
      <c r="A329" s="73">
        <v>1249</v>
      </c>
      <c r="B329" s="74" t="s">
        <v>967</v>
      </c>
      <c r="C329" s="75" t="s">
        <v>1317</v>
      </c>
      <c r="D329" s="76">
        <v>0</v>
      </c>
      <c r="E329" s="76">
        <v>0</v>
      </c>
      <c r="F329" s="76">
        <v>0</v>
      </c>
      <c r="G329" s="76">
        <v>0</v>
      </c>
      <c r="H329" s="76">
        <v>0</v>
      </c>
      <c r="I329" s="76">
        <v>0</v>
      </c>
      <c r="J329" s="76">
        <v>0</v>
      </c>
      <c r="K329" s="76">
        <v>0</v>
      </c>
      <c r="L329" s="76">
        <v>0</v>
      </c>
      <c r="M329" s="76">
        <v>0</v>
      </c>
      <c r="N329" s="76">
        <v>0</v>
      </c>
      <c r="O329" s="76">
        <v>0</v>
      </c>
      <c r="P329" s="76">
        <v>0</v>
      </c>
      <c r="Q329" s="76">
        <v>0</v>
      </c>
      <c r="R329" s="76">
        <v>0</v>
      </c>
      <c r="S329" s="76">
        <v>0</v>
      </c>
      <c r="T329" s="76">
        <v>0</v>
      </c>
      <c r="U329" s="76">
        <v>0</v>
      </c>
      <c r="V329" s="76">
        <v>0</v>
      </c>
      <c r="W329" s="76">
        <v>0</v>
      </c>
      <c r="X329" s="76">
        <v>0</v>
      </c>
      <c r="Y329" s="76">
        <v>0</v>
      </c>
      <c r="Z329" s="76">
        <v>0</v>
      </c>
      <c r="AA329" s="76">
        <v>0</v>
      </c>
      <c r="AB329" s="76">
        <v>0</v>
      </c>
      <c r="AC329" s="76">
        <v>0</v>
      </c>
      <c r="AD329" s="76">
        <v>0</v>
      </c>
      <c r="AE329" s="76">
        <v>0</v>
      </c>
      <c r="AF329" s="76">
        <v>0</v>
      </c>
      <c r="AG329" s="76">
        <v>0</v>
      </c>
      <c r="AH329" s="76">
        <v>0</v>
      </c>
      <c r="AI329" s="76">
        <v>0</v>
      </c>
      <c r="AJ329" s="77">
        <f t="shared" si="4"/>
        <v>0</v>
      </c>
      <c r="AM329" s="70"/>
    </row>
    <row r="330" spans="1:39" ht="20.100000000000001" hidden="1" customHeight="1" outlineLevel="2">
      <c r="A330" s="73">
        <v>1250</v>
      </c>
      <c r="B330" s="74" t="s">
        <v>968</v>
      </c>
      <c r="C330" s="75" t="s">
        <v>1317</v>
      </c>
      <c r="D330" s="76">
        <v>0</v>
      </c>
      <c r="E330" s="76">
        <v>0</v>
      </c>
      <c r="F330" s="76">
        <v>0</v>
      </c>
      <c r="G330" s="76">
        <v>0</v>
      </c>
      <c r="H330" s="76">
        <v>0</v>
      </c>
      <c r="I330" s="76">
        <v>0</v>
      </c>
      <c r="J330" s="76">
        <v>0</v>
      </c>
      <c r="K330" s="76">
        <v>0</v>
      </c>
      <c r="L330" s="76">
        <v>0</v>
      </c>
      <c r="M330" s="76">
        <v>0</v>
      </c>
      <c r="N330" s="76">
        <v>0</v>
      </c>
      <c r="O330" s="76">
        <v>0</v>
      </c>
      <c r="P330" s="76">
        <v>0</v>
      </c>
      <c r="Q330" s="76">
        <v>0</v>
      </c>
      <c r="R330" s="76">
        <v>0</v>
      </c>
      <c r="S330" s="76">
        <v>0</v>
      </c>
      <c r="T330" s="76">
        <v>0</v>
      </c>
      <c r="U330" s="76">
        <v>0</v>
      </c>
      <c r="V330" s="76">
        <v>0</v>
      </c>
      <c r="W330" s="76">
        <v>0</v>
      </c>
      <c r="X330" s="76">
        <v>0</v>
      </c>
      <c r="Y330" s="76">
        <v>0</v>
      </c>
      <c r="Z330" s="76">
        <v>0</v>
      </c>
      <c r="AA330" s="76">
        <v>0</v>
      </c>
      <c r="AB330" s="76">
        <v>0</v>
      </c>
      <c r="AC330" s="76">
        <v>0</v>
      </c>
      <c r="AD330" s="76">
        <v>0</v>
      </c>
      <c r="AE330" s="76">
        <v>0</v>
      </c>
      <c r="AF330" s="76">
        <v>0</v>
      </c>
      <c r="AG330" s="76">
        <v>0</v>
      </c>
      <c r="AH330" s="76">
        <v>0</v>
      </c>
      <c r="AI330" s="76">
        <v>0</v>
      </c>
      <c r="AJ330" s="77">
        <f t="shared" si="4"/>
        <v>0</v>
      </c>
      <c r="AM330" s="70"/>
    </row>
    <row r="331" spans="1:39" ht="20.100000000000001" hidden="1" customHeight="1" outlineLevel="2">
      <c r="A331" s="73">
        <v>1251</v>
      </c>
      <c r="B331" s="74" t="s">
        <v>969</v>
      </c>
      <c r="C331" s="75" t="s">
        <v>1317</v>
      </c>
      <c r="D331" s="76">
        <v>0</v>
      </c>
      <c r="E331" s="76">
        <v>0</v>
      </c>
      <c r="F331" s="76">
        <v>0</v>
      </c>
      <c r="G331" s="76">
        <v>0</v>
      </c>
      <c r="H331" s="76">
        <v>0</v>
      </c>
      <c r="I331" s="76">
        <v>0</v>
      </c>
      <c r="J331" s="76">
        <v>0</v>
      </c>
      <c r="K331" s="76">
        <v>0</v>
      </c>
      <c r="L331" s="76">
        <v>0</v>
      </c>
      <c r="M331" s="76">
        <v>0</v>
      </c>
      <c r="N331" s="76">
        <v>0</v>
      </c>
      <c r="O331" s="76">
        <v>0</v>
      </c>
      <c r="P331" s="76">
        <v>0</v>
      </c>
      <c r="Q331" s="76">
        <v>0</v>
      </c>
      <c r="R331" s="76">
        <v>0</v>
      </c>
      <c r="S331" s="76">
        <v>0</v>
      </c>
      <c r="T331" s="76">
        <v>0</v>
      </c>
      <c r="U331" s="76">
        <v>0</v>
      </c>
      <c r="V331" s="76">
        <v>0</v>
      </c>
      <c r="W331" s="76">
        <v>0</v>
      </c>
      <c r="X331" s="76">
        <v>0</v>
      </c>
      <c r="Y331" s="76">
        <v>0</v>
      </c>
      <c r="Z331" s="76">
        <v>0</v>
      </c>
      <c r="AA331" s="76">
        <v>0</v>
      </c>
      <c r="AB331" s="76">
        <v>0</v>
      </c>
      <c r="AC331" s="76">
        <v>0</v>
      </c>
      <c r="AD331" s="76">
        <v>0</v>
      </c>
      <c r="AE331" s="76">
        <v>0</v>
      </c>
      <c r="AF331" s="76">
        <v>0</v>
      </c>
      <c r="AG331" s="76">
        <v>0</v>
      </c>
      <c r="AH331" s="76">
        <v>0</v>
      </c>
      <c r="AI331" s="76">
        <v>0</v>
      </c>
      <c r="AJ331" s="77">
        <f t="shared" si="4"/>
        <v>0</v>
      </c>
      <c r="AM331" s="70"/>
    </row>
    <row r="332" spans="1:39" ht="20.100000000000001" hidden="1" customHeight="1" outlineLevel="2">
      <c r="A332" s="73">
        <v>1252</v>
      </c>
      <c r="B332" s="74" t="s">
        <v>970</v>
      </c>
      <c r="C332" s="75" t="s">
        <v>1317</v>
      </c>
      <c r="D332" s="76">
        <v>0</v>
      </c>
      <c r="E332" s="76">
        <v>0</v>
      </c>
      <c r="F332" s="76">
        <v>0</v>
      </c>
      <c r="G332" s="76">
        <v>0</v>
      </c>
      <c r="H332" s="76">
        <v>0</v>
      </c>
      <c r="I332" s="76">
        <v>0</v>
      </c>
      <c r="J332" s="76">
        <v>0</v>
      </c>
      <c r="K332" s="76">
        <v>0</v>
      </c>
      <c r="L332" s="76">
        <v>0</v>
      </c>
      <c r="M332" s="76">
        <v>0</v>
      </c>
      <c r="N332" s="76">
        <v>0</v>
      </c>
      <c r="O332" s="76">
        <v>0</v>
      </c>
      <c r="P332" s="76">
        <v>0</v>
      </c>
      <c r="Q332" s="76">
        <v>0</v>
      </c>
      <c r="R332" s="76">
        <v>0</v>
      </c>
      <c r="S332" s="76">
        <v>0</v>
      </c>
      <c r="T332" s="76">
        <v>0</v>
      </c>
      <c r="U332" s="76">
        <v>0</v>
      </c>
      <c r="V332" s="76">
        <v>0</v>
      </c>
      <c r="W332" s="76">
        <v>0</v>
      </c>
      <c r="X332" s="76">
        <v>0</v>
      </c>
      <c r="Y332" s="76">
        <v>0</v>
      </c>
      <c r="Z332" s="76">
        <v>0</v>
      </c>
      <c r="AA332" s="76">
        <v>0</v>
      </c>
      <c r="AB332" s="76">
        <v>0</v>
      </c>
      <c r="AC332" s="76">
        <v>0</v>
      </c>
      <c r="AD332" s="76">
        <v>0</v>
      </c>
      <c r="AE332" s="76">
        <v>0</v>
      </c>
      <c r="AF332" s="76">
        <v>0</v>
      </c>
      <c r="AG332" s="76">
        <v>0</v>
      </c>
      <c r="AH332" s="76">
        <v>0</v>
      </c>
      <c r="AI332" s="76">
        <v>0</v>
      </c>
      <c r="AJ332" s="77">
        <f t="shared" si="4"/>
        <v>0</v>
      </c>
      <c r="AM332" s="70"/>
    </row>
    <row r="333" spans="1:39" ht="20.100000000000001" hidden="1" customHeight="1" outlineLevel="2">
      <c r="A333" s="73">
        <v>1253</v>
      </c>
      <c r="B333" s="74" t="s">
        <v>971</v>
      </c>
      <c r="C333" s="75" t="s">
        <v>1317</v>
      </c>
      <c r="D333" s="76">
        <v>0</v>
      </c>
      <c r="E333" s="76">
        <v>0</v>
      </c>
      <c r="F333" s="76">
        <v>0</v>
      </c>
      <c r="G333" s="76">
        <v>0</v>
      </c>
      <c r="H333" s="76">
        <v>0</v>
      </c>
      <c r="I333" s="76">
        <v>0</v>
      </c>
      <c r="J333" s="76">
        <v>0</v>
      </c>
      <c r="K333" s="76">
        <v>0</v>
      </c>
      <c r="L333" s="76">
        <v>0</v>
      </c>
      <c r="M333" s="76">
        <v>0</v>
      </c>
      <c r="N333" s="76">
        <v>0</v>
      </c>
      <c r="O333" s="76">
        <v>0</v>
      </c>
      <c r="P333" s="76">
        <v>0</v>
      </c>
      <c r="Q333" s="76">
        <v>0</v>
      </c>
      <c r="R333" s="76">
        <v>0</v>
      </c>
      <c r="S333" s="76">
        <v>0</v>
      </c>
      <c r="T333" s="76">
        <v>0</v>
      </c>
      <c r="U333" s="76">
        <v>0</v>
      </c>
      <c r="V333" s="76">
        <v>0</v>
      </c>
      <c r="W333" s="76">
        <v>0</v>
      </c>
      <c r="X333" s="76">
        <v>0</v>
      </c>
      <c r="Y333" s="76">
        <v>0</v>
      </c>
      <c r="Z333" s="76">
        <v>0</v>
      </c>
      <c r="AA333" s="76">
        <v>0</v>
      </c>
      <c r="AB333" s="76">
        <v>0</v>
      </c>
      <c r="AC333" s="76">
        <v>0</v>
      </c>
      <c r="AD333" s="76">
        <v>0</v>
      </c>
      <c r="AE333" s="76">
        <v>0</v>
      </c>
      <c r="AF333" s="76">
        <v>0</v>
      </c>
      <c r="AG333" s="76">
        <v>0</v>
      </c>
      <c r="AH333" s="76">
        <v>0</v>
      </c>
      <c r="AI333" s="76">
        <v>0</v>
      </c>
      <c r="AJ333" s="77">
        <f t="shared" si="4"/>
        <v>0</v>
      </c>
      <c r="AM333" s="70"/>
    </row>
    <row r="334" spans="1:39" ht="20.100000000000001" hidden="1" customHeight="1" outlineLevel="2">
      <c r="A334" s="73">
        <v>1254</v>
      </c>
      <c r="B334" s="74" t="s">
        <v>972</v>
      </c>
      <c r="C334" s="75" t="s">
        <v>1317</v>
      </c>
      <c r="D334" s="76">
        <v>0</v>
      </c>
      <c r="E334" s="76">
        <v>0</v>
      </c>
      <c r="F334" s="76">
        <v>0</v>
      </c>
      <c r="G334" s="76">
        <v>0</v>
      </c>
      <c r="H334" s="76">
        <v>0</v>
      </c>
      <c r="I334" s="76">
        <v>0</v>
      </c>
      <c r="J334" s="76">
        <v>0</v>
      </c>
      <c r="K334" s="76">
        <v>0</v>
      </c>
      <c r="L334" s="76">
        <v>0</v>
      </c>
      <c r="M334" s="76">
        <v>0</v>
      </c>
      <c r="N334" s="76">
        <v>0</v>
      </c>
      <c r="O334" s="76">
        <v>0</v>
      </c>
      <c r="P334" s="76">
        <v>0</v>
      </c>
      <c r="Q334" s="76">
        <v>0</v>
      </c>
      <c r="R334" s="76">
        <v>0</v>
      </c>
      <c r="S334" s="76">
        <v>0</v>
      </c>
      <c r="T334" s="76">
        <v>0</v>
      </c>
      <c r="U334" s="76">
        <v>0</v>
      </c>
      <c r="V334" s="76">
        <v>0</v>
      </c>
      <c r="W334" s="76">
        <v>0</v>
      </c>
      <c r="X334" s="76">
        <v>0</v>
      </c>
      <c r="Y334" s="76">
        <v>0</v>
      </c>
      <c r="Z334" s="76">
        <v>0</v>
      </c>
      <c r="AA334" s="76">
        <v>0</v>
      </c>
      <c r="AB334" s="76">
        <v>0</v>
      </c>
      <c r="AC334" s="76">
        <v>0</v>
      </c>
      <c r="AD334" s="76">
        <v>0</v>
      </c>
      <c r="AE334" s="76">
        <v>0</v>
      </c>
      <c r="AF334" s="76">
        <v>0</v>
      </c>
      <c r="AG334" s="76">
        <v>0</v>
      </c>
      <c r="AH334" s="76">
        <v>0</v>
      </c>
      <c r="AI334" s="76">
        <v>0</v>
      </c>
      <c r="AJ334" s="77">
        <f t="shared" ref="AJ334:AJ397" si="5">SUM(D334:AI334)</f>
        <v>0</v>
      </c>
      <c r="AM334" s="70"/>
    </row>
    <row r="335" spans="1:39" ht="20.100000000000001" hidden="1" customHeight="1" outlineLevel="2">
      <c r="A335" s="73">
        <v>1255</v>
      </c>
      <c r="B335" s="74" t="s">
        <v>973</v>
      </c>
      <c r="C335" s="75" t="s">
        <v>1317</v>
      </c>
      <c r="D335" s="76">
        <v>0</v>
      </c>
      <c r="E335" s="76">
        <v>0</v>
      </c>
      <c r="F335" s="76">
        <v>0</v>
      </c>
      <c r="G335" s="76">
        <v>0</v>
      </c>
      <c r="H335" s="76">
        <v>0</v>
      </c>
      <c r="I335" s="76">
        <v>0</v>
      </c>
      <c r="J335" s="76">
        <v>0</v>
      </c>
      <c r="K335" s="76">
        <v>0</v>
      </c>
      <c r="L335" s="76">
        <v>0</v>
      </c>
      <c r="M335" s="76">
        <v>0</v>
      </c>
      <c r="N335" s="76">
        <v>0</v>
      </c>
      <c r="O335" s="76">
        <v>0</v>
      </c>
      <c r="P335" s="76">
        <v>0</v>
      </c>
      <c r="Q335" s="76">
        <v>0</v>
      </c>
      <c r="R335" s="76">
        <v>0</v>
      </c>
      <c r="S335" s="76">
        <v>0</v>
      </c>
      <c r="T335" s="76">
        <v>0</v>
      </c>
      <c r="U335" s="76">
        <v>0</v>
      </c>
      <c r="V335" s="76">
        <v>0</v>
      </c>
      <c r="W335" s="76">
        <v>0</v>
      </c>
      <c r="X335" s="76">
        <v>0</v>
      </c>
      <c r="Y335" s="76">
        <v>0</v>
      </c>
      <c r="Z335" s="76">
        <v>0</v>
      </c>
      <c r="AA335" s="76">
        <v>0</v>
      </c>
      <c r="AB335" s="76">
        <v>0</v>
      </c>
      <c r="AC335" s="76">
        <v>0</v>
      </c>
      <c r="AD335" s="76">
        <v>0</v>
      </c>
      <c r="AE335" s="76">
        <v>0</v>
      </c>
      <c r="AF335" s="76">
        <v>0</v>
      </c>
      <c r="AG335" s="76">
        <v>0</v>
      </c>
      <c r="AH335" s="76">
        <v>0</v>
      </c>
      <c r="AI335" s="76">
        <v>0</v>
      </c>
      <c r="AJ335" s="77">
        <f t="shared" si="5"/>
        <v>0</v>
      </c>
      <c r="AM335" s="70"/>
    </row>
    <row r="336" spans="1:39" ht="20.100000000000001" hidden="1" customHeight="1" outlineLevel="2">
      <c r="A336" s="73">
        <v>1256</v>
      </c>
      <c r="B336" s="74" t="s">
        <v>974</v>
      </c>
      <c r="C336" s="75" t="s">
        <v>1317</v>
      </c>
      <c r="D336" s="76">
        <v>0</v>
      </c>
      <c r="E336" s="76">
        <v>0</v>
      </c>
      <c r="F336" s="76">
        <v>0</v>
      </c>
      <c r="G336" s="76">
        <v>0</v>
      </c>
      <c r="H336" s="76">
        <v>0</v>
      </c>
      <c r="I336" s="76">
        <v>0</v>
      </c>
      <c r="J336" s="76">
        <v>0</v>
      </c>
      <c r="K336" s="76">
        <v>0</v>
      </c>
      <c r="L336" s="76">
        <v>0</v>
      </c>
      <c r="M336" s="76">
        <v>0</v>
      </c>
      <c r="N336" s="76">
        <v>0</v>
      </c>
      <c r="O336" s="76">
        <v>0</v>
      </c>
      <c r="P336" s="76">
        <v>0</v>
      </c>
      <c r="Q336" s="76">
        <v>0</v>
      </c>
      <c r="R336" s="76">
        <v>0</v>
      </c>
      <c r="S336" s="76">
        <v>0</v>
      </c>
      <c r="T336" s="76">
        <v>0</v>
      </c>
      <c r="U336" s="76">
        <v>0</v>
      </c>
      <c r="V336" s="76">
        <v>0</v>
      </c>
      <c r="W336" s="76">
        <v>0</v>
      </c>
      <c r="X336" s="76">
        <v>0</v>
      </c>
      <c r="Y336" s="76">
        <v>0</v>
      </c>
      <c r="Z336" s="76">
        <v>0</v>
      </c>
      <c r="AA336" s="76">
        <v>0</v>
      </c>
      <c r="AB336" s="76">
        <v>0</v>
      </c>
      <c r="AC336" s="76">
        <v>0</v>
      </c>
      <c r="AD336" s="76">
        <v>0</v>
      </c>
      <c r="AE336" s="76">
        <v>0</v>
      </c>
      <c r="AF336" s="76">
        <v>0</v>
      </c>
      <c r="AG336" s="76">
        <v>0</v>
      </c>
      <c r="AH336" s="76">
        <v>0</v>
      </c>
      <c r="AI336" s="76">
        <v>0</v>
      </c>
      <c r="AJ336" s="77">
        <f t="shared" si="5"/>
        <v>0</v>
      </c>
      <c r="AM336" s="70"/>
    </row>
    <row r="337" spans="1:39" ht="20.100000000000001" hidden="1" customHeight="1" outlineLevel="2">
      <c r="A337" s="73">
        <v>1257</v>
      </c>
      <c r="B337" s="74" t="s">
        <v>975</v>
      </c>
      <c r="C337" s="75" t="s">
        <v>1317</v>
      </c>
      <c r="D337" s="76">
        <v>0</v>
      </c>
      <c r="E337" s="76">
        <v>0</v>
      </c>
      <c r="F337" s="76">
        <v>0</v>
      </c>
      <c r="G337" s="76">
        <v>81026</v>
      </c>
      <c r="H337" s="76">
        <v>0</v>
      </c>
      <c r="I337" s="76">
        <v>0</v>
      </c>
      <c r="J337" s="76">
        <v>0</v>
      </c>
      <c r="K337" s="76">
        <v>0</v>
      </c>
      <c r="L337" s="76">
        <v>0</v>
      </c>
      <c r="M337" s="76">
        <v>0</v>
      </c>
      <c r="N337" s="76">
        <v>0</v>
      </c>
      <c r="O337" s="76">
        <v>0</v>
      </c>
      <c r="P337" s="76">
        <v>0</v>
      </c>
      <c r="Q337" s="76">
        <v>0</v>
      </c>
      <c r="R337" s="76">
        <v>0</v>
      </c>
      <c r="S337" s="76">
        <v>0</v>
      </c>
      <c r="T337" s="76">
        <v>0</v>
      </c>
      <c r="U337" s="76">
        <v>0</v>
      </c>
      <c r="V337" s="76">
        <v>0</v>
      </c>
      <c r="W337" s="76">
        <v>0</v>
      </c>
      <c r="X337" s="76">
        <v>0</v>
      </c>
      <c r="Y337" s="76">
        <v>0</v>
      </c>
      <c r="Z337" s="76">
        <v>0</v>
      </c>
      <c r="AA337" s="76">
        <v>0</v>
      </c>
      <c r="AB337" s="76">
        <v>0</v>
      </c>
      <c r="AC337" s="76">
        <v>0</v>
      </c>
      <c r="AD337" s="76">
        <v>0</v>
      </c>
      <c r="AE337" s="76">
        <v>0</v>
      </c>
      <c r="AF337" s="76">
        <v>0</v>
      </c>
      <c r="AG337" s="76">
        <v>0</v>
      </c>
      <c r="AH337" s="76">
        <v>0</v>
      </c>
      <c r="AI337" s="76">
        <v>0</v>
      </c>
      <c r="AJ337" s="77">
        <f t="shared" si="5"/>
        <v>81026</v>
      </c>
      <c r="AM337" s="70"/>
    </row>
    <row r="338" spans="1:39" ht="20.100000000000001" hidden="1" customHeight="1" outlineLevel="2">
      <c r="A338" s="73">
        <v>1258</v>
      </c>
      <c r="B338" s="74" t="s">
        <v>976</v>
      </c>
      <c r="C338" s="75" t="s">
        <v>1317</v>
      </c>
      <c r="D338" s="76">
        <v>0</v>
      </c>
      <c r="E338" s="76">
        <v>0</v>
      </c>
      <c r="F338" s="76">
        <v>0</v>
      </c>
      <c r="G338" s="76">
        <v>0</v>
      </c>
      <c r="H338" s="76">
        <v>0</v>
      </c>
      <c r="I338" s="76">
        <v>0</v>
      </c>
      <c r="J338" s="76">
        <v>0</v>
      </c>
      <c r="K338" s="76">
        <v>0</v>
      </c>
      <c r="L338" s="76">
        <v>0</v>
      </c>
      <c r="M338" s="76">
        <v>0</v>
      </c>
      <c r="N338" s="76">
        <v>0</v>
      </c>
      <c r="O338" s="76">
        <v>0</v>
      </c>
      <c r="P338" s="76">
        <v>0</v>
      </c>
      <c r="Q338" s="76">
        <v>0</v>
      </c>
      <c r="R338" s="76">
        <v>0</v>
      </c>
      <c r="S338" s="76">
        <v>0</v>
      </c>
      <c r="T338" s="76">
        <v>0</v>
      </c>
      <c r="U338" s="76">
        <v>0</v>
      </c>
      <c r="V338" s="76">
        <v>0</v>
      </c>
      <c r="W338" s="76">
        <v>0</v>
      </c>
      <c r="X338" s="76">
        <v>0</v>
      </c>
      <c r="Y338" s="76">
        <v>0</v>
      </c>
      <c r="Z338" s="76">
        <v>0</v>
      </c>
      <c r="AA338" s="76">
        <v>0</v>
      </c>
      <c r="AB338" s="76">
        <v>0</v>
      </c>
      <c r="AC338" s="76">
        <v>0</v>
      </c>
      <c r="AD338" s="76">
        <v>0</v>
      </c>
      <c r="AE338" s="76">
        <v>0</v>
      </c>
      <c r="AF338" s="76">
        <v>0</v>
      </c>
      <c r="AG338" s="76">
        <v>0</v>
      </c>
      <c r="AH338" s="76">
        <v>0</v>
      </c>
      <c r="AI338" s="76">
        <v>0</v>
      </c>
      <c r="AJ338" s="77">
        <f t="shared" si="5"/>
        <v>0</v>
      </c>
      <c r="AM338" s="70"/>
    </row>
    <row r="339" spans="1:39" ht="20.100000000000001" hidden="1" customHeight="1" outlineLevel="2">
      <c r="A339" s="73">
        <v>1259</v>
      </c>
      <c r="B339" s="74" t="s">
        <v>977</v>
      </c>
      <c r="C339" s="75" t="s">
        <v>1317</v>
      </c>
      <c r="D339" s="76">
        <v>0</v>
      </c>
      <c r="E339" s="76">
        <v>0</v>
      </c>
      <c r="F339" s="76">
        <v>0</v>
      </c>
      <c r="G339" s="76">
        <v>0</v>
      </c>
      <c r="H339" s="76">
        <v>0</v>
      </c>
      <c r="I339" s="76">
        <v>0</v>
      </c>
      <c r="J339" s="76">
        <v>0</v>
      </c>
      <c r="K339" s="76">
        <v>0</v>
      </c>
      <c r="L339" s="76">
        <v>0</v>
      </c>
      <c r="M339" s="76">
        <v>0</v>
      </c>
      <c r="N339" s="76">
        <v>0</v>
      </c>
      <c r="O339" s="76">
        <v>0</v>
      </c>
      <c r="P339" s="76">
        <v>0</v>
      </c>
      <c r="Q339" s="76">
        <v>0</v>
      </c>
      <c r="R339" s="76">
        <v>0</v>
      </c>
      <c r="S339" s="76">
        <v>0</v>
      </c>
      <c r="T339" s="76">
        <v>0</v>
      </c>
      <c r="U339" s="76">
        <v>0</v>
      </c>
      <c r="V339" s="76">
        <v>0</v>
      </c>
      <c r="W339" s="76">
        <v>0</v>
      </c>
      <c r="X339" s="76">
        <v>0</v>
      </c>
      <c r="Y339" s="76">
        <v>0</v>
      </c>
      <c r="Z339" s="76">
        <v>0</v>
      </c>
      <c r="AA339" s="76">
        <v>0</v>
      </c>
      <c r="AB339" s="76">
        <v>0</v>
      </c>
      <c r="AC339" s="76">
        <v>0</v>
      </c>
      <c r="AD339" s="76">
        <v>0</v>
      </c>
      <c r="AE339" s="76">
        <v>0</v>
      </c>
      <c r="AF339" s="76">
        <v>0</v>
      </c>
      <c r="AG339" s="76">
        <v>0</v>
      </c>
      <c r="AH339" s="76">
        <v>0</v>
      </c>
      <c r="AI339" s="76">
        <v>0</v>
      </c>
      <c r="AJ339" s="77">
        <f t="shared" si="5"/>
        <v>0</v>
      </c>
      <c r="AM339" s="70"/>
    </row>
    <row r="340" spans="1:39" ht="20.100000000000001" hidden="1" customHeight="1" outlineLevel="2">
      <c r="A340" s="73">
        <v>1260</v>
      </c>
      <c r="B340" s="74" t="s">
        <v>978</v>
      </c>
      <c r="C340" s="75" t="s">
        <v>1317</v>
      </c>
      <c r="D340" s="76">
        <v>0</v>
      </c>
      <c r="E340" s="76">
        <v>0</v>
      </c>
      <c r="F340" s="76">
        <v>0</v>
      </c>
      <c r="G340" s="76">
        <v>0</v>
      </c>
      <c r="H340" s="76">
        <v>0</v>
      </c>
      <c r="I340" s="76">
        <v>0</v>
      </c>
      <c r="J340" s="76">
        <v>0</v>
      </c>
      <c r="K340" s="76">
        <v>0</v>
      </c>
      <c r="L340" s="76">
        <v>0</v>
      </c>
      <c r="M340" s="76">
        <v>0</v>
      </c>
      <c r="N340" s="76">
        <v>0</v>
      </c>
      <c r="O340" s="76">
        <v>0</v>
      </c>
      <c r="P340" s="76">
        <v>0</v>
      </c>
      <c r="Q340" s="76">
        <v>0</v>
      </c>
      <c r="R340" s="76">
        <v>0</v>
      </c>
      <c r="S340" s="76">
        <v>0</v>
      </c>
      <c r="T340" s="76">
        <v>0</v>
      </c>
      <c r="U340" s="76">
        <v>0</v>
      </c>
      <c r="V340" s="76">
        <v>0</v>
      </c>
      <c r="W340" s="76">
        <v>0</v>
      </c>
      <c r="X340" s="76">
        <v>0</v>
      </c>
      <c r="Y340" s="76">
        <v>0</v>
      </c>
      <c r="Z340" s="76">
        <v>0</v>
      </c>
      <c r="AA340" s="76">
        <v>0</v>
      </c>
      <c r="AB340" s="76">
        <v>0</v>
      </c>
      <c r="AC340" s="76">
        <v>0</v>
      </c>
      <c r="AD340" s="76">
        <v>0</v>
      </c>
      <c r="AE340" s="76">
        <v>0</v>
      </c>
      <c r="AF340" s="76">
        <v>0</v>
      </c>
      <c r="AG340" s="76">
        <v>0</v>
      </c>
      <c r="AH340" s="76">
        <v>0</v>
      </c>
      <c r="AI340" s="76">
        <v>0</v>
      </c>
      <c r="AJ340" s="77">
        <f t="shared" si="5"/>
        <v>0</v>
      </c>
      <c r="AM340" s="70"/>
    </row>
    <row r="341" spans="1:39" ht="20.100000000000001" hidden="1" customHeight="1" outlineLevel="2">
      <c r="A341" s="73">
        <v>1261</v>
      </c>
      <c r="B341" s="74" t="s">
        <v>979</v>
      </c>
      <c r="C341" s="75" t="s">
        <v>1317</v>
      </c>
      <c r="D341" s="76">
        <v>0</v>
      </c>
      <c r="E341" s="76">
        <v>0</v>
      </c>
      <c r="F341" s="76">
        <v>0</v>
      </c>
      <c r="G341" s="76">
        <v>0</v>
      </c>
      <c r="H341" s="76">
        <v>0</v>
      </c>
      <c r="I341" s="76">
        <v>0</v>
      </c>
      <c r="J341" s="76">
        <v>0</v>
      </c>
      <c r="K341" s="76">
        <v>0</v>
      </c>
      <c r="L341" s="76">
        <v>0</v>
      </c>
      <c r="M341" s="76">
        <v>0</v>
      </c>
      <c r="N341" s="76">
        <v>0</v>
      </c>
      <c r="O341" s="76">
        <v>0</v>
      </c>
      <c r="P341" s="76">
        <v>0</v>
      </c>
      <c r="Q341" s="76">
        <v>0</v>
      </c>
      <c r="R341" s="76">
        <v>0</v>
      </c>
      <c r="S341" s="76">
        <v>0</v>
      </c>
      <c r="T341" s="76">
        <v>0</v>
      </c>
      <c r="U341" s="76">
        <v>0</v>
      </c>
      <c r="V341" s="76">
        <v>0</v>
      </c>
      <c r="W341" s="76">
        <v>0</v>
      </c>
      <c r="X341" s="76">
        <v>0</v>
      </c>
      <c r="Y341" s="76">
        <v>0</v>
      </c>
      <c r="Z341" s="76">
        <v>0</v>
      </c>
      <c r="AA341" s="76">
        <v>0</v>
      </c>
      <c r="AB341" s="76">
        <v>0</v>
      </c>
      <c r="AC341" s="76">
        <v>0</v>
      </c>
      <c r="AD341" s="76">
        <v>0</v>
      </c>
      <c r="AE341" s="76">
        <v>0</v>
      </c>
      <c r="AF341" s="76">
        <v>0</v>
      </c>
      <c r="AG341" s="76">
        <v>0</v>
      </c>
      <c r="AH341" s="76">
        <v>0</v>
      </c>
      <c r="AI341" s="76">
        <v>0</v>
      </c>
      <c r="AJ341" s="77">
        <f t="shared" si="5"/>
        <v>0</v>
      </c>
      <c r="AM341" s="70"/>
    </row>
    <row r="342" spans="1:39" ht="20.100000000000001" hidden="1" customHeight="1" outlineLevel="2">
      <c r="A342" s="73">
        <v>1262</v>
      </c>
      <c r="B342" s="74" t="s">
        <v>980</v>
      </c>
      <c r="C342" s="75" t="s">
        <v>1317</v>
      </c>
      <c r="D342" s="76">
        <v>0</v>
      </c>
      <c r="E342" s="76">
        <v>0</v>
      </c>
      <c r="F342" s="76">
        <v>0</v>
      </c>
      <c r="G342" s="76">
        <v>0</v>
      </c>
      <c r="H342" s="76">
        <v>0</v>
      </c>
      <c r="I342" s="76">
        <v>0</v>
      </c>
      <c r="J342" s="76">
        <v>0</v>
      </c>
      <c r="K342" s="76">
        <v>0</v>
      </c>
      <c r="L342" s="76">
        <v>0</v>
      </c>
      <c r="M342" s="76">
        <v>0</v>
      </c>
      <c r="N342" s="76">
        <v>0</v>
      </c>
      <c r="O342" s="76">
        <v>0</v>
      </c>
      <c r="P342" s="76">
        <v>0</v>
      </c>
      <c r="Q342" s="76">
        <v>0</v>
      </c>
      <c r="R342" s="76">
        <v>0</v>
      </c>
      <c r="S342" s="76">
        <v>0</v>
      </c>
      <c r="T342" s="76">
        <v>0</v>
      </c>
      <c r="U342" s="76">
        <v>0</v>
      </c>
      <c r="V342" s="76">
        <v>0</v>
      </c>
      <c r="W342" s="76">
        <v>0</v>
      </c>
      <c r="X342" s="76">
        <v>0</v>
      </c>
      <c r="Y342" s="76">
        <v>0</v>
      </c>
      <c r="Z342" s="76">
        <v>0</v>
      </c>
      <c r="AA342" s="76">
        <v>0</v>
      </c>
      <c r="AB342" s="76">
        <v>0</v>
      </c>
      <c r="AC342" s="76">
        <v>0</v>
      </c>
      <c r="AD342" s="76">
        <v>0</v>
      </c>
      <c r="AE342" s="76">
        <v>0</v>
      </c>
      <c r="AF342" s="76">
        <v>0</v>
      </c>
      <c r="AG342" s="76">
        <v>0</v>
      </c>
      <c r="AH342" s="76">
        <v>0</v>
      </c>
      <c r="AI342" s="76">
        <v>0</v>
      </c>
      <c r="AJ342" s="77">
        <f t="shared" si="5"/>
        <v>0</v>
      </c>
      <c r="AM342" s="70"/>
    </row>
    <row r="343" spans="1:39" ht="20.100000000000001" hidden="1" customHeight="1" outlineLevel="2">
      <c r="A343" s="73">
        <v>1263</v>
      </c>
      <c r="B343" s="74" t="s">
        <v>981</v>
      </c>
      <c r="C343" s="75" t="s">
        <v>1317</v>
      </c>
      <c r="D343" s="76">
        <v>0</v>
      </c>
      <c r="E343" s="76">
        <v>0</v>
      </c>
      <c r="F343" s="76">
        <v>0</v>
      </c>
      <c r="G343" s="76">
        <v>0</v>
      </c>
      <c r="H343" s="76">
        <v>0</v>
      </c>
      <c r="I343" s="76">
        <v>0</v>
      </c>
      <c r="J343" s="76">
        <v>0</v>
      </c>
      <c r="K343" s="76">
        <v>0</v>
      </c>
      <c r="L343" s="76">
        <v>0</v>
      </c>
      <c r="M343" s="76">
        <v>0</v>
      </c>
      <c r="N343" s="76">
        <v>0</v>
      </c>
      <c r="O343" s="76">
        <v>0</v>
      </c>
      <c r="P343" s="76">
        <v>0</v>
      </c>
      <c r="Q343" s="76">
        <v>0</v>
      </c>
      <c r="R343" s="76">
        <v>0</v>
      </c>
      <c r="S343" s="76">
        <v>0</v>
      </c>
      <c r="T343" s="76">
        <v>0</v>
      </c>
      <c r="U343" s="76">
        <v>0</v>
      </c>
      <c r="V343" s="76">
        <v>0</v>
      </c>
      <c r="W343" s="76">
        <v>0</v>
      </c>
      <c r="X343" s="76">
        <v>0</v>
      </c>
      <c r="Y343" s="76">
        <v>0</v>
      </c>
      <c r="Z343" s="76">
        <v>0</v>
      </c>
      <c r="AA343" s="76">
        <v>0</v>
      </c>
      <c r="AB343" s="76">
        <v>0</v>
      </c>
      <c r="AC343" s="76">
        <v>0</v>
      </c>
      <c r="AD343" s="76">
        <v>0</v>
      </c>
      <c r="AE343" s="76">
        <v>0</v>
      </c>
      <c r="AF343" s="76">
        <v>0</v>
      </c>
      <c r="AG343" s="76">
        <v>0</v>
      </c>
      <c r="AH343" s="76">
        <v>0</v>
      </c>
      <c r="AI343" s="76">
        <v>0</v>
      </c>
      <c r="AJ343" s="77">
        <f t="shared" si="5"/>
        <v>0</v>
      </c>
      <c r="AM343" s="70"/>
    </row>
    <row r="344" spans="1:39" ht="20.100000000000001" hidden="1" customHeight="1" outlineLevel="2">
      <c r="A344" s="73">
        <v>1264</v>
      </c>
      <c r="B344" s="74" t="s">
        <v>982</v>
      </c>
      <c r="C344" s="75" t="s">
        <v>1317</v>
      </c>
      <c r="D344" s="76">
        <v>0</v>
      </c>
      <c r="E344" s="76">
        <v>0</v>
      </c>
      <c r="F344" s="76">
        <v>0</v>
      </c>
      <c r="G344" s="76">
        <v>0</v>
      </c>
      <c r="H344" s="76">
        <v>0</v>
      </c>
      <c r="I344" s="76">
        <v>0</v>
      </c>
      <c r="J344" s="76">
        <v>0</v>
      </c>
      <c r="K344" s="76">
        <v>0</v>
      </c>
      <c r="L344" s="76">
        <v>0</v>
      </c>
      <c r="M344" s="76">
        <v>0</v>
      </c>
      <c r="N344" s="76">
        <v>0</v>
      </c>
      <c r="O344" s="76">
        <v>0</v>
      </c>
      <c r="P344" s="76">
        <v>0</v>
      </c>
      <c r="Q344" s="76">
        <v>0</v>
      </c>
      <c r="R344" s="76">
        <v>0</v>
      </c>
      <c r="S344" s="76">
        <v>0</v>
      </c>
      <c r="T344" s="76">
        <v>0</v>
      </c>
      <c r="U344" s="76">
        <v>0</v>
      </c>
      <c r="V344" s="76">
        <v>0</v>
      </c>
      <c r="W344" s="76">
        <v>0</v>
      </c>
      <c r="X344" s="76">
        <v>0</v>
      </c>
      <c r="Y344" s="76">
        <v>0</v>
      </c>
      <c r="Z344" s="76">
        <v>0</v>
      </c>
      <c r="AA344" s="76">
        <v>0</v>
      </c>
      <c r="AB344" s="76">
        <v>0</v>
      </c>
      <c r="AC344" s="76">
        <v>0</v>
      </c>
      <c r="AD344" s="76">
        <v>0</v>
      </c>
      <c r="AE344" s="76">
        <v>0</v>
      </c>
      <c r="AF344" s="76">
        <v>0</v>
      </c>
      <c r="AG344" s="76">
        <v>0</v>
      </c>
      <c r="AH344" s="76">
        <v>0</v>
      </c>
      <c r="AI344" s="76">
        <v>0</v>
      </c>
      <c r="AJ344" s="77">
        <f t="shared" si="5"/>
        <v>0</v>
      </c>
      <c r="AM344" s="70"/>
    </row>
    <row r="345" spans="1:39" ht="20.100000000000001" hidden="1" customHeight="1" outlineLevel="2">
      <c r="A345" s="73">
        <v>1265</v>
      </c>
      <c r="B345" s="74" t="s">
        <v>983</v>
      </c>
      <c r="C345" s="75" t="s">
        <v>1317</v>
      </c>
      <c r="D345" s="76">
        <v>0</v>
      </c>
      <c r="E345" s="76">
        <v>0</v>
      </c>
      <c r="F345" s="76">
        <v>0</v>
      </c>
      <c r="G345" s="76">
        <v>463560.26</v>
      </c>
      <c r="H345" s="76">
        <v>0</v>
      </c>
      <c r="I345" s="76">
        <v>0</v>
      </c>
      <c r="J345" s="76">
        <v>0</v>
      </c>
      <c r="K345" s="76">
        <v>0</v>
      </c>
      <c r="L345" s="76">
        <v>0</v>
      </c>
      <c r="M345" s="76">
        <v>0</v>
      </c>
      <c r="N345" s="76">
        <v>0</v>
      </c>
      <c r="O345" s="76">
        <v>0</v>
      </c>
      <c r="P345" s="76">
        <v>0</v>
      </c>
      <c r="Q345" s="76">
        <v>0</v>
      </c>
      <c r="R345" s="76">
        <v>0</v>
      </c>
      <c r="S345" s="76">
        <v>0</v>
      </c>
      <c r="T345" s="76">
        <v>0</v>
      </c>
      <c r="U345" s="76">
        <v>0</v>
      </c>
      <c r="V345" s="76">
        <v>0</v>
      </c>
      <c r="W345" s="76">
        <v>0</v>
      </c>
      <c r="X345" s="76">
        <v>0</v>
      </c>
      <c r="Y345" s="76">
        <v>0</v>
      </c>
      <c r="Z345" s="76">
        <v>0</v>
      </c>
      <c r="AA345" s="76">
        <v>0</v>
      </c>
      <c r="AB345" s="76">
        <v>0</v>
      </c>
      <c r="AC345" s="76">
        <v>0</v>
      </c>
      <c r="AD345" s="76">
        <v>0</v>
      </c>
      <c r="AE345" s="76">
        <v>0</v>
      </c>
      <c r="AF345" s="76">
        <v>0</v>
      </c>
      <c r="AG345" s="76">
        <v>0</v>
      </c>
      <c r="AH345" s="76">
        <v>0</v>
      </c>
      <c r="AI345" s="76">
        <v>0</v>
      </c>
      <c r="AJ345" s="77">
        <f t="shared" si="5"/>
        <v>463560.26</v>
      </c>
      <c r="AM345" s="70"/>
    </row>
    <row r="346" spans="1:39" ht="20.100000000000001" hidden="1" customHeight="1" outlineLevel="2">
      <c r="A346" s="73">
        <v>1266</v>
      </c>
      <c r="B346" s="74" t="s">
        <v>984</v>
      </c>
      <c r="C346" s="75" t="s">
        <v>1317</v>
      </c>
      <c r="D346" s="76">
        <v>0</v>
      </c>
      <c r="E346" s="76">
        <v>0</v>
      </c>
      <c r="F346" s="76">
        <v>0</v>
      </c>
      <c r="G346" s="76">
        <v>0</v>
      </c>
      <c r="H346" s="76">
        <v>0</v>
      </c>
      <c r="I346" s="76">
        <v>0</v>
      </c>
      <c r="J346" s="76">
        <v>0</v>
      </c>
      <c r="K346" s="76">
        <v>0</v>
      </c>
      <c r="L346" s="76">
        <v>0</v>
      </c>
      <c r="M346" s="76">
        <v>0</v>
      </c>
      <c r="N346" s="76">
        <v>0</v>
      </c>
      <c r="O346" s="76">
        <v>0</v>
      </c>
      <c r="P346" s="76">
        <v>0</v>
      </c>
      <c r="Q346" s="76">
        <v>0</v>
      </c>
      <c r="R346" s="76">
        <v>0</v>
      </c>
      <c r="S346" s="76">
        <v>0</v>
      </c>
      <c r="T346" s="76">
        <v>0</v>
      </c>
      <c r="U346" s="76">
        <v>0</v>
      </c>
      <c r="V346" s="76">
        <v>0</v>
      </c>
      <c r="W346" s="76">
        <v>0</v>
      </c>
      <c r="X346" s="76">
        <v>0</v>
      </c>
      <c r="Y346" s="76">
        <v>0</v>
      </c>
      <c r="Z346" s="76">
        <v>0</v>
      </c>
      <c r="AA346" s="76">
        <v>0</v>
      </c>
      <c r="AB346" s="76">
        <v>0</v>
      </c>
      <c r="AC346" s="76">
        <v>0</v>
      </c>
      <c r="AD346" s="76">
        <v>0</v>
      </c>
      <c r="AE346" s="76">
        <v>0</v>
      </c>
      <c r="AF346" s="76">
        <v>0</v>
      </c>
      <c r="AG346" s="76">
        <v>0</v>
      </c>
      <c r="AH346" s="76">
        <v>0</v>
      </c>
      <c r="AI346" s="76">
        <v>0</v>
      </c>
      <c r="AJ346" s="77">
        <f t="shared" si="5"/>
        <v>0</v>
      </c>
      <c r="AM346" s="70"/>
    </row>
    <row r="347" spans="1:39" ht="20.100000000000001" hidden="1" customHeight="1" outlineLevel="2">
      <c r="A347" s="73">
        <v>1267</v>
      </c>
      <c r="B347" s="74" t="s">
        <v>985</v>
      </c>
      <c r="C347" s="75" t="s">
        <v>1317</v>
      </c>
      <c r="D347" s="76">
        <v>0</v>
      </c>
      <c r="E347" s="76">
        <v>0</v>
      </c>
      <c r="F347" s="76">
        <v>0</v>
      </c>
      <c r="G347" s="76">
        <v>0</v>
      </c>
      <c r="H347" s="76">
        <v>0</v>
      </c>
      <c r="I347" s="76">
        <v>0</v>
      </c>
      <c r="J347" s="76">
        <v>0</v>
      </c>
      <c r="K347" s="76">
        <v>0</v>
      </c>
      <c r="L347" s="76">
        <v>0</v>
      </c>
      <c r="M347" s="76">
        <v>0</v>
      </c>
      <c r="N347" s="76">
        <v>0</v>
      </c>
      <c r="O347" s="76">
        <v>0</v>
      </c>
      <c r="P347" s="76">
        <v>0</v>
      </c>
      <c r="Q347" s="76">
        <v>0</v>
      </c>
      <c r="R347" s="76">
        <v>0</v>
      </c>
      <c r="S347" s="76">
        <v>0</v>
      </c>
      <c r="T347" s="76">
        <v>0</v>
      </c>
      <c r="U347" s="76">
        <v>0</v>
      </c>
      <c r="V347" s="76">
        <v>0</v>
      </c>
      <c r="W347" s="76">
        <v>0</v>
      </c>
      <c r="X347" s="76">
        <v>0</v>
      </c>
      <c r="Y347" s="76">
        <v>0</v>
      </c>
      <c r="Z347" s="76">
        <v>0</v>
      </c>
      <c r="AA347" s="76">
        <v>0</v>
      </c>
      <c r="AB347" s="76">
        <v>0</v>
      </c>
      <c r="AC347" s="76">
        <v>0</v>
      </c>
      <c r="AD347" s="76">
        <v>0</v>
      </c>
      <c r="AE347" s="76">
        <v>0</v>
      </c>
      <c r="AF347" s="76">
        <v>0</v>
      </c>
      <c r="AG347" s="76">
        <v>0</v>
      </c>
      <c r="AH347" s="76">
        <v>0</v>
      </c>
      <c r="AI347" s="76">
        <v>0</v>
      </c>
      <c r="AJ347" s="77">
        <f t="shared" si="5"/>
        <v>0</v>
      </c>
      <c r="AM347" s="70"/>
    </row>
    <row r="348" spans="1:39" ht="20.100000000000001" hidden="1" customHeight="1" outlineLevel="2">
      <c r="A348" s="73">
        <v>1268</v>
      </c>
      <c r="B348" s="74" t="s">
        <v>986</v>
      </c>
      <c r="C348" s="75" t="s">
        <v>1317</v>
      </c>
      <c r="D348" s="76">
        <v>0</v>
      </c>
      <c r="E348" s="76">
        <v>0</v>
      </c>
      <c r="F348" s="76">
        <v>0</v>
      </c>
      <c r="G348" s="76">
        <v>0</v>
      </c>
      <c r="H348" s="76">
        <v>0</v>
      </c>
      <c r="I348" s="76">
        <v>0</v>
      </c>
      <c r="J348" s="76">
        <v>0</v>
      </c>
      <c r="K348" s="76">
        <v>0</v>
      </c>
      <c r="L348" s="76">
        <v>0</v>
      </c>
      <c r="M348" s="76">
        <v>0</v>
      </c>
      <c r="N348" s="76">
        <v>0</v>
      </c>
      <c r="O348" s="76">
        <v>0</v>
      </c>
      <c r="P348" s="76">
        <v>0</v>
      </c>
      <c r="Q348" s="76">
        <v>0</v>
      </c>
      <c r="R348" s="76">
        <v>0</v>
      </c>
      <c r="S348" s="76">
        <v>0</v>
      </c>
      <c r="T348" s="76">
        <v>0</v>
      </c>
      <c r="U348" s="76">
        <v>0</v>
      </c>
      <c r="V348" s="76">
        <v>0</v>
      </c>
      <c r="W348" s="76">
        <v>0</v>
      </c>
      <c r="X348" s="76">
        <v>0</v>
      </c>
      <c r="Y348" s="76">
        <v>0</v>
      </c>
      <c r="Z348" s="76">
        <v>0</v>
      </c>
      <c r="AA348" s="76">
        <v>0</v>
      </c>
      <c r="AB348" s="76">
        <v>0</v>
      </c>
      <c r="AC348" s="76">
        <v>0</v>
      </c>
      <c r="AD348" s="76">
        <v>0</v>
      </c>
      <c r="AE348" s="76">
        <v>0</v>
      </c>
      <c r="AF348" s="76">
        <v>0</v>
      </c>
      <c r="AG348" s="76">
        <v>0</v>
      </c>
      <c r="AH348" s="76">
        <v>0</v>
      </c>
      <c r="AI348" s="76">
        <v>0</v>
      </c>
      <c r="AJ348" s="77">
        <f t="shared" si="5"/>
        <v>0</v>
      </c>
      <c r="AM348" s="70"/>
    </row>
    <row r="349" spans="1:39" ht="20.100000000000001" hidden="1" customHeight="1" outlineLevel="2">
      <c r="A349" s="73">
        <v>1269</v>
      </c>
      <c r="B349" s="74" t="s">
        <v>987</v>
      </c>
      <c r="C349" s="75" t="s">
        <v>1317</v>
      </c>
      <c r="D349" s="76">
        <v>0</v>
      </c>
      <c r="E349" s="76">
        <v>0</v>
      </c>
      <c r="F349" s="76">
        <v>0</v>
      </c>
      <c r="G349" s="76">
        <v>0</v>
      </c>
      <c r="H349" s="76">
        <v>0</v>
      </c>
      <c r="I349" s="76">
        <v>0</v>
      </c>
      <c r="J349" s="76">
        <v>0</v>
      </c>
      <c r="K349" s="76">
        <v>0</v>
      </c>
      <c r="L349" s="76">
        <v>0</v>
      </c>
      <c r="M349" s="76">
        <v>0</v>
      </c>
      <c r="N349" s="76">
        <v>0</v>
      </c>
      <c r="O349" s="76">
        <v>0</v>
      </c>
      <c r="P349" s="76">
        <v>0</v>
      </c>
      <c r="Q349" s="76">
        <v>0</v>
      </c>
      <c r="R349" s="76">
        <v>0</v>
      </c>
      <c r="S349" s="76">
        <v>0</v>
      </c>
      <c r="T349" s="76">
        <v>0</v>
      </c>
      <c r="U349" s="76">
        <v>0</v>
      </c>
      <c r="V349" s="76">
        <v>0</v>
      </c>
      <c r="W349" s="76">
        <v>0</v>
      </c>
      <c r="X349" s="76">
        <v>0</v>
      </c>
      <c r="Y349" s="76">
        <v>0</v>
      </c>
      <c r="Z349" s="76">
        <v>0</v>
      </c>
      <c r="AA349" s="76">
        <v>0</v>
      </c>
      <c r="AB349" s="76">
        <v>0</v>
      </c>
      <c r="AC349" s="76">
        <v>0</v>
      </c>
      <c r="AD349" s="76">
        <v>0</v>
      </c>
      <c r="AE349" s="76">
        <v>0</v>
      </c>
      <c r="AF349" s="76">
        <v>0</v>
      </c>
      <c r="AG349" s="76">
        <v>0</v>
      </c>
      <c r="AH349" s="76">
        <v>0</v>
      </c>
      <c r="AI349" s="76">
        <v>0</v>
      </c>
      <c r="AJ349" s="77">
        <f t="shared" si="5"/>
        <v>0</v>
      </c>
      <c r="AM349" s="70"/>
    </row>
    <row r="350" spans="1:39" ht="20.100000000000001" hidden="1" customHeight="1" outlineLevel="2">
      <c r="A350" s="73">
        <v>1270</v>
      </c>
      <c r="B350" s="74" t="s">
        <v>988</v>
      </c>
      <c r="C350" s="75" t="s">
        <v>1317</v>
      </c>
      <c r="D350" s="76">
        <v>0</v>
      </c>
      <c r="E350" s="76">
        <v>0</v>
      </c>
      <c r="F350" s="76">
        <v>0</v>
      </c>
      <c r="G350" s="76">
        <v>0</v>
      </c>
      <c r="H350" s="76">
        <v>0</v>
      </c>
      <c r="I350" s="76">
        <v>0</v>
      </c>
      <c r="J350" s="76">
        <v>0</v>
      </c>
      <c r="K350" s="76">
        <v>0</v>
      </c>
      <c r="L350" s="76">
        <v>0</v>
      </c>
      <c r="M350" s="76">
        <v>0</v>
      </c>
      <c r="N350" s="76">
        <v>0</v>
      </c>
      <c r="O350" s="76">
        <v>0</v>
      </c>
      <c r="P350" s="76">
        <v>0</v>
      </c>
      <c r="Q350" s="76">
        <v>0</v>
      </c>
      <c r="R350" s="76">
        <v>0</v>
      </c>
      <c r="S350" s="76">
        <v>0</v>
      </c>
      <c r="T350" s="76">
        <v>0</v>
      </c>
      <c r="U350" s="76">
        <v>0</v>
      </c>
      <c r="V350" s="76">
        <v>0</v>
      </c>
      <c r="W350" s="76">
        <v>0</v>
      </c>
      <c r="X350" s="76">
        <v>0</v>
      </c>
      <c r="Y350" s="76">
        <v>0</v>
      </c>
      <c r="Z350" s="76">
        <v>0</v>
      </c>
      <c r="AA350" s="76">
        <v>0</v>
      </c>
      <c r="AB350" s="76">
        <v>0</v>
      </c>
      <c r="AC350" s="76">
        <v>0</v>
      </c>
      <c r="AD350" s="76">
        <v>0</v>
      </c>
      <c r="AE350" s="76">
        <v>0</v>
      </c>
      <c r="AF350" s="76">
        <v>0</v>
      </c>
      <c r="AG350" s="76">
        <v>0</v>
      </c>
      <c r="AH350" s="76">
        <v>0</v>
      </c>
      <c r="AI350" s="76">
        <v>0</v>
      </c>
      <c r="AJ350" s="77">
        <f t="shared" si="5"/>
        <v>0</v>
      </c>
      <c r="AM350" s="70"/>
    </row>
    <row r="351" spans="1:39" ht="20.100000000000001" hidden="1" customHeight="1" outlineLevel="2">
      <c r="A351" s="73">
        <v>1271</v>
      </c>
      <c r="B351" s="74" t="s">
        <v>989</v>
      </c>
      <c r="C351" s="75" t="s">
        <v>1317</v>
      </c>
      <c r="D351" s="76">
        <v>0</v>
      </c>
      <c r="E351" s="76">
        <v>0</v>
      </c>
      <c r="F351" s="76">
        <v>0</v>
      </c>
      <c r="G351" s="76">
        <v>0</v>
      </c>
      <c r="H351" s="76">
        <v>0</v>
      </c>
      <c r="I351" s="76">
        <v>0</v>
      </c>
      <c r="J351" s="76">
        <v>0</v>
      </c>
      <c r="K351" s="76">
        <v>0</v>
      </c>
      <c r="L351" s="76">
        <v>0</v>
      </c>
      <c r="M351" s="76">
        <v>0</v>
      </c>
      <c r="N351" s="76">
        <v>0</v>
      </c>
      <c r="O351" s="76">
        <v>0</v>
      </c>
      <c r="P351" s="76">
        <v>0</v>
      </c>
      <c r="Q351" s="76">
        <v>0</v>
      </c>
      <c r="R351" s="76">
        <v>0</v>
      </c>
      <c r="S351" s="76">
        <v>0</v>
      </c>
      <c r="T351" s="76">
        <v>0</v>
      </c>
      <c r="U351" s="76">
        <v>0</v>
      </c>
      <c r="V351" s="76">
        <v>0</v>
      </c>
      <c r="W351" s="76">
        <v>0</v>
      </c>
      <c r="X351" s="76">
        <v>0</v>
      </c>
      <c r="Y351" s="76">
        <v>0</v>
      </c>
      <c r="Z351" s="76">
        <v>0</v>
      </c>
      <c r="AA351" s="76">
        <v>0</v>
      </c>
      <c r="AB351" s="76">
        <v>0</v>
      </c>
      <c r="AC351" s="76">
        <v>0</v>
      </c>
      <c r="AD351" s="76">
        <v>0</v>
      </c>
      <c r="AE351" s="76">
        <v>0</v>
      </c>
      <c r="AF351" s="76">
        <v>0</v>
      </c>
      <c r="AG351" s="76">
        <v>0</v>
      </c>
      <c r="AH351" s="76">
        <v>0</v>
      </c>
      <c r="AI351" s="76">
        <v>0</v>
      </c>
      <c r="AJ351" s="77">
        <f t="shared" si="5"/>
        <v>0</v>
      </c>
      <c r="AM351" s="70"/>
    </row>
    <row r="352" spans="1:39" ht="20.100000000000001" hidden="1" customHeight="1" outlineLevel="2">
      <c r="A352" s="73">
        <v>1272</v>
      </c>
      <c r="B352" s="74" t="s">
        <v>990</v>
      </c>
      <c r="C352" s="75" t="s">
        <v>1317</v>
      </c>
      <c r="D352" s="76">
        <v>0</v>
      </c>
      <c r="E352" s="76">
        <v>0</v>
      </c>
      <c r="F352" s="76">
        <v>0</v>
      </c>
      <c r="G352" s="76">
        <v>0</v>
      </c>
      <c r="H352" s="76">
        <v>0</v>
      </c>
      <c r="I352" s="76">
        <v>0</v>
      </c>
      <c r="J352" s="76">
        <v>0</v>
      </c>
      <c r="K352" s="76">
        <v>0</v>
      </c>
      <c r="L352" s="76">
        <v>0</v>
      </c>
      <c r="M352" s="76">
        <v>0</v>
      </c>
      <c r="N352" s="76">
        <v>0</v>
      </c>
      <c r="O352" s="76">
        <v>0</v>
      </c>
      <c r="P352" s="76">
        <v>0</v>
      </c>
      <c r="Q352" s="76">
        <v>0</v>
      </c>
      <c r="R352" s="76">
        <v>0</v>
      </c>
      <c r="S352" s="76">
        <v>0</v>
      </c>
      <c r="T352" s="76">
        <v>0</v>
      </c>
      <c r="U352" s="76">
        <v>0</v>
      </c>
      <c r="V352" s="76">
        <v>0</v>
      </c>
      <c r="W352" s="76">
        <v>0</v>
      </c>
      <c r="X352" s="76">
        <v>0</v>
      </c>
      <c r="Y352" s="76">
        <v>0</v>
      </c>
      <c r="Z352" s="76">
        <v>0</v>
      </c>
      <c r="AA352" s="76">
        <v>0</v>
      </c>
      <c r="AB352" s="76">
        <v>0</v>
      </c>
      <c r="AC352" s="76">
        <v>0</v>
      </c>
      <c r="AD352" s="76">
        <v>0</v>
      </c>
      <c r="AE352" s="76">
        <v>0</v>
      </c>
      <c r="AF352" s="76">
        <v>0</v>
      </c>
      <c r="AG352" s="76">
        <v>0</v>
      </c>
      <c r="AH352" s="76">
        <v>0</v>
      </c>
      <c r="AI352" s="76">
        <v>0</v>
      </c>
      <c r="AJ352" s="77">
        <f t="shared" si="5"/>
        <v>0</v>
      </c>
      <c r="AM352" s="70"/>
    </row>
    <row r="353" spans="1:39" ht="20.100000000000001" hidden="1" customHeight="1" outlineLevel="2">
      <c r="A353" s="73">
        <v>1273</v>
      </c>
      <c r="B353" s="74" t="s">
        <v>991</v>
      </c>
      <c r="C353" s="75" t="s">
        <v>1317</v>
      </c>
      <c r="D353" s="76">
        <v>0</v>
      </c>
      <c r="E353" s="76">
        <v>0</v>
      </c>
      <c r="F353" s="76">
        <v>0</v>
      </c>
      <c r="G353" s="76">
        <v>0</v>
      </c>
      <c r="H353" s="76">
        <v>0</v>
      </c>
      <c r="I353" s="76">
        <v>0</v>
      </c>
      <c r="J353" s="76">
        <v>0</v>
      </c>
      <c r="K353" s="76">
        <v>0</v>
      </c>
      <c r="L353" s="76">
        <v>0</v>
      </c>
      <c r="M353" s="76">
        <v>0</v>
      </c>
      <c r="N353" s="76">
        <v>0</v>
      </c>
      <c r="O353" s="76">
        <v>0</v>
      </c>
      <c r="P353" s="76">
        <v>0</v>
      </c>
      <c r="Q353" s="76">
        <v>0</v>
      </c>
      <c r="R353" s="76">
        <v>0</v>
      </c>
      <c r="S353" s="76">
        <v>0</v>
      </c>
      <c r="T353" s="76">
        <v>0</v>
      </c>
      <c r="U353" s="76">
        <v>0</v>
      </c>
      <c r="V353" s="76">
        <v>0</v>
      </c>
      <c r="W353" s="76">
        <v>0</v>
      </c>
      <c r="X353" s="76">
        <v>0</v>
      </c>
      <c r="Y353" s="76">
        <v>0</v>
      </c>
      <c r="Z353" s="76">
        <v>0</v>
      </c>
      <c r="AA353" s="76">
        <v>0</v>
      </c>
      <c r="AB353" s="76">
        <v>0</v>
      </c>
      <c r="AC353" s="76">
        <v>0</v>
      </c>
      <c r="AD353" s="76">
        <v>0</v>
      </c>
      <c r="AE353" s="76">
        <v>0</v>
      </c>
      <c r="AF353" s="76">
        <v>0</v>
      </c>
      <c r="AG353" s="76">
        <v>0</v>
      </c>
      <c r="AH353" s="76">
        <v>0</v>
      </c>
      <c r="AI353" s="76">
        <v>0</v>
      </c>
      <c r="AJ353" s="77">
        <f t="shared" si="5"/>
        <v>0</v>
      </c>
      <c r="AM353" s="70"/>
    </row>
    <row r="354" spans="1:39" ht="20.100000000000001" hidden="1" customHeight="1" outlineLevel="2">
      <c r="A354" s="73">
        <v>1274</v>
      </c>
      <c r="B354" s="74" t="s">
        <v>992</v>
      </c>
      <c r="C354" s="75" t="s">
        <v>1317</v>
      </c>
      <c r="D354" s="76">
        <v>0</v>
      </c>
      <c r="E354" s="76">
        <v>0</v>
      </c>
      <c r="F354" s="76">
        <v>0</v>
      </c>
      <c r="G354" s="76">
        <v>0</v>
      </c>
      <c r="H354" s="76">
        <v>0</v>
      </c>
      <c r="I354" s="76">
        <v>0</v>
      </c>
      <c r="J354" s="76">
        <v>0</v>
      </c>
      <c r="K354" s="76">
        <v>0</v>
      </c>
      <c r="L354" s="76">
        <v>0</v>
      </c>
      <c r="M354" s="76">
        <v>0</v>
      </c>
      <c r="N354" s="76">
        <v>0</v>
      </c>
      <c r="O354" s="76">
        <v>0</v>
      </c>
      <c r="P354" s="76">
        <v>0</v>
      </c>
      <c r="Q354" s="76">
        <v>0</v>
      </c>
      <c r="R354" s="76">
        <v>0</v>
      </c>
      <c r="S354" s="76">
        <v>0</v>
      </c>
      <c r="T354" s="76">
        <v>0</v>
      </c>
      <c r="U354" s="76">
        <v>0</v>
      </c>
      <c r="V354" s="76">
        <v>0</v>
      </c>
      <c r="W354" s="76">
        <v>0</v>
      </c>
      <c r="X354" s="76">
        <v>0</v>
      </c>
      <c r="Y354" s="76">
        <v>0</v>
      </c>
      <c r="Z354" s="76">
        <v>0</v>
      </c>
      <c r="AA354" s="76">
        <v>0</v>
      </c>
      <c r="AB354" s="76">
        <v>0</v>
      </c>
      <c r="AC354" s="76">
        <v>0</v>
      </c>
      <c r="AD354" s="76">
        <v>0</v>
      </c>
      <c r="AE354" s="76">
        <v>0</v>
      </c>
      <c r="AF354" s="76">
        <v>0</v>
      </c>
      <c r="AG354" s="76">
        <v>0</v>
      </c>
      <c r="AH354" s="76">
        <v>0</v>
      </c>
      <c r="AI354" s="76">
        <v>0</v>
      </c>
      <c r="AJ354" s="77">
        <f t="shared" si="5"/>
        <v>0</v>
      </c>
      <c r="AM354" s="70"/>
    </row>
    <row r="355" spans="1:39" ht="20.100000000000001" hidden="1" customHeight="1" outlineLevel="2">
      <c r="A355" s="73">
        <v>1275</v>
      </c>
      <c r="B355" s="74" t="s">
        <v>993</v>
      </c>
      <c r="C355" s="75" t="s">
        <v>1317</v>
      </c>
      <c r="D355" s="76">
        <v>0</v>
      </c>
      <c r="E355" s="76">
        <v>0</v>
      </c>
      <c r="F355" s="76">
        <v>0</v>
      </c>
      <c r="G355" s="76">
        <v>0</v>
      </c>
      <c r="H355" s="76">
        <v>0</v>
      </c>
      <c r="I355" s="76">
        <v>0</v>
      </c>
      <c r="J355" s="76">
        <v>0</v>
      </c>
      <c r="K355" s="76">
        <v>0</v>
      </c>
      <c r="L355" s="76">
        <v>0</v>
      </c>
      <c r="M355" s="76">
        <v>0</v>
      </c>
      <c r="N355" s="76">
        <v>0</v>
      </c>
      <c r="O355" s="76">
        <v>0</v>
      </c>
      <c r="P355" s="76">
        <v>0</v>
      </c>
      <c r="Q355" s="76">
        <v>0</v>
      </c>
      <c r="R355" s="76">
        <v>0</v>
      </c>
      <c r="S355" s="76">
        <v>0</v>
      </c>
      <c r="T355" s="76">
        <v>0</v>
      </c>
      <c r="U355" s="76">
        <v>0</v>
      </c>
      <c r="V355" s="76">
        <v>0</v>
      </c>
      <c r="W355" s="76">
        <v>0</v>
      </c>
      <c r="X355" s="76">
        <v>0</v>
      </c>
      <c r="Y355" s="76">
        <v>0</v>
      </c>
      <c r="Z355" s="76">
        <v>0</v>
      </c>
      <c r="AA355" s="76">
        <v>0</v>
      </c>
      <c r="AB355" s="76">
        <v>0</v>
      </c>
      <c r="AC355" s="76">
        <v>0</v>
      </c>
      <c r="AD355" s="76">
        <v>0</v>
      </c>
      <c r="AE355" s="76">
        <v>0</v>
      </c>
      <c r="AF355" s="76">
        <v>0</v>
      </c>
      <c r="AG355" s="76">
        <v>0</v>
      </c>
      <c r="AH355" s="76">
        <v>0</v>
      </c>
      <c r="AI355" s="76">
        <v>0</v>
      </c>
      <c r="AJ355" s="77">
        <f t="shared" si="5"/>
        <v>0</v>
      </c>
      <c r="AM355" s="70"/>
    </row>
    <row r="356" spans="1:39" ht="20.100000000000001" hidden="1" customHeight="1" outlineLevel="2">
      <c r="A356" s="73">
        <v>1276</v>
      </c>
      <c r="B356" s="74" t="s">
        <v>994</v>
      </c>
      <c r="C356" s="75" t="s">
        <v>1317</v>
      </c>
      <c r="D356" s="76">
        <v>0</v>
      </c>
      <c r="E356" s="76">
        <v>0</v>
      </c>
      <c r="F356" s="76">
        <v>0</v>
      </c>
      <c r="G356" s="76">
        <v>0</v>
      </c>
      <c r="H356" s="76">
        <v>0</v>
      </c>
      <c r="I356" s="76">
        <v>0</v>
      </c>
      <c r="J356" s="76">
        <v>0</v>
      </c>
      <c r="K356" s="76">
        <v>0</v>
      </c>
      <c r="L356" s="76">
        <v>0</v>
      </c>
      <c r="M356" s="76">
        <v>0</v>
      </c>
      <c r="N356" s="76">
        <v>0</v>
      </c>
      <c r="O356" s="76">
        <v>0</v>
      </c>
      <c r="P356" s="76">
        <v>0</v>
      </c>
      <c r="Q356" s="76">
        <v>0</v>
      </c>
      <c r="R356" s="76">
        <v>0</v>
      </c>
      <c r="S356" s="76">
        <v>0</v>
      </c>
      <c r="T356" s="76">
        <v>0</v>
      </c>
      <c r="U356" s="76">
        <v>0</v>
      </c>
      <c r="V356" s="76">
        <v>0</v>
      </c>
      <c r="W356" s="76">
        <v>0</v>
      </c>
      <c r="X356" s="76">
        <v>0</v>
      </c>
      <c r="Y356" s="76">
        <v>0</v>
      </c>
      <c r="Z356" s="76">
        <v>0</v>
      </c>
      <c r="AA356" s="76">
        <v>0</v>
      </c>
      <c r="AB356" s="76">
        <v>0</v>
      </c>
      <c r="AC356" s="76">
        <v>0</v>
      </c>
      <c r="AD356" s="76">
        <v>0</v>
      </c>
      <c r="AE356" s="76">
        <v>0</v>
      </c>
      <c r="AF356" s="76">
        <v>0</v>
      </c>
      <c r="AG356" s="76">
        <v>0</v>
      </c>
      <c r="AH356" s="76">
        <v>0</v>
      </c>
      <c r="AI356" s="76">
        <v>0</v>
      </c>
      <c r="AJ356" s="77">
        <f t="shared" si="5"/>
        <v>0</v>
      </c>
      <c r="AM356" s="70"/>
    </row>
    <row r="357" spans="1:39" ht="20.100000000000001" hidden="1" customHeight="1" outlineLevel="2">
      <c r="A357" s="73">
        <v>1277</v>
      </c>
      <c r="B357" s="74" t="s">
        <v>995</v>
      </c>
      <c r="C357" s="75" t="s">
        <v>1317</v>
      </c>
      <c r="D357" s="76">
        <v>0</v>
      </c>
      <c r="E357" s="76">
        <v>0</v>
      </c>
      <c r="F357" s="76">
        <v>0</v>
      </c>
      <c r="G357" s="76">
        <v>0</v>
      </c>
      <c r="H357" s="76">
        <v>0</v>
      </c>
      <c r="I357" s="76">
        <v>0</v>
      </c>
      <c r="J357" s="76">
        <v>0</v>
      </c>
      <c r="K357" s="76">
        <v>0</v>
      </c>
      <c r="L357" s="76">
        <v>0</v>
      </c>
      <c r="M357" s="76">
        <v>0</v>
      </c>
      <c r="N357" s="76">
        <v>0</v>
      </c>
      <c r="O357" s="76">
        <v>0</v>
      </c>
      <c r="P357" s="76">
        <v>0</v>
      </c>
      <c r="Q357" s="76">
        <v>0</v>
      </c>
      <c r="R357" s="76">
        <v>0</v>
      </c>
      <c r="S357" s="76">
        <v>0</v>
      </c>
      <c r="T357" s="76">
        <v>0</v>
      </c>
      <c r="U357" s="76">
        <v>0</v>
      </c>
      <c r="V357" s="76">
        <v>0</v>
      </c>
      <c r="W357" s="76">
        <v>0</v>
      </c>
      <c r="X357" s="76">
        <v>0</v>
      </c>
      <c r="Y357" s="76">
        <v>0</v>
      </c>
      <c r="Z357" s="76">
        <v>0</v>
      </c>
      <c r="AA357" s="76">
        <v>0</v>
      </c>
      <c r="AB357" s="76">
        <v>0</v>
      </c>
      <c r="AC357" s="76">
        <v>0</v>
      </c>
      <c r="AD357" s="76">
        <v>0</v>
      </c>
      <c r="AE357" s="76">
        <v>0</v>
      </c>
      <c r="AF357" s="76">
        <v>0</v>
      </c>
      <c r="AG357" s="76">
        <v>0</v>
      </c>
      <c r="AH357" s="76">
        <v>0</v>
      </c>
      <c r="AI357" s="76">
        <v>0</v>
      </c>
      <c r="AJ357" s="77">
        <f t="shared" si="5"/>
        <v>0</v>
      </c>
      <c r="AM357" s="70"/>
    </row>
    <row r="358" spans="1:39" ht="20.100000000000001" hidden="1" customHeight="1" outlineLevel="2">
      <c r="A358" s="73">
        <v>1278</v>
      </c>
      <c r="B358" s="74" t="s">
        <v>996</v>
      </c>
      <c r="C358" s="75" t="s">
        <v>1317</v>
      </c>
      <c r="D358" s="76">
        <v>0</v>
      </c>
      <c r="E358" s="76">
        <v>0</v>
      </c>
      <c r="F358" s="76">
        <v>0</v>
      </c>
      <c r="G358" s="76">
        <v>0</v>
      </c>
      <c r="H358" s="76">
        <v>0</v>
      </c>
      <c r="I358" s="76">
        <v>0</v>
      </c>
      <c r="J358" s="76">
        <v>0</v>
      </c>
      <c r="K358" s="76">
        <v>0</v>
      </c>
      <c r="L358" s="76">
        <v>0</v>
      </c>
      <c r="M358" s="76">
        <v>0</v>
      </c>
      <c r="N358" s="76">
        <v>0</v>
      </c>
      <c r="O358" s="76">
        <v>0</v>
      </c>
      <c r="P358" s="76">
        <v>0</v>
      </c>
      <c r="Q358" s="76">
        <v>0</v>
      </c>
      <c r="R358" s="76">
        <v>0</v>
      </c>
      <c r="S358" s="76">
        <v>0</v>
      </c>
      <c r="T358" s="76">
        <v>0</v>
      </c>
      <c r="U358" s="76">
        <v>0</v>
      </c>
      <c r="V358" s="76">
        <v>0</v>
      </c>
      <c r="W358" s="76">
        <v>0</v>
      </c>
      <c r="X358" s="76">
        <v>0</v>
      </c>
      <c r="Y358" s="76">
        <v>0</v>
      </c>
      <c r="Z358" s="76">
        <v>0</v>
      </c>
      <c r="AA358" s="76">
        <v>0</v>
      </c>
      <c r="AB358" s="76">
        <v>0</v>
      </c>
      <c r="AC358" s="76">
        <v>0</v>
      </c>
      <c r="AD358" s="76">
        <v>0</v>
      </c>
      <c r="AE358" s="76">
        <v>0</v>
      </c>
      <c r="AF358" s="76">
        <v>0</v>
      </c>
      <c r="AG358" s="76">
        <v>0</v>
      </c>
      <c r="AH358" s="76">
        <v>0</v>
      </c>
      <c r="AI358" s="76">
        <v>0</v>
      </c>
      <c r="AJ358" s="77">
        <f t="shared" si="5"/>
        <v>0</v>
      </c>
      <c r="AM358" s="70"/>
    </row>
    <row r="359" spans="1:39" ht="20.100000000000001" hidden="1" customHeight="1" outlineLevel="2">
      <c r="A359" s="73">
        <v>1279</v>
      </c>
      <c r="B359" s="74" t="s">
        <v>997</v>
      </c>
      <c r="C359" s="75" t="s">
        <v>1317</v>
      </c>
      <c r="D359" s="76">
        <v>0</v>
      </c>
      <c r="E359" s="76">
        <v>0</v>
      </c>
      <c r="F359" s="76">
        <v>0</v>
      </c>
      <c r="G359" s="76">
        <v>0</v>
      </c>
      <c r="H359" s="76">
        <v>0</v>
      </c>
      <c r="I359" s="76">
        <v>0</v>
      </c>
      <c r="J359" s="76">
        <v>0</v>
      </c>
      <c r="K359" s="76">
        <v>0</v>
      </c>
      <c r="L359" s="76">
        <v>0</v>
      </c>
      <c r="M359" s="76">
        <v>0</v>
      </c>
      <c r="N359" s="76">
        <v>0</v>
      </c>
      <c r="O359" s="76">
        <v>0</v>
      </c>
      <c r="P359" s="76">
        <v>0</v>
      </c>
      <c r="Q359" s="76">
        <v>0</v>
      </c>
      <c r="R359" s="76">
        <v>0</v>
      </c>
      <c r="S359" s="76">
        <v>0</v>
      </c>
      <c r="T359" s="76">
        <v>0</v>
      </c>
      <c r="U359" s="76">
        <v>0</v>
      </c>
      <c r="V359" s="76">
        <v>0</v>
      </c>
      <c r="W359" s="76">
        <v>0</v>
      </c>
      <c r="X359" s="76">
        <v>0</v>
      </c>
      <c r="Y359" s="76">
        <v>0</v>
      </c>
      <c r="Z359" s="76">
        <v>0</v>
      </c>
      <c r="AA359" s="76">
        <v>0</v>
      </c>
      <c r="AB359" s="76">
        <v>0</v>
      </c>
      <c r="AC359" s="76">
        <v>0</v>
      </c>
      <c r="AD359" s="76">
        <v>0</v>
      </c>
      <c r="AE359" s="76">
        <v>0</v>
      </c>
      <c r="AF359" s="76">
        <v>0</v>
      </c>
      <c r="AG359" s="76">
        <v>0</v>
      </c>
      <c r="AH359" s="76">
        <v>0</v>
      </c>
      <c r="AI359" s="76">
        <v>0</v>
      </c>
      <c r="AJ359" s="77">
        <f t="shared" si="5"/>
        <v>0</v>
      </c>
      <c r="AM359" s="70"/>
    </row>
    <row r="360" spans="1:39" ht="20.100000000000001" hidden="1" customHeight="1" outlineLevel="2">
      <c r="A360" s="73">
        <v>1280</v>
      </c>
      <c r="B360" s="74" t="s">
        <v>998</v>
      </c>
      <c r="C360" s="75" t="s">
        <v>1317</v>
      </c>
      <c r="D360" s="76">
        <v>0</v>
      </c>
      <c r="E360" s="76">
        <v>0</v>
      </c>
      <c r="F360" s="76">
        <v>0</v>
      </c>
      <c r="G360" s="76">
        <v>0</v>
      </c>
      <c r="H360" s="76">
        <v>0</v>
      </c>
      <c r="I360" s="76">
        <v>0</v>
      </c>
      <c r="J360" s="76">
        <v>0</v>
      </c>
      <c r="K360" s="76">
        <v>0</v>
      </c>
      <c r="L360" s="76">
        <v>0</v>
      </c>
      <c r="M360" s="76">
        <v>0</v>
      </c>
      <c r="N360" s="76">
        <v>0</v>
      </c>
      <c r="O360" s="76">
        <v>0</v>
      </c>
      <c r="P360" s="76">
        <v>0</v>
      </c>
      <c r="Q360" s="76">
        <v>0</v>
      </c>
      <c r="R360" s="76">
        <v>0</v>
      </c>
      <c r="S360" s="76">
        <v>0</v>
      </c>
      <c r="T360" s="76">
        <v>0</v>
      </c>
      <c r="U360" s="76">
        <v>0</v>
      </c>
      <c r="V360" s="76">
        <v>0</v>
      </c>
      <c r="W360" s="76">
        <v>0</v>
      </c>
      <c r="X360" s="76">
        <v>0</v>
      </c>
      <c r="Y360" s="76">
        <v>0</v>
      </c>
      <c r="Z360" s="76">
        <v>0</v>
      </c>
      <c r="AA360" s="76">
        <v>0</v>
      </c>
      <c r="AB360" s="76">
        <v>0</v>
      </c>
      <c r="AC360" s="76">
        <v>0</v>
      </c>
      <c r="AD360" s="76">
        <v>0</v>
      </c>
      <c r="AE360" s="76">
        <v>0</v>
      </c>
      <c r="AF360" s="76">
        <v>0</v>
      </c>
      <c r="AG360" s="76">
        <v>0</v>
      </c>
      <c r="AH360" s="76">
        <v>0</v>
      </c>
      <c r="AI360" s="76">
        <v>0</v>
      </c>
      <c r="AJ360" s="77">
        <f t="shared" si="5"/>
        <v>0</v>
      </c>
      <c r="AM360" s="70"/>
    </row>
    <row r="361" spans="1:39" ht="20.100000000000001" hidden="1" customHeight="1" outlineLevel="2">
      <c r="A361" s="73">
        <v>1281</v>
      </c>
      <c r="B361" s="74" t="s">
        <v>999</v>
      </c>
      <c r="C361" s="75" t="s">
        <v>1317</v>
      </c>
      <c r="D361" s="76">
        <v>0</v>
      </c>
      <c r="E361" s="76">
        <v>0</v>
      </c>
      <c r="F361" s="76">
        <v>0</v>
      </c>
      <c r="G361" s="76">
        <v>0</v>
      </c>
      <c r="H361" s="76">
        <v>0</v>
      </c>
      <c r="I361" s="76">
        <v>0</v>
      </c>
      <c r="J361" s="76">
        <v>0</v>
      </c>
      <c r="K361" s="76">
        <v>0</v>
      </c>
      <c r="L361" s="76">
        <v>0</v>
      </c>
      <c r="M361" s="76">
        <v>0</v>
      </c>
      <c r="N361" s="76">
        <v>0</v>
      </c>
      <c r="O361" s="76">
        <v>0</v>
      </c>
      <c r="P361" s="76">
        <v>0</v>
      </c>
      <c r="Q361" s="76">
        <v>0</v>
      </c>
      <c r="R361" s="76">
        <v>0</v>
      </c>
      <c r="S361" s="76">
        <v>0</v>
      </c>
      <c r="T361" s="76">
        <v>0</v>
      </c>
      <c r="U361" s="76">
        <v>0</v>
      </c>
      <c r="V361" s="76">
        <v>0</v>
      </c>
      <c r="W361" s="76">
        <v>0</v>
      </c>
      <c r="X361" s="76">
        <v>0</v>
      </c>
      <c r="Y361" s="76">
        <v>0</v>
      </c>
      <c r="Z361" s="76">
        <v>0</v>
      </c>
      <c r="AA361" s="76">
        <v>0</v>
      </c>
      <c r="AB361" s="76">
        <v>0</v>
      </c>
      <c r="AC361" s="76">
        <v>0</v>
      </c>
      <c r="AD361" s="76">
        <v>0</v>
      </c>
      <c r="AE361" s="76">
        <v>0</v>
      </c>
      <c r="AF361" s="76">
        <v>0</v>
      </c>
      <c r="AG361" s="76">
        <v>0</v>
      </c>
      <c r="AH361" s="76">
        <v>0</v>
      </c>
      <c r="AI361" s="76">
        <v>0</v>
      </c>
      <c r="AJ361" s="77">
        <f t="shared" si="5"/>
        <v>0</v>
      </c>
      <c r="AM361" s="70"/>
    </row>
    <row r="362" spans="1:39" ht="20.100000000000001" hidden="1" customHeight="1" outlineLevel="2">
      <c r="A362" s="73">
        <v>1282</v>
      </c>
      <c r="B362" s="74" t="s">
        <v>1000</v>
      </c>
      <c r="C362" s="75" t="s">
        <v>1317</v>
      </c>
      <c r="D362" s="76">
        <v>0</v>
      </c>
      <c r="E362" s="76">
        <v>0</v>
      </c>
      <c r="F362" s="76">
        <v>0</v>
      </c>
      <c r="G362" s="76">
        <v>0</v>
      </c>
      <c r="H362" s="76">
        <v>0</v>
      </c>
      <c r="I362" s="76">
        <v>0</v>
      </c>
      <c r="J362" s="76">
        <v>0</v>
      </c>
      <c r="K362" s="76">
        <v>0</v>
      </c>
      <c r="L362" s="76">
        <v>0</v>
      </c>
      <c r="M362" s="76">
        <v>0</v>
      </c>
      <c r="N362" s="76">
        <v>0</v>
      </c>
      <c r="O362" s="76">
        <v>0</v>
      </c>
      <c r="P362" s="76">
        <v>0</v>
      </c>
      <c r="Q362" s="76">
        <v>0</v>
      </c>
      <c r="R362" s="76">
        <v>0</v>
      </c>
      <c r="S362" s="76">
        <v>0</v>
      </c>
      <c r="T362" s="76">
        <v>0</v>
      </c>
      <c r="U362" s="76">
        <v>0</v>
      </c>
      <c r="V362" s="76">
        <v>0</v>
      </c>
      <c r="W362" s="76">
        <v>0</v>
      </c>
      <c r="X362" s="76">
        <v>0</v>
      </c>
      <c r="Y362" s="76">
        <v>0</v>
      </c>
      <c r="Z362" s="76">
        <v>0</v>
      </c>
      <c r="AA362" s="76">
        <v>0</v>
      </c>
      <c r="AB362" s="76">
        <v>0</v>
      </c>
      <c r="AC362" s="76">
        <v>0</v>
      </c>
      <c r="AD362" s="76">
        <v>0</v>
      </c>
      <c r="AE362" s="76">
        <v>0</v>
      </c>
      <c r="AF362" s="76">
        <v>0</v>
      </c>
      <c r="AG362" s="76">
        <v>0</v>
      </c>
      <c r="AH362" s="76">
        <v>0</v>
      </c>
      <c r="AI362" s="76">
        <v>0</v>
      </c>
      <c r="AJ362" s="77">
        <f t="shared" si="5"/>
        <v>0</v>
      </c>
      <c r="AM362" s="70"/>
    </row>
    <row r="363" spans="1:39" ht="20.100000000000001" hidden="1" customHeight="1" outlineLevel="2">
      <c r="A363" s="73">
        <v>1283</v>
      </c>
      <c r="B363" s="74" t="s">
        <v>1001</v>
      </c>
      <c r="C363" s="75" t="s">
        <v>1317</v>
      </c>
      <c r="D363" s="76">
        <v>0</v>
      </c>
      <c r="E363" s="76">
        <v>0</v>
      </c>
      <c r="F363" s="76">
        <v>0</v>
      </c>
      <c r="G363" s="76">
        <v>0</v>
      </c>
      <c r="H363" s="76">
        <v>0</v>
      </c>
      <c r="I363" s="76">
        <v>0</v>
      </c>
      <c r="J363" s="76">
        <v>0</v>
      </c>
      <c r="K363" s="76">
        <v>0</v>
      </c>
      <c r="L363" s="76">
        <v>0</v>
      </c>
      <c r="M363" s="76">
        <v>0</v>
      </c>
      <c r="N363" s="76">
        <v>0</v>
      </c>
      <c r="O363" s="76">
        <v>0</v>
      </c>
      <c r="P363" s="76">
        <v>0</v>
      </c>
      <c r="Q363" s="76">
        <v>0</v>
      </c>
      <c r="R363" s="76">
        <v>0</v>
      </c>
      <c r="S363" s="76">
        <v>0</v>
      </c>
      <c r="T363" s="76">
        <v>0</v>
      </c>
      <c r="U363" s="76">
        <v>0</v>
      </c>
      <c r="V363" s="76">
        <v>0</v>
      </c>
      <c r="W363" s="76">
        <v>0</v>
      </c>
      <c r="X363" s="76">
        <v>0</v>
      </c>
      <c r="Y363" s="76">
        <v>0</v>
      </c>
      <c r="Z363" s="76">
        <v>0</v>
      </c>
      <c r="AA363" s="76">
        <v>0</v>
      </c>
      <c r="AB363" s="76">
        <v>0</v>
      </c>
      <c r="AC363" s="76">
        <v>0</v>
      </c>
      <c r="AD363" s="76">
        <v>0</v>
      </c>
      <c r="AE363" s="76">
        <v>0</v>
      </c>
      <c r="AF363" s="76">
        <v>0</v>
      </c>
      <c r="AG363" s="76">
        <v>0</v>
      </c>
      <c r="AH363" s="76">
        <v>0</v>
      </c>
      <c r="AI363" s="76">
        <v>0</v>
      </c>
      <c r="AJ363" s="77">
        <f t="shared" si="5"/>
        <v>0</v>
      </c>
      <c r="AM363" s="70"/>
    </row>
    <row r="364" spans="1:39" ht="20.100000000000001" hidden="1" customHeight="1" outlineLevel="2">
      <c r="A364" s="73">
        <v>1284</v>
      </c>
      <c r="B364" s="74" t="s">
        <v>1002</v>
      </c>
      <c r="C364" s="75" t="s">
        <v>1317</v>
      </c>
      <c r="D364" s="76">
        <v>0</v>
      </c>
      <c r="E364" s="76">
        <v>0</v>
      </c>
      <c r="F364" s="76">
        <v>0</v>
      </c>
      <c r="G364" s="76">
        <v>0</v>
      </c>
      <c r="H364" s="76">
        <v>0</v>
      </c>
      <c r="I364" s="76">
        <v>0</v>
      </c>
      <c r="J364" s="76">
        <v>0</v>
      </c>
      <c r="K364" s="76">
        <v>0</v>
      </c>
      <c r="L364" s="76">
        <v>0</v>
      </c>
      <c r="M364" s="76">
        <v>0</v>
      </c>
      <c r="N364" s="76">
        <v>0</v>
      </c>
      <c r="O364" s="76">
        <v>0</v>
      </c>
      <c r="P364" s="76">
        <v>0</v>
      </c>
      <c r="Q364" s="76">
        <v>0</v>
      </c>
      <c r="R364" s="76">
        <v>0</v>
      </c>
      <c r="S364" s="76">
        <v>0</v>
      </c>
      <c r="T364" s="76">
        <v>0</v>
      </c>
      <c r="U364" s="76">
        <v>0</v>
      </c>
      <c r="V364" s="76">
        <v>0</v>
      </c>
      <c r="W364" s="76">
        <v>0</v>
      </c>
      <c r="X364" s="76">
        <v>0</v>
      </c>
      <c r="Y364" s="76">
        <v>0</v>
      </c>
      <c r="Z364" s="76">
        <v>0</v>
      </c>
      <c r="AA364" s="76">
        <v>0</v>
      </c>
      <c r="AB364" s="76">
        <v>0</v>
      </c>
      <c r="AC364" s="76">
        <v>0</v>
      </c>
      <c r="AD364" s="76">
        <v>0</v>
      </c>
      <c r="AE364" s="76">
        <v>0</v>
      </c>
      <c r="AF364" s="76">
        <v>0</v>
      </c>
      <c r="AG364" s="76">
        <v>0</v>
      </c>
      <c r="AH364" s="76">
        <v>0</v>
      </c>
      <c r="AI364" s="76">
        <v>0</v>
      </c>
      <c r="AJ364" s="77">
        <f t="shared" si="5"/>
        <v>0</v>
      </c>
      <c r="AM364" s="70"/>
    </row>
    <row r="365" spans="1:39" ht="20.100000000000001" hidden="1" customHeight="1" outlineLevel="2">
      <c r="A365" s="73">
        <v>1285</v>
      </c>
      <c r="B365" s="74" t="s">
        <v>1003</v>
      </c>
      <c r="C365" s="75" t="s">
        <v>1317</v>
      </c>
      <c r="D365" s="76">
        <v>0</v>
      </c>
      <c r="E365" s="76">
        <v>0</v>
      </c>
      <c r="F365" s="76">
        <v>0</v>
      </c>
      <c r="G365" s="76">
        <v>0</v>
      </c>
      <c r="H365" s="76">
        <v>0</v>
      </c>
      <c r="I365" s="76">
        <v>0</v>
      </c>
      <c r="J365" s="76">
        <v>0</v>
      </c>
      <c r="K365" s="76">
        <v>0</v>
      </c>
      <c r="L365" s="76">
        <v>0</v>
      </c>
      <c r="M365" s="76">
        <v>0</v>
      </c>
      <c r="N365" s="76">
        <v>0</v>
      </c>
      <c r="O365" s="76">
        <v>0</v>
      </c>
      <c r="P365" s="76">
        <v>0</v>
      </c>
      <c r="Q365" s="76">
        <v>0</v>
      </c>
      <c r="R365" s="76">
        <v>0</v>
      </c>
      <c r="S365" s="76">
        <v>0</v>
      </c>
      <c r="T365" s="76">
        <v>0</v>
      </c>
      <c r="U365" s="76">
        <v>0</v>
      </c>
      <c r="V365" s="76">
        <v>0</v>
      </c>
      <c r="W365" s="76">
        <v>0</v>
      </c>
      <c r="X365" s="76">
        <v>0</v>
      </c>
      <c r="Y365" s="76">
        <v>0</v>
      </c>
      <c r="Z365" s="76">
        <v>0</v>
      </c>
      <c r="AA365" s="76">
        <v>0</v>
      </c>
      <c r="AB365" s="76">
        <v>0</v>
      </c>
      <c r="AC365" s="76">
        <v>0</v>
      </c>
      <c r="AD365" s="76">
        <v>0</v>
      </c>
      <c r="AE365" s="76">
        <v>0</v>
      </c>
      <c r="AF365" s="76">
        <v>0</v>
      </c>
      <c r="AG365" s="76">
        <v>0</v>
      </c>
      <c r="AH365" s="76">
        <v>0</v>
      </c>
      <c r="AI365" s="76">
        <v>0</v>
      </c>
      <c r="AJ365" s="77">
        <f t="shared" si="5"/>
        <v>0</v>
      </c>
      <c r="AM365" s="70"/>
    </row>
    <row r="366" spans="1:39" ht="20.100000000000001" hidden="1" customHeight="1" outlineLevel="2">
      <c r="A366" s="73">
        <v>1286</v>
      </c>
      <c r="B366" s="74" t="s">
        <v>1004</v>
      </c>
      <c r="C366" s="75" t="s">
        <v>1317</v>
      </c>
      <c r="D366" s="76">
        <v>0</v>
      </c>
      <c r="E366" s="76">
        <v>0</v>
      </c>
      <c r="F366" s="76">
        <v>0</v>
      </c>
      <c r="G366" s="76">
        <v>0</v>
      </c>
      <c r="H366" s="76">
        <v>0</v>
      </c>
      <c r="I366" s="76">
        <v>0</v>
      </c>
      <c r="J366" s="76">
        <v>0</v>
      </c>
      <c r="K366" s="76">
        <v>0</v>
      </c>
      <c r="L366" s="76">
        <v>0</v>
      </c>
      <c r="M366" s="76">
        <v>0</v>
      </c>
      <c r="N366" s="76">
        <v>0</v>
      </c>
      <c r="O366" s="76">
        <v>0</v>
      </c>
      <c r="P366" s="76">
        <v>0</v>
      </c>
      <c r="Q366" s="76">
        <v>0</v>
      </c>
      <c r="R366" s="76">
        <v>0</v>
      </c>
      <c r="S366" s="76">
        <v>0</v>
      </c>
      <c r="T366" s="76">
        <v>0</v>
      </c>
      <c r="U366" s="76">
        <v>0</v>
      </c>
      <c r="V366" s="76">
        <v>0</v>
      </c>
      <c r="W366" s="76">
        <v>0</v>
      </c>
      <c r="X366" s="76">
        <v>0</v>
      </c>
      <c r="Y366" s="76">
        <v>0</v>
      </c>
      <c r="Z366" s="76">
        <v>0</v>
      </c>
      <c r="AA366" s="76">
        <v>0</v>
      </c>
      <c r="AB366" s="76">
        <v>0</v>
      </c>
      <c r="AC366" s="76">
        <v>0</v>
      </c>
      <c r="AD366" s="76">
        <v>0</v>
      </c>
      <c r="AE366" s="76">
        <v>0</v>
      </c>
      <c r="AF366" s="76">
        <v>0</v>
      </c>
      <c r="AG366" s="76">
        <v>0</v>
      </c>
      <c r="AH366" s="76">
        <v>0</v>
      </c>
      <c r="AI366" s="76">
        <v>0</v>
      </c>
      <c r="AJ366" s="77">
        <f t="shared" si="5"/>
        <v>0</v>
      </c>
      <c r="AM366" s="70"/>
    </row>
    <row r="367" spans="1:39" ht="20.100000000000001" hidden="1" customHeight="1" outlineLevel="2">
      <c r="A367" s="73">
        <v>1287</v>
      </c>
      <c r="B367" s="74" t="s">
        <v>1005</v>
      </c>
      <c r="C367" s="75" t="s">
        <v>1317</v>
      </c>
      <c r="D367" s="76">
        <v>0</v>
      </c>
      <c r="E367" s="76">
        <v>0</v>
      </c>
      <c r="F367" s="76">
        <v>0</v>
      </c>
      <c r="G367" s="76">
        <v>0</v>
      </c>
      <c r="H367" s="76">
        <v>0</v>
      </c>
      <c r="I367" s="76">
        <v>0</v>
      </c>
      <c r="J367" s="76">
        <v>0</v>
      </c>
      <c r="K367" s="76">
        <v>0</v>
      </c>
      <c r="L367" s="76">
        <v>0</v>
      </c>
      <c r="M367" s="76">
        <v>0</v>
      </c>
      <c r="N367" s="76">
        <v>0</v>
      </c>
      <c r="O367" s="76">
        <v>0</v>
      </c>
      <c r="P367" s="76">
        <v>0</v>
      </c>
      <c r="Q367" s="76">
        <v>0</v>
      </c>
      <c r="R367" s="76">
        <v>0</v>
      </c>
      <c r="S367" s="76">
        <v>0</v>
      </c>
      <c r="T367" s="76">
        <v>0</v>
      </c>
      <c r="U367" s="76">
        <v>0</v>
      </c>
      <c r="V367" s="76">
        <v>0</v>
      </c>
      <c r="W367" s="76">
        <v>0</v>
      </c>
      <c r="X367" s="76">
        <v>0</v>
      </c>
      <c r="Y367" s="76">
        <v>0</v>
      </c>
      <c r="Z367" s="76">
        <v>0</v>
      </c>
      <c r="AA367" s="76">
        <v>0</v>
      </c>
      <c r="AB367" s="76">
        <v>0</v>
      </c>
      <c r="AC367" s="76">
        <v>0</v>
      </c>
      <c r="AD367" s="76">
        <v>0</v>
      </c>
      <c r="AE367" s="76">
        <v>0</v>
      </c>
      <c r="AF367" s="76">
        <v>0</v>
      </c>
      <c r="AG367" s="76">
        <v>0</v>
      </c>
      <c r="AH367" s="76">
        <v>0</v>
      </c>
      <c r="AI367" s="76">
        <v>0</v>
      </c>
      <c r="AJ367" s="77">
        <f t="shared" si="5"/>
        <v>0</v>
      </c>
      <c r="AM367" s="70"/>
    </row>
    <row r="368" spans="1:39" ht="20.100000000000001" hidden="1" customHeight="1" outlineLevel="2">
      <c r="A368" s="73">
        <v>1301</v>
      </c>
      <c r="B368" s="74" t="s">
        <v>1006</v>
      </c>
      <c r="C368" s="75" t="s">
        <v>1317</v>
      </c>
      <c r="D368" s="76">
        <v>0</v>
      </c>
      <c r="E368" s="76">
        <v>0</v>
      </c>
      <c r="F368" s="76">
        <v>0</v>
      </c>
      <c r="G368" s="76">
        <v>0</v>
      </c>
      <c r="H368" s="76">
        <v>0</v>
      </c>
      <c r="I368" s="76">
        <v>0</v>
      </c>
      <c r="J368" s="76">
        <v>0</v>
      </c>
      <c r="K368" s="76">
        <v>0</v>
      </c>
      <c r="L368" s="76">
        <v>0</v>
      </c>
      <c r="M368" s="76">
        <v>0</v>
      </c>
      <c r="N368" s="76">
        <v>0</v>
      </c>
      <c r="O368" s="76">
        <v>0</v>
      </c>
      <c r="P368" s="76">
        <v>0</v>
      </c>
      <c r="Q368" s="76">
        <v>0</v>
      </c>
      <c r="R368" s="76">
        <v>0</v>
      </c>
      <c r="S368" s="76">
        <v>0</v>
      </c>
      <c r="T368" s="76">
        <v>0</v>
      </c>
      <c r="U368" s="76">
        <v>0</v>
      </c>
      <c r="V368" s="76">
        <v>0</v>
      </c>
      <c r="W368" s="76">
        <v>0</v>
      </c>
      <c r="X368" s="76">
        <v>0</v>
      </c>
      <c r="Y368" s="76">
        <v>0</v>
      </c>
      <c r="Z368" s="76">
        <v>0</v>
      </c>
      <c r="AA368" s="76">
        <v>0</v>
      </c>
      <c r="AB368" s="76">
        <v>0</v>
      </c>
      <c r="AC368" s="76">
        <v>0</v>
      </c>
      <c r="AD368" s="76">
        <v>0</v>
      </c>
      <c r="AE368" s="76">
        <v>0</v>
      </c>
      <c r="AF368" s="76">
        <v>0</v>
      </c>
      <c r="AG368" s="76">
        <v>0</v>
      </c>
      <c r="AH368" s="76">
        <v>0</v>
      </c>
      <c r="AI368" s="76">
        <v>0</v>
      </c>
      <c r="AJ368" s="77">
        <f t="shared" si="5"/>
        <v>0</v>
      </c>
      <c r="AM368" s="70"/>
    </row>
    <row r="369" spans="1:39" ht="20.100000000000001" hidden="1" customHeight="1" outlineLevel="2">
      <c r="A369" s="73">
        <v>1302</v>
      </c>
      <c r="B369" s="74" t="s">
        <v>1007</v>
      </c>
      <c r="C369" s="75" t="s">
        <v>1317</v>
      </c>
      <c r="D369" s="76">
        <v>0</v>
      </c>
      <c r="E369" s="76">
        <v>0</v>
      </c>
      <c r="F369" s="76">
        <v>0</v>
      </c>
      <c r="G369" s="76">
        <v>0</v>
      </c>
      <c r="H369" s="76">
        <v>0</v>
      </c>
      <c r="I369" s="76">
        <v>0</v>
      </c>
      <c r="J369" s="76">
        <v>0</v>
      </c>
      <c r="K369" s="76">
        <v>0</v>
      </c>
      <c r="L369" s="76">
        <v>0</v>
      </c>
      <c r="M369" s="76">
        <v>0</v>
      </c>
      <c r="N369" s="76">
        <v>0</v>
      </c>
      <c r="O369" s="76">
        <v>0</v>
      </c>
      <c r="P369" s="76">
        <v>0</v>
      </c>
      <c r="Q369" s="76">
        <v>0</v>
      </c>
      <c r="R369" s="76">
        <v>0</v>
      </c>
      <c r="S369" s="76">
        <v>0</v>
      </c>
      <c r="T369" s="76">
        <v>0</v>
      </c>
      <c r="U369" s="76">
        <v>0</v>
      </c>
      <c r="V369" s="76">
        <v>0</v>
      </c>
      <c r="W369" s="76">
        <v>0</v>
      </c>
      <c r="X369" s="76">
        <v>0</v>
      </c>
      <c r="Y369" s="76">
        <v>0</v>
      </c>
      <c r="Z369" s="76">
        <v>0</v>
      </c>
      <c r="AA369" s="76">
        <v>0</v>
      </c>
      <c r="AB369" s="76">
        <v>0</v>
      </c>
      <c r="AC369" s="76">
        <v>0</v>
      </c>
      <c r="AD369" s="76">
        <v>0</v>
      </c>
      <c r="AE369" s="76">
        <v>0</v>
      </c>
      <c r="AF369" s="76">
        <v>0</v>
      </c>
      <c r="AG369" s="76">
        <v>0</v>
      </c>
      <c r="AH369" s="76">
        <v>0</v>
      </c>
      <c r="AI369" s="76">
        <v>0</v>
      </c>
      <c r="AJ369" s="77">
        <f t="shared" si="5"/>
        <v>0</v>
      </c>
      <c r="AM369" s="70"/>
    </row>
    <row r="370" spans="1:39" ht="20.100000000000001" hidden="1" customHeight="1" outlineLevel="2">
      <c r="A370" s="73">
        <v>1303</v>
      </c>
      <c r="B370" s="74" t="s">
        <v>1008</v>
      </c>
      <c r="C370" s="75" t="s">
        <v>1317</v>
      </c>
      <c r="D370" s="76">
        <v>0</v>
      </c>
      <c r="E370" s="76">
        <v>0</v>
      </c>
      <c r="F370" s="76">
        <v>0</v>
      </c>
      <c r="G370" s="76">
        <v>0</v>
      </c>
      <c r="H370" s="76">
        <v>0</v>
      </c>
      <c r="I370" s="76">
        <v>0</v>
      </c>
      <c r="J370" s="76">
        <v>0</v>
      </c>
      <c r="K370" s="76">
        <v>0</v>
      </c>
      <c r="L370" s="76">
        <v>0</v>
      </c>
      <c r="M370" s="76">
        <v>0</v>
      </c>
      <c r="N370" s="76">
        <v>0</v>
      </c>
      <c r="O370" s="76">
        <v>0</v>
      </c>
      <c r="P370" s="76">
        <v>0</v>
      </c>
      <c r="Q370" s="76">
        <v>0</v>
      </c>
      <c r="R370" s="76">
        <v>0</v>
      </c>
      <c r="S370" s="76">
        <v>0</v>
      </c>
      <c r="T370" s="76">
        <v>0</v>
      </c>
      <c r="U370" s="76">
        <v>0</v>
      </c>
      <c r="V370" s="76">
        <v>0</v>
      </c>
      <c r="W370" s="76">
        <v>0</v>
      </c>
      <c r="X370" s="76">
        <v>0</v>
      </c>
      <c r="Y370" s="76">
        <v>0</v>
      </c>
      <c r="Z370" s="76">
        <v>0</v>
      </c>
      <c r="AA370" s="76">
        <v>0</v>
      </c>
      <c r="AB370" s="76">
        <v>0</v>
      </c>
      <c r="AC370" s="76">
        <v>0</v>
      </c>
      <c r="AD370" s="76">
        <v>0</v>
      </c>
      <c r="AE370" s="76">
        <v>0</v>
      </c>
      <c r="AF370" s="76">
        <v>0</v>
      </c>
      <c r="AG370" s="76">
        <v>0</v>
      </c>
      <c r="AH370" s="76">
        <v>0</v>
      </c>
      <c r="AI370" s="76">
        <v>0</v>
      </c>
      <c r="AJ370" s="77">
        <f t="shared" si="5"/>
        <v>0</v>
      </c>
      <c r="AM370" s="70"/>
    </row>
    <row r="371" spans="1:39" ht="20.100000000000001" hidden="1" customHeight="1" outlineLevel="2">
      <c r="A371" s="73">
        <v>1304</v>
      </c>
      <c r="B371" s="74" t="s">
        <v>1009</v>
      </c>
      <c r="C371" s="75" t="s">
        <v>1317</v>
      </c>
      <c r="D371" s="76">
        <v>0</v>
      </c>
      <c r="E371" s="76">
        <v>0</v>
      </c>
      <c r="F371" s="76">
        <v>0</v>
      </c>
      <c r="G371" s="76">
        <v>0</v>
      </c>
      <c r="H371" s="76">
        <v>0</v>
      </c>
      <c r="I371" s="76">
        <v>0</v>
      </c>
      <c r="J371" s="76">
        <v>0</v>
      </c>
      <c r="K371" s="76">
        <v>0</v>
      </c>
      <c r="L371" s="76">
        <v>0</v>
      </c>
      <c r="M371" s="76">
        <v>0</v>
      </c>
      <c r="N371" s="76">
        <v>0</v>
      </c>
      <c r="O371" s="76">
        <v>0</v>
      </c>
      <c r="P371" s="76">
        <v>0</v>
      </c>
      <c r="Q371" s="76">
        <v>0</v>
      </c>
      <c r="R371" s="76">
        <v>0</v>
      </c>
      <c r="S371" s="76">
        <v>0</v>
      </c>
      <c r="T371" s="76">
        <v>0</v>
      </c>
      <c r="U371" s="76">
        <v>0</v>
      </c>
      <c r="V371" s="76">
        <v>0</v>
      </c>
      <c r="W371" s="76">
        <v>0</v>
      </c>
      <c r="X371" s="76">
        <v>0</v>
      </c>
      <c r="Y371" s="76">
        <v>0</v>
      </c>
      <c r="Z371" s="76">
        <v>0</v>
      </c>
      <c r="AA371" s="76">
        <v>0</v>
      </c>
      <c r="AB371" s="76">
        <v>0</v>
      </c>
      <c r="AC371" s="76">
        <v>0</v>
      </c>
      <c r="AD371" s="76">
        <v>0</v>
      </c>
      <c r="AE371" s="76">
        <v>0</v>
      </c>
      <c r="AF371" s="76">
        <v>0</v>
      </c>
      <c r="AG371" s="76">
        <v>0</v>
      </c>
      <c r="AH371" s="76">
        <v>0</v>
      </c>
      <c r="AI371" s="76">
        <v>0</v>
      </c>
      <c r="AJ371" s="77">
        <f t="shared" si="5"/>
        <v>0</v>
      </c>
      <c r="AM371" s="70"/>
    </row>
    <row r="372" spans="1:39" ht="20.100000000000001" hidden="1" customHeight="1" outlineLevel="2">
      <c r="A372" s="73">
        <v>1305</v>
      </c>
      <c r="B372" s="74" t="s">
        <v>1010</v>
      </c>
      <c r="C372" s="75" t="s">
        <v>1317</v>
      </c>
      <c r="D372" s="76">
        <v>0</v>
      </c>
      <c r="E372" s="76">
        <v>0</v>
      </c>
      <c r="F372" s="76">
        <v>0</v>
      </c>
      <c r="G372" s="76">
        <v>0</v>
      </c>
      <c r="H372" s="76">
        <v>0</v>
      </c>
      <c r="I372" s="76">
        <v>0</v>
      </c>
      <c r="J372" s="76">
        <v>0</v>
      </c>
      <c r="K372" s="76">
        <v>0</v>
      </c>
      <c r="L372" s="76">
        <v>0</v>
      </c>
      <c r="M372" s="76">
        <v>0</v>
      </c>
      <c r="N372" s="76">
        <v>0</v>
      </c>
      <c r="O372" s="76">
        <v>0</v>
      </c>
      <c r="P372" s="76">
        <v>0</v>
      </c>
      <c r="Q372" s="76">
        <v>0</v>
      </c>
      <c r="R372" s="76">
        <v>0</v>
      </c>
      <c r="S372" s="76">
        <v>0</v>
      </c>
      <c r="T372" s="76">
        <v>0</v>
      </c>
      <c r="U372" s="76">
        <v>0</v>
      </c>
      <c r="V372" s="76">
        <v>0</v>
      </c>
      <c r="W372" s="76">
        <v>0</v>
      </c>
      <c r="X372" s="76">
        <v>0</v>
      </c>
      <c r="Y372" s="76">
        <v>0</v>
      </c>
      <c r="Z372" s="76">
        <v>0</v>
      </c>
      <c r="AA372" s="76">
        <v>0</v>
      </c>
      <c r="AB372" s="76">
        <v>0</v>
      </c>
      <c r="AC372" s="76">
        <v>0</v>
      </c>
      <c r="AD372" s="76">
        <v>0</v>
      </c>
      <c r="AE372" s="76">
        <v>0</v>
      </c>
      <c r="AF372" s="76">
        <v>0</v>
      </c>
      <c r="AG372" s="76">
        <v>0</v>
      </c>
      <c r="AH372" s="76">
        <v>0</v>
      </c>
      <c r="AI372" s="76">
        <v>0</v>
      </c>
      <c r="AJ372" s="77">
        <f t="shared" si="5"/>
        <v>0</v>
      </c>
      <c r="AM372" s="70"/>
    </row>
    <row r="373" spans="1:39" ht="20.100000000000001" hidden="1" customHeight="1" outlineLevel="2">
      <c r="A373" s="73">
        <v>1306</v>
      </c>
      <c r="B373" s="74" t="s">
        <v>1011</v>
      </c>
      <c r="C373" s="75" t="s">
        <v>1317</v>
      </c>
      <c r="D373" s="76">
        <v>0</v>
      </c>
      <c r="E373" s="76">
        <v>0</v>
      </c>
      <c r="F373" s="76">
        <v>0</v>
      </c>
      <c r="G373" s="76">
        <v>0</v>
      </c>
      <c r="H373" s="76">
        <v>0</v>
      </c>
      <c r="I373" s="76">
        <v>0</v>
      </c>
      <c r="J373" s="76">
        <v>0</v>
      </c>
      <c r="K373" s="76">
        <v>0</v>
      </c>
      <c r="L373" s="76">
        <v>0</v>
      </c>
      <c r="M373" s="76">
        <v>0</v>
      </c>
      <c r="N373" s="76">
        <v>0</v>
      </c>
      <c r="O373" s="76">
        <v>0</v>
      </c>
      <c r="P373" s="76">
        <v>0</v>
      </c>
      <c r="Q373" s="76">
        <v>0</v>
      </c>
      <c r="R373" s="76">
        <v>0</v>
      </c>
      <c r="S373" s="76">
        <v>0</v>
      </c>
      <c r="T373" s="76">
        <v>0</v>
      </c>
      <c r="U373" s="76">
        <v>0</v>
      </c>
      <c r="V373" s="76">
        <v>0</v>
      </c>
      <c r="W373" s="76">
        <v>0</v>
      </c>
      <c r="X373" s="76">
        <v>0</v>
      </c>
      <c r="Y373" s="76">
        <v>0</v>
      </c>
      <c r="Z373" s="76">
        <v>0</v>
      </c>
      <c r="AA373" s="76">
        <v>0</v>
      </c>
      <c r="AB373" s="76">
        <v>0</v>
      </c>
      <c r="AC373" s="76">
        <v>0</v>
      </c>
      <c r="AD373" s="76">
        <v>0</v>
      </c>
      <c r="AE373" s="76">
        <v>0</v>
      </c>
      <c r="AF373" s="76">
        <v>0</v>
      </c>
      <c r="AG373" s="76">
        <v>0</v>
      </c>
      <c r="AH373" s="76">
        <v>0</v>
      </c>
      <c r="AI373" s="76">
        <v>0</v>
      </c>
      <c r="AJ373" s="77">
        <f t="shared" si="5"/>
        <v>0</v>
      </c>
      <c r="AM373" s="70"/>
    </row>
    <row r="374" spans="1:39" ht="20.100000000000001" hidden="1" customHeight="1" outlineLevel="2">
      <c r="A374" s="73">
        <v>1307</v>
      </c>
      <c r="B374" s="74" t="s">
        <v>1012</v>
      </c>
      <c r="C374" s="75" t="s">
        <v>1317</v>
      </c>
      <c r="D374" s="76">
        <v>0</v>
      </c>
      <c r="E374" s="76">
        <v>0</v>
      </c>
      <c r="F374" s="76">
        <v>0</v>
      </c>
      <c r="G374" s="76">
        <v>0</v>
      </c>
      <c r="H374" s="76">
        <v>0</v>
      </c>
      <c r="I374" s="76">
        <v>0</v>
      </c>
      <c r="J374" s="76">
        <v>0</v>
      </c>
      <c r="K374" s="76">
        <v>0</v>
      </c>
      <c r="L374" s="76">
        <v>0</v>
      </c>
      <c r="M374" s="76">
        <v>0</v>
      </c>
      <c r="N374" s="76">
        <v>0</v>
      </c>
      <c r="O374" s="76">
        <v>0</v>
      </c>
      <c r="P374" s="76">
        <v>0</v>
      </c>
      <c r="Q374" s="76">
        <v>0</v>
      </c>
      <c r="R374" s="76">
        <v>0</v>
      </c>
      <c r="S374" s="76">
        <v>0</v>
      </c>
      <c r="T374" s="76">
        <v>0</v>
      </c>
      <c r="U374" s="76">
        <v>0</v>
      </c>
      <c r="V374" s="76">
        <v>0</v>
      </c>
      <c r="W374" s="76">
        <v>0</v>
      </c>
      <c r="X374" s="76">
        <v>0</v>
      </c>
      <c r="Y374" s="76">
        <v>0</v>
      </c>
      <c r="Z374" s="76">
        <v>0</v>
      </c>
      <c r="AA374" s="76">
        <v>0</v>
      </c>
      <c r="AB374" s="76">
        <v>0</v>
      </c>
      <c r="AC374" s="76">
        <v>0</v>
      </c>
      <c r="AD374" s="76">
        <v>0</v>
      </c>
      <c r="AE374" s="76">
        <v>0</v>
      </c>
      <c r="AF374" s="76">
        <v>0</v>
      </c>
      <c r="AG374" s="76">
        <v>0</v>
      </c>
      <c r="AH374" s="76">
        <v>0</v>
      </c>
      <c r="AI374" s="76">
        <v>0</v>
      </c>
      <c r="AJ374" s="77">
        <f t="shared" si="5"/>
        <v>0</v>
      </c>
      <c r="AM374" s="70"/>
    </row>
    <row r="375" spans="1:39" ht="20.100000000000001" hidden="1" customHeight="1" outlineLevel="2">
      <c r="A375" s="73">
        <v>1308</v>
      </c>
      <c r="B375" s="74" t="s">
        <v>1013</v>
      </c>
      <c r="C375" s="75" t="s">
        <v>1317</v>
      </c>
      <c r="D375" s="76">
        <v>0</v>
      </c>
      <c r="E375" s="76">
        <v>0</v>
      </c>
      <c r="F375" s="76">
        <v>0</v>
      </c>
      <c r="G375" s="76">
        <v>0</v>
      </c>
      <c r="H375" s="76">
        <v>0</v>
      </c>
      <c r="I375" s="76">
        <v>0</v>
      </c>
      <c r="J375" s="76">
        <v>0</v>
      </c>
      <c r="K375" s="76">
        <v>0</v>
      </c>
      <c r="L375" s="76">
        <v>0</v>
      </c>
      <c r="M375" s="76">
        <v>0</v>
      </c>
      <c r="N375" s="76">
        <v>0</v>
      </c>
      <c r="O375" s="76">
        <v>0</v>
      </c>
      <c r="P375" s="76">
        <v>0</v>
      </c>
      <c r="Q375" s="76">
        <v>0</v>
      </c>
      <c r="R375" s="76">
        <v>0</v>
      </c>
      <c r="S375" s="76">
        <v>0</v>
      </c>
      <c r="T375" s="76">
        <v>0</v>
      </c>
      <c r="U375" s="76">
        <v>0</v>
      </c>
      <c r="V375" s="76">
        <v>0</v>
      </c>
      <c r="W375" s="76">
        <v>0</v>
      </c>
      <c r="X375" s="76">
        <v>0</v>
      </c>
      <c r="Y375" s="76">
        <v>0</v>
      </c>
      <c r="Z375" s="76">
        <v>0</v>
      </c>
      <c r="AA375" s="76">
        <v>0</v>
      </c>
      <c r="AB375" s="76">
        <v>0</v>
      </c>
      <c r="AC375" s="76">
        <v>0</v>
      </c>
      <c r="AD375" s="76">
        <v>0</v>
      </c>
      <c r="AE375" s="76">
        <v>0</v>
      </c>
      <c r="AF375" s="76">
        <v>0</v>
      </c>
      <c r="AG375" s="76">
        <v>0</v>
      </c>
      <c r="AH375" s="76">
        <v>0</v>
      </c>
      <c r="AI375" s="76">
        <v>0</v>
      </c>
      <c r="AJ375" s="77">
        <f t="shared" si="5"/>
        <v>0</v>
      </c>
      <c r="AM375" s="70"/>
    </row>
    <row r="376" spans="1:39" ht="20.100000000000001" hidden="1" customHeight="1" outlineLevel="2">
      <c r="A376" s="73">
        <v>1309</v>
      </c>
      <c r="B376" s="74" t="s">
        <v>1014</v>
      </c>
      <c r="C376" s="75" t="s">
        <v>1317</v>
      </c>
      <c r="D376" s="76">
        <v>0</v>
      </c>
      <c r="E376" s="76">
        <v>0</v>
      </c>
      <c r="F376" s="76">
        <v>0</v>
      </c>
      <c r="G376" s="76">
        <v>0</v>
      </c>
      <c r="H376" s="76">
        <v>0</v>
      </c>
      <c r="I376" s="76">
        <v>0</v>
      </c>
      <c r="J376" s="76">
        <v>0</v>
      </c>
      <c r="K376" s="76">
        <v>0</v>
      </c>
      <c r="L376" s="76">
        <v>0</v>
      </c>
      <c r="M376" s="76">
        <v>0</v>
      </c>
      <c r="N376" s="76">
        <v>0</v>
      </c>
      <c r="O376" s="76">
        <v>0</v>
      </c>
      <c r="P376" s="76">
        <v>0</v>
      </c>
      <c r="Q376" s="76">
        <v>0</v>
      </c>
      <c r="R376" s="76">
        <v>0</v>
      </c>
      <c r="S376" s="76">
        <v>0</v>
      </c>
      <c r="T376" s="76">
        <v>0</v>
      </c>
      <c r="U376" s="76">
        <v>0</v>
      </c>
      <c r="V376" s="76">
        <v>0</v>
      </c>
      <c r="W376" s="76">
        <v>0</v>
      </c>
      <c r="X376" s="76">
        <v>0</v>
      </c>
      <c r="Y376" s="76">
        <v>0</v>
      </c>
      <c r="Z376" s="76">
        <v>0</v>
      </c>
      <c r="AA376" s="76">
        <v>0</v>
      </c>
      <c r="AB376" s="76">
        <v>0</v>
      </c>
      <c r="AC376" s="76">
        <v>0</v>
      </c>
      <c r="AD376" s="76">
        <v>0</v>
      </c>
      <c r="AE376" s="76">
        <v>0</v>
      </c>
      <c r="AF376" s="76">
        <v>0</v>
      </c>
      <c r="AG376" s="76">
        <v>0</v>
      </c>
      <c r="AH376" s="76">
        <v>0</v>
      </c>
      <c r="AI376" s="76">
        <v>0</v>
      </c>
      <c r="AJ376" s="77">
        <f t="shared" si="5"/>
        <v>0</v>
      </c>
      <c r="AM376" s="70"/>
    </row>
    <row r="377" spans="1:39" ht="20.100000000000001" hidden="1" customHeight="1" outlineLevel="2">
      <c r="A377" s="73">
        <v>1310</v>
      </c>
      <c r="B377" s="74" t="s">
        <v>1015</v>
      </c>
      <c r="C377" s="75" t="s">
        <v>1317</v>
      </c>
      <c r="D377" s="76">
        <v>0</v>
      </c>
      <c r="E377" s="76">
        <v>0</v>
      </c>
      <c r="F377" s="76">
        <v>0</v>
      </c>
      <c r="G377" s="76">
        <v>0</v>
      </c>
      <c r="H377" s="76">
        <v>0</v>
      </c>
      <c r="I377" s="76">
        <v>0</v>
      </c>
      <c r="J377" s="76">
        <v>0</v>
      </c>
      <c r="K377" s="76">
        <v>0</v>
      </c>
      <c r="L377" s="76">
        <v>0</v>
      </c>
      <c r="M377" s="76">
        <v>0</v>
      </c>
      <c r="N377" s="76">
        <v>0</v>
      </c>
      <c r="O377" s="76">
        <v>0</v>
      </c>
      <c r="P377" s="76">
        <v>0</v>
      </c>
      <c r="Q377" s="76">
        <v>0</v>
      </c>
      <c r="R377" s="76">
        <v>0</v>
      </c>
      <c r="S377" s="76">
        <v>0</v>
      </c>
      <c r="T377" s="76">
        <v>0</v>
      </c>
      <c r="U377" s="76">
        <v>0</v>
      </c>
      <c r="V377" s="76">
        <v>0</v>
      </c>
      <c r="W377" s="76">
        <v>0</v>
      </c>
      <c r="X377" s="76">
        <v>0</v>
      </c>
      <c r="Y377" s="76">
        <v>0</v>
      </c>
      <c r="Z377" s="76">
        <v>0</v>
      </c>
      <c r="AA377" s="76">
        <v>0</v>
      </c>
      <c r="AB377" s="76">
        <v>0</v>
      </c>
      <c r="AC377" s="76">
        <v>0</v>
      </c>
      <c r="AD377" s="76">
        <v>0</v>
      </c>
      <c r="AE377" s="76">
        <v>0</v>
      </c>
      <c r="AF377" s="76">
        <v>0</v>
      </c>
      <c r="AG377" s="76">
        <v>0</v>
      </c>
      <c r="AH377" s="76">
        <v>0</v>
      </c>
      <c r="AI377" s="76">
        <v>0</v>
      </c>
      <c r="AJ377" s="77">
        <f t="shared" si="5"/>
        <v>0</v>
      </c>
      <c r="AM377" s="70"/>
    </row>
    <row r="378" spans="1:39" ht="20.100000000000001" hidden="1" customHeight="1" outlineLevel="2">
      <c r="A378" s="73">
        <v>1311</v>
      </c>
      <c r="B378" s="74" t="s">
        <v>1016</v>
      </c>
      <c r="C378" s="75" t="s">
        <v>1317</v>
      </c>
      <c r="D378" s="76">
        <v>0</v>
      </c>
      <c r="E378" s="76">
        <v>0</v>
      </c>
      <c r="F378" s="76">
        <v>0</v>
      </c>
      <c r="G378" s="76">
        <v>0</v>
      </c>
      <c r="H378" s="76">
        <v>0</v>
      </c>
      <c r="I378" s="76">
        <v>0</v>
      </c>
      <c r="J378" s="76">
        <v>0</v>
      </c>
      <c r="K378" s="76">
        <v>0</v>
      </c>
      <c r="L378" s="76">
        <v>0</v>
      </c>
      <c r="M378" s="76">
        <v>0</v>
      </c>
      <c r="N378" s="76">
        <v>0</v>
      </c>
      <c r="O378" s="76">
        <v>0</v>
      </c>
      <c r="P378" s="76">
        <v>0</v>
      </c>
      <c r="Q378" s="76">
        <v>0</v>
      </c>
      <c r="R378" s="76">
        <v>0</v>
      </c>
      <c r="S378" s="76">
        <v>0</v>
      </c>
      <c r="T378" s="76">
        <v>0</v>
      </c>
      <c r="U378" s="76">
        <v>0</v>
      </c>
      <c r="V378" s="76">
        <v>0</v>
      </c>
      <c r="W378" s="76">
        <v>0</v>
      </c>
      <c r="X378" s="76">
        <v>0</v>
      </c>
      <c r="Y378" s="76">
        <v>0</v>
      </c>
      <c r="Z378" s="76">
        <v>0</v>
      </c>
      <c r="AA378" s="76">
        <v>0</v>
      </c>
      <c r="AB378" s="76">
        <v>0</v>
      </c>
      <c r="AC378" s="76">
        <v>0</v>
      </c>
      <c r="AD378" s="76">
        <v>0</v>
      </c>
      <c r="AE378" s="76">
        <v>0</v>
      </c>
      <c r="AF378" s="76">
        <v>0</v>
      </c>
      <c r="AG378" s="76">
        <v>0</v>
      </c>
      <c r="AH378" s="76">
        <v>0</v>
      </c>
      <c r="AI378" s="76">
        <v>0</v>
      </c>
      <c r="AJ378" s="77">
        <f t="shared" si="5"/>
        <v>0</v>
      </c>
      <c r="AM378" s="70"/>
    </row>
    <row r="379" spans="1:39" ht="20.100000000000001" hidden="1" customHeight="1" outlineLevel="2">
      <c r="A379" s="73">
        <v>1312</v>
      </c>
      <c r="B379" s="74" t="s">
        <v>1017</v>
      </c>
      <c r="C379" s="75" t="s">
        <v>1317</v>
      </c>
      <c r="D379" s="76">
        <v>0</v>
      </c>
      <c r="E379" s="76">
        <v>0</v>
      </c>
      <c r="F379" s="76">
        <v>0</v>
      </c>
      <c r="G379" s="76">
        <v>0</v>
      </c>
      <c r="H379" s="76">
        <v>0</v>
      </c>
      <c r="I379" s="76">
        <v>0</v>
      </c>
      <c r="J379" s="76">
        <v>0</v>
      </c>
      <c r="K379" s="76">
        <v>0</v>
      </c>
      <c r="L379" s="76">
        <v>0</v>
      </c>
      <c r="M379" s="76">
        <v>0</v>
      </c>
      <c r="N379" s="76">
        <v>0</v>
      </c>
      <c r="O379" s="76">
        <v>0</v>
      </c>
      <c r="P379" s="76">
        <v>0</v>
      </c>
      <c r="Q379" s="76">
        <v>0</v>
      </c>
      <c r="R379" s="76">
        <v>0</v>
      </c>
      <c r="S379" s="76">
        <v>0</v>
      </c>
      <c r="T379" s="76">
        <v>0</v>
      </c>
      <c r="U379" s="76">
        <v>0</v>
      </c>
      <c r="V379" s="76">
        <v>0</v>
      </c>
      <c r="W379" s="76">
        <v>0</v>
      </c>
      <c r="X379" s="76">
        <v>0</v>
      </c>
      <c r="Y379" s="76">
        <v>0</v>
      </c>
      <c r="Z379" s="76">
        <v>0</v>
      </c>
      <c r="AA379" s="76">
        <v>0</v>
      </c>
      <c r="AB379" s="76">
        <v>0</v>
      </c>
      <c r="AC379" s="76">
        <v>0</v>
      </c>
      <c r="AD379" s="76">
        <v>0</v>
      </c>
      <c r="AE379" s="76">
        <v>0</v>
      </c>
      <c r="AF379" s="76">
        <v>0</v>
      </c>
      <c r="AG379" s="76">
        <v>0</v>
      </c>
      <c r="AH379" s="76">
        <v>0</v>
      </c>
      <c r="AI379" s="76">
        <v>0</v>
      </c>
      <c r="AJ379" s="77">
        <f t="shared" si="5"/>
        <v>0</v>
      </c>
      <c r="AM379" s="70"/>
    </row>
    <row r="380" spans="1:39" ht="20.100000000000001" hidden="1" customHeight="1" outlineLevel="2">
      <c r="A380" s="73">
        <v>1313</v>
      </c>
      <c r="B380" s="74" t="s">
        <v>1018</v>
      </c>
      <c r="C380" s="75" t="s">
        <v>1317</v>
      </c>
      <c r="D380" s="76">
        <v>0</v>
      </c>
      <c r="E380" s="76">
        <v>0</v>
      </c>
      <c r="F380" s="76">
        <v>0</v>
      </c>
      <c r="G380" s="76">
        <v>0</v>
      </c>
      <c r="H380" s="76">
        <v>0</v>
      </c>
      <c r="I380" s="76">
        <v>0</v>
      </c>
      <c r="J380" s="76">
        <v>0</v>
      </c>
      <c r="K380" s="76">
        <v>0</v>
      </c>
      <c r="L380" s="76">
        <v>0</v>
      </c>
      <c r="M380" s="76">
        <v>0</v>
      </c>
      <c r="N380" s="76">
        <v>0</v>
      </c>
      <c r="O380" s="76">
        <v>0</v>
      </c>
      <c r="P380" s="76">
        <v>0</v>
      </c>
      <c r="Q380" s="76">
        <v>0</v>
      </c>
      <c r="R380" s="76">
        <v>0</v>
      </c>
      <c r="S380" s="76">
        <v>0</v>
      </c>
      <c r="T380" s="76">
        <v>0</v>
      </c>
      <c r="U380" s="76">
        <v>0</v>
      </c>
      <c r="V380" s="76">
        <v>0</v>
      </c>
      <c r="W380" s="76">
        <v>0</v>
      </c>
      <c r="X380" s="76">
        <v>0</v>
      </c>
      <c r="Y380" s="76">
        <v>0</v>
      </c>
      <c r="Z380" s="76">
        <v>0</v>
      </c>
      <c r="AA380" s="76">
        <v>0</v>
      </c>
      <c r="AB380" s="76">
        <v>0</v>
      </c>
      <c r="AC380" s="76">
        <v>0</v>
      </c>
      <c r="AD380" s="76">
        <v>0</v>
      </c>
      <c r="AE380" s="76">
        <v>0</v>
      </c>
      <c r="AF380" s="76">
        <v>0</v>
      </c>
      <c r="AG380" s="76">
        <v>0</v>
      </c>
      <c r="AH380" s="76">
        <v>0</v>
      </c>
      <c r="AI380" s="76">
        <v>0</v>
      </c>
      <c r="AJ380" s="77">
        <f t="shared" si="5"/>
        <v>0</v>
      </c>
      <c r="AM380" s="70"/>
    </row>
    <row r="381" spans="1:39" ht="20.100000000000001" hidden="1" customHeight="1" outlineLevel="2">
      <c r="A381" s="73">
        <v>1314</v>
      </c>
      <c r="B381" s="74" t="s">
        <v>1019</v>
      </c>
      <c r="C381" s="75" t="s">
        <v>1317</v>
      </c>
      <c r="D381" s="76">
        <v>0</v>
      </c>
      <c r="E381" s="76">
        <v>0</v>
      </c>
      <c r="F381" s="76">
        <v>0</v>
      </c>
      <c r="G381" s="76">
        <v>0</v>
      </c>
      <c r="H381" s="76">
        <v>0</v>
      </c>
      <c r="I381" s="76">
        <v>0</v>
      </c>
      <c r="J381" s="76">
        <v>0</v>
      </c>
      <c r="K381" s="76">
        <v>0</v>
      </c>
      <c r="L381" s="76">
        <v>0</v>
      </c>
      <c r="M381" s="76">
        <v>0</v>
      </c>
      <c r="N381" s="76">
        <v>0</v>
      </c>
      <c r="O381" s="76">
        <v>0</v>
      </c>
      <c r="P381" s="76">
        <v>0</v>
      </c>
      <c r="Q381" s="76">
        <v>0</v>
      </c>
      <c r="R381" s="76">
        <v>0</v>
      </c>
      <c r="S381" s="76">
        <v>0</v>
      </c>
      <c r="T381" s="76">
        <v>0</v>
      </c>
      <c r="U381" s="76">
        <v>0</v>
      </c>
      <c r="V381" s="76">
        <v>0</v>
      </c>
      <c r="W381" s="76">
        <v>0</v>
      </c>
      <c r="X381" s="76">
        <v>0</v>
      </c>
      <c r="Y381" s="76">
        <v>0</v>
      </c>
      <c r="Z381" s="76">
        <v>0</v>
      </c>
      <c r="AA381" s="76">
        <v>0</v>
      </c>
      <c r="AB381" s="76">
        <v>0</v>
      </c>
      <c r="AC381" s="76">
        <v>0</v>
      </c>
      <c r="AD381" s="76">
        <v>0</v>
      </c>
      <c r="AE381" s="76">
        <v>0</v>
      </c>
      <c r="AF381" s="76">
        <v>0</v>
      </c>
      <c r="AG381" s="76">
        <v>0</v>
      </c>
      <c r="AH381" s="76">
        <v>0</v>
      </c>
      <c r="AI381" s="76">
        <v>0</v>
      </c>
      <c r="AJ381" s="77">
        <f t="shared" si="5"/>
        <v>0</v>
      </c>
      <c r="AM381" s="70"/>
    </row>
    <row r="382" spans="1:39" ht="20.100000000000001" hidden="1" customHeight="1" outlineLevel="2">
      <c r="A382" s="73">
        <v>1315</v>
      </c>
      <c r="B382" s="74" t="s">
        <v>1020</v>
      </c>
      <c r="C382" s="75" t="s">
        <v>1317</v>
      </c>
      <c r="D382" s="76">
        <v>0</v>
      </c>
      <c r="E382" s="76">
        <v>0</v>
      </c>
      <c r="F382" s="76">
        <v>0</v>
      </c>
      <c r="G382" s="76">
        <v>0</v>
      </c>
      <c r="H382" s="76">
        <v>0</v>
      </c>
      <c r="I382" s="76">
        <v>0</v>
      </c>
      <c r="J382" s="76">
        <v>0</v>
      </c>
      <c r="K382" s="76">
        <v>0</v>
      </c>
      <c r="L382" s="76">
        <v>0</v>
      </c>
      <c r="M382" s="76">
        <v>0</v>
      </c>
      <c r="N382" s="76">
        <v>0</v>
      </c>
      <c r="O382" s="76">
        <v>0</v>
      </c>
      <c r="P382" s="76">
        <v>0</v>
      </c>
      <c r="Q382" s="76">
        <v>0</v>
      </c>
      <c r="R382" s="76">
        <v>0</v>
      </c>
      <c r="S382" s="76">
        <v>0</v>
      </c>
      <c r="T382" s="76">
        <v>0</v>
      </c>
      <c r="U382" s="76">
        <v>0</v>
      </c>
      <c r="V382" s="76">
        <v>0</v>
      </c>
      <c r="W382" s="76">
        <v>0</v>
      </c>
      <c r="X382" s="76">
        <v>0</v>
      </c>
      <c r="Y382" s="76">
        <v>0</v>
      </c>
      <c r="Z382" s="76">
        <v>0</v>
      </c>
      <c r="AA382" s="76">
        <v>0</v>
      </c>
      <c r="AB382" s="76">
        <v>0</v>
      </c>
      <c r="AC382" s="76">
        <v>0</v>
      </c>
      <c r="AD382" s="76">
        <v>0</v>
      </c>
      <c r="AE382" s="76">
        <v>0</v>
      </c>
      <c r="AF382" s="76">
        <v>0</v>
      </c>
      <c r="AG382" s="76">
        <v>0</v>
      </c>
      <c r="AH382" s="76">
        <v>0</v>
      </c>
      <c r="AI382" s="76">
        <v>0</v>
      </c>
      <c r="AJ382" s="77">
        <f t="shared" si="5"/>
        <v>0</v>
      </c>
      <c r="AM382" s="70"/>
    </row>
    <row r="383" spans="1:39" ht="20.100000000000001" hidden="1" customHeight="1" outlineLevel="2">
      <c r="A383" s="73">
        <v>1316</v>
      </c>
      <c r="B383" s="74" t="s">
        <v>1021</v>
      </c>
      <c r="C383" s="75" t="s">
        <v>1317</v>
      </c>
      <c r="D383" s="76">
        <v>0</v>
      </c>
      <c r="E383" s="76">
        <v>0</v>
      </c>
      <c r="F383" s="76">
        <v>0</v>
      </c>
      <c r="G383" s="76">
        <v>0</v>
      </c>
      <c r="H383" s="76">
        <v>0</v>
      </c>
      <c r="I383" s="76">
        <v>0</v>
      </c>
      <c r="J383" s="76">
        <v>0</v>
      </c>
      <c r="K383" s="76">
        <v>0</v>
      </c>
      <c r="L383" s="76">
        <v>0</v>
      </c>
      <c r="M383" s="76">
        <v>0</v>
      </c>
      <c r="N383" s="76">
        <v>0</v>
      </c>
      <c r="O383" s="76">
        <v>0</v>
      </c>
      <c r="P383" s="76">
        <v>0</v>
      </c>
      <c r="Q383" s="76">
        <v>0</v>
      </c>
      <c r="R383" s="76">
        <v>0</v>
      </c>
      <c r="S383" s="76">
        <v>0</v>
      </c>
      <c r="T383" s="76">
        <v>0</v>
      </c>
      <c r="U383" s="76">
        <v>0</v>
      </c>
      <c r="V383" s="76">
        <v>0</v>
      </c>
      <c r="W383" s="76">
        <v>0</v>
      </c>
      <c r="X383" s="76">
        <v>0</v>
      </c>
      <c r="Y383" s="76">
        <v>0</v>
      </c>
      <c r="Z383" s="76">
        <v>0</v>
      </c>
      <c r="AA383" s="76">
        <v>0</v>
      </c>
      <c r="AB383" s="76">
        <v>0</v>
      </c>
      <c r="AC383" s="76">
        <v>0</v>
      </c>
      <c r="AD383" s="76">
        <v>0</v>
      </c>
      <c r="AE383" s="76">
        <v>0</v>
      </c>
      <c r="AF383" s="76">
        <v>0</v>
      </c>
      <c r="AG383" s="76">
        <v>0</v>
      </c>
      <c r="AH383" s="76">
        <v>0</v>
      </c>
      <c r="AI383" s="76">
        <v>0</v>
      </c>
      <c r="AJ383" s="77">
        <f t="shared" si="5"/>
        <v>0</v>
      </c>
      <c r="AM383" s="70"/>
    </row>
    <row r="384" spans="1:39" ht="20.100000000000001" hidden="1" customHeight="1" outlineLevel="2">
      <c r="A384" s="73">
        <v>1317</v>
      </c>
      <c r="B384" s="74" t="s">
        <v>1022</v>
      </c>
      <c r="C384" s="75" t="s">
        <v>1317</v>
      </c>
      <c r="D384" s="76">
        <v>0</v>
      </c>
      <c r="E384" s="76">
        <v>0</v>
      </c>
      <c r="F384" s="76">
        <v>0</v>
      </c>
      <c r="G384" s="76">
        <v>0</v>
      </c>
      <c r="H384" s="76">
        <v>0</v>
      </c>
      <c r="I384" s="76">
        <v>0</v>
      </c>
      <c r="J384" s="76">
        <v>0</v>
      </c>
      <c r="K384" s="76">
        <v>0</v>
      </c>
      <c r="L384" s="76">
        <v>0</v>
      </c>
      <c r="M384" s="76">
        <v>0</v>
      </c>
      <c r="N384" s="76">
        <v>0</v>
      </c>
      <c r="O384" s="76">
        <v>0</v>
      </c>
      <c r="P384" s="76">
        <v>0</v>
      </c>
      <c r="Q384" s="76">
        <v>0</v>
      </c>
      <c r="R384" s="76">
        <v>0</v>
      </c>
      <c r="S384" s="76">
        <v>0</v>
      </c>
      <c r="T384" s="76">
        <v>0</v>
      </c>
      <c r="U384" s="76">
        <v>0</v>
      </c>
      <c r="V384" s="76">
        <v>0</v>
      </c>
      <c r="W384" s="76">
        <v>0</v>
      </c>
      <c r="X384" s="76">
        <v>0</v>
      </c>
      <c r="Y384" s="76">
        <v>0</v>
      </c>
      <c r="Z384" s="76">
        <v>0</v>
      </c>
      <c r="AA384" s="76">
        <v>0</v>
      </c>
      <c r="AB384" s="76">
        <v>0</v>
      </c>
      <c r="AC384" s="76">
        <v>0</v>
      </c>
      <c r="AD384" s="76">
        <v>0</v>
      </c>
      <c r="AE384" s="76">
        <v>0</v>
      </c>
      <c r="AF384" s="76">
        <v>0</v>
      </c>
      <c r="AG384" s="76">
        <v>0</v>
      </c>
      <c r="AH384" s="76">
        <v>0</v>
      </c>
      <c r="AI384" s="76">
        <v>0</v>
      </c>
      <c r="AJ384" s="77">
        <f t="shared" si="5"/>
        <v>0</v>
      </c>
      <c r="AM384" s="70"/>
    </row>
    <row r="385" spans="1:39" ht="20.100000000000001" hidden="1" customHeight="1" outlineLevel="2">
      <c r="A385" s="73">
        <v>1318</v>
      </c>
      <c r="B385" s="74" t="s">
        <v>1023</v>
      </c>
      <c r="C385" s="75" t="s">
        <v>1317</v>
      </c>
      <c r="D385" s="76">
        <v>0</v>
      </c>
      <c r="E385" s="76">
        <v>0</v>
      </c>
      <c r="F385" s="76">
        <v>0</v>
      </c>
      <c r="G385" s="76">
        <v>0</v>
      </c>
      <c r="H385" s="76">
        <v>0</v>
      </c>
      <c r="I385" s="76">
        <v>0</v>
      </c>
      <c r="J385" s="76">
        <v>0</v>
      </c>
      <c r="K385" s="76">
        <v>0</v>
      </c>
      <c r="L385" s="76">
        <v>0</v>
      </c>
      <c r="M385" s="76">
        <v>0</v>
      </c>
      <c r="N385" s="76">
        <v>0</v>
      </c>
      <c r="O385" s="76">
        <v>0</v>
      </c>
      <c r="P385" s="76">
        <v>0</v>
      </c>
      <c r="Q385" s="76">
        <v>0</v>
      </c>
      <c r="R385" s="76">
        <v>0</v>
      </c>
      <c r="S385" s="76">
        <v>0</v>
      </c>
      <c r="T385" s="76">
        <v>0</v>
      </c>
      <c r="U385" s="76">
        <v>0</v>
      </c>
      <c r="V385" s="76">
        <v>0</v>
      </c>
      <c r="W385" s="76">
        <v>0</v>
      </c>
      <c r="X385" s="76">
        <v>0</v>
      </c>
      <c r="Y385" s="76">
        <v>0</v>
      </c>
      <c r="Z385" s="76">
        <v>0</v>
      </c>
      <c r="AA385" s="76">
        <v>0</v>
      </c>
      <c r="AB385" s="76">
        <v>0</v>
      </c>
      <c r="AC385" s="76">
        <v>0</v>
      </c>
      <c r="AD385" s="76">
        <v>0</v>
      </c>
      <c r="AE385" s="76">
        <v>0</v>
      </c>
      <c r="AF385" s="76">
        <v>0</v>
      </c>
      <c r="AG385" s="76">
        <v>0</v>
      </c>
      <c r="AH385" s="76">
        <v>0</v>
      </c>
      <c r="AI385" s="76">
        <v>0</v>
      </c>
      <c r="AJ385" s="77">
        <f t="shared" si="5"/>
        <v>0</v>
      </c>
      <c r="AM385" s="70"/>
    </row>
    <row r="386" spans="1:39" ht="20.100000000000001" hidden="1" customHeight="1" outlineLevel="2">
      <c r="A386" s="73">
        <v>1319</v>
      </c>
      <c r="B386" s="74" t="s">
        <v>398</v>
      </c>
      <c r="C386" s="75" t="s">
        <v>1317</v>
      </c>
      <c r="D386" s="76">
        <v>0</v>
      </c>
      <c r="E386" s="76">
        <v>0</v>
      </c>
      <c r="F386" s="76">
        <v>0</v>
      </c>
      <c r="G386" s="76">
        <v>0</v>
      </c>
      <c r="H386" s="76">
        <v>0</v>
      </c>
      <c r="I386" s="76">
        <v>0</v>
      </c>
      <c r="J386" s="76">
        <v>0</v>
      </c>
      <c r="K386" s="76">
        <v>0</v>
      </c>
      <c r="L386" s="76">
        <v>0</v>
      </c>
      <c r="M386" s="76">
        <v>0</v>
      </c>
      <c r="N386" s="76">
        <v>0</v>
      </c>
      <c r="O386" s="76">
        <v>0</v>
      </c>
      <c r="P386" s="76">
        <v>0</v>
      </c>
      <c r="Q386" s="76">
        <v>0</v>
      </c>
      <c r="R386" s="76">
        <v>0</v>
      </c>
      <c r="S386" s="76">
        <v>0</v>
      </c>
      <c r="T386" s="76">
        <v>0</v>
      </c>
      <c r="U386" s="76">
        <v>0</v>
      </c>
      <c r="V386" s="76">
        <v>0</v>
      </c>
      <c r="W386" s="76">
        <v>0</v>
      </c>
      <c r="X386" s="76">
        <v>0</v>
      </c>
      <c r="Y386" s="76">
        <v>0</v>
      </c>
      <c r="Z386" s="76">
        <v>0</v>
      </c>
      <c r="AA386" s="76">
        <v>0</v>
      </c>
      <c r="AB386" s="76">
        <v>0</v>
      </c>
      <c r="AC386" s="76">
        <v>0</v>
      </c>
      <c r="AD386" s="76">
        <v>0</v>
      </c>
      <c r="AE386" s="76">
        <v>0</v>
      </c>
      <c r="AF386" s="76">
        <v>0</v>
      </c>
      <c r="AG386" s="76">
        <v>0</v>
      </c>
      <c r="AH386" s="76">
        <v>0</v>
      </c>
      <c r="AI386" s="76">
        <v>0</v>
      </c>
      <c r="AJ386" s="77">
        <f t="shared" si="5"/>
        <v>0</v>
      </c>
      <c r="AM386" s="70"/>
    </row>
    <row r="387" spans="1:39" ht="20.100000000000001" hidden="1" customHeight="1" outlineLevel="2">
      <c r="A387" s="73">
        <v>1320</v>
      </c>
      <c r="B387" s="74" t="s">
        <v>1024</v>
      </c>
      <c r="C387" s="75" t="s">
        <v>1317</v>
      </c>
      <c r="D387" s="76">
        <v>0</v>
      </c>
      <c r="E387" s="76">
        <v>0</v>
      </c>
      <c r="F387" s="76">
        <v>0</v>
      </c>
      <c r="G387" s="76">
        <v>0</v>
      </c>
      <c r="H387" s="76">
        <v>0</v>
      </c>
      <c r="I387" s="76">
        <v>50</v>
      </c>
      <c r="J387" s="76">
        <v>0</v>
      </c>
      <c r="K387" s="76">
        <v>0</v>
      </c>
      <c r="L387" s="76">
        <v>0</v>
      </c>
      <c r="M387" s="76">
        <v>0</v>
      </c>
      <c r="N387" s="76">
        <v>348</v>
      </c>
      <c r="O387" s="76">
        <v>0</v>
      </c>
      <c r="P387" s="76">
        <v>0</v>
      </c>
      <c r="Q387" s="76">
        <v>0</v>
      </c>
      <c r="R387" s="76">
        <v>0</v>
      </c>
      <c r="S387" s="76">
        <v>0</v>
      </c>
      <c r="T387" s="76">
        <v>0</v>
      </c>
      <c r="U387" s="76">
        <v>0</v>
      </c>
      <c r="V387" s="76">
        <v>0</v>
      </c>
      <c r="W387" s="76">
        <v>0</v>
      </c>
      <c r="X387" s="76">
        <v>0</v>
      </c>
      <c r="Y387" s="76">
        <v>0</v>
      </c>
      <c r="Z387" s="76">
        <v>0</v>
      </c>
      <c r="AA387" s="76">
        <v>0</v>
      </c>
      <c r="AB387" s="76">
        <v>0</v>
      </c>
      <c r="AC387" s="76">
        <v>0</v>
      </c>
      <c r="AD387" s="76">
        <v>0</v>
      </c>
      <c r="AE387" s="76">
        <v>0</v>
      </c>
      <c r="AF387" s="76">
        <v>0</v>
      </c>
      <c r="AG387" s="76">
        <v>0</v>
      </c>
      <c r="AH387" s="76">
        <v>0</v>
      </c>
      <c r="AI387" s="76">
        <v>0</v>
      </c>
      <c r="AJ387" s="77">
        <f t="shared" si="5"/>
        <v>398</v>
      </c>
      <c r="AM387" s="70"/>
    </row>
    <row r="388" spans="1:39" ht="20.100000000000001" hidden="1" customHeight="1" outlineLevel="2">
      <c r="A388" s="73">
        <v>1321</v>
      </c>
      <c r="B388" s="74" t="s">
        <v>1025</v>
      </c>
      <c r="C388" s="75" t="s">
        <v>1317</v>
      </c>
      <c r="D388" s="76">
        <v>0</v>
      </c>
      <c r="E388" s="76">
        <v>0</v>
      </c>
      <c r="F388" s="76">
        <v>0</v>
      </c>
      <c r="G388" s="76">
        <v>0</v>
      </c>
      <c r="H388" s="76">
        <v>0</v>
      </c>
      <c r="I388" s="76">
        <v>0</v>
      </c>
      <c r="J388" s="76">
        <v>0</v>
      </c>
      <c r="K388" s="76">
        <v>0</v>
      </c>
      <c r="L388" s="76">
        <v>0</v>
      </c>
      <c r="M388" s="76">
        <v>0</v>
      </c>
      <c r="N388" s="76">
        <v>0</v>
      </c>
      <c r="O388" s="76">
        <v>0</v>
      </c>
      <c r="P388" s="76">
        <v>0</v>
      </c>
      <c r="Q388" s="76">
        <v>0</v>
      </c>
      <c r="R388" s="76">
        <v>0</v>
      </c>
      <c r="S388" s="76">
        <v>0</v>
      </c>
      <c r="T388" s="76">
        <v>0</v>
      </c>
      <c r="U388" s="76">
        <v>0</v>
      </c>
      <c r="V388" s="76">
        <v>0</v>
      </c>
      <c r="W388" s="76">
        <v>0</v>
      </c>
      <c r="X388" s="76">
        <v>0</v>
      </c>
      <c r="Y388" s="76">
        <v>0</v>
      </c>
      <c r="Z388" s="76">
        <v>0</v>
      </c>
      <c r="AA388" s="76">
        <v>0</v>
      </c>
      <c r="AB388" s="76">
        <v>0</v>
      </c>
      <c r="AC388" s="76">
        <v>0</v>
      </c>
      <c r="AD388" s="76">
        <v>0</v>
      </c>
      <c r="AE388" s="76">
        <v>0</v>
      </c>
      <c r="AF388" s="76">
        <v>0</v>
      </c>
      <c r="AG388" s="76">
        <v>0</v>
      </c>
      <c r="AH388" s="76">
        <v>0</v>
      </c>
      <c r="AI388" s="76">
        <v>0</v>
      </c>
      <c r="AJ388" s="77">
        <f t="shared" si="5"/>
        <v>0</v>
      </c>
      <c r="AM388" s="70"/>
    </row>
    <row r="389" spans="1:39" ht="20.100000000000001" hidden="1" customHeight="1" outlineLevel="2">
      <c r="A389" s="73">
        <v>1322</v>
      </c>
      <c r="B389" s="74" t="s">
        <v>1026</v>
      </c>
      <c r="C389" s="75" t="s">
        <v>1317</v>
      </c>
      <c r="D389" s="76">
        <v>0</v>
      </c>
      <c r="E389" s="76">
        <v>0</v>
      </c>
      <c r="F389" s="76">
        <v>0</v>
      </c>
      <c r="G389" s="76">
        <v>0</v>
      </c>
      <c r="H389" s="76">
        <v>0</v>
      </c>
      <c r="I389" s="76">
        <v>0</v>
      </c>
      <c r="J389" s="76">
        <v>0</v>
      </c>
      <c r="K389" s="76">
        <v>0</v>
      </c>
      <c r="L389" s="76">
        <v>0</v>
      </c>
      <c r="M389" s="76">
        <v>0</v>
      </c>
      <c r="N389" s="76">
        <v>0</v>
      </c>
      <c r="O389" s="76">
        <v>0</v>
      </c>
      <c r="P389" s="76">
        <v>0</v>
      </c>
      <c r="Q389" s="76">
        <v>0</v>
      </c>
      <c r="R389" s="76">
        <v>0</v>
      </c>
      <c r="S389" s="76">
        <v>0</v>
      </c>
      <c r="T389" s="76">
        <v>0</v>
      </c>
      <c r="U389" s="76">
        <v>0</v>
      </c>
      <c r="V389" s="76">
        <v>0</v>
      </c>
      <c r="W389" s="76">
        <v>0</v>
      </c>
      <c r="X389" s="76">
        <v>0</v>
      </c>
      <c r="Y389" s="76">
        <v>0</v>
      </c>
      <c r="Z389" s="76">
        <v>0</v>
      </c>
      <c r="AA389" s="76">
        <v>0</v>
      </c>
      <c r="AB389" s="76">
        <v>0</v>
      </c>
      <c r="AC389" s="76">
        <v>0</v>
      </c>
      <c r="AD389" s="76">
        <v>0</v>
      </c>
      <c r="AE389" s="76">
        <v>0</v>
      </c>
      <c r="AF389" s="76">
        <v>0</v>
      </c>
      <c r="AG389" s="76">
        <v>0</v>
      </c>
      <c r="AH389" s="76">
        <v>0</v>
      </c>
      <c r="AI389" s="76">
        <v>0</v>
      </c>
      <c r="AJ389" s="77">
        <f t="shared" si="5"/>
        <v>0</v>
      </c>
      <c r="AM389" s="70"/>
    </row>
    <row r="390" spans="1:39" ht="20.100000000000001" hidden="1" customHeight="1" outlineLevel="2">
      <c r="A390" s="73">
        <v>1323</v>
      </c>
      <c r="B390" s="74" t="s">
        <v>1027</v>
      </c>
      <c r="C390" s="75" t="s">
        <v>1317</v>
      </c>
      <c r="D390" s="76">
        <v>0</v>
      </c>
      <c r="E390" s="76">
        <v>0</v>
      </c>
      <c r="F390" s="76">
        <v>0</v>
      </c>
      <c r="G390" s="76">
        <v>0</v>
      </c>
      <c r="H390" s="76">
        <v>0</v>
      </c>
      <c r="I390" s="76">
        <v>0</v>
      </c>
      <c r="J390" s="76">
        <v>0</v>
      </c>
      <c r="K390" s="76">
        <v>0</v>
      </c>
      <c r="L390" s="76">
        <v>0</v>
      </c>
      <c r="M390" s="76">
        <v>0</v>
      </c>
      <c r="N390" s="76">
        <v>0</v>
      </c>
      <c r="O390" s="76">
        <v>0</v>
      </c>
      <c r="P390" s="76">
        <v>0</v>
      </c>
      <c r="Q390" s="76">
        <v>0</v>
      </c>
      <c r="R390" s="76">
        <v>0</v>
      </c>
      <c r="S390" s="76">
        <v>0</v>
      </c>
      <c r="T390" s="76">
        <v>0</v>
      </c>
      <c r="U390" s="76">
        <v>0</v>
      </c>
      <c r="V390" s="76">
        <v>0</v>
      </c>
      <c r="W390" s="76">
        <v>0</v>
      </c>
      <c r="X390" s="76">
        <v>0</v>
      </c>
      <c r="Y390" s="76">
        <v>0</v>
      </c>
      <c r="Z390" s="76">
        <v>0</v>
      </c>
      <c r="AA390" s="76">
        <v>0</v>
      </c>
      <c r="AB390" s="76">
        <v>0</v>
      </c>
      <c r="AC390" s="76">
        <v>0</v>
      </c>
      <c r="AD390" s="76">
        <v>0</v>
      </c>
      <c r="AE390" s="76">
        <v>0</v>
      </c>
      <c r="AF390" s="76">
        <v>0</v>
      </c>
      <c r="AG390" s="76">
        <v>0</v>
      </c>
      <c r="AH390" s="76">
        <v>0</v>
      </c>
      <c r="AI390" s="76">
        <v>0</v>
      </c>
      <c r="AJ390" s="77">
        <f t="shared" si="5"/>
        <v>0</v>
      </c>
      <c r="AM390" s="70"/>
    </row>
    <row r="391" spans="1:39" ht="20.100000000000001" hidden="1" customHeight="1" outlineLevel="2">
      <c r="A391" s="73">
        <v>1324</v>
      </c>
      <c r="B391" s="74" t="s">
        <v>1028</v>
      </c>
      <c r="C391" s="75" t="s">
        <v>1317</v>
      </c>
      <c r="D391" s="76">
        <v>0</v>
      </c>
      <c r="E391" s="76">
        <v>0</v>
      </c>
      <c r="F391" s="76">
        <v>0</v>
      </c>
      <c r="G391" s="76">
        <v>0</v>
      </c>
      <c r="H391" s="76">
        <v>0</v>
      </c>
      <c r="I391" s="76">
        <v>0</v>
      </c>
      <c r="J391" s="76">
        <v>0</v>
      </c>
      <c r="K391" s="76">
        <v>0</v>
      </c>
      <c r="L391" s="76">
        <v>0</v>
      </c>
      <c r="M391" s="76">
        <v>0</v>
      </c>
      <c r="N391" s="76">
        <v>0</v>
      </c>
      <c r="O391" s="76">
        <v>0</v>
      </c>
      <c r="P391" s="76">
        <v>0</v>
      </c>
      <c r="Q391" s="76">
        <v>0</v>
      </c>
      <c r="R391" s="76">
        <v>0</v>
      </c>
      <c r="S391" s="76">
        <v>0</v>
      </c>
      <c r="T391" s="76">
        <v>0</v>
      </c>
      <c r="U391" s="76">
        <v>0</v>
      </c>
      <c r="V391" s="76">
        <v>0</v>
      </c>
      <c r="W391" s="76">
        <v>0</v>
      </c>
      <c r="X391" s="76">
        <v>0</v>
      </c>
      <c r="Y391" s="76">
        <v>0</v>
      </c>
      <c r="Z391" s="76">
        <v>0</v>
      </c>
      <c r="AA391" s="76">
        <v>0</v>
      </c>
      <c r="AB391" s="76">
        <v>0</v>
      </c>
      <c r="AC391" s="76">
        <v>0</v>
      </c>
      <c r="AD391" s="76">
        <v>0</v>
      </c>
      <c r="AE391" s="76">
        <v>0</v>
      </c>
      <c r="AF391" s="76">
        <v>0</v>
      </c>
      <c r="AG391" s="76">
        <v>0</v>
      </c>
      <c r="AH391" s="76">
        <v>0</v>
      </c>
      <c r="AI391" s="76">
        <v>0</v>
      </c>
      <c r="AJ391" s="77">
        <f t="shared" si="5"/>
        <v>0</v>
      </c>
      <c r="AM391" s="70"/>
    </row>
    <row r="392" spans="1:39" ht="20.100000000000001" hidden="1" customHeight="1" outlineLevel="2">
      <c r="A392" s="73">
        <v>1325</v>
      </c>
      <c r="B392" s="74" t="s">
        <v>1029</v>
      </c>
      <c r="C392" s="75" t="s">
        <v>1317</v>
      </c>
      <c r="D392" s="76">
        <v>0</v>
      </c>
      <c r="E392" s="76">
        <v>0</v>
      </c>
      <c r="F392" s="76">
        <v>0</v>
      </c>
      <c r="G392" s="76">
        <v>0</v>
      </c>
      <c r="H392" s="76">
        <v>0</v>
      </c>
      <c r="I392" s="76">
        <v>0</v>
      </c>
      <c r="J392" s="76">
        <v>0</v>
      </c>
      <c r="K392" s="76">
        <v>0</v>
      </c>
      <c r="L392" s="76">
        <v>0</v>
      </c>
      <c r="M392" s="76">
        <v>0</v>
      </c>
      <c r="N392" s="76">
        <v>0</v>
      </c>
      <c r="O392" s="76">
        <v>0</v>
      </c>
      <c r="P392" s="76">
        <v>0</v>
      </c>
      <c r="Q392" s="76">
        <v>0</v>
      </c>
      <c r="R392" s="76">
        <v>0</v>
      </c>
      <c r="S392" s="76">
        <v>0</v>
      </c>
      <c r="T392" s="76">
        <v>0</v>
      </c>
      <c r="U392" s="76">
        <v>0</v>
      </c>
      <c r="V392" s="76">
        <v>0</v>
      </c>
      <c r="W392" s="76">
        <v>0</v>
      </c>
      <c r="X392" s="76">
        <v>0</v>
      </c>
      <c r="Y392" s="76">
        <v>0</v>
      </c>
      <c r="Z392" s="76">
        <v>0</v>
      </c>
      <c r="AA392" s="76">
        <v>0</v>
      </c>
      <c r="AB392" s="76">
        <v>0</v>
      </c>
      <c r="AC392" s="76">
        <v>0</v>
      </c>
      <c r="AD392" s="76">
        <v>0</v>
      </c>
      <c r="AE392" s="76">
        <v>0</v>
      </c>
      <c r="AF392" s="76">
        <v>0</v>
      </c>
      <c r="AG392" s="76">
        <v>0</v>
      </c>
      <c r="AH392" s="76">
        <v>0</v>
      </c>
      <c r="AI392" s="76">
        <v>0</v>
      </c>
      <c r="AJ392" s="77">
        <f t="shared" si="5"/>
        <v>0</v>
      </c>
      <c r="AM392" s="70"/>
    </row>
    <row r="393" spans="1:39" ht="20.100000000000001" hidden="1" customHeight="1" outlineLevel="2">
      <c r="A393" s="73">
        <v>1326</v>
      </c>
      <c r="B393" s="74" t="s">
        <v>1030</v>
      </c>
      <c r="C393" s="75" t="s">
        <v>1317</v>
      </c>
      <c r="D393" s="76">
        <v>0</v>
      </c>
      <c r="E393" s="76">
        <v>0</v>
      </c>
      <c r="F393" s="76">
        <v>0</v>
      </c>
      <c r="G393" s="76">
        <v>0</v>
      </c>
      <c r="H393" s="76">
        <v>0</v>
      </c>
      <c r="I393" s="76">
        <v>0</v>
      </c>
      <c r="J393" s="76">
        <v>0</v>
      </c>
      <c r="K393" s="76">
        <v>0</v>
      </c>
      <c r="L393" s="76">
        <v>0</v>
      </c>
      <c r="M393" s="76">
        <v>0</v>
      </c>
      <c r="N393" s="76">
        <v>0</v>
      </c>
      <c r="O393" s="76">
        <v>0</v>
      </c>
      <c r="P393" s="76">
        <v>0</v>
      </c>
      <c r="Q393" s="76">
        <v>0</v>
      </c>
      <c r="R393" s="76">
        <v>0</v>
      </c>
      <c r="S393" s="76">
        <v>0</v>
      </c>
      <c r="T393" s="76">
        <v>0</v>
      </c>
      <c r="U393" s="76">
        <v>0</v>
      </c>
      <c r="V393" s="76">
        <v>0</v>
      </c>
      <c r="W393" s="76">
        <v>0</v>
      </c>
      <c r="X393" s="76">
        <v>0</v>
      </c>
      <c r="Y393" s="76">
        <v>0</v>
      </c>
      <c r="Z393" s="76">
        <v>0</v>
      </c>
      <c r="AA393" s="76">
        <v>0</v>
      </c>
      <c r="AB393" s="76">
        <v>0</v>
      </c>
      <c r="AC393" s="76">
        <v>0</v>
      </c>
      <c r="AD393" s="76">
        <v>0</v>
      </c>
      <c r="AE393" s="76">
        <v>0</v>
      </c>
      <c r="AF393" s="76">
        <v>0</v>
      </c>
      <c r="AG393" s="76">
        <v>0</v>
      </c>
      <c r="AH393" s="76">
        <v>0</v>
      </c>
      <c r="AI393" s="76">
        <v>0</v>
      </c>
      <c r="AJ393" s="77">
        <f t="shared" si="5"/>
        <v>0</v>
      </c>
      <c r="AM393" s="70"/>
    </row>
    <row r="394" spans="1:39" ht="20.100000000000001" hidden="1" customHeight="1" outlineLevel="2">
      <c r="A394" s="73">
        <v>1327</v>
      </c>
      <c r="B394" s="74" t="s">
        <v>1031</v>
      </c>
      <c r="C394" s="75" t="s">
        <v>1317</v>
      </c>
      <c r="D394" s="76">
        <v>0</v>
      </c>
      <c r="E394" s="76">
        <v>0</v>
      </c>
      <c r="F394" s="76">
        <v>0</v>
      </c>
      <c r="G394" s="76">
        <v>0</v>
      </c>
      <c r="H394" s="76">
        <v>0</v>
      </c>
      <c r="I394" s="76">
        <v>0</v>
      </c>
      <c r="J394" s="76">
        <v>0</v>
      </c>
      <c r="K394" s="76">
        <v>0</v>
      </c>
      <c r="L394" s="76">
        <v>0</v>
      </c>
      <c r="M394" s="76">
        <v>0</v>
      </c>
      <c r="N394" s="76">
        <v>0</v>
      </c>
      <c r="O394" s="76">
        <v>0</v>
      </c>
      <c r="P394" s="76">
        <v>0</v>
      </c>
      <c r="Q394" s="76">
        <v>0</v>
      </c>
      <c r="R394" s="76">
        <v>0</v>
      </c>
      <c r="S394" s="76">
        <v>0</v>
      </c>
      <c r="T394" s="76">
        <v>0</v>
      </c>
      <c r="U394" s="76">
        <v>0</v>
      </c>
      <c r="V394" s="76">
        <v>0</v>
      </c>
      <c r="W394" s="76">
        <v>0</v>
      </c>
      <c r="X394" s="76">
        <v>0</v>
      </c>
      <c r="Y394" s="76">
        <v>0</v>
      </c>
      <c r="Z394" s="76">
        <v>0</v>
      </c>
      <c r="AA394" s="76">
        <v>0</v>
      </c>
      <c r="AB394" s="76">
        <v>0</v>
      </c>
      <c r="AC394" s="76">
        <v>0</v>
      </c>
      <c r="AD394" s="76">
        <v>0</v>
      </c>
      <c r="AE394" s="76">
        <v>0</v>
      </c>
      <c r="AF394" s="76">
        <v>0</v>
      </c>
      <c r="AG394" s="76">
        <v>0</v>
      </c>
      <c r="AH394" s="76">
        <v>0</v>
      </c>
      <c r="AI394" s="76">
        <v>0</v>
      </c>
      <c r="AJ394" s="77">
        <f t="shared" si="5"/>
        <v>0</v>
      </c>
      <c r="AM394" s="70"/>
    </row>
    <row r="395" spans="1:39" ht="20.100000000000001" hidden="1" customHeight="1" outlineLevel="2">
      <c r="A395" s="73">
        <v>1328</v>
      </c>
      <c r="B395" s="74" t="s">
        <v>1032</v>
      </c>
      <c r="C395" s="75" t="s">
        <v>1317</v>
      </c>
      <c r="D395" s="76">
        <v>0</v>
      </c>
      <c r="E395" s="76">
        <v>0</v>
      </c>
      <c r="F395" s="76">
        <v>0</v>
      </c>
      <c r="G395" s="76">
        <v>0</v>
      </c>
      <c r="H395" s="76">
        <v>0</v>
      </c>
      <c r="I395" s="76">
        <v>0</v>
      </c>
      <c r="J395" s="76">
        <v>0</v>
      </c>
      <c r="K395" s="76">
        <v>0</v>
      </c>
      <c r="L395" s="76">
        <v>0</v>
      </c>
      <c r="M395" s="76">
        <v>0</v>
      </c>
      <c r="N395" s="76">
        <v>0</v>
      </c>
      <c r="O395" s="76">
        <v>0</v>
      </c>
      <c r="P395" s="76">
        <v>0</v>
      </c>
      <c r="Q395" s="76">
        <v>0</v>
      </c>
      <c r="R395" s="76">
        <v>0</v>
      </c>
      <c r="S395" s="76">
        <v>0</v>
      </c>
      <c r="T395" s="76">
        <v>0</v>
      </c>
      <c r="U395" s="76">
        <v>0</v>
      </c>
      <c r="V395" s="76">
        <v>0</v>
      </c>
      <c r="W395" s="76">
        <v>0</v>
      </c>
      <c r="X395" s="76">
        <v>0</v>
      </c>
      <c r="Y395" s="76">
        <v>0</v>
      </c>
      <c r="Z395" s="76">
        <v>0</v>
      </c>
      <c r="AA395" s="76">
        <v>0</v>
      </c>
      <c r="AB395" s="76">
        <v>0</v>
      </c>
      <c r="AC395" s="76">
        <v>0</v>
      </c>
      <c r="AD395" s="76">
        <v>0</v>
      </c>
      <c r="AE395" s="76">
        <v>0</v>
      </c>
      <c r="AF395" s="76">
        <v>0</v>
      </c>
      <c r="AG395" s="76">
        <v>0</v>
      </c>
      <c r="AH395" s="76">
        <v>0</v>
      </c>
      <c r="AI395" s="76">
        <v>0</v>
      </c>
      <c r="AJ395" s="77">
        <f t="shared" si="5"/>
        <v>0</v>
      </c>
      <c r="AM395" s="70"/>
    </row>
    <row r="396" spans="1:39" ht="20.100000000000001" hidden="1" customHeight="1" outlineLevel="2">
      <c r="A396" s="73">
        <v>1329</v>
      </c>
      <c r="B396" s="74" t="s">
        <v>1033</v>
      </c>
      <c r="C396" s="75" t="s">
        <v>1317</v>
      </c>
      <c r="D396" s="76">
        <v>0</v>
      </c>
      <c r="E396" s="76">
        <v>0</v>
      </c>
      <c r="F396" s="76">
        <v>0</v>
      </c>
      <c r="G396" s="76">
        <v>0</v>
      </c>
      <c r="H396" s="76">
        <v>0</v>
      </c>
      <c r="I396" s="76">
        <v>0</v>
      </c>
      <c r="J396" s="76">
        <v>0</v>
      </c>
      <c r="K396" s="76">
        <v>0</v>
      </c>
      <c r="L396" s="76">
        <v>0</v>
      </c>
      <c r="M396" s="76">
        <v>0</v>
      </c>
      <c r="N396" s="76">
        <v>0</v>
      </c>
      <c r="O396" s="76">
        <v>0</v>
      </c>
      <c r="P396" s="76">
        <v>0</v>
      </c>
      <c r="Q396" s="76">
        <v>0</v>
      </c>
      <c r="R396" s="76">
        <v>0</v>
      </c>
      <c r="S396" s="76">
        <v>0</v>
      </c>
      <c r="T396" s="76">
        <v>0</v>
      </c>
      <c r="U396" s="76">
        <v>0</v>
      </c>
      <c r="V396" s="76">
        <v>0</v>
      </c>
      <c r="W396" s="76">
        <v>0</v>
      </c>
      <c r="X396" s="76">
        <v>0</v>
      </c>
      <c r="Y396" s="76">
        <v>0</v>
      </c>
      <c r="Z396" s="76">
        <v>0</v>
      </c>
      <c r="AA396" s="76">
        <v>0</v>
      </c>
      <c r="AB396" s="76">
        <v>0</v>
      </c>
      <c r="AC396" s="76">
        <v>0</v>
      </c>
      <c r="AD396" s="76">
        <v>0</v>
      </c>
      <c r="AE396" s="76">
        <v>0</v>
      </c>
      <c r="AF396" s="76">
        <v>0</v>
      </c>
      <c r="AG396" s="76">
        <v>0</v>
      </c>
      <c r="AH396" s="76">
        <v>0</v>
      </c>
      <c r="AI396" s="76">
        <v>0</v>
      </c>
      <c r="AJ396" s="77">
        <f t="shared" si="5"/>
        <v>0</v>
      </c>
      <c r="AM396" s="70"/>
    </row>
    <row r="397" spans="1:39" ht="20.100000000000001" hidden="1" customHeight="1" outlineLevel="2">
      <c r="A397" s="73">
        <v>1330</v>
      </c>
      <c r="B397" s="74" t="s">
        <v>1034</v>
      </c>
      <c r="C397" s="75" t="s">
        <v>1317</v>
      </c>
      <c r="D397" s="76">
        <v>0</v>
      </c>
      <c r="E397" s="76">
        <v>0</v>
      </c>
      <c r="F397" s="76">
        <v>0</v>
      </c>
      <c r="G397" s="76">
        <v>0</v>
      </c>
      <c r="H397" s="76">
        <v>0</v>
      </c>
      <c r="I397" s="76">
        <v>0</v>
      </c>
      <c r="J397" s="76">
        <v>0</v>
      </c>
      <c r="K397" s="76">
        <v>0</v>
      </c>
      <c r="L397" s="76">
        <v>0</v>
      </c>
      <c r="M397" s="76">
        <v>0</v>
      </c>
      <c r="N397" s="76">
        <v>0</v>
      </c>
      <c r="O397" s="76">
        <v>0</v>
      </c>
      <c r="P397" s="76">
        <v>0</v>
      </c>
      <c r="Q397" s="76">
        <v>0</v>
      </c>
      <c r="R397" s="76">
        <v>0</v>
      </c>
      <c r="S397" s="76">
        <v>0</v>
      </c>
      <c r="T397" s="76">
        <v>0</v>
      </c>
      <c r="U397" s="76">
        <v>0</v>
      </c>
      <c r="V397" s="76">
        <v>0</v>
      </c>
      <c r="W397" s="76">
        <v>0</v>
      </c>
      <c r="X397" s="76">
        <v>0</v>
      </c>
      <c r="Y397" s="76">
        <v>0</v>
      </c>
      <c r="Z397" s="76">
        <v>0</v>
      </c>
      <c r="AA397" s="76">
        <v>0</v>
      </c>
      <c r="AB397" s="76">
        <v>0</v>
      </c>
      <c r="AC397" s="76">
        <v>0</v>
      </c>
      <c r="AD397" s="76">
        <v>0</v>
      </c>
      <c r="AE397" s="76">
        <v>0</v>
      </c>
      <c r="AF397" s="76">
        <v>0</v>
      </c>
      <c r="AG397" s="76">
        <v>0</v>
      </c>
      <c r="AH397" s="76">
        <v>0</v>
      </c>
      <c r="AI397" s="76">
        <v>0</v>
      </c>
      <c r="AJ397" s="77">
        <f t="shared" si="5"/>
        <v>0</v>
      </c>
      <c r="AM397" s="70"/>
    </row>
    <row r="398" spans="1:39" ht="20.100000000000001" hidden="1" customHeight="1" outlineLevel="2">
      <c r="A398" s="73">
        <v>1331</v>
      </c>
      <c r="B398" s="74" t="s">
        <v>1035</v>
      </c>
      <c r="C398" s="75" t="s">
        <v>1317</v>
      </c>
      <c r="D398" s="76">
        <v>0</v>
      </c>
      <c r="E398" s="76">
        <v>0</v>
      </c>
      <c r="F398" s="76">
        <v>0</v>
      </c>
      <c r="G398" s="76">
        <v>0</v>
      </c>
      <c r="H398" s="76">
        <v>0</v>
      </c>
      <c r="I398" s="76">
        <v>0</v>
      </c>
      <c r="J398" s="76">
        <v>0</v>
      </c>
      <c r="K398" s="76">
        <v>0</v>
      </c>
      <c r="L398" s="76">
        <v>0</v>
      </c>
      <c r="M398" s="76">
        <v>0</v>
      </c>
      <c r="N398" s="76">
        <v>0</v>
      </c>
      <c r="O398" s="76">
        <v>0</v>
      </c>
      <c r="P398" s="76">
        <v>0</v>
      </c>
      <c r="Q398" s="76">
        <v>0</v>
      </c>
      <c r="R398" s="76">
        <v>0</v>
      </c>
      <c r="S398" s="76">
        <v>0</v>
      </c>
      <c r="T398" s="76">
        <v>0</v>
      </c>
      <c r="U398" s="76">
        <v>0</v>
      </c>
      <c r="V398" s="76">
        <v>0</v>
      </c>
      <c r="W398" s="76">
        <v>0</v>
      </c>
      <c r="X398" s="76">
        <v>0</v>
      </c>
      <c r="Y398" s="76">
        <v>0</v>
      </c>
      <c r="Z398" s="76">
        <v>0</v>
      </c>
      <c r="AA398" s="76">
        <v>0</v>
      </c>
      <c r="AB398" s="76">
        <v>0</v>
      </c>
      <c r="AC398" s="76">
        <v>0</v>
      </c>
      <c r="AD398" s="76">
        <v>0</v>
      </c>
      <c r="AE398" s="76">
        <v>0</v>
      </c>
      <c r="AF398" s="76">
        <v>0</v>
      </c>
      <c r="AG398" s="76">
        <v>0</v>
      </c>
      <c r="AH398" s="76">
        <v>0</v>
      </c>
      <c r="AI398" s="76">
        <v>0</v>
      </c>
      <c r="AJ398" s="77">
        <f t="shared" ref="AJ398:AJ461" si="6">SUM(D398:AI398)</f>
        <v>0</v>
      </c>
      <c r="AM398" s="70"/>
    </row>
    <row r="399" spans="1:39" ht="20.100000000000001" hidden="1" customHeight="1" outlineLevel="2">
      <c r="A399" s="73">
        <v>1332</v>
      </c>
      <c r="B399" s="74" t="s">
        <v>1036</v>
      </c>
      <c r="C399" s="75" t="s">
        <v>1317</v>
      </c>
      <c r="D399" s="76">
        <v>0</v>
      </c>
      <c r="E399" s="76">
        <v>0</v>
      </c>
      <c r="F399" s="76">
        <v>0</v>
      </c>
      <c r="G399" s="76">
        <v>0</v>
      </c>
      <c r="H399" s="76">
        <v>0</v>
      </c>
      <c r="I399" s="76">
        <v>0</v>
      </c>
      <c r="J399" s="76">
        <v>0</v>
      </c>
      <c r="K399" s="76">
        <v>0</v>
      </c>
      <c r="L399" s="76">
        <v>0</v>
      </c>
      <c r="M399" s="76">
        <v>0</v>
      </c>
      <c r="N399" s="76">
        <v>0</v>
      </c>
      <c r="O399" s="76">
        <v>0</v>
      </c>
      <c r="P399" s="76">
        <v>0</v>
      </c>
      <c r="Q399" s="76">
        <v>0</v>
      </c>
      <c r="R399" s="76">
        <v>0</v>
      </c>
      <c r="S399" s="76">
        <v>0</v>
      </c>
      <c r="T399" s="76">
        <v>0</v>
      </c>
      <c r="U399" s="76">
        <v>0</v>
      </c>
      <c r="V399" s="76">
        <v>0</v>
      </c>
      <c r="W399" s="76">
        <v>0</v>
      </c>
      <c r="X399" s="76">
        <v>0</v>
      </c>
      <c r="Y399" s="76">
        <v>0</v>
      </c>
      <c r="Z399" s="76">
        <v>0</v>
      </c>
      <c r="AA399" s="76">
        <v>0</v>
      </c>
      <c r="AB399" s="76">
        <v>0</v>
      </c>
      <c r="AC399" s="76">
        <v>0</v>
      </c>
      <c r="AD399" s="76">
        <v>0</v>
      </c>
      <c r="AE399" s="76">
        <v>0</v>
      </c>
      <c r="AF399" s="76">
        <v>0</v>
      </c>
      <c r="AG399" s="76">
        <v>0</v>
      </c>
      <c r="AH399" s="76">
        <v>0</v>
      </c>
      <c r="AI399" s="76">
        <v>0</v>
      </c>
      <c r="AJ399" s="77">
        <f t="shared" si="6"/>
        <v>0</v>
      </c>
      <c r="AM399" s="70"/>
    </row>
    <row r="400" spans="1:39" ht="20.100000000000001" hidden="1" customHeight="1" outlineLevel="2">
      <c r="A400" s="73">
        <v>1333</v>
      </c>
      <c r="B400" s="74" t="s">
        <v>1037</v>
      </c>
      <c r="C400" s="75" t="s">
        <v>1317</v>
      </c>
      <c r="D400" s="76">
        <v>0</v>
      </c>
      <c r="E400" s="76">
        <v>0</v>
      </c>
      <c r="F400" s="76">
        <v>0</v>
      </c>
      <c r="G400" s="76">
        <v>0</v>
      </c>
      <c r="H400" s="76">
        <v>0</v>
      </c>
      <c r="I400" s="76">
        <v>0</v>
      </c>
      <c r="J400" s="76">
        <v>0</v>
      </c>
      <c r="K400" s="76">
        <v>0</v>
      </c>
      <c r="L400" s="76">
        <v>0</v>
      </c>
      <c r="M400" s="76">
        <v>0</v>
      </c>
      <c r="N400" s="76">
        <v>0</v>
      </c>
      <c r="O400" s="76">
        <v>0</v>
      </c>
      <c r="P400" s="76">
        <v>0</v>
      </c>
      <c r="Q400" s="76">
        <v>0</v>
      </c>
      <c r="R400" s="76">
        <v>0</v>
      </c>
      <c r="S400" s="76">
        <v>0</v>
      </c>
      <c r="T400" s="76">
        <v>0</v>
      </c>
      <c r="U400" s="76">
        <v>0</v>
      </c>
      <c r="V400" s="76">
        <v>0</v>
      </c>
      <c r="W400" s="76">
        <v>0</v>
      </c>
      <c r="X400" s="76">
        <v>0</v>
      </c>
      <c r="Y400" s="76">
        <v>0</v>
      </c>
      <c r="Z400" s="76">
        <v>0</v>
      </c>
      <c r="AA400" s="76">
        <v>0</v>
      </c>
      <c r="AB400" s="76">
        <v>0</v>
      </c>
      <c r="AC400" s="76">
        <v>0</v>
      </c>
      <c r="AD400" s="76">
        <v>0</v>
      </c>
      <c r="AE400" s="76">
        <v>0</v>
      </c>
      <c r="AF400" s="76">
        <v>0</v>
      </c>
      <c r="AG400" s="76">
        <v>0</v>
      </c>
      <c r="AH400" s="76">
        <v>0</v>
      </c>
      <c r="AI400" s="76">
        <v>0</v>
      </c>
      <c r="AJ400" s="77">
        <f t="shared" si="6"/>
        <v>0</v>
      </c>
      <c r="AM400" s="70"/>
    </row>
    <row r="401" spans="1:39" ht="20.100000000000001" hidden="1" customHeight="1" outlineLevel="2">
      <c r="A401" s="73">
        <v>1334</v>
      </c>
      <c r="B401" s="74" t="s">
        <v>1038</v>
      </c>
      <c r="C401" s="75" t="s">
        <v>1317</v>
      </c>
      <c r="D401" s="76">
        <v>0</v>
      </c>
      <c r="E401" s="76">
        <v>0</v>
      </c>
      <c r="F401" s="76">
        <v>0</v>
      </c>
      <c r="G401" s="76">
        <v>441870.36</v>
      </c>
      <c r="H401" s="76">
        <v>0</v>
      </c>
      <c r="I401" s="76">
        <v>0</v>
      </c>
      <c r="J401" s="76">
        <v>0</v>
      </c>
      <c r="K401" s="76">
        <v>0</v>
      </c>
      <c r="L401" s="76">
        <v>0</v>
      </c>
      <c r="M401" s="76">
        <v>0</v>
      </c>
      <c r="N401" s="76">
        <v>0</v>
      </c>
      <c r="O401" s="76">
        <v>0</v>
      </c>
      <c r="P401" s="76">
        <v>0</v>
      </c>
      <c r="Q401" s="76">
        <v>0</v>
      </c>
      <c r="R401" s="76">
        <v>0</v>
      </c>
      <c r="S401" s="76">
        <v>0</v>
      </c>
      <c r="T401" s="76">
        <v>0</v>
      </c>
      <c r="U401" s="76">
        <v>0</v>
      </c>
      <c r="V401" s="76">
        <v>0</v>
      </c>
      <c r="W401" s="76">
        <v>0</v>
      </c>
      <c r="X401" s="76">
        <v>0</v>
      </c>
      <c r="Y401" s="76">
        <v>0</v>
      </c>
      <c r="Z401" s="76">
        <v>0</v>
      </c>
      <c r="AA401" s="76">
        <v>0</v>
      </c>
      <c r="AB401" s="76">
        <v>0</v>
      </c>
      <c r="AC401" s="76">
        <v>0</v>
      </c>
      <c r="AD401" s="76">
        <v>0</v>
      </c>
      <c r="AE401" s="76">
        <v>0</v>
      </c>
      <c r="AF401" s="76">
        <v>0</v>
      </c>
      <c r="AG401" s="76">
        <v>0</v>
      </c>
      <c r="AH401" s="76">
        <v>0</v>
      </c>
      <c r="AI401" s="76">
        <v>0</v>
      </c>
      <c r="AJ401" s="77">
        <f t="shared" si="6"/>
        <v>441870.36</v>
      </c>
      <c r="AM401" s="70"/>
    </row>
    <row r="402" spans="1:39" ht="20.100000000000001" hidden="1" customHeight="1" outlineLevel="2">
      <c r="A402" s="73">
        <v>1335</v>
      </c>
      <c r="B402" s="74" t="s">
        <v>1039</v>
      </c>
      <c r="C402" s="75" t="s">
        <v>1317</v>
      </c>
      <c r="D402" s="76">
        <v>0</v>
      </c>
      <c r="E402" s="76">
        <v>0</v>
      </c>
      <c r="F402" s="76">
        <v>0</v>
      </c>
      <c r="G402" s="76">
        <v>0</v>
      </c>
      <c r="H402" s="76">
        <v>0</v>
      </c>
      <c r="I402" s="76">
        <v>0</v>
      </c>
      <c r="J402" s="76">
        <v>0</v>
      </c>
      <c r="K402" s="76">
        <v>0</v>
      </c>
      <c r="L402" s="76">
        <v>0</v>
      </c>
      <c r="M402" s="76">
        <v>0</v>
      </c>
      <c r="N402" s="76">
        <v>0</v>
      </c>
      <c r="O402" s="76">
        <v>0</v>
      </c>
      <c r="P402" s="76">
        <v>0</v>
      </c>
      <c r="Q402" s="76">
        <v>0</v>
      </c>
      <c r="R402" s="76">
        <v>0</v>
      </c>
      <c r="S402" s="76">
        <v>0</v>
      </c>
      <c r="T402" s="76">
        <v>0</v>
      </c>
      <c r="U402" s="76">
        <v>0</v>
      </c>
      <c r="V402" s="76">
        <v>0</v>
      </c>
      <c r="W402" s="76">
        <v>0</v>
      </c>
      <c r="X402" s="76">
        <v>0</v>
      </c>
      <c r="Y402" s="76">
        <v>0</v>
      </c>
      <c r="Z402" s="76">
        <v>0</v>
      </c>
      <c r="AA402" s="76">
        <v>0</v>
      </c>
      <c r="AB402" s="76">
        <v>0</v>
      </c>
      <c r="AC402" s="76">
        <v>0</v>
      </c>
      <c r="AD402" s="76">
        <v>0</v>
      </c>
      <c r="AE402" s="76">
        <v>0</v>
      </c>
      <c r="AF402" s="76">
        <v>0</v>
      </c>
      <c r="AG402" s="76">
        <v>0</v>
      </c>
      <c r="AH402" s="76">
        <v>0</v>
      </c>
      <c r="AI402" s="76">
        <v>0</v>
      </c>
      <c r="AJ402" s="77">
        <f t="shared" si="6"/>
        <v>0</v>
      </c>
      <c r="AM402" s="70"/>
    </row>
    <row r="403" spans="1:39" ht="20.100000000000001" hidden="1" customHeight="1" outlineLevel="2">
      <c r="A403" s="73">
        <v>1336</v>
      </c>
      <c r="B403" s="74" t="s">
        <v>1040</v>
      </c>
      <c r="C403" s="75" t="s">
        <v>1317</v>
      </c>
      <c r="D403" s="76">
        <v>0</v>
      </c>
      <c r="E403" s="76">
        <v>0</v>
      </c>
      <c r="F403" s="76">
        <v>0</v>
      </c>
      <c r="G403" s="76">
        <v>0</v>
      </c>
      <c r="H403" s="76">
        <v>0</v>
      </c>
      <c r="I403" s="76">
        <v>0</v>
      </c>
      <c r="J403" s="76">
        <v>0</v>
      </c>
      <c r="K403" s="76">
        <v>0</v>
      </c>
      <c r="L403" s="76">
        <v>0</v>
      </c>
      <c r="M403" s="76">
        <v>0</v>
      </c>
      <c r="N403" s="76">
        <v>0</v>
      </c>
      <c r="O403" s="76">
        <v>0</v>
      </c>
      <c r="P403" s="76">
        <v>0</v>
      </c>
      <c r="Q403" s="76">
        <v>0</v>
      </c>
      <c r="R403" s="76">
        <v>0</v>
      </c>
      <c r="S403" s="76">
        <v>0</v>
      </c>
      <c r="T403" s="76">
        <v>0</v>
      </c>
      <c r="U403" s="76">
        <v>0</v>
      </c>
      <c r="V403" s="76">
        <v>0</v>
      </c>
      <c r="W403" s="76">
        <v>0</v>
      </c>
      <c r="X403" s="76">
        <v>0</v>
      </c>
      <c r="Y403" s="76">
        <v>0</v>
      </c>
      <c r="Z403" s="76">
        <v>0</v>
      </c>
      <c r="AA403" s="76">
        <v>0</v>
      </c>
      <c r="AB403" s="76">
        <v>0</v>
      </c>
      <c r="AC403" s="76">
        <v>0</v>
      </c>
      <c r="AD403" s="76">
        <v>0</v>
      </c>
      <c r="AE403" s="76">
        <v>0</v>
      </c>
      <c r="AF403" s="76">
        <v>0</v>
      </c>
      <c r="AG403" s="76">
        <v>0</v>
      </c>
      <c r="AH403" s="76">
        <v>0</v>
      </c>
      <c r="AI403" s="76">
        <v>0</v>
      </c>
      <c r="AJ403" s="77">
        <f t="shared" si="6"/>
        <v>0</v>
      </c>
      <c r="AM403" s="70"/>
    </row>
    <row r="404" spans="1:39" ht="20.100000000000001" hidden="1" customHeight="1" outlineLevel="2">
      <c r="A404" s="73">
        <v>1337</v>
      </c>
      <c r="B404" s="74" t="s">
        <v>1041</v>
      </c>
      <c r="C404" s="75" t="s">
        <v>1317</v>
      </c>
      <c r="D404" s="76">
        <v>0</v>
      </c>
      <c r="E404" s="76">
        <v>0</v>
      </c>
      <c r="F404" s="76">
        <v>0</v>
      </c>
      <c r="G404" s="76">
        <v>0</v>
      </c>
      <c r="H404" s="76">
        <v>0</v>
      </c>
      <c r="I404" s="76">
        <v>0</v>
      </c>
      <c r="J404" s="76">
        <v>0</v>
      </c>
      <c r="K404" s="76">
        <v>0</v>
      </c>
      <c r="L404" s="76">
        <v>0</v>
      </c>
      <c r="M404" s="76">
        <v>0</v>
      </c>
      <c r="N404" s="76">
        <v>0</v>
      </c>
      <c r="O404" s="76">
        <v>0</v>
      </c>
      <c r="P404" s="76">
        <v>0</v>
      </c>
      <c r="Q404" s="76">
        <v>0</v>
      </c>
      <c r="R404" s="76">
        <v>0</v>
      </c>
      <c r="S404" s="76">
        <v>0</v>
      </c>
      <c r="T404" s="76">
        <v>0</v>
      </c>
      <c r="U404" s="76">
        <v>0</v>
      </c>
      <c r="V404" s="76">
        <v>0</v>
      </c>
      <c r="W404" s="76">
        <v>0</v>
      </c>
      <c r="X404" s="76">
        <v>0</v>
      </c>
      <c r="Y404" s="76">
        <v>0</v>
      </c>
      <c r="Z404" s="76">
        <v>0</v>
      </c>
      <c r="AA404" s="76">
        <v>0</v>
      </c>
      <c r="AB404" s="76">
        <v>0</v>
      </c>
      <c r="AC404" s="76">
        <v>0</v>
      </c>
      <c r="AD404" s="76">
        <v>0</v>
      </c>
      <c r="AE404" s="76">
        <v>0</v>
      </c>
      <c r="AF404" s="76">
        <v>0</v>
      </c>
      <c r="AG404" s="76">
        <v>0</v>
      </c>
      <c r="AH404" s="76">
        <v>0</v>
      </c>
      <c r="AI404" s="76">
        <v>0</v>
      </c>
      <c r="AJ404" s="77">
        <f t="shared" si="6"/>
        <v>0</v>
      </c>
      <c r="AM404" s="70"/>
    </row>
    <row r="405" spans="1:39" ht="20.100000000000001" hidden="1" customHeight="1" outlineLevel="2">
      <c r="A405" s="73">
        <v>1338</v>
      </c>
      <c r="B405" s="74" t="s">
        <v>1042</v>
      </c>
      <c r="C405" s="75" t="s">
        <v>1317</v>
      </c>
      <c r="D405" s="76">
        <v>0</v>
      </c>
      <c r="E405" s="76">
        <v>0</v>
      </c>
      <c r="F405" s="76">
        <v>0</v>
      </c>
      <c r="G405" s="76">
        <v>0</v>
      </c>
      <c r="H405" s="76">
        <v>0</v>
      </c>
      <c r="I405" s="76">
        <v>0</v>
      </c>
      <c r="J405" s="76">
        <v>0</v>
      </c>
      <c r="K405" s="76">
        <v>0</v>
      </c>
      <c r="L405" s="76">
        <v>0</v>
      </c>
      <c r="M405" s="76">
        <v>0</v>
      </c>
      <c r="N405" s="76">
        <v>0</v>
      </c>
      <c r="O405" s="76">
        <v>0</v>
      </c>
      <c r="P405" s="76">
        <v>0</v>
      </c>
      <c r="Q405" s="76">
        <v>0</v>
      </c>
      <c r="R405" s="76">
        <v>0</v>
      </c>
      <c r="S405" s="76">
        <v>0</v>
      </c>
      <c r="T405" s="76">
        <v>0</v>
      </c>
      <c r="U405" s="76">
        <v>0</v>
      </c>
      <c r="V405" s="76">
        <v>0</v>
      </c>
      <c r="W405" s="76">
        <v>0</v>
      </c>
      <c r="X405" s="76">
        <v>0</v>
      </c>
      <c r="Y405" s="76">
        <v>0</v>
      </c>
      <c r="Z405" s="76">
        <v>0</v>
      </c>
      <c r="AA405" s="76">
        <v>0</v>
      </c>
      <c r="AB405" s="76">
        <v>0</v>
      </c>
      <c r="AC405" s="76">
        <v>0</v>
      </c>
      <c r="AD405" s="76">
        <v>0</v>
      </c>
      <c r="AE405" s="76">
        <v>0</v>
      </c>
      <c r="AF405" s="76">
        <v>0</v>
      </c>
      <c r="AG405" s="76">
        <v>0</v>
      </c>
      <c r="AH405" s="76">
        <v>0</v>
      </c>
      <c r="AI405" s="76">
        <v>0</v>
      </c>
      <c r="AJ405" s="77">
        <f t="shared" si="6"/>
        <v>0</v>
      </c>
      <c r="AM405" s="70"/>
    </row>
    <row r="406" spans="1:39" ht="20.100000000000001" hidden="1" customHeight="1" outlineLevel="2">
      <c r="A406" s="73">
        <v>1339</v>
      </c>
      <c r="B406" s="74" t="s">
        <v>1043</v>
      </c>
      <c r="C406" s="75" t="s">
        <v>1317</v>
      </c>
      <c r="D406" s="76">
        <v>0</v>
      </c>
      <c r="E406" s="76">
        <v>0</v>
      </c>
      <c r="F406" s="76">
        <v>0</v>
      </c>
      <c r="G406" s="76">
        <v>0</v>
      </c>
      <c r="H406" s="76">
        <v>0</v>
      </c>
      <c r="I406" s="76">
        <v>0</v>
      </c>
      <c r="J406" s="76">
        <v>0</v>
      </c>
      <c r="K406" s="76">
        <v>0</v>
      </c>
      <c r="L406" s="76">
        <v>0</v>
      </c>
      <c r="M406" s="76">
        <v>0</v>
      </c>
      <c r="N406" s="76">
        <v>0</v>
      </c>
      <c r="O406" s="76">
        <v>0</v>
      </c>
      <c r="P406" s="76">
        <v>0</v>
      </c>
      <c r="Q406" s="76">
        <v>0</v>
      </c>
      <c r="R406" s="76">
        <v>0</v>
      </c>
      <c r="S406" s="76">
        <v>0</v>
      </c>
      <c r="T406" s="76">
        <v>0</v>
      </c>
      <c r="U406" s="76">
        <v>0</v>
      </c>
      <c r="V406" s="76">
        <v>0</v>
      </c>
      <c r="W406" s="76">
        <v>0</v>
      </c>
      <c r="X406" s="76">
        <v>0</v>
      </c>
      <c r="Y406" s="76">
        <v>0</v>
      </c>
      <c r="Z406" s="76">
        <v>0</v>
      </c>
      <c r="AA406" s="76">
        <v>0</v>
      </c>
      <c r="AB406" s="76">
        <v>0</v>
      </c>
      <c r="AC406" s="76">
        <v>0</v>
      </c>
      <c r="AD406" s="76">
        <v>0</v>
      </c>
      <c r="AE406" s="76">
        <v>0</v>
      </c>
      <c r="AF406" s="76">
        <v>0</v>
      </c>
      <c r="AG406" s="76">
        <v>0</v>
      </c>
      <c r="AH406" s="76">
        <v>0</v>
      </c>
      <c r="AI406" s="76">
        <v>0</v>
      </c>
      <c r="AJ406" s="77">
        <f t="shared" si="6"/>
        <v>0</v>
      </c>
      <c r="AM406" s="70"/>
    </row>
    <row r="407" spans="1:39" ht="20.100000000000001" hidden="1" customHeight="1" outlineLevel="2">
      <c r="A407" s="73">
        <v>1340</v>
      </c>
      <c r="B407" s="74" t="s">
        <v>1044</v>
      </c>
      <c r="C407" s="75" t="s">
        <v>1317</v>
      </c>
      <c r="D407" s="76">
        <v>0</v>
      </c>
      <c r="E407" s="76">
        <v>0</v>
      </c>
      <c r="F407" s="76">
        <v>0</v>
      </c>
      <c r="G407" s="76">
        <v>0</v>
      </c>
      <c r="H407" s="76">
        <v>0</v>
      </c>
      <c r="I407" s="76">
        <v>0</v>
      </c>
      <c r="J407" s="76">
        <v>0</v>
      </c>
      <c r="K407" s="76">
        <v>0</v>
      </c>
      <c r="L407" s="76">
        <v>0</v>
      </c>
      <c r="M407" s="76">
        <v>0</v>
      </c>
      <c r="N407" s="76">
        <v>0</v>
      </c>
      <c r="O407" s="76">
        <v>0</v>
      </c>
      <c r="P407" s="76">
        <v>0</v>
      </c>
      <c r="Q407" s="76">
        <v>0</v>
      </c>
      <c r="R407" s="76">
        <v>0</v>
      </c>
      <c r="S407" s="76">
        <v>0</v>
      </c>
      <c r="T407" s="76">
        <v>0</v>
      </c>
      <c r="U407" s="76">
        <v>0</v>
      </c>
      <c r="V407" s="76">
        <v>0</v>
      </c>
      <c r="W407" s="76">
        <v>0</v>
      </c>
      <c r="X407" s="76">
        <v>0</v>
      </c>
      <c r="Y407" s="76">
        <v>0</v>
      </c>
      <c r="Z407" s="76">
        <v>0</v>
      </c>
      <c r="AA407" s="76">
        <v>0</v>
      </c>
      <c r="AB407" s="76">
        <v>0</v>
      </c>
      <c r="AC407" s="76">
        <v>0</v>
      </c>
      <c r="AD407" s="76">
        <v>0</v>
      </c>
      <c r="AE407" s="76">
        <v>0</v>
      </c>
      <c r="AF407" s="76">
        <v>0</v>
      </c>
      <c r="AG407" s="76">
        <v>0</v>
      </c>
      <c r="AH407" s="76">
        <v>0</v>
      </c>
      <c r="AI407" s="76">
        <v>0</v>
      </c>
      <c r="AJ407" s="77">
        <f t="shared" si="6"/>
        <v>0</v>
      </c>
      <c r="AM407" s="70"/>
    </row>
    <row r="408" spans="1:39" ht="20.100000000000001" hidden="1" customHeight="1" outlineLevel="2">
      <c r="A408" s="73">
        <v>1341</v>
      </c>
      <c r="B408" s="74" t="s">
        <v>1045</v>
      </c>
      <c r="C408" s="75" t="s">
        <v>1317</v>
      </c>
      <c r="D408" s="76">
        <v>0</v>
      </c>
      <c r="E408" s="76">
        <v>0</v>
      </c>
      <c r="F408" s="76">
        <v>0</v>
      </c>
      <c r="G408" s="76">
        <v>0</v>
      </c>
      <c r="H408" s="76">
        <v>0</v>
      </c>
      <c r="I408" s="76">
        <v>0</v>
      </c>
      <c r="J408" s="76">
        <v>0</v>
      </c>
      <c r="K408" s="76">
        <v>0</v>
      </c>
      <c r="L408" s="76">
        <v>0</v>
      </c>
      <c r="M408" s="76">
        <v>0</v>
      </c>
      <c r="N408" s="76">
        <v>0</v>
      </c>
      <c r="O408" s="76">
        <v>0</v>
      </c>
      <c r="P408" s="76">
        <v>0</v>
      </c>
      <c r="Q408" s="76">
        <v>0</v>
      </c>
      <c r="R408" s="76">
        <v>0</v>
      </c>
      <c r="S408" s="76">
        <v>0</v>
      </c>
      <c r="T408" s="76">
        <v>0</v>
      </c>
      <c r="U408" s="76">
        <v>0</v>
      </c>
      <c r="V408" s="76">
        <v>0</v>
      </c>
      <c r="W408" s="76">
        <v>0</v>
      </c>
      <c r="X408" s="76">
        <v>0</v>
      </c>
      <c r="Y408" s="76">
        <v>0</v>
      </c>
      <c r="Z408" s="76">
        <v>0</v>
      </c>
      <c r="AA408" s="76">
        <v>0</v>
      </c>
      <c r="AB408" s="76">
        <v>0</v>
      </c>
      <c r="AC408" s="76">
        <v>0</v>
      </c>
      <c r="AD408" s="76">
        <v>0</v>
      </c>
      <c r="AE408" s="76">
        <v>0</v>
      </c>
      <c r="AF408" s="76">
        <v>0</v>
      </c>
      <c r="AG408" s="76">
        <v>0</v>
      </c>
      <c r="AH408" s="76">
        <v>0</v>
      </c>
      <c r="AI408" s="76">
        <v>0</v>
      </c>
      <c r="AJ408" s="77">
        <f t="shared" si="6"/>
        <v>0</v>
      </c>
      <c r="AM408" s="70"/>
    </row>
    <row r="409" spans="1:39" ht="20.100000000000001" hidden="1" customHeight="1" outlineLevel="2">
      <c r="A409" s="73">
        <v>1342</v>
      </c>
      <c r="B409" s="74" t="s">
        <v>1046</v>
      </c>
      <c r="C409" s="75" t="s">
        <v>1317</v>
      </c>
      <c r="D409" s="76">
        <v>0</v>
      </c>
      <c r="E409" s="76">
        <v>0</v>
      </c>
      <c r="F409" s="76">
        <v>0</v>
      </c>
      <c r="G409" s="76">
        <v>0</v>
      </c>
      <c r="H409" s="76">
        <v>0</v>
      </c>
      <c r="I409" s="76">
        <v>0</v>
      </c>
      <c r="J409" s="76">
        <v>0</v>
      </c>
      <c r="K409" s="76">
        <v>0</v>
      </c>
      <c r="L409" s="76">
        <v>0</v>
      </c>
      <c r="M409" s="76">
        <v>0</v>
      </c>
      <c r="N409" s="76">
        <v>0</v>
      </c>
      <c r="O409" s="76">
        <v>0</v>
      </c>
      <c r="P409" s="76">
        <v>0</v>
      </c>
      <c r="Q409" s="76">
        <v>0</v>
      </c>
      <c r="R409" s="76">
        <v>0</v>
      </c>
      <c r="S409" s="76">
        <v>0</v>
      </c>
      <c r="T409" s="76">
        <v>0</v>
      </c>
      <c r="U409" s="76">
        <v>0</v>
      </c>
      <c r="V409" s="76">
        <v>0</v>
      </c>
      <c r="W409" s="76">
        <v>0</v>
      </c>
      <c r="X409" s="76">
        <v>0</v>
      </c>
      <c r="Y409" s="76">
        <v>0</v>
      </c>
      <c r="Z409" s="76">
        <v>0</v>
      </c>
      <c r="AA409" s="76">
        <v>0</v>
      </c>
      <c r="AB409" s="76">
        <v>0</v>
      </c>
      <c r="AC409" s="76">
        <v>0</v>
      </c>
      <c r="AD409" s="76">
        <v>0</v>
      </c>
      <c r="AE409" s="76">
        <v>0</v>
      </c>
      <c r="AF409" s="76">
        <v>0</v>
      </c>
      <c r="AG409" s="76">
        <v>0</v>
      </c>
      <c r="AH409" s="76">
        <v>0</v>
      </c>
      <c r="AI409" s="76">
        <v>0</v>
      </c>
      <c r="AJ409" s="77">
        <f t="shared" si="6"/>
        <v>0</v>
      </c>
      <c r="AM409" s="70"/>
    </row>
    <row r="410" spans="1:39" ht="20.100000000000001" hidden="1" customHeight="1" outlineLevel="2">
      <c r="A410" s="73">
        <v>1343</v>
      </c>
      <c r="B410" s="74" t="s">
        <v>1047</v>
      </c>
      <c r="C410" s="75" t="s">
        <v>1317</v>
      </c>
      <c r="D410" s="76">
        <v>0</v>
      </c>
      <c r="E410" s="76">
        <v>0</v>
      </c>
      <c r="F410" s="76">
        <v>0</v>
      </c>
      <c r="G410" s="76">
        <v>0</v>
      </c>
      <c r="H410" s="76">
        <v>0</v>
      </c>
      <c r="I410" s="76">
        <v>0</v>
      </c>
      <c r="J410" s="76">
        <v>0</v>
      </c>
      <c r="K410" s="76">
        <v>0</v>
      </c>
      <c r="L410" s="76">
        <v>0</v>
      </c>
      <c r="M410" s="76">
        <v>0</v>
      </c>
      <c r="N410" s="76">
        <v>0</v>
      </c>
      <c r="O410" s="76">
        <v>0</v>
      </c>
      <c r="P410" s="76">
        <v>0</v>
      </c>
      <c r="Q410" s="76">
        <v>0</v>
      </c>
      <c r="R410" s="76">
        <v>0</v>
      </c>
      <c r="S410" s="76">
        <v>0</v>
      </c>
      <c r="T410" s="76">
        <v>0</v>
      </c>
      <c r="U410" s="76">
        <v>0</v>
      </c>
      <c r="V410" s="76">
        <v>0</v>
      </c>
      <c r="W410" s="76">
        <v>0</v>
      </c>
      <c r="X410" s="76">
        <v>0</v>
      </c>
      <c r="Y410" s="76">
        <v>0</v>
      </c>
      <c r="Z410" s="76">
        <v>0</v>
      </c>
      <c r="AA410" s="76">
        <v>0</v>
      </c>
      <c r="AB410" s="76">
        <v>0</v>
      </c>
      <c r="AC410" s="76">
        <v>0</v>
      </c>
      <c r="AD410" s="76">
        <v>0</v>
      </c>
      <c r="AE410" s="76">
        <v>0</v>
      </c>
      <c r="AF410" s="76">
        <v>0</v>
      </c>
      <c r="AG410" s="76">
        <v>0</v>
      </c>
      <c r="AH410" s="76">
        <v>0</v>
      </c>
      <c r="AI410" s="76">
        <v>0</v>
      </c>
      <c r="AJ410" s="77">
        <f t="shared" si="6"/>
        <v>0</v>
      </c>
      <c r="AM410" s="70"/>
    </row>
    <row r="411" spans="1:39" ht="20.100000000000001" hidden="1" customHeight="1" outlineLevel="2">
      <c r="A411" s="73">
        <v>1344</v>
      </c>
      <c r="B411" s="74" t="s">
        <v>1048</v>
      </c>
      <c r="C411" s="75" t="s">
        <v>1317</v>
      </c>
      <c r="D411" s="76">
        <v>0</v>
      </c>
      <c r="E411" s="76">
        <v>0</v>
      </c>
      <c r="F411" s="76">
        <v>0</v>
      </c>
      <c r="G411" s="76">
        <v>0</v>
      </c>
      <c r="H411" s="76">
        <v>0</v>
      </c>
      <c r="I411" s="76">
        <v>0</v>
      </c>
      <c r="J411" s="76">
        <v>0</v>
      </c>
      <c r="K411" s="76">
        <v>0</v>
      </c>
      <c r="L411" s="76">
        <v>0</v>
      </c>
      <c r="M411" s="76">
        <v>0</v>
      </c>
      <c r="N411" s="76">
        <v>0</v>
      </c>
      <c r="O411" s="76">
        <v>0</v>
      </c>
      <c r="P411" s="76">
        <v>0</v>
      </c>
      <c r="Q411" s="76">
        <v>0</v>
      </c>
      <c r="R411" s="76">
        <v>0</v>
      </c>
      <c r="S411" s="76">
        <v>0</v>
      </c>
      <c r="T411" s="76">
        <v>0</v>
      </c>
      <c r="U411" s="76">
        <v>0</v>
      </c>
      <c r="V411" s="76">
        <v>0</v>
      </c>
      <c r="W411" s="76">
        <v>0</v>
      </c>
      <c r="X411" s="76">
        <v>0</v>
      </c>
      <c r="Y411" s="76">
        <v>0</v>
      </c>
      <c r="Z411" s="76">
        <v>0</v>
      </c>
      <c r="AA411" s="76">
        <v>0</v>
      </c>
      <c r="AB411" s="76">
        <v>0</v>
      </c>
      <c r="AC411" s="76">
        <v>0</v>
      </c>
      <c r="AD411" s="76">
        <v>0</v>
      </c>
      <c r="AE411" s="76">
        <v>0</v>
      </c>
      <c r="AF411" s="76">
        <v>0</v>
      </c>
      <c r="AG411" s="76">
        <v>0</v>
      </c>
      <c r="AH411" s="76">
        <v>0</v>
      </c>
      <c r="AI411" s="76">
        <v>0</v>
      </c>
      <c r="AJ411" s="77">
        <f t="shared" si="6"/>
        <v>0</v>
      </c>
      <c r="AM411" s="70"/>
    </row>
    <row r="412" spans="1:39" ht="20.100000000000001" hidden="1" customHeight="1" outlineLevel="2">
      <c r="A412" s="73">
        <v>1345</v>
      </c>
      <c r="B412" s="74" t="s">
        <v>1049</v>
      </c>
      <c r="C412" s="75" t="s">
        <v>1317</v>
      </c>
      <c r="D412" s="76">
        <v>0</v>
      </c>
      <c r="E412" s="76">
        <v>0</v>
      </c>
      <c r="F412" s="76">
        <v>0</v>
      </c>
      <c r="G412" s="76">
        <v>0</v>
      </c>
      <c r="H412" s="76">
        <v>0</v>
      </c>
      <c r="I412" s="76">
        <v>0</v>
      </c>
      <c r="J412" s="76">
        <v>0</v>
      </c>
      <c r="K412" s="76">
        <v>0</v>
      </c>
      <c r="L412" s="76">
        <v>0</v>
      </c>
      <c r="M412" s="76">
        <v>0</v>
      </c>
      <c r="N412" s="76">
        <v>0</v>
      </c>
      <c r="O412" s="76">
        <v>0</v>
      </c>
      <c r="P412" s="76">
        <v>0</v>
      </c>
      <c r="Q412" s="76">
        <v>0</v>
      </c>
      <c r="R412" s="76">
        <v>0</v>
      </c>
      <c r="S412" s="76">
        <v>0</v>
      </c>
      <c r="T412" s="76">
        <v>0</v>
      </c>
      <c r="U412" s="76">
        <v>0</v>
      </c>
      <c r="V412" s="76">
        <v>0</v>
      </c>
      <c r="W412" s="76">
        <v>0</v>
      </c>
      <c r="X412" s="76">
        <v>0</v>
      </c>
      <c r="Y412" s="76">
        <v>0</v>
      </c>
      <c r="Z412" s="76">
        <v>0</v>
      </c>
      <c r="AA412" s="76">
        <v>0</v>
      </c>
      <c r="AB412" s="76">
        <v>0</v>
      </c>
      <c r="AC412" s="76">
        <v>0</v>
      </c>
      <c r="AD412" s="76">
        <v>0</v>
      </c>
      <c r="AE412" s="76">
        <v>0</v>
      </c>
      <c r="AF412" s="76">
        <v>0</v>
      </c>
      <c r="AG412" s="76">
        <v>0</v>
      </c>
      <c r="AH412" s="76">
        <v>0</v>
      </c>
      <c r="AI412" s="76">
        <v>0</v>
      </c>
      <c r="AJ412" s="77">
        <f t="shared" si="6"/>
        <v>0</v>
      </c>
      <c r="AM412" s="70"/>
    </row>
    <row r="413" spans="1:39" ht="20.100000000000001" hidden="1" customHeight="1" outlineLevel="2">
      <c r="A413" s="73">
        <v>1346</v>
      </c>
      <c r="B413" s="74" t="s">
        <v>1050</v>
      </c>
      <c r="C413" s="75" t="s">
        <v>1317</v>
      </c>
      <c r="D413" s="76">
        <v>0</v>
      </c>
      <c r="E413" s="76">
        <v>0</v>
      </c>
      <c r="F413" s="76">
        <v>0</v>
      </c>
      <c r="G413" s="76">
        <v>0</v>
      </c>
      <c r="H413" s="76">
        <v>0</v>
      </c>
      <c r="I413" s="76">
        <v>0</v>
      </c>
      <c r="J413" s="76">
        <v>0</v>
      </c>
      <c r="K413" s="76">
        <v>0</v>
      </c>
      <c r="L413" s="76">
        <v>0</v>
      </c>
      <c r="M413" s="76">
        <v>0</v>
      </c>
      <c r="N413" s="76">
        <v>0</v>
      </c>
      <c r="O413" s="76">
        <v>0</v>
      </c>
      <c r="P413" s="76">
        <v>0</v>
      </c>
      <c r="Q413" s="76">
        <v>0</v>
      </c>
      <c r="R413" s="76">
        <v>0</v>
      </c>
      <c r="S413" s="76">
        <v>0</v>
      </c>
      <c r="T413" s="76">
        <v>0</v>
      </c>
      <c r="U413" s="76">
        <v>0</v>
      </c>
      <c r="V413" s="76">
        <v>0</v>
      </c>
      <c r="W413" s="76">
        <v>0</v>
      </c>
      <c r="X413" s="76">
        <v>0</v>
      </c>
      <c r="Y413" s="76">
        <v>0</v>
      </c>
      <c r="Z413" s="76">
        <v>0</v>
      </c>
      <c r="AA413" s="76">
        <v>0</v>
      </c>
      <c r="AB413" s="76">
        <v>0</v>
      </c>
      <c r="AC413" s="76">
        <v>0</v>
      </c>
      <c r="AD413" s="76">
        <v>0</v>
      </c>
      <c r="AE413" s="76">
        <v>0</v>
      </c>
      <c r="AF413" s="76">
        <v>0</v>
      </c>
      <c r="AG413" s="76">
        <v>0</v>
      </c>
      <c r="AH413" s="76">
        <v>0</v>
      </c>
      <c r="AI413" s="76">
        <v>0</v>
      </c>
      <c r="AJ413" s="77">
        <f t="shared" si="6"/>
        <v>0</v>
      </c>
      <c r="AM413" s="70"/>
    </row>
    <row r="414" spans="1:39" ht="20.100000000000001" hidden="1" customHeight="1" outlineLevel="2">
      <c r="A414" s="73">
        <v>1347</v>
      </c>
      <c r="B414" s="74" t="s">
        <v>1051</v>
      </c>
      <c r="C414" s="75" t="s">
        <v>1317</v>
      </c>
      <c r="D414" s="76">
        <v>0</v>
      </c>
      <c r="E414" s="76">
        <v>0</v>
      </c>
      <c r="F414" s="76">
        <v>0</v>
      </c>
      <c r="G414" s="76">
        <v>28059.75</v>
      </c>
      <c r="H414" s="76">
        <v>0</v>
      </c>
      <c r="I414" s="76">
        <v>0</v>
      </c>
      <c r="J414" s="76">
        <v>0</v>
      </c>
      <c r="K414" s="76">
        <v>0</v>
      </c>
      <c r="L414" s="76">
        <v>0</v>
      </c>
      <c r="M414" s="76">
        <v>0</v>
      </c>
      <c r="N414" s="76">
        <v>0</v>
      </c>
      <c r="O414" s="76">
        <v>0</v>
      </c>
      <c r="P414" s="76">
        <v>0</v>
      </c>
      <c r="Q414" s="76">
        <v>0</v>
      </c>
      <c r="R414" s="76">
        <v>0</v>
      </c>
      <c r="S414" s="76">
        <v>0</v>
      </c>
      <c r="T414" s="76">
        <v>0</v>
      </c>
      <c r="U414" s="76">
        <v>0</v>
      </c>
      <c r="V414" s="76">
        <v>0</v>
      </c>
      <c r="W414" s="76">
        <v>0</v>
      </c>
      <c r="X414" s="76">
        <v>0</v>
      </c>
      <c r="Y414" s="76">
        <v>0</v>
      </c>
      <c r="Z414" s="76">
        <v>0</v>
      </c>
      <c r="AA414" s="76">
        <v>0</v>
      </c>
      <c r="AB414" s="76">
        <v>0</v>
      </c>
      <c r="AC414" s="76">
        <v>0</v>
      </c>
      <c r="AD414" s="76">
        <v>0</v>
      </c>
      <c r="AE414" s="76">
        <v>0</v>
      </c>
      <c r="AF414" s="76">
        <v>0</v>
      </c>
      <c r="AG414" s="76">
        <v>0</v>
      </c>
      <c r="AH414" s="76">
        <v>0</v>
      </c>
      <c r="AI414" s="76">
        <v>0</v>
      </c>
      <c r="AJ414" s="77">
        <f t="shared" si="6"/>
        <v>28059.75</v>
      </c>
      <c r="AM414" s="70"/>
    </row>
    <row r="415" spans="1:39" ht="20.100000000000001" hidden="1" customHeight="1" outlineLevel="2">
      <c r="A415" s="73">
        <v>1401</v>
      </c>
      <c r="B415" s="74" t="s">
        <v>1052</v>
      </c>
      <c r="C415" s="75" t="s">
        <v>1317</v>
      </c>
      <c r="D415" s="76">
        <v>0</v>
      </c>
      <c r="E415" s="76">
        <v>0</v>
      </c>
      <c r="F415" s="76">
        <v>0</v>
      </c>
      <c r="G415" s="76">
        <v>0</v>
      </c>
      <c r="H415" s="76">
        <v>0</v>
      </c>
      <c r="I415" s="76">
        <v>0</v>
      </c>
      <c r="J415" s="76">
        <v>0</v>
      </c>
      <c r="K415" s="76">
        <v>0</v>
      </c>
      <c r="L415" s="76">
        <v>0</v>
      </c>
      <c r="M415" s="76">
        <v>0</v>
      </c>
      <c r="N415" s="76">
        <v>0</v>
      </c>
      <c r="O415" s="76">
        <v>0</v>
      </c>
      <c r="P415" s="76">
        <v>0</v>
      </c>
      <c r="Q415" s="76">
        <v>0</v>
      </c>
      <c r="R415" s="76">
        <v>0</v>
      </c>
      <c r="S415" s="76">
        <v>0</v>
      </c>
      <c r="T415" s="76">
        <v>0</v>
      </c>
      <c r="U415" s="76">
        <v>0</v>
      </c>
      <c r="V415" s="76">
        <v>0</v>
      </c>
      <c r="W415" s="76">
        <v>0</v>
      </c>
      <c r="X415" s="76">
        <v>0</v>
      </c>
      <c r="Y415" s="76">
        <v>0</v>
      </c>
      <c r="Z415" s="76">
        <v>0</v>
      </c>
      <c r="AA415" s="76">
        <v>0</v>
      </c>
      <c r="AB415" s="76">
        <v>0</v>
      </c>
      <c r="AC415" s="76">
        <v>0</v>
      </c>
      <c r="AD415" s="76">
        <v>0</v>
      </c>
      <c r="AE415" s="76">
        <v>0</v>
      </c>
      <c r="AF415" s="76">
        <v>0</v>
      </c>
      <c r="AG415" s="76">
        <v>0</v>
      </c>
      <c r="AH415" s="76">
        <v>0</v>
      </c>
      <c r="AI415" s="76">
        <v>0</v>
      </c>
      <c r="AJ415" s="77">
        <f t="shared" si="6"/>
        <v>0</v>
      </c>
      <c r="AM415" s="70"/>
    </row>
    <row r="416" spans="1:39" ht="20.100000000000001" hidden="1" customHeight="1" outlineLevel="2">
      <c r="A416" s="73">
        <v>1402</v>
      </c>
      <c r="B416" s="74" t="s">
        <v>1053</v>
      </c>
      <c r="C416" s="75" t="s">
        <v>1317</v>
      </c>
      <c r="D416" s="76">
        <v>0</v>
      </c>
      <c r="E416" s="76">
        <v>0</v>
      </c>
      <c r="F416" s="76">
        <v>0</v>
      </c>
      <c r="G416" s="76">
        <v>0</v>
      </c>
      <c r="H416" s="76">
        <v>0</v>
      </c>
      <c r="I416" s="76">
        <v>0</v>
      </c>
      <c r="J416" s="76">
        <v>0</v>
      </c>
      <c r="K416" s="76">
        <v>0</v>
      </c>
      <c r="L416" s="76">
        <v>0</v>
      </c>
      <c r="M416" s="76">
        <v>0</v>
      </c>
      <c r="N416" s="76">
        <v>0</v>
      </c>
      <c r="O416" s="76">
        <v>0</v>
      </c>
      <c r="P416" s="76">
        <v>0</v>
      </c>
      <c r="Q416" s="76">
        <v>0</v>
      </c>
      <c r="R416" s="76">
        <v>0</v>
      </c>
      <c r="S416" s="76">
        <v>0</v>
      </c>
      <c r="T416" s="76">
        <v>0</v>
      </c>
      <c r="U416" s="76">
        <v>0</v>
      </c>
      <c r="V416" s="76">
        <v>0</v>
      </c>
      <c r="W416" s="76">
        <v>0</v>
      </c>
      <c r="X416" s="76">
        <v>0</v>
      </c>
      <c r="Y416" s="76">
        <v>0</v>
      </c>
      <c r="Z416" s="76">
        <v>0</v>
      </c>
      <c r="AA416" s="76">
        <v>0</v>
      </c>
      <c r="AB416" s="76">
        <v>0</v>
      </c>
      <c r="AC416" s="76">
        <v>0</v>
      </c>
      <c r="AD416" s="76">
        <v>0</v>
      </c>
      <c r="AE416" s="76">
        <v>0</v>
      </c>
      <c r="AF416" s="76">
        <v>0</v>
      </c>
      <c r="AG416" s="76">
        <v>0</v>
      </c>
      <c r="AH416" s="76">
        <v>0</v>
      </c>
      <c r="AI416" s="76">
        <v>0</v>
      </c>
      <c r="AJ416" s="77">
        <f t="shared" si="6"/>
        <v>0</v>
      </c>
      <c r="AM416" s="70"/>
    </row>
    <row r="417" spans="1:39" ht="20.100000000000001" hidden="1" customHeight="1" outlineLevel="2">
      <c r="A417" s="73">
        <v>1403</v>
      </c>
      <c r="B417" s="74" t="s">
        <v>1054</v>
      </c>
      <c r="C417" s="75" t="s">
        <v>1317</v>
      </c>
      <c r="D417" s="76">
        <v>0</v>
      </c>
      <c r="E417" s="76">
        <v>0</v>
      </c>
      <c r="F417" s="76">
        <v>0</v>
      </c>
      <c r="G417" s="76">
        <v>0</v>
      </c>
      <c r="H417" s="76">
        <v>0</v>
      </c>
      <c r="I417" s="76">
        <v>0</v>
      </c>
      <c r="J417" s="76">
        <v>0</v>
      </c>
      <c r="K417" s="76">
        <v>0</v>
      </c>
      <c r="L417" s="76">
        <v>0</v>
      </c>
      <c r="M417" s="76">
        <v>0</v>
      </c>
      <c r="N417" s="76">
        <v>0</v>
      </c>
      <c r="O417" s="76">
        <v>0</v>
      </c>
      <c r="P417" s="76">
        <v>0</v>
      </c>
      <c r="Q417" s="76">
        <v>0</v>
      </c>
      <c r="R417" s="76">
        <v>0</v>
      </c>
      <c r="S417" s="76">
        <v>0</v>
      </c>
      <c r="T417" s="76">
        <v>0</v>
      </c>
      <c r="U417" s="76">
        <v>0</v>
      </c>
      <c r="V417" s="76">
        <v>0</v>
      </c>
      <c r="W417" s="76">
        <v>0</v>
      </c>
      <c r="X417" s="76">
        <v>0</v>
      </c>
      <c r="Y417" s="76">
        <v>0</v>
      </c>
      <c r="Z417" s="76">
        <v>0</v>
      </c>
      <c r="AA417" s="76">
        <v>0</v>
      </c>
      <c r="AB417" s="76">
        <v>0</v>
      </c>
      <c r="AC417" s="76">
        <v>0</v>
      </c>
      <c r="AD417" s="76">
        <v>0</v>
      </c>
      <c r="AE417" s="76">
        <v>0</v>
      </c>
      <c r="AF417" s="76">
        <v>0</v>
      </c>
      <c r="AG417" s="76">
        <v>0</v>
      </c>
      <c r="AH417" s="76">
        <v>0</v>
      </c>
      <c r="AI417" s="76">
        <v>0</v>
      </c>
      <c r="AJ417" s="77">
        <f t="shared" si="6"/>
        <v>0</v>
      </c>
      <c r="AM417" s="70"/>
    </row>
    <row r="418" spans="1:39" ht="20.100000000000001" hidden="1" customHeight="1" outlineLevel="2">
      <c r="A418" s="73">
        <v>1404</v>
      </c>
      <c r="B418" s="74" t="s">
        <v>1055</v>
      </c>
      <c r="C418" s="75" t="s">
        <v>1317</v>
      </c>
      <c r="D418" s="76">
        <v>0</v>
      </c>
      <c r="E418" s="76">
        <v>0</v>
      </c>
      <c r="F418" s="76">
        <v>0</v>
      </c>
      <c r="G418" s="76">
        <v>0</v>
      </c>
      <c r="H418" s="76">
        <v>0</v>
      </c>
      <c r="I418" s="76">
        <v>0</v>
      </c>
      <c r="J418" s="76">
        <v>0</v>
      </c>
      <c r="K418" s="76">
        <v>0</v>
      </c>
      <c r="L418" s="76">
        <v>0</v>
      </c>
      <c r="M418" s="76">
        <v>0</v>
      </c>
      <c r="N418" s="76">
        <v>0</v>
      </c>
      <c r="O418" s="76">
        <v>0</v>
      </c>
      <c r="P418" s="76">
        <v>0</v>
      </c>
      <c r="Q418" s="76">
        <v>0</v>
      </c>
      <c r="R418" s="76">
        <v>0</v>
      </c>
      <c r="S418" s="76">
        <v>0</v>
      </c>
      <c r="T418" s="76">
        <v>0</v>
      </c>
      <c r="U418" s="76">
        <v>0</v>
      </c>
      <c r="V418" s="76">
        <v>0</v>
      </c>
      <c r="W418" s="76">
        <v>0</v>
      </c>
      <c r="X418" s="76">
        <v>0</v>
      </c>
      <c r="Y418" s="76">
        <v>0</v>
      </c>
      <c r="Z418" s="76">
        <v>0</v>
      </c>
      <c r="AA418" s="76">
        <v>0</v>
      </c>
      <c r="AB418" s="76">
        <v>0</v>
      </c>
      <c r="AC418" s="76">
        <v>0</v>
      </c>
      <c r="AD418" s="76">
        <v>0</v>
      </c>
      <c r="AE418" s="76">
        <v>0</v>
      </c>
      <c r="AF418" s="76">
        <v>0</v>
      </c>
      <c r="AG418" s="76">
        <v>0</v>
      </c>
      <c r="AH418" s="76">
        <v>0</v>
      </c>
      <c r="AI418" s="76">
        <v>0</v>
      </c>
      <c r="AJ418" s="77">
        <f t="shared" si="6"/>
        <v>0</v>
      </c>
      <c r="AM418" s="70"/>
    </row>
    <row r="419" spans="1:39" ht="20.100000000000001" hidden="1" customHeight="1" outlineLevel="2">
      <c r="A419" s="73">
        <v>1405</v>
      </c>
      <c r="B419" s="74" t="s">
        <v>1056</v>
      </c>
      <c r="C419" s="75" t="s">
        <v>1317</v>
      </c>
      <c r="D419" s="76">
        <v>0</v>
      </c>
      <c r="E419" s="76">
        <v>0</v>
      </c>
      <c r="F419" s="76">
        <v>0</v>
      </c>
      <c r="G419" s="76">
        <v>0</v>
      </c>
      <c r="H419" s="76">
        <v>0</v>
      </c>
      <c r="I419" s="76">
        <v>0</v>
      </c>
      <c r="J419" s="76">
        <v>0</v>
      </c>
      <c r="K419" s="76">
        <v>0</v>
      </c>
      <c r="L419" s="76">
        <v>0</v>
      </c>
      <c r="M419" s="76">
        <v>0</v>
      </c>
      <c r="N419" s="76">
        <v>0</v>
      </c>
      <c r="O419" s="76">
        <v>0</v>
      </c>
      <c r="P419" s="76">
        <v>0</v>
      </c>
      <c r="Q419" s="76">
        <v>0</v>
      </c>
      <c r="R419" s="76">
        <v>0</v>
      </c>
      <c r="S419" s="76">
        <v>0</v>
      </c>
      <c r="T419" s="76">
        <v>0</v>
      </c>
      <c r="U419" s="76">
        <v>0</v>
      </c>
      <c r="V419" s="76">
        <v>0</v>
      </c>
      <c r="W419" s="76">
        <v>0</v>
      </c>
      <c r="X419" s="76">
        <v>0</v>
      </c>
      <c r="Y419" s="76">
        <v>0</v>
      </c>
      <c r="Z419" s="76">
        <v>0</v>
      </c>
      <c r="AA419" s="76">
        <v>0</v>
      </c>
      <c r="AB419" s="76">
        <v>0</v>
      </c>
      <c r="AC419" s="76">
        <v>0</v>
      </c>
      <c r="AD419" s="76">
        <v>0</v>
      </c>
      <c r="AE419" s="76">
        <v>0</v>
      </c>
      <c r="AF419" s="76">
        <v>0</v>
      </c>
      <c r="AG419" s="76">
        <v>0</v>
      </c>
      <c r="AH419" s="76">
        <v>0</v>
      </c>
      <c r="AI419" s="76">
        <v>0</v>
      </c>
      <c r="AJ419" s="77">
        <f t="shared" si="6"/>
        <v>0</v>
      </c>
      <c r="AM419" s="70"/>
    </row>
    <row r="420" spans="1:39" ht="20.100000000000001" hidden="1" customHeight="1" outlineLevel="2">
      <c r="A420" s="73">
        <v>1406</v>
      </c>
      <c r="B420" s="74" t="s">
        <v>1057</v>
      </c>
      <c r="C420" s="75" t="s">
        <v>1317</v>
      </c>
      <c r="D420" s="76">
        <v>0</v>
      </c>
      <c r="E420" s="76">
        <v>0</v>
      </c>
      <c r="F420" s="76">
        <v>0</v>
      </c>
      <c r="G420" s="76">
        <v>0</v>
      </c>
      <c r="H420" s="76">
        <v>0</v>
      </c>
      <c r="I420" s="76">
        <v>0</v>
      </c>
      <c r="J420" s="76">
        <v>0</v>
      </c>
      <c r="K420" s="76">
        <v>0</v>
      </c>
      <c r="L420" s="76">
        <v>0</v>
      </c>
      <c r="M420" s="76">
        <v>0</v>
      </c>
      <c r="N420" s="76">
        <v>0</v>
      </c>
      <c r="O420" s="76">
        <v>0</v>
      </c>
      <c r="P420" s="76">
        <v>0</v>
      </c>
      <c r="Q420" s="76">
        <v>0</v>
      </c>
      <c r="R420" s="76">
        <v>0</v>
      </c>
      <c r="S420" s="76">
        <v>0</v>
      </c>
      <c r="T420" s="76">
        <v>0</v>
      </c>
      <c r="U420" s="76">
        <v>0</v>
      </c>
      <c r="V420" s="76">
        <v>0</v>
      </c>
      <c r="W420" s="76">
        <v>0</v>
      </c>
      <c r="X420" s="76">
        <v>0</v>
      </c>
      <c r="Y420" s="76">
        <v>0</v>
      </c>
      <c r="Z420" s="76">
        <v>0</v>
      </c>
      <c r="AA420" s="76">
        <v>0</v>
      </c>
      <c r="AB420" s="76">
        <v>0</v>
      </c>
      <c r="AC420" s="76">
        <v>0</v>
      </c>
      <c r="AD420" s="76">
        <v>0</v>
      </c>
      <c r="AE420" s="76">
        <v>0</v>
      </c>
      <c r="AF420" s="76">
        <v>0</v>
      </c>
      <c r="AG420" s="76">
        <v>0</v>
      </c>
      <c r="AH420" s="76">
        <v>0</v>
      </c>
      <c r="AI420" s="76">
        <v>0</v>
      </c>
      <c r="AJ420" s="77">
        <f t="shared" si="6"/>
        <v>0</v>
      </c>
      <c r="AM420" s="70"/>
    </row>
    <row r="421" spans="1:39" ht="20.100000000000001" hidden="1" customHeight="1" outlineLevel="2">
      <c r="A421" s="73">
        <v>1407</v>
      </c>
      <c r="B421" s="74" t="s">
        <v>1058</v>
      </c>
      <c r="C421" s="75" t="s">
        <v>1317</v>
      </c>
      <c r="D421" s="76">
        <v>0</v>
      </c>
      <c r="E421" s="76">
        <v>0</v>
      </c>
      <c r="F421" s="76">
        <v>0</v>
      </c>
      <c r="G421" s="76">
        <v>0</v>
      </c>
      <c r="H421" s="76">
        <v>0</v>
      </c>
      <c r="I421" s="76">
        <v>0</v>
      </c>
      <c r="J421" s="76">
        <v>0</v>
      </c>
      <c r="K421" s="76">
        <v>0</v>
      </c>
      <c r="L421" s="76">
        <v>0</v>
      </c>
      <c r="M421" s="76">
        <v>0</v>
      </c>
      <c r="N421" s="76">
        <v>0</v>
      </c>
      <c r="O421" s="76">
        <v>0</v>
      </c>
      <c r="P421" s="76">
        <v>0</v>
      </c>
      <c r="Q421" s="76">
        <v>0</v>
      </c>
      <c r="R421" s="76">
        <v>0</v>
      </c>
      <c r="S421" s="76">
        <v>0</v>
      </c>
      <c r="T421" s="76">
        <v>0</v>
      </c>
      <c r="U421" s="76">
        <v>0</v>
      </c>
      <c r="V421" s="76">
        <v>0</v>
      </c>
      <c r="W421" s="76">
        <v>0</v>
      </c>
      <c r="X421" s="76">
        <v>0</v>
      </c>
      <c r="Y421" s="76">
        <v>0</v>
      </c>
      <c r="Z421" s="76">
        <v>0</v>
      </c>
      <c r="AA421" s="76">
        <v>0</v>
      </c>
      <c r="AB421" s="76">
        <v>0</v>
      </c>
      <c r="AC421" s="76">
        <v>0</v>
      </c>
      <c r="AD421" s="76">
        <v>0</v>
      </c>
      <c r="AE421" s="76">
        <v>0</v>
      </c>
      <c r="AF421" s="76">
        <v>0</v>
      </c>
      <c r="AG421" s="76">
        <v>0</v>
      </c>
      <c r="AH421" s="76">
        <v>0</v>
      </c>
      <c r="AI421" s="76">
        <v>0</v>
      </c>
      <c r="AJ421" s="77">
        <f t="shared" si="6"/>
        <v>0</v>
      </c>
      <c r="AM421" s="70"/>
    </row>
    <row r="422" spans="1:39" ht="20.100000000000001" hidden="1" customHeight="1" outlineLevel="2">
      <c r="A422" s="73">
        <v>1408</v>
      </c>
      <c r="B422" s="74" t="s">
        <v>1059</v>
      </c>
      <c r="C422" s="75" t="s">
        <v>1317</v>
      </c>
      <c r="D422" s="76">
        <v>0</v>
      </c>
      <c r="E422" s="76">
        <v>0</v>
      </c>
      <c r="F422" s="76">
        <v>0</v>
      </c>
      <c r="G422" s="76">
        <v>0</v>
      </c>
      <c r="H422" s="76">
        <v>0</v>
      </c>
      <c r="I422" s="76">
        <v>0</v>
      </c>
      <c r="J422" s="76">
        <v>0</v>
      </c>
      <c r="K422" s="76">
        <v>0</v>
      </c>
      <c r="L422" s="76">
        <v>0</v>
      </c>
      <c r="M422" s="76">
        <v>0</v>
      </c>
      <c r="N422" s="76">
        <v>0</v>
      </c>
      <c r="O422" s="76">
        <v>0</v>
      </c>
      <c r="P422" s="76">
        <v>0</v>
      </c>
      <c r="Q422" s="76">
        <v>0</v>
      </c>
      <c r="R422" s="76">
        <v>0</v>
      </c>
      <c r="S422" s="76">
        <v>0</v>
      </c>
      <c r="T422" s="76">
        <v>0</v>
      </c>
      <c r="U422" s="76">
        <v>0</v>
      </c>
      <c r="V422" s="76">
        <v>0</v>
      </c>
      <c r="W422" s="76">
        <v>0</v>
      </c>
      <c r="X422" s="76">
        <v>0</v>
      </c>
      <c r="Y422" s="76">
        <v>0</v>
      </c>
      <c r="Z422" s="76">
        <v>0</v>
      </c>
      <c r="AA422" s="76">
        <v>0</v>
      </c>
      <c r="AB422" s="76">
        <v>0</v>
      </c>
      <c r="AC422" s="76">
        <v>0</v>
      </c>
      <c r="AD422" s="76">
        <v>0</v>
      </c>
      <c r="AE422" s="76">
        <v>0</v>
      </c>
      <c r="AF422" s="76">
        <v>0</v>
      </c>
      <c r="AG422" s="76">
        <v>0</v>
      </c>
      <c r="AH422" s="76">
        <v>0</v>
      </c>
      <c r="AI422" s="76">
        <v>0</v>
      </c>
      <c r="AJ422" s="77">
        <f t="shared" si="6"/>
        <v>0</v>
      </c>
      <c r="AM422" s="70"/>
    </row>
    <row r="423" spans="1:39" ht="20.100000000000001" hidden="1" customHeight="1" outlineLevel="2">
      <c r="A423" s="73">
        <v>1409</v>
      </c>
      <c r="B423" s="74" t="s">
        <v>1060</v>
      </c>
      <c r="C423" s="75" t="s">
        <v>1317</v>
      </c>
      <c r="D423" s="76">
        <v>0</v>
      </c>
      <c r="E423" s="76">
        <v>0</v>
      </c>
      <c r="F423" s="76">
        <v>0</v>
      </c>
      <c r="G423" s="76">
        <v>0</v>
      </c>
      <c r="H423" s="76">
        <v>0</v>
      </c>
      <c r="I423" s="76">
        <v>0</v>
      </c>
      <c r="J423" s="76">
        <v>0</v>
      </c>
      <c r="K423" s="76">
        <v>0</v>
      </c>
      <c r="L423" s="76">
        <v>0</v>
      </c>
      <c r="M423" s="76">
        <v>0</v>
      </c>
      <c r="N423" s="76">
        <v>0</v>
      </c>
      <c r="O423" s="76">
        <v>0</v>
      </c>
      <c r="P423" s="76">
        <v>0</v>
      </c>
      <c r="Q423" s="76">
        <v>0</v>
      </c>
      <c r="R423" s="76">
        <v>0</v>
      </c>
      <c r="S423" s="76">
        <v>0</v>
      </c>
      <c r="T423" s="76">
        <v>0</v>
      </c>
      <c r="U423" s="76">
        <v>0</v>
      </c>
      <c r="V423" s="76">
        <v>0</v>
      </c>
      <c r="W423" s="76">
        <v>0</v>
      </c>
      <c r="X423" s="76">
        <v>0</v>
      </c>
      <c r="Y423" s="76">
        <v>0</v>
      </c>
      <c r="Z423" s="76">
        <v>0</v>
      </c>
      <c r="AA423" s="76">
        <v>0</v>
      </c>
      <c r="AB423" s="76">
        <v>0</v>
      </c>
      <c r="AC423" s="76">
        <v>0</v>
      </c>
      <c r="AD423" s="76">
        <v>0</v>
      </c>
      <c r="AE423" s="76">
        <v>0</v>
      </c>
      <c r="AF423" s="76">
        <v>0</v>
      </c>
      <c r="AG423" s="76">
        <v>0</v>
      </c>
      <c r="AH423" s="76">
        <v>0</v>
      </c>
      <c r="AI423" s="76">
        <v>0</v>
      </c>
      <c r="AJ423" s="77">
        <f t="shared" si="6"/>
        <v>0</v>
      </c>
      <c r="AM423" s="70"/>
    </row>
    <row r="424" spans="1:39" ht="20.100000000000001" hidden="1" customHeight="1" outlineLevel="2">
      <c r="A424" s="73">
        <v>1410</v>
      </c>
      <c r="B424" s="74" t="s">
        <v>1061</v>
      </c>
      <c r="C424" s="75" t="s">
        <v>1317</v>
      </c>
      <c r="D424" s="76">
        <v>0</v>
      </c>
      <c r="E424" s="76">
        <v>0</v>
      </c>
      <c r="F424" s="76">
        <v>0</v>
      </c>
      <c r="G424" s="76">
        <v>0</v>
      </c>
      <c r="H424" s="76">
        <v>0</v>
      </c>
      <c r="I424" s="76">
        <v>0</v>
      </c>
      <c r="J424" s="76">
        <v>0</v>
      </c>
      <c r="K424" s="76">
        <v>0</v>
      </c>
      <c r="L424" s="76">
        <v>0</v>
      </c>
      <c r="M424" s="76">
        <v>0</v>
      </c>
      <c r="N424" s="76">
        <v>0</v>
      </c>
      <c r="O424" s="76">
        <v>0</v>
      </c>
      <c r="P424" s="76">
        <v>0</v>
      </c>
      <c r="Q424" s="76">
        <v>0</v>
      </c>
      <c r="R424" s="76">
        <v>0</v>
      </c>
      <c r="S424" s="76">
        <v>0</v>
      </c>
      <c r="T424" s="76">
        <v>0</v>
      </c>
      <c r="U424" s="76">
        <v>0</v>
      </c>
      <c r="V424" s="76">
        <v>0</v>
      </c>
      <c r="W424" s="76">
        <v>0</v>
      </c>
      <c r="X424" s="76">
        <v>0</v>
      </c>
      <c r="Y424" s="76">
        <v>0</v>
      </c>
      <c r="Z424" s="76">
        <v>0</v>
      </c>
      <c r="AA424" s="76">
        <v>0</v>
      </c>
      <c r="AB424" s="76">
        <v>0</v>
      </c>
      <c r="AC424" s="76">
        <v>0</v>
      </c>
      <c r="AD424" s="76">
        <v>0</v>
      </c>
      <c r="AE424" s="76">
        <v>0</v>
      </c>
      <c r="AF424" s="76">
        <v>0</v>
      </c>
      <c r="AG424" s="76">
        <v>0</v>
      </c>
      <c r="AH424" s="76">
        <v>0</v>
      </c>
      <c r="AI424" s="76">
        <v>0</v>
      </c>
      <c r="AJ424" s="77">
        <f t="shared" si="6"/>
        <v>0</v>
      </c>
      <c r="AM424" s="70"/>
    </row>
    <row r="425" spans="1:39" ht="20.100000000000001" hidden="1" customHeight="1" outlineLevel="2">
      <c r="A425" s="73">
        <v>1411</v>
      </c>
      <c r="B425" s="74" t="s">
        <v>1062</v>
      </c>
      <c r="C425" s="75" t="s">
        <v>1317</v>
      </c>
      <c r="D425" s="76">
        <v>0</v>
      </c>
      <c r="E425" s="76">
        <v>0</v>
      </c>
      <c r="F425" s="76">
        <v>0</v>
      </c>
      <c r="G425" s="76">
        <v>0</v>
      </c>
      <c r="H425" s="76">
        <v>0</v>
      </c>
      <c r="I425" s="76">
        <v>0</v>
      </c>
      <c r="J425" s="76">
        <v>0</v>
      </c>
      <c r="K425" s="76">
        <v>0</v>
      </c>
      <c r="L425" s="76">
        <v>0</v>
      </c>
      <c r="M425" s="76">
        <v>0</v>
      </c>
      <c r="N425" s="76">
        <v>0</v>
      </c>
      <c r="O425" s="76">
        <v>0</v>
      </c>
      <c r="P425" s="76">
        <v>0</v>
      </c>
      <c r="Q425" s="76">
        <v>0</v>
      </c>
      <c r="R425" s="76">
        <v>0</v>
      </c>
      <c r="S425" s="76">
        <v>0</v>
      </c>
      <c r="T425" s="76">
        <v>0</v>
      </c>
      <c r="U425" s="76">
        <v>0</v>
      </c>
      <c r="V425" s="76">
        <v>0</v>
      </c>
      <c r="W425" s="76">
        <v>0</v>
      </c>
      <c r="X425" s="76">
        <v>0</v>
      </c>
      <c r="Y425" s="76">
        <v>0</v>
      </c>
      <c r="Z425" s="76">
        <v>0</v>
      </c>
      <c r="AA425" s="76">
        <v>0</v>
      </c>
      <c r="AB425" s="76">
        <v>0</v>
      </c>
      <c r="AC425" s="76">
        <v>0</v>
      </c>
      <c r="AD425" s="76">
        <v>0</v>
      </c>
      <c r="AE425" s="76">
        <v>0</v>
      </c>
      <c r="AF425" s="76">
        <v>0</v>
      </c>
      <c r="AG425" s="76">
        <v>0</v>
      </c>
      <c r="AH425" s="76">
        <v>0</v>
      </c>
      <c r="AI425" s="76">
        <v>0</v>
      </c>
      <c r="AJ425" s="77">
        <f t="shared" si="6"/>
        <v>0</v>
      </c>
      <c r="AM425" s="70"/>
    </row>
    <row r="426" spans="1:39" ht="20.100000000000001" hidden="1" customHeight="1" outlineLevel="2">
      <c r="A426" s="73">
        <v>1412</v>
      </c>
      <c r="B426" s="74" t="s">
        <v>1063</v>
      </c>
      <c r="C426" s="75" t="s">
        <v>1317</v>
      </c>
      <c r="D426" s="76">
        <v>0</v>
      </c>
      <c r="E426" s="76">
        <v>0</v>
      </c>
      <c r="F426" s="76">
        <v>0</v>
      </c>
      <c r="G426" s="76">
        <v>0</v>
      </c>
      <c r="H426" s="76">
        <v>0</v>
      </c>
      <c r="I426" s="76">
        <v>0</v>
      </c>
      <c r="J426" s="76">
        <v>0</v>
      </c>
      <c r="K426" s="76">
        <v>0</v>
      </c>
      <c r="L426" s="76">
        <v>0</v>
      </c>
      <c r="M426" s="76">
        <v>0</v>
      </c>
      <c r="N426" s="76">
        <v>0</v>
      </c>
      <c r="O426" s="76">
        <v>0</v>
      </c>
      <c r="P426" s="76">
        <v>0</v>
      </c>
      <c r="Q426" s="76">
        <v>0</v>
      </c>
      <c r="R426" s="76">
        <v>0</v>
      </c>
      <c r="S426" s="76">
        <v>0</v>
      </c>
      <c r="T426" s="76">
        <v>0</v>
      </c>
      <c r="U426" s="76">
        <v>0</v>
      </c>
      <c r="V426" s="76">
        <v>0</v>
      </c>
      <c r="W426" s="76">
        <v>0</v>
      </c>
      <c r="X426" s="76">
        <v>0</v>
      </c>
      <c r="Y426" s="76">
        <v>0</v>
      </c>
      <c r="Z426" s="76">
        <v>0</v>
      </c>
      <c r="AA426" s="76">
        <v>0</v>
      </c>
      <c r="AB426" s="76">
        <v>0</v>
      </c>
      <c r="AC426" s="76">
        <v>0</v>
      </c>
      <c r="AD426" s="76">
        <v>0</v>
      </c>
      <c r="AE426" s="76">
        <v>0</v>
      </c>
      <c r="AF426" s="76">
        <v>0</v>
      </c>
      <c r="AG426" s="76">
        <v>0</v>
      </c>
      <c r="AH426" s="76">
        <v>0</v>
      </c>
      <c r="AI426" s="76">
        <v>0</v>
      </c>
      <c r="AJ426" s="77">
        <f t="shared" si="6"/>
        <v>0</v>
      </c>
      <c r="AM426" s="70"/>
    </row>
    <row r="427" spans="1:39" ht="20.100000000000001" hidden="1" customHeight="1" outlineLevel="2">
      <c r="A427" s="73">
        <v>1413</v>
      </c>
      <c r="B427" s="74" t="s">
        <v>1035</v>
      </c>
      <c r="C427" s="75" t="s">
        <v>1317</v>
      </c>
      <c r="D427" s="76">
        <v>0</v>
      </c>
      <c r="E427" s="76">
        <v>0</v>
      </c>
      <c r="F427" s="76">
        <v>0</v>
      </c>
      <c r="G427" s="76">
        <v>0</v>
      </c>
      <c r="H427" s="76">
        <v>0</v>
      </c>
      <c r="I427" s="76">
        <v>0</v>
      </c>
      <c r="J427" s="76">
        <v>0</v>
      </c>
      <c r="K427" s="76">
        <v>0</v>
      </c>
      <c r="L427" s="76">
        <v>0</v>
      </c>
      <c r="M427" s="76">
        <v>0</v>
      </c>
      <c r="N427" s="76">
        <v>0</v>
      </c>
      <c r="O427" s="76">
        <v>0</v>
      </c>
      <c r="P427" s="76">
        <v>0</v>
      </c>
      <c r="Q427" s="76">
        <v>0</v>
      </c>
      <c r="R427" s="76">
        <v>0</v>
      </c>
      <c r="S427" s="76">
        <v>0</v>
      </c>
      <c r="T427" s="76">
        <v>0</v>
      </c>
      <c r="U427" s="76">
        <v>0</v>
      </c>
      <c r="V427" s="76">
        <v>0</v>
      </c>
      <c r="W427" s="76">
        <v>0</v>
      </c>
      <c r="X427" s="76">
        <v>0</v>
      </c>
      <c r="Y427" s="76">
        <v>0</v>
      </c>
      <c r="Z427" s="76">
        <v>0</v>
      </c>
      <c r="AA427" s="76">
        <v>0</v>
      </c>
      <c r="AB427" s="76">
        <v>0</v>
      </c>
      <c r="AC427" s="76">
        <v>0</v>
      </c>
      <c r="AD427" s="76">
        <v>0</v>
      </c>
      <c r="AE427" s="76">
        <v>0</v>
      </c>
      <c r="AF427" s="76">
        <v>0</v>
      </c>
      <c r="AG427" s="76">
        <v>0</v>
      </c>
      <c r="AH427" s="76">
        <v>0</v>
      </c>
      <c r="AI427" s="76">
        <v>0</v>
      </c>
      <c r="AJ427" s="77">
        <f t="shared" si="6"/>
        <v>0</v>
      </c>
      <c r="AM427" s="70"/>
    </row>
    <row r="428" spans="1:39" ht="20.100000000000001" hidden="1" customHeight="1" outlineLevel="2">
      <c r="A428" s="73">
        <v>1414</v>
      </c>
      <c r="B428" s="74" t="s">
        <v>1064</v>
      </c>
      <c r="C428" s="75" t="s">
        <v>1317</v>
      </c>
      <c r="D428" s="76">
        <v>0</v>
      </c>
      <c r="E428" s="76">
        <v>0</v>
      </c>
      <c r="F428" s="76">
        <v>0</v>
      </c>
      <c r="G428" s="76">
        <v>0</v>
      </c>
      <c r="H428" s="76">
        <v>0</v>
      </c>
      <c r="I428" s="76">
        <v>0</v>
      </c>
      <c r="J428" s="76">
        <v>0</v>
      </c>
      <c r="K428" s="76">
        <v>0</v>
      </c>
      <c r="L428" s="76">
        <v>0</v>
      </c>
      <c r="M428" s="76">
        <v>0</v>
      </c>
      <c r="N428" s="76">
        <v>0</v>
      </c>
      <c r="O428" s="76">
        <v>0</v>
      </c>
      <c r="P428" s="76">
        <v>0</v>
      </c>
      <c r="Q428" s="76">
        <v>0</v>
      </c>
      <c r="R428" s="76">
        <v>0</v>
      </c>
      <c r="S428" s="76">
        <v>0</v>
      </c>
      <c r="T428" s="76">
        <v>0</v>
      </c>
      <c r="U428" s="76">
        <v>0</v>
      </c>
      <c r="V428" s="76">
        <v>0</v>
      </c>
      <c r="W428" s="76">
        <v>0</v>
      </c>
      <c r="X428" s="76">
        <v>0</v>
      </c>
      <c r="Y428" s="76">
        <v>0</v>
      </c>
      <c r="Z428" s="76">
        <v>0</v>
      </c>
      <c r="AA428" s="76">
        <v>0</v>
      </c>
      <c r="AB428" s="76">
        <v>0</v>
      </c>
      <c r="AC428" s="76">
        <v>0</v>
      </c>
      <c r="AD428" s="76">
        <v>0</v>
      </c>
      <c r="AE428" s="76">
        <v>0</v>
      </c>
      <c r="AF428" s="76">
        <v>0</v>
      </c>
      <c r="AG428" s="76">
        <v>0</v>
      </c>
      <c r="AH428" s="76">
        <v>0</v>
      </c>
      <c r="AI428" s="76">
        <v>0</v>
      </c>
      <c r="AJ428" s="77">
        <f t="shared" si="6"/>
        <v>0</v>
      </c>
      <c r="AM428" s="70"/>
    </row>
    <row r="429" spans="1:39" ht="20.100000000000001" hidden="1" customHeight="1" outlineLevel="2">
      <c r="A429" s="73">
        <v>1415</v>
      </c>
      <c r="B429" s="74" t="s">
        <v>1065</v>
      </c>
      <c r="C429" s="75" t="s">
        <v>1317</v>
      </c>
      <c r="D429" s="76">
        <v>0</v>
      </c>
      <c r="E429" s="76">
        <v>0</v>
      </c>
      <c r="F429" s="76">
        <v>0</v>
      </c>
      <c r="G429" s="76">
        <v>0</v>
      </c>
      <c r="H429" s="76">
        <v>0</v>
      </c>
      <c r="I429" s="76">
        <v>0</v>
      </c>
      <c r="J429" s="76">
        <v>0</v>
      </c>
      <c r="K429" s="76">
        <v>0</v>
      </c>
      <c r="L429" s="76">
        <v>0</v>
      </c>
      <c r="M429" s="76">
        <v>0</v>
      </c>
      <c r="N429" s="76">
        <v>0</v>
      </c>
      <c r="O429" s="76">
        <v>0</v>
      </c>
      <c r="P429" s="76">
        <v>0</v>
      </c>
      <c r="Q429" s="76">
        <v>0</v>
      </c>
      <c r="R429" s="76">
        <v>0</v>
      </c>
      <c r="S429" s="76">
        <v>0</v>
      </c>
      <c r="T429" s="76">
        <v>0</v>
      </c>
      <c r="U429" s="76">
        <v>0</v>
      </c>
      <c r="V429" s="76">
        <v>0</v>
      </c>
      <c r="W429" s="76">
        <v>0</v>
      </c>
      <c r="X429" s="76">
        <v>0</v>
      </c>
      <c r="Y429" s="76">
        <v>0</v>
      </c>
      <c r="Z429" s="76">
        <v>0</v>
      </c>
      <c r="AA429" s="76">
        <v>0</v>
      </c>
      <c r="AB429" s="76">
        <v>0</v>
      </c>
      <c r="AC429" s="76">
        <v>0</v>
      </c>
      <c r="AD429" s="76">
        <v>0</v>
      </c>
      <c r="AE429" s="76">
        <v>0</v>
      </c>
      <c r="AF429" s="76">
        <v>0</v>
      </c>
      <c r="AG429" s="76">
        <v>0</v>
      </c>
      <c r="AH429" s="76">
        <v>0</v>
      </c>
      <c r="AI429" s="76">
        <v>0</v>
      </c>
      <c r="AJ429" s="77">
        <f t="shared" si="6"/>
        <v>0</v>
      </c>
      <c r="AM429" s="70"/>
    </row>
    <row r="430" spans="1:39" ht="20.100000000000001" hidden="1" customHeight="1" outlineLevel="2">
      <c r="A430" s="73">
        <v>1416</v>
      </c>
      <c r="B430" s="74" t="s">
        <v>1066</v>
      </c>
      <c r="C430" s="75" t="s">
        <v>1317</v>
      </c>
      <c r="D430" s="76">
        <v>0</v>
      </c>
      <c r="E430" s="76">
        <v>0</v>
      </c>
      <c r="F430" s="76">
        <v>0</v>
      </c>
      <c r="G430" s="76">
        <v>0</v>
      </c>
      <c r="H430" s="76">
        <v>0</v>
      </c>
      <c r="I430" s="76">
        <v>0</v>
      </c>
      <c r="J430" s="76">
        <v>0</v>
      </c>
      <c r="K430" s="76">
        <v>0</v>
      </c>
      <c r="L430" s="76">
        <v>0</v>
      </c>
      <c r="M430" s="76">
        <v>0</v>
      </c>
      <c r="N430" s="76">
        <v>0</v>
      </c>
      <c r="O430" s="76">
        <v>0</v>
      </c>
      <c r="P430" s="76">
        <v>0</v>
      </c>
      <c r="Q430" s="76">
        <v>0</v>
      </c>
      <c r="R430" s="76">
        <v>0</v>
      </c>
      <c r="S430" s="76">
        <v>0</v>
      </c>
      <c r="T430" s="76">
        <v>0</v>
      </c>
      <c r="U430" s="76">
        <v>0</v>
      </c>
      <c r="V430" s="76">
        <v>0</v>
      </c>
      <c r="W430" s="76">
        <v>0</v>
      </c>
      <c r="X430" s="76">
        <v>0</v>
      </c>
      <c r="Y430" s="76">
        <v>0</v>
      </c>
      <c r="Z430" s="76">
        <v>0</v>
      </c>
      <c r="AA430" s="76">
        <v>0</v>
      </c>
      <c r="AB430" s="76">
        <v>0</v>
      </c>
      <c r="AC430" s="76">
        <v>0</v>
      </c>
      <c r="AD430" s="76">
        <v>0</v>
      </c>
      <c r="AE430" s="76">
        <v>0</v>
      </c>
      <c r="AF430" s="76">
        <v>0</v>
      </c>
      <c r="AG430" s="76">
        <v>0</v>
      </c>
      <c r="AH430" s="76">
        <v>0</v>
      </c>
      <c r="AI430" s="76">
        <v>0</v>
      </c>
      <c r="AJ430" s="77">
        <f t="shared" si="6"/>
        <v>0</v>
      </c>
      <c r="AM430" s="70"/>
    </row>
    <row r="431" spans="1:39" ht="20.100000000000001" hidden="1" customHeight="1" outlineLevel="2">
      <c r="A431" s="73">
        <v>1417</v>
      </c>
      <c r="B431" s="74" t="s">
        <v>1067</v>
      </c>
      <c r="C431" s="75" t="s">
        <v>1317</v>
      </c>
      <c r="D431" s="76">
        <v>0</v>
      </c>
      <c r="E431" s="76">
        <v>0</v>
      </c>
      <c r="F431" s="76">
        <v>0</v>
      </c>
      <c r="G431" s="76">
        <v>0</v>
      </c>
      <c r="H431" s="76">
        <v>0</v>
      </c>
      <c r="I431" s="76">
        <v>0</v>
      </c>
      <c r="J431" s="76">
        <v>0</v>
      </c>
      <c r="K431" s="76">
        <v>0</v>
      </c>
      <c r="L431" s="76">
        <v>0</v>
      </c>
      <c r="M431" s="76">
        <v>0</v>
      </c>
      <c r="N431" s="76">
        <v>0</v>
      </c>
      <c r="O431" s="76">
        <v>0</v>
      </c>
      <c r="P431" s="76">
        <v>0</v>
      </c>
      <c r="Q431" s="76">
        <v>0</v>
      </c>
      <c r="R431" s="76">
        <v>0</v>
      </c>
      <c r="S431" s="76">
        <v>0</v>
      </c>
      <c r="T431" s="76">
        <v>0</v>
      </c>
      <c r="U431" s="76">
        <v>0</v>
      </c>
      <c r="V431" s="76">
        <v>0</v>
      </c>
      <c r="W431" s="76">
        <v>0</v>
      </c>
      <c r="X431" s="76">
        <v>0</v>
      </c>
      <c r="Y431" s="76">
        <v>0</v>
      </c>
      <c r="Z431" s="76">
        <v>0</v>
      </c>
      <c r="AA431" s="76">
        <v>0</v>
      </c>
      <c r="AB431" s="76">
        <v>0</v>
      </c>
      <c r="AC431" s="76">
        <v>0</v>
      </c>
      <c r="AD431" s="76">
        <v>0</v>
      </c>
      <c r="AE431" s="76">
        <v>0</v>
      </c>
      <c r="AF431" s="76">
        <v>0</v>
      </c>
      <c r="AG431" s="76">
        <v>0</v>
      </c>
      <c r="AH431" s="76">
        <v>0</v>
      </c>
      <c r="AI431" s="76">
        <v>0</v>
      </c>
      <c r="AJ431" s="77">
        <f t="shared" si="6"/>
        <v>0</v>
      </c>
      <c r="AM431" s="70"/>
    </row>
    <row r="432" spans="1:39" ht="20.100000000000001" hidden="1" customHeight="1" outlineLevel="2">
      <c r="A432" s="73">
        <v>1418</v>
      </c>
      <c r="B432" s="74" t="s">
        <v>1068</v>
      </c>
      <c r="C432" s="75" t="s">
        <v>1317</v>
      </c>
      <c r="D432" s="76">
        <v>0</v>
      </c>
      <c r="E432" s="76">
        <v>0</v>
      </c>
      <c r="F432" s="76">
        <v>0</v>
      </c>
      <c r="G432" s="76">
        <v>0</v>
      </c>
      <c r="H432" s="76">
        <v>0</v>
      </c>
      <c r="I432" s="76">
        <v>0</v>
      </c>
      <c r="J432" s="76">
        <v>0</v>
      </c>
      <c r="K432" s="76">
        <v>0</v>
      </c>
      <c r="L432" s="76">
        <v>0</v>
      </c>
      <c r="M432" s="76">
        <v>0</v>
      </c>
      <c r="N432" s="76">
        <v>0</v>
      </c>
      <c r="O432" s="76">
        <v>0</v>
      </c>
      <c r="P432" s="76">
        <v>0</v>
      </c>
      <c r="Q432" s="76">
        <v>0</v>
      </c>
      <c r="R432" s="76">
        <v>0</v>
      </c>
      <c r="S432" s="76">
        <v>0</v>
      </c>
      <c r="T432" s="76">
        <v>0</v>
      </c>
      <c r="U432" s="76">
        <v>0</v>
      </c>
      <c r="V432" s="76">
        <v>0</v>
      </c>
      <c r="W432" s="76">
        <v>0</v>
      </c>
      <c r="X432" s="76">
        <v>0</v>
      </c>
      <c r="Y432" s="76">
        <v>0</v>
      </c>
      <c r="Z432" s="76">
        <v>0</v>
      </c>
      <c r="AA432" s="76">
        <v>0</v>
      </c>
      <c r="AB432" s="76">
        <v>0</v>
      </c>
      <c r="AC432" s="76">
        <v>0</v>
      </c>
      <c r="AD432" s="76">
        <v>0</v>
      </c>
      <c r="AE432" s="76">
        <v>0</v>
      </c>
      <c r="AF432" s="76">
        <v>0</v>
      </c>
      <c r="AG432" s="76">
        <v>0</v>
      </c>
      <c r="AH432" s="76">
        <v>0</v>
      </c>
      <c r="AI432" s="76">
        <v>0</v>
      </c>
      <c r="AJ432" s="77">
        <f t="shared" si="6"/>
        <v>0</v>
      </c>
      <c r="AM432" s="70"/>
    </row>
    <row r="433" spans="1:39" ht="20.100000000000001" hidden="1" customHeight="1" outlineLevel="2">
      <c r="A433" s="73">
        <v>1419</v>
      </c>
      <c r="B433" s="74" t="s">
        <v>1069</v>
      </c>
      <c r="C433" s="75" t="s">
        <v>1317</v>
      </c>
      <c r="D433" s="76">
        <v>0</v>
      </c>
      <c r="E433" s="76">
        <v>0</v>
      </c>
      <c r="F433" s="76">
        <v>0</v>
      </c>
      <c r="G433" s="76">
        <v>0</v>
      </c>
      <c r="H433" s="76">
        <v>0</v>
      </c>
      <c r="I433" s="76">
        <v>0</v>
      </c>
      <c r="J433" s="76">
        <v>0</v>
      </c>
      <c r="K433" s="76">
        <v>0</v>
      </c>
      <c r="L433" s="76">
        <v>0</v>
      </c>
      <c r="M433" s="76">
        <v>0</v>
      </c>
      <c r="N433" s="76">
        <v>0</v>
      </c>
      <c r="O433" s="76">
        <v>0</v>
      </c>
      <c r="P433" s="76">
        <v>0</v>
      </c>
      <c r="Q433" s="76">
        <v>0</v>
      </c>
      <c r="R433" s="76">
        <v>0</v>
      </c>
      <c r="S433" s="76">
        <v>0</v>
      </c>
      <c r="T433" s="76">
        <v>0</v>
      </c>
      <c r="U433" s="76">
        <v>0</v>
      </c>
      <c r="V433" s="76">
        <v>0</v>
      </c>
      <c r="W433" s="76">
        <v>0</v>
      </c>
      <c r="X433" s="76">
        <v>0</v>
      </c>
      <c r="Y433" s="76">
        <v>0</v>
      </c>
      <c r="Z433" s="76">
        <v>0</v>
      </c>
      <c r="AA433" s="76">
        <v>0</v>
      </c>
      <c r="AB433" s="76">
        <v>0</v>
      </c>
      <c r="AC433" s="76">
        <v>0</v>
      </c>
      <c r="AD433" s="76">
        <v>0</v>
      </c>
      <c r="AE433" s="76">
        <v>0</v>
      </c>
      <c r="AF433" s="76">
        <v>0</v>
      </c>
      <c r="AG433" s="76">
        <v>0</v>
      </c>
      <c r="AH433" s="76">
        <v>0</v>
      </c>
      <c r="AI433" s="76">
        <v>0</v>
      </c>
      <c r="AJ433" s="77">
        <f t="shared" si="6"/>
        <v>0</v>
      </c>
      <c r="AM433" s="70"/>
    </row>
    <row r="434" spans="1:39" ht="20.100000000000001" hidden="1" customHeight="1" outlineLevel="2">
      <c r="A434" s="73">
        <v>1420</v>
      </c>
      <c r="B434" s="74" t="s">
        <v>1070</v>
      </c>
      <c r="C434" s="75" t="s">
        <v>1317</v>
      </c>
      <c r="D434" s="76">
        <v>0</v>
      </c>
      <c r="E434" s="76">
        <v>0</v>
      </c>
      <c r="F434" s="76">
        <v>0</v>
      </c>
      <c r="G434" s="76">
        <v>0</v>
      </c>
      <c r="H434" s="76">
        <v>0</v>
      </c>
      <c r="I434" s="76">
        <v>0</v>
      </c>
      <c r="J434" s="76">
        <v>0</v>
      </c>
      <c r="K434" s="76">
        <v>0</v>
      </c>
      <c r="L434" s="76">
        <v>0</v>
      </c>
      <c r="M434" s="76">
        <v>0</v>
      </c>
      <c r="N434" s="76">
        <v>0</v>
      </c>
      <c r="O434" s="76">
        <v>0</v>
      </c>
      <c r="P434" s="76">
        <v>0</v>
      </c>
      <c r="Q434" s="76">
        <v>0</v>
      </c>
      <c r="R434" s="76">
        <v>0</v>
      </c>
      <c r="S434" s="76">
        <v>0</v>
      </c>
      <c r="T434" s="76">
        <v>0</v>
      </c>
      <c r="U434" s="76">
        <v>0</v>
      </c>
      <c r="V434" s="76">
        <v>0</v>
      </c>
      <c r="W434" s="76">
        <v>0</v>
      </c>
      <c r="X434" s="76">
        <v>0</v>
      </c>
      <c r="Y434" s="76">
        <v>0</v>
      </c>
      <c r="Z434" s="76">
        <v>0</v>
      </c>
      <c r="AA434" s="76">
        <v>0</v>
      </c>
      <c r="AB434" s="76">
        <v>0</v>
      </c>
      <c r="AC434" s="76">
        <v>0</v>
      </c>
      <c r="AD434" s="76">
        <v>0</v>
      </c>
      <c r="AE434" s="76">
        <v>0</v>
      </c>
      <c r="AF434" s="76">
        <v>0</v>
      </c>
      <c r="AG434" s="76">
        <v>0</v>
      </c>
      <c r="AH434" s="76">
        <v>0</v>
      </c>
      <c r="AI434" s="76">
        <v>0</v>
      </c>
      <c r="AJ434" s="77">
        <f t="shared" si="6"/>
        <v>0</v>
      </c>
      <c r="AM434" s="70"/>
    </row>
    <row r="435" spans="1:39" ht="20.100000000000001" hidden="1" customHeight="1" outlineLevel="2">
      <c r="A435" s="73">
        <v>1421</v>
      </c>
      <c r="B435" s="74" t="s">
        <v>1071</v>
      </c>
      <c r="C435" s="75" t="s">
        <v>1317</v>
      </c>
      <c r="D435" s="76">
        <v>0</v>
      </c>
      <c r="E435" s="76">
        <v>0</v>
      </c>
      <c r="F435" s="76">
        <v>0</v>
      </c>
      <c r="G435" s="76">
        <v>0</v>
      </c>
      <c r="H435" s="76">
        <v>0</v>
      </c>
      <c r="I435" s="76">
        <v>0</v>
      </c>
      <c r="J435" s="76">
        <v>0</v>
      </c>
      <c r="K435" s="76">
        <v>0</v>
      </c>
      <c r="L435" s="76">
        <v>0</v>
      </c>
      <c r="M435" s="76">
        <v>0</v>
      </c>
      <c r="N435" s="76">
        <v>0</v>
      </c>
      <c r="O435" s="76">
        <v>0</v>
      </c>
      <c r="P435" s="76">
        <v>0</v>
      </c>
      <c r="Q435" s="76">
        <v>0</v>
      </c>
      <c r="R435" s="76">
        <v>0</v>
      </c>
      <c r="S435" s="76">
        <v>0</v>
      </c>
      <c r="T435" s="76">
        <v>0</v>
      </c>
      <c r="U435" s="76">
        <v>0</v>
      </c>
      <c r="V435" s="76">
        <v>0</v>
      </c>
      <c r="W435" s="76">
        <v>0</v>
      </c>
      <c r="X435" s="76">
        <v>0</v>
      </c>
      <c r="Y435" s="76">
        <v>0</v>
      </c>
      <c r="Z435" s="76">
        <v>0</v>
      </c>
      <c r="AA435" s="76">
        <v>0</v>
      </c>
      <c r="AB435" s="76">
        <v>0</v>
      </c>
      <c r="AC435" s="76">
        <v>0</v>
      </c>
      <c r="AD435" s="76">
        <v>0</v>
      </c>
      <c r="AE435" s="76">
        <v>0</v>
      </c>
      <c r="AF435" s="76">
        <v>0</v>
      </c>
      <c r="AG435" s="76">
        <v>0</v>
      </c>
      <c r="AH435" s="76">
        <v>0</v>
      </c>
      <c r="AI435" s="76">
        <v>0</v>
      </c>
      <c r="AJ435" s="77">
        <f t="shared" si="6"/>
        <v>0</v>
      </c>
      <c r="AM435" s="70"/>
    </row>
    <row r="436" spans="1:39" ht="20.100000000000001" hidden="1" customHeight="1" outlineLevel="2">
      <c r="A436" s="73">
        <v>1422</v>
      </c>
      <c r="B436" s="74" t="s">
        <v>1072</v>
      </c>
      <c r="C436" s="75" t="s">
        <v>1317</v>
      </c>
      <c r="D436" s="76">
        <v>0</v>
      </c>
      <c r="E436" s="76">
        <v>0</v>
      </c>
      <c r="F436" s="76">
        <v>0</v>
      </c>
      <c r="G436" s="76">
        <v>0</v>
      </c>
      <c r="H436" s="76">
        <v>0</v>
      </c>
      <c r="I436" s="76">
        <v>0</v>
      </c>
      <c r="J436" s="76">
        <v>0</v>
      </c>
      <c r="K436" s="76">
        <v>0</v>
      </c>
      <c r="L436" s="76">
        <v>0</v>
      </c>
      <c r="M436" s="76">
        <v>0</v>
      </c>
      <c r="N436" s="76">
        <v>0</v>
      </c>
      <c r="O436" s="76">
        <v>0</v>
      </c>
      <c r="P436" s="76">
        <v>0</v>
      </c>
      <c r="Q436" s="76">
        <v>0</v>
      </c>
      <c r="R436" s="76">
        <v>0</v>
      </c>
      <c r="S436" s="76">
        <v>0</v>
      </c>
      <c r="T436" s="76">
        <v>0</v>
      </c>
      <c r="U436" s="76">
        <v>0</v>
      </c>
      <c r="V436" s="76">
        <v>0</v>
      </c>
      <c r="W436" s="76">
        <v>0</v>
      </c>
      <c r="X436" s="76">
        <v>0</v>
      </c>
      <c r="Y436" s="76">
        <v>0</v>
      </c>
      <c r="Z436" s="76">
        <v>0</v>
      </c>
      <c r="AA436" s="76">
        <v>0</v>
      </c>
      <c r="AB436" s="76">
        <v>0</v>
      </c>
      <c r="AC436" s="76">
        <v>0</v>
      </c>
      <c r="AD436" s="76">
        <v>0</v>
      </c>
      <c r="AE436" s="76">
        <v>0</v>
      </c>
      <c r="AF436" s="76">
        <v>0</v>
      </c>
      <c r="AG436" s="76">
        <v>0</v>
      </c>
      <c r="AH436" s="76">
        <v>0</v>
      </c>
      <c r="AI436" s="76">
        <v>0</v>
      </c>
      <c r="AJ436" s="77">
        <f t="shared" si="6"/>
        <v>0</v>
      </c>
      <c r="AM436" s="70"/>
    </row>
    <row r="437" spans="1:39" ht="20.100000000000001" hidden="1" customHeight="1" outlineLevel="2">
      <c r="A437" s="73">
        <v>1423</v>
      </c>
      <c r="B437" s="74" t="s">
        <v>1073</v>
      </c>
      <c r="C437" s="75" t="s">
        <v>1317</v>
      </c>
      <c r="D437" s="76">
        <v>0</v>
      </c>
      <c r="E437" s="76">
        <v>0</v>
      </c>
      <c r="F437" s="76">
        <v>0</v>
      </c>
      <c r="G437" s="76">
        <v>0</v>
      </c>
      <c r="H437" s="76">
        <v>0</v>
      </c>
      <c r="I437" s="76">
        <v>0</v>
      </c>
      <c r="J437" s="76">
        <v>0</v>
      </c>
      <c r="K437" s="76">
        <v>0</v>
      </c>
      <c r="L437" s="76">
        <v>0</v>
      </c>
      <c r="M437" s="76">
        <v>0</v>
      </c>
      <c r="N437" s="76">
        <v>0</v>
      </c>
      <c r="O437" s="76">
        <v>0</v>
      </c>
      <c r="P437" s="76">
        <v>0</v>
      </c>
      <c r="Q437" s="76">
        <v>0</v>
      </c>
      <c r="R437" s="76">
        <v>0</v>
      </c>
      <c r="S437" s="76">
        <v>0</v>
      </c>
      <c r="T437" s="76">
        <v>0</v>
      </c>
      <c r="U437" s="76">
        <v>0</v>
      </c>
      <c r="V437" s="76">
        <v>0</v>
      </c>
      <c r="W437" s="76">
        <v>0</v>
      </c>
      <c r="X437" s="76">
        <v>0</v>
      </c>
      <c r="Y437" s="76">
        <v>0</v>
      </c>
      <c r="Z437" s="76">
        <v>0</v>
      </c>
      <c r="AA437" s="76">
        <v>0</v>
      </c>
      <c r="AB437" s="76">
        <v>0</v>
      </c>
      <c r="AC437" s="76">
        <v>0</v>
      </c>
      <c r="AD437" s="76">
        <v>0</v>
      </c>
      <c r="AE437" s="76">
        <v>0</v>
      </c>
      <c r="AF437" s="76">
        <v>0</v>
      </c>
      <c r="AG437" s="76">
        <v>0</v>
      </c>
      <c r="AH437" s="76">
        <v>0</v>
      </c>
      <c r="AI437" s="76">
        <v>0</v>
      </c>
      <c r="AJ437" s="77">
        <f t="shared" si="6"/>
        <v>0</v>
      </c>
      <c r="AM437" s="70"/>
    </row>
    <row r="438" spans="1:39" ht="20.100000000000001" hidden="1" customHeight="1" outlineLevel="2">
      <c r="A438" s="73">
        <v>1424</v>
      </c>
      <c r="B438" s="74" t="s">
        <v>1074</v>
      </c>
      <c r="C438" s="75" t="s">
        <v>1317</v>
      </c>
      <c r="D438" s="76">
        <v>0</v>
      </c>
      <c r="E438" s="76">
        <v>0</v>
      </c>
      <c r="F438" s="76">
        <v>0</v>
      </c>
      <c r="G438" s="76">
        <v>0</v>
      </c>
      <c r="H438" s="76">
        <v>0</v>
      </c>
      <c r="I438" s="76">
        <v>0</v>
      </c>
      <c r="J438" s="76">
        <v>0</v>
      </c>
      <c r="K438" s="76">
        <v>0</v>
      </c>
      <c r="L438" s="76">
        <v>0</v>
      </c>
      <c r="M438" s="76">
        <v>0</v>
      </c>
      <c r="N438" s="76">
        <v>0</v>
      </c>
      <c r="O438" s="76">
        <v>0</v>
      </c>
      <c r="P438" s="76">
        <v>0</v>
      </c>
      <c r="Q438" s="76">
        <v>0</v>
      </c>
      <c r="R438" s="76">
        <v>0</v>
      </c>
      <c r="S438" s="76">
        <v>0</v>
      </c>
      <c r="T438" s="76">
        <v>0</v>
      </c>
      <c r="U438" s="76">
        <v>0</v>
      </c>
      <c r="V438" s="76">
        <v>0</v>
      </c>
      <c r="W438" s="76">
        <v>0</v>
      </c>
      <c r="X438" s="76">
        <v>0</v>
      </c>
      <c r="Y438" s="76">
        <v>0</v>
      </c>
      <c r="Z438" s="76">
        <v>0</v>
      </c>
      <c r="AA438" s="76">
        <v>0</v>
      </c>
      <c r="AB438" s="76">
        <v>0</v>
      </c>
      <c r="AC438" s="76">
        <v>0</v>
      </c>
      <c r="AD438" s="76">
        <v>0</v>
      </c>
      <c r="AE438" s="76">
        <v>0</v>
      </c>
      <c r="AF438" s="76">
        <v>0</v>
      </c>
      <c r="AG438" s="76">
        <v>0</v>
      </c>
      <c r="AH438" s="76">
        <v>0</v>
      </c>
      <c r="AI438" s="76">
        <v>0</v>
      </c>
      <c r="AJ438" s="77">
        <f t="shared" si="6"/>
        <v>0</v>
      </c>
      <c r="AM438" s="70"/>
    </row>
    <row r="439" spans="1:39" ht="20.100000000000001" hidden="1" customHeight="1" outlineLevel="2">
      <c r="A439" s="73">
        <v>1425</v>
      </c>
      <c r="B439" s="74" t="s">
        <v>1075</v>
      </c>
      <c r="C439" s="75" t="s">
        <v>1317</v>
      </c>
      <c r="D439" s="76">
        <v>0</v>
      </c>
      <c r="E439" s="76">
        <v>0</v>
      </c>
      <c r="F439" s="76">
        <v>0</v>
      </c>
      <c r="G439" s="76">
        <v>0</v>
      </c>
      <c r="H439" s="76">
        <v>0</v>
      </c>
      <c r="I439" s="76">
        <v>0</v>
      </c>
      <c r="J439" s="76">
        <v>0</v>
      </c>
      <c r="K439" s="76">
        <v>0</v>
      </c>
      <c r="L439" s="76">
        <v>0</v>
      </c>
      <c r="M439" s="76">
        <v>0</v>
      </c>
      <c r="N439" s="76">
        <v>0</v>
      </c>
      <c r="O439" s="76">
        <v>0</v>
      </c>
      <c r="P439" s="76">
        <v>0</v>
      </c>
      <c r="Q439" s="76">
        <v>0</v>
      </c>
      <c r="R439" s="76">
        <v>0</v>
      </c>
      <c r="S439" s="76">
        <v>0</v>
      </c>
      <c r="T439" s="76">
        <v>0</v>
      </c>
      <c r="U439" s="76">
        <v>0</v>
      </c>
      <c r="V439" s="76">
        <v>0</v>
      </c>
      <c r="W439" s="76">
        <v>0</v>
      </c>
      <c r="X439" s="76">
        <v>0</v>
      </c>
      <c r="Y439" s="76">
        <v>0</v>
      </c>
      <c r="Z439" s="76">
        <v>0</v>
      </c>
      <c r="AA439" s="76">
        <v>0</v>
      </c>
      <c r="AB439" s="76">
        <v>0</v>
      </c>
      <c r="AC439" s="76">
        <v>0</v>
      </c>
      <c r="AD439" s="76">
        <v>0</v>
      </c>
      <c r="AE439" s="76">
        <v>0</v>
      </c>
      <c r="AF439" s="76">
        <v>0</v>
      </c>
      <c r="AG439" s="76">
        <v>0</v>
      </c>
      <c r="AH439" s="76">
        <v>0</v>
      </c>
      <c r="AI439" s="76">
        <v>0</v>
      </c>
      <c r="AJ439" s="77">
        <f t="shared" si="6"/>
        <v>0</v>
      </c>
      <c r="AM439" s="70"/>
    </row>
    <row r="440" spans="1:39" ht="20.100000000000001" hidden="1" customHeight="1" outlineLevel="2">
      <c r="A440" s="73">
        <v>1426</v>
      </c>
      <c r="B440" s="74" t="s">
        <v>1076</v>
      </c>
      <c r="C440" s="75" t="s">
        <v>1317</v>
      </c>
      <c r="D440" s="76">
        <v>0</v>
      </c>
      <c r="E440" s="76">
        <v>0</v>
      </c>
      <c r="F440" s="76">
        <v>0</v>
      </c>
      <c r="G440" s="76">
        <v>0</v>
      </c>
      <c r="H440" s="76">
        <v>0</v>
      </c>
      <c r="I440" s="76">
        <v>0</v>
      </c>
      <c r="J440" s="76">
        <v>0</v>
      </c>
      <c r="K440" s="76">
        <v>0</v>
      </c>
      <c r="L440" s="76">
        <v>0</v>
      </c>
      <c r="M440" s="76">
        <v>0</v>
      </c>
      <c r="N440" s="76">
        <v>0</v>
      </c>
      <c r="O440" s="76">
        <v>0</v>
      </c>
      <c r="P440" s="76">
        <v>0</v>
      </c>
      <c r="Q440" s="76">
        <v>0</v>
      </c>
      <c r="R440" s="76">
        <v>0</v>
      </c>
      <c r="S440" s="76">
        <v>0</v>
      </c>
      <c r="T440" s="76">
        <v>0</v>
      </c>
      <c r="U440" s="76">
        <v>0</v>
      </c>
      <c r="V440" s="76">
        <v>0</v>
      </c>
      <c r="W440" s="76">
        <v>0</v>
      </c>
      <c r="X440" s="76">
        <v>0</v>
      </c>
      <c r="Y440" s="76">
        <v>0</v>
      </c>
      <c r="Z440" s="76">
        <v>0</v>
      </c>
      <c r="AA440" s="76">
        <v>0</v>
      </c>
      <c r="AB440" s="76">
        <v>0</v>
      </c>
      <c r="AC440" s="76">
        <v>0</v>
      </c>
      <c r="AD440" s="76">
        <v>0</v>
      </c>
      <c r="AE440" s="76">
        <v>0</v>
      </c>
      <c r="AF440" s="76">
        <v>0</v>
      </c>
      <c r="AG440" s="76">
        <v>0</v>
      </c>
      <c r="AH440" s="76">
        <v>0</v>
      </c>
      <c r="AI440" s="76">
        <v>0</v>
      </c>
      <c r="AJ440" s="77">
        <f t="shared" si="6"/>
        <v>0</v>
      </c>
      <c r="AM440" s="70"/>
    </row>
    <row r="441" spans="1:39" ht="20.100000000000001" hidden="1" customHeight="1" outlineLevel="2">
      <c r="A441" s="73">
        <v>1427</v>
      </c>
      <c r="B441" s="74" t="s">
        <v>1077</v>
      </c>
      <c r="C441" s="75" t="s">
        <v>1317</v>
      </c>
      <c r="D441" s="76">
        <v>0</v>
      </c>
      <c r="E441" s="76">
        <v>0</v>
      </c>
      <c r="F441" s="76">
        <v>0</v>
      </c>
      <c r="G441" s="76">
        <v>0</v>
      </c>
      <c r="H441" s="76">
        <v>0</v>
      </c>
      <c r="I441" s="76">
        <v>0</v>
      </c>
      <c r="J441" s="76">
        <v>0</v>
      </c>
      <c r="K441" s="76">
        <v>0</v>
      </c>
      <c r="L441" s="76">
        <v>0</v>
      </c>
      <c r="M441" s="76">
        <v>0</v>
      </c>
      <c r="N441" s="76">
        <v>0</v>
      </c>
      <c r="O441" s="76">
        <v>0</v>
      </c>
      <c r="P441" s="76">
        <v>0</v>
      </c>
      <c r="Q441" s="76">
        <v>0</v>
      </c>
      <c r="R441" s="76">
        <v>0</v>
      </c>
      <c r="S441" s="76">
        <v>0</v>
      </c>
      <c r="T441" s="76">
        <v>0</v>
      </c>
      <c r="U441" s="76">
        <v>0</v>
      </c>
      <c r="V441" s="76">
        <v>0</v>
      </c>
      <c r="W441" s="76">
        <v>0</v>
      </c>
      <c r="X441" s="76">
        <v>0</v>
      </c>
      <c r="Y441" s="76">
        <v>0</v>
      </c>
      <c r="Z441" s="76">
        <v>0</v>
      </c>
      <c r="AA441" s="76">
        <v>0</v>
      </c>
      <c r="AB441" s="76">
        <v>0</v>
      </c>
      <c r="AC441" s="76">
        <v>0</v>
      </c>
      <c r="AD441" s="76">
        <v>0</v>
      </c>
      <c r="AE441" s="76">
        <v>0</v>
      </c>
      <c r="AF441" s="76">
        <v>0</v>
      </c>
      <c r="AG441" s="76">
        <v>0</v>
      </c>
      <c r="AH441" s="76">
        <v>0</v>
      </c>
      <c r="AI441" s="76">
        <v>0</v>
      </c>
      <c r="AJ441" s="77">
        <f t="shared" si="6"/>
        <v>0</v>
      </c>
      <c r="AM441" s="70"/>
    </row>
    <row r="442" spans="1:39" ht="20.100000000000001" hidden="1" customHeight="1" outlineLevel="2">
      <c r="A442" s="73">
        <v>1428</v>
      </c>
      <c r="B442" s="74" t="s">
        <v>1078</v>
      </c>
      <c r="C442" s="75" t="s">
        <v>1317</v>
      </c>
      <c r="D442" s="76">
        <v>0</v>
      </c>
      <c r="E442" s="76">
        <v>0</v>
      </c>
      <c r="F442" s="76">
        <v>0</v>
      </c>
      <c r="G442" s="76">
        <v>0</v>
      </c>
      <c r="H442" s="76">
        <v>0</v>
      </c>
      <c r="I442" s="76">
        <v>0</v>
      </c>
      <c r="J442" s="76">
        <v>0</v>
      </c>
      <c r="K442" s="76">
        <v>0</v>
      </c>
      <c r="L442" s="76">
        <v>0</v>
      </c>
      <c r="M442" s="76">
        <v>0</v>
      </c>
      <c r="N442" s="76">
        <v>0</v>
      </c>
      <c r="O442" s="76">
        <v>0</v>
      </c>
      <c r="P442" s="76">
        <v>0</v>
      </c>
      <c r="Q442" s="76">
        <v>0</v>
      </c>
      <c r="R442" s="76">
        <v>0</v>
      </c>
      <c r="S442" s="76">
        <v>0</v>
      </c>
      <c r="T442" s="76">
        <v>0</v>
      </c>
      <c r="U442" s="76">
        <v>0</v>
      </c>
      <c r="V442" s="76">
        <v>0</v>
      </c>
      <c r="W442" s="76">
        <v>0</v>
      </c>
      <c r="X442" s="76">
        <v>0</v>
      </c>
      <c r="Y442" s="76">
        <v>0</v>
      </c>
      <c r="Z442" s="76">
        <v>0</v>
      </c>
      <c r="AA442" s="76">
        <v>0</v>
      </c>
      <c r="AB442" s="76">
        <v>0</v>
      </c>
      <c r="AC442" s="76">
        <v>0</v>
      </c>
      <c r="AD442" s="76">
        <v>0</v>
      </c>
      <c r="AE442" s="76">
        <v>0</v>
      </c>
      <c r="AF442" s="76">
        <v>0</v>
      </c>
      <c r="AG442" s="76">
        <v>0</v>
      </c>
      <c r="AH442" s="76">
        <v>0</v>
      </c>
      <c r="AI442" s="76">
        <v>0</v>
      </c>
      <c r="AJ442" s="77">
        <f t="shared" si="6"/>
        <v>0</v>
      </c>
      <c r="AM442" s="70"/>
    </row>
    <row r="443" spans="1:39" ht="20.100000000000001" hidden="1" customHeight="1" outlineLevel="2">
      <c r="A443" s="73">
        <v>1429</v>
      </c>
      <c r="B443" s="74" t="s">
        <v>1079</v>
      </c>
      <c r="C443" s="75" t="s">
        <v>1317</v>
      </c>
      <c r="D443" s="76">
        <v>0</v>
      </c>
      <c r="E443" s="76">
        <v>0</v>
      </c>
      <c r="F443" s="76">
        <v>0</v>
      </c>
      <c r="G443" s="76">
        <v>0</v>
      </c>
      <c r="H443" s="76">
        <v>0</v>
      </c>
      <c r="I443" s="76">
        <v>0</v>
      </c>
      <c r="J443" s="76">
        <v>0</v>
      </c>
      <c r="K443" s="76">
        <v>0</v>
      </c>
      <c r="L443" s="76">
        <v>0</v>
      </c>
      <c r="M443" s="76">
        <v>0</v>
      </c>
      <c r="N443" s="76">
        <v>0</v>
      </c>
      <c r="O443" s="76">
        <v>0</v>
      </c>
      <c r="P443" s="76">
        <v>0</v>
      </c>
      <c r="Q443" s="76">
        <v>0</v>
      </c>
      <c r="R443" s="76">
        <v>0</v>
      </c>
      <c r="S443" s="76">
        <v>0</v>
      </c>
      <c r="T443" s="76">
        <v>0</v>
      </c>
      <c r="U443" s="76">
        <v>0</v>
      </c>
      <c r="V443" s="76">
        <v>0</v>
      </c>
      <c r="W443" s="76">
        <v>0</v>
      </c>
      <c r="X443" s="76">
        <v>0</v>
      </c>
      <c r="Y443" s="76">
        <v>0</v>
      </c>
      <c r="Z443" s="76">
        <v>0</v>
      </c>
      <c r="AA443" s="76">
        <v>0</v>
      </c>
      <c r="AB443" s="76">
        <v>0</v>
      </c>
      <c r="AC443" s="76">
        <v>0</v>
      </c>
      <c r="AD443" s="76">
        <v>0</v>
      </c>
      <c r="AE443" s="76">
        <v>0</v>
      </c>
      <c r="AF443" s="76">
        <v>0</v>
      </c>
      <c r="AG443" s="76">
        <v>0</v>
      </c>
      <c r="AH443" s="76">
        <v>0</v>
      </c>
      <c r="AI443" s="76">
        <v>0</v>
      </c>
      <c r="AJ443" s="77">
        <f t="shared" si="6"/>
        <v>0</v>
      </c>
      <c r="AM443" s="70"/>
    </row>
    <row r="444" spans="1:39" ht="20.100000000000001" hidden="1" customHeight="1" outlineLevel="2">
      <c r="A444" s="73">
        <v>1430</v>
      </c>
      <c r="B444" s="74" t="s">
        <v>1080</v>
      </c>
      <c r="C444" s="75" t="s">
        <v>1317</v>
      </c>
      <c r="D444" s="76">
        <v>0</v>
      </c>
      <c r="E444" s="76">
        <v>0</v>
      </c>
      <c r="F444" s="76">
        <v>0</v>
      </c>
      <c r="G444" s="76">
        <v>0</v>
      </c>
      <c r="H444" s="76">
        <v>0</v>
      </c>
      <c r="I444" s="76">
        <v>0</v>
      </c>
      <c r="J444" s="76">
        <v>0</v>
      </c>
      <c r="K444" s="76">
        <v>0</v>
      </c>
      <c r="L444" s="76">
        <v>0</v>
      </c>
      <c r="M444" s="76">
        <v>0</v>
      </c>
      <c r="N444" s="76">
        <v>0</v>
      </c>
      <c r="O444" s="76">
        <v>0</v>
      </c>
      <c r="P444" s="76">
        <v>0</v>
      </c>
      <c r="Q444" s="76">
        <v>0</v>
      </c>
      <c r="R444" s="76">
        <v>0</v>
      </c>
      <c r="S444" s="76">
        <v>0</v>
      </c>
      <c r="T444" s="76">
        <v>0</v>
      </c>
      <c r="U444" s="76">
        <v>0</v>
      </c>
      <c r="V444" s="76">
        <v>0</v>
      </c>
      <c r="W444" s="76">
        <v>0</v>
      </c>
      <c r="X444" s="76">
        <v>0</v>
      </c>
      <c r="Y444" s="76">
        <v>0</v>
      </c>
      <c r="Z444" s="76">
        <v>0</v>
      </c>
      <c r="AA444" s="76">
        <v>0</v>
      </c>
      <c r="AB444" s="76">
        <v>0</v>
      </c>
      <c r="AC444" s="76">
        <v>0</v>
      </c>
      <c r="AD444" s="76">
        <v>0</v>
      </c>
      <c r="AE444" s="76">
        <v>0</v>
      </c>
      <c r="AF444" s="76">
        <v>0</v>
      </c>
      <c r="AG444" s="76">
        <v>0</v>
      </c>
      <c r="AH444" s="76">
        <v>0</v>
      </c>
      <c r="AI444" s="76">
        <v>0</v>
      </c>
      <c r="AJ444" s="77">
        <f t="shared" si="6"/>
        <v>0</v>
      </c>
      <c r="AM444" s="70"/>
    </row>
    <row r="445" spans="1:39" ht="20.100000000000001" hidden="1" customHeight="1" outlineLevel="2">
      <c r="A445" s="73">
        <v>1431</v>
      </c>
      <c r="B445" s="74" t="s">
        <v>1081</v>
      </c>
      <c r="C445" s="75" t="s">
        <v>1317</v>
      </c>
      <c r="D445" s="76">
        <v>0</v>
      </c>
      <c r="E445" s="76">
        <v>0</v>
      </c>
      <c r="F445" s="76">
        <v>0</v>
      </c>
      <c r="G445" s="76">
        <v>0</v>
      </c>
      <c r="H445" s="76">
        <v>0</v>
      </c>
      <c r="I445" s="76">
        <v>0</v>
      </c>
      <c r="J445" s="76">
        <v>0</v>
      </c>
      <c r="K445" s="76">
        <v>0</v>
      </c>
      <c r="L445" s="76">
        <v>0</v>
      </c>
      <c r="M445" s="76">
        <v>0</v>
      </c>
      <c r="N445" s="76">
        <v>0</v>
      </c>
      <c r="O445" s="76">
        <v>0</v>
      </c>
      <c r="P445" s="76">
        <v>0</v>
      </c>
      <c r="Q445" s="76">
        <v>0</v>
      </c>
      <c r="R445" s="76">
        <v>0</v>
      </c>
      <c r="S445" s="76">
        <v>0</v>
      </c>
      <c r="T445" s="76">
        <v>0</v>
      </c>
      <c r="U445" s="76">
        <v>0</v>
      </c>
      <c r="V445" s="76">
        <v>0</v>
      </c>
      <c r="W445" s="76">
        <v>0</v>
      </c>
      <c r="X445" s="76">
        <v>0</v>
      </c>
      <c r="Y445" s="76">
        <v>0</v>
      </c>
      <c r="Z445" s="76">
        <v>0</v>
      </c>
      <c r="AA445" s="76">
        <v>0</v>
      </c>
      <c r="AB445" s="76">
        <v>0</v>
      </c>
      <c r="AC445" s="76">
        <v>0</v>
      </c>
      <c r="AD445" s="76">
        <v>0</v>
      </c>
      <c r="AE445" s="76">
        <v>0</v>
      </c>
      <c r="AF445" s="76">
        <v>0</v>
      </c>
      <c r="AG445" s="76">
        <v>0</v>
      </c>
      <c r="AH445" s="76">
        <v>0</v>
      </c>
      <c r="AI445" s="76">
        <v>0</v>
      </c>
      <c r="AJ445" s="77">
        <f t="shared" si="6"/>
        <v>0</v>
      </c>
      <c r="AM445" s="70"/>
    </row>
    <row r="446" spans="1:39" ht="20.100000000000001" hidden="1" customHeight="1" outlineLevel="2">
      <c r="A446" s="73">
        <v>1432</v>
      </c>
      <c r="B446" s="74" t="s">
        <v>1082</v>
      </c>
      <c r="C446" s="75" t="s">
        <v>1317</v>
      </c>
      <c r="D446" s="76">
        <v>0</v>
      </c>
      <c r="E446" s="76">
        <v>0</v>
      </c>
      <c r="F446" s="76">
        <v>0</v>
      </c>
      <c r="G446" s="76">
        <v>0</v>
      </c>
      <c r="H446" s="76">
        <v>0</v>
      </c>
      <c r="I446" s="76">
        <v>0</v>
      </c>
      <c r="J446" s="76">
        <v>0</v>
      </c>
      <c r="K446" s="76">
        <v>0</v>
      </c>
      <c r="L446" s="76">
        <v>0</v>
      </c>
      <c r="M446" s="76">
        <v>0</v>
      </c>
      <c r="N446" s="76">
        <v>0</v>
      </c>
      <c r="O446" s="76">
        <v>0</v>
      </c>
      <c r="P446" s="76">
        <v>0</v>
      </c>
      <c r="Q446" s="76">
        <v>0</v>
      </c>
      <c r="R446" s="76">
        <v>0</v>
      </c>
      <c r="S446" s="76">
        <v>0</v>
      </c>
      <c r="T446" s="76">
        <v>0</v>
      </c>
      <c r="U446" s="76">
        <v>0</v>
      </c>
      <c r="V446" s="76">
        <v>0</v>
      </c>
      <c r="W446" s="76">
        <v>0</v>
      </c>
      <c r="X446" s="76">
        <v>0</v>
      </c>
      <c r="Y446" s="76">
        <v>0</v>
      </c>
      <c r="Z446" s="76">
        <v>0</v>
      </c>
      <c r="AA446" s="76">
        <v>0</v>
      </c>
      <c r="AB446" s="76">
        <v>0</v>
      </c>
      <c r="AC446" s="76">
        <v>0</v>
      </c>
      <c r="AD446" s="76">
        <v>0</v>
      </c>
      <c r="AE446" s="76">
        <v>0</v>
      </c>
      <c r="AF446" s="76">
        <v>0</v>
      </c>
      <c r="AG446" s="76">
        <v>0</v>
      </c>
      <c r="AH446" s="76">
        <v>0</v>
      </c>
      <c r="AI446" s="76">
        <v>0</v>
      </c>
      <c r="AJ446" s="77">
        <f t="shared" si="6"/>
        <v>0</v>
      </c>
      <c r="AM446" s="70"/>
    </row>
    <row r="447" spans="1:39" ht="20.100000000000001" hidden="1" customHeight="1" outlineLevel="2">
      <c r="A447" s="73">
        <v>1433</v>
      </c>
      <c r="B447" s="74" t="s">
        <v>1083</v>
      </c>
      <c r="C447" s="75" t="s">
        <v>1317</v>
      </c>
      <c r="D447" s="76">
        <v>0</v>
      </c>
      <c r="E447" s="76">
        <v>0</v>
      </c>
      <c r="F447" s="76">
        <v>0</v>
      </c>
      <c r="G447" s="76">
        <v>0</v>
      </c>
      <c r="H447" s="76">
        <v>0</v>
      </c>
      <c r="I447" s="76">
        <v>0</v>
      </c>
      <c r="J447" s="76">
        <v>0</v>
      </c>
      <c r="K447" s="76">
        <v>0</v>
      </c>
      <c r="L447" s="76">
        <v>0</v>
      </c>
      <c r="M447" s="76">
        <v>0</v>
      </c>
      <c r="N447" s="76">
        <v>0</v>
      </c>
      <c r="O447" s="76">
        <v>0</v>
      </c>
      <c r="P447" s="76">
        <v>0</v>
      </c>
      <c r="Q447" s="76">
        <v>0</v>
      </c>
      <c r="R447" s="76">
        <v>0</v>
      </c>
      <c r="S447" s="76">
        <v>0</v>
      </c>
      <c r="T447" s="76">
        <v>0</v>
      </c>
      <c r="U447" s="76">
        <v>0</v>
      </c>
      <c r="V447" s="76">
        <v>0</v>
      </c>
      <c r="W447" s="76">
        <v>0</v>
      </c>
      <c r="X447" s="76">
        <v>0</v>
      </c>
      <c r="Y447" s="76">
        <v>0</v>
      </c>
      <c r="Z447" s="76">
        <v>0</v>
      </c>
      <c r="AA447" s="76">
        <v>0</v>
      </c>
      <c r="AB447" s="76">
        <v>0</v>
      </c>
      <c r="AC447" s="76">
        <v>0</v>
      </c>
      <c r="AD447" s="76">
        <v>0</v>
      </c>
      <c r="AE447" s="76">
        <v>0</v>
      </c>
      <c r="AF447" s="76">
        <v>0</v>
      </c>
      <c r="AG447" s="76">
        <v>0</v>
      </c>
      <c r="AH447" s="76">
        <v>0</v>
      </c>
      <c r="AI447" s="76">
        <v>0</v>
      </c>
      <c r="AJ447" s="77">
        <f t="shared" si="6"/>
        <v>0</v>
      </c>
      <c r="AM447" s="70"/>
    </row>
    <row r="448" spans="1:39" ht="20.100000000000001" hidden="1" customHeight="1" outlineLevel="2">
      <c r="A448" s="73">
        <v>1434</v>
      </c>
      <c r="B448" s="74" t="s">
        <v>1084</v>
      </c>
      <c r="C448" s="75" t="s">
        <v>1317</v>
      </c>
      <c r="D448" s="76">
        <v>0</v>
      </c>
      <c r="E448" s="76">
        <v>0</v>
      </c>
      <c r="F448" s="76">
        <v>0</v>
      </c>
      <c r="G448" s="76">
        <v>0</v>
      </c>
      <c r="H448" s="76">
        <v>0</v>
      </c>
      <c r="I448" s="76">
        <v>0</v>
      </c>
      <c r="J448" s="76">
        <v>0</v>
      </c>
      <c r="K448" s="76">
        <v>0</v>
      </c>
      <c r="L448" s="76">
        <v>0</v>
      </c>
      <c r="M448" s="76">
        <v>0</v>
      </c>
      <c r="N448" s="76">
        <v>0</v>
      </c>
      <c r="O448" s="76">
        <v>0</v>
      </c>
      <c r="P448" s="76">
        <v>0</v>
      </c>
      <c r="Q448" s="76">
        <v>0</v>
      </c>
      <c r="R448" s="76">
        <v>0</v>
      </c>
      <c r="S448" s="76">
        <v>0</v>
      </c>
      <c r="T448" s="76">
        <v>0</v>
      </c>
      <c r="U448" s="76">
        <v>0</v>
      </c>
      <c r="V448" s="76">
        <v>0</v>
      </c>
      <c r="W448" s="76">
        <v>0</v>
      </c>
      <c r="X448" s="76">
        <v>0</v>
      </c>
      <c r="Y448" s="76">
        <v>0</v>
      </c>
      <c r="Z448" s="76">
        <v>0</v>
      </c>
      <c r="AA448" s="76">
        <v>0</v>
      </c>
      <c r="AB448" s="76">
        <v>0</v>
      </c>
      <c r="AC448" s="76">
        <v>0</v>
      </c>
      <c r="AD448" s="76">
        <v>0</v>
      </c>
      <c r="AE448" s="76">
        <v>0</v>
      </c>
      <c r="AF448" s="76">
        <v>0</v>
      </c>
      <c r="AG448" s="76">
        <v>0</v>
      </c>
      <c r="AH448" s="76">
        <v>0</v>
      </c>
      <c r="AI448" s="76">
        <v>0</v>
      </c>
      <c r="AJ448" s="77">
        <f t="shared" si="6"/>
        <v>0</v>
      </c>
      <c r="AM448" s="70"/>
    </row>
    <row r="449" spans="1:39" ht="20.100000000000001" hidden="1" customHeight="1" outlineLevel="2">
      <c r="A449" s="73">
        <v>1435</v>
      </c>
      <c r="B449" s="74" t="s">
        <v>1085</v>
      </c>
      <c r="C449" s="75" t="s">
        <v>1317</v>
      </c>
      <c r="D449" s="76">
        <v>0</v>
      </c>
      <c r="E449" s="76">
        <v>0</v>
      </c>
      <c r="F449" s="76">
        <v>0</v>
      </c>
      <c r="G449" s="76">
        <v>0</v>
      </c>
      <c r="H449" s="76">
        <v>0</v>
      </c>
      <c r="I449" s="76">
        <v>0</v>
      </c>
      <c r="J449" s="76">
        <v>0</v>
      </c>
      <c r="K449" s="76">
        <v>0</v>
      </c>
      <c r="L449" s="76">
        <v>0</v>
      </c>
      <c r="M449" s="76">
        <v>0</v>
      </c>
      <c r="N449" s="76">
        <v>0</v>
      </c>
      <c r="O449" s="76">
        <v>0</v>
      </c>
      <c r="P449" s="76">
        <v>0</v>
      </c>
      <c r="Q449" s="76">
        <v>0</v>
      </c>
      <c r="R449" s="76">
        <v>0</v>
      </c>
      <c r="S449" s="76">
        <v>0</v>
      </c>
      <c r="T449" s="76">
        <v>0</v>
      </c>
      <c r="U449" s="76">
        <v>0</v>
      </c>
      <c r="V449" s="76">
        <v>0</v>
      </c>
      <c r="W449" s="76">
        <v>0</v>
      </c>
      <c r="X449" s="76">
        <v>0</v>
      </c>
      <c r="Y449" s="76">
        <v>0</v>
      </c>
      <c r="Z449" s="76">
        <v>0</v>
      </c>
      <c r="AA449" s="76">
        <v>0</v>
      </c>
      <c r="AB449" s="76">
        <v>0</v>
      </c>
      <c r="AC449" s="76">
        <v>0</v>
      </c>
      <c r="AD449" s="76">
        <v>0</v>
      </c>
      <c r="AE449" s="76">
        <v>0</v>
      </c>
      <c r="AF449" s="76">
        <v>0</v>
      </c>
      <c r="AG449" s="76">
        <v>0</v>
      </c>
      <c r="AH449" s="76">
        <v>0</v>
      </c>
      <c r="AI449" s="76">
        <v>0</v>
      </c>
      <c r="AJ449" s="77">
        <f t="shared" si="6"/>
        <v>0</v>
      </c>
      <c r="AM449" s="70"/>
    </row>
    <row r="450" spans="1:39" ht="20.100000000000001" hidden="1" customHeight="1" outlineLevel="2">
      <c r="A450" s="73">
        <v>1501</v>
      </c>
      <c r="B450" s="74" t="s">
        <v>1086</v>
      </c>
      <c r="C450" s="75" t="s">
        <v>1317</v>
      </c>
      <c r="D450" s="76">
        <v>0</v>
      </c>
      <c r="E450" s="76">
        <v>0</v>
      </c>
      <c r="F450" s="76">
        <v>0</v>
      </c>
      <c r="G450" s="76">
        <v>0</v>
      </c>
      <c r="H450" s="76">
        <v>0</v>
      </c>
      <c r="I450" s="76">
        <v>0</v>
      </c>
      <c r="J450" s="76">
        <v>0</v>
      </c>
      <c r="K450" s="76">
        <v>0</v>
      </c>
      <c r="L450" s="76">
        <v>0</v>
      </c>
      <c r="M450" s="76">
        <v>0</v>
      </c>
      <c r="N450" s="76">
        <v>0</v>
      </c>
      <c r="O450" s="76">
        <v>0</v>
      </c>
      <c r="P450" s="76">
        <v>0</v>
      </c>
      <c r="Q450" s="76">
        <v>0</v>
      </c>
      <c r="R450" s="76">
        <v>0</v>
      </c>
      <c r="S450" s="76">
        <v>0</v>
      </c>
      <c r="T450" s="76">
        <v>0</v>
      </c>
      <c r="U450" s="76">
        <v>0</v>
      </c>
      <c r="V450" s="76">
        <v>0</v>
      </c>
      <c r="W450" s="76">
        <v>0</v>
      </c>
      <c r="X450" s="76">
        <v>0</v>
      </c>
      <c r="Y450" s="76">
        <v>0</v>
      </c>
      <c r="Z450" s="76">
        <v>0</v>
      </c>
      <c r="AA450" s="76">
        <v>0</v>
      </c>
      <c r="AB450" s="76">
        <v>0</v>
      </c>
      <c r="AC450" s="76">
        <v>0</v>
      </c>
      <c r="AD450" s="76">
        <v>0</v>
      </c>
      <c r="AE450" s="76">
        <v>0</v>
      </c>
      <c r="AF450" s="76">
        <v>0</v>
      </c>
      <c r="AG450" s="76">
        <v>0</v>
      </c>
      <c r="AH450" s="76">
        <v>0</v>
      </c>
      <c r="AI450" s="76">
        <v>0</v>
      </c>
      <c r="AJ450" s="77">
        <f t="shared" si="6"/>
        <v>0</v>
      </c>
      <c r="AM450" s="70"/>
    </row>
    <row r="451" spans="1:39" ht="20.100000000000001" hidden="1" customHeight="1" outlineLevel="2">
      <c r="A451" s="73">
        <v>1502</v>
      </c>
      <c r="B451" s="74" t="s">
        <v>1087</v>
      </c>
      <c r="C451" s="75" t="s">
        <v>1317</v>
      </c>
      <c r="D451" s="76">
        <v>0</v>
      </c>
      <c r="E451" s="76">
        <v>0</v>
      </c>
      <c r="F451" s="76">
        <v>0</v>
      </c>
      <c r="G451" s="76">
        <v>0</v>
      </c>
      <c r="H451" s="76">
        <v>0</v>
      </c>
      <c r="I451" s="76">
        <v>0</v>
      </c>
      <c r="J451" s="76">
        <v>0</v>
      </c>
      <c r="K451" s="76">
        <v>0</v>
      </c>
      <c r="L451" s="76">
        <v>0</v>
      </c>
      <c r="M451" s="76">
        <v>0</v>
      </c>
      <c r="N451" s="76">
        <v>0</v>
      </c>
      <c r="O451" s="76">
        <v>0</v>
      </c>
      <c r="P451" s="76">
        <v>0</v>
      </c>
      <c r="Q451" s="76">
        <v>0</v>
      </c>
      <c r="R451" s="76">
        <v>0</v>
      </c>
      <c r="S451" s="76">
        <v>0</v>
      </c>
      <c r="T451" s="76">
        <v>0</v>
      </c>
      <c r="U451" s="76">
        <v>0</v>
      </c>
      <c r="V451" s="76">
        <v>0</v>
      </c>
      <c r="W451" s="76">
        <v>0</v>
      </c>
      <c r="X451" s="76">
        <v>0</v>
      </c>
      <c r="Y451" s="76">
        <v>0</v>
      </c>
      <c r="Z451" s="76">
        <v>0</v>
      </c>
      <c r="AA451" s="76">
        <v>0</v>
      </c>
      <c r="AB451" s="76">
        <v>0</v>
      </c>
      <c r="AC451" s="76">
        <v>0</v>
      </c>
      <c r="AD451" s="76">
        <v>0</v>
      </c>
      <c r="AE451" s="76">
        <v>0</v>
      </c>
      <c r="AF451" s="76">
        <v>0</v>
      </c>
      <c r="AG451" s="76">
        <v>0</v>
      </c>
      <c r="AH451" s="76">
        <v>0</v>
      </c>
      <c r="AI451" s="76">
        <v>0</v>
      </c>
      <c r="AJ451" s="77">
        <f t="shared" si="6"/>
        <v>0</v>
      </c>
      <c r="AM451" s="70"/>
    </row>
    <row r="452" spans="1:39" ht="20.100000000000001" hidden="1" customHeight="1" outlineLevel="2">
      <c r="A452" s="73">
        <v>1503</v>
      </c>
      <c r="B452" s="74" t="s">
        <v>1088</v>
      </c>
      <c r="C452" s="75" t="s">
        <v>1317</v>
      </c>
      <c r="D452" s="76">
        <v>0</v>
      </c>
      <c r="E452" s="76">
        <v>0</v>
      </c>
      <c r="F452" s="76">
        <v>0</v>
      </c>
      <c r="G452" s="76">
        <v>0</v>
      </c>
      <c r="H452" s="76">
        <v>0</v>
      </c>
      <c r="I452" s="76">
        <v>0</v>
      </c>
      <c r="J452" s="76">
        <v>0</v>
      </c>
      <c r="K452" s="76">
        <v>0</v>
      </c>
      <c r="L452" s="76">
        <v>0</v>
      </c>
      <c r="M452" s="76">
        <v>0</v>
      </c>
      <c r="N452" s="76">
        <v>0</v>
      </c>
      <c r="O452" s="76">
        <v>0</v>
      </c>
      <c r="P452" s="76">
        <v>0</v>
      </c>
      <c r="Q452" s="76">
        <v>0</v>
      </c>
      <c r="R452" s="76">
        <v>0</v>
      </c>
      <c r="S452" s="76">
        <v>0</v>
      </c>
      <c r="T452" s="76">
        <v>0</v>
      </c>
      <c r="U452" s="76">
        <v>0</v>
      </c>
      <c r="V452" s="76">
        <v>0</v>
      </c>
      <c r="W452" s="76">
        <v>0</v>
      </c>
      <c r="X452" s="76">
        <v>0</v>
      </c>
      <c r="Y452" s="76">
        <v>0</v>
      </c>
      <c r="Z452" s="76">
        <v>0</v>
      </c>
      <c r="AA452" s="76">
        <v>0</v>
      </c>
      <c r="AB452" s="76">
        <v>0</v>
      </c>
      <c r="AC452" s="76">
        <v>0</v>
      </c>
      <c r="AD452" s="76">
        <v>0</v>
      </c>
      <c r="AE452" s="76">
        <v>0</v>
      </c>
      <c r="AF452" s="76">
        <v>0</v>
      </c>
      <c r="AG452" s="76">
        <v>0</v>
      </c>
      <c r="AH452" s="76">
        <v>0</v>
      </c>
      <c r="AI452" s="76">
        <v>0</v>
      </c>
      <c r="AJ452" s="77">
        <f t="shared" si="6"/>
        <v>0</v>
      </c>
      <c r="AM452" s="70"/>
    </row>
    <row r="453" spans="1:39" ht="20.100000000000001" hidden="1" customHeight="1" outlineLevel="2">
      <c r="A453" s="73">
        <v>1504</v>
      </c>
      <c r="B453" s="74" t="s">
        <v>1089</v>
      </c>
      <c r="C453" s="75" t="s">
        <v>1317</v>
      </c>
      <c r="D453" s="76">
        <v>0</v>
      </c>
      <c r="E453" s="76">
        <v>0</v>
      </c>
      <c r="F453" s="76">
        <v>0</v>
      </c>
      <c r="G453" s="76">
        <v>0</v>
      </c>
      <c r="H453" s="76">
        <v>0</v>
      </c>
      <c r="I453" s="76">
        <v>0</v>
      </c>
      <c r="J453" s="76">
        <v>0</v>
      </c>
      <c r="K453" s="76">
        <v>0</v>
      </c>
      <c r="L453" s="76">
        <v>0</v>
      </c>
      <c r="M453" s="76">
        <v>0</v>
      </c>
      <c r="N453" s="76">
        <v>0</v>
      </c>
      <c r="O453" s="76">
        <v>0</v>
      </c>
      <c r="P453" s="76">
        <v>0</v>
      </c>
      <c r="Q453" s="76">
        <v>0</v>
      </c>
      <c r="R453" s="76">
        <v>0</v>
      </c>
      <c r="S453" s="76">
        <v>0</v>
      </c>
      <c r="T453" s="76">
        <v>0</v>
      </c>
      <c r="U453" s="76">
        <v>0</v>
      </c>
      <c r="V453" s="76">
        <v>0</v>
      </c>
      <c r="W453" s="76">
        <v>0</v>
      </c>
      <c r="X453" s="76">
        <v>0</v>
      </c>
      <c r="Y453" s="76">
        <v>0</v>
      </c>
      <c r="Z453" s="76">
        <v>0</v>
      </c>
      <c r="AA453" s="76">
        <v>0</v>
      </c>
      <c r="AB453" s="76">
        <v>0</v>
      </c>
      <c r="AC453" s="76">
        <v>0</v>
      </c>
      <c r="AD453" s="76">
        <v>0</v>
      </c>
      <c r="AE453" s="76">
        <v>0</v>
      </c>
      <c r="AF453" s="76">
        <v>0</v>
      </c>
      <c r="AG453" s="76">
        <v>0</v>
      </c>
      <c r="AH453" s="76">
        <v>0</v>
      </c>
      <c r="AI453" s="76">
        <v>0</v>
      </c>
      <c r="AJ453" s="77">
        <f t="shared" si="6"/>
        <v>0</v>
      </c>
      <c r="AM453" s="70"/>
    </row>
    <row r="454" spans="1:39" ht="20.100000000000001" hidden="1" customHeight="1" outlineLevel="2">
      <c r="A454" s="73">
        <v>1505</v>
      </c>
      <c r="B454" s="74" t="s">
        <v>1090</v>
      </c>
      <c r="C454" s="75" t="s">
        <v>1317</v>
      </c>
      <c r="D454" s="76">
        <v>0</v>
      </c>
      <c r="E454" s="76">
        <v>0</v>
      </c>
      <c r="F454" s="76">
        <v>0</v>
      </c>
      <c r="G454" s="76">
        <v>0</v>
      </c>
      <c r="H454" s="76">
        <v>0</v>
      </c>
      <c r="I454" s="76">
        <v>0</v>
      </c>
      <c r="J454" s="76">
        <v>0</v>
      </c>
      <c r="K454" s="76">
        <v>0</v>
      </c>
      <c r="L454" s="76">
        <v>0</v>
      </c>
      <c r="M454" s="76">
        <v>0</v>
      </c>
      <c r="N454" s="76">
        <v>0</v>
      </c>
      <c r="O454" s="76">
        <v>0</v>
      </c>
      <c r="P454" s="76">
        <v>0</v>
      </c>
      <c r="Q454" s="76">
        <v>0</v>
      </c>
      <c r="R454" s="76">
        <v>0</v>
      </c>
      <c r="S454" s="76">
        <v>0</v>
      </c>
      <c r="T454" s="76">
        <v>0</v>
      </c>
      <c r="U454" s="76">
        <v>0</v>
      </c>
      <c r="V454" s="76">
        <v>0</v>
      </c>
      <c r="W454" s="76">
        <v>0</v>
      </c>
      <c r="X454" s="76">
        <v>0</v>
      </c>
      <c r="Y454" s="76">
        <v>0</v>
      </c>
      <c r="Z454" s="76">
        <v>0</v>
      </c>
      <c r="AA454" s="76">
        <v>0</v>
      </c>
      <c r="AB454" s="76">
        <v>0</v>
      </c>
      <c r="AC454" s="76">
        <v>0</v>
      </c>
      <c r="AD454" s="76">
        <v>0</v>
      </c>
      <c r="AE454" s="76">
        <v>0</v>
      </c>
      <c r="AF454" s="76">
        <v>0</v>
      </c>
      <c r="AG454" s="76">
        <v>0</v>
      </c>
      <c r="AH454" s="76">
        <v>0</v>
      </c>
      <c r="AI454" s="76">
        <v>0</v>
      </c>
      <c r="AJ454" s="77">
        <f t="shared" si="6"/>
        <v>0</v>
      </c>
      <c r="AM454" s="70"/>
    </row>
    <row r="455" spans="1:39" ht="20.100000000000001" hidden="1" customHeight="1" outlineLevel="2">
      <c r="A455" s="73">
        <v>1506</v>
      </c>
      <c r="B455" s="74" t="s">
        <v>1091</v>
      </c>
      <c r="C455" s="75" t="s">
        <v>1317</v>
      </c>
      <c r="D455" s="76">
        <v>0</v>
      </c>
      <c r="E455" s="76">
        <v>0</v>
      </c>
      <c r="F455" s="76">
        <v>0</v>
      </c>
      <c r="G455" s="76">
        <v>0</v>
      </c>
      <c r="H455" s="76">
        <v>0</v>
      </c>
      <c r="I455" s="76">
        <v>0</v>
      </c>
      <c r="J455" s="76">
        <v>0</v>
      </c>
      <c r="K455" s="76">
        <v>0</v>
      </c>
      <c r="L455" s="76">
        <v>0</v>
      </c>
      <c r="M455" s="76">
        <v>0</v>
      </c>
      <c r="N455" s="76">
        <v>0</v>
      </c>
      <c r="O455" s="76">
        <v>0</v>
      </c>
      <c r="P455" s="76">
        <v>0</v>
      </c>
      <c r="Q455" s="76">
        <v>0</v>
      </c>
      <c r="R455" s="76">
        <v>0</v>
      </c>
      <c r="S455" s="76">
        <v>0</v>
      </c>
      <c r="T455" s="76">
        <v>0</v>
      </c>
      <c r="U455" s="76">
        <v>0</v>
      </c>
      <c r="V455" s="76">
        <v>0</v>
      </c>
      <c r="W455" s="76">
        <v>0</v>
      </c>
      <c r="X455" s="76">
        <v>0</v>
      </c>
      <c r="Y455" s="76">
        <v>0</v>
      </c>
      <c r="Z455" s="76">
        <v>0</v>
      </c>
      <c r="AA455" s="76">
        <v>0</v>
      </c>
      <c r="AB455" s="76">
        <v>0</v>
      </c>
      <c r="AC455" s="76">
        <v>0</v>
      </c>
      <c r="AD455" s="76">
        <v>0</v>
      </c>
      <c r="AE455" s="76">
        <v>0</v>
      </c>
      <c r="AF455" s="76">
        <v>0</v>
      </c>
      <c r="AG455" s="76">
        <v>0</v>
      </c>
      <c r="AH455" s="76">
        <v>0</v>
      </c>
      <c r="AI455" s="76">
        <v>0</v>
      </c>
      <c r="AJ455" s="77">
        <f t="shared" si="6"/>
        <v>0</v>
      </c>
      <c r="AM455" s="70"/>
    </row>
    <row r="456" spans="1:39" ht="20.100000000000001" hidden="1" customHeight="1" outlineLevel="2">
      <c r="A456" s="73">
        <v>1507</v>
      </c>
      <c r="B456" s="74" t="s">
        <v>1092</v>
      </c>
      <c r="C456" s="75" t="s">
        <v>1317</v>
      </c>
      <c r="D456" s="76">
        <v>0</v>
      </c>
      <c r="E456" s="76">
        <v>0</v>
      </c>
      <c r="F456" s="76">
        <v>0</v>
      </c>
      <c r="G456" s="76">
        <v>0</v>
      </c>
      <c r="H456" s="76">
        <v>0</v>
      </c>
      <c r="I456" s="76">
        <v>0</v>
      </c>
      <c r="J456" s="76">
        <v>0</v>
      </c>
      <c r="K456" s="76">
        <v>0</v>
      </c>
      <c r="L456" s="76">
        <v>0</v>
      </c>
      <c r="M456" s="76">
        <v>0</v>
      </c>
      <c r="N456" s="76">
        <v>0</v>
      </c>
      <c r="O456" s="76">
        <v>0</v>
      </c>
      <c r="P456" s="76">
        <v>0</v>
      </c>
      <c r="Q456" s="76">
        <v>0</v>
      </c>
      <c r="R456" s="76">
        <v>0</v>
      </c>
      <c r="S456" s="76">
        <v>0</v>
      </c>
      <c r="T456" s="76">
        <v>0</v>
      </c>
      <c r="U456" s="76">
        <v>0</v>
      </c>
      <c r="V456" s="76">
        <v>0</v>
      </c>
      <c r="W456" s="76">
        <v>0</v>
      </c>
      <c r="X456" s="76">
        <v>0</v>
      </c>
      <c r="Y456" s="76">
        <v>0</v>
      </c>
      <c r="Z456" s="76">
        <v>0</v>
      </c>
      <c r="AA456" s="76">
        <v>0</v>
      </c>
      <c r="AB456" s="76">
        <v>0</v>
      </c>
      <c r="AC456" s="76">
        <v>0</v>
      </c>
      <c r="AD456" s="76">
        <v>0</v>
      </c>
      <c r="AE456" s="76">
        <v>0</v>
      </c>
      <c r="AF456" s="76">
        <v>0</v>
      </c>
      <c r="AG456" s="76">
        <v>0</v>
      </c>
      <c r="AH456" s="76">
        <v>0</v>
      </c>
      <c r="AI456" s="76">
        <v>0</v>
      </c>
      <c r="AJ456" s="77">
        <f t="shared" si="6"/>
        <v>0</v>
      </c>
      <c r="AM456" s="70"/>
    </row>
    <row r="457" spans="1:39" ht="20.100000000000001" hidden="1" customHeight="1" outlineLevel="2">
      <c r="A457" s="73">
        <v>1508</v>
      </c>
      <c r="B457" s="74" t="s">
        <v>1093</v>
      </c>
      <c r="C457" s="75" t="s">
        <v>1317</v>
      </c>
      <c r="D457" s="76">
        <v>0</v>
      </c>
      <c r="E457" s="76">
        <v>0</v>
      </c>
      <c r="F457" s="76">
        <v>0</v>
      </c>
      <c r="G457" s="76">
        <v>0</v>
      </c>
      <c r="H457" s="76">
        <v>0</v>
      </c>
      <c r="I457" s="76">
        <v>0</v>
      </c>
      <c r="J457" s="76">
        <v>0</v>
      </c>
      <c r="K457" s="76">
        <v>0</v>
      </c>
      <c r="L457" s="76">
        <v>0</v>
      </c>
      <c r="M457" s="76">
        <v>0</v>
      </c>
      <c r="N457" s="76">
        <v>0</v>
      </c>
      <c r="O457" s="76">
        <v>0</v>
      </c>
      <c r="P457" s="76">
        <v>0</v>
      </c>
      <c r="Q457" s="76">
        <v>0</v>
      </c>
      <c r="R457" s="76">
        <v>0</v>
      </c>
      <c r="S457" s="76">
        <v>0</v>
      </c>
      <c r="T457" s="76">
        <v>0</v>
      </c>
      <c r="U457" s="76">
        <v>0</v>
      </c>
      <c r="V457" s="76">
        <v>0</v>
      </c>
      <c r="W457" s="76">
        <v>0</v>
      </c>
      <c r="X457" s="76">
        <v>0</v>
      </c>
      <c r="Y457" s="76">
        <v>0</v>
      </c>
      <c r="Z457" s="76">
        <v>0</v>
      </c>
      <c r="AA457" s="76">
        <v>0</v>
      </c>
      <c r="AB457" s="76">
        <v>0</v>
      </c>
      <c r="AC457" s="76">
        <v>0</v>
      </c>
      <c r="AD457" s="76">
        <v>0</v>
      </c>
      <c r="AE457" s="76">
        <v>0</v>
      </c>
      <c r="AF457" s="76">
        <v>0</v>
      </c>
      <c r="AG457" s="76">
        <v>0</v>
      </c>
      <c r="AH457" s="76">
        <v>0</v>
      </c>
      <c r="AI457" s="76">
        <v>0</v>
      </c>
      <c r="AJ457" s="77">
        <f t="shared" si="6"/>
        <v>0</v>
      </c>
      <c r="AM457" s="70"/>
    </row>
    <row r="458" spans="1:39" ht="20.100000000000001" hidden="1" customHeight="1" outlineLevel="2">
      <c r="A458" s="73">
        <v>1509</v>
      </c>
      <c r="B458" s="74" t="s">
        <v>1094</v>
      </c>
      <c r="C458" s="75" t="s">
        <v>1317</v>
      </c>
      <c r="D458" s="76">
        <v>0</v>
      </c>
      <c r="E458" s="76">
        <v>0</v>
      </c>
      <c r="F458" s="76">
        <v>0</v>
      </c>
      <c r="G458" s="76">
        <v>0</v>
      </c>
      <c r="H458" s="76">
        <v>0</v>
      </c>
      <c r="I458" s="76">
        <v>0</v>
      </c>
      <c r="J458" s="76">
        <v>0</v>
      </c>
      <c r="K458" s="76">
        <v>0</v>
      </c>
      <c r="L458" s="76">
        <v>0</v>
      </c>
      <c r="M458" s="76">
        <v>0</v>
      </c>
      <c r="N458" s="76">
        <v>0</v>
      </c>
      <c r="O458" s="76">
        <v>0</v>
      </c>
      <c r="P458" s="76">
        <v>0</v>
      </c>
      <c r="Q458" s="76">
        <v>0</v>
      </c>
      <c r="R458" s="76">
        <v>0</v>
      </c>
      <c r="S458" s="76">
        <v>0</v>
      </c>
      <c r="T458" s="76">
        <v>0</v>
      </c>
      <c r="U458" s="76">
        <v>0</v>
      </c>
      <c r="V458" s="76">
        <v>0</v>
      </c>
      <c r="W458" s="76">
        <v>0</v>
      </c>
      <c r="X458" s="76">
        <v>0</v>
      </c>
      <c r="Y458" s="76">
        <v>0</v>
      </c>
      <c r="Z458" s="76">
        <v>0</v>
      </c>
      <c r="AA458" s="76">
        <v>0</v>
      </c>
      <c r="AB458" s="76">
        <v>0</v>
      </c>
      <c r="AC458" s="76">
        <v>0</v>
      </c>
      <c r="AD458" s="76">
        <v>0</v>
      </c>
      <c r="AE458" s="76">
        <v>0</v>
      </c>
      <c r="AF458" s="76">
        <v>0</v>
      </c>
      <c r="AG458" s="76">
        <v>0</v>
      </c>
      <c r="AH458" s="76">
        <v>0</v>
      </c>
      <c r="AI458" s="76">
        <v>0</v>
      </c>
      <c r="AJ458" s="77">
        <f t="shared" si="6"/>
        <v>0</v>
      </c>
      <c r="AM458" s="70"/>
    </row>
    <row r="459" spans="1:39" ht="20.100000000000001" hidden="1" customHeight="1" outlineLevel="2">
      <c r="A459" s="73">
        <v>1510</v>
      </c>
      <c r="B459" s="74" t="s">
        <v>1095</v>
      </c>
      <c r="C459" s="75" t="s">
        <v>1317</v>
      </c>
      <c r="D459" s="76">
        <v>0</v>
      </c>
      <c r="E459" s="76">
        <v>0</v>
      </c>
      <c r="F459" s="76">
        <v>0</v>
      </c>
      <c r="G459" s="76">
        <v>0</v>
      </c>
      <c r="H459" s="76">
        <v>0</v>
      </c>
      <c r="I459" s="76">
        <v>0</v>
      </c>
      <c r="J459" s="76">
        <v>0</v>
      </c>
      <c r="K459" s="76">
        <v>0</v>
      </c>
      <c r="L459" s="76">
        <v>0</v>
      </c>
      <c r="M459" s="76">
        <v>0</v>
      </c>
      <c r="N459" s="76">
        <v>0</v>
      </c>
      <c r="O459" s="76">
        <v>0</v>
      </c>
      <c r="P459" s="76">
        <v>0</v>
      </c>
      <c r="Q459" s="76">
        <v>0</v>
      </c>
      <c r="R459" s="76">
        <v>0</v>
      </c>
      <c r="S459" s="76">
        <v>0</v>
      </c>
      <c r="T459" s="76">
        <v>0</v>
      </c>
      <c r="U459" s="76">
        <v>0</v>
      </c>
      <c r="V459" s="76">
        <v>0</v>
      </c>
      <c r="W459" s="76">
        <v>0</v>
      </c>
      <c r="X459" s="76">
        <v>0</v>
      </c>
      <c r="Y459" s="76">
        <v>0</v>
      </c>
      <c r="Z459" s="76">
        <v>0</v>
      </c>
      <c r="AA459" s="76">
        <v>0</v>
      </c>
      <c r="AB459" s="76">
        <v>0</v>
      </c>
      <c r="AC459" s="76">
        <v>0</v>
      </c>
      <c r="AD459" s="76">
        <v>0</v>
      </c>
      <c r="AE459" s="76">
        <v>0</v>
      </c>
      <c r="AF459" s="76">
        <v>0</v>
      </c>
      <c r="AG459" s="76">
        <v>0</v>
      </c>
      <c r="AH459" s="76">
        <v>0</v>
      </c>
      <c r="AI459" s="76">
        <v>0</v>
      </c>
      <c r="AJ459" s="77">
        <f t="shared" si="6"/>
        <v>0</v>
      </c>
      <c r="AM459" s="70"/>
    </row>
    <row r="460" spans="1:39" ht="20.100000000000001" hidden="1" customHeight="1" outlineLevel="2">
      <c r="A460" s="73">
        <v>1511</v>
      </c>
      <c r="B460" s="74" t="s">
        <v>1096</v>
      </c>
      <c r="C460" s="75" t="s">
        <v>1317</v>
      </c>
      <c r="D460" s="76">
        <v>0</v>
      </c>
      <c r="E460" s="76">
        <v>0</v>
      </c>
      <c r="F460" s="76">
        <v>0</v>
      </c>
      <c r="G460" s="76">
        <v>0</v>
      </c>
      <c r="H460" s="76">
        <v>0</v>
      </c>
      <c r="I460" s="76">
        <v>0</v>
      </c>
      <c r="J460" s="76">
        <v>0</v>
      </c>
      <c r="K460" s="76">
        <v>0</v>
      </c>
      <c r="L460" s="76">
        <v>0</v>
      </c>
      <c r="M460" s="76">
        <v>0</v>
      </c>
      <c r="N460" s="76">
        <v>0</v>
      </c>
      <c r="O460" s="76">
        <v>0</v>
      </c>
      <c r="P460" s="76">
        <v>0</v>
      </c>
      <c r="Q460" s="76">
        <v>0</v>
      </c>
      <c r="R460" s="76">
        <v>0</v>
      </c>
      <c r="S460" s="76">
        <v>0</v>
      </c>
      <c r="T460" s="76">
        <v>0</v>
      </c>
      <c r="U460" s="76">
        <v>0</v>
      </c>
      <c r="V460" s="76">
        <v>0</v>
      </c>
      <c r="W460" s="76">
        <v>0</v>
      </c>
      <c r="X460" s="76">
        <v>0</v>
      </c>
      <c r="Y460" s="76">
        <v>0</v>
      </c>
      <c r="Z460" s="76">
        <v>0</v>
      </c>
      <c r="AA460" s="76">
        <v>0</v>
      </c>
      <c r="AB460" s="76">
        <v>0</v>
      </c>
      <c r="AC460" s="76">
        <v>0</v>
      </c>
      <c r="AD460" s="76">
        <v>0</v>
      </c>
      <c r="AE460" s="76">
        <v>0</v>
      </c>
      <c r="AF460" s="76">
        <v>0</v>
      </c>
      <c r="AG460" s="76">
        <v>0</v>
      </c>
      <c r="AH460" s="76">
        <v>0</v>
      </c>
      <c r="AI460" s="76">
        <v>0</v>
      </c>
      <c r="AJ460" s="77">
        <f t="shared" si="6"/>
        <v>0</v>
      </c>
      <c r="AM460" s="70"/>
    </row>
    <row r="461" spans="1:39" ht="20.100000000000001" hidden="1" customHeight="1" outlineLevel="2">
      <c r="A461" s="73">
        <v>1512</v>
      </c>
      <c r="B461" s="74" t="s">
        <v>1097</v>
      </c>
      <c r="C461" s="75" t="s">
        <v>1317</v>
      </c>
      <c r="D461" s="76">
        <v>0</v>
      </c>
      <c r="E461" s="76">
        <v>0</v>
      </c>
      <c r="F461" s="76">
        <v>0</v>
      </c>
      <c r="G461" s="76">
        <v>0</v>
      </c>
      <c r="H461" s="76">
        <v>0</v>
      </c>
      <c r="I461" s="76">
        <v>0</v>
      </c>
      <c r="J461" s="76">
        <v>0</v>
      </c>
      <c r="K461" s="76">
        <v>0</v>
      </c>
      <c r="L461" s="76">
        <v>0</v>
      </c>
      <c r="M461" s="76">
        <v>0</v>
      </c>
      <c r="N461" s="76">
        <v>0</v>
      </c>
      <c r="O461" s="76">
        <v>0</v>
      </c>
      <c r="P461" s="76">
        <v>0</v>
      </c>
      <c r="Q461" s="76">
        <v>0</v>
      </c>
      <c r="R461" s="76">
        <v>0</v>
      </c>
      <c r="S461" s="76">
        <v>0</v>
      </c>
      <c r="T461" s="76">
        <v>0</v>
      </c>
      <c r="U461" s="76">
        <v>0</v>
      </c>
      <c r="V461" s="76">
        <v>0</v>
      </c>
      <c r="W461" s="76">
        <v>0</v>
      </c>
      <c r="X461" s="76">
        <v>0</v>
      </c>
      <c r="Y461" s="76">
        <v>0</v>
      </c>
      <c r="Z461" s="76">
        <v>0</v>
      </c>
      <c r="AA461" s="76">
        <v>0</v>
      </c>
      <c r="AB461" s="76">
        <v>0</v>
      </c>
      <c r="AC461" s="76">
        <v>0</v>
      </c>
      <c r="AD461" s="76">
        <v>0</v>
      </c>
      <c r="AE461" s="76">
        <v>0</v>
      </c>
      <c r="AF461" s="76">
        <v>0</v>
      </c>
      <c r="AG461" s="76">
        <v>0</v>
      </c>
      <c r="AH461" s="76">
        <v>0</v>
      </c>
      <c r="AI461" s="76">
        <v>0</v>
      </c>
      <c r="AJ461" s="77">
        <f t="shared" si="6"/>
        <v>0</v>
      </c>
      <c r="AM461" s="70"/>
    </row>
    <row r="462" spans="1:39" ht="20.100000000000001" hidden="1" customHeight="1" outlineLevel="2">
      <c r="A462" s="73">
        <v>1513</v>
      </c>
      <c r="B462" s="74" t="s">
        <v>1098</v>
      </c>
      <c r="C462" s="75" t="s">
        <v>1317</v>
      </c>
      <c r="D462" s="76">
        <v>0</v>
      </c>
      <c r="E462" s="76">
        <v>0</v>
      </c>
      <c r="F462" s="76">
        <v>0</v>
      </c>
      <c r="G462" s="76">
        <v>0</v>
      </c>
      <c r="H462" s="76">
        <v>0</v>
      </c>
      <c r="I462" s="76">
        <v>0</v>
      </c>
      <c r="J462" s="76">
        <v>0</v>
      </c>
      <c r="K462" s="76">
        <v>0</v>
      </c>
      <c r="L462" s="76">
        <v>0</v>
      </c>
      <c r="M462" s="76">
        <v>0</v>
      </c>
      <c r="N462" s="76">
        <v>0</v>
      </c>
      <c r="O462" s="76">
        <v>0</v>
      </c>
      <c r="P462" s="76">
        <v>0</v>
      </c>
      <c r="Q462" s="76">
        <v>0</v>
      </c>
      <c r="R462" s="76">
        <v>0</v>
      </c>
      <c r="S462" s="76">
        <v>0</v>
      </c>
      <c r="T462" s="76">
        <v>0</v>
      </c>
      <c r="U462" s="76">
        <v>0</v>
      </c>
      <c r="V462" s="76">
        <v>0</v>
      </c>
      <c r="W462" s="76">
        <v>0</v>
      </c>
      <c r="X462" s="76">
        <v>0</v>
      </c>
      <c r="Y462" s="76">
        <v>0</v>
      </c>
      <c r="Z462" s="76">
        <v>0</v>
      </c>
      <c r="AA462" s="76">
        <v>0</v>
      </c>
      <c r="AB462" s="76">
        <v>0</v>
      </c>
      <c r="AC462" s="76">
        <v>0</v>
      </c>
      <c r="AD462" s="76">
        <v>0</v>
      </c>
      <c r="AE462" s="76">
        <v>0</v>
      </c>
      <c r="AF462" s="76">
        <v>0</v>
      </c>
      <c r="AG462" s="76">
        <v>0</v>
      </c>
      <c r="AH462" s="76">
        <v>0</v>
      </c>
      <c r="AI462" s="76">
        <v>0</v>
      </c>
      <c r="AJ462" s="77">
        <f t="shared" ref="AJ462:AJ525" si="7">SUM(D462:AI462)</f>
        <v>0</v>
      </c>
      <c r="AM462" s="70"/>
    </row>
    <row r="463" spans="1:39" ht="20.100000000000001" hidden="1" customHeight="1" outlineLevel="2">
      <c r="A463" s="73">
        <v>1514</v>
      </c>
      <c r="B463" s="74" t="s">
        <v>1099</v>
      </c>
      <c r="C463" s="75" t="s">
        <v>1317</v>
      </c>
      <c r="D463" s="76">
        <v>0</v>
      </c>
      <c r="E463" s="76">
        <v>0</v>
      </c>
      <c r="F463" s="76">
        <v>0</v>
      </c>
      <c r="G463" s="76">
        <v>0</v>
      </c>
      <c r="H463" s="76">
        <v>0</v>
      </c>
      <c r="I463" s="76">
        <v>0</v>
      </c>
      <c r="J463" s="76">
        <v>0</v>
      </c>
      <c r="K463" s="76">
        <v>0</v>
      </c>
      <c r="L463" s="76">
        <v>0</v>
      </c>
      <c r="M463" s="76">
        <v>0</v>
      </c>
      <c r="N463" s="76">
        <v>0</v>
      </c>
      <c r="O463" s="76">
        <v>0</v>
      </c>
      <c r="P463" s="76">
        <v>0</v>
      </c>
      <c r="Q463" s="76">
        <v>0</v>
      </c>
      <c r="R463" s="76">
        <v>0</v>
      </c>
      <c r="S463" s="76">
        <v>0</v>
      </c>
      <c r="T463" s="76">
        <v>0</v>
      </c>
      <c r="U463" s="76">
        <v>0</v>
      </c>
      <c r="V463" s="76">
        <v>0</v>
      </c>
      <c r="W463" s="76">
        <v>0</v>
      </c>
      <c r="X463" s="76">
        <v>0</v>
      </c>
      <c r="Y463" s="76">
        <v>0</v>
      </c>
      <c r="Z463" s="76">
        <v>0</v>
      </c>
      <c r="AA463" s="76">
        <v>0</v>
      </c>
      <c r="AB463" s="76">
        <v>0</v>
      </c>
      <c r="AC463" s="76">
        <v>0</v>
      </c>
      <c r="AD463" s="76">
        <v>0</v>
      </c>
      <c r="AE463" s="76">
        <v>0</v>
      </c>
      <c r="AF463" s="76">
        <v>0</v>
      </c>
      <c r="AG463" s="76">
        <v>0</v>
      </c>
      <c r="AH463" s="76">
        <v>0</v>
      </c>
      <c r="AI463" s="76">
        <v>0</v>
      </c>
      <c r="AJ463" s="77">
        <f t="shared" si="7"/>
        <v>0</v>
      </c>
      <c r="AM463" s="70"/>
    </row>
    <row r="464" spans="1:39" ht="20.100000000000001" hidden="1" customHeight="1" outlineLevel="2">
      <c r="A464" s="73">
        <v>1515</v>
      </c>
      <c r="B464" s="74" t="s">
        <v>1100</v>
      </c>
      <c r="C464" s="75" t="s">
        <v>1317</v>
      </c>
      <c r="D464" s="76">
        <v>0</v>
      </c>
      <c r="E464" s="76">
        <v>0</v>
      </c>
      <c r="F464" s="76">
        <v>0</v>
      </c>
      <c r="G464" s="76">
        <v>0</v>
      </c>
      <c r="H464" s="76">
        <v>0</v>
      </c>
      <c r="I464" s="76">
        <v>0</v>
      </c>
      <c r="J464" s="76">
        <v>0</v>
      </c>
      <c r="K464" s="76">
        <v>0</v>
      </c>
      <c r="L464" s="76">
        <v>0</v>
      </c>
      <c r="M464" s="76">
        <v>0</v>
      </c>
      <c r="N464" s="76">
        <v>0</v>
      </c>
      <c r="O464" s="76">
        <v>0</v>
      </c>
      <c r="P464" s="76">
        <v>0</v>
      </c>
      <c r="Q464" s="76">
        <v>0</v>
      </c>
      <c r="R464" s="76">
        <v>0</v>
      </c>
      <c r="S464" s="76">
        <v>0</v>
      </c>
      <c r="T464" s="76">
        <v>0</v>
      </c>
      <c r="U464" s="76">
        <v>0</v>
      </c>
      <c r="V464" s="76">
        <v>0</v>
      </c>
      <c r="W464" s="76">
        <v>0</v>
      </c>
      <c r="X464" s="76">
        <v>0</v>
      </c>
      <c r="Y464" s="76">
        <v>0</v>
      </c>
      <c r="Z464" s="76">
        <v>0</v>
      </c>
      <c r="AA464" s="76">
        <v>0</v>
      </c>
      <c r="AB464" s="76">
        <v>0</v>
      </c>
      <c r="AC464" s="76">
        <v>0</v>
      </c>
      <c r="AD464" s="76">
        <v>0</v>
      </c>
      <c r="AE464" s="76">
        <v>0</v>
      </c>
      <c r="AF464" s="76">
        <v>0</v>
      </c>
      <c r="AG464" s="76">
        <v>0</v>
      </c>
      <c r="AH464" s="76">
        <v>0</v>
      </c>
      <c r="AI464" s="76">
        <v>0</v>
      </c>
      <c r="AJ464" s="77">
        <f t="shared" si="7"/>
        <v>0</v>
      </c>
      <c r="AM464" s="70"/>
    </row>
    <row r="465" spans="1:39" ht="20.100000000000001" hidden="1" customHeight="1" outlineLevel="2">
      <c r="A465" s="73">
        <v>1516</v>
      </c>
      <c r="B465" s="74" t="s">
        <v>1101</v>
      </c>
      <c r="C465" s="75" t="s">
        <v>1317</v>
      </c>
      <c r="D465" s="76">
        <v>0</v>
      </c>
      <c r="E465" s="76">
        <v>0</v>
      </c>
      <c r="F465" s="76">
        <v>0</v>
      </c>
      <c r="G465" s="76">
        <v>0</v>
      </c>
      <c r="H465" s="76">
        <v>0</v>
      </c>
      <c r="I465" s="76">
        <v>0</v>
      </c>
      <c r="J465" s="76">
        <v>0</v>
      </c>
      <c r="K465" s="76">
        <v>0</v>
      </c>
      <c r="L465" s="76">
        <v>0</v>
      </c>
      <c r="M465" s="76">
        <v>0</v>
      </c>
      <c r="N465" s="76">
        <v>0</v>
      </c>
      <c r="O465" s="76">
        <v>0</v>
      </c>
      <c r="P465" s="76">
        <v>0</v>
      </c>
      <c r="Q465" s="76">
        <v>0</v>
      </c>
      <c r="R465" s="76">
        <v>0</v>
      </c>
      <c r="S465" s="76">
        <v>0</v>
      </c>
      <c r="T465" s="76">
        <v>0</v>
      </c>
      <c r="U465" s="76">
        <v>0</v>
      </c>
      <c r="V465" s="76">
        <v>0</v>
      </c>
      <c r="W465" s="76">
        <v>0</v>
      </c>
      <c r="X465" s="76">
        <v>0</v>
      </c>
      <c r="Y465" s="76">
        <v>0</v>
      </c>
      <c r="Z465" s="76">
        <v>0</v>
      </c>
      <c r="AA465" s="76">
        <v>0</v>
      </c>
      <c r="AB465" s="76">
        <v>0</v>
      </c>
      <c r="AC465" s="76">
        <v>0</v>
      </c>
      <c r="AD465" s="76">
        <v>0</v>
      </c>
      <c r="AE465" s="76">
        <v>0</v>
      </c>
      <c r="AF465" s="76">
        <v>0</v>
      </c>
      <c r="AG465" s="76">
        <v>0</v>
      </c>
      <c r="AH465" s="76">
        <v>0</v>
      </c>
      <c r="AI465" s="76">
        <v>0</v>
      </c>
      <c r="AJ465" s="77">
        <f t="shared" si="7"/>
        <v>0</v>
      </c>
      <c r="AM465" s="70"/>
    </row>
    <row r="466" spans="1:39" ht="20.100000000000001" hidden="1" customHeight="1" outlineLevel="2">
      <c r="A466" s="73">
        <v>1517</v>
      </c>
      <c r="B466" s="74" t="s">
        <v>1102</v>
      </c>
      <c r="C466" s="75" t="s">
        <v>1317</v>
      </c>
      <c r="D466" s="76">
        <v>0</v>
      </c>
      <c r="E466" s="76">
        <v>0</v>
      </c>
      <c r="F466" s="76">
        <v>0</v>
      </c>
      <c r="G466" s="76">
        <v>0</v>
      </c>
      <c r="H466" s="76">
        <v>0</v>
      </c>
      <c r="I466" s="76">
        <v>0</v>
      </c>
      <c r="J466" s="76">
        <v>0</v>
      </c>
      <c r="K466" s="76">
        <v>0</v>
      </c>
      <c r="L466" s="76">
        <v>0</v>
      </c>
      <c r="M466" s="76">
        <v>0</v>
      </c>
      <c r="N466" s="76">
        <v>0</v>
      </c>
      <c r="O466" s="76">
        <v>0</v>
      </c>
      <c r="P466" s="76">
        <v>0</v>
      </c>
      <c r="Q466" s="76">
        <v>0</v>
      </c>
      <c r="R466" s="76">
        <v>0</v>
      </c>
      <c r="S466" s="76">
        <v>0</v>
      </c>
      <c r="T466" s="76">
        <v>0</v>
      </c>
      <c r="U466" s="76">
        <v>0</v>
      </c>
      <c r="V466" s="76">
        <v>0</v>
      </c>
      <c r="W466" s="76">
        <v>0</v>
      </c>
      <c r="X466" s="76">
        <v>0</v>
      </c>
      <c r="Y466" s="76">
        <v>0</v>
      </c>
      <c r="Z466" s="76">
        <v>0</v>
      </c>
      <c r="AA466" s="76">
        <v>0</v>
      </c>
      <c r="AB466" s="76">
        <v>0</v>
      </c>
      <c r="AC466" s="76">
        <v>0</v>
      </c>
      <c r="AD466" s="76">
        <v>0</v>
      </c>
      <c r="AE466" s="76">
        <v>0</v>
      </c>
      <c r="AF466" s="76">
        <v>0</v>
      </c>
      <c r="AG466" s="76">
        <v>0</v>
      </c>
      <c r="AH466" s="76">
        <v>0</v>
      </c>
      <c r="AI466" s="76">
        <v>0</v>
      </c>
      <c r="AJ466" s="77">
        <f t="shared" si="7"/>
        <v>0</v>
      </c>
      <c r="AM466" s="70"/>
    </row>
    <row r="467" spans="1:39" ht="20.100000000000001" hidden="1" customHeight="1" outlineLevel="2">
      <c r="A467" s="73">
        <v>1518</v>
      </c>
      <c r="B467" s="74" t="s">
        <v>1103</v>
      </c>
      <c r="C467" s="75" t="s">
        <v>1317</v>
      </c>
      <c r="D467" s="76">
        <v>0</v>
      </c>
      <c r="E467" s="76">
        <v>0</v>
      </c>
      <c r="F467" s="76">
        <v>0</v>
      </c>
      <c r="G467" s="76">
        <v>0</v>
      </c>
      <c r="H467" s="76">
        <v>0</v>
      </c>
      <c r="I467" s="76">
        <v>0</v>
      </c>
      <c r="J467" s="76">
        <v>0</v>
      </c>
      <c r="K467" s="76">
        <v>0</v>
      </c>
      <c r="L467" s="76">
        <v>0</v>
      </c>
      <c r="M467" s="76">
        <v>0</v>
      </c>
      <c r="N467" s="76">
        <v>0</v>
      </c>
      <c r="O467" s="76">
        <v>0</v>
      </c>
      <c r="P467" s="76">
        <v>0</v>
      </c>
      <c r="Q467" s="76">
        <v>0</v>
      </c>
      <c r="R467" s="76">
        <v>0</v>
      </c>
      <c r="S467" s="76">
        <v>0</v>
      </c>
      <c r="T467" s="76">
        <v>0</v>
      </c>
      <c r="U467" s="76">
        <v>0</v>
      </c>
      <c r="V467" s="76">
        <v>0</v>
      </c>
      <c r="W467" s="76">
        <v>0</v>
      </c>
      <c r="X467" s="76">
        <v>0</v>
      </c>
      <c r="Y467" s="76">
        <v>0</v>
      </c>
      <c r="Z467" s="76">
        <v>0</v>
      </c>
      <c r="AA467" s="76">
        <v>0</v>
      </c>
      <c r="AB467" s="76">
        <v>0</v>
      </c>
      <c r="AC467" s="76">
        <v>0</v>
      </c>
      <c r="AD467" s="76">
        <v>0</v>
      </c>
      <c r="AE467" s="76">
        <v>0</v>
      </c>
      <c r="AF467" s="76">
        <v>0</v>
      </c>
      <c r="AG467" s="76">
        <v>0</v>
      </c>
      <c r="AH467" s="76">
        <v>0</v>
      </c>
      <c r="AI467" s="76">
        <v>0</v>
      </c>
      <c r="AJ467" s="77">
        <f t="shared" si="7"/>
        <v>0</v>
      </c>
      <c r="AM467" s="70"/>
    </row>
    <row r="468" spans="1:39" ht="20.100000000000001" hidden="1" customHeight="1" outlineLevel="2">
      <c r="A468" s="73">
        <v>1519</v>
      </c>
      <c r="B468" s="74" t="s">
        <v>1104</v>
      </c>
      <c r="C468" s="75" t="s">
        <v>1317</v>
      </c>
      <c r="D468" s="76">
        <v>0</v>
      </c>
      <c r="E468" s="76">
        <v>0</v>
      </c>
      <c r="F468" s="76">
        <v>0</v>
      </c>
      <c r="G468" s="76">
        <v>0</v>
      </c>
      <c r="H468" s="76">
        <v>0</v>
      </c>
      <c r="I468" s="76">
        <v>0</v>
      </c>
      <c r="J468" s="76">
        <v>0</v>
      </c>
      <c r="K468" s="76">
        <v>0</v>
      </c>
      <c r="L468" s="76">
        <v>0</v>
      </c>
      <c r="M468" s="76">
        <v>0</v>
      </c>
      <c r="N468" s="76">
        <v>0</v>
      </c>
      <c r="O468" s="76">
        <v>0</v>
      </c>
      <c r="P468" s="76">
        <v>0</v>
      </c>
      <c r="Q468" s="76">
        <v>0</v>
      </c>
      <c r="R468" s="76">
        <v>0</v>
      </c>
      <c r="S468" s="76">
        <v>0</v>
      </c>
      <c r="T468" s="76">
        <v>0</v>
      </c>
      <c r="U468" s="76">
        <v>0</v>
      </c>
      <c r="V468" s="76">
        <v>0</v>
      </c>
      <c r="W468" s="76">
        <v>0</v>
      </c>
      <c r="X468" s="76">
        <v>0</v>
      </c>
      <c r="Y468" s="76">
        <v>0</v>
      </c>
      <c r="Z468" s="76">
        <v>0</v>
      </c>
      <c r="AA468" s="76">
        <v>0</v>
      </c>
      <c r="AB468" s="76">
        <v>0</v>
      </c>
      <c r="AC468" s="76">
        <v>0</v>
      </c>
      <c r="AD468" s="76">
        <v>0</v>
      </c>
      <c r="AE468" s="76">
        <v>0</v>
      </c>
      <c r="AF468" s="76">
        <v>0</v>
      </c>
      <c r="AG468" s="76">
        <v>0</v>
      </c>
      <c r="AH468" s="76">
        <v>0</v>
      </c>
      <c r="AI468" s="76">
        <v>0</v>
      </c>
      <c r="AJ468" s="77">
        <f t="shared" si="7"/>
        <v>0</v>
      </c>
      <c r="AM468" s="70"/>
    </row>
    <row r="469" spans="1:39" ht="20.100000000000001" hidden="1" customHeight="1" outlineLevel="2">
      <c r="A469" s="73">
        <v>1520</v>
      </c>
      <c r="B469" s="74" t="s">
        <v>1105</v>
      </c>
      <c r="C469" s="75" t="s">
        <v>1317</v>
      </c>
      <c r="D469" s="76">
        <v>0</v>
      </c>
      <c r="E469" s="76">
        <v>0</v>
      </c>
      <c r="F469" s="76">
        <v>0</v>
      </c>
      <c r="G469" s="76">
        <v>0</v>
      </c>
      <c r="H469" s="76">
        <v>0</v>
      </c>
      <c r="I469" s="76">
        <v>0</v>
      </c>
      <c r="J469" s="76">
        <v>0</v>
      </c>
      <c r="K469" s="76">
        <v>0</v>
      </c>
      <c r="L469" s="76">
        <v>0</v>
      </c>
      <c r="M469" s="76">
        <v>0</v>
      </c>
      <c r="N469" s="76">
        <v>0</v>
      </c>
      <c r="O469" s="76">
        <v>0</v>
      </c>
      <c r="P469" s="76">
        <v>0</v>
      </c>
      <c r="Q469" s="76">
        <v>0</v>
      </c>
      <c r="R469" s="76">
        <v>0</v>
      </c>
      <c r="S469" s="76">
        <v>0</v>
      </c>
      <c r="T469" s="76">
        <v>0</v>
      </c>
      <c r="U469" s="76">
        <v>0</v>
      </c>
      <c r="V469" s="76">
        <v>0</v>
      </c>
      <c r="W469" s="76">
        <v>0</v>
      </c>
      <c r="X469" s="76">
        <v>0</v>
      </c>
      <c r="Y469" s="76">
        <v>0</v>
      </c>
      <c r="Z469" s="76">
        <v>0</v>
      </c>
      <c r="AA469" s="76">
        <v>0</v>
      </c>
      <c r="AB469" s="76">
        <v>0</v>
      </c>
      <c r="AC469" s="76">
        <v>0</v>
      </c>
      <c r="AD469" s="76">
        <v>0</v>
      </c>
      <c r="AE469" s="76">
        <v>0</v>
      </c>
      <c r="AF469" s="76">
        <v>0</v>
      </c>
      <c r="AG469" s="76">
        <v>0</v>
      </c>
      <c r="AH469" s="76">
        <v>0</v>
      </c>
      <c r="AI469" s="76">
        <v>0</v>
      </c>
      <c r="AJ469" s="77">
        <f t="shared" si="7"/>
        <v>0</v>
      </c>
      <c r="AM469" s="70"/>
    </row>
    <row r="470" spans="1:39" ht="20.100000000000001" hidden="1" customHeight="1" outlineLevel="2">
      <c r="A470" s="73">
        <v>1521</v>
      </c>
      <c r="B470" s="74" t="s">
        <v>1106</v>
      </c>
      <c r="C470" s="75" t="s">
        <v>1317</v>
      </c>
      <c r="D470" s="76">
        <v>0</v>
      </c>
      <c r="E470" s="76">
        <v>0</v>
      </c>
      <c r="F470" s="76">
        <v>0</v>
      </c>
      <c r="G470" s="76">
        <v>0</v>
      </c>
      <c r="H470" s="76">
        <v>0</v>
      </c>
      <c r="I470" s="76">
        <v>0</v>
      </c>
      <c r="J470" s="76">
        <v>0</v>
      </c>
      <c r="K470" s="76">
        <v>0</v>
      </c>
      <c r="L470" s="76">
        <v>0</v>
      </c>
      <c r="M470" s="76">
        <v>0</v>
      </c>
      <c r="N470" s="76">
        <v>0</v>
      </c>
      <c r="O470" s="76">
        <v>0</v>
      </c>
      <c r="P470" s="76">
        <v>0</v>
      </c>
      <c r="Q470" s="76">
        <v>0</v>
      </c>
      <c r="R470" s="76">
        <v>0</v>
      </c>
      <c r="S470" s="76">
        <v>0</v>
      </c>
      <c r="T470" s="76">
        <v>0</v>
      </c>
      <c r="U470" s="76">
        <v>0</v>
      </c>
      <c r="V470" s="76">
        <v>0</v>
      </c>
      <c r="W470" s="76">
        <v>0</v>
      </c>
      <c r="X470" s="76">
        <v>0</v>
      </c>
      <c r="Y470" s="76">
        <v>0</v>
      </c>
      <c r="Z470" s="76">
        <v>0</v>
      </c>
      <c r="AA470" s="76">
        <v>0</v>
      </c>
      <c r="AB470" s="76">
        <v>0</v>
      </c>
      <c r="AC470" s="76">
        <v>0</v>
      </c>
      <c r="AD470" s="76">
        <v>0</v>
      </c>
      <c r="AE470" s="76">
        <v>0</v>
      </c>
      <c r="AF470" s="76">
        <v>0</v>
      </c>
      <c r="AG470" s="76">
        <v>0</v>
      </c>
      <c r="AH470" s="76">
        <v>0</v>
      </c>
      <c r="AI470" s="76">
        <v>0</v>
      </c>
      <c r="AJ470" s="77">
        <f t="shared" si="7"/>
        <v>0</v>
      </c>
      <c r="AM470" s="70"/>
    </row>
    <row r="471" spans="1:39" ht="20.100000000000001" hidden="1" customHeight="1" outlineLevel="2">
      <c r="A471" s="73">
        <v>1522</v>
      </c>
      <c r="B471" s="74" t="s">
        <v>1107</v>
      </c>
      <c r="C471" s="75" t="s">
        <v>1317</v>
      </c>
      <c r="D471" s="76">
        <v>0</v>
      </c>
      <c r="E471" s="76">
        <v>0</v>
      </c>
      <c r="F471" s="76">
        <v>0</v>
      </c>
      <c r="G471" s="76">
        <v>0</v>
      </c>
      <c r="H471" s="76">
        <v>0</v>
      </c>
      <c r="I471" s="76">
        <v>0</v>
      </c>
      <c r="J471" s="76">
        <v>0</v>
      </c>
      <c r="K471" s="76">
        <v>0</v>
      </c>
      <c r="L471" s="76">
        <v>0</v>
      </c>
      <c r="M471" s="76">
        <v>0</v>
      </c>
      <c r="N471" s="76">
        <v>0</v>
      </c>
      <c r="O471" s="76">
        <v>0</v>
      </c>
      <c r="P471" s="76">
        <v>0</v>
      </c>
      <c r="Q471" s="76">
        <v>0</v>
      </c>
      <c r="R471" s="76">
        <v>0</v>
      </c>
      <c r="S471" s="76">
        <v>0</v>
      </c>
      <c r="T471" s="76">
        <v>0</v>
      </c>
      <c r="U471" s="76">
        <v>0</v>
      </c>
      <c r="V471" s="76">
        <v>0</v>
      </c>
      <c r="W471" s="76">
        <v>0</v>
      </c>
      <c r="X471" s="76">
        <v>0</v>
      </c>
      <c r="Y471" s="76">
        <v>0</v>
      </c>
      <c r="Z471" s="76">
        <v>0</v>
      </c>
      <c r="AA471" s="76">
        <v>0</v>
      </c>
      <c r="AB471" s="76">
        <v>0</v>
      </c>
      <c r="AC471" s="76">
        <v>0</v>
      </c>
      <c r="AD471" s="76">
        <v>0</v>
      </c>
      <c r="AE471" s="76">
        <v>0</v>
      </c>
      <c r="AF471" s="76">
        <v>0</v>
      </c>
      <c r="AG471" s="76">
        <v>0</v>
      </c>
      <c r="AH471" s="76">
        <v>0</v>
      </c>
      <c r="AI471" s="76">
        <v>0</v>
      </c>
      <c r="AJ471" s="77">
        <f t="shared" si="7"/>
        <v>0</v>
      </c>
      <c r="AM471" s="70"/>
    </row>
    <row r="472" spans="1:39" ht="20.100000000000001" hidden="1" customHeight="1" outlineLevel="2">
      <c r="A472" s="73">
        <v>1523</v>
      </c>
      <c r="B472" s="74" t="s">
        <v>1108</v>
      </c>
      <c r="C472" s="75" t="s">
        <v>1317</v>
      </c>
      <c r="D472" s="76">
        <v>0</v>
      </c>
      <c r="E472" s="76">
        <v>0</v>
      </c>
      <c r="F472" s="76">
        <v>0</v>
      </c>
      <c r="G472" s="76">
        <v>0</v>
      </c>
      <c r="H472" s="76">
        <v>0</v>
      </c>
      <c r="I472" s="76">
        <v>0</v>
      </c>
      <c r="J472" s="76">
        <v>0</v>
      </c>
      <c r="K472" s="76">
        <v>0</v>
      </c>
      <c r="L472" s="76">
        <v>0</v>
      </c>
      <c r="M472" s="76">
        <v>0</v>
      </c>
      <c r="N472" s="76">
        <v>0</v>
      </c>
      <c r="O472" s="76">
        <v>0</v>
      </c>
      <c r="P472" s="76">
        <v>0</v>
      </c>
      <c r="Q472" s="76">
        <v>0</v>
      </c>
      <c r="R472" s="76">
        <v>0</v>
      </c>
      <c r="S472" s="76">
        <v>0</v>
      </c>
      <c r="T472" s="76">
        <v>0</v>
      </c>
      <c r="U472" s="76">
        <v>0</v>
      </c>
      <c r="V472" s="76">
        <v>0</v>
      </c>
      <c r="W472" s="76">
        <v>0</v>
      </c>
      <c r="X472" s="76">
        <v>0</v>
      </c>
      <c r="Y472" s="76">
        <v>0</v>
      </c>
      <c r="Z472" s="76">
        <v>0</v>
      </c>
      <c r="AA472" s="76">
        <v>0</v>
      </c>
      <c r="AB472" s="76">
        <v>0</v>
      </c>
      <c r="AC472" s="76">
        <v>0</v>
      </c>
      <c r="AD472" s="76">
        <v>0</v>
      </c>
      <c r="AE472" s="76">
        <v>0</v>
      </c>
      <c r="AF472" s="76">
        <v>0</v>
      </c>
      <c r="AG472" s="76">
        <v>0</v>
      </c>
      <c r="AH472" s="76">
        <v>0</v>
      </c>
      <c r="AI472" s="76">
        <v>0</v>
      </c>
      <c r="AJ472" s="77">
        <f t="shared" si="7"/>
        <v>0</v>
      </c>
      <c r="AM472" s="70"/>
    </row>
    <row r="473" spans="1:39" ht="20.100000000000001" hidden="1" customHeight="1" outlineLevel="2">
      <c r="A473" s="73">
        <v>1524</v>
      </c>
      <c r="B473" s="74" t="s">
        <v>1109</v>
      </c>
      <c r="C473" s="75" t="s">
        <v>1317</v>
      </c>
      <c r="D473" s="76">
        <v>0</v>
      </c>
      <c r="E473" s="76">
        <v>0</v>
      </c>
      <c r="F473" s="76">
        <v>0</v>
      </c>
      <c r="G473" s="76">
        <v>0</v>
      </c>
      <c r="H473" s="76">
        <v>0</v>
      </c>
      <c r="I473" s="76">
        <v>0</v>
      </c>
      <c r="J473" s="76">
        <v>0</v>
      </c>
      <c r="K473" s="76">
        <v>0</v>
      </c>
      <c r="L473" s="76">
        <v>0</v>
      </c>
      <c r="M473" s="76">
        <v>0</v>
      </c>
      <c r="N473" s="76">
        <v>0</v>
      </c>
      <c r="O473" s="76">
        <v>0</v>
      </c>
      <c r="P473" s="76">
        <v>0</v>
      </c>
      <c r="Q473" s="76">
        <v>0</v>
      </c>
      <c r="R473" s="76">
        <v>0</v>
      </c>
      <c r="S473" s="76">
        <v>0</v>
      </c>
      <c r="T473" s="76">
        <v>0</v>
      </c>
      <c r="U473" s="76">
        <v>0</v>
      </c>
      <c r="V473" s="76">
        <v>0</v>
      </c>
      <c r="W473" s="76">
        <v>0</v>
      </c>
      <c r="X473" s="76">
        <v>0</v>
      </c>
      <c r="Y473" s="76">
        <v>0</v>
      </c>
      <c r="Z473" s="76">
        <v>0</v>
      </c>
      <c r="AA473" s="76">
        <v>0</v>
      </c>
      <c r="AB473" s="76">
        <v>0</v>
      </c>
      <c r="AC473" s="76">
        <v>0</v>
      </c>
      <c r="AD473" s="76">
        <v>0</v>
      </c>
      <c r="AE473" s="76">
        <v>0</v>
      </c>
      <c r="AF473" s="76">
        <v>0</v>
      </c>
      <c r="AG473" s="76">
        <v>0</v>
      </c>
      <c r="AH473" s="76">
        <v>0</v>
      </c>
      <c r="AI473" s="76">
        <v>0</v>
      </c>
      <c r="AJ473" s="77">
        <f t="shared" si="7"/>
        <v>0</v>
      </c>
      <c r="AM473" s="70"/>
    </row>
    <row r="474" spans="1:39" ht="20.100000000000001" hidden="1" customHeight="1" outlineLevel="2">
      <c r="A474" s="73">
        <v>1525</v>
      </c>
      <c r="B474" s="74" t="s">
        <v>1110</v>
      </c>
      <c r="C474" s="75" t="s">
        <v>1317</v>
      </c>
      <c r="D474" s="76">
        <v>0</v>
      </c>
      <c r="E474" s="76">
        <v>0</v>
      </c>
      <c r="F474" s="76">
        <v>0</v>
      </c>
      <c r="G474" s="76">
        <v>0</v>
      </c>
      <c r="H474" s="76">
        <v>0</v>
      </c>
      <c r="I474" s="76">
        <v>0</v>
      </c>
      <c r="J474" s="76">
        <v>0</v>
      </c>
      <c r="K474" s="76">
        <v>0</v>
      </c>
      <c r="L474" s="76">
        <v>0</v>
      </c>
      <c r="M474" s="76">
        <v>0</v>
      </c>
      <c r="N474" s="76">
        <v>0</v>
      </c>
      <c r="O474" s="76">
        <v>0</v>
      </c>
      <c r="P474" s="76">
        <v>0</v>
      </c>
      <c r="Q474" s="76">
        <v>0</v>
      </c>
      <c r="R474" s="76">
        <v>0</v>
      </c>
      <c r="S474" s="76">
        <v>0</v>
      </c>
      <c r="T474" s="76">
        <v>0</v>
      </c>
      <c r="U474" s="76">
        <v>0</v>
      </c>
      <c r="V474" s="76">
        <v>0</v>
      </c>
      <c r="W474" s="76">
        <v>0</v>
      </c>
      <c r="X474" s="76">
        <v>0</v>
      </c>
      <c r="Y474" s="76">
        <v>0</v>
      </c>
      <c r="Z474" s="76">
        <v>0</v>
      </c>
      <c r="AA474" s="76">
        <v>0</v>
      </c>
      <c r="AB474" s="76">
        <v>0</v>
      </c>
      <c r="AC474" s="76">
        <v>0</v>
      </c>
      <c r="AD474" s="76">
        <v>0</v>
      </c>
      <c r="AE474" s="76">
        <v>0</v>
      </c>
      <c r="AF474" s="76">
        <v>0</v>
      </c>
      <c r="AG474" s="76">
        <v>0</v>
      </c>
      <c r="AH474" s="76">
        <v>0</v>
      </c>
      <c r="AI474" s="76">
        <v>0</v>
      </c>
      <c r="AJ474" s="77">
        <f t="shared" si="7"/>
        <v>0</v>
      </c>
      <c r="AM474" s="70"/>
    </row>
    <row r="475" spans="1:39" ht="20.100000000000001" hidden="1" customHeight="1" outlineLevel="2">
      <c r="A475" s="73">
        <v>1526</v>
      </c>
      <c r="B475" s="74" t="s">
        <v>1111</v>
      </c>
      <c r="C475" s="75" t="s">
        <v>1317</v>
      </c>
      <c r="D475" s="76">
        <v>0</v>
      </c>
      <c r="E475" s="76">
        <v>0</v>
      </c>
      <c r="F475" s="76">
        <v>0</v>
      </c>
      <c r="G475" s="76">
        <v>0</v>
      </c>
      <c r="H475" s="76">
        <v>0</v>
      </c>
      <c r="I475" s="76">
        <v>0</v>
      </c>
      <c r="J475" s="76">
        <v>0</v>
      </c>
      <c r="K475" s="76">
        <v>0</v>
      </c>
      <c r="L475" s="76">
        <v>0</v>
      </c>
      <c r="M475" s="76">
        <v>0</v>
      </c>
      <c r="N475" s="76">
        <v>0</v>
      </c>
      <c r="O475" s="76">
        <v>0</v>
      </c>
      <c r="P475" s="76">
        <v>0</v>
      </c>
      <c r="Q475" s="76">
        <v>0</v>
      </c>
      <c r="R475" s="76">
        <v>0</v>
      </c>
      <c r="S475" s="76">
        <v>0</v>
      </c>
      <c r="T475" s="76">
        <v>0</v>
      </c>
      <c r="U475" s="76">
        <v>0</v>
      </c>
      <c r="V475" s="76">
        <v>0</v>
      </c>
      <c r="W475" s="76">
        <v>0</v>
      </c>
      <c r="X475" s="76">
        <v>0</v>
      </c>
      <c r="Y475" s="76">
        <v>0</v>
      </c>
      <c r="Z475" s="76">
        <v>0</v>
      </c>
      <c r="AA475" s="76">
        <v>0</v>
      </c>
      <c r="AB475" s="76">
        <v>0</v>
      </c>
      <c r="AC475" s="76">
        <v>0</v>
      </c>
      <c r="AD475" s="76">
        <v>0</v>
      </c>
      <c r="AE475" s="76">
        <v>0</v>
      </c>
      <c r="AF475" s="76">
        <v>0</v>
      </c>
      <c r="AG475" s="76">
        <v>0</v>
      </c>
      <c r="AH475" s="76">
        <v>0</v>
      </c>
      <c r="AI475" s="76">
        <v>0</v>
      </c>
      <c r="AJ475" s="77">
        <f t="shared" si="7"/>
        <v>0</v>
      </c>
      <c r="AM475" s="70"/>
    </row>
    <row r="476" spans="1:39" ht="20.100000000000001" hidden="1" customHeight="1" outlineLevel="2">
      <c r="A476" s="73">
        <v>1527</v>
      </c>
      <c r="B476" s="74" t="s">
        <v>1112</v>
      </c>
      <c r="C476" s="75" t="s">
        <v>1317</v>
      </c>
      <c r="D476" s="76">
        <v>0</v>
      </c>
      <c r="E476" s="76">
        <v>0</v>
      </c>
      <c r="F476" s="76">
        <v>0</v>
      </c>
      <c r="G476" s="76">
        <v>0</v>
      </c>
      <c r="H476" s="76">
        <v>0</v>
      </c>
      <c r="I476" s="76">
        <v>0</v>
      </c>
      <c r="J476" s="76">
        <v>0</v>
      </c>
      <c r="K476" s="76">
        <v>0</v>
      </c>
      <c r="L476" s="76">
        <v>0</v>
      </c>
      <c r="M476" s="76">
        <v>0</v>
      </c>
      <c r="N476" s="76">
        <v>0</v>
      </c>
      <c r="O476" s="76">
        <v>0</v>
      </c>
      <c r="P476" s="76">
        <v>0</v>
      </c>
      <c r="Q476" s="76">
        <v>0</v>
      </c>
      <c r="R476" s="76">
        <v>0</v>
      </c>
      <c r="S476" s="76">
        <v>0</v>
      </c>
      <c r="T476" s="76">
        <v>0</v>
      </c>
      <c r="U476" s="76">
        <v>0</v>
      </c>
      <c r="V476" s="76">
        <v>0</v>
      </c>
      <c r="W476" s="76">
        <v>0</v>
      </c>
      <c r="X476" s="76">
        <v>0</v>
      </c>
      <c r="Y476" s="76">
        <v>0</v>
      </c>
      <c r="Z476" s="76">
        <v>0</v>
      </c>
      <c r="AA476" s="76">
        <v>0</v>
      </c>
      <c r="AB476" s="76">
        <v>0</v>
      </c>
      <c r="AC476" s="76">
        <v>0</v>
      </c>
      <c r="AD476" s="76">
        <v>0</v>
      </c>
      <c r="AE476" s="76">
        <v>0</v>
      </c>
      <c r="AF476" s="76">
        <v>0</v>
      </c>
      <c r="AG476" s="76">
        <v>0</v>
      </c>
      <c r="AH476" s="76">
        <v>0</v>
      </c>
      <c r="AI476" s="76">
        <v>0</v>
      </c>
      <c r="AJ476" s="77">
        <f t="shared" si="7"/>
        <v>0</v>
      </c>
      <c r="AM476" s="70"/>
    </row>
    <row r="477" spans="1:39" ht="20.100000000000001" hidden="1" customHeight="1" outlineLevel="2">
      <c r="A477" s="73">
        <v>1528</v>
      </c>
      <c r="B477" s="74" t="s">
        <v>1113</v>
      </c>
      <c r="C477" s="75" t="s">
        <v>1317</v>
      </c>
      <c r="D477" s="76">
        <v>0</v>
      </c>
      <c r="E477" s="76">
        <v>0</v>
      </c>
      <c r="F477" s="76">
        <v>0</v>
      </c>
      <c r="G477" s="76">
        <v>0</v>
      </c>
      <c r="H477" s="76">
        <v>0</v>
      </c>
      <c r="I477" s="76">
        <v>0</v>
      </c>
      <c r="J477" s="76">
        <v>0</v>
      </c>
      <c r="K477" s="76">
        <v>0</v>
      </c>
      <c r="L477" s="76">
        <v>0</v>
      </c>
      <c r="M477" s="76">
        <v>0</v>
      </c>
      <c r="N477" s="76">
        <v>0</v>
      </c>
      <c r="O477" s="76">
        <v>0</v>
      </c>
      <c r="P477" s="76">
        <v>0</v>
      </c>
      <c r="Q477" s="76">
        <v>0</v>
      </c>
      <c r="R477" s="76">
        <v>0</v>
      </c>
      <c r="S477" s="76">
        <v>0</v>
      </c>
      <c r="T477" s="76">
        <v>0</v>
      </c>
      <c r="U477" s="76">
        <v>0</v>
      </c>
      <c r="V477" s="76">
        <v>0</v>
      </c>
      <c r="W477" s="76">
        <v>0</v>
      </c>
      <c r="X477" s="76">
        <v>0</v>
      </c>
      <c r="Y477" s="76">
        <v>0</v>
      </c>
      <c r="Z477" s="76">
        <v>0</v>
      </c>
      <c r="AA477" s="76">
        <v>0</v>
      </c>
      <c r="AB477" s="76">
        <v>0</v>
      </c>
      <c r="AC477" s="76">
        <v>0</v>
      </c>
      <c r="AD477" s="76">
        <v>0</v>
      </c>
      <c r="AE477" s="76">
        <v>0</v>
      </c>
      <c r="AF477" s="76">
        <v>0</v>
      </c>
      <c r="AG477" s="76">
        <v>0</v>
      </c>
      <c r="AH477" s="76">
        <v>0</v>
      </c>
      <c r="AI477" s="76">
        <v>0</v>
      </c>
      <c r="AJ477" s="77">
        <f t="shared" si="7"/>
        <v>0</v>
      </c>
      <c r="AM477" s="70"/>
    </row>
    <row r="478" spans="1:39" ht="20.100000000000001" hidden="1" customHeight="1" outlineLevel="2">
      <c r="A478" s="73">
        <v>1529</v>
      </c>
      <c r="B478" s="74" t="s">
        <v>1114</v>
      </c>
      <c r="C478" s="75" t="s">
        <v>1317</v>
      </c>
      <c r="D478" s="76">
        <v>0</v>
      </c>
      <c r="E478" s="76">
        <v>0</v>
      </c>
      <c r="F478" s="76">
        <v>0</v>
      </c>
      <c r="G478" s="76">
        <v>0</v>
      </c>
      <c r="H478" s="76">
        <v>0</v>
      </c>
      <c r="I478" s="76">
        <v>0</v>
      </c>
      <c r="J478" s="76">
        <v>0</v>
      </c>
      <c r="K478" s="76">
        <v>0</v>
      </c>
      <c r="L478" s="76">
        <v>0</v>
      </c>
      <c r="M478" s="76">
        <v>0</v>
      </c>
      <c r="N478" s="76">
        <v>0</v>
      </c>
      <c r="O478" s="76">
        <v>0</v>
      </c>
      <c r="P478" s="76">
        <v>0</v>
      </c>
      <c r="Q478" s="76">
        <v>0</v>
      </c>
      <c r="R478" s="76">
        <v>0</v>
      </c>
      <c r="S478" s="76">
        <v>0</v>
      </c>
      <c r="T478" s="76">
        <v>0</v>
      </c>
      <c r="U478" s="76">
        <v>0</v>
      </c>
      <c r="V478" s="76">
        <v>0</v>
      </c>
      <c r="W478" s="76">
        <v>0</v>
      </c>
      <c r="X478" s="76">
        <v>0</v>
      </c>
      <c r="Y478" s="76">
        <v>0</v>
      </c>
      <c r="Z478" s="76">
        <v>0</v>
      </c>
      <c r="AA478" s="76">
        <v>0</v>
      </c>
      <c r="AB478" s="76">
        <v>0</v>
      </c>
      <c r="AC478" s="76">
        <v>0</v>
      </c>
      <c r="AD478" s="76">
        <v>0</v>
      </c>
      <c r="AE478" s="76">
        <v>0</v>
      </c>
      <c r="AF478" s="76">
        <v>0</v>
      </c>
      <c r="AG478" s="76">
        <v>0</v>
      </c>
      <c r="AH478" s="76">
        <v>0</v>
      </c>
      <c r="AI478" s="76">
        <v>0</v>
      </c>
      <c r="AJ478" s="77">
        <f t="shared" si="7"/>
        <v>0</v>
      </c>
      <c r="AM478" s="70"/>
    </row>
    <row r="479" spans="1:39" ht="20.100000000000001" hidden="1" customHeight="1" outlineLevel="2">
      <c r="A479" s="73">
        <v>1530</v>
      </c>
      <c r="B479" s="74" t="s">
        <v>1115</v>
      </c>
      <c r="C479" s="75" t="s">
        <v>1317</v>
      </c>
      <c r="D479" s="76">
        <v>0</v>
      </c>
      <c r="E479" s="76">
        <v>0</v>
      </c>
      <c r="F479" s="76">
        <v>0</v>
      </c>
      <c r="G479" s="76">
        <v>0</v>
      </c>
      <c r="H479" s="76">
        <v>0</v>
      </c>
      <c r="I479" s="76">
        <v>0</v>
      </c>
      <c r="J479" s="76">
        <v>0</v>
      </c>
      <c r="K479" s="76">
        <v>0</v>
      </c>
      <c r="L479" s="76">
        <v>0</v>
      </c>
      <c r="M479" s="76">
        <v>0</v>
      </c>
      <c r="N479" s="76">
        <v>0</v>
      </c>
      <c r="O479" s="76">
        <v>0</v>
      </c>
      <c r="P479" s="76">
        <v>0</v>
      </c>
      <c r="Q479" s="76">
        <v>0</v>
      </c>
      <c r="R479" s="76">
        <v>0</v>
      </c>
      <c r="S479" s="76">
        <v>0</v>
      </c>
      <c r="T479" s="76">
        <v>0</v>
      </c>
      <c r="U479" s="76">
        <v>0</v>
      </c>
      <c r="V479" s="76">
        <v>0</v>
      </c>
      <c r="W479" s="76">
        <v>0</v>
      </c>
      <c r="X479" s="76">
        <v>0</v>
      </c>
      <c r="Y479" s="76">
        <v>0</v>
      </c>
      <c r="Z479" s="76">
        <v>0</v>
      </c>
      <c r="AA479" s="76">
        <v>0</v>
      </c>
      <c r="AB479" s="76">
        <v>0</v>
      </c>
      <c r="AC479" s="76">
        <v>0</v>
      </c>
      <c r="AD479" s="76">
        <v>0</v>
      </c>
      <c r="AE479" s="76">
        <v>0</v>
      </c>
      <c r="AF479" s="76">
        <v>0</v>
      </c>
      <c r="AG479" s="76">
        <v>0</v>
      </c>
      <c r="AH479" s="76">
        <v>0</v>
      </c>
      <c r="AI479" s="76">
        <v>0</v>
      </c>
      <c r="AJ479" s="77">
        <f t="shared" si="7"/>
        <v>0</v>
      </c>
      <c r="AM479" s="70"/>
    </row>
    <row r="480" spans="1:39" ht="20.100000000000001" hidden="1" customHeight="1" outlineLevel="2">
      <c r="A480" s="73">
        <v>1531</v>
      </c>
      <c r="B480" s="74" t="s">
        <v>1116</v>
      </c>
      <c r="C480" s="75" t="s">
        <v>1317</v>
      </c>
      <c r="D480" s="76">
        <v>0</v>
      </c>
      <c r="E480" s="76">
        <v>0</v>
      </c>
      <c r="F480" s="76">
        <v>0</v>
      </c>
      <c r="G480" s="76">
        <v>0</v>
      </c>
      <c r="H480" s="76">
        <v>0</v>
      </c>
      <c r="I480" s="76">
        <v>0</v>
      </c>
      <c r="J480" s="76">
        <v>0</v>
      </c>
      <c r="K480" s="76">
        <v>0</v>
      </c>
      <c r="L480" s="76">
        <v>0</v>
      </c>
      <c r="M480" s="76">
        <v>0</v>
      </c>
      <c r="N480" s="76">
        <v>0</v>
      </c>
      <c r="O480" s="76">
        <v>0</v>
      </c>
      <c r="P480" s="76">
        <v>0</v>
      </c>
      <c r="Q480" s="76">
        <v>0</v>
      </c>
      <c r="R480" s="76">
        <v>0</v>
      </c>
      <c r="S480" s="76">
        <v>0</v>
      </c>
      <c r="T480" s="76">
        <v>0</v>
      </c>
      <c r="U480" s="76">
        <v>0</v>
      </c>
      <c r="V480" s="76">
        <v>0</v>
      </c>
      <c r="W480" s="76">
        <v>0</v>
      </c>
      <c r="X480" s="76">
        <v>0</v>
      </c>
      <c r="Y480" s="76">
        <v>0</v>
      </c>
      <c r="Z480" s="76">
        <v>0</v>
      </c>
      <c r="AA480" s="76">
        <v>0</v>
      </c>
      <c r="AB480" s="76">
        <v>0</v>
      </c>
      <c r="AC480" s="76">
        <v>0</v>
      </c>
      <c r="AD480" s="76">
        <v>0</v>
      </c>
      <c r="AE480" s="76">
        <v>0</v>
      </c>
      <c r="AF480" s="76">
        <v>0</v>
      </c>
      <c r="AG480" s="76">
        <v>0</v>
      </c>
      <c r="AH480" s="76">
        <v>0</v>
      </c>
      <c r="AI480" s="76">
        <v>0</v>
      </c>
      <c r="AJ480" s="77">
        <f t="shared" si="7"/>
        <v>0</v>
      </c>
      <c r="AM480" s="70"/>
    </row>
    <row r="481" spans="1:39" ht="20.100000000000001" hidden="1" customHeight="1" outlineLevel="2">
      <c r="A481" s="73">
        <v>1532</v>
      </c>
      <c r="B481" s="74" t="s">
        <v>1117</v>
      </c>
      <c r="C481" s="75" t="s">
        <v>1317</v>
      </c>
      <c r="D481" s="76">
        <v>0</v>
      </c>
      <c r="E481" s="76">
        <v>0</v>
      </c>
      <c r="F481" s="76">
        <v>0</v>
      </c>
      <c r="G481" s="76">
        <v>0</v>
      </c>
      <c r="H481" s="76">
        <v>0</v>
      </c>
      <c r="I481" s="76">
        <v>0</v>
      </c>
      <c r="J481" s="76">
        <v>0</v>
      </c>
      <c r="K481" s="76">
        <v>0</v>
      </c>
      <c r="L481" s="76">
        <v>0</v>
      </c>
      <c r="M481" s="76">
        <v>0</v>
      </c>
      <c r="N481" s="76">
        <v>0</v>
      </c>
      <c r="O481" s="76">
        <v>0</v>
      </c>
      <c r="P481" s="76">
        <v>0</v>
      </c>
      <c r="Q481" s="76">
        <v>0</v>
      </c>
      <c r="R481" s="76">
        <v>0</v>
      </c>
      <c r="S481" s="76">
        <v>0</v>
      </c>
      <c r="T481" s="76">
        <v>0</v>
      </c>
      <c r="U481" s="76">
        <v>0</v>
      </c>
      <c r="V481" s="76">
        <v>0</v>
      </c>
      <c r="W481" s="76">
        <v>0</v>
      </c>
      <c r="X481" s="76">
        <v>0</v>
      </c>
      <c r="Y481" s="76">
        <v>0</v>
      </c>
      <c r="Z481" s="76">
        <v>0</v>
      </c>
      <c r="AA481" s="76">
        <v>0</v>
      </c>
      <c r="AB481" s="76">
        <v>0</v>
      </c>
      <c r="AC481" s="76">
        <v>0</v>
      </c>
      <c r="AD481" s="76">
        <v>0</v>
      </c>
      <c r="AE481" s="76">
        <v>0</v>
      </c>
      <c r="AF481" s="76">
        <v>0</v>
      </c>
      <c r="AG481" s="76">
        <v>0</v>
      </c>
      <c r="AH481" s="76">
        <v>0</v>
      </c>
      <c r="AI481" s="76">
        <v>0</v>
      </c>
      <c r="AJ481" s="77">
        <f t="shared" si="7"/>
        <v>0</v>
      </c>
      <c r="AM481" s="70"/>
    </row>
    <row r="482" spans="1:39" ht="20.100000000000001" hidden="1" customHeight="1" outlineLevel="2">
      <c r="A482" s="73">
        <v>1533</v>
      </c>
      <c r="B482" s="74" t="s">
        <v>1118</v>
      </c>
      <c r="C482" s="75" t="s">
        <v>1317</v>
      </c>
      <c r="D482" s="76">
        <v>0</v>
      </c>
      <c r="E482" s="76">
        <v>0</v>
      </c>
      <c r="F482" s="76">
        <v>0</v>
      </c>
      <c r="G482" s="76">
        <v>0</v>
      </c>
      <c r="H482" s="76">
        <v>0</v>
      </c>
      <c r="I482" s="76">
        <v>0</v>
      </c>
      <c r="J482" s="76">
        <v>0</v>
      </c>
      <c r="K482" s="76">
        <v>0</v>
      </c>
      <c r="L482" s="76">
        <v>0</v>
      </c>
      <c r="M482" s="76">
        <v>0</v>
      </c>
      <c r="N482" s="76">
        <v>0</v>
      </c>
      <c r="O482" s="76">
        <v>0</v>
      </c>
      <c r="P482" s="76">
        <v>0</v>
      </c>
      <c r="Q482" s="76">
        <v>0</v>
      </c>
      <c r="R482" s="76">
        <v>0</v>
      </c>
      <c r="S482" s="76">
        <v>0</v>
      </c>
      <c r="T482" s="76">
        <v>0</v>
      </c>
      <c r="U482" s="76">
        <v>0</v>
      </c>
      <c r="V482" s="76">
        <v>0</v>
      </c>
      <c r="W482" s="76">
        <v>0</v>
      </c>
      <c r="X482" s="76">
        <v>0</v>
      </c>
      <c r="Y482" s="76">
        <v>0</v>
      </c>
      <c r="Z482" s="76">
        <v>0</v>
      </c>
      <c r="AA482" s="76">
        <v>0</v>
      </c>
      <c r="AB482" s="76">
        <v>0</v>
      </c>
      <c r="AC482" s="76">
        <v>0</v>
      </c>
      <c r="AD482" s="76">
        <v>0</v>
      </c>
      <c r="AE482" s="76">
        <v>0</v>
      </c>
      <c r="AF482" s="76">
        <v>0</v>
      </c>
      <c r="AG482" s="76">
        <v>0</v>
      </c>
      <c r="AH482" s="76">
        <v>0</v>
      </c>
      <c r="AI482" s="76">
        <v>0</v>
      </c>
      <c r="AJ482" s="77">
        <f t="shared" si="7"/>
        <v>0</v>
      </c>
      <c r="AM482" s="70"/>
    </row>
    <row r="483" spans="1:39" ht="20.100000000000001" hidden="1" customHeight="1" outlineLevel="2">
      <c r="A483" s="73">
        <v>1534</v>
      </c>
      <c r="B483" s="74" t="s">
        <v>1119</v>
      </c>
      <c r="C483" s="75" t="s">
        <v>1317</v>
      </c>
      <c r="D483" s="76">
        <v>0</v>
      </c>
      <c r="E483" s="76">
        <v>0</v>
      </c>
      <c r="F483" s="76">
        <v>0</v>
      </c>
      <c r="G483" s="76">
        <v>0</v>
      </c>
      <c r="H483" s="76">
        <v>0</v>
      </c>
      <c r="I483" s="76">
        <v>0</v>
      </c>
      <c r="J483" s="76">
        <v>0</v>
      </c>
      <c r="K483" s="76">
        <v>0</v>
      </c>
      <c r="L483" s="76">
        <v>0</v>
      </c>
      <c r="M483" s="76">
        <v>0</v>
      </c>
      <c r="N483" s="76">
        <v>0</v>
      </c>
      <c r="O483" s="76">
        <v>0</v>
      </c>
      <c r="P483" s="76">
        <v>0</v>
      </c>
      <c r="Q483" s="76">
        <v>0</v>
      </c>
      <c r="R483" s="76">
        <v>0</v>
      </c>
      <c r="S483" s="76">
        <v>0</v>
      </c>
      <c r="T483" s="76">
        <v>0</v>
      </c>
      <c r="U483" s="76">
        <v>0</v>
      </c>
      <c r="V483" s="76">
        <v>0</v>
      </c>
      <c r="W483" s="76">
        <v>0</v>
      </c>
      <c r="X483" s="76">
        <v>0</v>
      </c>
      <c r="Y483" s="76">
        <v>0</v>
      </c>
      <c r="Z483" s="76">
        <v>0</v>
      </c>
      <c r="AA483" s="76">
        <v>0</v>
      </c>
      <c r="AB483" s="76">
        <v>0</v>
      </c>
      <c r="AC483" s="76">
        <v>0</v>
      </c>
      <c r="AD483" s="76">
        <v>0</v>
      </c>
      <c r="AE483" s="76">
        <v>0</v>
      </c>
      <c r="AF483" s="76">
        <v>0</v>
      </c>
      <c r="AG483" s="76">
        <v>0</v>
      </c>
      <c r="AH483" s="76">
        <v>0</v>
      </c>
      <c r="AI483" s="76">
        <v>0</v>
      </c>
      <c r="AJ483" s="77">
        <f t="shared" si="7"/>
        <v>0</v>
      </c>
      <c r="AM483" s="70"/>
    </row>
    <row r="484" spans="1:39" ht="20.100000000000001" hidden="1" customHeight="1" outlineLevel="2">
      <c r="A484" s="73">
        <v>1535</v>
      </c>
      <c r="B484" s="74" t="s">
        <v>1120</v>
      </c>
      <c r="C484" s="75" t="s">
        <v>1317</v>
      </c>
      <c r="D484" s="76">
        <v>0</v>
      </c>
      <c r="E484" s="76">
        <v>0</v>
      </c>
      <c r="F484" s="76">
        <v>0</v>
      </c>
      <c r="G484" s="76">
        <v>0</v>
      </c>
      <c r="H484" s="76">
        <v>0</v>
      </c>
      <c r="I484" s="76">
        <v>0</v>
      </c>
      <c r="J484" s="76">
        <v>0</v>
      </c>
      <c r="K484" s="76">
        <v>0</v>
      </c>
      <c r="L484" s="76">
        <v>0</v>
      </c>
      <c r="M484" s="76">
        <v>0</v>
      </c>
      <c r="N484" s="76">
        <v>0</v>
      </c>
      <c r="O484" s="76">
        <v>0</v>
      </c>
      <c r="P484" s="76">
        <v>0</v>
      </c>
      <c r="Q484" s="76">
        <v>0</v>
      </c>
      <c r="R484" s="76">
        <v>0</v>
      </c>
      <c r="S484" s="76">
        <v>0</v>
      </c>
      <c r="T484" s="76">
        <v>0</v>
      </c>
      <c r="U484" s="76">
        <v>0</v>
      </c>
      <c r="V484" s="76">
        <v>0</v>
      </c>
      <c r="W484" s="76">
        <v>0</v>
      </c>
      <c r="X484" s="76">
        <v>0</v>
      </c>
      <c r="Y484" s="76">
        <v>0</v>
      </c>
      <c r="Z484" s="76">
        <v>0</v>
      </c>
      <c r="AA484" s="76">
        <v>0</v>
      </c>
      <c r="AB484" s="76">
        <v>0</v>
      </c>
      <c r="AC484" s="76">
        <v>0</v>
      </c>
      <c r="AD484" s="76">
        <v>0</v>
      </c>
      <c r="AE484" s="76">
        <v>0</v>
      </c>
      <c r="AF484" s="76">
        <v>0</v>
      </c>
      <c r="AG484" s="76">
        <v>0</v>
      </c>
      <c r="AH484" s="76">
        <v>0</v>
      </c>
      <c r="AI484" s="76">
        <v>0</v>
      </c>
      <c r="AJ484" s="77">
        <f t="shared" si="7"/>
        <v>0</v>
      </c>
      <c r="AM484" s="70"/>
    </row>
    <row r="485" spans="1:39" ht="20.100000000000001" hidden="1" customHeight="1" outlineLevel="2">
      <c r="A485" s="73">
        <v>1536</v>
      </c>
      <c r="B485" s="74" t="s">
        <v>1121</v>
      </c>
      <c r="C485" s="75" t="s">
        <v>1317</v>
      </c>
      <c r="D485" s="76">
        <v>0</v>
      </c>
      <c r="E485" s="76">
        <v>0</v>
      </c>
      <c r="F485" s="76">
        <v>0</v>
      </c>
      <c r="G485" s="76">
        <v>0</v>
      </c>
      <c r="H485" s="76">
        <v>0</v>
      </c>
      <c r="I485" s="76">
        <v>0</v>
      </c>
      <c r="J485" s="76">
        <v>0</v>
      </c>
      <c r="K485" s="76">
        <v>0</v>
      </c>
      <c r="L485" s="76">
        <v>0</v>
      </c>
      <c r="M485" s="76">
        <v>0</v>
      </c>
      <c r="N485" s="76">
        <v>0</v>
      </c>
      <c r="O485" s="76">
        <v>0</v>
      </c>
      <c r="P485" s="76">
        <v>0</v>
      </c>
      <c r="Q485" s="76">
        <v>0</v>
      </c>
      <c r="R485" s="76">
        <v>0</v>
      </c>
      <c r="S485" s="76">
        <v>0</v>
      </c>
      <c r="T485" s="76">
        <v>0</v>
      </c>
      <c r="U485" s="76">
        <v>0</v>
      </c>
      <c r="V485" s="76">
        <v>0</v>
      </c>
      <c r="W485" s="76">
        <v>0</v>
      </c>
      <c r="X485" s="76">
        <v>0</v>
      </c>
      <c r="Y485" s="76">
        <v>0</v>
      </c>
      <c r="Z485" s="76">
        <v>0</v>
      </c>
      <c r="AA485" s="76">
        <v>0</v>
      </c>
      <c r="AB485" s="76">
        <v>0</v>
      </c>
      <c r="AC485" s="76">
        <v>0</v>
      </c>
      <c r="AD485" s="76">
        <v>0</v>
      </c>
      <c r="AE485" s="76">
        <v>0</v>
      </c>
      <c r="AF485" s="76">
        <v>0</v>
      </c>
      <c r="AG485" s="76">
        <v>0</v>
      </c>
      <c r="AH485" s="76">
        <v>0</v>
      </c>
      <c r="AI485" s="76">
        <v>0</v>
      </c>
      <c r="AJ485" s="77">
        <f t="shared" si="7"/>
        <v>0</v>
      </c>
      <c r="AM485" s="70"/>
    </row>
    <row r="486" spans="1:39" ht="20.100000000000001" hidden="1" customHeight="1" outlineLevel="2">
      <c r="A486" s="73">
        <v>1537</v>
      </c>
      <c r="B486" s="74" t="s">
        <v>1122</v>
      </c>
      <c r="C486" s="75" t="s">
        <v>1317</v>
      </c>
      <c r="D486" s="76">
        <v>0</v>
      </c>
      <c r="E486" s="76">
        <v>0</v>
      </c>
      <c r="F486" s="76">
        <v>0</v>
      </c>
      <c r="G486" s="76">
        <v>0</v>
      </c>
      <c r="H486" s="76">
        <v>0</v>
      </c>
      <c r="I486" s="76">
        <v>0</v>
      </c>
      <c r="J486" s="76">
        <v>0</v>
      </c>
      <c r="K486" s="76">
        <v>0</v>
      </c>
      <c r="L486" s="76">
        <v>0</v>
      </c>
      <c r="M486" s="76">
        <v>0</v>
      </c>
      <c r="N486" s="76">
        <v>0</v>
      </c>
      <c r="O486" s="76">
        <v>0</v>
      </c>
      <c r="P486" s="76">
        <v>0</v>
      </c>
      <c r="Q486" s="76">
        <v>0</v>
      </c>
      <c r="R486" s="76">
        <v>0</v>
      </c>
      <c r="S486" s="76">
        <v>0</v>
      </c>
      <c r="T486" s="76">
        <v>0</v>
      </c>
      <c r="U486" s="76">
        <v>0</v>
      </c>
      <c r="V486" s="76">
        <v>0</v>
      </c>
      <c r="W486" s="76">
        <v>0</v>
      </c>
      <c r="X486" s="76">
        <v>0</v>
      </c>
      <c r="Y486" s="76">
        <v>0</v>
      </c>
      <c r="Z486" s="76">
        <v>0</v>
      </c>
      <c r="AA486" s="76">
        <v>0</v>
      </c>
      <c r="AB486" s="76">
        <v>0</v>
      </c>
      <c r="AC486" s="76">
        <v>0</v>
      </c>
      <c r="AD486" s="76">
        <v>0</v>
      </c>
      <c r="AE486" s="76">
        <v>0</v>
      </c>
      <c r="AF486" s="76">
        <v>0</v>
      </c>
      <c r="AG486" s="76">
        <v>0</v>
      </c>
      <c r="AH486" s="76">
        <v>0</v>
      </c>
      <c r="AI486" s="76">
        <v>0</v>
      </c>
      <c r="AJ486" s="77">
        <f t="shared" si="7"/>
        <v>0</v>
      </c>
      <c r="AM486" s="70"/>
    </row>
    <row r="487" spans="1:39" ht="20.100000000000001" hidden="1" customHeight="1" outlineLevel="2">
      <c r="A487" s="73">
        <v>1538</v>
      </c>
      <c r="B487" s="74" t="s">
        <v>1123</v>
      </c>
      <c r="C487" s="75" t="s">
        <v>1317</v>
      </c>
      <c r="D487" s="76">
        <v>0</v>
      </c>
      <c r="E487" s="76">
        <v>0</v>
      </c>
      <c r="F487" s="76">
        <v>0</v>
      </c>
      <c r="G487" s="76">
        <v>0</v>
      </c>
      <c r="H487" s="76">
        <v>0</v>
      </c>
      <c r="I487" s="76">
        <v>0</v>
      </c>
      <c r="J487" s="76">
        <v>0</v>
      </c>
      <c r="K487" s="76">
        <v>0</v>
      </c>
      <c r="L487" s="76">
        <v>0</v>
      </c>
      <c r="M487" s="76">
        <v>0</v>
      </c>
      <c r="N487" s="76">
        <v>0</v>
      </c>
      <c r="O487" s="76">
        <v>0</v>
      </c>
      <c r="P487" s="76">
        <v>0</v>
      </c>
      <c r="Q487" s="76">
        <v>0</v>
      </c>
      <c r="R487" s="76">
        <v>0</v>
      </c>
      <c r="S487" s="76">
        <v>0</v>
      </c>
      <c r="T487" s="76">
        <v>0</v>
      </c>
      <c r="U487" s="76">
        <v>0</v>
      </c>
      <c r="V487" s="76">
        <v>0</v>
      </c>
      <c r="W487" s="76">
        <v>0</v>
      </c>
      <c r="X487" s="76">
        <v>0</v>
      </c>
      <c r="Y487" s="76">
        <v>0</v>
      </c>
      <c r="Z487" s="76">
        <v>0</v>
      </c>
      <c r="AA487" s="76">
        <v>0</v>
      </c>
      <c r="AB487" s="76">
        <v>0</v>
      </c>
      <c r="AC487" s="76">
        <v>0</v>
      </c>
      <c r="AD487" s="76">
        <v>0</v>
      </c>
      <c r="AE487" s="76">
        <v>0</v>
      </c>
      <c r="AF487" s="76">
        <v>0</v>
      </c>
      <c r="AG487" s="76">
        <v>0</v>
      </c>
      <c r="AH487" s="76">
        <v>0</v>
      </c>
      <c r="AI487" s="76">
        <v>0</v>
      </c>
      <c r="AJ487" s="77">
        <f t="shared" si="7"/>
        <v>0</v>
      </c>
      <c r="AM487" s="70"/>
    </row>
    <row r="488" spans="1:39" ht="20.100000000000001" hidden="1" customHeight="1" outlineLevel="2">
      <c r="A488" s="73">
        <v>1539</v>
      </c>
      <c r="B488" s="74" t="s">
        <v>1124</v>
      </c>
      <c r="C488" s="75" t="s">
        <v>1317</v>
      </c>
      <c r="D488" s="76">
        <v>0</v>
      </c>
      <c r="E488" s="76">
        <v>0</v>
      </c>
      <c r="F488" s="76">
        <v>0</v>
      </c>
      <c r="G488" s="76">
        <v>0</v>
      </c>
      <c r="H488" s="76">
        <v>0</v>
      </c>
      <c r="I488" s="76">
        <v>0</v>
      </c>
      <c r="J488" s="76">
        <v>0</v>
      </c>
      <c r="K488" s="76">
        <v>0</v>
      </c>
      <c r="L488" s="76">
        <v>0</v>
      </c>
      <c r="M488" s="76">
        <v>0</v>
      </c>
      <c r="N488" s="76">
        <v>0</v>
      </c>
      <c r="O488" s="76">
        <v>0</v>
      </c>
      <c r="P488" s="76">
        <v>0</v>
      </c>
      <c r="Q488" s="76">
        <v>0</v>
      </c>
      <c r="R488" s="76">
        <v>0</v>
      </c>
      <c r="S488" s="76">
        <v>0</v>
      </c>
      <c r="T488" s="76">
        <v>0</v>
      </c>
      <c r="U488" s="76">
        <v>0</v>
      </c>
      <c r="V488" s="76">
        <v>0</v>
      </c>
      <c r="W488" s="76">
        <v>0</v>
      </c>
      <c r="X488" s="76">
        <v>0</v>
      </c>
      <c r="Y488" s="76">
        <v>0</v>
      </c>
      <c r="Z488" s="76">
        <v>0</v>
      </c>
      <c r="AA488" s="76">
        <v>0</v>
      </c>
      <c r="AB488" s="76">
        <v>0</v>
      </c>
      <c r="AC488" s="76">
        <v>0</v>
      </c>
      <c r="AD488" s="76">
        <v>0</v>
      </c>
      <c r="AE488" s="76">
        <v>0</v>
      </c>
      <c r="AF488" s="76">
        <v>0</v>
      </c>
      <c r="AG488" s="76">
        <v>0</v>
      </c>
      <c r="AH488" s="76">
        <v>0</v>
      </c>
      <c r="AI488" s="76">
        <v>0</v>
      </c>
      <c r="AJ488" s="77">
        <f t="shared" si="7"/>
        <v>0</v>
      </c>
      <c r="AM488" s="70"/>
    </row>
    <row r="489" spans="1:39" ht="20.100000000000001" hidden="1" customHeight="1" outlineLevel="2">
      <c r="A489" s="73">
        <v>1540</v>
      </c>
      <c r="B489" s="74" t="s">
        <v>1125</v>
      </c>
      <c r="C489" s="75" t="s">
        <v>1317</v>
      </c>
      <c r="D489" s="76">
        <v>0</v>
      </c>
      <c r="E489" s="76">
        <v>0</v>
      </c>
      <c r="F489" s="76">
        <v>0</v>
      </c>
      <c r="G489" s="76">
        <v>0</v>
      </c>
      <c r="H489" s="76">
        <v>0</v>
      </c>
      <c r="I489" s="76">
        <v>0</v>
      </c>
      <c r="J489" s="76">
        <v>0</v>
      </c>
      <c r="K489" s="76">
        <v>0</v>
      </c>
      <c r="L489" s="76">
        <v>0</v>
      </c>
      <c r="M489" s="76">
        <v>0</v>
      </c>
      <c r="N489" s="76">
        <v>0</v>
      </c>
      <c r="O489" s="76">
        <v>0</v>
      </c>
      <c r="P489" s="76">
        <v>0</v>
      </c>
      <c r="Q489" s="76">
        <v>0</v>
      </c>
      <c r="R489" s="76">
        <v>0</v>
      </c>
      <c r="S489" s="76">
        <v>0</v>
      </c>
      <c r="T489" s="76">
        <v>0</v>
      </c>
      <c r="U489" s="76">
        <v>0</v>
      </c>
      <c r="V489" s="76">
        <v>0</v>
      </c>
      <c r="W489" s="76">
        <v>0</v>
      </c>
      <c r="X489" s="76">
        <v>0</v>
      </c>
      <c r="Y489" s="76">
        <v>0</v>
      </c>
      <c r="Z489" s="76">
        <v>0</v>
      </c>
      <c r="AA489" s="76">
        <v>0</v>
      </c>
      <c r="AB489" s="76">
        <v>0</v>
      </c>
      <c r="AC489" s="76">
        <v>0</v>
      </c>
      <c r="AD489" s="76">
        <v>0</v>
      </c>
      <c r="AE489" s="76">
        <v>0</v>
      </c>
      <c r="AF489" s="76">
        <v>0</v>
      </c>
      <c r="AG489" s="76">
        <v>0</v>
      </c>
      <c r="AH489" s="76">
        <v>0</v>
      </c>
      <c r="AI489" s="76">
        <v>0</v>
      </c>
      <c r="AJ489" s="77">
        <f t="shared" si="7"/>
        <v>0</v>
      </c>
      <c r="AM489" s="70"/>
    </row>
    <row r="490" spans="1:39" ht="20.100000000000001" hidden="1" customHeight="1" outlineLevel="2">
      <c r="A490" s="73">
        <v>1601</v>
      </c>
      <c r="B490" s="74" t="s">
        <v>1126</v>
      </c>
      <c r="C490" s="75" t="s">
        <v>1317</v>
      </c>
      <c r="D490" s="76">
        <v>0</v>
      </c>
      <c r="E490" s="76">
        <v>0</v>
      </c>
      <c r="F490" s="76">
        <v>0</v>
      </c>
      <c r="G490" s="76">
        <v>0</v>
      </c>
      <c r="H490" s="76">
        <v>0</v>
      </c>
      <c r="I490" s="76">
        <v>0</v>
      </c>
      <c r="J490" s="76">
        <v>0</v>
      </c>
      <c r="K490" s="76">
        <v>0</v>
      </c>
      <c r="L490" s="76">
        <v>0</v>
      </c>
      <c r="M490" s="76">
        <v>0</v>
      </c>
      <c r="N490" s="76">
        <v>0</v>
      </c>
      <c r="O490" s="76">
        <v>0</v>
      </c>
      <c r="P490" s="76">
        <v>0</v>
      </c>
      <c r="Q490" s="76">
        <v>0</v>
      </c>
      <c r="R490" s="76">
        <v>0</v>
      </c>
      <c r="S490" s="76">
        <v>0</v>
      </c>
      <c r="T490" s="76">
        <v>0</v>
      </c>
      <c r="U490" s="76">
        <v>0</v>
      </c>
      <c r="V490" s="76">
        <v>0</v>
      </c>
      <c r="W490" s="76">
        <v>0</v>
      </c>
      <c r="X490" s="76">
        <v>0</v>
      </c>
      <c r="Y490" s="76">
        <v>0</v>
      </c>
      <c r="Z490" s="76">
        <v>0</v>
      </c>
      <c r="AA490" s="76">
        <v>0</v>
      </c>
      <c r="AB490" s="76">
        <v>0</v>
      </c>
      <c r="AC490" s="76">
        <v>0</v>
      </c>
      <c r="AD490" s="76">
        <v>0</v>
      </c>
      <c r="AE490" s="76">
        <v>0</v>
      </c>
      <c r="AF490" s="76">
        <v>0</v>
      </c>
      <c r="AG490" s="76">
        <v>0</v>
      </c>
      <c r="AH490" s="76">
        <v>0</v>
      </c>
      <c r="AI490" s="76">
        <v>0</v>
      </c>
      <c r="AJ490" s="77">
        <f t="shared" si="7"/>
        <v>0</v>
      </c>
      <c r="AM490" s="70"/>
    </row>
    <row r="491" spans="1:39" ht="20.100000000000001" hidden="1" customHeight="1" outlineLevel="2">
      <c r="A491" s="73">
        <v>1602</v>
      </c>
      <c r="B491" s="74" t="s">
        <v>1127</v>
      </c>
      <c r="C491" s="75" t="s">
        <v>1317</v>
      </c>
      <c r="D491" s="76">
        <v>0</v>
      </c>
      <c r="E491" s="76">
        <v>0</v>
      </c>
      <c r="F491" s="76">
        <v>0</v>
      </c>
      <c r="G491" s="76">
        <v>0</v>
      </c>
      <c r="H491" s="76">
        <v>0</v>
      </c>
      <c r="I491" s="76">
        <v>0</v>
      </c>
      <c r="J491" s="76">
        <v>0</v>
      </c>
      <c r="K491" s="76">
        <v>0</v>
      </c>
      <c r="L491" s="76">
        <v>0</v>
      </c>
      <c r="M491" s="76">
        <v>0</v>
      </c>
      <c r="N491" s="76">
        <v>0</v>
      </c>
      <c r="O491" s="76">
        <v>0</v>
      </c>
      <c r="P491" s="76">
        <v>0</v>
      </c>
      <c r="Q491" s="76">
        <v>0</v>
      </c>
      <c r="R491" s="76">
        <v>0</v>
      </c>
      <c r="S491" s="76">
        <v>0</v>
      </c>
      <c r="T491" s="76">
        <v>0</v>
      </c>
      <c r="U491" s="76">
        <v>0</v>
      </c>
      <c r="V491" s="76">
        <v>0</v>
      </c>
      <c r="W491" s="76">
        <v>0</v>
      </c>
      <c r="X491" s="76">
        <v>0</v>
      </c>
      <c r="Y491" s="76">
        <v>0</v>
      </c>
      <c r="Z491" s="76">
        <v>0</v>
      </c>
      <c r="AA491" s="76">
        <v>0</v>
      </c>
      <c r="AB491" s="76">
        <v>0</v>
      </c>
      <c r="AC491" s="76">
        <v>0</v>
      </c>
      <c r="AD491" s="76">
        <v>0</v>
      </c>
      <c r="AE491" s="76">
        <v>0</v>
      </c>
      <c r="AF491" s="76">
        <v>0</v>
      </c>
      <c r="AG491" s="76">
        <v>0</v>
      </c>
      <c r="AH491" s="76">
        <v>0</v>
      </c>
      <c r="AI491" s="76">
        <v>0</v>
      </c>
      <c r="AJ491" s="77">
        <f t="shared" si="7"/>
        <v>0</v>
      </c>
      <c r="AM491" s="70"/>
    </row>
    <row r="492" spans="1:39" ht="20.100000000000001" hidden="1" customHeight="1" outlineLevel="2">
      <c r="A492" s="73">
        <v>1603</v>
      </c>
      <c r="B492" s="74" t="s">
        <v>1128</v>
      </c>
      <c r="C492" s="75" t="s">
        <v>1317</v>
      </c>
      <c r="D492" s="76">
        <v>0</v>
      </c>
      <c r="E492" s="76">
        <v>0</v>
      </c>
      <c r="F492" s="76">
        <v>0</v>
      </c>
      <c r="G492" s="76">
        <v>0</v>
      </c>
      <c r="H492" s="76">
        <v>0</v>
      </c>
      <c r="I492" s="76">
        <v>0</v>
      </c>
      <c r="J492" s="76">
        <v>0</v>
      </c>
      <c r="K492" s="76">
        <v>0</v>
      </c>
      <c r="L492" s="76">
        <v>0</v>
      </c>
      <c r="M492" s="76">
        <v>0</v>
      </c>
      <c r="N492" s="76">
        <v>0</v>
      </c>
      <c r="O492" s="76">
        <v>0</v>
      </c>
      <c r="P492" s="76">
        <v>0</v>
      </c>
      <c r="Q492" s="76">
        <v>0</v>
      </c>
      <c r="R492" s="76">
        <v>0</v>
      </c>
      <c r="S492" s="76">
        <v>0</v>
      </c>
      <c r="T492" s="76">
        <v>0</v>
      </c>
      <c r="U492" s="76">
        <v>0</v>
      </c>
      <c r="V492" s="76">
        <v>0</v>
      </c>
      <c r="W492" s="76">
        <v>0</v>
      </c>
      <c r="X492" s="76">
        <v>0</v>
      </c>
      <c r="Y492" s="76">
        <v>0</v>
      </c>
      <c r="Z492" s="76">
        <v>0</v>
      </c>
      <c r="AA492" s="76">
        <v>0</v>
      </c>
      <c r="AB492" s="76">
        <v>0</v>
      </c>
      <c r="AC492" s="76">
        <v>0</v>
      </c>
      <c r="AD492" s="76">
        <v>0</v>
      </c>
      <c r="AE492" s="76">
        <v>0</v>
      </c>
      <c r="AF492" s="76">
        <v>0</v>
      </c>
      <c r="AG492" s="76">
        <v>0</v>
      </c>
      <c r="AH492" s="76">
        <v>0</v>
      </c>
      <c r="AI492" s="76">
        <v>0</v>
      </c>
      <c r="AJ492" s="77">
        <f t="shared" si="7"/>
        <v>0</v>
      </c>
      <c r="AM492" s="70"/>
    </row>
    <row r="493" spans="1:39" ht="20.100000000000001" hidden="1" customHeight="1" outlineLevel="2">
      <c r="A493" s="73">
        <v>1604</v>
      </c>
      <c r="B493" s="74" t="s">
        <v>1129</v>
      </c>
      <c r="C493" s="75" t="s">
        <v>1317</v>
      </c>
      <c r="D493" s="76">
        <v>0</v>
      </c>
      <c r="E493" s="76">
        <v>0</v>
      </c>
      <c r="F493" s="76">
        <v>0</v>
      </c>
      <c r="G493" s="76">
        <v>0</v>
      </c>
      <c r="H493" s="76">
        <v>0</v>
      </c>
      <c r="I493" s="76">
        <v>0</v>
      </c>
      <c r="J493" s="76">
        <v>0</v>
      </c>
      <c r="K493" s="76">
        <v>0</v>
      </c>
      <c r="L493" s="76">
        <v>0</v>
      </c>
      <c r="M493" s="76">
        <v>0</v>
      </c>
      <c r="N493" s="76">
        <v>0</v>
      </c>
      <c r="O493" s="76">
        <v>0</v>
      </c>
      <c r="P493" s="76">
        <v>0</v>
      </c>
      <c r="Q493" s="76">
        <v>0</v>
      </c>
      <c r="R493" s="76">
        <v>0</v>
      </c>
      <c r="S493" s="76">
        <v>0</v>
      </c>
      <c r="T493" s="76">
        <v>0</v>
      </c>
      <c r="U493" s="76">
        <v>0</v>
      </c>
      <c r="V493" s="76">
        <v>0</v>
      </c>
      <c r="W493" s="76">
        <v>0</v>
      </c>
      <c r="X493" s="76">
        <v>0</v>
      </c>
      <c r="Y493" s="76">
        <v>0</v>
      </c>
      <c r="Z493" s="76">
        <v>0</v>
      </c>
      <c r="AA493" s="76">
        <v>0</v>
      </c>
      <c r="AB493" s="76">
        <v>0</v>
      </c>
      <c r="AC493" s="76">
        <v>0</v>
      </c>
      <c r="AD493" s="76">
        <v>0</v>
      </c>
      <c r="AE493" s="76">
        <v>0</v>
      </c>
      <c r="AF493" s="76">
        <v>0</v>
      </c>
      <c r="AG493" s="76">
        <v>0</v>
      </c>
      <c r="AH493" s="76">
        <v>0</v>
      </c>
      <c r="AI493" s="76">
        <v>0</v>
      </c>
      <c r="AJ493" s="77">
        <f t="shared" si="7"/>
        <v>0</v>
      </c>
      <c r="AM493" s="70"/>
    </row>
    <row r="494" spans="1:39" ht="20.100000000000001" hidden="1" customHeight="1" outlineLevel="2">
      <c r="A494" s="73">
        <v>1605</v>
      </c>
      <c r="B494" s="74" t="s">
        <v>1130</v>
      </c>
      <c r="C494" s="75" t="s">
        <v>1317</v>
      </c>
      <c r="D494" s="76">
        <v>0</v>
      </c>
      <c r="E494" s="76">
        <v>0</v>
      </c>
      <c r="F494" s="76">
        <v>0</v>
      </c>
      <c r="G494" s="76">
        <v>0</v>
      </c>
      <c r="H494" s="76">
        <v>0</v>
      </c>
      <c r="I494" s="76">
        <v>0</v>
      </c>
      <c r="J494" s="76">
        <v>0</v>
      </c>
      <c r="K494" s="76">
        <v>0</v>
      </c>
      <c r="L494" s="76">
        <v>0</v>
      </c>
      <c r="M494" s="76">
        <v>0</v>
      </c>
      <c r="N494" s="76">
        <v>0</v>
      </c>
      <c r="O494" s="76">
        <v>0</v>
      </c>
      <c r="P494" s="76">
        <v>0</v>
      </c>
      <c r="Q494" s="76">
        <v>0</v>
      </c>
      <c r="R494" s="76">
        <v>0</v>
      </c>
      <c r="S494" s="76">
        <v>0</v>
      </c>
      <c r="T494" s="76">
        <v>0</v>
      </c>
      <c r="U494" s="76">
        <v>0</v>
      </c>
      <c r="V494" s="76">
        <v>0</v>
      </c>
      <c r="W494" s="76">
        <v>0</v>
      </c>
      <c r="X494" s="76">
        <v>0</v>
      </c>
      <c r="Y494" s="76">
        <v>0</v>
      </c>
      <c r="Z494" s="76">
        <v>0</v>
      </c>
      <c r="AA494" s="76">
        <v>0</v>
      </c>
      <c r="AB494" s="76">
        <v>0</v>
      </c>
      <c r="AC494" s="76">
        <v>0</v>
      </c>
      <c r="AD494" s="76">
        <v>0</v>
      </c>
      <c r="AE494" s="76">
        <v>0</v>
      </c>
      <c r="AF494" s="76">
        <v>0</v>
      </c>
      <c r="AG494" s="76">
        <v>0</v>
      </c>
      <c r="AH494" s="76">
        <v>0</v>
      </c>
      <c r="AI494" s="76">
        <v>0</v>
      </c>
      <c r="AJ494" s="77">
        <f t="shared" si="7"/>
        <v>0</v>
      </c>
      <c r="AM494" s="70"/>
    </row>
    <row r="495" spans="1:39" ht="20.100000000000001" hidden="1" customHeight="1" outlineLevel="2">
      <c r="A495" s="73">
        <v>1606</v>
      </c>
      <c r="B495" s="74" t="s">
        <v>1131</v>
      </c>
      <c r="C495" s="75" t="s">
        <v>1317</v>
      </c>
      <c r="D495" s="76">
        <v>0</v>
      </c>
      <c r="E495" s="76">
        <v>0</v>
      </c>
      <c r="F495" s="76">
        <v>0</v>
      </c>
      <c r="G495" s="76">
        <v>0</v>
      </c>
      <c r="H495" s="76">
        <v>0</v>
      </c>
      <c r="I495" s="76">
        <v>0</v>
      </c>
      <c r="J495" s="76">
        <v>0</v>
      </c>
      <c r="K495" s="76">
        <v>0</v>
      </c>
      <c r="L495" s="76">
        <v>0</v>
      </c>
      <c r="M495" s="76">
        <v>0</v>
      </c>
      <c r="N495" s="76">
        <v>0</v>
      </c>
      <c r="O495" s="76">
        <v>0</v>
      </c>
      <c r="P495" s="76">
        <v>0</v>
      </c>
      <c r="Q495" s="76">
        <v>0</v>
      </c>
      <c r="R495" s="76">
        <v>0</v>
      </c>
      <c r="S495" s="76">
        <v>0</v>
      </c>
      <c r="T495" s="76">
        <v>0</v>
      </c>
      <c r="U495" s="76">
        <v>0</v>
      </c>
      <c r="V495" s="76">
        <v>0</v>
      </c>
      <c r="W495" s="76">
        <v>0</v>
      </c>
      <c r="X495" s="76">
        <v>0</v>
      </c>
      <c r="Y495" s="76">
        <v>0</v>
      </c>
      <c r="Z495" s="76">
        <v>0</v>
      </c>
      <c r="AA495" s="76">
        <v>0</v>
      </c>
      <c r="AB495" s="76">
        <v>0</v>
      </c>
      <c r="AC495" s="76">
        <v>0</v>
      </c>
      <c r="AD495" s="76">
        <v>0</v>
      </c>
      <c r="AE495" s="76">
        <v>0</v>
      </c>
      <c r="AF495" s="76">
        <v>0</v>
      </c>
      <c r="AG495" s="76">
        <v>0</v>
      </c>
      <c r="AH495" s="76">
        <v>0</v>
      </c>
      <c r="AI495" s="76">
        <v>0</v>
      </c>
      <c r="AJ495" s="77">
        <f t="shared" si="7"/>
        <v>0</v>
      </c>
      <c r="AM495" s="70"/>
    </row>
    <row r="496" spans="1:39" ht="20.100000000000001" hidden="1" customHeight="1" outlineLevel="2">
      <c r="A496" s="73">
        <v>1607</v>
      </c>
      <c r="B496" s="74" t="s">
        <v>1132</v>
      </c>
      <c r="C496" s="75" t="s">
        <v>1317</v>
      </c>
      <c r="D496" s="76">
        <v>0</v>
      </c>
      <c r="E496" s="76">
        <v>0</v>
      </c>
      <c r="F496" s="76">
        <v>0</v>
      </c>
      <c r="G496" s="76">
        <v>0</v>
      </c>
      <c r="H496" s="76">
        <v>0</v>
      </c>
      <c r="I496" s="76">
        <v>0</v>
      </c>
      <c r="J496" s="76">
        <v>0</v>
      </c>
      <c r="K496" s="76">
        <v>0</v>
      </c>
      <c r="L496" s="76">
        <v>0</v>
      </c>
      <c r="M496" s="76">
        <v>0</v>
      </c>
      <c r="N496" s="76">
        <v>0</v>
      </c>
      <c r="O496" s="76">
        <v>0</v>
      </c>
      <c r="P496" s="76">
        <v>0</v>
      </c>
      <c r="Q496" s="76">
        <v>0</v>
      </c>
      <c r="R496" s="76">
        <v>0</v>
      </c>
      <c r="S496" s="76">
        <v>0</v>
      </c>
      <c r="T496" s="76">
        <v>0</v>
      </c>
      <c r="U496" s="76">
        <v>0</v>
      </c>
      <c r="V496" s="76">
        <v>0</v>
      </c>
      <c r="W496" s="76">
        <v>0</v>
      </c>
      <c r="X496" s="76">
        <v>0</v>
      </c>
      <c r="Y496" s="76">
        <v>0</v>
      </c>
      <c r="Z496" s="76">
        <v>0</v>
      </c>
      <c r="AA496" s="76">
        <v>0</v>
      </c>
      <c r="AB496" s="76">
        <v>0</v>
      </c>
      <c r="AC496" s="76">
        <v>0</v>
      </c>
      <c r="AD496" s="76">
        <v>0</v>
      </c>
      <c r="AE496" s="76">
        <v>0</v>
      </c>
      <c r="AF496" s="76">
        <v>0</v>
      </c>
      <c r="AG496" s="76">
        <v>0</v>
      </c>
      <c r="AH496" s="76">
        <v>0</v>
      </c>
      <c r="AI496" s="76">
        <v>0</v>
      </c>
      <c r="AJ496" s="77">
        <f t="shared" si="7"/>
        <v>0</v>
      </c>
      <c r="AM496" s="70"/>
    </row>
    <row r="497" spans="1:39" ht="20.100000000000001" hidden="1" customHeight="1" outlineLevel="2">
      <c r="A497" s="73">
        <v>1608</v>
      </c>
      <c r="B497" s="74" t="s">
        <v>1133</v>
      </c>
      <c r="C497" s="75" t="s">
        <v>1317</v>
      </c>
      <c r="D497" s="76">
        <v>0</v>
      </c>
      <c r="E497" s="76">
        <v>0</v>
      </c>
      <c r="F497" s="76">
        <v>0</v>
      </c>
      <c r="G497" s="76">
        <v>0</v>
      </c>
      <c r="H497" s="76">
        <v>0</v>
      </c>
      <c r="I497" s="76">
        <v>0</v>
      </c>
      <c r="J497" s="76">
        <v>0</v>
      </c>
      <c r="K497" s="76">
        <v>0</v>
      </c>
      <c r="L497" s="76">
        <v>0</v>
      </c>
      <c r="M497" s="76">
        <v>0</v>
      </c>
      <c r="N497" s="76">
        <v>0</v>
      </c>
      <c r="O497" s="76">
        <v>0</v>
      </c>
      <c r="P497" s="76">
        <v>0</v>
      </c>
      <c r="Q497" s="76">
        <v>0</v>
      </c>
      <c r="R497" s="76">
        <v>0</v>
      </c>
      <c r="S497" s="76">
        <v>0</v>
      </c>
      <c r="T497" s="76">
        <v>0</v>
      </c>
      <c r="U497" s="76">
        <v>0</v>
      </c>
      <c r="V497" s="76">
        <v>0</v>
      </c>
      <c r="W497" s="76">
        <v>0</v>
      </c>
      <c r="X497" s="76">
        <v>0</v>
      </c>
      <c r="Y497" s="76">
        <v>0</v>
      </c>
      <c r="Z497" s="76">
        <v>0</v>
      </c>
      <c r="AA497" s="76">
        <v>0</v>
      </c>
      <c r="AB497" s="76">
        <v>0</v>
      </c>
      <c r="AC497" s="76">
        <v>0</v>
      </c>
      <c r="AD497" s="76">
        <v>0</v>
      </c>
      <c r="AE497" s="76">
        <v>0</v>
      </c>
      <c r="AF497" s="76">
        <v>0</v>
      </c>
      <c r="AG497" s="76">
        <v>0</v>
      </c>
      <c r="AH497" s="76">
        <v>0</v>
      </c>
      <c r="AI497" s="76">
        <v>0</v>
      </c>
      <c r="AJ497" s="77">
        <f t="shared" si="7"/>
        <v>0</v>
      </c>
      <c r="AM497" s="70"/>
    </row>
    <row r="498" spans="1:39" ht="20.100000000000001" hidden="1" customHeight="1" outlineLevel="2">
      <c r="A498" s="73">
        <v>1609</v>
      </c>
      <c r="B498" s="74" t="s">
        <v>1134</v>
      </c>
      <c r="C498" s="75" t="s">
        <v>1317</v>
      </c>
      <c r="D498" s="76">
        <v>0</v>
      </c>
      <c r="E498" s="76">
        <v>0</v>
      </c>
      <c r="F498" s="76">
        <v>0</v>
      </c>
      <c r="G498" s="76">
        <v>0</v>
      </c>
      <c r="H498" s="76">
        <v>0</v>
      </c>
      <c r="I498" s="76">
        <v>0</v>
      </c>
      <c r="J498" s="76">
        <v>0</v>
      </c>
      <c r="K498" s="76">
        <v>0</v>
      </c>
      <c r="L498" s="76">
        <v>0</v>
      </c>
      <c r="M498" s="76">
        <v>0</v>
      </c>
      <c r="N498" s="76">
        <v>0</v>
      </c>
      <c r="O498" s="76">
        <v>0</v>
      </c>
      <c r="P498" s="76">
        <v>0</v>
      </c>
      <c r="Q498" s="76">
        <v>0</v>
      </c>
      <c r="R498" s="76">
        <v>0</v>
      </c>
      <c r="S498" s="76">
        <v>0</v>
      </c>
      <c r="T498" s="76">
        <v>0</v>
      </c>
      <c r="U498" s="76">
        <v>0</v>
      </c>
      <c r="V498" s="76">
        <v>0</v>
      </c>
      <c r="W498" s="76">
        <v>0</v>
      </c>
      <c r="X498" s="76">
        <v>0</v>
      </c>
      <c r="Y498" s="76">
        <v>0</v>
      </c>
      <c r="Z498" s="76">
        <v>0</v>
      </c>
      <c r="AA498" s="76">
        <v>0</v>
      </c>
      <c r="AB498" s="76">
        <v>0</v>
      </c>
      <c r="AC498" s="76">
        <v>0</v>
      </c>
      <c r="AD498" s="76">
        <v>0</v>
      </c>
      <c r="AE498" s="76">
        <v>0</v>
      </c>
      <c r="AF498" s="76">
        <v>0</v>
      </c>
      <c r="AG498" s="76">
        <v>0</v>
      </c>
      <c r="AH498" s="76">
        <v>0</v>
      </c>
      <c r="AI498" s="76">
        <v>0</v>
      </c>
      <c r="AJ498" s="77">
        <f t="shared" si="7"/>
        <v>0</v>
      </c>
      <c r="AM498" s="70"/>
    </row>
    <row r="499" spans="1:39" ht="20.100000000000001" hidden="1" customHeight="1" outlineLevel="2">
      <c r="A499" s="73">
        <v>1610</v>
      </c>
      <c r="B499" s="74" t="s">
        <v>1135</v>
      </c>
      <c r="C499" s="75" t="s">
        <v>1317</v>
      </c>
      <c r="D499" s="76">
        <v>0</v>
      </c>
      <c r="E499" s="76">
        <v>0</v>
      </c>
      <c r="F499" s="76">
        <v>0</v>
      </c>
      <c r="G499" s="76">
        <v>0</v>
      </c>
      <c r="H499" s="76">
        <v>0</v>
      </c>
      <c r="I499" s="76">
        <v>0</v>
      </c>
      <c r="J499" s="76">
        <v>0</v>
      </c>
      <c r="K499" s="76">
        <v>0</v>
      </c>
      <c r="L499" s="76">
        <v>0</v>
      </c>
      <c r="M499" s="76">
        <v>0</v>
      </c>
      <c r="N499" s="76">
        <v>0</v>
      </c>
      <c r="O499" s="76">
        <v>0</v>
      </c>
      <c r="P499" s="76">
        <v>0</v>
      </c>
      <c r="Q499" s="76">
        <v>0</v>
      </c>
      <c r="R499" s="76">
        <v>0</v>
      </c>
      <c r="S499" s="76">
        <v>0</v>
      </c>
      <c r="T499" s="76">
        <v>0</v>
      </c>
      <c r="U499" s="76">
        <v>0</v>
      </c>
      <c r="V499" s="76">
        <v>0</v>
      </c>
      <c r="W499" s="76">
        <v>0</v>
      </c>
      <c r="X499" s="76">
        <v>0</v>
      </c>
      <c r="Y499" s="76">
        <v>0</v>
      </c>
      <c r="Z499" s="76">
        <v>0</v>
      </c>
      <c r="AA499" s="76">
        <v>0</v>
      </c>
      <c r="AB499" s="76">
        <v>0</v>
      </c>
      <c r="AC499" s="76">
        <v>0</v>
      </c>
      <c r="AD499" s="76">
        <v>0</v>
      </c>
      <c r="AE499" s="76">
        <v>0</v>
      </c>
      <c r="AF499" s="76">
        <v>0</v>
      </c>
      <c r="AG499" s="76">
        <v>0</v>
      </c>
      <c r="AH499" s="76">
        <v>0</v>
      </c>
      <c r="AI499" s="76">
        <v>0</v>
      </c>
      <c r="AJ499" s="77">
        <f t="shared" si="7"/>
        <v>0</v>
      </c>
      <c r="AM499" s="70"/>
    </row>
    <row r="500" spans="1:39" ht="20.100000000000001" hidden="1" customHeight="1" outlineLevel="2">
      <c r="A500" s="73">
        <v>1611</v>
      </c>
      <c r="B500" s="74" t="s">
        <v>1136</v>
      </c>
      <c r="C500" s="75" t="s">
        <v>1317</v>
      </c>
      <c r="D500" s="76">
        <v>0</v>
      </c>
      <c r="E500" s="76">
        <v>0</v>
      </c>
      <c r="F500" s="76">
        <v>0</v>
      </c>
      <c r="G500" s="76">
        <v>0</v>
      </c>
      <c r="H500" s="76">
        <v>0</v>
      </c>
      <c r="I500" s="76">
        <v>0</v>
      </c>
      <c r="J500" s="76">
        <v>0</v>
      </c>
      <c r="K500" s="76">
        <v>0</v>
      </c>
      <c r="L500" s="76">
        <v>0</v>
      </c>
      <c r="M500" s="76">
        <v>0</v>
      </c>
      <c r="N500" s="76">
        <v>0</v>
      </c>
      <c r="O500" s="76">
        <v>0</v>
      </c>
      <c r="P500" s="76">
        <v>0</v>
      </c>
      <c r="Q500" s="76">
        <v>0</v>
      </c>
      <c r="R500" s="76">
        <v>0</v>
      </c>
      <c r="S500" s="76">
        <v>0</v>
      </c>
      <c r="T500" s="76">
        <v>0</v>
      </c>
      <c r="U500" s="76">
        <v>0</v>
      </c>
      <c r="V500" s="76">
        <v>0</v>
      </c>
      <c r="W500" s="76">
        <v>0</v>
      </c>
      <c r="X500" s="76">
        <v>0</v>
      </c>
      <c r="Y500" s="76">
        <v>0</v>
      </c>
      <c r="Z500" s="76">
        <v>0</v>
      </c>
      <c r="AA500" s="76">
        <v>0</v>
      </c>
      <c r="AB500" s="76">
        <v>0</v>
      </c>
      <c r="AC500" s="76">
        <v>0</v>
      </c>
      <c r="AD500" s="76">
        <v>0</v>
      </c>
      <c r="AE500" s="76">
        <v>0</v>
      </c>
      <c r="AF500" s="76">
        <v>0</v>
      </c>
      <c r="AG500" s="76">
        <v>0</v>
      </c>
      <c r="AH500" s="76">
        <v>0</v>
      </c>
      <c r="AI500" s="76">
        <v>0</v>
      </c>
      <c r="AJ500" s="77">
        <f t="shared" si="7"/>
        <v>0</v>
      </c>
      <c r="AM500" s="70"/>
    </row>
    <row r="501" spans="1:39" ht="20.100000000000001" hidden="1" customHeight="1" outlineLevel="2">
      <c r="A501" s="73">
        <v>1701</v>
      </c>
      <c r="B501" s="74" t="s">
        <v>1137</v>
      </c>
      <c r="C501" s="75" t="s">
        <v>1317</v>
      </c>
      <c r="D501" s="76">
        <v>0</v>
      </c>
      <c r="E501" s="76">
        <v>0</v>
      </c>
      <c r="F501" s="76">
        <v>0</v>
      </c>
      <c r="G501" s="76">
        <v>0</v>
      </c>
      <c r="H501" s="76">
        <v>0</v>
      </c>
      <c r="I501" s="76">
        <v>0</v>
      </c>
      <c r="J501" s="76">
        <v>0</v>
      </c>
      <c r="K501" s="76">
        <v>0</v>
      </c>
      <c r="L501" s="76">
        <v>0</v>
      </c>
      <c r="M501" s="76">
        <v>0</v>
      </c>
      <c r="N501" s="76">
        <v>0</v>
      </c>
      <c r="O501" s="76">
        <v>0</v>
      </c>
      <c r="P501" s="76">
        <v>0</v>
      </c>
      <c r="Q501" s="76">
        <v>0</v>
      </c>
      <c r="R501" s="76">
        <v>0</v>
      </c>
      <c r="S501" s="76">
        <v>0</v>
      </c>
      <c r="T501" s="76">
        <v>0</v>
      </c>
      <c r="U501" s="76">
        <v>0</v>
      </c>
      <c r="V501" s="76">
        <v>0</v>
      </c>
      <c r="W501" s="76">
        <v>0</v>
      </c>
      <c r="X501" s="76">
        <v>0</v>
      </c>
      <c r="Y501" s="76">
        <v>0</v>
      </c>
      <c r="Z501" s="76">
        <v>0</v>
      </c>
      <c r="AA501" s="76">
        <v>0</v>
      </c>
      <c r="AB501" s="76">
        <v>0</v>
      </c>
      <c r="AC501" s="76">
        <v>0</v>
      </c>
      <c r="AD501" s="76">
        <v>0</v>
      </c>
      <c r="AE501" s="76">
        <v>0</v>
      </c>
      <c r="AF501" s="76">
        <v>0</v>
      </c>
      <c r="AG501" s="76">
        <v>0</v>
      </c>
      <c r="AH501" s="76">
        <v>0</v>
      </c>
      <c r="AI501" s="76">
        <v>0</v>
      </c>
      <c r="AJ501" s="77">
        <f t="shared" si="7"/>
        <v>0</v>
      </c>
      <c r="AM501" s="70"/>
    </row>
    <row r="502" spans="1:39" ht="20.100000000000001" hidden="1" customHeight="1" outlineLevel="2">
      <c r="A502" s="73">
        <v>1702</v>
      </c>
      <c r="B502" s="74" t="s">
        <v>1138</v>
      </c>
      <c r="C502" s="75" t="s">
        <v>1317</v>
      </c>
      <c r="D502" s="76">
        <v>0</v>
      </c>
      <c r="E502" s="76">
        <v>0</v>
      </c>
      <c r="F502" s="76">
        <v>0</v>
      </c>
      <c r="G502" s="76">
        <v>0</v>
      </c>
      <c r="H502" s="76">
        <v>0</v>
      </c>
      <c r="I502" s="76">
        <v>0</v>
      </c>
      <c r="J502" s="76">
        <v>0</v>
      </c>
      <c r="K502" s="76">
        <v>0</v>
      </c>
      <c r="L502" s="76">
        <v>0</v>
      </c>
      <c r="M502" s="76">
        <v>0</v>
      </c>
      <c r="N502" s="76">
        <v>0</v>
      </c>
      <c r="O502" s="76">
        <v>0</v>
      </c>
      <c r="P502" s="76">
        <v>0</v>
      </c>
      <c r="Q502" s="76">
        <v>0</v>
      </c>
      <c r="R502" s="76">
        <v>0</v>
      </c>
      <c r="S502" s="76">
        <v>0</v>
      </c>
      <c r="T502" s="76">
        <v>0</v>
      </c>
      <c r="U502" s="76">
        <v>0</v>
      </c>
      <c r="V502" s="76">
        <v>0</v>
      </c>
      <c r="W502" s="76">
        <v>0</v>
      </c>
      <c r="X502" s="76">
        <v>0</v>
      </c>
      <c r="Y502" s="76">
        <v>0</v>
      </c>
      <c r="Z502" s="76">
        <v>0</v>
      </c>
      <c r="AA502" s="76">
        <v>0</v>
      </c>
      <c r="AB502" s="76">
        <v>0</v>
      </c>
      <c r="AC502" s="76">
        <v>0</v>
      </c>
      <c r="AD502" s="76">
        <v>0</v>
      </c>
      <c r="AE502" s="76">
        <v>0</v>
      </c>
      <c r="AF502" s="76">
        <v>0</v>
      </c>
      <c r="AG502" s="76">
        <v>0</v>
      </c>
      <c r="AH502" s="76">
        <v>0</v>
      </c>
      <c r="AI502" s="76">
        <v>0</v>
      </c>
      <c r="AJ502" s="77">
        <f t="shared" si="7"/>
        <v>0</v>
      </c>
      <c r="AM502" s="70"/>
    </row>
    <row r="503" spans="1:39" ht="20.100000000000001" hidden="1" customHeight="1" outlineLevel="2">
      <c r="A503" s="73">
        <v>1703</v>
      </c>
      <c r="B503" s="74" t="s">
        <v>1139</v>
      </c>
      <c r="C503" s="75" t="s">
        <v>1317</v>
      </c>
      <c r="D503" s="76">
        <v>0</v>
      </c>
      <c r="E503" s="76">
        <v>0</v>
      </c>
      <c r="F503" s="76">
        <v>0</v>
      </c>
      <c r="G503" s="76">
        <v>0</v>
      </c>
      <c r="H503" s="76">
        <v>0</v>
      </c>
      <c r="I503" s="76">
        <v>0</v>
      </c>
      <c r="J503" s="76">
        <v>0</v>
      </c>
      <c r="K503" s="76">
        <v>0</v>
      </c>
      <c r="L503" s="76">
        <v>0</v>
      </c>
      <c r="M503" s="76">
        <v>0</v>
      </c>
      <c r="N503" s="76">
        <v>0</v>
      </c>
      <c r="O503" s="76">
        <v>0</v>
      </c>
      <c r="P503" s="76">
        <v>0</v>
      </c>
      <c r="Q503" s="76">
        <v>0</v>
      </c>
      <c r="R503" s="76">
        <v>0</v>
      </c>
      <c r="S503" s="76">
        <v>0</v>
      </c>
      <c r="T503" s="76">
        <v>0</v>
      </c>
      <c r="U503" s="76">
        <v>0</v>
      </c>
      <c r="V503" s="76">
        <v>0</v>
      </c>
      <c r="W503" s="76">
        <v>0</v>
      </c>
      <c r="X503" s="76">
        <v>0</v>
      </c>
      <c r="Y503" s="76">
        <v>0</v>
      </c>
      <c r="Z503" s="76">
        <v>0</v>
      </c>
      <c r="AA503" s="76">
        <v>0</v>
      </c>
      <c r="AB503" s="76">
        <v>0</v>
      </c>
      <c r="AC503" s="76">
        <v>0</v>
      </c>
      <c r="AD503" s="76">
        <v>0</v>
      </c>
      <c r="AE503" s="76">
        <v>0</v>
      </c>
      <c r="AF503" s="76">
        <v>0</v>
      </c>
      <c r="AG503" s="76">
        <v>0</v>
      </c>
      <c r="AH503" s="76">
        <v>0</v>
      </c>
      <c r="AI503" s="76">
        <v>0</v>
      </c>
      <c r="AJ503" s="77">
        <f t="shared" si="7"/>
        <v>0</v>
      </c>
      <c r="AM503" s="70"/>
    </row>
    <row r="504" spans="1:39" ht="20.100000000000001" hidden="1" customHeight="1" outlineLevel="2">
      <c r="A504" s="73">
        <v>1704</v>
      </c>
      <c r="B504" s="74" t="s">
        <v>1140</v>
      </c>
      <c r="C504" s="75" t="s">
        <v>1317</v>
      </c>
      <c r="D504" s="76">
        <v>0</v>
      </c>
      <c r="E504" s="76">
        <v>0</v>
      </c>
      <c r="F504" s="76">
        <v>0</v>
      </c>
      <c r="G504" s="76">
        <v>0</v>
      </c>
      <c r="H504" s="76">
        <v>0</v>
      </c>
      <c r="I504" s="76">
        <v>0</v>
      </c>
      <c r="J504" s="76">
        <v>0</v>
      </c>
      <c r="K504" s="76">
        <v>0</v>
      </c>
      <c r="L504" s="76">
        <v>0</v>
      </c>
      <c r="M504" s="76">
        <v>0</v>
      </c>
      <c r="N504" s="76">
        <v>0</v>
      </c>
      <c r="O504" s="76">
        <v>0</v>
      </c>
      <c r="P504" s="76">
        <v>0</v>
      </c>
      <c r="Q504" s="76">
        <v>0</v>
      </c>
      <c r="R504" s="76">
        <v>0</v>
      </c>
      <c r="S504" s="76">
        <v>0</v>
      </c>
      <c r="T504" s="76">
        <v>0</v>
      </c>
      <c r="U504" s="76">
        <v>0</v>
      </c>
      <c r="V504" s="76">
        <v>0</v>
      </c>
      <c r="W504" s="76">
        <v>0</v>
      </c>
      <c r="X504" s="76">
        <v>0</v>
      </c>
      <c r="Y504" s="76">
        <v>0</v>
      </c>
      <c r="Z504" s="76">
        <v>0</v>
      </c>
      <c r="AA504" s="76">
        <v>0</v>
      </c>
      <c r="AB504" s="76">
        <v>0</v>
      </c>
      <c r="AC504" s="76">
        <v>0</v>
      </c>
      <c r="AD504" s="76">
        <v>0</v>
      </c>
      <c r="AE504" s="76">
        <v>0</v>
      </c>
      <c r="AF504" s="76">
        <v>0</v>
      </c>
      <c r="AG504" s="76">
        <v>0</v>
      </c>
      <c r="AH504" s="76">
        <v>0</v>
      </c>
      <c r="AI504" s="76">
        <v>0</v>
      </c>
      <c r="AJ504" s="77">
        <f t="shared" si="7"/>
        <v>0</v>
      </c>
      <c r="AM504" s="70"/>
    </row>
    <row r="505" spans="1:39" ht="20.100000000000001" hidden="1" customHeight="1" outlineLevel="2">
      <c r="A505" s="73">
        <v>1705</v>
      </c>
      <c r="B505" s="74" t="s">
        <v>1141</v>
      </c>
      <c r="C505" s="75" t="s">
        <v>1317</v>
      </c>
      <c r="D505" s="76">
        <v>0</v>
      </c>
      <c r="E505" s="76">
        <v>0</v>
      </c>
      <c r="F505" s="76">
        <v>0</v>
      </c>
      <c r="G505" s="76">
        <v>0</v>
      </c>
      <c r="H505" s="76">
        <v>0</v>
      </c>
      <c r="I505" s="76">
        <v>0</v>
      </c>
      <c r="J505" s="76">
        <v>0</v>
      </c>
      <c r="K505" s="76">
        <v>0</v>
      </c>
      <c r="L505" s="76">
        <v>0</v>
      </c>
      <c r="M505" s="76">
        <v>0</v>
      </c>
      <c r="N505" s="76">
        <v>0</v>
      </c>
      <c r="O505" s="76">
        <v>0</v>
      </c>
      <c r="P505" s="76">
        <v>0</v>
      </c>
      <c r="Q505" s="76">
        <v>0</v>
      </c>
      <c r="R505" s="76">
        <v>0</v>
      </c>
      <c r="S505" s="76">
        <v>0</v>
      </c>
      <c r="T505" s="76">
        <v>0</v>
      </c>
      <c r="U505" s="76">
        <v>0</v>
      </c>
      <c r="V505" s="76">
        <v>0</v>
      </c>
      <c r="W505" s="76">
        <v>0</v>
      </c>
      <c r="X505" s="76">
        <v>0</v>
      </c>
      <c r="Y505" s="76">
        <v>0</v>
      </c>
      <c r="Z505" s="76">
        <v>0</v>
      </c>
      <c r="AA505" s="76">
        <v>0</v>
      </c>
      <c r="AB505" s="76">
        <v>0</v>
      </c>
      <c r="AC505" s="76">
        <v>0</v>
      </c>
      <c r="AD505" s="76">
        <v>0</v>
      </c>
      <c r="AE505" s="76">
        <v>0</v>
      </c>
      <c r="AF505" s="76">
        <v>0</v>
      </c>
      <c r="AG505" s="76">
        <v>0</v>
      </c>
      <c r="AH505" s="76">
        <v>0</v>
      </c>
      <c r="AI505" s="76">
        <v>0</v>
      </c>
      <c r="AJ505" s="77">
        <f t="shared" si="7"/>
        <v>0</v>
      </c>
      <c r="AM505" s="70"/>
    </row>
    <row r="506" spans="1:39" ht="20.100000000000001" hidden="1" customHeight="1" outlineLevel="2">
      <c r="A506" s="73">
        <v>1706</v>
      </c>
      <c r="B506" s="74" t="s">
        <v>1142</v>
      </c>
      <c r="C506" s="75" t="s">
        <v>1317</v>
      </c>
      <c r="D506" s="76">
        <v>0</v>
      </c>
      <c r="E506" s="76">
        <v>0</v>
      </c>
      <c r="F506" s="76">
        <v>0</v>
      </c>
      <c r="G506" s="76">
        <v>0</v>
      </c>
      <c r="H506" s="76">
        <v>0</v>
      </c>
      <c r="I506" s="76">
        <v>0</v>
      </c>
      <c r="J506" s="76">
        <v>0</v>
      </c>
      <c r="K506" s="76">
        <v>0</v>
      </c>
      <c r="L506" s="76">
        <v>0</v>
      </c>
      <c r="M506" s="76">
        <v>0</v>
      </c>
      <c r="N506" s="76">
        <v>0</v>
      </c>
      <c r="O506" s="76">
        <v>0</v>
      </c>
      <c r="P506" s="76">
        <v>0</v>
      </c>
      <c r="Q506" s="76">
        <v>0</v>
      </c>
      <c r="R506" s="76">
        <v>0</v>
      </c>
      <c r="S506" s="76">
        <v>0</v>
      </c>
      <c r="T506" s="76">
        <v>0</v>
      </c>
      <c r="U506" s="76">
        <v>0</v>
      </c>
      <c r="V506" s="76">
        <v>0</v>
      </c>
      <c r="W506" s="76">
        <v>0</v>
      </c>
      <c r="X506" s="76">
        <v>0</v>
      </c>
      <c r="Y506" s="76">
        <v>0</v>
      </c>
      <c r="Z506" s="76">
        <v>0</v>
      </c>
      <c r="AA506" s="76">
        <v>0</v>
      </c>
      <c r="AB506" s="76">
        <v>0</v>
      </c>
      <c r="AC506" s="76">
        <v>0</v>
      </c>
      <c r="AD506" s="76">
        <v>0</v>
      </c>
      <c r="AE506" s="76">
        <v>0</v>
      </c>
      <c r="AF506" s="76">
        <v>0</v>
      </c>
      <c r="AG506" s="76">
        <v>0</v>
      </c>
      <c r="AH506" s="76">
        <v>0</v>
      </c>
      <c r="AI506" s="76">
        <v>0</v>
      </c>
      <c r="AJ506" s="77">
        <f t="shared" si="7"/>
        <v>0</v>
      </c>
      <c r="AM506" s="70"/>
    </row>
    <row r="507" spans="1:39" ht="20.100000000000001" hidden="1" customHeight="1" outlineLevel="2">
      <c r="A507" s="73">
        <v>1707</v>
      </c>
      <c r="B507" s="74" t="s">
        <v>1143</v>
      </c>
      <c r="C507" s="75" t="s">
        <v>1317</v>
      </c>
      <c r="D507" s="76">
        <v>0</v>
      </c>
      <c r="E507" s="76">
        <v>0</v>
      </c>
      <c r="F507" s="76">
        <v>0</v>
      </c>
      <c r="G507" s="76">
        <v>0</v>
      </c>
      <c r="H507" s="76">
        <v>0</v>
      </c>
      <c r="I507" s="76">
        <v>0</v>
      </c>
      <c r="J507" s="76">
        <v>0</v>
      </c>
      <c r="K507" s="76">
        <v>0</v>
      </c>
      <c r="L507" s="76">
        <v>0</v>
      </c>
      <c r="M507" s="76">
        <v>0</v>
      </c>
      <c r="N507" s="76">
        <v>0</v>
      </c>
      <c r="O507" s="76">
        <v>0</v>
      </c>
      <c r="P507" s="76">
        <v>0</v>
      </c>
      <c r="Q507" s="76">
        <v>0</v>
      </c>
      <c r="R507" s="76">
        <v>0</v>
      </c>
      <c r="S507" s="76">
        <v>0</v>
      </c>
      <c r="T507" s="76">
        <v>0</v>
      </c>
      <c r="U507" s="76">
        <v>0</v>
      </c>
      <c r="V507" s="76">
        <v>0</v>
      </c>
      <c r="W507" s="76">
        <v>0</v>
      </c>
      <c r="X507" s="76">
        <v>0</v>
      </c>
      <c r="Y507" s="76">
        <v>0</v>
      </c>
      <c r="Z507" s="76">
        <v>0</v>
      </c>
      <c r="AA507" s="76">
        <v>0</v>
      </c>
      <c r="AB507" s="76">
        <v>0</v>
      </c>
      <c r="AC507" s="76">
        <v>0</v>
      </c>
      <c r="AD507" s="76">
        <v>0</v>
      </c>
      <c r="AE507" s="76">
        <v>0</v>
      </c>
      <c r="AF507" s="76">
        <v>0</v>
      </c>
      <c r="AG507" s="76">
        <v>0</v>
      </c>
      <c r="AH507" s="76">
        <v>0</v>
      </c>
      <c r="AI507" s="76">
        <v>0</v>
      </c>
      <c r="AJ507" s="77">
        <f t="shared" si="7"/>
        <v>0</v>
      </c>
      <c r="AM507" s="70"/>
    </row>
    <row r="508" spans="1:39" ht="20.100000000000001" hidden="1" customHeight="1" outlineLevel="2">
      <c r="A508" s="73">
        <v>1708</v>
      </c>
      <c r="B508" s="74" t="s">
        <v>1144</v>
      </c>
      <c r="C508" s="75" t="s">
        <v>1317</v>
      </c>
      <c r="D508" s="76">
        <v>0</v>
      </c>
      <c r="E508" s="76">
        <v>0</v>
      </c>
      <c r="F508" s="76">
        <v>0</v>
      </c>
      <c r="G508" s="76">
        <v>0</v>
      </c>
      <c r="H508" s="76">
        <v>0</v>
      </c>
      <c r="I508" s="76">
        <v>0</v>
      </c>
      <c r="J508" s="76">
        <v>0</v>
      </c>
      <c r="K508" s="76">
        <v>0</v>
      </c>
      <c r="L508" s="76">
        <v>0</v>
      </c>
      <c r="M508" s="76">
        <v>0</v>
      </c>
      <c r="N508" s="76">
        <v>0</v>
      </c>
      <c r="O508" s="76">
        <v>0</v>
      </c>
      <c r="P508" s="76">
        <v>0</v>
      </c>
      <c r="Q508" s="76">
        <v>0</v>
      </c>
      <c r="R508" s="76">
        <v>0</v>
      </c>
      <c r="S508" s="76">
        <v>0</v>
      </c>
      <c r="T508" s="76">
        <v>0</v>
      </c>
      <c r="U508" s="76">
        <v>0</v>
      </c>
      <c r="V508" s="76">
        <v>0</v>
      </c>
      <c r="W508" s="76">
        <v>0</v>
      </c>
      <c r="X508" s="76">
        <v>0</v>
      </c>
      <c r="Y508" s="76">
        <v>0</v>
      </c>
      <c r="Z508" s="76">
        <v>0</v>
      </c>
      <c r="AA508" s="76">
        <v>0</v>
      </c>
      <c r="AB508" s="76">
        <v>0</v>
      </c>
      <c r="AC508" s="76">
        <v>0</v>
      </c>
      <c r="AD508" s="76">
        <v>0</v>
      </c>
      <c r="AE508" s="76">
        <v>0</v>
      </c>
      <c r="AF508" s="76">
        <v>0</v>
      </c>
      <c r="AG508" s="76">
        <v>0</v>
      </c>
      <c r="AH508" s="76">
        <v>0</v>
      </c>
      <c r="AI508" s="76">
        <v>0</v>
      </c>
      <c r="AJ508" s="77">
        <f t="shared" si="7"/>
        <v>0</v>
      </c>
      <c r="AM508" s="70"/>
    </row>
    <row r="509" spans="1:39" ht="20.100000000000001" hidden="1" customHeight="1" outlineLevel="2">
      <c r="A509" s="73">
        <v>1709</v>
      </c>
      <c r="B509" s="74" t="s">
        <v>1145</v>
      </c>
      <c r="C509" s="75" t="s">
        <v>1317</v>
      </c>
      <c r="D509" s="76">
        <v>0</v>
      </c>
      <c r="E509" s="76">
        <v>0</v>
      </c>
      <c r="F509" s="76">
        <v>0</v>
      </c>
      <c r="G509" s="76">
        <v>0</v>
      </c>
      <c r="H509" s="76">
        <v>0</v>
      </c>
      <c r="I509" s="76">
        <v>0</v>
      </c>
      <c r="J509" s="76">
        <v>0</v>
      </c>
      <c r="K509" s="76">
        <v>0</v>
      </c>
      <c r="L509" s="76">
        <v>0</v>
      </c>
      <c r="M509" s="76">
        <v>0</v>
      </c>
      <c r="N509" s="76">
        <v>0</v>
      </c>
      <c r="O509" s="76">
        <v>0</v>
      </c>
      <c r="P509" s="76">
        <v>0</v>
      </c>
      <c r="Q509" s="76">
        <v>0</v>
      </c>
      <c r="R509" s="76">
        <v>0</v>
      </c>
      <c r="S509" s="76">
        <v>0</v>
      </c>
      <c r="T509" s="76">
        <v>0</v>
      </c>
      <c r="U509" s="76">
        <v>0</v>
      </c>
      <c r="V509" s="76">
        <v>0</v>
      </c>
      <c r="W509" s="76">
        <v>0</v>
      </c>
      <c r="X509" s="76">
        <v>0</v>
      </c>
      <c r="Y509" s="76">
        <v>0</v>
      </c>
      <c r="Z509" s="76">
        <v>0</v>
      </c>
      <c r="AA509" s="76">
        <v>0</v>
      </c>
      <c r="AB509" s="76">
        <v>0</v>
      </c>
      <c r="AC509" s="76">
        <v>0</v>
      </c>
      <c r="AD509" s="76">
        <v>0</v>
      </c>
      <c r="AE509" s="76">
        <v>0</v>
      </c>
      <c r="AF509" s="76">
        <v>0</v>
      </c>
      <c r="AG509" s="76">
        <v>0</v>
      </c>
      <c r="AH509" s="76">
        <v>0</v>
      </c>
      <c r="AI509" s="76">
        <v>0</v>
      </c>
      <c r="AJ509" s="77">
        <f t="shared" si="7"/>
        <v>0</v>
      </c>
      <c r="AM509" s="70"/>
    </row>
    <row r="510" spans="1:39" ht="20.100000000000001" hidden="1" customHeight="1" outlineLevel="2">
      <c r="A510" s="73">
        <v>1710</v>
      </c>
      <c r="B510" s="74" t="s">
        <v>1146</v>
      </c>
      <c r="C510" s="75" t="s">
        <v>1317</v>
      </c>
      <c r="D510" s="76">
        <v>0</v>
      </c>
      <c r="E510" s="76">
        <v>0</v>
      </c>
      <c r="F510" s="76">
        <v>0</v>
      </c>
      <c r="G510" s="76">
        <v>0</v>
      </c>
      <c r="H510" s="76">
        <v>0</v>
      </c>
      <c r="I510" s="76">
        <v>0</v>
      </c>
      <c r="J510" s="76">
        <v>0</v>
      </c>
      <c r="K510" s="76">
        <v>0</v>
      </c>
      <c r="L510" s="76">
        <v>0</v>
      </c>
      <c r="M510" s="76">
        <v>0</v>
      </c>
      <c r="N510" s="76">
        <v>0</v>
      </c>
      <c r="O510" s="76">
        <v>0</v>
      </c>
      <c r="P510" s="76">
        <v>0</v>
      </c>
      <c r="Q510" s="76">
        <v>0</v>
      </c>
      <c r="R510" s="76">
        <v>0</v>
      </c>
      <c r="S510" s="76">
        <v>0</v>
      </c>
      <c r="T510" s="76">
        <v>0</v>
      </c>
      <c r="U510" s="76">
        <v>0</v>
      </c>
      <c r="V510" s="76">
        <v>0</v>
      </c>
      <c r="W510" s="76">
        <v>0</v>
      </c>
      <c r="X510" s="76">
        <v>0</v>
      </c>
      <c r="Y510" s="76">
        <v>0</v>
      </c>
      <c r="Z510" s="76">
        <v>0</v>
      </c>
      <c r="AA510" s="76">
        <v>0</v>
      </c>
      <c r="AB510" s="76">
        <v>0</v>
      </c>
      <c r="AC510" s="76">
        <v>0</v>
      </c>
      <c r="AD510" s="76">
        <v>0</v>
      </c>
      <c r="AE510" s="76">
        <v>0</v>
      </c>
      <c r="AF510" s="76">
        <v>0</v>
      </c>
      <c r="AG510" s="76">
        <v>0</v>
      </c>
      <c r="AH510" s="76">
        <v>0</v>
      </c>
      <c r="AI510" s="76">
        <v>0</v>
      </c>
      <c r="AJ510" s="77">
        <f t="shared" si="7"/>
        <v>0</v>
      </c>
      <c r="AM510" s="70"/>
    </row>
    <row r="511" spans="1:39" ht="20.100000000000001" hidden="1" customHeight="1" outlineLevel="2">
      <c r="A511" s="73">
        <v>1711</v>
      </c>
      <c r="B511" s="74" t="s">
        <v>1147</v>
      </c>
      <c r="C511" s="75" t="s">
        <v>1317</v>
      </c>
      <c r="D511" s="76">
        <v>0</v>
      </c>
      <c r="E511" s="76">
        <v>0</v>
      </c>
      <c r="F511" s="76">
        <v>0</v>
      </c>
      <c r="G511" s="76">
        <v>0</v>
      </c>
      <c r="H511" s="76">
        <v>0</v>
      </c>
      <c r="I511" s="76">
        <v>0</v>
      </c>
      <c r="J511" s="76">
        <v>0</v>
      </c>
      <c r="K511" s="76">
        <v>0</v>
      </c>
      <c r="L511" s="76">
        <v>0</v>
      </c>
      <c r="M511" s="76">
        <v>0</v>
      </c>
      <c r="N511" s="76">
        <v>0</v>
      </c>
      <c r="O511" s="76">
        <v>0</v>
      </c>
      <c r="P511" s="76">
        <v>0</v>
      </c>
      <c r="Q511" s="76">
        <v>0</v>
      </c>
      <c r="R511" s="76">
        <v>0</v>
      </c>
      <c r="S511" s="76">
        <v>0</v>
      </c>
      <c r="T511" s="76">
        <v>0</v>
      </c>
      <c r="U511" s="76">
        <v>0</v>
      </c>
      <c r="V511" s="76">
        <v>0</v>
      </c>
      <c r="W511" s="76">
        <v>0</v>
      </c>
      <c r="X511" s="76">
        <v>0</v>
      </c>
      <c r="Y511" s="76">
        <v>0</v>
      </c>
      <c r="Z511" s="76">
        <v>0</v>
      </c>
      <c r="AA511" s="76">
        <v>0</v>
      </c>
      <c r="AB511" s="76">
        <v>0</v>
      </c>
      <c r="AC511" s="76">
        <v>0</v>
      </c>
      <c r="AD511" s="76">
        <v>0</v>
      </c>
      <c r="AE511" s="76">
        <v>0</v>
      </c>
      <c r="AF511" s="76">
        <v>0</v>
      </c>
      <c r="AG511" s="76">
        <v>0</v>
      </c>
      <c r="AH511" s="76">
        <v>0</v>
      </c>
      <c r="AI511" s="76">
        <v>0</v>
      </c>
      <c r="AJ511" s="77">
        <f t="shared" si="7"/>
        <v>0</v>
      </c>
      <c r="AM511" s="70"/>
    </row>
    <row r="512" spans="1:39" ht="20.100000000000001" hidden="1" customHeight="1" outlineLevel="2">
      <c r="A512" s="73">
        <v>1712</v>
      </c>
      <c r="B512" s="74" t="s">
        <v>1148</v>
      </c>
      <c r="C512" s="75" t="s">
        <v>1317</v>
      </c>
      <c r="D512" s="76">
        <v>0</v>
      </c>
      <c r="E512" s="76">
        <v>0</v>
      </c>
      <c r="F512" s="76">
        <v>0</v>
      </c>
      <c r="G512" s="76">
        <v>0</v>
      </c>
      <c r="H512" s="76">
        <v>0</v>
      </c>
      <c r="I512" s="76">
        <v>0</v>
      </c>
      <c r="J512" s="76">
        <v>0</v>
      </c>
      <c r="K512" s="76">
        <v>0</v>
      </c>
      <c r="L512" s="76">
        <v>0</v>
      </c>
      <c r="M512" s="76">
        <v>0</v>
      </c>
      <c r="N512" s="76">
        <v>0</v>
      </c>
      <c r="O512" s="76">
        <v>0</v>
      </c>
      <c r="P512" s="76">
        <v>0</v>
      </c>
      <c r="Q512" s="76">
        <v>0</v>
      </c>
      <c r="R512" s="76">
        <v>0</v>
      </c>
      <c r="S512" s="76">
        <v>0</v>
      </c>
      <c r="T512" s="76">
        <v>0</v>
      </c>
      <c r="U512" s="76">
        <v>0</v>
      </c>
      <c r="V512" s="76">
        <v>0</v>
      </c>
      <c r="W512" s="76">
        <v>0</v>
      </c>
      <c r="X512" s="76">
        <v>0</v>
      </c>
      <c r="Y512" s="76">
        <v>0</v>
      </c>
      <c r="Z512" s="76">
        <v>0</v>
      </c>
      <c r="AA512" s="76">
        <v>0</v>
      </c>
      <c r="AB512" s="76">
        <v>0</v>
      </c>
      <c r="AC512" s="76">
        <v>0</v>
      </c>
      <c r="AD512" s="76">
        <v>0</v>
      </c>
      <c r="AE512" s="76">
        <v>0</v>
      </c>
      <c r="AF512" s="76">
        <v>0</v>
      </c>
      <c r="AG512" s="76">
        <v>0</v>
      </c>
      <c r="AH512" s="76">
        <v>0</v>
      </c>
      <c r="AI512" s="76">
        <v>0</v>
      </c>
      <c r="AJ512" s="77">
        <f t="shared" si="7"/>
        <v>0</v>
      </c>
      <c r="AM512" s="70"/>
    </row>
    <row r="513" spans="1:39" ht="20.100000000000001" hidden="1" customHeight="1" outlineLevel="2">
      <c r="A513" s="73">
        <v>1713</v>
      </c>
      <c r="B513" s="74" t="s">
        <v>1149</v>
      </c>
      <c r="C513" s="75" t="s">
        <v>1317</v>
      </c>
      <c r="D513" s="76">
        <v>0</v>
      </c>
      <c r="E513" s="76">
        <v>0</v>
      </c>
      <c r="F513" s="76">
        <v>0</v>
      </c>
      <c r="G513" s="76">
        <v>0</v>
      </c>
      <c r="H513" s="76">
        <v>0</v>
      </c>
      <c r="I513" s="76">
        <v>0</v>
      </c>
      <c r="J513" s="76">
        <v>0</v>
      </c>
      <c r="K513" s="76">
        <v>0</v>
      </c>
      <c r="L513" s="76">
        <v>0</v>
      </c>
      <c r="M513" s="76">
        <v>0</v>
      </c>
      <c r="N513" s="76">
        <v>0</v>
      </c>
      <c r="O513" s="76">
        <v>0</v>
      </c>
      <c r="P513" s="76">
        <v>0</v>
      </c>
      <c r="Q513" s="76">
        <v>0</v>
      </c>
      <c r="R513" s="76">
        <v>0</v>
      </c>
      <c r="S513" s="76">
        <v>0</v>
      </c>
      <c r="T513" s="76">
        <v>0</v>
      </c>
      <c r="U513" s="76">
        <v>0</v>
      </c>
      <c r="V513" s="76">
        <v>0</v>
      </c>
      <c r="W513" s="76">
        <v>0</v>
      </c>
      <c r="X513" s="76">
        <v>0</v>
      </c>
      <c r="Y513" s="76">
        <v>0</v>
      </c>
      <c r="Z513" s="76">
        <v>0</v>
      </c>
      <c r="AA513" s="76">
        <v>0</v>
      </c>
      <c r="AB513" s="76">
        <v>0</v>
      </c>
      <c r="AC513" s="76">
        <v>0</v>
      </c>
      <c r="AD513" s="76">
        <v>0</v>
      </c>
      <c r="AE513" s="76">
        <v>0</v>
      </c>
      <c r="AF513" s="76">
        <v>0</v>
      </c>
      <c r="AG513" s="76">
        <v>0</v>
      </c>
      <c r="AH513" s="76">
        <v>0</v>
      </c>
      <c r="AI513" s="76">
        <v>0</v>
      </c>
      <c r="AJ513" s="77">
        <f t="shared" si="7"/>
        <v>0</v>
      </c>
      <c r="AM513" s="70"/>
    </row>
    <row r="514" spans="1:39" ht="20.100000000000001" hidden="1" customHeight="1" outlineLevel="2">
      <c r="A514" s="73">
        <v>1714</v>
      </c>
      <c r="B514" s="74" t="s">
        <v>1150</v>
      </c>
      <c r="C514" s="75" t="s">
        <v>1317</v>
      </c>
      <c r="D514" s="76">
        <v>0</v>
      </c>
      <c r="E514" s="76">
        <v>0</v>
      </c>
      <c r="F514" s="76">
        <v>0</v>
      </c>
      <c r="G514" s="76">
        <v>0</v>
      </c>
      <c r="H514" s="76">
        <v>0</v>
      </c>
      <c r="I514" s="76">
        <v>0</v>
      </c>
      <c r="J514" s="76">
        <v>0</v>
      </c>
      <c r="K514" s="76">
        <v>0</v>
      </c>
      <c r="L514" s="76">
        <v>0</v>
      </c>
      <c r="M514" s="76">
        <v>0</v>
      </c>
      <c r="N514" s="76">
        <v>0</v>
      </c>
      <c r="O514" s="76">
        <v>0</v>
      </c>
      <c r="P514" s="76">
        <v>0</v>
      </c>
      <c r="Q514" s="76">
        <v>0</v>
      </c>
      <c r="R514" s="76">
        <v>0</v>
      </c>
      <c r="S514" s="76">
        <v>0</v>
      </c>
      <c r="T514" s="76">
        <v>0</v>
      </c>
      <c r="U514" s="76">
        <v>0</v>
      </c>
      <c r="V514" s="76">
        <v>0</v>
      </c>
      <c r="W514" s="76">
        <v>0</v>
      </c>
      <c r="X514" s="76">
        <v>0</v>
      </c>
      <c r="Y514" s="76">
        <v>0</v>
      </c>
      <c r="Z514" s="76">
        <v>0</v>
      </c>
      <c r="AA514" s="76">
        <v>0</v>
      </c>
      <c r="AB514" s="76">
        <v>0</v>
      </c>
      <c r="AC514" s="76">
        <v>0</v>
      </c>
      <c r="AD514" s="76">
        <v>0</v>
      </c>
      <c r="AE514" s="76">
        <v>0</v>
      </c>
      <c r="AF514" s="76">
        <v>0</v>
      </c>
      <c r="AG514" s="76">
        <v>0</v>
      </c>
      <c r="AH514" s="76">
        <v>0</v>
      </c>
      <c r="AI514" s="76">
        <v>0</v>
      </c>
      <c r="AJ514" s="77">
        <f t="shared" si="7"/>
        <v>0</v>
      </c>
      <c r="AM514" s="70"/>
    </row>
    <row r="515" spans="1:39" ht="20.100000000000001" hidden="1" customHeight="1" outlineLevel="2">
      <c r="A515" s="73">
        <v>1715</v>
      </c>
      <c r="B515" s="74" t="s">
        <v>1151</v>
      </c>
      <c r="C515" s="75" t="s">
        <v>1317</v>
      </c>
      <c r="D515" s="76">
        <v>0</v>
      </c>
      <c r="E515" s="76">
        <v>0</v>
      </c>
      <c r="F515" s="76">
        <v>0</v>
      </c>
      <c r="G515" s="76">
        <v>0</v>
      </c>
      <c r="H515" s="76">
        <v>0</v>
      </c>
      <c r="I515" s="76">
        <v>0</v>
      </c>
      <c r="J515" s="76">
        <v>0</v>
      </c>
      <c r="K515" s="76">
        <v>0</v>
      </c>
      <c r="L515" s="76">
        <v>0</v>
      </c>
      <c r="M515" s="76">
        <v>0</v>
      </c>
      <c r="N515" s="76">
        <v>0</v>
      </c>
      <c r="O515" s="76">
        <v>0</v>
      </c>
      <c r="P515" s="76">
        <v>0</v>
      </c>
      <c r="Q515" s="76">
        <v>0</v>
      </c>
      <c r="R515" s="76">
        <v>0</v>
      </c>
      <c r="S515" s="76">
        <v>0</v>
      </c>
      <c r="T515" s="76">
        <v>0</v>
      </c>
      <c r="U515" s="76">
        <v>0</v>
      </c>
      <c r="V515" s="76">
        <v>0</v>
      </c>
      <c r="W515" s="76">
        <v>0</v>
      </c>
      <c r="X515" s="76">
        <v>0</v>
      </c>
      <c r="Y515" s="76">
        <v>0</v>
      </c>
      <c r="Z515" s="76">
        <v>0</v>
      </c>
      <c r="AA515" s="76">
        <v>0</v>
      </c>
      <c r="AB515" s="76">
        <v>0</v>
      </c>
      <c r="AC515" s="76">
        <v>0</v>
      </c>
      <c r="AD515" s="76">
        <v>0</v>
      </c>
      <c r="AE515" s="76">
        <v>0</v>
      </c>
      <c r="AF515" s="76">
        <v>0</v>
      </c>
      <c r="AG515" s="76">
        <v>0</v>
      </c>
      <c r="AH515" s="76">
        <v>0</v>
      </c>
      <c r="AI515" s="76">
        <v>0</v>
      </c>
      <c r="AJ515" s="77">
        <f t="shared" si="7"/>
        <v>0</v>
      </c>
      <c r="AM515" s="70"/>
    </row>
    <row r="516" spans="1:39" ht="20.100000000000001" hidden="1" customHeight="1" outlineLevel="2">
      <c r="A516" s="73">
        <v>1716</v>
      </c>
      <c r="B516" s="74" t="s">
        <v>1152</v>
      </c>
      <c r="C516" s="75" t="s">
        <v>1317</v>
      </c>
      <c r="D516" s="76">
        <v>0</v>
      </c>
      <c r="E516" s="76">
        <v>0</v>
      </c>
      <c r="F516" s="76">
        <v>0</v>
      </c>
      <c r="G516" s="76">
        <v>0</v>
      </c>
      <c r="H516" s="76">
        <v>0</v>
      </c>
      <c r="I516" s="76">
        <v>0</v>
      </c>
      <c r="J516" s="76">
        <v>0</v>
      </c>
      <c r="K516" s="76">
        <v>0</v>
      </c>
      <c r="L516" s="76">
        <v>0</v>
      </c>
      <c r="M516" s="76">
        <v>0</v>
      </c>
      <c r="N516" s="76">
        <v>0</v>
      </c>
      <c r="O516" s="76">
        <v>0</v>
      </c>
      <c r="P516" s="76">
        <v>0</v>
      </c>
      <c r="Q516" s="76">
        <v>0</v>
      </c>
      <c r="R516" s="76">
        <v>0</v>
      </c>
      <c r="S516" s="76">
        <v>0</v>
      </c>
      <c r="T516" s="76">
        <v>0</v>
      </c>
      <c r="U516" s="76">
        <v>0</v>
      </c>
      <c r="V516" s="76">
        <v>0</v>
      </c>
      <c r="W516" s="76">
        <v>0</v>
      </c>
      <c r="X516" s="76">
        <v>0</v>
      </c>
      <c r="Y516" s="76">
        <v>0</v>
      </c>
      <c r="Z516" s="76">
        <v>0</v>
      </c>
      <c r="AA516" s="76">
        <v>0</v>
      </c>
      <c r="AB516" s="76">
        <v>0</v>
      </c>
      <c r="AC516" s="76">
        <v>0</v>
      </c>
      <c r="AD516" s="76">
        <v>0</v>
      </c>
      <c r="AE516" s="76">
        <v>0</v>
      </c>
      <c r="AF516" s="76">
        <v>0</v>
      </c>
      <c r="AG516" s="76">
        <v>0</v>
      </c>
      <c r="AH516" s="76">
        <v>0</v>
      </c>
      <c r="AI516" s="76">
        <v>0</v>
      </c>
      <c r="AJ516" s="77">
        <f t="shared" si="7"/>
        <v>0</v>
      </c>
      <c r="AM516" s="70"/>
    </row>
    <row r="517" spans="1:39" ht="20.100000000000001" hidden="1" customHeight="1" outlineLevel="2">
      <c r="A517" s="73">
        <v>1717</v>
      </c>
      <c r="B517" s="74" t="s">
        <v>1153</v>
      </c>
      <c r="C517" s="75" t="s">
        <v>1317</v>
      </c>
      <c r="D517" s="76">
        <v>0</v>
      </c>
      <c r="E517" s="76">
        <v>0</v>
      </c>
      <c r="F517" s="76">
        <v>0</v>
      </c>
      <c r="G517" s="76">
        <v>0</v>
      </c>
      <c r="H517" s="76">
        <v>0</v>
      </c>
      <c r="I517" s="76">
        <v>0</v>
      </c>
      <c r="J517" s="76">
        <v>0</v>
      </c>
      <c r="K517" s="76">
        <v>0</v>
      </c>
      <c r="L517" s="76">
        <v>0</v>
      </c>
      <c r="M517" s="76">
        <v>0</v>
      </c>
      <c r="N517" s="76">
        <v>0</v>
      </c>
      <c r="O517" s="76">
        <v>0</v>
      </c>
      <c r="P517" s="76">
        <v>0</v>
      </c>
      <c r="Q517" s="76">
        <v>0</v>
      </c>
      <c r="R517" s="76">
        <v>0</v>
      </c>
      <c r="S517" s="76">
        <v>0</v>
      </c>
      <c r="T517" s="76">
        <v>0</v>
      </c>
      <c r="U517" s="76">
        <v>0</v>
      </c>
      <c r="V517" s="76">
        <v>0</v>
      </c>
      <c r="W517" s="76">
        <v>0</v>
      </c>
      <c r="X517" s="76">
        <v>0</v>
      </c>
      <c r="Y517" s="76">
        <v>0</v>
      </c>
      <c r="Z517" s="76">
        <v>0</v>
      </c>
      <c r="AA517" s="76">
        <v>0</v>
      </c>
      <c r="AB517" s="76">
        <v>0</v>
      </c>
      <c r="AC517" s="76">
        <v>0</v>
      </c>
      <c r="AD517" s="76">
        <v>0</v>
      </c>
      <c r="AE517" s="76">
        <v>0</v>
      </c>
      <c r="AF517" s="76">
        <v>0</v>
      </c>
      <c r="AG517" s="76">
        <v>0</v>
      </c>
      <c r="AH517" s="76">
        <v>0</v>
      </c>
      <c r="AI517" s="76">
        <v>0</v>
      </c>
      <c r="AJ517" s="77">
        <f t="shared" si="7"/>
        <v>0</v>
      </c>
      <c r="AM517" s="70"/>
    </row>
    <row r="518" spans="1:39" ht="20.100000000000001" hidden="1" customHeight="1" outlineLevel="2">
      <c r="A518" s="73">
        <v>1718</v>
      </c>
      <c r="B518" s="74" t="s">
        <v>1154</v>
      </c>
      <c r="C518" s="75" t="s">
        <v>1317</v>
      </c>
      <c r="D518" s="76">
        <v>0</v>
      </c>
      <c r="E518" s="76">
        <v>0</v>
      </c>
      <c r="F518" s="76">
        <v>0</v>
      </c>
      <c r="G518" s="76">
        <v>0</v>
      </c>
      <c r="H518" s="76">
        <v>0</v>
      </c>
      <c r="I518" s="76">
        <v>0</v>
      </c>
      <c r="J518" s="76">
        <v>0</v>
      </c>
      <c r="K518" s="76">
        <v>0</v>
      </c>
      <c r="L518" s="76">
        <v>0</v>
      </c>
      <c r="M518" s="76">
        <v>0</v>
      </c>
      <c r="N518" s="76">
        <v>0</v>
      </c>
      <c r="O518" s="76">
        <v>0</v>
      </c>
      <c r="P518" s="76">
        <v>0</v>
      </c>
      <c r="Q518" s="76">
        <v>0</v>
      </c>
      <c r="R518" s="76">
        <v>0</v>
      </c>
      <c r="S518" s="76">
        <v>0</v>
      </c>
      <c r="T518" s="76">
        <v>0</v>
      </c>
      <c r="U518" s="76">
        <v>0</v>
      </c>
      <c r="V518" s="76">
        <v>0</v>
      </c>
      <c r="W518" s="76">
        <v>0</v>
      </c>
      <c r="X518" s="76">
        <v>0</v>
      </c>
      <c r="Y518" s="76">
        <v>0</v>
      </c>
      <c r="Z518" s="76">
        <v>0</v>
      </c>
      <c r="AA518" s="76">
        <v>0</v>
      </c>
      <c r="AB518" s="76">
        <v>0</v>
      </c>
      <c r="AC518" s="76">
        <v>0</v>
      </c>
      <c r="AD518" s="76">
        <v>0</v>
      </c>
      <c r="AE518" s="76">
        <v>0</v>
      </c>
      <c r="AF518" s="76">
        <v>0</v>
      </c>
      <c r="AG518" s="76">
        <v>0</v>
      </c>
      <c r="AH518" s="76">
        <v>0</v>
      </c>
      <c r="AI518" s="76">
        <v>0</v>
      </c>
      <c r="AJ518" s="77">
        <f t="shared" si="7"/>
        <v>0</v>
      </c>
      <c r="AM518" s="70"/>
    </row>
    <row r="519" spans="1:39" ht="20.100000000000001" hidden="1" customHeight="1" outlineLevel="2">
      <c r="A519" s="73">
        <v>1719</v>
      </c>
      <c r="B519" s="74" t="s">
        <v>1155</v>
      </c>
      <c r="C519" s="75" t="s">
        <v>1317</v>
      </c>
      <c r="D519" s="76">
        <v>0</v>
      </c>
      <c r="E519" s="76">
        <v>0</v>
      </c>
      <c r="F519" s="76">
        <v>0</v>
      </c>
      <c r="G519" s="76">
        <v>0</v>
      </c>
      <c r="H519" s="76">
        <v>0</v>
      </c>
      <c r="I519" s="76">
        <v>0</v>
      </c>
      <c r="J519" s="76">
        <v>0</v>
      </c>
      <c r="K519" s="76">
        <v>0</v>
      </c>
      <c r="L519" s="76">
        <v>0</v>
      </c>
      <c r="M519" s="76">
        <v>0</v>
      </c>
      <c r="N519" s="76">
        <v>0</v>
      </c>
      <c r="O519" s="76">
        <v>0</v>
      </c>
      <c r="P519" s="76">
        <v>0</v>
      </c>
      <c r="Q519" s="76">
        <v>0</v>
      </c>
      <c r="R519" s="76">
        <v>0</v>
      </c>
      <c r="S519" s="76">
        <v>0</v>
      </c>
      <c r="T519" s="76">
        <v>0</v>
      </c>
      <c r="U519" s="76">
        <v>0</v>
      </c>
      <c r="V519" s="76">
        <v>0</v>
      </c>
      <c r="W519" s="76">
        <v>0</v>
      </c>
      <c r="X519" s="76">
        <v>0</v>
      </c>
      <c r="Y519" s="76">
        <v>0</v>
      </c>
      <c r="Z519" s="76">
        <v>0</v>
      </c>
      <c r="AA519" s="76">
        <v>0</v>
      </c>
      <c r="AB519" s="76">
        <v>0</v>
      </c>
      <c r="AC519" s="76">
        <v>0</v>
      </c>
      <c r="AD519" s="76">
        <v>0</v>
      </c>
      <c r="AE519" s="76">
        <v>0</v>
      </c>
      <c r="AF519" s="76">
        <v>0</v>
      </c>
      <c r="AG519" s="76">
        <v>0</v>
      </c>
      <c r="AH519" s="76">
        <v>0</v>
      </c>
      <c r="AI519" s="76">
        <v>0</v>
      </c>
      <c r="AJ519" s="77">
        <f t="shared" si="7"/>
        <v>0</v>
      </c>
      <c r="AM519" s="70"/>
    </row>
    <row r="520" spans="1:39" ht="20.100000000000001" hidden="1" customHeight="1" outlineLevel="2">
      <c r="A520" s="73">
        <v>1720</v>
      </c>
      <c r="B520" s="74" t="s">
        <v>1156</v>
      </c>
      <c r="C520" s="75" t="s">
        <v>1317</v>
      </c>
      <c r="D520" s="76">
        <v>0</v>
      </c>
      <c r="E520" s="76">
        <v>0</v>
      </c>
      <c r="F520" s="76">
        <v>0</v>
      </c>
      <c r="G520" s="76">
        <v>0</v>
      </c>
      <c r="H520" s="76">
        <v>0</v>
      </c>
      <c r="I520" s="76">
        <v>0</v>
      </c>
      <c r="J520" s="76">
        <v>0</v>
      </c>
      <c r="K520" s="76">
        <v>0</v>
      </c>
      <c r="L520" s="76">
        <v>0</v>
      </c>
      <c r="M520" s="76">
        <v>0</v>
      </c>
      <c r="N520" s="76">
        <v>0</v>
      </c>
      <c r="O520" s="76">
        <v>0</v>
      </c>
      <c r="P520" s="76">
        <v>0</v>
      </c>
      <c r="Q520" s="76">
        <v>0</v>
      </c>
      <c r="R520" s="76">
        <v>0</v>
      </c>
      <c r="S520" s="76">
        <v>0</v>
      </c>
      <c r="T520" s="76">
        <v>0</v>
      </c>
      <c r="U520" s="76">
        <v>0</v>
      </c>
      <c r="V520" s="76">
        <v>0</v>
      </c>
      <c r="W520" s="76">
        <v>0</v>
      </c>
      <c r="X520" s="76">
        <v>0</v>
      </c>
      <c r="Y520" s="76">
        <v>0</v>
      </c>
      <c r="Z520" s="76">
        <v>0</v>
      </c>
      <c r="AA520" s="76">
        <v>0</v>
      </c>
      <c r="AB520" s="76">
        <v>0</v>
      </c>
      <c r="AC520" s="76">
        <v>0</v>
      </c>
      <c r="AD520" s="76">
        <v>0</v>
      </c>
      <c r="AE520" s="76">
        <v>0</v>
      </c>
      <c r="AF520" s="76">
        <v>0</v>
      </c>
      <c r="AG520" s="76">
        <v>0</v>
      </c>
      <c r="AH520" s="76">
        <v>0</v>
      </c>
      <c r="AI520" s="76">
        <v>0</v>
      </c>
      <c r="AJ520" s="77">
        <f t="shared" si="7"/>
        <v>0</v>
      </c>
      <c r="AM520" s="70"/>
    </row>
    <row r="521" spans="1:39" ht="20.100000000000001" hidden="1" customHeight="1" outlineLevel="2">
      <c r="A521" s="73">
        <v>1721</v>
      </c>
      <c r="B521" s="74" t="s">
        <v>1157</v>
      </c>
      <c r="C521" s="75" t="s">
        <v>1317</v>
      </c>
      <c r="D521" s="76">
        <v>0</v>
      </c>
      <c r="E521" s="76">
        <v>0</v>
      </c>
      <c r="F521" s="76">
        <v>0</v>
      </c>
      <c r="G521" s="76">
        <v>0</v>
      </c>
      <c r="H521" s="76">
        <v>0</v>
      </c>
      <c r="I521" s="76">
        <v>0</v>
      </c>
      <c r="J521" s="76">
        <v>0</v>
      </c>
      <c r="K521" s="76">
        <v>0</v>
      </c>
      <c r="L521" s="76">
        <v>0</v>
      </c>
      <c r="M521" s="76">
        <v>0</v>
      </c>
      <c r="N521" s="76">
        <v>0</v>
      </c>
      <c r="O521" s="76">
        <v>0</v>
      </c>
      <c r="P521" s="76">
        <v>0</v>
      </c>
      <c r="Q521" s="76">
        <v>0</v>
      </c>
      <c r="R521" s="76">
        <v>0</v>
      </c>
      <c r="S521" s="76">
        <v>0</v>
      </c>
      <c r="T521" s="76">
        <v>0</v>
      </c>
      <c r="U521" s="76">
        <v>0</v>
      </c>
      <c r="V521" s="76">
        <v>0</v>
      </c>
      <c r="W521" s="76">
        <v>0</v>
      </c>
      <c r="X521" s="76">
        <v>0</v>
      </c>
      <c r="Y521" s="76">
        <v>0</v>
      </c>
      <c r="Z521" s="76">
        <v>0</v>
      </c>
      <c r="AA521" s="76">
        <v>0</v>
      </c>
      <c r="AB521" s="76">
        <v>0</v>
      </c>
      <c r="AC521" s="76">
        <v>0</v>
      </c>
      <c r="AD521" s="76">
        <v>0</v>
      </c>
      <c r="AE521" s="76">
        <v>0</v>
      </c>
      <c r="AF521" s="76">
        <v>0</v>
      </c>
      <c r="AG521" s="76">
        <v>0</v>
      </c>
      <c r="AH521" s="76">
        <v>0</v>
      </c>
      <c r="AI521" s="76">
        <v>0</v>
      </c>
      <c r="AJ521" s="77">
        <f t="shared" si="7"/>
        <v>0</v>
      </c>
      <c r="AM521" s="70"/>
    </row>
    <row r="522" spans="1:39" ht="20.100000000000001" hidden="1" customHeight="1" outlineLevel="2">
      <c r="A522" s="73">
        <v>1722</v>
      </c>
      <c r="B522" s="74" t="s">
        <v>1158</v>
      </c>
      <c r="C522" s="75" t="s">
        <v>1317</v>
      </c>
      <c r="D522" s="76">
        <v>0</v>
      </c>
      <c r="E522" s="76">
        <v>0</v>
      </c>
      <c r="F522" s="76">
        <v>0</v>
      </c>
      <c r="G522" s="76">
        <v>0</v>
      </c>
      <c r="H522" s="76">
        <v>0</v>
      </c>
      <c r="I522" s="76">
        <v>0</v>
      </c>
      <c r="J522" s="76">
        <v>0</v>
      </c>
      <c r="K522" s="76">
        <v>0</v>
      </c>
      <c r="L522" s="76">
        <v>0</v>
      </c>
      <c r="M522" s="76">
        <v>0</v>
      </c>
      <c r="N522" s="76">
        <v>0</v>
      </c>
      <c r="O522" s="76">
        <v>0</v>
      </c>
      <c r="P522" s="76">
        <v>0</v>
      </c>
      <c r="Q522" s="76">
        <v>0</v>
      </c>
      <c r="R522" s="76">
        <v>0</v>
      </c>
      <c r="S522" s="76">
        <v>0</v>
      </c>
      <c r="T522" s="76">
        <v>0</v>
      </c>
      <c r="U522" s="76">
        <v>0</v>
      </c>
      <c r="V522" s="76">
        <v>0</v>
      </c>
      <c r="W522" s="76">
        <v>0</v>
      </c>
      <c r="X522" s="76">
        <v>0</v>
      </c>
      <c r="Y522" s="76">
        <v>0</v>
      </c>
      <c r="Z522" s="76">
        <v>0</v>
      </c>
      <c r="AA522" s="76">
        <v>0</v>
      </c>
      <c r="AB522" s="76">
        <v>0</v>
      </c>
      <c r="AC522" s="76">
        <v>0</v>
      </c>
      <c r="AD522" s="76">
        <v>0</v>
      </c>
      <c r="AE522" s="76">
        <v>0</v>
      </c>
      <c r="AF522" s="76">
        <v>0</v>
      </c>
      <c r="AG522" s="76">
        <v>0</v>
      </c>
      <c r="AH522" s="76">
        <v>0</v>
      </c>
      <c r="AI522" s="76">
        <v>0</v>
      </c>
      <c r="AJ522" s="77">
        <f t="shared" si="7"/>
        <v>0</v>
      </c>
      <c r="AM522" s="70"/>
    </row>
    <row r="523" spans="1:39" ht="20.100000000000001" hidden="1" customHeight="1" outlineLevel="2">
      <c r="A523" s="73">
        <v>1723</v>
      </c>
      <c r="B523" s="74" t="s">
        <v>1159</v>
      </c>
      <c r="C523" s="75" t="s">
        <v>1317</v>
      </c>
      <c r="D523" s="76">
        <v>0</v>
      </c>
      <c r="E523" s="76">
        <v>0</v>
      </c>
      <c r="F523" s="76">
        <v>0</v>
      </c>
      <c r="G523" s="76">
        <v>0</v>
      </c>
      <c r="H523" s="76">
        <v>0</v>
      </c>
      <c r="I523" s="76">
        <v>0</v>
      </c>
      <c r="J523" s="76">
        <v>0</v>
      </c>
      <c r="K523" s="76">
        <v>0</v>
      </c>
      <c r="L523" s="76">
        <v>0</v>
      </c>
      <c r="M523" s="76">
        <v>0</v>
      </c>
      <c r="N523" s="76">
        <v>0</v>
      </c>
      <c r="O523" s="76">
        <v>0</v>
      </c>
      <c r="P523" s="76">
        <v>0</v>
      </c>
      <c r="Q523" s="76">
        <v>0</v>
      </c>
      <c r="R523" s="76">
        <v>0</v>
      </c>
      <c r="S523" s="76">
        <v>0</v>
      </c>
      <c r="T523" s="76">
        <v>0</v>
      </c>
      <c r="U523" s="76">
        <v>0</v>
      </c>
      <c r="V523" s="76">
        <v>0</v>
      </c>
      <c r="W523" s="76">
        <v>0</v>
      </c>
      <c r="X523" s="76">
        <v>0</v>
      </c>
      <c r="Y523" s="76">
        <v>0</v>
      </c>
      <c r="Z523" s="76">
        <v>0</v>
      </c>
      <c r="AA523" s="76">
        <v>0</v>
      </c>
      <c r="AB523" s="76">
        <v>0</v>
      </c>
      <c r="AC523" s="76">
        <v>0</v>
      </c>
      <c r="AD523" s="76">
        <v>0</v>
      </c>
      <c r="AE523" s="76">
        <v>0</v>
      </c>
      <c r="AF523" s="76">
        <v>0</v>
      </c>
      <c r="AG523" s="76">
        <v>0</v>
      </c>
      <c r="AH523" s="76">
        <v>0</v>
      </c>
      <c r="AI523" s="76">
        <v>0</v>
      </c>
      <c r="AJ523" s="77">
        <f t="shared" si="7"/>
        <v>0</v>
      </c>
      <c r="AM523" s="70"/>
    </row>
    <row r="524" spans="1:39" ht="20.100000000000001" hidden="1" customHeight="1" outlineLevel="2">
      <c r="A524" s="73">
        <v>1724</v>
      </c>
      <c r="B524" s="74" t="s">
        <v>1160</v>
      </c>
      <c r="C524" s="75" t="s">
        <v>1317</v>
      </c>
      <c r="D524" s="76">
        <v>0</v>
      </c>
      <c r="E524" s="76">
        <v>0</v>
      </c>
      <c r="F524" s="76">
        <v>0</v>
      </c>
      <c r="G524" s="76">
        <v>0</v>
      </c>
      <c r="H524" s="76">
        <v>0</v>
      </c>
      <c r="I524" s="76">
        <v>0</v>
      </c>
      <c r="J524" s="76">
        <v>0</v>
      </c>
      <c r="K524" s="76">
        <v>0</v>
      </c>
      <c r="L524" s="76">
        <v>0</v>
      </c>
      <c r="M524" s="76">
        <v>0</v>
      </c>
      <c r="N524" s="76">
        <v>0</v>
      </c>
      <c r="O524" s="76">
        <v>0</v>
      </c>
      <c r="P524" s="76">
        <v>0</v>
      </c>
      <c r="Q524" s="76">
        <v>0</v>
      </c>
      <c r="R524" s="76">
        <v>0</v>
      </c>
      <c r="S524" s="76">
        <v>0</v>
      </c>
      <c r="T524" s="76">
        <v>0</v>
      </c>
      <c r="U524" s="76">
        <v>0</v>
      </c>
      <c r="V524" s="76">
        <v>0</v>
      </c>
      <c r="W524" s="76">
        <v>0</v>
      </c>
      <c r="X524" s="76">
        <v>0</v>
      </c>
      <c r="Y524" s="76">
        <v>0</v>
      </c>
      <c r="Z524" s="76">
        <v>0</v>
      </c>
      <c r="AA524" s="76">
        <v>0</v>
      </c>
      <c r="AB524" s="76">
        <v>0</v>
      </c>
      <c r="AC524" s="76">
        <v>0</v>
      </c>
      <c r="AD524" s="76">
        <v>0</v>
      </c>
      <c r="AE524" s="76">
        <v>0</v>
      </c>
      <c r="AF524" s="76">
        <v>0</v>
      </c>
      <c r="AG524" s="76">
        <v>0</v>
      </c>
      <c r="AH524" s="76">
        <v>0</v>
      </c>
      <c r="AI524" s="76">
        <v>0</v>
      </c>
      <c r="AJ524" s="77">
        <f t="shared" si="7"/>
        <v>0</v>
      </c>
      <c r="AM524" s="70"/>
    </row>
    <row r="525" spans="1:39" ht="20.100000000000001" hidden="1" customHeight="1" outlineLevel="2">
      <c r="A525" s="73">
        <v>1725</v>
      </c>
      <c r="B525" s="74" t="s">
        <v>1161</v>
      </c>
      <c r="C525" s="75" t="s">
        <v>1317</v>
      </c>
      <c r="D525" s="76">
        <v>0</v>
      </c>
      <c r="E525" s="76">
        <v>0</v>
      </c>
      <c r="F525" s="76">
        <v>0</v>
      </c>
      <c r="G525" s="76">
        <v>0</v>
      </c>
      <c r="H525" s="76">
        <v>0</v>
      </c>
      <c r="I525" s="76">
        <v>0</v>
      </c>
      <c r="J525" s="76">
        <v>0</v>
      </c>
      <c r="K525" s="76">
        <v>0</v>
      </c>
      <c r="L525" s="76">
        <v>0</v>
      </c>
      <c r="M525" s="76">
        <v>0</v>
      </c>
      <c r="N525" s="76">
        <v>0</v>
      </c>
      <c r="O525" s="76">
        <v>0</v>
      </c>
      <c r="P525" s="76">
        <v>0</v>
      </c>
      <c r="Q525" s="76">
        <v>0</v>
      </c>
      <c r="R525" s="76">
        <v>0</v>
      </c>
      <c r="S525" s="76">
        <v>0</v>
      </c>
      <c r="T525" s="76">
        <v>0</v>
      </c>
      <c r="U525" s="76">
        <v>0</v>
      </c>
      <c r="V525" s="76">
        <v>0</v>
      </c>
      <c r="W525" s="76">
        <v>0</v>
      </c>
      <c r="X525" s="76">
        <v>0</v>
      </c>
      <c r="Y525" s="76">
        <v>0</v>
      </c>
      <c r="Z525" s="76">
        <v>0</v>
      </c>
      <c r="AA525" s="76">
        <v>0</v>
      </c>
      <c r="AB525" s="76">
        <v>0</v>
      </c>
      <c r="AC525" s="76">
        <v>0</v>
      </c>
      <c r="AD525" s="76">
        <v>0</v>
      </c>
      <c r="AE525" s="76">
        <v>0</v>
      </c>
      <c r="AF525" s="76">
        <v>0</v>
      </c>
      <c r="AG525" s="76">
        <v>0</v>
      </c>
      <c r="AH525" s="76">
        <v>0</v>
      </c>
      <c r="AI525" s="76">
        <v>0</v>
      </c>
      <c r="AJ525" s="77">
        <f t="shared" si="7"/>
        <v>0</v>
      </c>
      <c r="AM525" s="70"/>
    </row>
    <row r="526" spans="1:39" ht="20.100000000000001" hidden="1" customHeight="1" outlineLevel="2">
      <c r="A526" s="73">
        <v>1726</v>
      </c>
      <c r="B526" s="74" t="s">
        <v>1162</v>
      </c>
      <c r="C526" s="75" t="s">
        <v>1317</v>
      </c>
      <c r="D526" s="76">
        <v>0</v>
      </c>
      <c r="E526" s="76">
        <v>0</v>
      </c>
      <c r="F526" s="76">
        <v>0</v>
      </c>
      <c r="G526" s="76">
        <v>0</v>
      </c>
      <c r="H526" s="76">
        <v>0</v>
      </c>
      <c r="I526" s="76">
        <v>0</v>
      </c>
      <c r="J526" s="76">
        <v>0</v>
      </c>
      <c r="K526" s="76">
        <v>0</v>
      </c>
      <c r="L526" s="76">
        <v>0</v>
      </c>
      <c r="M526" s="76">
        <v>0</v>
      </c>
      <c r="N526" s="76">
        <v>0</v>
      </c>
      <c r="O526" s="76">
        <v>0</v>
      </c>
      <c r="P526" s="76">
        <v>0</v>
      </c>
      <c r="Q526" s="76">
        <v>0</v>
      </c>
      <c r="R526" s="76">
        <v>0</v>
      </c>
      <c r="S526" s="76">
        <v>0</v>
      </c>
      <c r="T526" s="76">
        <v>0</v>
      </c>
      <c r="U526" s="76">
        <v>0</v>
      </c>
      <c r="V526" s="76">
        <v>0</v>
      </c>
      <c r="W526" s="76">
        <v>0</v>
      </c>
      <c r="X526" s="76">
        <v>0</v>
      </c>
      <c r="Y526" s="76">
        <v>0</v>
      </c>
      <c r="Z526" s="76">
        <v>0</v>
      </c>
      <c r="AA526" s="76">
        <v>0</v>
      </c>
      <c r="AB526" s="76">
        <v>0</v>
      </c>
      <c r="AC526" s="76">
        <v>0</v>
      </c>
      <c r="AD526" s="76">
        <v>0</v>
      </c>
      <c r="AE526" s="76">
        <v>0</v>
      </c>
      <c r="AF526" s="76">
        <v>0</v>
      </c>
      <c r="AG526" s="76">
        <v>0</v>
      </c>
      <c r="AH526" s="76">
        <v>0</v>
      </c>
      <c r="AI526" s="76">
        <v>0</v>
      </c>
      <c r="AJ526" s="77">
        <f t="shared" ref="AJ526:AJ589" si="8">SUM(D526:AI526)</f>
        <v>0</v>
      </c>
      <c r="AM526" s="70"/>
    </row>
    <row r="527" spans="1:39" ht="20.100000000000001" hidden="1" customHeight="1" outlineLevel="2">
      <c r="A527" s="73">
        <v>1727</v>
      </c>
      <c r="B527" s="74" t="s">
        <v>1163</v>
      </c>
      <c r="C527" s="75" t="s">
        <v>1317</v>
      </c>
      <c r="D527" s="76">
        <v>0</v>
      </c>
      <c r="E527" s="76">
        <v>0</v>
      </c>
      <c r="F527" s="76">
        <v>0</v>
      </c>
      <c r="G527" s="76">
        <v>0</v>
      </c>
      <c r="H527" s="76">
        <v>0</v>
      </c>
      <c r="I527" s="76">
        <v>0</v>
      </c>
      <c r="J527" s="76">
        <v>0</v>
      </c>
      <c r="K527" s="76">
        <v>0</v>
      </c>
      <c r="L527" s="76">
        <v>0</v>
      </c>
      <c r="M527" s="76">
        <v>0</v>
      </c>
      <c r="N527" s="76">
        <v>0</v>
      </c>
      <c r="O527" s="76">
        <v>0</v>
      </c>
      <c r="P527" s="76">
        <v>0</v>
      </c>
      <c r="Q527" s="76">
        <v>0</v>
      </c>
      <c r="R527" s="76">
        <v>0</v>
      </c>
      <c r="S527" s="76">
        <v>0</v>
      </c>
      <c r="T527" s="76">
        <v>0</v>
      </c>
      <c r="U527" s="76">
        <v>0</v>
      </c>
      <c r="V527" s="76">
        <v>0</v>
      </c>
      <c r="W527" s="76">
        <v>0</v>
      </c>
      <c r="X527" s="76">
        <v>0</v>
      </c>
      <c r="Y527" s="76">
        <v>0</v>
      </c>
      <c r="Z527" s="76">
        <v>0</v>
      </c>
      <c r="AA527" s="76">
        <v>0</v>
      </c>
      <c r="AB527" s="76">
        <v>0</v>
      </c>
      <c r="AC527" s="76">
        <v>0</v>
      </c>
      <c r="AD527" s="76">
        <v>0</v>
      </c>
      <c r="AE527" s="76">
        <v>0</v>
      </c>
      <c r="AF527" s="76">
        <v>0</v>
      </c>
      <c r="AG527" s="76">
        <v>0</v>
      </c>
      <c r="AH527" s="76">
        <v>0</v>
      </c>
      <c r="AI527" s="76">
        <v>0</v>
      </c>
      <c r="AJ527" s="77">
        <f t="shared" si="8"/>
        <v>0</v>
      </c>
      <c r="AM527" s="70"/>
    </row>
    <row r="528" spans="1:39" ht="20.100000000000001" hidden="1" customHeight="1" outlineLevel="2">
      <c r="A528" s="73">
        <v>1728</v>
      </c>
      <c r="B528" s="74" t="s">
        <v>1164</v>
      </c>
      <c r="C528" s="75" t="s">
        <v>1317</v>
      </c>
      <c r="D528" s="76">
        <v>0</v>
      </c>
      <c r="E528" s="76">
        <v>0</v>
      </c>
      <c r="F528" s="76">
        <v>0</v>
      </c>
      <c r="G528" s="76">
        <v>0</v>
      </c>
      <c r="H528" s="76">
        <v>0</v>
      </c>
      <c r="I528" s="76">
        <v>0</v>
      </c>
      <c r="J528" s="76">
        <v>0</v>
      </c>
      <c r="K528" s="76">
        <v>0</v>
      </c>
      <c r="L528" s="76">
        <v>0</v>
      </c>
      <c r="M528" s="76">
        <v>0</v>
      </c>
      <c r="N528" s="76">
        <v>0</v>
      </c>
      <c r="O528" s="76">
        <v>0</v>
      </c>
      <c r="P528" s="76">
        <v>0</v>
      </c>
      <c r="Q528" s="76">
        <v>0</v>
      </c>
      <c r="R528" s="76">
        <v>0</v>
      </c>
      <c r="S528" s="76">
        <v>0</v>
      </c>
      <c r="T528" s="76">
        <v>0</v>
      </c>
      <c r="U528" s="76">
        <v>0</v>
      </c>
      <c r="V528" s="76">
        <v>0</v>
      </c>
      <c r="W528" s="76">
        <v>0</v>
      </c>
      <c r="X528" s="76">
        <v>0</v>
      </c>
      <c r="Y528" s="76">
        <v>0</v>
      </c>
      <c r="Z528" s="76">
        <v>0</v>
      </c>
      <c r="AA528" s="76">
        <v>0</v>
      </c>
      <c r="AB528" s="76">
        <v>0</v>
      </c>
      <c r="AC528" s="76">
        <v>0</v>
      </c>
      <c r="AD528" s="76">
        <v>0</v>
      </c>
      <c r="AE528" s="76">
        <v>0</v>
      </c>
      <c r="AF528" s="76">
        <v>0</v>
      </c>
      <c r="AG528" s="76">
        <v>0</v>
      </c>
      <c r="AH528" s="76">
        <v>0</v>
      </c>
      <c r="AI528" s="76">
        <v>0</v>
      </c>
      <c r="AJ528" s="77">
        <f t="shared" si="8"/>
        <v>0</v>
      </c>
      <c r="AM528" s="70"/>
    </row>
    <row r="529" spans="1:39" ht="20.100000000000001" hidden="1" customHeight="1" outlineLevel="2">
      <c r="A529" s="73">
        <v>1729</v>
      </c>
      <c r="B529" s="74" t="s">
        <v>1165</v>
      </c>
      <c r="C529" s="75" t="s">
        <v>1317</v>
      </c>
      <c r="D529" s="76">
        <v>0</v>
      </c>
      <c r="E529" s="76">
        <v>0</v>
      </c>
      <c r="F529" s="76">
        <v>0</v>
      </c>
      <c r="G529" s="76">
        <v>0</v>
      </c>
      <c r="H529" s="76">
        <v>0</v>
      </c>
      <c r="I529" s="76">
        <v>0</v>
      </c>
      <c r="J529" s="76">
        <v>0</v>
      </c>
      <c r="K529" s="76">
        <v>0</v>
      </c>
      <c r="L529" s="76">
        <v>0</v>
      </c>
      <c r="M529" s="76">
        <v>0</v>
      </c>
      <c r="N529" s="76">
        <v>0</v>
      </c>
      <c r="O529" s="76">
        <v>0</v>
      </c>
      <c r="P529" s="76">
        <v>0</v>
      </c>
      <c r="Q529" s="76">
        <v>0</v>
      </c>
      <c r="R529" s="76">
        <v>0</v>
      </c>
      <c r="S529" s="76">
        <v>0</v>
      </c>
      <c r="T529" s="76">
        <v>0</v>
      </c>
      <c r="U529" s="76">
        <v>0</v>
      </c>
      <c r="V529" s="76">
        <v>0</v>
      </c>
      <c r="W529" s="76">
        <v>0</v>
      </c>
      <c r="X529" s="76">
        <v>0</v>
      </c>
      <c r="Y529" s="76">
        <v>0</v>
      </c>
      <c r="Z529" s="76">
        <v>0</v>
      </c>
      <c r="AA529" s="76">
        <v>0</v>
      </c>
      <c r="AB529" s="76">
        <v>0</v>
      </c>
      <c r="AC529" s="76">
        <v>0</v>
      </c>
      <c r="AD529" s="76">
        <v>0</v>
      </c>
      <c r="AE529" s="76">
        <v>0</v>
      </c>
      <c r="AF529" s="76">
        <v>0</v>
      </c>
      <c r="AG529" s="76">
        <v>0</v>
      </c>
      <c r="AH529" s="76">
        <v>0</v>
      </c>
      <c r="AI529" s="76">
        <v>0</v>
      </c>
      <c r="AJ529" s="77">
        <f t="shared" si="8"/>
        <v>0</v>
      </c>
      <c r="AM529" s="70"/>
    </row>
    <row r="530" spans="1:39" ht="20.100000000000001" hidden="1" customHeight="1" outlineLevel="2">
      <c r="A530" s="73">
        <v>1730</v>
      </c>
      <c r="B530" s="74" t="s">
        <v>1166</v>
      </c>
      <c r="C530" s="75" t="s">
        <v>1317</v>
      </c>
      <c r="D530" s="76">
        <v>0</v>
      </c>
      <c r="E530" s="76">
        <v>0</v>
      </c>
      <c r="F530" s="76">
        <v>0</v>
      </c>
      <c r="G530" s="76">
        <v>0</v>
      </c>
      <c r="H530" s="76">
        <v>0</v>
      </c>
      <c r="I530" s="76">
        <v>0</v>
      </c>
      <c r="J530" s="76">
        <v>0</v>
      </c>
      <c r="K530" s="76">
        <v>0</v>
      </c>
      <c r="L530" s="76">
        <v>0</v>
      </c>
      <c r="M530" s="76">
        <v>0</v>
      </c>
      <c r="N530" s="76">
        <v>0</v>
      </c>
      <c r="O530" s="76">
        <v>0</v>
      </c>
      <c r="P530" s="76">
        <v>0</v>
      </c>
      <c r="Q530" s="76">
        <v>0</v>
      </c>
      <c r="R530" s="76">
        <v>0</v>
      </c>
      <c r="S530" s="76">
        <v>0</v>
      </c>
      <c r="T530" s="76">
        <v>0</v>
      </c>
      <c r="U530" s="76">
        <v>0</v>
      </c>
      <c r="V530" s="76">
        <v>0</v>
      </c>
      <c r="W530" s="76">
        <v>0</v>
      </c>
      <c r="X530" s="76">
        <v>0</v>
      </c>
      <c r="Y530" s="76">
        <v>0</v>
      </c>
      <c r="Z530" s="76">
        <v>0</v>
      </c>
      <c r="AA530" s="76">
        <v>0</v>
      </c>
      <c r="AB530" s="76">
        <v>0</v>
      </c>
      <c r="AC530" s="76">
        <v>0</v>
      </c>
      <c r="AD530" s="76">
        <v>0</v>
      </c>
      <c r="AE530" s="76">
        <v>0</v>
      </c>
      <c r="AF530" s="76">
        <v>0</v>
      </c>
      <c r="AG530" s="76">
        <v>0</v>
      </c>
      <c r="AH530" s="76">
        <v>0</v>
      </c>
      <c r="AI530" s="76">
        <v>0</v>
      </c>
      <c r="AJ530" s="77">
        <f t="shared" si="8"/>
        <v>0</v>
      </c>
      <c r="AM530" s="70"/>
    </row>
    <row r="531" spans="1:39" ht="20.100000000000001" hidden="1" customHeight="1" outlineLevel="2">
      <c r="A531" s="73">
        <v>1731</v>
      </c>
      <c r="B531" s="74" t="s">
        <v>1167</v>
      </c>
      <c r="C531" s="75" t="s">
        <v>1317</v>
      </c>
      <c r="D531" s="76">
        <v>0</v>
      </c>
      <c r="E531" s="76">
        <v>0</v>
      </c>
      <c r="F531" s="76">
        <v>0</v>
      </c>
      <c r="G531" s="76">
        <v>0</v>
      </c>
      <c r="H531" s="76">
        <v>0</v>
      </c>
      <c r="I531" s="76">
        <v>0</v>
      </c>
      <c r="J531" s="76">
        <v>0</v>
      </c>
      <c r="K531" s="76">
        <v>0</v>
      </c>
      <c r="L531" s="76">
        <v>0</v>
      </c>
      <c r="M531" s="76">
        <v>0</v>
      </c>
      <c r="N531" s="76">
        <v>0</v>
      </c>
      <c r="O531" s="76">
        <v>0</v>
      </c>
      <c r="P531" s="76">
        <v>0</v>
      </c>
      <c r="Q531" s="76">
        <v>0</v>
      </c>
      <c r="R531" s="76">
        <v>0</v>
      </c>
      <c r="S531" s="76">
        <v>0</v>
      </c>
      <c r="T531" s="76">
        <v>0</v>
      </c>
      <c r="U531" s="76">
        <v>0</v>
      </c>
      <c r="V531" s="76">
        <v>0</v>
      </c>
      <c r="W531" s="76">
        <v>0</v>
      </c>
      <c r="X531" s="76">
        <v>0</v>
      </c>
      <c r="Y531" s="76">
        <v>0</v>
      </c>
      <c r="Z531" s="76">
        <v>0</v>
      </c>
      <c r="AA531" s="76">
        <v>0</v>
      </c>
      <c r="AB531" s="76">
        <v>0</v>
      </c>
      <c r="AC531" s="76">
        <v>0</v>
      </c>
      <c r="AD531" s="76">
        <v>0</v>
      </c>
      <c r="AE531" s="76">
        <v>0</v>
      </c>
      <c r="AF531" s="76">
        <v>0</v>
      </c>
      <c r="AG531" s="76">
        <v>0</v>
      </c>
      <c r="AH531" s="76">
        <v>0</v>
      </c>
      <c r="AI531" s="76">
        <v>0</v>
      </c>
      <c r="AJ531" s="77">
        <f t="shared" si="8"/>
        <v>0</v>
      </c>
      <c r="AM531" s="70"/>
    </row>
    <row r="532" spans="1:39" ht="20.100000000000001" hidden="1" customHeight="1" outlineLevel="2">
      <c r="A532" s="73">
        <v>1732</v>
      </c>
      <c r="B532" s="74" t="s">
        <v>1168</v>
      </c>
      <c r="C532" s="75" t="s">
        <v>1317</v>
      </c>
      <c r="D532" s="76">
        <v>0</v>
      </c>
      <c r="E532" s="76">
        <v>0</v>
      </c>
      <c r="F532" s="76">
        <v>0</v>
      </c>
      <c r="G532" s="76">
        <v>0</v>
      </c>
      <c r="H532" s="76">
        <v>0</v>
      </c>
      <c r="I532" s="76">
        <v>0</v>
      </c>
      <c r="J532" s="76">
        <v>0</v>
      </c>
      <c r="K532" s="76">
        <v>0</v>
      </c>
      <c r="L532" s="76">
        <v>0</v>
      </c>
      <c r="M532" s="76">
        <v>0</v>
      </c>
      <c r="N532" s="76">
        <v>0</v>
      </c>
      <c r="O532" s="76">
        <v>0</v>
      </c>
      <c r="P532" s="76">
        <v>0</v>
      </c>
      <c r="Q532" s="76">
        <v>0</v>
      </c>
      <c r="R532" s="76">
        <v>0</v>
      </c>
      <c r="S532" s="76">
        <v>0</v>
      </c>
      <c r="T532" s="76">
        <v>0</v>
      </c>
      <c r="U532" s="76">
        <v>0</v>
      </c>
      <c r="V532" s="76">
        <v>0</v>
      </c>
      <c r="W532" s="76">
        <v>0</v>
      </c>
      <c r="X532" s="76">
        <v>0</v>
      </c>
      <c r="Y532" s="76">
        <v>0</v>
      </c>
      <c r="Z532" s="76">
        <v>0</v>
      </c>
      <c r="AA532" s="76">
        <v>0</v>
      </c>
      <c r="AB532" s="76">
        <v>0</v>
      </c>
      <c r="AC532" s="76">
        <v>0</v>
      </c>
      <c r="AD532" s="76">
        <v>0</v>
      </c>
      <c r="AE532" s="76">
        <v>0</v>
      </c>
      <c r="AF532" s="76">
        <v>0</v>
      </c>
      <c r="AG532" s="76">
        <v>0</v>
      </c>
      <c r="AH532" s="76">
        <v>0</v>
      </c>
      <c r="AI532" s="76">
        <v>0</v>
      </c>
      <c r="AJ532" s="77">
        <f t="shared" si="8"/>
        <v>0</v>
      </c>
      <c r="AM532" s="70"/>
    </row>
    <row r="533" spans="1:39" ht="20.100000000000001" hidden="1" customHeight="1" outlineLevel="2">
      <c r="A533" s="73">
        <v>1733</v>
      </c>
      <c r="B533" s="74" t="s">
        <v>1169</v>
      </c>
      <c r="C533" s="75" t="s">
        <v>1317</v>
      </c>
      <c r="D533" s="76">
        <v>0</v>
      </c>
      <c r="E533" s="76">
        <v>0</v>
      </c>
      <c r="F533" s="76">
        <v>0</v>
      </c>
      <c r="G533" s="76">
        <v>0</v>
      </c>
      <c r="H533" s="76">
        <v>0</v>
      </c>
      <c r="I533" s="76">
        <v>0</v>
      </c>
      <c r="J533" s="76">
        <v>0</v>
      </c>
      <c r="K533" s="76">
        <v>0</v>
      </c>
      <c r="L533" s="76">
        <v>0</v>
      </c>
      <c r="M533" s="76">
        <v>0</v>
      </c>
      <c r="N533" s="76">
        <v>0</v>
      </c>
      <c r="O533" s="76">
        <v>0</v>
      </c>
      <c r="P533" s="76">
        <v>0</v>
      </c>
      <c r="Q533" s="76">
        <v>0</v>
      </c>
      <c r="R533" s="76">
        <v>0</v>
      </c>
      <c r="S533" s="76">
        <v>0</v>
      </c>
      <c r="T533" s="76">
        <v>0</v>
      </c>
      <c r="U533" s="76">
        <v>0</v>
      </c>
      <c r="V533" s="76">
        <v>0</v>
      </c>
      <c r="W533" s="76">
        <v>0</v>
      </c>
      <c r="X533" s="76">
        <v>0</v>
      </c>
      <c r="Y533" s="76">
        <v>0</v>
      </c>
      <c r="Z533" s="76">
        <v>0</v>
      </c>
      <c r="AA533" s="76">
        <v>0</v>
      </c>
      <c r="AB533" s="76">
        <v>0</v>
      </c>
      <c r="AC533" s="76">
        <v>0</v>
      </c>
      <c r="AD533" s="76">
        <v>0</v>
      </c>
      <c r="AE533" s="76">
        <v>0</v>
      </c>
      <c r="AF533" s="76">
        <v>0</v>
      </c>
      <c r="AG533" s="76">
        <v>0</v>
      </c>
      <c r="AH533" s="76">
        <v>0</v>
      </c>
      <c r="AI533" s="76">
        <v>0</v>
      </c>
      <c r="AJ533" s="77">
        <f t="shared" si="8"/>
        <v>0</v>
      </c>
      <c r="AM533" s="70"/>
    </row>
    <row r="534" spans="1:39" ht="20.100000000000001" hidden="1" customHeight="1" outlineLevel="2">
      <c r="A534" s="73">
        <v>1734</v>
      </c>
      <c r="B534" s="74" t="s">
        <v>1170</v>
      </c>
      <c r="C534" s="75" t="s">
        <v>1317</v>
      </c>
      <c r="D534" s="76">
        <v>0</v>
      </c>
      <c r="E534" s="76">
        <v>0</v>
      </c>
      <c r="F534" s="76">
        <v>0</v>
      </c>
      <c r="G534" s="76">
        <v>0</v>
      </c>
      <c r="H534" s="76">
        <v>0</v>
      </c>
      <c r="I534" s="76">
        <v>0</v>
      </c>
      <c r="J534" s="76">
        <v>0</v>
      </c>
      <c r="K534" s="76">
        <v>0</v>
      </c>
      <c r="L534" s="76">
        <v>0</v>
      </c>
      <c r="M534" s="76">
        <v>0</v>
      </c>
      <c r="N534" s="76">
        <v>0</v>
      </c>
      <c r="O534" s="76">
        <v>0</v>
      </c>
      <c r="P534" s="76">
        <v>0</v>
      </c>
      <c r="Q534" s="76">
        <v>0</v>
      </c>
      <c r="R534" s="76">
        <v>0</v>
      </c>
      <c r="S534" s="76">
        <v>0</v>
      </c>
      <c r="T534" s="76">
        <v>0</v>
      </c>
      <c r="U534" s="76">
        <v>0</v>
      </c>
      <c r="V534" s="76">
        <v>0</v>
      </c>
      <c r="W534" s="76">
        <v>0</v>
      </c>
      <c r="X534" s="76">
        <v>0</v>
      </c>
      <c r="Y534" s="76">
        <v>0</v>
      </c>
      <c r="Z534" s="76">
        <v>0</v>
      </c>
      <c r="AA534" s="76">
        <v>0</v>
      </c>
      <c r="AB534" s="76">
        <v>0</v>
      </c>
      <c r="AC534" s="76">
        <v>0</v>
      </c>
      <c r="AD534" s="76">
        <v>0</v>
      </c>
      <c r="AE534" s="76">
        <v>0</v>
      </c>
      <c r="AF534" s="76">
        <v>0</v>
      </c>
      <c r="AG534" s="76">
        <v>0</v>
      </c>
      <c r="AH534" s="76">
        <v>0</v>
      </c>
      <c r="AI534" s="76">
        <v>0</v>
      </c>
      <c r="AJ534" s="77">
        <f t="shared" si="8"/>
        <v>0</v>
      </c>
      <c r="AM534" s="70"/>
    </row>
    <row r="535" spans="1:39" ht="20.100000000000001" hidden="1" customHeight="1" outlineLevel="2">
      <c r="A535" s="73">
        <v>1735</v>
      </c>
      <c r="B535" s="74" t="s">
        <v>1171</v>
      </c>
      <c r="C535" s="75" t="s">
        <v>1317</v>
      </c>
      <c r="D535" s="76">
        <v>0</v>
      </c>
      <c r="E535" s="76">
        <v>0</v>
      </c>
      <c r="F535" s="76">
        <v>0</v>
      </c>
      <c r="G535" s="76">
        <v>0</v>
      </c>
      <c r="H535" s="76">
        <v>0</v>
      </c>
      <c r="I535" s="76">
        <v>0</v>
      </c>
      <c r="J535" s="76">
        <v>0</v>
      </c>
      <c r="K535" s="76">
        <v>0</v>
      </c>
      <c r="L535" s="76">
        <v>0</v>
      </c>
      <c r="M535" s="76">
        <v>0</v>
      </c>
      <c r="N535" s="76">
        <v>0</v>
      </c>
      <c r="O535" s="76">
        <v>0</v>
      </c>
      <c r="P535" s="76">
        <v>0</v>
      </c>
      <c r="Q535" s="76">
        <v>0</v>
      </c>
      <c r="R535" s="76">
        <v>0</v>
      </c>
      <c r="S535" s="76">
        <v>0</v>
      </c>
      <c r="T535" s="76">
        <v>0</v>
      </c>
      <c r="U535" s="76">
        <v>0</v>
      </c>
      <c r="V535" s="76">
        <v>0</v>
      </c>
      <c r="W535" s="76">
        <v>0</v>
      </c>
      <c r="X535" s="76">
        <v>0</v>
      </c>
      <c r="Y535" s="76">
        <v>0</v>
      </c>
      <c r="Z535" s="76">
        <v>0</v>
      </c>
      <c r="AA535" s="76">
        <v>0</v>
      </c>
      <c r="AB535" s="76">
        <v>0</v>
      </c>
      <c r="AC535" s="76">
        <v>0</v>
      </c>
      <c r="AD535" s="76">
        <v>0</v>
      </c>
      <c r="AE535" s="76">
        <v>0</v>
      </c>
      <c r="AF535" s="76">
        <v>0</v>
      </c>
      <c r="AG535" s="76">
        <v>0</v>
      </c>
      <c r="AH535" s="76">
        <v>0</v>
      </c>
      <c r="AI535" s="76">
        <v>0</v>
      </c>
      <c r="AJ535" s="77">
        <f t="shared" si="8"/>
        <v>0</v>
      </c>
      <c r="AM535" s="70"/>
    </row>
    <row r="536" spans="1:39" ht="20.100000000000001" hidden="1" customHeight="1" outlineLevel="2">
      <c r="A536" s="73">
        <v>1736</v>
      </c>
      <c r="B536" s="74" t="s">
        <v>1172</v>
      </c>
      <c r="C536" s="75" t="s">
        <v>1317</v>
      </c>
      <c r="D536" s="76">
        <v>0</v>
      </c>
      <c r="E536" s="76">
        <v>0</v>
      </c>
      <c r="F536" s="76">
        <v>0</v>
      </c>
      <c r="G536" s="76">
        <v>0</v>
      </c>
      <c r="H536" s="76">
        <v>0</v>
      </c>
      <c r="I536" s="76">
        <v>0</v>
      </c>
      <c r="J536" s="76">
        <v>0</v>
      </c>
      <c r="K536" s="76">
        <v>0</v>
      </c>
      <c r="L536" s="76">
        <v>0</v>
      </c>
      <c r="M536" s="76">
        <v>0</v>
      </c>
      <c r="N536" s="76">
        <v>0</v>
      </c>
      <c r="O536" s="76">
        <v>0</v>
      </c>
      <c r="P536" s="76">
        <v>0</v>
      </c>
      <c r="Q536" s="76">
        <v>0</v>
      </c>
      <c r="R536" s="76">
        <v>0</v>
      </c>
      <c r="S536" s="76">
        <v>0</v>
      </c>
      <c r="T536" s="76">
        <v>0</v>
      </c>
      <c r="U536" s="76">
        <v>0</v>
      </c>
      <c r="V536" s="76">
        <v>0</v>
      </c>
      <c r="W536" s="76">
        <v>0</v>
      </c>
      <c r="X536" s="76">
        <v>0</v>
      </c>
      <c r="Y536" s="76">
        <v>0</v>
      </c>
      <c r="Z536" s="76">
        <v>0</v>
      </c>
      <c r="AA536" s="76">
        <v>0</v>
      </c>
      <c r="AB536" s="76">
        <v>0</v>
      </c>
      <c r="AC536" s="76">
        <v>0</v>
      </c>
      <c r="AD536" s="76">
        <v>0</v>
      </c>
      <c r="AE536" s="76">
        <v>0</v>
      </c>
      <c r="AF536" s="76">
        <v>0</v>
      </c>
      <c r="AG536" s="76">
        <v>0</v>
      </c>
      <c r="AH536" s="76">
        <v>0</v>
      </c>
      <c r="AI536" s="76">
        <v>0</v>
      </c>
      <c r="AJ536" s="77">
        <f t="shared" si="8"/>
        <v>0</v>
      </c>
      <c r="AM536" s="70"/>
    </row>
    <row r="537" spans="1:39" ht="20.100000000000001" hidden="1" customHeight="1" outlineLevel="2">
      <c r="A537" s="73">
        <v>1737</v>
      </c>
      <c r="B537" s="74" t="s">
        <v>1173</v>
      </c>
      <c r="C537" s="75" t="s">
        <v>1317</v>
      </c>
      <c r="D537" s="76">
        <v>0</v>
      </c>
      <c r="E537" s="76">
        <v>0</v>
      </c>
      <c r="F537" s="76">
        <v>0</v>
      </c>
      <c r="G537" s="76">
        <v>0</v>
      </c>
      <c r="H537" s="76">
        <v>0</v>
      </c>
      <c r="I537" s="76">
        <v>0</v>
      </c>
      <c r="J537" s="76">
        <v>0</v>
      </c>
      <c r="K537" s="76">
        <v>0</v>
      </c>
      <c r="L537" s="76">
        <v>0</v>
      </c>
      <c r="M537" s="76">
        <v>0</v>
      </c>
      <c r="N537" s="76">
        <v>0</v>
      </c>
      <c r="O537" s="76">
        <v>0</v>
      </c>
      <c r="P537" s="76">
        <v>0</v>
      </c>
      <c r="Q537" s="76">
        <v>0</v>
      </c>
      <c r="R537" s="76">
        <v>0</v>
      </c>
      <c r="S537" s="76">
        <v>0</v>
      </c>
      <c r="T537" s="76">
        <v>0</v>
      </c>
      <c r="U537" s="76">
        <v>0</v>
      </c>
      <c r="V537" s="76">
        <v>0</v>
      </c>
      <c r="W537" s="76">
        <v>0</v>
      </c>
      <c r="X537" s="76">
        <v>0</v>
      </c>
      <c r="Y537" s="76">
        <v>0</v>
      </c>
      <c r="Z537" s="76">
        <v>0</v>
      </c>
      <c r="AA537" s="76">
        <v>0</v>
      </c>
      <c r="AB537" s="76">
        <v>0</v>
      </c>
      <c r="AC537" s="76">
        <v>0</v>
      </c>
      <c r="AD537" s="76">
        <v>0</v>
      </c>
      <c r="AE537" s="76">
        <v>0</v>
      </c>
      <c r="AF537" s="76">
        <v>0</v>
      </c>
      <c r="AG537" s="76">
        <v>0</v>
      </c>
      <c r="AH537" s="76">
        <v>0</v>
      </c>
      <c r="AI537" s="76">
        <v>0</v>
      </c>
      <c r="AJ537" s="77">
        <f t="shared" si="8"/>
        <v>0</v>
      </c>
      <c r="AM537" s="70"/>
    </row>
    <row r="538" spans="1:39" ht="20.100000000000001" hidden="1" customHeight="1" outlineLevel="2">
      <c r="A538" s="73">
        <v>1738</v>
      </c>
      <c r="B538" s="74" t="s">
        <v>1174</v>
      </c>
      <c r="C538" s="75" t="s">
        <v>1317</v>
      </c>
      <c r="D538" s="76">
        <v>0</v>
      </c>
      <c r="E538" s="76">
        <v>0</v>
      </c>
      <c r="F538" s="76">
        <v>0</v>
      </c>
      <c r="G538" s="76">
        <v>0</v>
      </c>
      <c r="H538" s="76">
        <v>0</v>
      </c>
      <c r="I538" s="76">
        <v>0</v>
      </c>
      <c r="J538" s="76">
        <v>0</v>
      </c>
      <c r="K538" s="76">
        <v>0</v>
      </c>
      <c r="L538" s="76">
        <v>0</v>
      </c>
      <c r="M538" s="76">
        <v>0</v>
      </c>
      <c r="N538" s="76">
        <v>0</v>
      </c>
      <c r="O538" s="76">
        <v>0</v>
      </c>
      <c r="P538" s="76">
        <v>0</v>
      </c>
      <c r="Q538" s="76">
        <v>0</v>
      </c>
      <c r="R538" s="76">
        <v>0</v>
      </c>
      <c r="S538" s="76">
        <v>0</v>
      </c>
      <c r="T538" s="76">
        <v>0</v>
      </c>
      <c r="U538" s="76">
        <v>0</v>
      </c>
      <c r="V538" s="76">
        <v>0</v>
      </c>
      <c r="W538" s="76">
        <v>0</v>
      </c>
      <c r="X538" s="76">
        <v>0</v>
      </c>
      <c r="Y538" s="76">
        <v>0</v>
      </c>
      <c r="Z538" s="76">
        <v>0</v>
      </c>
      <c r="AA538" s="76">
        <v>0</v>
      </c>
      <c r="AB538" s="76">
        <v>0</v>
      </c>
      <c r="AC538" s="76">
        <v>0</v>
      </c>
      <c r="AD538" s="76">
        <v>0</v>
      </c>
      <c r="AE538" s="76">
        <v>0</v>
      </c>
      <c r="AF538" s="76">
        <v>0</v>
      </c>
      <c r="AG538" s="76">
        <v>0</v>
      </c>
      <c r="AH538" s="76">
        <v>0</v>
      </c>
      <c r="AI538" s="76">
        <v>0</v>
      </c>
      <c r="AJ538" s="77">
        <f t="shared" si="8"/>
        <v>0</v>
      </c>
      <c r="AM538" s="70"/>
    </row>
    <row r="539" spans="1:39" ht="20.100000000000001" hidden="1" customHeight="1" outlineLevel="2">
      <c r="A539" s="73">
        <v>1739</v>
      </c>
      <c r="B539" s="74" t="s">
        <v>1175</v>
      </c>
      <c r="C539" s="75" t="s">
        <v>1317</v>
      </c>
      <c r="D539" s="76">
        <v>0</v>
      </c>
      <c r="E539" s="76">
        <v>0</v>
      </c>
      <c r="F539" s="76">
        <v>0</v>
      </c>
      <c r="G539" s="76">
        <v>0</v>
      </c>
      <c r="H539" s="76">
        <v>0</v>
      </c>
      <c r="I539" s="76">
        <v>0</v>
      </c>
      <c r="J539" s="76">
        <v>0</v>
      </c>
      <c r="K539" s="76">
        <v>0</v>
      </c>
      <c r="L539" s="76">
        <v>0</v>
      </c>
      <c r="M539" s="76">
        <v>0</v>
      </c>
      <c r="N539" s="76">
        <v>0</v>
      </c>
      <c r="O539" s="76">
        <v>0</v>
      </c>
      <c r="P539" s="76">
        <v>0</v>
      </c>
      <c r="Q539" s="76">
        <v>0</v>
      </c>
      <c r="R539" s="76">
        <v>0</v>
      </c>
      <c r="S539" s="76">
        <v>0</v>
      </c>
      <c r="T539" s="76">
        <v>0</v>
      </c>
      <c r="U539" s="76">
        <v>0</v>
      </c>
      <c r="V539" s="76">
        <v>0</v>
      </c>
      <c r="W539" s="76">
        <v>0</v>
      </c>
      <c r="X539" s="76">
        <v>0</v>
      </c>
      <c r="Y539" s="76">
        <v>0</v>
      </c>
      <c r="Z539" s="76">
        <v>0</v>
      </c>
      <c r="AA539" s="76">
        <v>0</v>
      </c>
      <c r="AB539" s="76">
        <v>0</v>
      </c>
      <c r="AC539" s="76">
        <v>0</v>
      </c>
      <c r="AD539" s="76">
        <v>0</v>
      </c>
      <c r="AE539" s="76">
        <v>0</v>
      </c>
      <c r="AF539" s="76">
        <v>0</v>
      </c>
      <c r="AG539" s="76">
        <v>0</v>
      </c>
      <c r="AH539" s="76">
        <v>0</v>
      </c>
      <c r="AI539" s="76">
        <v>0</v>
      </c>
      <c r="AJ539" s="77">
        <f t="shared" si="8"/>
        <v>0</v>
      </c>
      <c r="AM539" s="70"/>
    </row>
    <row r="540" spans="1:39" ht="20.100000000000001" hidden="1" customHeight="1" outlineLevel="2">
      <c r="A540" s="73">
        <v>1740</v>
      </c>
      <c r="B540" s="74" t="s">
        <v>1176</v>
      </c>
      <c r="C540" s="75" t="s">
        <v>1317</v>
      </c>
      <c r="D540" s="76">
        <v>0</v>
      </c>
      <c r="E540" s="76">
        <v>0</v>
      </c>
      <c r="F540" s="76">
        <v>0</v>
      </c>
      <c r="G540" s="76">
        <v>0</v>
      </c>
      <c r="H540" s="76">
        <v>0</v>
      </c>
      <c r="I540" s="76">
        <v>0</v>
      </c>
      <c r="J540" s="76">
        <v>0</v>
      </c>
      <c r="K540" s="76">
        <v>0</v>
      </c>
      <c r="L540" s="76">
        <v>0</v>
      </c>
      <c r="M540" s="76">
        <v>0</v>
      </c>
      <c r="N540" s="76">
        <v>0</v>
      </c>
      <c r="O540" s="76">
        <v>0</v>
      </c>
      <c r="P540" s="76">
        <v>0</v>
      </c>
      <c r="Q540" s="76">
        <v>0</v>
      </c>
      <c r="R540" s="76">
        <v>0</v>
      </c>
      <c r="S540" s="76">
        <v>0</v>
      </c>
      <c r="T540" s="76">
        <v>0</v>
      </c>
      <c r="U540" s="76">
        <v>0</v>
      </c>
      <c r="V540" s="76">
        <v>0</v>
      </c>
      <c r="W540" s="76">
        <v>0</v>
      </c>
      <c r="X540" s="76">
        <v>0</v>
      </c>
      <c r="Y540" s="76">
        <v>0</v>
      </c>
      <c r="Z540" s="76">
        <v>0</v>
      </c>
      <c r="AA540" s="76">
        <v>0</v>
      </c>
      <c r="AB540" s="76">
        <v>0</v>
      </c>
      <c r="AC540" s="76">
        <v>0</v>
      </c>
      <c r="AD540" s="76">
        <v>0</v>
      </c>
      <c r="AE540" s="76">
        <v>0</v>
      </c>
      <c r="AF540" s="76">
        <v>0</v>
      </c>
      <c r="AG540" s="76">
        <v>0</v>
      </c>
      <c r="AH540" s="76">
        <v>0</v>
      </c>
      <c r="AI540" s="76">
        <v>0</v>
      </c>
      <c r="AJ540" s="77">
        <f t="shared" si="8"/>
        <v>0</v>
      </c>
      <c r="AM540" s="70"/>
    </row>
    <row r="541" spans="1:39" ht="20.100000000000001" hidden="1" customHeight="1" outlineLevel="2">
      <c r="A541" s="73">
        <v>1741</v>
      </c>
      <c r="B541" s="74" t="s">
        <v>1177</v>
      </c>
      <c r="C541" s="75" t="s">
        <v>1317</v>
      </c>
      <c r="D541" s="76">
        <v>0</v>
      </c>
      <c r="E541" s="76">
        <v>0</v>
      </c>
      <c r="F541" s="76">
        <v>0</v>
      </c>
      <c r="G541" s="76">
        <v>0</v>
      </c>
      <c r="H541" s="76">
        <v>0</v>
      </c>
      <c r="I541" s="76">
        <v>0</v>
      </c>
      <c r="J541" s="76">
        <v>0</v>
      </c>
      <c r="K541" s="76">
        <v>0</v>
      </c>
      <c r="L541" s="76">
        <v>0</v>
      </c>
      <c r="M541" s="76">
        <v>0</v>
      </c>
      <c r="N541" s="76">
        <v>0</v>
      </c>
      <c r="O541" s="76">
        <v>0</v>
      </c>
      <c r="P541" s="76">
        <v>0</v>
      </c>
      <c r="Q541" s="76">
        <v>0</v>
      </c>
      <c r="R541" s="76">
        <v>0</v>
      </c>
      <c r="S541" s="76">
        <v>0</v>
      </c>
      <c r="T541" s="76">
        <v>0</v>
      </c>
      <c r="U541" s="76">
        <v>0</v>
      </c>
      <c r="V541" s="76">
        <v>0</v>
      </c>
      <c r="W541" s="76">
        <v>0</v>
      </c>
      <c r="X541" s="76">
        <v>0</v>
      </c>
      <c r="Y541" s="76">
        <v>0</v>
      </c>
      <c r="Z541" s="76">
        <v>0</v>
      </c>
      <c r="AA541" s="76">
        <v>0</v>
      </c>
      <c r="AB541" s="76">
        <v>0</v>
      </c>
      <c r="AC541" s="76">
        <v>0</v>
      </c>
      <c r="AD541" s="76">
        <v>0</v>
      </c>
      <c r="AE541" s="76">
        <v>0</v>
      </c>
      <c r="AF541" s="76">
        <v>0</v>
      </c>
      <c r="AG541" s="76">
        <v>0</v>
      </c>
      <c r="AH541" s="76">
        <v>0</v>
      </c>
      <c r="AI541" s="76">
        <v>0</v>
      </c>
      <c r="AJ541" s="77">
        <f t="shared" si="8"/>
        <v>0</v>
      </c>
      <c r="AM541" s="70"/>
    </row>
    <row r="542" spans="1:39" ht="20.100000000000001" hidden="1" customHeight="1" outlineLevel="2">
      <c r="A542" s="73">
        <v>1742</v>
      </c>
      <c r="B542" s="74" t="s">
        <v>1178</v>
      </c>
      <c r="C542" s="75" t="s">
        <v>1317</v>
      </c>
      <c r="D542" s="76">
        <v>0</v>
      </c>
      <c r="E542" s="76">
        <v>0</v>
      </c>
      <c r="F542" s="76">
        <v>0</v>
      </c>
      <c r="G542" s="76">
        <v>0</v>
      </c>
      <c r="H542" s="76">
        <v>0</v>
      </c>
      <c r="I542" s="76">
        <v>0</v>
      </c>
      <c r="J542" s="76">
        <v>0</v>
      </c>
      <c r="K542" s="76">
        <v>0</v>
      </c>
      <c r="L542" s="76">
        <v>0</v>
      </c>
      <c r="M542" s="76">
        <v>0</v>
      </c>
      <c r="N542" s="76">
        <v>0</v>
      </c>
      <c r="O542" s="76">
        <v>0</v>
      </c>
      <c r="P542" s="76">
        <v>0</v>
      </c>
      <c r="Q542" s="76">
        <v>0</v>
      </c>
      <c r="R542" s="76">
        <v>0</v>
      </c>
      <c r="S542" s="76">
        <v>0</v>
      </c>
      <c r="T542" s="76">
        <v>0</v>
      </c>
      <c r="U542" s="76">
        <v>0</v>
      </c>
      <c r="V542" s="76">
        <v>0</v>
      </c>
      <c r="W542" s="76">
        <v>0</v>
      </c>
      <c r="X542" s="76">
        <v>0</v>
      </c>
      <c r="Y542" s="76">
        <v>0</v>
      </c>
      <c r="Z542" s="76">
        <v>0</v>
      </c>
      <c r="AA542" s="76">
        <v>0</v>
      </c>
      <c r="AB542" s="76">
        <v>0</v>
      </c>
      <c r="AC542" s="76">
        <v>0</v>
      </c>
      <c r="AD542" s="76">
        <v>0</v>
      </c>
      <c r="AE542" s="76">
        <v>0</v>
      </c>
      <c r="AF542" s="76">
        <v>0</v>
      </c>
      <c r="AG542" s="76">
        <v>0</v>
      </c>
      <c r="AH542" s="76">
        <v>0</v>
      </c>
      <c r="AI542" s="76">
        <v>0</v>
      </c>
      <c r="AJ542" s="77">
        <f t="shared" si="8"/>
        <v>0</v>
      </c>
      <c r="AM542" s="70"/>
    </row>
    <row r="543" spans="1:39" ht="20.100000000000001" hidden="1" customHeight="1" outlineLevel="2">
      <c r="A543" s="73">
        <v>1743</v>
      </c>
      <c r="B543" s="74" t="s">
        <v>1179</v>
      </c>
      <c r="C543" s="75" t="s">
        <v>1317</v>
      </c>
      <c r="D543" s="76">
        <v>0</v>
      </c>
      <c r="E543" s="76">
        <v>0</v>
      </c>
      <c r="F543" s="76">
        <v>0</v>
      </c>
      <c r="G543" s="76">
        <v>0</v>
      </c>
      <c r="H543" s="76">
        <v>0</v>
      </c>
      <c r="I543" s="76">
        <v>0</v>
      </c>
      <c r="J543" s="76">
        <v>0</v>
      </c>
      <c r="K543" s="76">
        <v>0</v>
      </c>
      <c r="L543" s="76">
        <v>0</v>
      </c>
      <c r="M543" s="76">
        <v>0</v>
      </c>
      <c r="N543" s="76">
        <v>0</v>
      </c>
      <c r="O543" s="76">
        <v>0</v>
      </c>
      <c r="P543" s="76">
        <v>0</v>
      </c>
      <c r="Q543" s="76">
        <v>0</v>
      </c>
      <c r="R543" s="76">
        <v>0</v>
      </c>
      <c r="S543" s="76">
        <v>0</v>
      </c>
      <c r="T543" s="76">
        <v>0</v>
      </c>
      <c r="U543" s="76">
        <v>0</v>
      </c>
      <c r="V543" s="76">
        <v>0</v>
      </c>
      <c r="W543" s="76">
        <v>0</v>
      </c>
      <c r="X543" s="76">
        <v>0</v>
      </c>
      <c r="Y543" s="76">
        <v>0</v>
      </c>
      <c r="Z543" s="76">
        <v>0</v>
      </c>
      <c r="AA543" s="76">
        <v>0</v>
      </c>
      <c r="AB543" s="76">
        <v>0</v>
      </c>
      <c r="AC543" s="76">
        <v>0</v>
      </c>
      <c r="AD543" s="76">
        <v>0</v>
      </c>
      <c r="AE543" s="76">
        <v>0</v>
      </c>
      <c r="AF543" s="76">
        <v>0</v>
      </c>
      <c r="AG543" s="76">
        <v>0</v>
      </c>
      <c r="AH543" s="76">
        <v>0</v>
      </c>
      <c r="AI543" s="76">
        <v>0</v>
      </c>
      <c r="AJ543" s="77">
        <f t="shared" si="8"/>
        <v>0</v>
      </c>
      <c r="AM543" s="70"/>
    </row>
    <row r="544" spans="1:39" ht="20.100000000000001" hidden="1" customHeight="1" outlineLevel="2">
      <c r="A544" s="73">
        <v>1744</v>
      </c>
      <c r="B544" s="74" t="s">
        <v>1180</v>
      </c>
      <c r="C544" s="75" t="s">
        <v>1317</v>
      </c>
      <c r="D544" s="76">
        <v>0</v>
      </c>
      <c r="E544" s="76">
        <v>0</v>
      </c>
      <c r="F544" s="76">
        <v>0</v>
      </c>
      <c r="G544" s="76">
        <v>0</v>
      </c>
      <c r="H544" s="76">
        <v>0</v>
      </c>
      <c r="I544" s="76">
        <v>0</v>
      </c>
      <c r="J544" s="76">
        <v>0</v>
      </c>
      <c r="K544" s="76">
        <v>0</v>
      </c>
      <c r="L544" s="76">
        <v>0</v>
      </c>
      <c r="M544" s="76">
        <v>0</v>
      </c>
      <c r="N544" s="76">
        <v>0</v>
      </c>
      <c r="O544" s="76">
        <v>0</v>
      </c>
      <c r="P544" s="76">
        <v>0</v>
      </c>
      <c r="Q544" s="76">
        <v>0</v>
      </c>
      <c r="R544" s="76">
        <v>0</v>
      </c>
      <c r="S544" s="76">
        <v>0</v>
      </c>
      <c r="T544" s="76">
        <v>0</v>
      </c>
      <c r="U544" s="76">
        <v>0</v>
      </c>
      <c r="V544" s="76">
        <v>0</v>
      </c>
      <c r="W544" s="76">
        <v>0</v>
      </c>
      <c r="X544" s="76">
        <v>0</v>
      </c>
      <c r="Y544" s="76">
        <v>0</v>
      </c>
      <c r="Z544" s="76">
        <v>0</v>
      </c>
      <c r="AA544" s="76">
        <v>0</v>
      </c>
      <c r="AB544" s="76">
        <v>0</v>
      </c>
      <c r="AC544" s="76">
        <v>0</v>
      </c>
      <c r="AD544" s="76">
        <v>0</v>
      </c>
      <c r="AE544" s="76">
        <v>0</v>
      </c>
      <c r="AF544" s="76">
        <v>0</v>
      </c>
      <c r="AG544" s="76">
        <v>0</v>
      </c>
      <c r="AH544" s="76">
        <v>0</v>
      </c>
      <c r="AI544" s="76">
        <v>0</v>
      </c>
      <c r="AJ544" s="77">
        <f t="shared" si="8"/>
        <v>0</v>
      </c>
      <c r="AM544" s="70"/>
    </row>
    <row r="545" spans="1:39" ht="20.100000000000001" hidden="1" customHeight="1" outlineLevel="2">
      <c r="A545" s="73">
        <v>1745</v>
      </c>
      <c r="B545" s="74" t="s">
        <v>1181</v>
      </c>
      <c r="C545" s="75" t="s">
        <v>1317</v>
      </c>
      <c r="D545" s="76">
        <v>0</v>
      </c>
      <c r="E545" s="76">
        <v>0</v>
      </c>
      <c r="F545" s="76">
        <v>0</v>
      </c>
      <c r="G545" s="76">
        <v>0</v>
      </c>
      <c r="H545" s="76">
        <v>0</v>
      </c>
      <c r="I545" s="76">
        <v>0</v>
      </c>
      <c r="J545" s="76">
        <v>0</v>
      </c>
      <c r="K545" s="76">
        <v>0</v>
      </c>
      <c r="L545" s="76">
        <v>0</v>
      </c>
      <c r="M545" s="76">
        <v>0</v>
      </c>
      <c r="N545" s="76">
        <v>0</v>
      </c>
      <c r="O545" s="76">
        <v>0</v>
      </c>
      <c r="P545" s="76">
        <v>0</v>
      </c>
      <c r="Q545" s="76">
        <v>0</v>
      </c>
      <c r="R545" s="76">
        <v>0</v>
      </c>
      <c r="S545" s="76">
        <v>0</v>
      </c>
      <c r="T545" s="76">
        <v>0</v>
      </c>
      <c r="U545" s="76">
        <v>0</v>
      </c>
      <c r="V545" s="76">
        <v>0</v>
      </c>
      <c r="W545" s="76">
        <v>0</v>
      </c>
      <c r="X545" s="76">
        <v>0</v>
      </c>
      <c r="Y545" s="76">
        <v>0</v>
      </c>
      <c r="Z545" s="76">
        <v>0</v>
      </c>
      <c r="AA545" s="76">
        <v>0</v>
      </c>
      <c r="AB545" s="76">
        <v>0</v>
      </c>
      <c r="AC545" s="76">
        <v>0</v>
      </c>
      <c r="AD545" s="76">
        <v>0</v>
      </c>
      <c r="AE545" s="76">
        <v>0</v>
      </c>
      <c r="AF545" s="76">
        <v>0</v>
      </c>
      <c r="AG545" s="76">
        <v>0</v>
      </c>
      <c r="AH545" s="76">
        <v>0</v>
      </c>
      <c r="AI545" s="76">
        <v>0</v>
      </c>
      <c r="AJ545" s="77">
        <f t="shared" si="8"/>
        <v>0</v>
      </c>
      <c r="AM545" s="70"/>
    </row>
    <row r="546" spans="1:39" ht="20.100000000000001" hidden="1" customHeight="1" outlineLevel="2">
      <c r="A546" s="73">
        <v>1746</v>
      </c>
      <c r="B546" s="74" t="s">
        <v>1182</v>
      </c>
      <c r="C546" s="75" t="s">
        <v>1317</v>
      </c>
      <c r="D546" s="76">
        <v>0</v>
      </c>
      <c r="E546" s="76">
        <v>0</v>
      </c>
      <c r="F546" s="76">
        <v>0</v>
      </c>
      <c r="G546" s="76">
        <v>0</v>
      </c>
      <c r="H546" s="76">
        <v>0</v>
      </c>
      <c r="I546" s="76">
        <v>0</v>
      </c>
      <c r="J546" s="76">
        <v>0</v>
      </c>
      <c r="K546" s="76">
        <v>0</v>
      </c>
      <c r="L546" s="76">
        <v>0</v>
      </c>
      <c r="M546" s="76">
        <v>0</v>
      </c>
      <c r="N546" s="76">
        <v>0</v>
      </c>
      <c r="O546" s="76">
        <v>0</v>
      </c>
      <c r="P546" s="76">
        <v>0</v>
      </c>
      <c r="Q546" s="76">
        <v>0</v>
      </c>
      <c r="R546" s="76">
        <v>0</v>
      </c>
      <c r="S546" s="76">
        <v>0</v>
      </c>
      <c r="T546" s="76">
        <v>0</v>
      </c>
      <c r="U546" s="76">
        <v>0</v>
      </c>
      <c r="V546" s="76">
        <v>0</v>
      </c>
      <c r="W546" s="76">
        <v>0</v>
      </c>
      <c r="X546" s="76">
        <v>0</v>
      </c>
      <c r="Y546" s="76">
        <v>0</v>
      </c>
      <c r="Z546" s="76">
        <v>0</v>
      </c>
      <c r="AA546" s="76">
        <v>0</v>
      </c>
      <c r="AB546" s="76">
        <v>0</v>
      </c>
      <c r="AC546" s="76">
        <v>0</v>
      </c>
      <c r="AD546" s="76">
        <v>0</v>
      </c>
      <c r="AE546" s="76">
        <v>0</v>
      </c>
      <c r="AF546" s="76">
        <v>0</v>
      </c>
      <c r="AG546" s="76">
        <v>0</v>
      </c>
      <c r="AH546" s="76">
        <v>0</v>
      </c>
      <c r="AI546" s="76">
        <v>0</v>
      </c>
      <c r="AJ546" s="77">
        <f t="shared" si="8"/>
        <v>0</v>
      </c>
      <c r="AM546" s="70"/>
    </row>
    <row r="547" spans="1:39" ht="20.100000000000001" hidden="1" customHeight="1" outlineLevel="2">
      <c r="A547" s="73">
        <v>1747</v>
      </c>
      <c r="B547" s="74" t="s">
        <v>1135</v>
      </c>
      <c r="C547" s="75" t="s">
        <v>1317</v>
      </c>
      <c r="D547" s="76">
        <v>0</v>
      </c>
      <c r="E547" s="76">
        <v>0</v>
      </c>
      <c r="F547" s="76">
        <v>0</v>
      </c>
      <c r="G547" s="76">
        <v>0</v>
      </c>
      <c r="H547" s="76">
        <v>0</v>
      </c>
      <c r="I547" s="76">
        <v>0</v>
      </c>
      <c r="J547" s="76">
        <v>0</v>
      </c>
      <c r="K547" s="76">
        <v>0</v>
      </c>
      <c r="L547" s="76">
        <v>0</v>
      </c>
      <c r="M547" s="76">
        <v>0</v>
      </c>
      <c r="N547" s="76">
        <v>0</v>
      </c>
      <c r="O547" s="76">
        <v>0</v>
      </c>
      <c r="P547" s="76">
        <v>0</v>
      </c>
      <c r="Q547" s="76">
        <v>0</v>
      </c>
      <c r="R547" s="76">
        <v>0</v>
      </c>
      <c r="S547" s="76">
        <v>0</v>
      </c>
      <c r="T547" s="76">
        <v>0</v>
      </c>
      <c r="U547" s="76">
        <v>0</v>
      </c>
      <c r="V547" s="76">
        <v>0</v>
      </c>
      <c r="W547" s="76">
        <v>0</v>
      </c>
      <c r="X547" s="76">
        <v>0</v>
      </c>
      <c r="Y547" s="76">
        <v>0</v>
      </c>
      <c r="Z547" s="76">
        <v>0</v>
      </c>
      <c r="AA547" s="76">
        <v>0</v>
      </c>
      <c r="AB547" s="76">
        <v>0</v>
      </c>
      <c r="AC547" s="76">
        <v>0</v>
      </c>
      <c r="AD547" s="76">
        <v>0</v>
      </c>
      <c r="AE547" s="76">
        <v>0</v>
      </c>
      <c r="AF547" s="76">
        <v>0</v>
      </c>
      <c r="AG547" s="76">
        <v>0</v>
      </c>
      <c r="AH547" s="76">
        <v>0</v>
      </c>
      <c r="AI547" s="76">
        <v>0</v>
      </c>
      <c r="AJ547" s="77">
        <f t="shared" si="8"/>
        <v>0</v>
      </c>
      <c r="AM547" s="70"/>
    </row>
    <row r="548" spans="1:39" ht="20.100000000000001" hidden="1" customHeight="1" outlineLevel="2">
      <c r="A548" s="73">
        <v>1748</v>
      </c>
      <c r="B548" s="74" t="s">
        <v>1183</v>
      </c>
      <c r="C548" s="75" t="s">
        <v>1317</v>
      </c>
      <c r="D548" s="76">
        <v>0</v>
      </c>
      <c r="E548" s="76">
        <v>0</v>
      </c>
      <c r="F548" s="76">
        <v>0</v>
      </c>
      <c r="G548" s="76">
        <v>0</v>
      </c>
      <c r="H548" s="76">
        <v>0</v>
      </c>
      <c r="I548" s="76">
        <v>0</v>
      </c>
      <c r="J548" s="76">
        <v>0</v>
      </c>
      <c r="K548" s="76">
        <v>0</v>
      </c>
      <c r="L548" s="76">
        <v>0</v>
      </c>
      <c r="M548" s="76">
        <v>0</v>
      </c>
      <c r="N548" s="76">
        <v>0</v>
      </c>
      <c r="O548" s="76">
        <v>0</v>
      </c>
      <c r="P548" s="76">
        <v>0</v>
      </c>
      <c r="Q548" s="76">
        <v>0</v>
      </c>
      <c r="R548" s="76">
        <v>0</v>
      </c>
      <c r="S548" s="76">
        <v>0</v>
      </c>
      <c r="T548" s="76">
        <v>0</v>
      </c>
      <c r="U548" s="76">
        <v>0</v>
      </c>
      <c r="V548" s="76">
        <v>0</v>
      </c>
      <c r="W548" s="76">
        <v>0</v>
      </c>
      <c r="X548" s="76">
        <v>0</v>
      </c>
      <c r="Y548" s="76">
        <v>0</v>
      </c>
      <c r="Z548" s="76">
        <v>0</v>
      </c>
      <c r="AA548" s="76">
        <v>0</v>
      </c>
      <c r="AB548" s="76">
        <v>0</v>
      </c>
      <c r="AC548" s="76">
        <v>0</v>
      </c>
      <c r="AD548" s="76">
        <v>0</v>
      </c>
      <c r="AE548" s="76">
        <v>0</v>
      </c>
      <c r="AF548" s="76">
        <v>0</v>
      </c>
      <c r="AG548" s="76">
        <v>0</v>
      </c>
      <c r="AH548" s="76">
        <v>0</v>
      </c>
      <c r="AI548" s="76">
        <v>0</v>
      </c>
      <c r="AJ548" s="77">
        <f t="shared" si="8"/>
        <v>0</v>
      </c>
      <c r="AM548" s="70"/>
    </row>
    <row r="549" spans="1:39" ht="20.100000000000001" hidden="1" customHeight="1" outlineLevel="2">
      <c r="A549" s="73">
        <v>1749</v>
      </c>
      <c r="B549" s="74" t="s">
        <v>1184</v>
      </c>
      <c r="C549" s="75" t="s">
        <v>1317</v>
      </c>
      <c r="D549" s="76">
        <v>0</v>
      </c>
      <c r="E549" s="76">
        <v>0</v>
      </c>
      <c r="F549" s="76">
        <v>0</v>
      </c>
      <c r="G549" s="76">
        <v>0</v>
      </c>
      <c r="H549" s="76">
        <v>0</v>
      </c>
      <c r="I549" s="76">
        <v>0</v>
      </c>
      <c r="J549" s="76">
        <v>0</v>
      </c>
      <c r="K549" s="76">
        <v>0</v>
      </c>
      <c r="L549" s="76">
        <v>0</v>
      </c>
      <c r="M549" s="76">
        <v>0</v>
      </c>
      <c r="N549" s="76">
        <v>0</v>
      </c>
      <c r="O549" s="76">
        <v>0</v>
      </c>
      <c r="P549" s="76">
        <v>0</v>
      </c>
      <c r="Q549" s="76">
        <v>0</v>
      </c>
      <c r="R549" s="76">
        <v>0</v>
      </c>
      <c r="S549" s="76">
        <v>0</v>
      </c>
      <c r="T549" s="76">
        <v>0</v>
      </c>
      <c r="U549" s="76">
        <v>0</v>
      </c>
      <c r="V549" s="76">
        <v>0</v>
      </c>
      <c r="W549" s="76">
        <v>0</v>
      </c>
      <c r="X549" s="76">
        <v>0</v>
      </c>
      <c r="Y549" s="76">
        <v>0</v>
      </c>
      <c r="Z549" s="76">
        <v>0</v>
      </c>
      <c r="AA549" s="76">
        <v>0</v>
      </c>
      <c r="AB549" s="76">
        <v>0</v>
      </c>
      <c r="AC549" s="76">
        <v>0</v>
      </c>
      <c r="AD549" s="76">
        <v>0</v>
      </c>
      <c r="AE549" s="76">
        <v>0</v>
      </c>
      <c r="AF549" s="76">
        <v>0</v>
      </c>
      <c r="AG549" s="76">
        <v>0</v>
      </c>
      <c r="AH549" s="76">
        <v>0</v>
      </c>
      <c r="AI549" s="76">
        <v>0</v>
      </c>
      <c r="AJ549" s="77">
        <f t="shared" si="8"/>
        <v>0</v>
      </c>
      <c r="AM549" s="70"/>
    </row>
    <row r="550" spans="1:39" ht="20.100000000000001" hidden="1" customHeight="1" outlineLevel="2">
      <c r="A550" s="73">
        <v>1750</v>
      </c>
      <c r="B550" s="74" t="s">
        <v>1185</v>
      </c>
      <c r="C550" s="75" t="s">
        <v>1317</v>
      </c>
      <c r="D550" s="76">
        <v>0</v>
      </c>
      <c r="E550" s="76">
        <v>0</v>
      </c>
      <c r="F550" s="76">
        <v>0</v>
      </c>
      <c r="G550" s="76">
        <v>0</v>
      </c>
      <c r="H550" s="76">
        <v>0</v>
      </c>
      <c r="I550" s="76">
        <v>0</v>
      </c>
      <c r="J550" s="76">
        <v>0</v>
      </c>
      <c r="K550" s="76">
        <v>0</v>
      </c>
      <c r="L550" s="76">
        <v>0</v>
      </c>
      <c r="M550" s="76">
        <v>0</v>
      </c>
      <c r="N550" s="76">
        <v>0</v>
      </c>
      <c r="O550" s="76">
        <v>0</v>
      </c>
      <c r="P550" s="76">
        <v>0</v>
      </c>
      <c r="Q550" s="76">
        <v>0</v>
      </c>
      <c r="R550" s="76">
        <v>0</v>
      </c>
      <c r="S550" s="76">
        <v>0</v>
      </c>
      <c r="T550" s="76">
        <v>0</v>
      </c>
      <c r="U550" s="76">
        <v>0</v>
      </c>
      <c r="V550" s="76">
        <v>0</v>
      </c>
      <c r="W550" s="76">
        <v>0</v>
      </c>
      <c r="X550" s="76">
        <v>0</v>
      </c>
      <c r="Y550" s="76">
        <v>0</v>
      </c>
      <c r="Z550" s="76">
        <v>0</v>
      </c>
      <c r="AA550" s="76">
        <v>0</v>
      </c>
      <c r="AB550" s="76">
        <v>0</v>
      </c>
      <c r="AC550" s="76">
        <v>0</v>
      </c>
      <c r="AD550" s="76">
        <v>0</v>
      </c>
      <c r="AE550" s="76">
        <v>0</v>
      </c>
      <c r="AF550" s="76">
        <v>0</v>
      </c>
      <c r="AG550" s="76">
        <v>0</v>
      </c>
      <c r="AH550" s="76">
        <v>0</v>
      </c>
      <c r="AI550" s="76">
        <v>0</v>
      </c>
      <c r="AJ550" s="77">
        <f t="shared" si="8"/>
        <v>0</v>
      </c>
      <c r="AM550" s="70"/>
    </row>
    <row r="551" spans="1:39" ht="20.100000000000001" hidden="1" customHeight="1" outlineLevel="2">
      <c r="A551" s="73">
        <v>1751</v>
      </c>
      <c r="B551" s="74" t="s">
        <v>1186</v>
      </c>
      <c r="C551" s="75" t="s">
        <v>1317</v>
      </c>
      <c r="D551" s="76">
        <v>0</v>
      </c>
      <c r="E551" s="76">
        <v>0</v>
      </c>
      <c r="F551" s="76">
        <v>0</v>
      </c>
      <c r="G551" s="76">
        <v>0</v>
      </c>
      <c r="H551" s="76">
        <v>0</v>
      </c>
      <c r="I551" s="76">
        <v>0</v>
      </c>
      <c r="J551" s="76">
        <v>0</v>
      </c>
      <c r="K551" s="76">
        <v>0</v>
      </c>
      <c r="L551" s="76">
        <v>0</v>
      </c>
      <c r="M551" s="76">
        <v>0</v>
      </c>
      <c r="N551" s="76">
        <v>0</v>
      </c>
      <c r="O551" s="76">
        <v>0</v>
      </c>
      <c r="P551" s="76">
        <v>0</v>
      </c>
      <c r="Q551" s="76">
        <v>0</v>
      </c>
      <c r="R551" s="76">
        <v>0</v>
      </c>
      <c r="S551" s="76">
        <v>0</v>
      </c>
      <c r="T551" s="76">
        <v>0</v>
      </c>
      <c r="U551" s="76">
        <v>0</v>
      </c>
      <c r="V551" s="76">
        <v>0</v>
      </c>
      <c r="W551" s="76">
        <v>0</v>
      </c>
      <c r="X551" s="76">
        <v>0</v>
      </c>
      <c r="Y551" s="76">
        <v>0</v>
      </c>
      <c r="Z551" s="76">
        <v>0</v>
      </c>
      <c r="AA551" s="76">
        <v>0</v>
      </c>
      <c r="AB551" s="76">
        <v>0</v>
      </c>
      <c r="AC551" s="76">
        <v>0</v>
      </c>
      <c r="AD551" s="76">
        <v>0</v>
      </c>
      <c r="AE551" s="76">
        <v>0</v>
      </c>
      <c r="AF551" s="76">
        <v>0</v>
      </c>
      <c r="AG551" s="76">
        <v>0</v>
      </c>
      <c r="AH551" s="76">
        <v>0</v>
      </c>
      <c r="AI551" s="76">
        <v>0</v>
      </c>
      <c r="AJ551" s="77">
        <f t="shared" si="8"/>
        <v>0</v>
      </c>
      <c r="AM551" s="70"/>
    </row>
    <row r="552" spans="1:39" ht="20.100000000000001" hidden="1" customHeight="1" outlineLevel="2">
      <c r="A552" s="73">
        <v>1752</v>
      </c>
      <c r="B552" s="74" t="s">
        <v>1187</v>
      </c>
      <c r="C552" s="75" t="s">
        <v>1317</v>
      </c>
      <c r="D552" s="76">
        <v>0</v>
      </c>
      <c r="E552" s="76">
        <v>0</v>
      </c>
      <c r="F552" s="76">
        <v>0</v>
      </c>
      <c r="G552" s="76">
        <v>0</v>
      </c>
      <c r="H552" s="76">
        <v>0</v>
      </c>
      <c r="I552" s="76">
        <v>0</v>
      </c>
      <c r="J552" s="76">
        <v>0</v>
      </c>
      <c r="K552" s="76">
        <v>0</v>
      </c>
      <c r="L552" s="76">
        <v>0</v>
      </c>
      <c r="M552" s="76">
        <v>0</v>
      </c>
      <c r="N552" s="76">
        <v>0</v>
      </c>
      <c r="O552" s="76">
        <v>0</v>
      </c>
      <c r="P552" s="76">
        <v>0</v>
      </c>
      <c r="Q552" s="76">
        <v>0</v>
      </c>
      <c r="R552" s="76">
        <v>0</v>
      </c>
      <c r="S552" s="76">
        <v>0</v>
      </c>
      <c r="T552" s="76">
        <v>0</v>
      </c>
      <c r="U552" s="76">
        <v>0</v>
      </c>
      <c r="V552" s="76">
        <v>0</v>
      </c>
      <c r="W552" s="76">
        <v>0</v>
      </c>
      <c r="X552" s="76">
        <v>0</v>
      </c>
      <c r="Y552" s="76">
        <v>0</v>
      </c>
      <c r="Z552" s="76">
        <v>0</v>
      </c>
      <c r="AA552" s="76">
        <v>0</v>
      </c>
      <c r="AB552" s="76">
        <v>0</v>
      </c>
      <c r="AC552" s="76">
        <v>0</v>
      </c>
      <c r="AD552" s="76">
        <v>0</v>
      </c>
      <c r="AE552" s="76">
        <v>0</v>
      </c>
      <c r="AF552" s="76">
        <v>0</v>
      </c>
      <c r="AG552" s="76">
        <v>0</v>
      </c>
      <c r="AH552" s="76">
        <v>0</v>
      </c>
      <c r="AI552" s="76">
        <v>0</v>
      </c>
      <c r="AJ552" s="77">
        <f t="shared" si="8"/>
        <v>0</v>
      </c>
      <c r="AM552" s="70"/>
    </row>
    <row r="553" spans="1:39" ht="20.100000000000001" hidden="1" customHeight="1" outlineLevel="2">
      <c r="A553" s="73">
        <v>1753</v>
      </c>
      <c r="B553" s="74" t="s">
        <v>1188</v>
      </c>
      <c r="C553" s="75" t="s">
        <v>1317</v>
      </c>
      <c r="D553" s="76">
        <v>0</v>
      </c>
      <c r="E553" s="76">
        <v>0</v>
      </c>
      <c r="F553" s="76">
        <v>0</v>
      </c>
      <c r="G553" s="76">
        <v>0</v>
      </c>
      <c r="H553" s="76">
        <v>0</v>
      </c>
      <c r="I553" s="76">
        <v>0</v>
      </c>
      <c r="J553" s="76">
        <v>0</v>
      </c>
      <c r="K553" s="76">
        <v>0</v>
      </c>
      <c r="L553" s="76">
        <v>0</v>
      </c>
      <c r="M553" s="76">
        <v>0</v>
      </c>
      <c r="N553" s="76">
        <v>0</v>
      </c>
      <c r="O553" s="76">
        <v>0</v>
      </c>
      <c r="P553" s="76">
        <v>0</v>
      </c>
      <c r="Q553" s="76">
        <v>0</v>
      </c>
      <c r="R553" s="76">
        <v>0</v>
      </c>
      <c r="S553" s="76">
        <v>0</v>
      </c>
      <c r="T553" s="76">
        <v>0</v>
      </c>
      <c r="U553" s="76">
        <v>0</v>
      </c>
      <c r="V553" s="76">
        <v>0</v>
      </c>
      <c r="W553" s="76">
        <v>0</v>
      </c>
      <c r="X553" s="76">
        <v>0</v>
      </c>
      <c r="Y553" s="76">
        <v>0</v>
      </c>
      <c r="Z553" s="76">
        <v>0</v>
      </c>
      <c r="AA553" s="76">
        <v>0</v>
      </c>
      <c r="AB553" s="76">
        <v>0</v>
      </c>
      <c r="AC553" s="76">
        <v>0</v>
      </c>
      <c r="AD553" s="76">
        <v>0</v>
      </c>
      <c r="AE553" s="76">
        <v>0</v>
      </c>
      <c r="AF553" s="76">
        <v>0</v>
      </c>
      <c r="AG553" s="76">
        <v>0</v>
      </c>
      <c r="AH553" s="76">
        <v>0</v>
      </c>
      <c r="AI553" s="76">
        <v>0</v>
      </c>
      <c r="AJ553" s="77">
        <f t="shared" si="8"/>
        <v>0</v>
      </c>
      <c r="AM553" s="70"/>
    </row>
    <row r="554" spans="1:39" ht="20.100000000000001" hidden="1" customHeight="1" outlineLevel="2">
      <c r="A554" s="73">
        <v>1754</v>
      </c>
      <c r="B554" s="74" t="s">
        <v>1189</v>
      </c>
      <c r="C554" s="75" t="s">
        <v>1317</v>
      </c>
      <c r="D554" s="76">
        <v>0</v>
      </c>
      <c r="E554" s="76">
        <v>0</v>
      </c>
      <c r="F554" s="76">
        <v>0</v>
      </c>
      <c r="G554" s="76">
        <v>0</v>
      </c>
      <c r="H554" s="76">
        <v>0</v>
      </c>
      <c r="I554" s="76">
        <v>0</v>
      </c>
      <c r="J554" s="76">
        <v>0</v>
      </c>
      <c r="K554" s="76">
        <v>0</v>
      </c>
      <c r="L554" s="76">
        <v>0</v>
      </c>
      <c r="M554" s="76">
        <v>0</v>
      </c>
      <c r="N554" s="76">
        <v>0</v>
      </c>
      <c r="O554" s="76">
        <v>0</v>
      </c>
      <c r="P554" s="76">
        <v>0</v>
      </c>
      <c r="Q554" s="76">
        <v>0</v>
      </c>
      <c r="R554" s="76">
        <v>0</v>
      </c>
      <c r="S554" s="76">
        <v>0</v>
      </c>
      <c r="T554" s="76">
        <v>0</v>
      </c>
      <c r="U554" s="76">
        <v>0</v>
      </c>
      <c r="V554" s="76">
        <v>0</v>
      </c>
      <c r="W554" s="76">
        <v>0</v>
      </c>
      <c r="X554" s="76">
        <v>0</v>
      </c>
      <c r="Y554" s="76">
        <v>0</v>
      </c>
      <c r="Z554" s="76">
        <v>0</v>
      </c>
      <c r="AA554" s="76">
        <v>0</v>
      </c>
      <c r="AB554" s="76">
        <v>0</v>
      </c>
      <c r="AC554" s="76">
        <v>0</v>
      </c>
      <c r="AD554" s="76">
        <v>0</v>
      </c>
      <c r="AE554" s="76">
        <v>0</v>
      </c>
      <c r="AF554" s="76">
        <v>0</v>
      </c>
      <c r="AG554" s="76">
        <v>0</v>
      </c>
      <c r="AH554" s="76">
        <v>0</v>
      </c>
      <c r="AI554" s="76">
        <v>0</v>
      </c>
      <c r="AJ554" s="77">
        <f t="shared" si="8"/>
        <v>0</v>
      </c>
      <c r="AM554" s="70"/>
    </row>
    <row r="555" spans="1:39" ht="20.100000000000001" hidden="1" customHeight="1" outlineLevel="2">
      <c r="A555" s="73">
        <v>1755</v>
      </c>
      <c r="B555" s="74" t="s">
        <v>1190</v>
      </c>
      <c r="C555" s="75" t="s">
        <v>1317</v>
      </c>
      <c r="D555" s="76">
        <v>0</v>
      </c>
      <c r="E555" s="76">
        <v>0</v>
      </c>
      <c r="F555" s="76">
        <v>0</v>
      </c>
      <c r="G555" s="76">
        <v>0</v>
      </c>
      <c r="H555" s="76">
        <v>0</v>
      </c>
      <c r="I555" s="76">
        <v>0</v>
      </c>
      <c r="J555" s="76">
        <v>0</v>
      </c>
      <c r="K555" s="76">
        <v>0</v>
      </c>
      <c r="L555" s="76">
        <v>0</v>
      </c>
      <c r="M555" s="76">
        <v>0</v>
      </c>
      <c r="N555" s="76">
        <v>0</v>
      </c>
      <c r="O555" s="76">
        <v>0</v>
      </c>
      <c r="P555" s="76">
        <v>0</v>
      </c>
      <c r="Q555" s="76">
        <v>0</v>
      </c>
      <c r="R555" s="76">
        <v>0</v>
      </c>
      <c r="S555" s="76">
        <v>0</v>
      </c>
      <c r="T555" s="76">
        <v>0</v>
      </c>
      <c r="U555" s="76">
        <v>0</v>
      </c>
      <c r="V555" s="76">
        <v>0</v>
      </c>
      <c r="W555" s="76">
        <v>0</v>
      </c>
      <c r="X555" s="76">
        <v>0</v>
      </c>
      <c r="Y555" s="76">
        <v>0</v>
      </c>
      <c r="Z555" s="76">
        <v>0</v>
      </c>
      <c r="AA555" s="76">
        <v>0</v>
      </c>
      <c r="AB555" s="76">
        <v>0</v>
      </c>
      <c r="AC555" s="76">
        <v>0</v>
      </c>
      <c r="AD555" s="76">
        <v>0</v>
      </c>
      <c r="AE555" s="76">
        <v>0</v>
      </c>
      <c r="AF555" s="76">
        <v>0</v>
      </c>
      <c r="AG555" s="76">
        <v>0</v>
      </c>
      <c r="AH555" s="76">
        <v>0</v>
      </c>
      <c r="AI555" s="76">
        <v>0</v>
      </c>
      <c r="AJ555" s="77">
        <f t="shared" si="8"/>
        <v>0</v>
      </c>
      <c r="AM555" s="70"/>
    </row>
    <row r="556" spans="1:39" ht="20.100000000000001" hidden="1" customHeight="1" outlineLevel="2">
      <c r="A556" s="73">
        <v>1756</v>
      </c>
      <c r="B556" s="74" t="s">
        <v>1191</v>
      </c>
      <c r="C556" s="75" t="s">
        <v>1317</v>
      </c>
      <c r="D556" s="76">
        <v>0</v>
      </c>
      <c r="E556" s="76">
        <v>0</v>
      </c>
      <c r="F556" s="76">
        <v>0</v>
      </c>
      <c r="G556" s="76">
        <v>0</v>
      </c>
      <c r="H556" s="76">
        <v>0</v>
      </c>
      <c r="I556" s="76">
        <v>0</v>
      </c>
      <c r="J556" s="76">
        <v>0</v>
      </c>
      <c r="K556" s="76">
        <v>0</v>
      </c>
      <c r="L556" s="76">
        <v>0</v>
      </c>
      <c r="M556" s="76">
        <v>0</v>
      </c>
      <c r="N556" s="76">
        <v>0</v>
      </c>
      <c r="O556" s="76">
        <v>0</v>
      </c>
      <c r="P556" s="76">
        <v>0</v>
      </c>
      <c r="Q556" s="76">
        <v>0</v>
      </c>
      <c r="R556" s="76">
        <v>0</v>
      </c>
      <c r="S556" s="76">
        <v>0</v>
      </c>
      <c r="T556" s="76">
        <v>0</v>
      </c>
      <c r="U556" s="76">
        <v>0</v>
      </c>
      <c r="V556" s="76">
        <v>0</v>
      </c>
      <c r="W556" s="76">
        <v>0</v>
      </c>
      <c r="X556" s="76">
        <v>0</v>
      </c>
      <c r="Y556" s="76">
        <v>0</v>
      </c>
      <c r="Z556" s="76">
        <v>0</v>
      </c>
      <c r="AA556" s="76">
        <v>0</v>
      </c>
      <c r="AB556" s="76">
        <v>0</v>
      </c>
      <c r="AC556" s="76">
        <v>0</v>
      </c>
      <c r="AD556" s="76">
        <v>0</v>
      </c>
      <c r="AE556" s="76">
        <v>0</v>
      </c>
      <c r="AF556" s="76">
        <v>0</v>
      </c>
      <c r="AG556" s="76">
        <v>0</v>
      </c>
      <c r="AH556" s="76">
        <v>0</v>
      </c>
      <c r="AI556" s="76">
        <v>0</v>
      </c>
      <c r="AJ556" s="77">
        <f t="shared" si="8"/>
        <v>0</v>
      </c>
      <c r="AM556" s="70"/>
    </row>
    <row r="557" spans="1:39" ht="20.100000000000001" hidden="1" customHeight="1" outlineLevel="2">
      <c r="A557" s="73">
        <v>1801</v>
      </c>
      <c r="B557" s="74" t="s">
        <v>1192</v>
      </c>
      <c r="C557" s="75" t="s">
        <v>1317</v>
      </c>
      <c r="D557" s="76">
        <v>0</v>
      </c>
      <c r="E557" s="76">
        <v>0</v>
      </c>
      <c r="F557" s="76">
        <v>0</v>
      </c>
      <c r="G557" s="76">
        <v>0</v>
      </c>
      <c r="H557" s="76">
        <v>0</v>
      </c>
      <c r="I557" s="76">
        <v>0</v>
      </c>
      <c r="J557" s="76">
        <v>0</v>
      </c>
      <c r="K557" s="76">
        <v>0</v>
      </c>
      <c r="L557" s="76">
        <v>0</v>
      </c>
      <c r="M557" s="76">
        <v>0</v>
      </c>
      <c r="N557" s="76">
        <v>0</v>
      </c>
      <c r="O557" s="76">
        <v>0</v>
      </c>
      <c r="P557" s="76">
        <v>0</v>
      </c>
      <c r="Q557" s="76">
        <v>0</v>
      </c>
      <c r="R557" s="76">
        <v>0</v>
      </c>
      <c r="S557" s="76">
        <v>0</v>
      </c>
      <c r="T557" s="76">
        <v>0</v>
      </c>
      <c r="U557" s="76">
        <v>0</v>
      </c>
      <c r="V557" s="76">
        <v>0</v>
      </c>
      <c r="W557" s="76">
        <v>0</v>
      </c>
      <c r="X557" s="76">
        <v>0</v>
      </c>
      <c r="Y557" s="76">
        <v>0</v>
      </c>
      <c r="Z557" s="76">
        <v>0</v>
      </c>
      <c r="AA557" s="76">
        <v>0</v>
      </c>
      <c r="AB557" s="76">
        <v>0</v>
      </c>
      <c r="AC557" s="76">
        <v>0</v>
      </c>
      <c r="AD557" s="76">
        <v>0</v>
      </c>
      <c r="AE557" s="76">
        <v>0</v>
      </c>
      <c r="AF557" s="76">
        <v>0</v>
      </c>
      <c r="AG557" s="76">
        <v>0</v>
      </c>
      <c r="AH557" s="76">
        <v>0</v>
      </c>
      <c r="AI557" s="76">
        <v>0</v>
      </c>
      <c r="AJ557" s="77">
        <f t="shared" si="8"/>
        <v>0</v>
      </c>
      <c r="AM557" s="70"/>
    </row>
    <row r="558" spans="1:39" ht="20.100000000000001" hidden="1" customHeight="1" outlineLevel="2">
      <c r="A558" s="73">
        <v>1802</v>
      </c>
      <c r="B558" s="74" t="s">
        <v>1174</v>
      </c>
      <c r="C558" s="75" t="s">
        <v>1317</v>
      </c>
      <c r="D558" s="76">
        <v>0</v>
      </c>
      <c r="E558" s="76">
        <v>0</v>
      </c>
      <c r="F558" s="76">
        <v>0</v>
      </c>
      <c r="G558" s="76">
        <v>0</v>
      </c>
      <c r="H558" s="76">
        <v>0</v>
      </c>
      <c r="I558" s="76">
        <v>0</v>
      </c>
      <c r="J558" s="76">
        <v>0</v>
      </c>
      <c r="K558" s="76">
        <v>0</v>
      </c>
      <c r="L558" s="76">
        <v>0</v>
      </c>
      <c r="M558" s="76">
        <v>0</v>
      </c>
      <c r="N558" s="76">
        <v>0</v>
      </c>
      <c r="O558" s="76">
        <v>0</v>
      </c>
      <c r="P558" s="76">
        <v>0</v>
      </c>
      <c r="Q558" s="76">
        <v>0</v>
      </c>
      <c r="R558" s="76">
        <v>0</v>
      </c>
      <c r="S558" s="76">
        <v>0</v>
      </c>
      <c r="T558" s="76">
        <v>0</v>
      </c>
      <c r="U558" s="76">
        <v>0</v>
      </c>
      <c r="V558" s="76">
        <v>0</v>
      </c>
      <c r="W558" s="76">
        <v>0</v>
      </c>
      <c r="X558" s="76">
        <v>0</v>
      </c>
      <c r="Y558" s="76">
        <v>0</v>
      </c>
      <c r="Z558" s="76">
        <v>0</v>
      </c>
      <c r="AA558" s="76">
        <v>0</v>
      </c>
      <c r="AB558" s="76">
        <v>0</v>
      </c>
      <c r="AC558" s="76">
        <v>0</v>
      </c>
      <c r="AD558" s="76">
        <v>0</v>
      </c>
      <c r="AE558" s="76">
        <v>0</v>
      </c>
      <c r="AF558" s="76">
        <v>0</v>
      </c>
      <c r="AG558" s="76">
        <v>0</v>
      </c>
      <c r="AH558" s="76">
        <v>0</v>
      </c>
      <c r="AI558" s="76">
        <v>0</v>
      </c>
      <c r="AJ558" s="77">
        <f t="shared" si="8"/>
        <v>0</v>
      </c>
      <c r="AM558" s="70"/>
    </row>
    <row r="559" spans="1:39" ht="20.100000000000001" hidden="1" customHeight="1" outlineLevel="2">
      <c r="A559" s="73">
        <v>1803</v>
      </c>
      <c r="B559" s="74" t="s">
        <v>1193</v>
      </c>
      <c r="C559" s="75" t="s">
        <v>1317</v>
      </c>
      <c r="D559" s="76">
        <v>0</v>
      </c>
      <c r="E559" s="76">
        <v>0</v>
      </c>
      <c r="F559" s="76">
        <v>0</v>
      </c>
      <c r="G559" s="76">
        <v>0</v>
      </c>
      <c r="H559" s="76">
        <v>0</v>
      </c>
      <c r="I559" s="76">
        <v>0</v>
      </c>
      <c r="J559" s="76">
        <v>0</v>
      </c>
      <c r="K559" s="76">
        <v>0</v>
      </c>
      <c r="L559" s="76">
        <v>0</v>
      </c>
      <c r="M559" s="76">
        <v>0</v>
      </c>
      <c r="N559" s="76">
        <v>0</v>
      </c>
      <c r="O559" s="76">
        <v>0</v>
      </c>
      <c r="P559" s="76">
        <v>0</v>
      </c>
      <c r="Q559" s="76">
        <v>0</v>
      </c>
      <c r="R559" s="76">
        <v>0</v>
      </c>
      <c r="S559" s="76">
        <v>0</v>
      </c>
      <c r="T559" s="76">
        <v>0</v>
      </c>
      <c r="U559" s="76">
        <v>0</v>
      </c>
      <c r="V559" s="76">
        <v>0</v>
      </c>
      <c r="W559" s="76">
        <v>0</v>
      </c>
      <c r="X559" s="76">
        <v>0</v>
      </c>
      <c r="Y559" s="76">
        <v>0</v>
      </c>
      <c r="Z559" s="76">
        <v>0</v>
      </c>
      <c r="AA559" s="76">
        <v>0</v>
      </c>
      <c r="AB559" s="76">
        <v>0</v>
      </c>
      <c r="AC559" s="76">
        <v>0</v>
      </c>
      <c r="AD559" s="76">
        <v>0</v>
      </c>
      <c r="AE559" s="76">
        <v>0</v>
      </c>
      <c r="AF559" s="76">
        <v>0</v>
      </c>
      <c r="AG559" s="76">
        <v>0</v>
      </c>
      <c r="AH559" s="76">
        <v>0</v>
      </c>
      <c r="AI559" s="76">
        <v>0</v>
      </c>
      <c r="AJ559" s="77">
        <f t="shared" si="8"/>
        <v>0</v>
      </c>
      <c r="AM559" s="70"/>
    </row>
    <row r="560" spans="1:39" ht="20.100000000000001" hidden="1" customHeight="1" outlineLevel="2">
      <c r="A560" s="73">
        <v>1805</v>
      </c>
      <c r="B560" s="74" t="s">
        <v>1194</v>
      </c>
      <c r="C560" s="75" t="s">
        <v>1317</v>
      </c>
      <c r="D560" s="76">
        <v>0</v>
      </c>
      <c r="E560" s="76">
        <v>0</v>
      </c>
      <c r="F560" s="76">
        <v>0</v>
      </c>
      <c r="G560" s="76">
        <v>0</v>
      </c>
      <c r="H560" s="76">
        <v>0</v>
      </c>
      <c r="I560" s="76">
        <v>0</v>
      </c>
      <c r="J560" s="76">
        <v>0</v>
      </c>
      <c r="K560" s="76">
        <v>0</v>
      </c>
      <c r="L560" s="76">
        <v>0</v>
      </c>
      <c r="M560" s="76">
        <v>0</v>
      </c>
      <c r="N560" s="76">
        <v>0</v>
      </c>
      <c r="O560" s="76">
        <v>0</v>
      </c>
      <c r="P560" s="76">
        <v>0</v>
      </c>
      <c r="Q560" s="76">
        <v>0</v>
      </c>
      <c r="R560" s="76">
        <v>0</v>
      </c>
      <c r="S560" s="76">
        <v>0</v>
      </c>
      <c r="T560" s="76">
        <v>0</v>
      </c>
      <c r="U560" s="76">
        <v>0</v>
      </c>
      <c r="V560" s="76">
        <v>0</v>
      </c>
      <c r="W560" s="76">
        <v>0</v>
      </c>
      <c r="X560" s="76">
        <v>0</v>
      </c>
      <c r="Y560" s="76">
        <v>0</v>
      </c>
      <c r="Z560" s="76">
        <v>0</v>
      </c>
      <c r="AA560" s="76">
        <v>0</v>
      </c>
      <c r="AB560" s="76">
        <v>0</v>
      </c>
      <c r="AC560" s="76">
        <v>0</v>
      </c>
      <c r="AD560" s="76">
        <v>0</v>
      </c>
      <c r="AE560" s="76">
        <v>0</v>
      </c>
      <c r="AF560" s="76">
        <v>0</v>
      </c>
      <c r="AG560" s="76">
        <v>0</v>
      </c>
      <c r="AH560" s="76">
        <v>0</v>
      </c>
      <c r="AI560" s="76">
        <v>0</v>
      </c>
      <c r="AJ560" s="77">
        <f t="shared" si="8"/>
        <v>0</v>
      </c>
      <c r="AM560" s="70"/>
    </row>
    <row r="561" spans="1:39" ht="20.100000000000001" hidden="1" customHeight="1" outlineLevel="2">
      <c r="A561" s="73">
        <v>1806</v>
      </c>
      <c r="B561" s="74" t="s">
        <v>1195</v>
      </c>
      <c r="C561" s="75" t="s">
        <v>1317</v>
      </c>
      <c r="D561" s="76">
        <v>0</v>
      </c>
      <c r="E561" s="76">
        <v>0</v>
      </c>
      <c r="F561" s="76">
        <v>0</v>
      </c>
      <c r="G561" s="76">
        <v>0</v>
      </c>
      <c r="H561" s="76">
        <v>0</v>
      </c>
      <c r="I561" s="76">
        <v>0</v>
      </c>
      <c r="J561" s="76">
        <v>0</v>
      </c>
      <c r="K561" s="76">
        <v>0</v>
      </c>
      <c r="L561" s="76">
        <v>0</v>
      </c>
      <c r="M561" s="76">
        <v>0</v>
      </c>
      <c r="N561" s="76">
        <v>0</v>
      </c>
      <c r="O561" s="76">
        <v>0</v>
      </c>
      <c r="P561" s="76">
        <v>0</v>
      </c>
      <c r="Q561" s="76">
        <v>0</v>
      </c>
      <c r="R561" s="76">
        <v>0</v>
      </c>
      <c r="S561" s="76">
        <v>0</v>
      </c>
      <c r="T561" s="76">
        <v>0</v>
      </c>
      <c r="U561" s="76">
        <v>0</v>
      </c>
      <c r="V561" s="76">
        <v>0</v>
      </c>
      <c r="W561" s="76">
        <v>0</v>
      </c>
      <c r="X561" s="76">
        <v>0</v>
      </c>
      <c r="Y561" s="76">
        <v>0</v>
      </c>
      <c r="Z561" s="76">
        <v>0</v>
      </c>
      <c r="AA561" s="76">
        <v>0</v>
      </c>
      <c r="AB561" s="76">
        <v>0</v>
      </c>
      <c r="AC561" s="76">
        <v>0</v>
      </c>
      <c r="AD561" s="76">
        <v>0</v>
      </c>
      <c r="AE561" s="76">
        <v>0</v>
      </c>
      <c r="AF561" s="76">
        <v>0</v>
      </c>
      <c r="AG561" s="76">
        <v>0</v>
      </c>
      <c r="AH561" s="76">
        <v>0</v>
      </c>
      <c r="AI561" s="76">
        <v>0</v>
      </c>
      <c r="AJ561" s="77">
        <f t="shared" si="8"/>
        <v>0</v>
      </c>
      <c r="AM561" s="70"/>
    </row>
    <row r="562" spans="1:39" ht="20.100000000000001" hidden="1" customHeight="1" outlineLevel="2">
      <c r="A562" s="73">
        <v>1807</v>
      </c>
      <c r="B562" s="74" t="s">
        <v>1196</v>
      </c>
      <c r="C562" s="75" t="s">
        <v>1317</v>
      </c>
      <c r="D562" s="76">
        <v>0</v>
      </c>
      <c r="E562" s="76">
        <v>0</v>
      </c>
      <c r="F562" s="76">
        <v>0</v>
      </c>
      <c r="G562" s="76">
        <v>0</v>
      </c>
      <c r="H562" s="76">
        <v>0</v>
      </c>
      <c r="I562" s="76">
        <v>0</v>
      </c>
      <c r="J562" s="76">
        <v>0</v>
      </c>
      <c r="K562" s="76">
        <v>0</v>
      </c>
      <c r="L562" s="76">
        <v>0</v>
      </c>
      <c r="M562" s="76">
        <v>0</v>
      </c>
      <c r="N562" s="76">
        <v>0</v>
      </c>
      <c r="O562" s="76">
        <v>0</v>
      </c>
      <c r="P562" s="76">
        <v>0</v>
      </c>
      <c r="Q562" s="76">
        <v>0</v>
      </c>
      <c r="R562" s="76">
        <v>0</v>
      </c>
      <c r="S562" s="76">
        <v>0</v>
      </c>
      <c r="T562" s="76">
        <v>0</v>
      </c>
      <c r="U562" s="76">
        <v>0</v>
      </c>
      <c r="V562" s="76">
        <v>0</v>
      </c>
      <c r="W562" s="76">
        <v>0</v>
      </c>
      <c r="X562" s="76">
        <v>0</v>
      </c>
      <c r="Y562" s="76">
        <v>0</v>
      </c>
      <c r="Z562" s="76">
        <v>0</v>
      </c>
      <c r="AA562" s="76">
        <v>0</v>
      </c>
      <c r="AB562" s="76">
        <v>0</v>
      </c>
      <c r="AC562" s="76">
        <v>0</v>
      </c>
      <c r="AD562" s="76">
        <v>0</v>
      </c>
      <c r="AE562" s="76">
        <v>0</v>
      </c>
      <c r="AF562" s="76">
        <v>0</v>
      </c>
      <c r="AG562" s="76">
        <v>0</v>
      </c>
      <c r="AH562" s="76">
        <v>0</v>
      </c>
      <c r="AI562" s="76">
        <v>0</v>
      </c>
      <c r="AJ562" s="77">
        <f t="shared" si="8"/>
        <v>0</v>
      </c>
      <c r="AM562" s="70"/>
    </row>
    <row r="563" spans="1:39" ht="20.100000000000001" hidden="1" customHeight="1" outlineLevel="2">
      <c r="A563" s="73">
        <v>1808</v>
      </c>
      <c r="B563" s="74" t="s">
        <v>1197</v>
      </c>
      <c r="C563" s="75" t="s">
        <v>1317</v>
      </c>
      <c r="D563" s="76">
        <v>0</v>
      </c>
      <c r="E563" s="76">
        <v>0</v>
      </c>
      <c r="F563" s="76">
        <v>0</v>
      </c>
      <c r="G563" s="76">
        <v>0</v>
      </c>
      <c r="H563" s="76">
        <v>0</v>
      </c>
      <c r="I563" s="76">
        <v>0</v>
      </c>
      <c r="J563" s="76">
        <v>0</v>
      </c>
      <c r="K563" s="76">
        <v>0</v>
      </c>
      <c r="L563" s="76">
        <v>0</v>
      </c>
      <c r="M563" s="76">
        <v>0</v>
      </c>
      <c r="N563" s="76">
        <v>0</v>
      </c>
      <c r="O563" s="76">
        <v>0</v>
      </c>
      <c r="P563" s="76">
        <v>0</v>
      </c>
      <c r="Q563" s="76">
        <v>0</v>
      </c>
      <c r="R563" s="76">
        <v>0</v>
      </c>
      <c r="S563" s="76">
        <v>0</v>
      </c>
      <c r="T563" s="76">
        <v>0</v>
      </c>
      <c r="U563" s="76">
        <v>0</v>
      </c>
      <c r="V563" s="76">
        <v>0</v>
      </c>
      <c r="W563" s="76">
        <v>0</v>
      </c>
      <c r="X563" s="76">
        <v>0</v>
      </c>
      <c r="Y563" s="76">
        <v>0</v>
      </c>
      <c r="Z563" s="76">
        <v>0</v>
      </c>
      <c r="AA563" s="76">
        <v>0</v>
      </c>
      <c r="AB563" s="76">
        <v>0</v>
      </c>
      <c r="AC563" s="76">
        <v>0</v>
      </c>
      <c r="AD563" s="76">
        <v>0</v>
      </c>
      <c r="AE563" s="76">
        <v>0</v>
      </c>
      <c r="AF563" s="76">
        <v>0</v>
      </c>
      <c r="AG563" s="76">
        <v>0</v>
      </c>
      <c r="AH563" s="76">
        <v>0</v>
      </c>
      <c r="AI563" s="76">
        <v>0</v>
      </c>
      <c r="AJ563" s="77">
        <f t="shared" si="8"/>
        <v>0</v>
      </c>
      <c r="AM563" s="70"/>
    </row>
    <row r="564" spans="1:39" ht="20.100000000000001" hidden="1" customHeight="1" outlineLevel="2">
      <c r="A564" s="73">
        <v>1809</v>
      </c>
      <c r="B564" s="74" t="s">
        <v>1198</v>
      </c>
      <c r="C564" s="75" t="s">
        <v>1317</v>
      </c>
      <c r="D564" s="76">
        <v>0</v>
      </c>
      <c r="E564" s="76">
        <v>0</v>
      </c>
      <c r="F564" s="76">
        <v>0</v>
      </c>
      <c r="G564" s="76">
        <v>0</v>
      </c>
      <c r="H564" s="76">
        <v>0</v>
      </c>
      <c r="I564" s="76">
        <v>0</v>
      </c>
      <c r="J564" s="76">
        <v>0</v>
      </c>
      <c r="K564" s="76">
        <v>0</v>
      </c>
      <c r="L564" s="76">
        <v>0</v>
      </c>
      <c r="M564" s="76">
        <v>0</v>
      </c>
      <c r="N564" s="76">
        <v>0</v>
      </c>
      <c r="O564" s="76">
        <v>0</v>
      </c>
      <c r="P564" s="76">
        <v>0</v>
      </c>
      <c r="Q564" s="76">
        <v>0</v>
      </c>
      <c r="R564" s="76">
        <v>0</v>
      </c>
      <c r="S564" s="76">
        <v>0</v>
      </c>
      <c r="T564" s="76">
        <v>0</v>
      </c>
      <c r="U564" s="76">
        <v>0</v>
      </c>
      <c r="V564" s="76">
        <v>0</v>
      </c>
      <c r="W564" s="76">
        <v>0</v>
      </c>
      <c r="X564" s="76">
        <v>0</v>
      </c>
      <c r="Y564" s="76">
        <v>0</v>
      </c>
      <c r="Z564" s="76">
        <v>0</v>
      </c>
      <c r="AA564" s="76">
        <v>0</v>
      </c>
      <c r="AB564" s="76">
        <v>0</v>
      </c>
      <c r="AC564" s="76">
        <v>0</v>
      </c>
      <c r="AD564" s="76">
        <v>0</v>
      </c>
      <c r="AE564" s="76">
        <v>0</v>
      </c>
      <c r="AF564" s="76">
        <v>0</v>
      </c>
      <c r="AG564" s="76">
        <v>0</v>
      </c>
      <c r="AH564" s="76">
        <v>0</v>
      </c>
      <c r="AI564" s="76">
        <v>0</v>
      </c>
      <c r="AJ564" s="77">
        <f t="shared" si="8"/>
        <v>0</v>
      </c>
      <c r="AM564" s="70"/>
    </row>
    <row r="565" spans="1:39" ht="20.100000000000001" hidden="1" customHeight="1" outlineLevel="2">
      <c r="A565" s="73">
        <v>1810</v>
      </c>
      <c r="B565" s="74" t="s">
        <v>1199</v>
      </c>
      <c r="C565" s="75" t="s">
        <v>1317</v>
      </c>
      <c r="D565" s="76">
        <v>0</v>
      </c>
      <c r="E565" s="76">
        <v>0</v>
      </c>
      <c r="F565" s="76">
        <v>0</v>
      </c>
      <c r="G565" s="76">
        <v>0</v>
      </c>
      <c r="H565" s="76">
        <v>0</v>
      </c>
      <c r="I565" s="76">
        <v>0</v>
      </c>
      <c r="J565" s="76">
        <v>0</v>
      </c>
      <c r="K565" s="76">
        <v>0</v>
      </c>
      <c r="L565" s="76">
        <v>0</v>
      </c>
      <c r="M565" s="76">
        <v>0</v>
      </c>
      <c r="N565" s="76">
        <v>0</v>
      </c>
      <c r="O565" s="76">
        <v>0</v>
      </c>
      <c r="P565" s="76">
        <v>0</v>
      </c>
      <c r="Q565" s="76">
        <v>0</v>
      </c>
      <c r="R565" s="76">
        <v>0</v>
      </c>
      <c r="S565" s="76">
        <v>0</v>
      </c>
      <c r="T565" s="76">
        <v>0</v>
      </c>
      <c r="U565" s="76">
        <v>0</v>
      </c>
      <c r="V565" s="76">
        <v>0</v>
      </c>
      <c r="W565" s="76">
        <v>0</v>
      </c>
      <c r="X565" s="76">
        <v>0</v>
      </c>
      <c r="Y565" s="76">
        <v>0</v>
      </c>
      <c r="Z565" s="76">
        <v>0</v>
      </c>
      <c r="AA565" s="76">
        <v>0</v>
      </c>
      <c r="AB565" s="76">
        <v>0</v>
      </c>
      <c r="AC565" s="76">
        <v>0</v>
      </c>
      <c r="AD565" s="76">
        <v>0</v>
      </c>
      <c r="AE565" s="76">
        <v>0</v>
      </c>
      <c r="AF565" s="76">
        <v>0</v>
      </c>
      <c r="AG565" s="76">
        <v>0</v>
      </c>
      <c r="AH565" s="76">
        <v>0</v>
      </c>
      <c r="AI565" s="76">
        <v>0</v>
      </c>
      <c r="AJ565" s="77">
        <f t="shared" si="8"/>
        <v>0</v>
      </c>
      <c r="AM565" s="70"/>
    </row>
    <row r="566" spans="1:39" ht="20.100000000000001" hidden="1" customHeight="1" outlineLevel="2">
      <c r="A566" s="73">
        <v>1811</v>
      </c>
      <c r="B566" s="74" t="s">
        <v>1200</v>
      </c>
      <c r="C566" s="75" t="s">
        <v>1317</v>
      </c>
      <c r="D566" s="76">
        <v>0</v>
      </c>
      <c r="E566" s="76">
        <v>0</v>
      </c>
      <c r="F566" s="76">
        <v>0</v>
      </c>
      <c r="G566" s="76">
        <v>0</v>
      </c>
      <c r="H566" s="76">
        <v>0</v>
      </c>
      <c r="I566" s="76">
        <v>0</v>
      </c>
      <c r="J566" s="76">
        <v>0</v>
      </c>
      <c r="K566" s="76">
        <v>0</v>
      </c>
      <c r="L566" s="76">
        <v>0</v>
      </c>
      <c r="M566" s="76">
        <v>0</v>
      </c>
      <c r="N566" s="76">
        <v>0</v>
      </c>
      <c r="O566" s="76">
        <v>0</v>
      </c>
      <c r="P566" s="76">
        <v>0</v>
      </c>
      <c r="Q566" s="76">
        <v>0</v>
      </c>
      <c r="R566" s="76">
        <v>0</v>
      </c>
      <c r="S566" s="76">
        <v>0</v>
      </c>
      <c r="T566" s="76">
        <v>0</v>
      </c>
      <c r="U566" s="76">
        <v>0</v>
      </c>
      <c r="V566" s="76">
        <v>0</v>
      </c>
      <c r="W566" s="76">
        <v>0</v>
      </c>
      <c r="X566" s="76">
        <v>0</v>
      </c>
      <c r="Y566" s="76">
        <v>0</v>
      </c>
      <c r="Z566" s="76">
        <v>0</v>
      </c>
      <c r="AA566" s="76">
        <v>0</v>
      </c>
      <c r="AB566" s="76">
        <v>0</v>
      </c>
      <c r="AC566" s="76">
        <v>0</v>
      </c>
      <c r="AD566" s="76">
        <v>0</v>
      </c>
      <c r="AE566" s="76">
        <v>0</v>
      </c>
      <c r="AF566" s="76">
        <v>0</v>
      </c>
      <c r="AG566" s="76">
        <v>0</v>
      </c>
      <c r="AH566" s="76">
        <v>0</v>
      </c>
      <c r="AI566" s="76">
        <v>0</v>
      </c>
      <c r="AJ566" s="77">
        <f t="shared" si="8"/>
        <v>0</v>
      </c>
      <c r="AM566" s="70"/>
    </row>
    <row r="567" spans="1:39" ht="20.100000000000001" hidden="1" customHeight="1" outlineLevel="2">
      <c r="A567" s="73">
        <v>1812</v>
      </c>
      <c r="B567" s="74" t="s">
        <v>1201</v>
      </c>
      <c r="C567" s="75" t="s">
        <v>1317</v>
      </c>
      <c r="D567" s="76">
        <v>0</v>
      </c>
      <c r="E567" s="76">
        <v>0</v>
      </c>
      <c r="F567" s="76">
        <v>0</v>
      </c>
      <c r="G567" s="76">
        <v>0</v>
      </c>
      <c r="H567" s="76">
        <v>0</v>
      </c>
      <c r="I567" s="76">
        <v>0</v>
      </c>
      <c r="J567" s="76">
        <v>0</v>
      </c>
      <c r="K567" s="76">
        <v>0</v>
      </c>
      <c r="L567" s="76">
        <v>0</v>
      </c>
      <c r="M567" s="76">
        <v>0</v>
      </c>
      <c r="N567" s="76">
        <v>0</v>
      </c>
      <c r="O567" s="76">
        <v>0</v>
      </c>
      <c r="P567" s="76">
        <v>0</v>
      </c>
      <c r="Q567" s="76">
        <v>0</v>
      </c>
      <c r="R567" s="76">
        <v>0</v>
      </c>
      <c r="S567" s="76">
        <v>0</v>
      </c>
      <c r="T567" s="76">
        <v>0</v>
      </c>
      <c r="U567" s="76">
        <v>0</v>
      </c>
      <c r="V567" s="76">
        <v>0</v>
      </c>
      <c r="W567" s="76">
        <v>0</v>
      </c>
      <c r="X567" s="76">
        <v>0</v>
      </c>
      <c r="Y567" s="76">
        <v>0</v>
      </c>
      <c r="Z567" s="76">
        <v>0</v>
      </c>
      <c r="AA567" s="76">
        <v>0</v>
      </c>
      <c r="AB567" s="76">
        <v>0</v>
      </c>
      <c r="AC567" s="76">
        <v>0</v>
      </c>
      <c r="AD567" s="76">
        <v>0</v>
      </c>
      <c r="AE567" s="76">
        <v>0</v>
      </c>
      <c r="AF567" s="76">
        <v>0</v>
      </c>
      <c r="AG567" s="76">
        <v>0</v>
      </c>
      <c r="AH567" s="76">
        <v>0</v>
      </c>
      <c r="AI567" s="76">
        <v>0</v>
      </c>
      <c r="AJ567" s="77">
        <f t="shared" si="8"/>
        <v>0</v>
      </c>
      <c r="AM567" s="70"/>
    </row>
    <row r="568" spans="1:39" ht="20.100000000000001" hidden="1" customHeight="1" outlineLevel="2">
      <c r="A568" s="73">
        <v>1813</v>
      </c>
      <c r="B568" s="74" t="s">
        <v>1202</v>
      </c>
      <c r="C568" s="75" t="s">
        <v>1317</v>
      </c>
      <c r="D568" s="76">
        <v>0</v>
      </c>
      <c r="E568" s="76">
        <v>0</v>
      </c>
      <c r="F568" s="76">
        <v>0</v>
      </c>
      <c r="G568" s="76">
        <v>0</v>
      </c>
      <c r="H568" s="76">
        <v>0</v>
      </c>
      <c r="I568" s="76">
        <v>0</v>
      </c>
      <c r="J568" s="76">
        <v>0</v>
      </c>
      <c r="K568" s="76">
        <v>0</v>
      </c>
      <c r="L568" s="76">
        <v>0</v>
      </c>
      <c r="M568" s="76">
        <v>0</v>
      </c>
      <c r="N568" s="76">
        <v>0</v>
      </c>
      <c r="O568" s="76">
        <v>0</v>
      </c>
      <c r="P568" s="76">
        <v>0</v>
      </c>
      <c r="Q568" s="76">
        <v>0</v>
      </c>
      <c r="R568" s="76">
        <v>0</v>
      </c>
      <c r="S568" s="76">
        <v>0</v>
      </c>
      <c r="T568" s="76">
        <v>0</v>
      </c>
      <c r="U568" s="76">
        <v>0</v>
      </c>
      <c r="V568" s="76">
        <v>0</v>
      </c>
      <c r="W568" s="76">
        <v>0</v>
      </c>
      <c r="X568" s="76">
        <v>0</v>
      </c>
      <c r="Y568" s="76">
        <v>0</v>
      </c>
      <c r="Z568" s="76">
        <v>0</v>
      </c>
      <c r="AA568" s="76">
        <v>0</v>
      </c>
      <c r="AB568" s="76">
        <v>0</v>
      </c>
      <c r="AC568" s="76">
        <v>0</v>
      </c>
      <c r="AD568" s="76">
        <v>0</v>
      </c>
      <c r="AE568" s="76">
        <v>0</v>
      </c>
      <c r="AF568" s="76">
        <v>0</v>
      </c>
      <c r="AG568" s="76">
        <v>0</v>
      </c>
      <c r="AH568" s="76">
        <v>0</v>
      </c>
      <c r="AI568" s="76">
        <v>0</v>
      </c>
      <c r="AJ568" s="77">
        <f t="shared" si="8"/>
        <v>0</v>
      </c>
      <c r="AM568" s="70"/>
    </row>
    <row r="569" spans="1:39" ht="20.100000000000001" hidden="1" customHeight="1" outlineLevel="2">
      <c r="A569" s="73">
        <v>1814</v>
      </c>
      <c r="B569" s="74" t="s">
        <v>1203</v>
      </c>
      <c r="C569" s="75" t="s">
        <v>1317</v>
      </c>
      <c r="D569" s="76">
        <v>0</v>
      </c>
      <c r="E569" s="76">
        <v>0</v>
      </c>
      <c r="F569" s="76">
        <v>0</v>
      </c>
      <c r="G569" s="76">
        <v>0</v>
      </c>
      <c r="H569" s="76">
        <v>0</v>
      </c>
      <c r="I569" s="76">
        <v>0</v>
      </c>
      <c r="J569" s="76">
        <v>0</v>
      </c>
      <c r="K569" s="76">
        <v>0</v>
      </c>
      <c r="L569" s="76">
        <v>0</v>
      </c>
      <c r="M569" s="76">
        <v>0</v>
      </c>
      <c r="N569" s="76">
        <v>0</v>
      </c>
      <c r="O569" s="76">
        <v>0</v>
      </c>
      <c r="P569" s="76">
        <v>0</v>
      </c>
      <c r="Q569" s="76">
        <v>0</v>
      </c>
      <c r="R569" s="76">
        <v>0</v>
      </c>
      <c r="S569" s="76">
        <v>0</v>
      </c>
      <c r="T569" s="76">
        <v>0</v>
      </c>
      <c r="U569" s="76">
        <v>0</v>
      </c>
      <c r="V569" s="76">
        <v>0</v>
      </c>
      <c r="W569" s="76">
        <v>0</v>
      </c>
      <c r="X569" s="76">
        <v>0</v>
      </c>
      <c r="Y569" s="76">
        <v>0</v>
      </c>
      <c r="Z569" s="76">
        <v>0</v>
      </c>
      <c r="AA569" s="76">
        <v>0</v>
      </c>
      <c r="AB569" s="76">
        <v>0</v>
      </c>
      <c r="AC569" s="76">
        <v>0</v>
      </c>
      <c r="AD569" s="76">
        <v>0</v>
      </c>
      <c r="AE569" s="76">
        <v>0</v>
      </c>
      <c r="AF569" s="76">
        <v>0</v>
      </c>
      <c r="AG569" s="76">
        <v>0</v>
      </c>
      <c r="AH569" s="76">
        <v>0</v>
      </c>
      <c r="AI569" s="76">
        <v>0</v>
      </c>
      <c r="AJ569" s="77">
        <f t="shared" si="8"/>
        <v>0</v>
      </c>
      <c r="AM569" s="70"/>
    </row>
    <row r="570" spans="1:39" ht="20.100000000000001" hidden="1" customHeight="1" outlineLevel="2">
      <c r="A570" s="73">
        <v>1815</v>
      </c>
      <c r="B570" s="74" t="s">
        <v>1185</v>
      </c>
      <c r="C570" s="75" t="s">
        <v>1317</v>
      </c>
      <c r="D570" s="76">
        <v>0</v>
      </c>
      <c r="E570" s="76">
        <v>0</v>
      </c>
      <c r="F570" s="76">
        <v>0</v>
      </c>
      <c r="G570" s="76">
        <v>0</v>
      </c>
      <c r="H570" s="76">
        <v>0</v>
      </c>
      <c r="I570" s="76">
        <v>0</v>
      </c>
      <c r="J570" s="76">
        <v>0</v>
      </c>
      <c r="K570" s="76">
        <v>0</v>
      </c>
      <c r="L570" s="76">
        <v>0</v>
      </c>
      <c r="M570" s="76">
        <v>0</v>
      </c>
      <c r="N570" s="76">
        <v>0</v>
      </c>
      <c r="O570" s="76">
        <v>0</v>
      </c>
      <c r="P570" s="76">
        <v>0</v>
      </c>
      <c r="Q570" s="76">
        <v>0</v>
      </c>
      <c r="R570" s="76">
        <v>0</v>
      </c>
      <c r="S570" s="76">
        <v>0</v>
      </c>
      <c r="T570" s="76">
        <v>0</v>
      </c>
      <c r="U570" s="76">
        <v>0</v>
      </c>
      <c r="V570" s="76">
        <v>0</v>
      </c>
      <c r="W570" s="76">
        <v>0</v>
      </c>
      <c r="X570" s="76">
        <v>0</v>
      </c>
      <c r="Y570" s="76">
        <v>0</v>
      </c>
      <c r="Z570" s="76">
        <v>0</v>
      </c>
      <c r="AA570" s="76">
        <v>0</v>
      </c>
      <c r="AB570" s="76">
        <v>0</v>
      </c>
      <c r="AC570" s="76">
        <v>0</v>
      </c>
      <c r="AD570" s="76">
        <v>0</v>
      </c>
      <c r="AE570" s="76">
        <v>0</v>
      </c>
      <c r="AF570" s="76">
        <v>0</v>
      </c>
      <c r="AG570" s="76">
        <v>0</v>
      </c>
      <c r="AH570" s="76">
        <v>0</v>
      </c>
      <c r="AI570" s="76">
        <v>0</v>
      </c>
      <c r="AJ570" s="77">
        <f t="shared" si="8"/>
        <v>0</v>
      </c>
      <c r="AM570" s="70"/>
    </row>
    <row r="571" spans="1:39" ht="20.100000000000001" hidden="1" customHeight="1" outlineLevel="2">
      <c r="A571" s="73">
        <v>1816</v>
      </c>
      <c r="B571" s="74" t="s">
        <v>1204</v>
      </c>
      <c r="C571" s="75" t="s">
        <v>1317</v>
      </c>
      <c r="D571" s="76">
        <v>0</v>
      </c>
      <c r="E571" s="76">
        <v>0</v>
      </c>
      <c r="F571" s="76">
        <v>0</v>
      </c>
      <c r="G571" s="76">
        <v>0</v>
      </c>
      <c r="H571" s="76">
        <v>0</v>
      </c>
      <c r="I571" s="76">
        <v>0</v>
      </c>
      <c r="J571" s="76">
        <v>0</v>
      </c>
      <c r="K571" s="76">
        <v>0</v>
      </c>
      <c r="L571" s="76">
        <v>0</v>
      </c>
      <c r="M571" s="76">
        <v>0</v>
      </c>
      <c r="N571" s="76">
        <v>0</v>
      </c>
      <c r="O571" s="76">
        <v>0</v>
      </c>
      <c r="P571" s="76">
        <v>0</v>
      </c>
      <c r="Q571" s="76">
        <v>0</v>
      </c>
      <c r="R571" s="76">
        <v>0</v>
      </c>
      <c r="S571" s="76">
        <v>0</v>
      </c>
      <c r="T571" s="76">
        <v>0</v>
      </c>
      <c r="U571" s="76">
        <v>0</v>
      </c>
      <c r="V571" s="76">
        <v>0</v>
      </c>
      <c r="W571" s="76">
        <v>0</v>
      </c>
      <c r="X571" s="76">
        <v>0</v>
      </c>
      <c r="Y571" s="76">
        <v>0</v>
      </c>
      <c r="Z571" s="76">
        <v>0</v>
      </c>
      <c r="AA571" s="76">
        <v>0</v>
      </c>
      <c r="AB571" s="76">
        <v>0</v>
      </c>
      <c r="AC571" s="76">
        <v>0</v>
      </c>
      <c r="AD571" s="76">
        <v>0</v>
      </c>
      <c r="AE571" s="76">
        <v>0</v>
      </c>
      <c r="AF571" s="76">
        <v>0</v>
      </c>
      <c r="AG571" s="76">
        <v>0</v>
      </c>
      <c r="AH571" s="76">
        <v>0</v>
      </c>
      <c r="AI571" s="76">
        <v>0</v>
      </c>
      <c r="AJ571" s="77">
        <f t="shared" si="8"/>
        <v>0</v>
      </c>
      <c r="AM571" s="70"/>
    </row>
    <row r="572" spans="1:39" ht="20.100000000000001" hidden="1" customHeight="1" outlineLevel="2">
      <c r="A572" s="73">
        <v>1817</v>
      </c>
      <c r="B572" s="74" t="s">
        <v>1205</v>
      </c>
      <c r="C572" s="75" t="s">
        <v>1317</v>
      </c>
      <c r="D572" s="76">
        <v>0</v>
      </c>
      <c r="E572" s="76">
        <v>0</v>
      </c>
      <c r="F572" s="76">
        <v>0</v>
      </c>
      <c r="G572" s="76">
        <v>0</v>
      </c>
      <c r="H572" s="76">
        <v>0</v>
      </c>
      <c r="I572" s="76">
        <v>0</v>
      </c>
      <c r="J572" s="76">
        <v>0</v>
      </c>
      <c r="K572" s="76">
        <v>0</v>
      </c>
      <c r="L572" s="76">
        <v>0</v>
      </c>
      <c r="M572" s="76">
        <v>0</v>
      </c>
      <c r="N572" s="76">
        <v>0</v>
      </c>
      <c r="O572" s="76">
        <v>0</v>
      </c>
      <c r="P572" s="76">
        <v>0</v>
      </c>
      <c r="Q572" s="76">
        <v>0</v>
      </c>
      <c r="R572" s="76">
        <v>0</v>
      </c>
      <c r="S572" s="76">
        <v>0</v>
      </c>
      <c r="T572" s="76">
        <v>0</v>
      </c>
      <c r="U572" s="76">
        <v>0</v>
      </c>
      <c r="V572" s="76">
        <v>0</v>
      </c>
      <c r="W572" s="76">
        <v>0</v>
      </c>
      <c r="X572" s="76">
        <v>0</v>
      </c>
      <c r="Y572" s="76">
        <v>0</v>
      </c>
      <c r="Z572" s="76">
        <v>0</v>
      </c>
      <c r="AA572" s="76">
        <v>0</v>
      </c>
      <c r="AB572" s="76">
        <v>0</v>
      </c>
      <c r="AC572" s="76">
        <v>0</v>
      </c>
      <c r="AD572" s="76">
        <v>0</v>
      </c>
      <c r="AE572" s="76">
        <v>0</v>
      </c>
      <c r="AF572" s="76">
        <v>0</v>
      </c>
      <c r="AG572" s="76">
        <v>0</v>
      </c>
      <c r="AH572" s="76">
        <v>0</v>
      </c>
      <c r="AI572" s="76">
        <v>0</v>
      </c>
      <c r="AJ572" s="77">
        <f t="shared" si="8"/>
        <v>0</v>
      </c>
      <c r="AM572" s="70"/>
    </row>
    <row r="573" spans="1:39" ht="20.100000000000001" hidden="1" customHeight="1" outlineLevel="2">
      <c r="A573" s="73">
        <v>1818</v>
      </c>
      <c r="B573" s="74" t="s">
        <v>1206</v>
      </c>
      <c r="C573" s="75" t="s">
        <v>1317</v>
      </c>
      <c r="D573" s="76">
        <v>0</v>
      </c>
      <c r="E573" s="76">
        <v>0</v>
      </c>
      <c r="F573" s="76">
        <v>0</v>
      </c>
      <c r="G573" s="76">
        <v>0</v>
      </c>
      <c r="H573" s="76">
        <v>0</v>
      </c>
      <c r="I573" s="76">
        <v>0</v>
      </c>
      <c r="J573" s="76">
        <v>0</v>
      </c>
      <c r="K573" s="76">
        <v>0</v>
      </c>
      <c r="L573" s="76">
        <v>0</v>
      </c>
      <c r="M573" s="76">
        <v>0</v>
      </c>
      <c r="N573" s="76">
        <v>0</v>
      </c>
      <c r="O573" s="76">
        <v>0</v>
      </c>
      <c r="P573" s="76">
        <v>0</v>
      </c>
      <c r="Q573" s="76">
        <v>0</v>
      </c>
      <c r="R573" s="76">
        <v>0</v>
      </c>
      <c r="S573" s="76">
        <v>0</v>
      </c>
      <c r="T573" s="76">
        <v>0</v>
      </c>
      <c r="U573" s="76">
        <v>0</v>
      </c>
      <c r="V573" s="76">
        <v>0</v>
      </c>
      <c r="W573" s="76">
        <v>0</v>
      </c>
      <c r="X573" s="76">
        <v>0</v>
      </c>
      <c r="Y573" s="76">
        <v>0</v>
      </c>
      <c r="Z573" s="76">
        <v>0</v>
      </c>
      <c r="AA573" s="76">
        <v>0</v>
      </c>
      <c r="AB573" s="76">
        <v>0</v>
      </c>
      <c r="AC573" s="76">
        <v>0</v>
      </c>
      <c r="AD573" s="76">
        <v>0</v>
      </c>
      <c r="AE573" s="76">
        <v>0</v>
      </c>
      <c r="AF573" s="76">
        <v>0</v>
      </c>
      <c r="AG573" s="76">
        <v>0</v>
      </c>
      <c r="AH573" s="76">
        <v>0</v>
      </c>
      <c r="AI573" s="76">
        <v>0</v>
      </c>
      <c r="AJ573" s="77">
        <f t="shared" si="8"/>
        <v>0</v>
      </c>
      <c r="AM573" s="70"/>
    </row>
    <row r="574" spans="1:39" ht="20.100000000000001" hidden="1" customHeight="1" outlineLevel="2">
      <c r="A574" s="73">
        <v>1819</v>
      </c>
      <c r="B574" s="74" t="s">
        <v>1207</v>
      </c>
      <c r="C574" s="75" t="s">
        <v>1317</v>
      </c>
      <c r="D574" s="76">
        <v>0</v>
      </c>
      <c r="E574" s="76">
        <v>0</v>
      </c>
      <c r="F574" s="76">
        <v>0</v>
      </c>
      <c r="G574" s="76">
        <v>0</v>
      </c>
      <c r="H574" s="76">
        <v>0</v>
      </c>
      <c r="I574" s="76">
        <v>0</v>
      </c>
      <c r="J574" s="76">
        <v>0</v>
      </c>
      <c r="K574" s="76">
        <v>0</v>
      </c>
      <c r="L574" s="76">
        <v>0</v>
      </c>
      <c r="M574" s="76">
        <v>0</v>
      </c>
      <c r="N574" s="76">
        <v>0</v>
      </c>
      <c r="O574" s="76">
        <v>0</v>
      </c>
      <c r="P574" s="76">
        <v>0</v>
      </c>
      <c r="Q574" s="76">
        <v>0</v>
      </c>
      <c r="R574" s="76">
        <v>0</v>
      </c>
      <c r="S574" s="76">
        <v>0</v>
      </c>
      <c r="T574" s="76">
        <v>0</v>
      </c>
      <c r="U574" s="76">
        <v>0</v>
      </c>
      <c r="V574" s="76">
        <v>0</v>
      </c>
      <c r="W574" s="76">
        <v>0</v>
      </c>
      <c r="X574" s="76">
        <v>0</v>
      </c>
      <c r="Y574" s="76">
        <v>0</v>
      </c>
      <c r="Z574" s="76">
        <v>0</v>
      </c>
      <c r="AA574" s="76">
        <v>0</v>
      </c>
      <c r="AB574" s="76">
        <v>0</v>
      </c>
      <c r="AC574" s="76">
        <v>0</v>
      </c>
      <c r="AD574" s="76">
        <v>0</v>
      </c>
      <c r="AE574" s="76">
        <v>0</v>
      </c>
      <c r="AF574" s="76">
        <v>0</v>
      </c>
      <c r="AG574" s="76">
        <v>0</v>
      </c>
      <c r="AH574" s="76">
        <v>0</v>
      </c>
      <c r="AI574" s="76">
        <v>0</v>
      </c>
      <c r="AJ574" s="77">
        <f t="shared" si="8"/>
        <v>0</v>
      </c>
      <c r="AM574" s="70"/>
    </row>
    <row r="575" spans="1:39" ht="20.100000000000001" hidden="1" customHeight="1" outlineLevel="2">
      <c r="A575" s="73">
        <v>1820</v>
      </c>
      <c r="B575" s="74" t="s">
        <v>1208</v>
      </c>
      <c r="C575" s="75" t="s">
        <v>1317</v>
      </c>
      <c r="D575" s="76">
        <v>0</v>
      </c>
      <c r="E575" s="76">
        <v>0</v>
      </c>
      <c r="F575" s="76">
        <v>0</v>
      </c>
      <c r="G575" s="76">
        <v>0</v>
      </c>
      <c r="H575" s="76">
        <v>0</v>
      </c>
      <c r="I575" s="76">
        <v>0</v>
      </c>
      <c r="J575" s="76">
        <v>0</v>
      </c>
      <c r="K575" s="76">
        <v>0</v>
      </c>
      <c r="L575" s="76">
        <v>0</v>
      </c>
      <c r="M575" s="76">
        <v>0</v>
      </c>
      <c r="N575" s="76">
        <v>0</v>
      </c>
      <c r="O575" s="76">
        <v>0</v>
      </c>
      <c r="P575" s="76">
        <v>0</v>
      </c>
      <c r="Q575" s="76">
        <v>0</v>
      </c>
      <c r="R575" s="76">
        <v>0</v>
      </c>
      <c r="S575" s="76">
        <v>0</v>
      </c>
      <c r="T575" s="76">
        <v>0</v>
      </c>
      <c r="U575" s="76">
        <v>0</v>
      </c>
      <c r="V575" s="76">
        <v>0</v>
      </c>
      <c r="W575" s="76">
        <v>0</v>
      </c>
      <c r="X575" s="76">
        <v>0</v>
      </c>
      <c r="Y575" s="76">
        <v>0</v>
      </c>
      <c r="Z575" s="76">
        <v>0</v>
      </c>
      <c r="AA575" s="76">
        <v>0</v>
      </c>
      <c r="AB575" s="76">
        <v>0</v>
      </c>
      <c r="AC575" s="76">
        <v>0</v>
      </c>
      <c r="AD575" s="76">
        <v>0</v>
      </c>
      <c r="AE575" s="76">
        <v>0</v>
      </c>
      <c r="AF575" s="76">
        <v>0</v>
      </c>
      <c r="AG575" s="76">
        <v>0</v>
      </c>
      <c r="AH575" s="76">
        <v>0</v>
      </c>
      <c r="AI575" s="76">
        <v>0</v>
      </c>
      <c r="AJ575" s="77">
        <f t="shared" si="8"/>
        <v>0</v>
      </c>
      <c r="AM575" s="70"/>
    </row>
    <row r="576" spans="1:39" ht="20.100000000000001" hidden="1" customHeight="1" outlineLevel="2">
      <c r="A576" s="73">
        <v>1901</v>
      </c>
      <c r="B576" s="74" t="s">
        <v>1209</v>
      </c>
      <c r="C576" s="75" t="s">
        <v>1317</v>
      </c>
      <c r="D576" s="76">
        <v>0</v>
      </c>
      <c r="E576" s="76">
        <v>0</v>
      </c>
      <c r="F576" s="76">
        <v>0</v>
      </c>
      <c r="G576" s="76">
        <v>0</v>
      </c>
      <c r="H576" s="76">
        <v>0</v>
      </c>
      <c r="I576" s="76">
        <v>0</v>
      </c>
      <c r="J576" s="76">
        <v>0</v>
      </c>
      <c r="K576" s="76">
        <v>0</v>
      </c>
      <c r="L576" s="76">
        <v>0</v>
      </c>
      <c r="M576" s="76">
        <v>0</v>
      </c>
      <c r="N576" s="76">
        <v>0</v>
      </c>
      <c r="O576" s="76">
        <v>0</v>
      </c>
      <c r="P576" s="76">
        <v>0</v>
      </c>
      <c r="Q576" s="76">
        <v>0</v>
      </c>
      <c r="R576" s="76">
        <v>0</v>
      </c>
      <c r="S576" s="76">
        <v>0</v>
      </c>
      <c r="T576" s="76">
        <v>0</v>
      </c>
      <c r="U576" s="76">
        <v>0</v>
      </c>
      <c r="V576" s="76">
        <v>0</v>
      </c>
      <c r="W576" s="76">
        <v>0</v>
      </c>
      <c r="X576" s="76">
        <v>0</v>
      </c>
      <c r="Y576" s="76">
        <v>0</v>
      </c>
      <c r="Z576" s="76">
        <v>0</v>
      </c>
      <c r="AA576" s="76">
        <v>0</v>
      </c>
      <c r="AB576" s="76">
        <v>0</v>
      </c>
      <c r="AC576" s="76">
        <v>0</v>
      </c>
      <c r="AD576" s="76">
        <v>0</v>
      </c>
      <c r="AE576" s="76">
        <v>0</v>
      </c>
      <c r="AF576" s="76">
        <v>0</v>
      </c>
      <c r="AG576" s="76">
        <v>0</v>
      </c>
      <c r="AH576" s="76">
        <v>0</v>
      </c>
      <c r="AI576" s="76">
        <v>0</v>
      </c>
      <c r="AJ576" s="77">
        <f t="shared" si="8"/>
        <v>0</v>
      </c>
      <c r="AM576" s="70"/>
    </row>
    <row r="577" spans="1:39" ht="20.100000000000001" hidden="1" customHeight="1" outlineLevel="2">
      <c r="A577" s="73">
        <v>1902</v>
      </c>
      <c r="B577" s="74" t="s">
        <v>1210</v>
      </c>
      <c r="C577" s="75" t="s">
        <v>1317</v>
      </c>
      <c r="D577" s="76">
        <v>0</v>
      </c>
      <c r="E577" s="76">
        <v>0</v>
      </c>
      <c r="F577" s="76">
        <v>0</v>
      </c>
      <c r="G577" s="76">
        <v>0</v>
      </c>
      <c r="H577" s="76">
        <v>0</v>
      </c>
      <c r="I577" s="76">
        <v>0</v>
      </c>
      <c r="J577" s="76">
        <v>0</v>
      </c>
      <c r="K577" s="76">
        <v>0</v>
      </c>
      <c r="L577" s="76">
        <v>0</v>
      </c>
      <c r="M577" s="76">
        <v>0</v>
      </c>
      <c r="N577" s="76">
        <v>0</v>
      </c>
      <c r="O577" s="76">
        <v>0</v>
      </c>
      <c r="P577" s="76">
        <v>0</v>
      </c>
      <c r="Q577" s="76">
        <v>0</v>
      </c>
      <c r="R577" s="76">
        <v>0</v>
      </c>
      <c r="S577" s="76">
        <v>0</v>
      </c>
      <c r="T577" s="76">
        <v>0</v>
      </c>
      <c r="U577" s="76">
        <v>0</v>
      </c>
      <c r="V577" s="76">
        <v>0</v>
      </c>
      <c r="W577" s="76">
        <v>0</v>
      </c>
      <c r="X577" s="76">
        <v>0</v>
      </c>
      <c r="Y577" s="76">
        <v>0</v>
      </c>
      <c r="Z577" s="76">
        <v>0</v>
      </c>
      <c r="AA577" s="76">
        <v>0</v>
      </c>
      <c r="AB577" s="76">
        <v>0</v>
      </c>
      <c r="AC577" s="76">
        <v>0</v>
      </c>
      <c r="AD577" s="76">
        <v>0</v>
      </c>
      <c r="AE577" s="76">
        <v>0</v>
      </c>
      <c r="AF577" s="76">
        <v>0</v>
      </c>
      <c r="AG577" s="76">
        <v>0</v>
      </c>
      <c r="AH577" s="76">
        <v>0</v>
      </c>
      <c r="AI577" s="76">
        <v>0</v>
      </c>
      <c r="AJ577" s="77">
        <f t="shared" si="8"/>
        <v>0</v>
      </c>
      <c r="AM577" s="70"/>
    </row>
    <row r="578" spans="1:39" ht="20.100000000000001" hidden="1" customHeight="1" outlineLevel="2">
      <c r="A578" s="73">
        <v>1903</v>
      </c>
      <c r="B578" s="74" t="s">
        <v>1211</v>
      </c>
      <c r="C578" s="75" t="s">
        <v>1317</v>
      </c>
      <c r="D578" s="76">
        <v>0</v>
      </c>
      <c r="E578" s="76">
        <v>0</v>
      </c>
      <c r="F578" s="76">
        <v>0</v>
      </c>
      <c r="G578" s="76">
        <v>0</v>
      </c>
      <c r="H578" s="76">
        <v>0</v>
      </c>
      <c r="I578" s="76">
        <v>0</v>
      </c>
      <c r="J578" s="76">
        <v>0</v>
      </c>
      <c r="K578" s="76">
        <v>0</v>
      </c>
      <c r="L578" s="76">
        <v>0</v>
      </c>
      <c r="M578" s="76">
        <v>0</v>
      </c>
      <c r="N578" s="76">
        <v>0</v>
      </c>
      <c r="O578" s="76">
        <v>0</v>
      </c>
      <c r="P578" s="76">
        <v>0</v>
      </c>
      <c r="Q578" s="76">
        <v>0</v>
      </c>
      <c r="R578" s="76">
        <v>0</v>
      </c>
      <c r="S578" s="76">
        <v>0</v>
      </c>
      <c r="T578" s="76">
        <v>0</v>
      </c>
      <c r="U578" s="76">
        <v>0</v>
      </c>
      <c r="V578" s="76">
        <v>0</v>
      </c>
      <c r="W578" s="76">
        <v>0</v>
      </c>
      <c r="X578" s="76">
        <v>0</v>
      </c>
      <c r="Y578" s="76">
        <v>0</v>
      </c>
      <c r="Z578" s="76">
        <v>0</v>
      </c>
      <c r="AA578" s="76">
        <v>0</v>
      </c>
      <c r="AB578" s="76">
        <v>0</v>
      </c>
      <c r="AC578" s="76">
        <v>0</v>
      </c>
      <c r="AD578" s="76">
        <v>0</v>
      </c>
      <c r="AE578" s="76">
        <v>0</v>
      </c>
      <c r="AF578" s="76">
        <v>0</v>
      </c>
      <c r="AG578" s="76">
        <v>0</v>
      </c>
      <c r="AH578" s="76">
        <v>0</v>
      </c>
      <c r="AI578" s="76">
        <v>0</v>
      </c>
      <c r="AJ578" s="77">
        <f t="shared" si="8"/>
        <v>0</v>
      </c>
      <c r="AM578" s="70"/>
    </row>
    <row r="579" spans="1:39" ht="20.100000000000001" hidden="1" customHeight="1" outlineLevel="2">
      <c r="A579" s="73">
        <v>1904</v>
      </c>
      <c r="B579" s="74" t="s">
        <v>1212</v>
      </c>
      <c r="C579" s="75" t="s">
        <v>1317</v>
      </c>
      <c r="D579" s="76">
        <v>0</v>
      </c>
      <c r="E579" s="76">
        <v>0</v>
      </c>
      <c r="F579" s="76">
        <v>0</v>
      </c>
      <c r="G579" s="76">
        <v>0</v>
      </c>
      <c r="H579" s="76">
        <v>0</v>
      </c>
      <c r="I579" s="76">
        <v>0</v>
      </c>
      <c r="J579" s="76">
        <v>0</v>
      </c>
      <c r="K579" s="76">
        <v>0</v>
      </c>
      <c r="L579" s="76">
        <v>0</v>
      </c>
      <c r="M579" s="76">
        <v>0</v>
      </c>
      <c r="N579" s="76">
        <v>0</v>
      </c>
      <c r="O579" s="76">
        <v>0</v>
      </c>
      <c r="P579" s="76">
        <v>0</v>
      </c>
      <c r="Q579" s="76">
        <v>0</v>
      </c>
      <c r="R579" s="76">
        <v>0</v>
      </c>
      <c r="S579" s="76">
        <v>0</v>
      </c>
      <c r="T579" s="76">
        <v>0</v>
      </c>
      <c r="U579" s="76">
        <v>0</v>
      </c>
      <c r="V579" s="76">
        <v>0</v>
      </c>
      <c r="W579" s="76">
        <v>0</v>
      </c>
      <c r="X579" s="76">
        <v>0</v>
      </c>
      <c r="Y579" s="76">
        <v>0</v>
      </c>
      <c r="Z579" s="76">
        <v>0</v>
      </c>
      <c r="AA579" s="76">
        <v>0</v>
      </c>
      <c r="AB579" s="76">
        <v>0</v>
      </c>
      <c r="AC579" s="76">
        <v>0</v>
      </c>
      <c r="AD579" s="76">
        <v>0</v>
      </c>
      <c r="AE579" s="76">
        <v>0</v>
      </c>
      <c r="AF579" s="76">
        <v>0</v>
      </c>
      <c r="AG579" s="76">
        <v>0</v>
      </c>
      <c r="AH579" s="76">
        <v>0</v>
      </c>
      <c r="AI579" s="76">
        <v>0</v>
      </c>
      <c r="AJ579" s="77">
        <f t="shared" si="8"/>
        <v>0</v>
      </c>
      <c r="AM579" s="70"/>
    </row>
    <row r="580" spans="1:39" ht="20.100000000000001" hidden="1" customHeight="1" outlineLevel="2">
      <c r="A580" s="73">
        <v>1905</v>
      </c>
      <c r="B580" s="74" t="s">
        <v>1213</v>
      </c>
      <c r="C580" s="75" t="s">
        <v>1317</v>
      </c>
      <c r="D580" s="76">
        <v>0</v>
      </c>
      <c r="E580" s="76">
        <v>0</v>
      </c>
      <c r="F580" s="76">
        <v>0</v>
      </c>
      <c r="G580" s="76">
        <v>0</v>
      </c>
      <c r="H580" s="76">
        <v>0</v>
      </c>
      <c r="I580" s="76">
        <v>0</v>
      </c>
      <c r="J580" s="76">
        <v>0</v>
      </c>
      <c r="K580" s="76">
        <v>0</v>
      </c>
      <c r="L580" s="76">
        <v>0</v>
      </c>
      <c r="M580" s="76">
        <v>0</v>
      </c>
      <c r="N580" s="76">
        <v>0</v>
      </c>
      <c r="O580" s="76">
        <v>0</v>
      </c>
      <c r="P580" s="76">
        <v>0</v>
      </c>
      <c r="Q580" s="76">
        <v>0</v>
      </c>
      <c r="R580" s="76">
        <v>0</v>
      </c>
      <c r="S580" s="76">
        <v>0</v>
      </c>
      <c r="T580" s="76">
        <v>0</v>
      </c>
      <c r="U580" s="76">
        <v>0</v>
      </c>
      <c r="V580" s="76">
        <v>0</v>
      </c>
      <c r="W580" s="76">
        <v>0</v>
      </c>
      <c r="X580" s="76">
        <v>0</v>
      </c>
      <c r="Y580" s="76">
        <v>0</v>
      </c>
      <c r="Z580" s="76">
        <v>0</v>
      </c>
      <c r="AA580" s="76">
        <v>0</v>
      </c>
      <c r="AB580" s="76">
        <v>0</v>
      </c>
      <c r="AC580" s="76">
        <v>0</v>
      </c>
      <c r="AD580" s="76">
        <v>0</v>
      </c>
      <c r="AE580" s="76">
        <v>0</v>
      </c>
      <c r="AF580" s="76">
        <v>0</v>
      </c>
      <c r="AG580" s="76">
        <v>0</v>
      </c>
      <c r="AH580" s="76">
        <v>0</v>
      </c>
      <c r="AI580" s="76">
        <v>0</v>
      </c>
      <c r="AJ580" s="77">
        <f t="shared" si="8"/>
        <v>0</v>
      </c>
      <c r="AM580" s="70"/>
    </row>
    <row r="581" spans="1:39" ht="20.100000000000001" hidden="1" customHeight="1" outlineLevel="2">
      <c r="A581" s="73">
        <v>1906</v>
      </c>
      <c r="B581" s="74" t="s">
        <v>1189</v>
      </c>
      <c r="C581" s="75" t="s">
        <v>1317</v>
      </c>
      <c r="D581" s="76">
        <v>0</v>
      </c>
      <c r="E581" s="76">
        <v>0</v>
      </c>
      <c r="F581" s="76">
        <v>0</v>
      </c>
      <c r="G581" s="76">
        <v>0</v>
      </c>
      <c r="H581" s="76">
        <v>0</v>
      </c>
      <c r="I581" s="76">
        <v>0</v>
      </c>
      <c r="J581" s="76">
        <v>0</v>
      </c>
      <c r="K581" s="76">
        <v>0</v>
      </c>
      <c r="L581" s="76">
        <v>0</v>
      </c>
      <c r="M581" s="76">
        <v>0</v>
      </c>
      <c r="N581" s="76">
        <v>0</v>
      </c>
      <c r="O581" s="76">
        <v>0</v>
      </c>
      <c r="P581" s="76">
        <v>0</v>
      </c>
      <c r="Q581" s="76">
        <v>0</v>
      </c>
      <c r="R581" s="76">
        <v>0</v>
      </c>
      <c r="S581" s="76">
        <v>0</v>
      </c>
      <c r="T581" s="76">
        <v>0</v>
      </c>
      <c r="U581" s="76">
        <v>0</v>
      </c>
      <c r="V581" s="76">
        <v>0</v>
      </c>
      <c r="W581" s="76">
        <v>0</v>
      </c>
      <c r="X581" s="76">
        <v>0</v>
      </c>
      <c r="Y581" s="76">
        <v>0</v>
      </c>
      <c r="Z581" s="76">
        <v>0</v>
      </c>
      <c r="AA581" s="76">
        <v>0</v>
      </c>
      <c r="AB581" s="76">
        <v>0</v>
      </c>
      <c r="AC581" s="76">
        <v>0</v>
      </c>
      <c r="AD581" s="76">
        <v>0</v>
      </c>
      <c r="AE581" s="76">
        <v>0</v>
      </c>
      <c r="AF581" s="76">
        <v>0</v>
      </c>
      <c r="AG581" s="76">
        <v>0</v>
      </c>
      <c r="AH581" s="76">
        <v>0</v>
      </c>
      <c r="AI581" s="76">
        <v>0</v>
      </c>
      <c r="AJ581" s="77">
        <f t="shared" si="8"/>
        <v>0</v>
      </c>
      <c r="AM581" s="70"/>
    </row>
    <row r="582" spans="1:39" ht="20.100000000000001" hidden="1" customHeight="1" outlineLevel="2">
      <c r="A582" s="73">
        <v>1907</v>
      </c>
      <c r="B582" s="74" t="s">
        <v>1214</v>
      </c>
      <c r="C582" s="75" t="s">
        <v>1317</v>
      </c>
      <c r="D582" s="76">
        <v>0</v>
      </c>
      <c r="E582" s="76">
        <v>0</v>
      </c>
      <c r="F582" s="76">
        <v>0</v>
      </c>
      <c r="G582" s="76">
        <v>0</v>
      </c>
      <c r="H582" s="76">
        <v>0</v>
      </c>
      <c r="I582" s="76">
        <v>0</v>
      </c>
      <c r="J582" s="76">
        <v>0</v>
      </c>
      <c r="K582" s="76">
        <v>0</v>
      </c>
      <c r="L582" s="76">
        <v>0</v>
      </c>
      <c r="M582" s="76">
        <v>0</v>
      </c>
      <c r="N582" s="76">
        <v>0</v>
      </c>
      <c r="O582" s="76">
        <v>0</v>
      </c>
      <c r="P582" s="76">
        <v>0</v>
      </c>
      <c r="Q582" s="76">
        <v>0</v>
      </c>
      <c r="R582" s="76">
        <v>0</v>
      </c>
      <c r="S582" s="76">
        <v>0</v>
      </c>
      <c r="T582" s="76">
        <v>0</v>
      </c>
      <c r="U582" s="76">
        <v>0</v>
      </c>
      <c r="V582" s="76">
        <v>0</v>
      </c>
      <c r="W582" s="76">
        <v>0</v>
      </c>
      <c r="X582" s="76">
        <v>0</v>
      </c>
      <c r="Y582" s="76">
        <v>0</v>
      </c>
      <c r="Z582" s="76">
        <v>0</v>
      </c>
      <c r="AA582" s="76">
        <v>0</v>
      </c>
      <c r="AB582" s="76">
        <v>0</v>
      </c>
      <c r="AC582" s="76">
        <v>0</v>
      </c>
      <c r="AD582" s="76">
        <v>0</v>
      </c>
      <c r="AE582" s="76">
        <v>0</v>
      </c>
      <c r="AF582" s="76">
        <v>0</v>
      </c>
      <c r="AG582" s="76">
        <v>0</v>
      </c>
      <c r="AH582" s="76">
        <v>0</v>
      </c>
      <c r="AI582" s="76">
        <v>0</v>
      </c>
      <c r="AJ582" s="77">
        <f t="shared" si="8"/>
        <v>0</v>
      </c>
      <c r="AM582" s="70"/>
    </row>
    <row r="583" spans="1:39" ht="20.100000000000001" hidden="1" customHeight="1" outlineLevel="2">
      <c r="A583" s="73">
        <v>1908</v>
      </c>
      <c r="B583" s="74" t="s">
        <v>1215</v>
      </c>
      <c r="C583" s="75" t="s">
        <v>1317</v>
      </c>
      <c r="D583" s="76">
        <v>0</v>
      </c>
      <c r="E583" s="76">
        <v>0</v>
      </c>
      <c r="F583" s="76">
        <v>0</v>
      </c>
      <c r="G583" s="76">
        <v>0</v>
      </c>
      <c r="H583" s="76">
        <v>0</v>
      </c>
      <c r="I583" s="76">
        <v>0</v>
      </c>
      <c r="J583" s="76">
        <v>0</v>
      </c>
      <c r="K583" s="76">
        <v>0</v>
      </c>
      <c r="L583" s="76">
        <v>0</v>
      </c>
      <c r="M583" s="76">
        <v>0</v>
      </c>
      <c r="N583" s="76">
        <v>0</v>
      </c>
      <c r="O583" s="76">
        <v>0</v>
      </c>
      <c r="P583" s="76">
        <v>0</v>
      </c>
      <c r="Q583" s="76">
        <v>0</v>
      </c>
      <c r="R583" s="76">
        <v>0</v>
      </c>
      <c r="S583" s="76">
        <v>0</v>
      </c>
      <c r="T583" s="76">
        <v>0</v>
      </c>
      <c r="U583" s="76">
        <v>0</v>
      </c>
      <c r="V583" s="76">
        <v>0</v>
      </c>
      <c r="W583" s="76">
        <v>0</v>
      </c>
      <c r="X583" s="76">
        <v>0</v>
      </c>
      <c r="Y583" s="76">
        <v>0</v>
      </c>
      <c r="Z583" s="76">
        <v>0</v>
      </c>
      <c r="AA583" s="76">
        <v>0</v>
      </c>
      <c r="AB583" s="76">
        <v>0</v>
      </c>
      <c r="AC583" s="76">
        <v>0</v>
      </c>
      <c r="AD583" s="76">
        <v>0</v>
      </c>
      <c r="AE583" s="76">
        <v>0</v>
      </c>
      <c r="AF583" s="76">
        <v>0</v>
      </c>
      <c r="AG583" s="76">
        <v>0</v>
      </c>
      <c r="AH583" s="76">
        <v>0</v>
      </c>
      <c r="AI583" s="76">
        <v>0</v>
      </c>
      <c r="AJ583" s="77">
        <f t="shared" si="8"/>
        <v>0</v>
      </c>
      <c r="AM583" s="70"/>
    </row>
    <row r="584" spans="1:39" ht="20.100000000000001" hidden="1" customHeight="1" outlineLevel="2">
      <c r="A584" s="73">
        <v>1909</v>
      </c>
      <c r="B584" s="74" t="s">
        <v>1134</v>
      </c>
      <c r="C584" s="75" t="s">
        <v>1317</v>
      </c>
      <c r="D584" s="76">
        <v>0</v>
      </c>
      <c r="E584" s="76">
        <v>0</v>
      </c>
      <c r="F584" s="76">
        <v>0</v>
      </c>
      <c r="G584" s="76">
        <v>0</v>
      </c>
      <c r="H584" s="76">
        <v>0</v>
      </c>
      <c r="I584" s="76">
        <v>0</v>
      </c>
      <c r="J584" s="76">
        <v>0</v>
      </c>
      <c r="K584" s="76">
        <v>0</v>
      </c>
      <c r="L584" s="76">
        <v>0</v>
      </c>
      <c r="M584" s="76">
        <v>0</v>
      </c>
      <c r="N584" s="76">
        <v>0</v>
      </c>
      <c r="O584" s="76">
        <v>0</v>
      </c>
      <c r="P584" s="76">
        <v>0</v>
      </c>
      <c r="Q584" s="76">
        <v>0</v>
      </c>
      <c r="R584" s="76">
        <v>0</v>
      </c>
      <c r="S584" s="76">
        <v>0</v>
      </c>
      <c r="T584" s="76">
        <v>0</v>
      </c>
      <c r="U584" s="76">
        <v>0</v>
      </c>
      <c r="V584" s="76">
        <v>0</v>
      </c>
      <c r="W584" s="76">
        <v>0</v>
      </c>
      <c r="X584" s="76">
        <v>0</v>
      </c>
      <c r="Y584" s="76">
        <v>0</v>
      </c>
      <c r="Z584" s="76">
        <v>0</v>
      </c>
      <c r="AA584" s="76">
        <v>0</v>
      </c>
      <c r="AB584" s="76">
        <v>0</v>
      </c>
      <c r="AC584" s="76">
        <v>0</v>
      </c>
      <c r="AD584" s="76">
        <v>0</v>
      </c>
      <c r="AE584" s="76">
        <v>0</v>
      </c>
      <c r="AF584" s="76">
        <v>0</v>
      </c>
      <c r="AG584" s="76">
        <v>0</v>
      </c>
      <c r="AH584" s="76">
        <v>0</v>
      </c>
      <c r="AI584" s="76">
        <v>0</v>
      </c>
      <c r="AJ584" s="77">
        <f t="shared" si="8"/>
        <v>0</v>
      </c>
      <c r="AM584" s="70"/>
    </row>
    <row r="585" spans="1:39" ht="20.100000000000001" hidden="1" customHeight="1" outlineLevel="2">
      <c r="A585" s="73">
        <v>1910</v>
      </c>
      <c r="B585" s="74" t="s">
        <v>1216</v>
      </c>
      <c r="C585" s="75" t="s">
        <v>1317</v>
      </c>
      <c r="D585" s="76">
        <v>0</v>
      </c>
      <c r="E585" s="76">
        <v>0</v>
      </c>
      <c r="F585" s="76">
        <v>0</v>
      </c>
      <c r="G585" s="76">
        <v>0</v>
      </c>
      <c r="H585" s="76">
        <v>0</v>
      </c>
      <c r="I585" s="76">
        <v>0</v>
      </c>
      <c r="J585" s="76">
        <v>0</v>
      </c>
      <c r="K585" s="76">
        <v>0</v>
      </c>
      <c r="L585" s="76">
        <v>0</v>
      </c>
      <c r="M585" s="76">
        <v>0</v>
      </c>
      <c r="N585" s="76">
        <v>0</v>
      </c>
      <c r="O585" s="76">
        <v>0</v>
      </c>
      <c r="P585" s="76">
        <v>0</v>
      </c>
      <c r="Q585" s="76">
        <v>0</v>
      </c>
      <c r="R585" s="76">
        <v>0</v>
      </c>
      <c r="S585" s="76">
        <v>0</v>
      </c>
      <c r="T585" s="76">
        <v>0</v>
      </c>
      <c r="U585" s="76">
        <v>0</v>
      </c>
      <c r="V585" s="76">
        <v>0</v>
      </c>
      <c r="W585" s="76">
        <v>0</v>
      </c>
      <c r="X585" s="76">
        <v>0</v>
      </c>
      <c r="Y585" s="76">
        <v>0</v>
      </c>
      <c r="Z585" s="76">
        <v>0</v>
      </c>
      <c r="AA585" s="76">
        <v>0</v>
      </c>
      <c r="AB585" s="76">
        <v>0</v>
      </c>
      <c r="AC585" s="76">
        <v>0</v>
      </c>
      <c r="AD585" s="76">
        <v>0</v>
      </c>
      <c r="AE585" s="76">
        <v>0</v>
      </c>
      <c r="AF585" s="76">
        <v>0</v>
      </c>
      <c r="AG585" s="76">
        <v>0</v>
      </c>
      <c r="AH585" s="76">
        <v>0</v>
      </c>
      <c r="AI585" s="76">
        <v>0</v>
      </c>
      <c r="AJ585" s="77">
        <f t="shared" si="8"/>
        <v>0</v>
      </c>
      <c r="AM585" s="70"/>
    </row>
    <row r="586" spans="1:39" ht="20.100000000000001" hidden="1" customHeight="1" outlineLevel="2">
      <c r="A586" s="73">
        <v>1911</v>
      </c>
      <c r="B586" s="74" t="s">
        <v>1217</v>
      </c>
      <c r="C586" s="75" t="s">
        <v>1317</v>
      </c>
      <c r="D586" s="76">
        <v>0</v>
      </c>
      <c r="E586" s="76">
        <v>0</v>
      </c>
      <c r="F586" s="76">
        <v>0</v>
      </c>
      <c r="G586" s="76">
        <v>0</v>
      </c>
      <c r="H586" s="76">
        <v>0</v>
      </c>
      <c r="I586" s="76">
        <v>0</v>
      </c>
      <c r="J586" s="76">
        <v>0</v>
      </c>
      <c r="K586" s="76">
        <v>0</v>
      </c>
      <c r="L586" s="76">
        <v>0</v>
      </c>
      <c r="M586" s="76">
        <v>0</v>
      </c>
      <c r="N586" s="76">
        <v>0</v>
      </c>
      <c r="O586" s="76">
        <v>0</v>
      </c>
      <c r="P586" s="76">
        <v>0</v>
      </c>
      <c r="Q586" s="76">
        <v>0</v>
      </c>
      <c r="R586" s="76">
        <v>0</v>
      </c>
      <c r="S586" s="76">
        <v>0</v>
      </c>
      <c r="T586" s="76">
        <v>0</v>
      </c>
      <c r="U586" s="76">
        <v>0</v>
      </c>
      <c r="V586" s="76">
        <v>0</v>
      </c>
      <c r="W586" s="76">
        <v>0</v>
      </c>
      <c r="X586" s="76">
        <v>0</v>
      </c>
      <c r="Y586" s="76">
        <v>0</v>
      </c>
      <c r="Z586" s="76">
        <v>0</v>
      </c>
      <c r="AA586" s="76">
        <v>0</v>
      </c>
      <c r="AB586" s="76">
        <v>0</v>
      </c>
      <c r="AC586" s="76">
        <v>0</v>
      </c>
      <c r="AD586" s="76">
        <v>0</v>
      </c>
      <c r="AE586" s="76">
        <v>0</v>
      </c>
      <c r="AF586" s="76">
        <v>0</v>
      </c>
      <c r="AG586" s="76">
        <v>0</v>
      </c>
      <c r="AH586" s="76">
        <v>0</v>
      </c>
      <c r="AI586" s="76">
        <v>0</v>
      </c>
      <c r="AJ586" s="77">
        <f t="shared" si="8"/>
        <v>0</v>
      </c>
      <c r="AM586" s="70"/>
    </row>
    <row r="587" spans="1:39" ht="20.100000000000001" hidden="1" customHeight="1" outlineLevel="2">
      <c r="A587" s="73">
        <v>1912</v>
      </c>
      <c r="B587" s="74" t="s">
        <v>1218</v>
      </c>
      <c r="C587" s="75" t="s">
        <v>1317</v>
      </c>
      <c r="D587" s="76">
        <v>0</v>
      </c>
      <c r="E587" s="76">
        <v>0</v>
      </c>
      <c r="F587" s="76">
        <v>0</v>
      </c>
      <c r="G587" s="76">
        <v>0</v>
      </c>
      <c r="H587" s="76">
        <v>0</v>
      </c>
      <c r="I587" s="76">
        <v>0</v>
      </c>
      <c r="J587" s="76">
        <v>0</v>
      </c>
      <c r="K587" s="76">
        <v>0</v>
      </c>
      <c r="L587" s="76">
        <v>0</v>
      </c>
      <c r="M587" s="76">
        <v>0</v>
      </c>
      <c r="N587" s="76">
        <v>0</v>
      </c>
      <c r="O587" s="76">
        <v>0</v>
      </c>
      <c r="P587" s="76">
        <v>0</v>
      </c>
      <c r="Q587" s="76">
        <v>0</v>
      </c>
      <c r="R587" s="76">
        <v>0</v>
      </c>
      <c r="S587" s="76">
        <v>0</v>
      </c>
      <c r="T587" s="76">
        <v>0</v>
      </c>
      <c r="U587" s="76">
        <v>0</v>
      </c>
      <c r="V587" s="76">
        <v>0</v>
      </c>
      <c r="W587" s="76">
        <v>0</v>
      </c>
      <c r="X587" s="76">
        <v>0</v>
      </c>
      <c r="Y587" s="76">
        <v>0</v>
      </c>
      <c r="Z587" s="76">
        <v>0</v>
      </c>
      <c r="AA587" s="76">
        <v>0</v>
      </c>
      <c r="AB587" s="76">
        <v>0</v>
      </c>
      <c r="AC587" s="76">
        <v>0</v>
      </c>
      <c r="AD587" s="76">
        <v>0</v>
      </c>
      <c r="AE587" s="76">
        <v>0</v>
      </c>
      <c r="AF587" s="76">
        <v>0</v>
      </c>
      <c r="AG587" s="76">
        <v>0</v>
      </c>
      <c r="AH587" s="76">
        <v>0</v>
      </c>
      <c r="AI587" s="76">
        <v>0</v>
      </c>
      <c r="AJ587" s="77">
        <f t="shared" si="8"/>
        <v>0</v>
      </c>
      <c r="AM587" s="70"/>
    </row>
    <row r="588" spans="1:39" ht="20.100000000000001" hidden="1" customHeight="1" outlineLevel="2">
      <c r="A588" s="73">
        <v>1913</v>
      </c>
      <c r="B588" s="74" t="s">
        <v>1219</v>
      </c>
      <c r="C588" s="75" t="s">
        <v>1317</v>
      </c>
      <c r="D588" s="76">
        <v>0</v>
      </c>
      <c r="E588" s="76">
        <v>0</v>
      </c>
      <c r="F588" s="76">
        <v>0</v>
      </c>
      <c r="G588" s="76">
        <v>0</v>
      </c>
      <c r="H588" s="76">
        <v>0</v>
      </c>
      <c r="I588" s="76">
        <v>0</v>
      </c>
      <c r="J588" s="76">
        <v>0</v>
      </c>
      <c r="K588" s="76">
        <v>0</v>
      </c>
      <c r="L588" s="76">
        <v>0</v>
      </c>
      <c r="M588" s="76">
        <v>0</v>
      </c>
      <c r="N588" s="76">
        <v>0</v>
      </c>
      <c r="O588" s="76">
        <v>0</v>
      </c>
      <c r="P588" s="76">
        <v>0</v>
      </c>
      <c r="Q588" s="76">
        <v>0</v>
      </c>
      <c r="R588" s="76">
        <v>0</v>
      </c>
      <c r="S588" s="76">
        <v>0</v>
      </c>
      <c r="T588" s="76">
        <v>0</v>
      </c>
      <c r="U588" s="76">
        <v>0</v>
      </c>
      <c r="V588" s="76">
        <v>0</v>
      </c>
      <c r="W588" s="76">
        <v>0</v>
      </c>
      <c r="X588" s="76">
        <v>0</v>
      </c>
      <c r="Y588" s="76">
        <v>0</v>
      </c>
      <c r="Z588" s="76">
        <v>0</v>
      </c>
      <c r="AA588" s="76">
        <v>0</v>
      </c>
      <c r="AB588" s="76">
        <v>0</v>
      </c>
      <c r="AC588" s="76">
        <v>0</v>
      </c>
      <c r="AD588" s="76">
        <v>0</v>
      </c>
      <c r="AE588" s="76">
        <v>0</v>
      </c>
      <c r="AF588" s="76">
        <v>0</v>
      </c>
      <c r="AG588" s="76">
        <v>0</v>
      </c>
      <c r="AH588" s="76">
        <v>0</v>
      </c>
      <c r="AI588" s="76">
        <v>0</v>
      </c>
      <c r="AJ588" s="77">
        <f t="shared" si="8"/>
        <v>0</v>
      </c>
      <c r="AM588" s="70"/>
    </row>
    <row r="589" spans="1:39" ht="20.100000000000001" hidden="1" customHeight="1" outlineLevel="2">
      <c r="A589" s="73">
        <v>1914</v>
      </c>
      <c r="B589" s="74" t="s">
        <v>1220</v>
      </c>
      <c r="C589" s="75" t="s">
        <v>1317</v>
      </c>
      <c r="D589" s="76">
        <v>0</v>
      </c>
      <c r="E589" s="76">
        <v>0</v>
      </c>
      <c r="F589" s="76">
        <v>0</v>
      </c>
      <c r="G589" s="76">
        <v>0</v>
      </c>
      <c r="H589" s="76">
        <v>0</v>
      </c>
      <c r="I589" s="76">
        <v>0</v>
      </c>
      <c r="J589" s="76">
        <v>0</v>
      </c>
      <c r="K589" s="76">
        <v>0</v>
      </c>
      <c r="L589" s="76">
        <v>0</v>
      </c>
      <c r="M589" s="76">
        <v>0</v>
      </c>
      <c r="N589" s="76">
        <v>0</v>
      </c>
      <c r="O589" s="76">
        <v>0</v>
      </c>
      <c r="P589" s="76">
        <v>0</v>
      </c>
      <c r="Q589" s="76">
        <v>0</v>
      </c>
      <c r="R589" s="76">
        <v>0</v>
      </c>
      <c r="S589" s="76">
        <v>0</v>
      </c>
      <c r="T589" s="76">
        <v>0</v>
      </c>
      <c r="U589" s="76">
        <v>0</v>
      </c>
      <c r="V589" s="76">
        <v>0</v>
      </c>
      <c r="W589" s="76">
        <v>0</v>
      </c>
      <c r="X589" s="76">
        <v>0</v>
      </c>
      <c r="Y589" s="76">
        <v>0</v>
      </c>
      <c r="Z589" s="76">
        <v>0</v>
      </c>
      <c r="AA589" s="76">
        <v>0</v>
      </c>
      <c r="AB589" s="76">
        <v>0</v>
      </c>
      <c r="AC589" s="76">
        <v>0</v>
      </c>
      <c r="AD589" s="76">
        <v>0</v>
      </c>
      <c r="AE589" s="76">
        <v>0</v>
      </c>
      <c r="AF589" s="76">
        <v>0</v>
      </c>
      <c r="AG589" s="76">
        <v>0</v>
      </c>
      <c r="AH589" s="76">
        <v>0</v>
      </c>
      <c r="AI589" s="76">
        <v>0</v>
      </c>
      <c r="AJ589" s="77">
        <f t="shared" si="8"/>
        <v>0</v>
      </c>
      <c r="AM589" s="70"/>
    </row>
    <row r="590" spans="1:39" ht="20.100000000000001" hidden="1" customHeight="1" outlineLevel="2">
      <c r="A590" s="73">
        <v>1915</v>
      </c>
      <c r="B590" s="74" t="s">
        <v>1221</v>
      </c>
      <c r="C590" s="75" t="s">
        <v>1317</v>
      </c>
      <c r="D590" s="76">
        <v>0</v>
      </c>
      <c r="E590" s="76">
        <v>0</v>
      </c>
      <c r="F590" s="76">
        <v>0</v>
      </c>
      <c r="G590" s="76">
        <v>0</v>
      </c>
      <c r="H590" s="76">
        <v>0</v>
      </c>
      <c r="I590" s="76">
        <v>0</v>
      </c>
      <c r="J590" s="76">
        <v>0</v>
      </c>
      <c r="K590" s="76">
        <v>0</v>
      </c>
      <c r="L590" s="76">
        <v>0</v>
      </c>
      <c r="M590" s="76">
        <v>0</v>
      </c>
      <c r="N590" s="76">
        <v>0</v>
      </c>
      <c r="O590" s="76">
        <v>0</v>
      </c>
      <c r="P590" s="76">
        <v>0</v>
      </c>
      <c r="Q590" s="76">
        <v>0</v>
      </c>
      <c r="R590" s="76">
        <v>0</v>
      </c>
      <c r="S590" s="76">
        <v>0</v>
      </c>
      <c r="T590" s="76">
        <v>0</v>
      </c>
      <c r="U590" s="76">
        <v>0</v>
      </c>
      <c r="V590" s="76">
        <v>0</v>
      </c>
      <c r="W590" s="76">
        <v>0</v>
      </c>
      <c r="X590" s="76">
        <v>0</v>
      </c>
      <c r="Y590" s="76">
        <v>0</v>
      </c>
      <c r="Z590" s="76">
        <v>0</v>
      </c>
      <c r="AA590" s="76">
        <v>0</v>
      </c>
      <c r="AB590" s="76">
        <v>0</v>
      </c>
      <c r="AC590" s="76">
        <v>0</v>
      </c>
      <c r="AD590" s="76">
        <v>0</v>
      </c>
      <c r="AE590" s="76">
        <v>0</v>
      </c>
      <c r="AF590" s="76">
        <v>0</v>
      </c>
      <c r="AG590" s="76">
        <v>0</v>
      </c>
      <c r="AH590" s="76">
        <v>0</v>
      </c>
      <c r="AI590" s="76">
        <v>0</v>
      </c>
      <c r="AJ590" s="77">
        <f t="shared" ref="AJ590:AJ614" si="9">SUM(D590:AI590)</f>
        <v>0</v>
      </c>
      <c r="AM590" s="70"/>
    </row>
    <row r="591" spans="1:39" ht="20.100000000000001" customHeight="1" collapsed="1">
      <c r="A591" s="59">
        <v>2301</v>
      </c>
      <c r="B591" s="60" t="s">
        <v>1222</v>
      </c>
      <c r="C591" s="61" t="s">
        <v>1317</v>
      </c>
      <c r="D591" s="62">
        <v>0</v>
      </c>
      <c r="E591" s="62">
        <v>0</v>
      </c>
      <c r="F591" s="62">
        <v>0</v>
      </c>
      <c r="G591" s="62">
        <v>0</v>
      </c>
      <c r="H591" s="62">
        <v>0</v>
      </c>
      <c r="I591" s="62">
        <v>0</v>
      </c>
      <c r="J591" s="62">
        <v>0</v>
      </c>
      <c r="K591" s="62">
        <v>0</v>
      </c>
      <c r="L591" s="62">
        <v>0</v>
      </c>
      <c r="M591" s="62">
        <v>0</v>
      </c>
      <c r="N591" s="62">
        <v>0</v>
      </c>
      <c r="O591" s="62">
        <v>0</v>
      </c>
      <c r="P591" s="62">
        <v>0</v>
      </c>
      <c r="Q591" s="62">
        <v>0</v>
      </c>
      <c r="R591" s="62">
        <v>0</v>
      </c>
      <c r="S591" s="62">
        <v>0</v>
      </c>
      <c r="T591" s="62">
        <v>0</v>
      </c>
      <c r="U591" s="62">
        <v>0</v>
      </c>
      <c r="V591" s="62">
        <v>0</v>
      </c>
      <c r="W591" s="62">
        <v>0</v>
      </c>
      <c r="X591" s="62">
        <v>0</v>
      </c>
      <c r="Y591" s="62">
        <v>0</v>
      </c>
      <c r="Z591" s="62">
        <v>0</v>
      </c>
      <c r="AA591" s="62">
        <v>0</v>
      </c>
      <c r="AB591" s="62">
        <v>0</v>
      </c>
      <c r="AC591" s="62">
        <v>0</v>
      </c>
      <c r="AD591" s="62">
        <v>0</v>
      </c>
      <c r="AE591" s="62">
        <v>0</v>
      </c>
      <c r="AF591" s="62">
        <v>0</v>
      </c>
      <c r="AG591" s="62">
        <v>0</v>
      </c>
      <c r="AH591" s="62">
        <v>0</v>
      </c>
      <c r="AI591" s="62">
        <v>0</v>
      </c>
      <c r="AJ591" s="63">
        <f t="shared" si="9"/>
        <v>0</v>
      </c>
      <c r="AM591" s="70"/>
    </row>
    <row r="592" spans="1:39" ht="20.100000000000001" customHeight="1">
      <c r="A592" s="59">
        <v>2302</v>
      </c>
      <c r="B592" s="60" t="s">
        <v>1223</v>
      </c>
      <c r="C592" s="61" t="s">
        <v>1317</v>
      </c>
      <c r="D592" s="62">
        <v>0</v>
      </c>
      <c r="E592" s="62">
        <v>0</v>
      </c>
      <c r="F592" s="62">
        <v>0</v>
      </c>
      <c r="G592" s="62">
        <v>0</v>
      </c>
      <c r="H592" s="62">
        <v>0</v>
      </c>
      <c r="I592" s="62">
        <v>0</v>
      </c>
      <c r="J592" s="62">
        <v>0</v>
      </c>
      <c r="K592" s="62">
        <v>0</v>
      </c>
      <c r="L592" s="62">
        <v>0</v>
      </c>
      <c r="M592" s="62">
        <v>0</v>
      </c>
      <c r="N592" s="62">
        <v>0</v>
      </c>
      <c r="O592" s="62">
        <v>0</v>
      </c>
      <c r="P592" s="62">
        <v>0</v>
      </c>
      <c r="Q592" s="62">
        <v>0</v>
      </c>
      <c r="R592" s="62">
        <v>0</v>
      </c>
      <c r="S592" s="62">
        <v>0</v>
      </c>
      <c r="T592" s="62">
        <v>0</v>
      </c>
      <c r="U592" s="62">
        <v>0</v>
      </c>
      <c r="V592" s="62">
        <v>0</v>
      </c>
      <c r="W592" s="62">
        <v>0</v>
      </c>
      <c r="X592" s="62">
        <v>0</v>
      </c>
      <c r="Y592" s="62">
        <v>0</v>
      </c>
      <c r="Z592" s="62">
        <v>0</v>
      </c>
      <c r="AA592" s="62">
        <v>0</v>
      </c>
      <c r="AB592" s="62">
        <v>0</v>
      </c>
      <c r="AC592" s="62">
        <v>0</v>
      </c>
      <c r="AD592" s="62">
        <v>0</v>
      </c>
      <c r="AE592" s="62">
        <v>0</v>
      </c>
      <c r="AF592" s="62">
        <v>0</v>
      </c>
      <c r="AG592" s="62">
        <v>0</v>
      </c>
      <c r="AH592" s="62">
        <v>0</v>
      </c>
      <c r="AI592" s="62">
        <v>0</v>
      </c>
      <c r="AJ592" s="63">
        <f t="shared" si="9"/>
        <v>0</v>
      </c>
      <c r="AM592" s="70"/>
    </row>
    <row r="593" spans="1:39" ht="20.100000000000001" customHeight="1">
      <c r="A593" s="59">
        <v>2303</v>
      </c>
      <c r="B593" s="60" t="s">
        <v>1224</v>
      </c>
      <c r="C593" s="61" t="s">
        <v>1317</v>
      </c>
      <c r="D593" s="62">
        <v>0</v>
      </c>
      <c r="E593" s="62">
        <v>0</v>
      </c>
      <c r="F593" s="62">
        <v>0</v>
      </c>
      <c r="G593" s="62">
        <v>0</v>
      </c>
      <c r="H593" s="62">
        <v>0</v>
      </c>
      <c r="I593" s="62">
        <v>0</v>
      </c>
      <c r="J593" s="62">
        <v>0</v>
      </c>
      <c r="K593" s="62">
        <v>0</v>
      </c>
      <c r="L593" s="62">
        <v>0</v>
      </c>
      <c r="M593" s="62">
        <v>0</v>
      </c>
      <c r="N593" s="62">
        <v>0</v>
      </c>
      <c r="O593" s="62">
        <v>0</v>
      </c>
      <c r="P593" s="62">
        <v>0</v>
      </c>
      <c r="Q593" s="62">
        <v>0</v>
      </c>
      <c r="R593" s="62">
        <v>0</v>
      </c>
      <c r="S593" s="62">
        <v>0</v>
      </c>
      <c r="T593" s="62">
        <v>0</v>
      </c>
      <c r="U593" s="62">
        <v>0</v>
      </c>
      <c r="V593" s="62">
        <v>0</v>
      </c>
      <c r="W593" s="62">
        <v>0</v>
      </c>
      <c r="X593" s="62">
        <v>0</v>
      </c>
      <c r="Y593" s="62">
        <v>0</v>
      </c>
      <c r="Z593" s="62">
        <v>0</v>
      </c>
      <c r="AA593" s="62">
        <v>0</v>
      </c>
      <c r="AB593" s="62">
        <v>0</v>
      </c>
      <c r="AC593" s="62">
        <v>0</v>
      </c>
      <c r="AD593" s="62">
        <v>0</v>
      </c>
      <c r="AE593" s="62">
        <v>0</v>
      </c>
      <c r="AF593" s="62">
        <v>0</v>
      </c>
      <c r="AG593" s="62">
        <v>0</v>
      </c>
      <c r="AH593" s="62">
        <v>0</v>
      </c>
      <c r="AI593" s="62">
        <v>0</v>
      </c>
      <c r="AJ593" s="63">
        <f t="shared" si="9"/>
        <v>0</v>
      </c>
      <c r="AM593" s="70"/>
    </row>
    <row r="594" spans="1:39" ht="20.100000000000001" customHeight="1">
      <c r="A594" s="59">
        <v>2311</v>
      </c>
      <c r="B594" s="60" t="s">
        <v>1225</v>
      </c>
      <c r="C594" s="61" t="s">
        <v>1317</v>
      </c>
      <c r="D594" s="62">
        <v>0</v>
      </c>
      <c r="E594" s="62">
        <v>0</v>
      </c>
      <c r="F594" s="62">
        <v>0</v>
      </c>
      <c r="G594" s="62">
        <v>0</v>
      </c>
      <c r="H594" s="62">
        <v>0</v>
      </c>
      <c r="I594" s="62">
        <v>0</v>
      </c>
      <c r="J594" s="62">
        <v>0</v>
      </c>
      <c r="K594" s="62">
        <v>0</v>
      </c>
      <c r="L594" s="62">
        <v>0</v>
      </c>
      <c r="M594" s="62">
        <v>0</v>
      </c>
      <c r="N594" s="62">
        <v>0</v>
      </c>
      <c r="O594" s="62">
        <v>0</v>
      </c>
      <c r="P594" s="62">
        <v>0</v>
      </c>
      <c r="Q594" s="62">
        <v>0</v>
      </c>
      <c r="R594" s="62">
        <v>0</v>
      </c>
      <c r="S594" s="62">
        <v>0</v>
      </c>
      <c r="T594" s="62">
        <v>0</v>
      </c>
      <c r="U594" s="62">
        <v>0</v>
      </c>
      <c r="V594" s="62">
        <v>0</v>
      </c>
      <c r="W594" s="62">
        <v>0</v>
      </c>
      <c r="X594" s="62">
        <v>0</v>
      </c>
      <c r="Y594" s="62">
        <v>0</v>
      </c>
      <c r="Z594" s="62">
        <v>0</v>
      </c>
      <c r="AA594" s="62">
        <v>0</v>
      </c>
      <c r="AB594" s="62">
        <v>0</v>
      </c>
      <c r="AC594" s="62">
        <v>0</v>
      </c>
      <c r="AD594" s="62">
        <v>0</v>
      </c>
      <c r="AE594" s="62">
        <v>0</v>
      </c>
      <c r="AF594" s="62">
        <v>0</v>
      </c>
      <c r="AG594" s="62">
        <v>0</v>
      </c>
      <c r="AH594" s="62">
        <v>0</v>
      </c>
      <c r="AI594" s="62">
        <v>0</v>
      </c>
      <c r="AJ594" s="63">
        <f t="shared" si="9"/>
        <v>0</v>
      </c>
      <c r="AM594" s="70"/>
    </row>
    <row r="595" spans="1:39" ht="20.100000000000001" customHeight="1">
      <c r="A595" s="59">
        <v>2312</v>
      </c>
      <c r="B595" s="60" t="s">
        <v>1226</v>
      </c>
      <c r="C595" s="61" t="s">
        <v>1317</v>
      </c>
      <c r="D595" s="62">
        <v>0</v>
      </c>
      <c r="E595" s="62">
        <v>0</v>
      </c>
      <c r="F595" s="62">
        <v>0</v>
      </c>
      <c r="G595" s="62">
        <v>0</v>
      </c>
      <c r="H595" s="62">
        <v>0</v>
      </c>
      <c r="I595" s="62">
        <v>0</v>
      </c>
      <c r="J595" s="62">
        <v>0</v>
      </c>
      <c r="K595" s="62">
        <v>0</v>
      </c>
      <c r="L595" s="62">
        <v>0</v>
      </c>
      <c r="M595" s="62">
        <v>0</v>
      </c>
      <c r="N595" s="62">
        <v>0</v>
      </c>
      <c r="O595" s="62">
        <v>0</v>
      </c>
      <c r="P595" s="62">
        <v>0</v>
      </c>
      <c r="Q595" s="62">
        <v>0</v>
      </c>
      <c r="R595" s="62">
        <v>0</v>
      </c>
      <c r="S595" s="62">
        <v>0</v>
      </c>
      <c r="T595" s="62">
        <v>0</v>
      </c>
      <c r="U595" s="62">
        <v>0</v>
      </c>
      <c r="V595" s="62">
        <v>0</v>
      </c>
      <c r="W595" s="62">
        <v>0</v>
      </c>
      <c r="X595" s="62">
        <v>0</v>
      </c>
      <c r="Y595" s="62">
        <v>0</v>
      </c>
      <c r="Z595" s="62">
        <v>0</v>
      </c>
      <c r="AA595" s="62">
        <v>0</v>
      </c>
      <c r="AB595" s="62">
        <v>0</v>
      </c>
      <c r="AC595" s="62">
        <v>0</v>
      </c>
      <c r="AD595" s="62">
        <v>0</v>
      </c>
      <c r="AE595" s="62">
        <v>0</v>
      </c>
      <c r="AF595" s="62">
        <v>0</v>
      </c>
      <c r="AG595" s="62">
        <v>0</v>
      </c>
      <c r="AH595" s="62">
        <v>0</v>
      </c>
      <c r="AI595" s="62">
        <v>0</v>
      </c>
      <c r="AJ595" s="63">
        <f t="shared" si="9"/>
        <v>0</v>
      </c>
      <c r="AM595" s="70"/>
    </row>
    <row r="596" spans="1:39" ht="20.100000000000001" customHeight="1">
      <c r="A596" s="59">
        <v>2313</v>
      </c>
      <c r="B596" s="60" t="s">
        <v>1227</v>
      </c>
      <c r="C596" s="61" t="s">
        <v>1317</v>
      </c>
      <c r="D596" s="62">
        <v>0</v>
      </c>
      <c r="E596" s="62">
        <v>0</v>
      </c>
      <c r="F596" s="62">
        <v>0</v>
      </c>
      <c r="G596" s="62">
        <v>0</v>
      </c>
      <c r="H596" s="62">
        <v>0</v>
      </c>
      <c r="I596" s="62">
        <v>0</v>
      </c>
      <c r="J596" s="62">
        <v>0</v>
      </c>
      <c r="K596" s="62">
        <v>0</v>
      </c>
      <c r="L596" s="62">
        <v>0</v>
      </c>
      <c r="M596" s="62">
        <v>0</v>
      </c>
      <c r="N596" s="62">
        <v>0</v>
      </c>
      <c r="O596" s="62">
        <v>0</v>
      </c>
      <c r="P596" s="62">
        <v>0</v>
      </c>
      <c r="Q596" s="62">
        <v>0</v>
      </c>
      <c r="R596" s="62">
        <v>0</v>
      </c>
      <c r="S596" s="62">
        <v>0</v>
      </c>
      <c r="T596" s="62">
        <v>0</v>
      </c>
      <c r="U596" s="62">
        <v>0</v>
      </c>
      <c r="V596" s="62">
        <v>0</v>
      </c>
      <c r="W596" s="62">
        <v>0</v>
      </c>
      <c r="X596" s="62">
        <v>0</v>
      </c>
      <c r="Y596" s="62">
        <v>0</v>
      </c>
      <c r="Z596" s="62">
        <v>0</v>
      </c>
      <c r="AA596" s="62">
        <v>0</v>
      </c>
      <c r="AB596" s="62">
        <v>0</v>
      </c>
      <c r="AC596" s="62">
        <v>0</v>
      </c>
      <c r="AD596" s="62">
        <v>0</v>
      </c>
      <c r="AE596" s="62">
        <v>0</v>
      </c>
      <c r="AF596" s="62">
        <v>0</v>
      </c>
      <c r="AG596" s="62">
        <v>0</v>
      </c>
      <c r="AH596" s="62">
        <v>0</v>
      </c>
      <c r="AI596" s="62">
        <v>0</v>
      </c>
      <c r="AJ596" s="63">
        <f t="shared" si="9"/>
        <v>0</v>
      </c>
      <c r="AM596" s="70"/>
    </row>
    <row r="597" spans="1:39" ht="20.100000000000001" customHeight="1">
      <c r="A597" s="59">
        <v>2314</v>
      </c>
      <c r="B597" s="60" t="s">
        <v>1228</v>
      </c>
      <c r="C597" s="61" t="s">
        <v>1317</v>
      </c>
      <c r="D597" s="62">
        <v>0</v>
      </c>
      <c r="E597" s="62">
        <v>0</v>
      </c>
      <c r="F597" s="62">
        <v>0</v>
      </c>
      <c r="G597" s="62">
        <v>0</v>
      </c>
      <c r="H597" s="62">
        <v>0</v>
      </c>
      <c r="I597" s="62">
        <v>0</v>
      </c>
      <c r="J597" s="62">
        <v>0</v>
      </c>
      <c r="K597" s="62">
        <v>0</v>
      </c>
      <c r="L597" s="62">
        <v>0</v>
      </c>
      <c r="M597" s="62">
        <v>0</v>
      </c>
      <c r="N597" s="62">
        <v>0</v>
      </c>
      <c r="O597" s="62">
        <v>0</v>
      </c>
      <c r="P597" s="62">
        <v>0</v>
      </c>
      <c r="Q597" s="62">
        <v>0</v>
      </c>
      <c r="R597" s="62">
        <v>0</v>
      </c>
      <c r="S597" s="62">
        <v>0</v>
      </c>
      <c r="T597" s="62">
        <v>0</v>
      </c>
      <c r="U597" s="62">
        <v>0</v>
      </c>
      <c r="V597" s="62">
        <v>0</v>
      </c>
      <c r="W597" s="62">
        <v>0</v>
      </c>
      <c r="X597" s="62">
        <v>0</v>
      </c>
      <c r="Y597" s="62">
        <v>0</v>
      </c>
      <c r="Z597" s="62">
        <v>0</v>
      </c>
      <c r="AA597" s="62">
        <v>0</v>
      </c>
      <c r="AB597" s="62">
        <v>0</v>
      </c>
      <c r="AC597" s="62">
        <v>0</v>
      </c>
      <c r="AD597" s="62">
        <v>0</v>
      </c>
      <c r="AE597" s="62">
        <v>0</v>
      </c>
      <c r="AF597" s="62">
        <v>0</v>
      </c>
      <c r="AG597" s="62">
        <v>0</v>
      </c>
      <c r="AH597" s="62">
        <v>0</v>
      </c>
      <c r="AI597" s="62">
        <v>0</v>
      </c>
      <c r="AJ597" s="63">
        <f t="shared" si="9"/>
        <v>0</v>
      </c>
      <c r="AM597" s="70"/>
    </row>
    <row r="598" spans="1:39" ht="20.100000000000001" customHeight="1">
      <c r="A598" s="59">
        <v>2315</v>
      </c>
      <c r="B598" s="60" t="s">
        <v>1229</v>
      </c>
      <c r="C598" s="61" t="s">
        <v>1317</v>
      </c>
      <c r="D598" s="62">
        <v>0</v>
      </c>
      <c r="E598" s="62">
        <v>0</v>
      </c>
      <c r="F598" s="62">
        <v>0</v>
      </c>
      <c r="G598" s="62">
        <v>0</v>
      </c>
      <c r="H598" s="62">
        <v>0</v>
      </c>
      <c r="I598" s="62">
        <v>0</v>
      </c>
      <c r="J598" s="62">
        <v>0</v>
      </c>
      <c r="K598" s="62">
        <v>0</v>
      </c>
      <c r="L598" s="62">
        <v>0</v>
      </c>
      <c r="M598" s="62">
        <v>0</v>
      </c>
      <c r="N598" s="62">
        <v>0</v>
      </c>
      <c r="O598" s="62">
        <v>0</v>
      </c>
      <c r="P598" s="62">
        <v>0</v>
      </c>
      <c r="Q598" s="62">
        <v>0</v>
      </c>
      <c r="R598" s="62">
        <v>0</v>
      </c>
      <c r="S598" s="62">
        <v>0</v>
      </c>
      <c r="T598" s="62">
        <v>0</v>
      </c>
      <c r="U598" s="62">
        <v>0</v>
      </c>
      <c r="V598" s="62">
        <v>0</v>
      </c>
      <c r="W598" s="62">
        <v>0</v>
      </c>
      <c r="X598" s="62">
        <v>0</v>
      </c>
      <c r="Y598" s="62">
        <v>0</v>
      </c>
      <c r="Z598" s="62">
        <v>0</v>
      </c>
      <c r="AA598" s="62">
        <v>0</v>
      </c>
      <c r="AB598" s="62">
        <v>0</v>
      </c>
      <c r="AC598" s="62">
        <v>0</v>
      </c>
      <c r="AD598" s="62">
        <v>0</v>
      </c>
      <c r="AE598" s="62">
        <v>0</v>
      </c>
      <c r="AF598" s="62">
        <v>0</v>
      </c>
      <c r="AG598" s="62">
        <v>0</v>
      </c>
      <c r="AH598" s="62">
        <v>0</v>
      </c>
      <c r="AI598" s="62">
        <v>0</v>
      </c>
      <c r="AJ598" s="63">
        <f t="shared" si="9"/>
        <v>0</v>
      </c>
      <c r="AM598" s="70"/>
    </row>
    <row r="599" spans="1:39" ht="20.100000000000001" customHeight="1">
      <c r="A599" s="59">
        <v>2316</v>
      </c>
      <c r="B599" s="60" t="s">
        <v>1230</v>
      </c>
      <c r="C599" s="61" t="s">
        <v>1317</v>
      </c>
      <c r="D599" s="62">
        <v>0</v>
      </c>
      <c r="E599" s="62">
        <v>0</v>
      </c>
      <c r="F599" s="62">
        <v>0</v>
      </c>
      <c r="G599" s="62">
        <v>0</v>
      </c>
      <c r="H599" s="62">
        <v>0</v>
      </c>
      <c r="I599" s="62">
        <v>0</v>
      </c>
      <c r="J599" s="62">
        <v>0</v>
      </c>
      <c r="K599" s="62">
        <v>0</v>
      </c>
      <c r="L599" s="62">
        <v>0</v>
      </c>
      <c r="M599" s="62">
        <v>0</v>
      </c>
      <c r="N599" s="62">
        <v>0</v>
      </c>
      <c r="O599" s="62">
        <v>0</v>
      </c>
      <c r="P599" s="62">
        <v>0</v>
      </c>
      <c r="Q599" s="62">
        <v>0</v>
      </c>
      <c r="R599" s="62">
        <v>0</v>
      </c>
      <c r="S599" s="62">
        <v>0</v>
      </c>
      <c r="T599" s="62">
        <v>0</v>
      </c>
      <c r="U599" s="62">
        <v>0</v>
      </c>
      <c r="V599" s="62">
        <v>0</v>
      </c>
      <c r="W599" s="62">
        <v>0</v>
      </c>
      <c r="X599" s="62">
        <v>0</v>
      </c>
      <c r="Y599" s="62">
        <v>0</v>
      </c>
      <c r="Z599" s="62">
        <v>0</v>
      </c>
      <c r="AA599" s="62">
        <v>0</v>
      </c>
      <c r="AB599" s="62">
        <v>0</v>
      </c>
      <c r="AC599" s="62">
        <v>0</v>
      </c>
      <c r="AD599" s="62">
        <v>0</v>
      </c>
      <c r="AE599" s="62">
        <v>0</v>
      </c>
      <c r="AF599" s="62">
        <v>0</v>
      </c>
      <c r="AG599" s="62">
        <v>0</v>
      </c>
      <c r="AH599" s="62">
        <v>0</v>
      </c>
      <c r="AI599" s="62">
        <v>0</v>
      </c>
      <c r="AJ599" s="63">
        <f t="shared" si="9"/>
        <v>0</v>
      </c>
      <c r="AM599" s="70"/>
    </row>
    <row r="600" spans="1:39" ht="20.100000000000001" customHeight="1">
      <c r="A600" s="59">
        <v>2317</v>
      </c>
      <c r="B600" s="60" t="s">
        <v>1231</v>
      </c>
      <c r="C600" s="61" t="s">
        <v>1317</v>
      </c>
      <c r="D600" s="62">
        <v>0</v>
      </c>
      <c r="E600" s="62">
        <v>0</v>
      </c>
      <c r="F600" s="62">
        <v>0</v>
      </c>
      <c r="G600" s="62">
        <v>0</v>
      </c>
      <c r="H600" s="62">
        <v>0</v>
      </c>
      <c r="I600" s="62">
        <v>0</v>
      </c>
      <c r="J600" s="62">
        <v>0</v>
      </c>
      <c r="K600" s="62">
        <v>0</v>
      </c>
      <c r="L600" s="62">
        <v>0</v>
      </c>
      <c r="M600" s="62">
        <v>0</v>
      </c>
      <c r="N600" s="62">
        <v>0</v>
      </c>
      <c r="O600" s="62">
        <v>0</v>
      </c>
      <c r="P600" s="62">
        <v>0</v>
      </c>
      <c r="Q600" s="62">
        <v>0</v>
      </c>
      <c r="R600" s="62">
        <v>0</v>
      </c>
      <c r="S600" s="62">
        <v>0</v>
      </c>
      <c r="T600" s="62">
        <v>0</v>
      </c>
      <c r="U600" s="62">
        <v>0</v>
      </c>
      <c r="V600" s="62">
        <v>0</v>
      </c>
      <c r="W600" s="62">
        <v>0</v>
      </c>
      <c r="X600" s="62">
        <v>0</v>
      </c>
      <c r="Y600" s="62">
        <v>0</v>
      </c>
      <c r="Z600" s="62">
        <v>0</v>
      </c>
      <c r="AA600" s="62">
        <v>0</v>
      </c>
      <c r="AB600" s="62">
        <v>0</v>
      </c>
      <c r="AC600" s="62">
        <v>0</v>
      </c>
      <c r="AD600" s="62">
        <v>0</v>
      </c>
      <c r="AE600" s="62">
        <v>0</v>
      </c>
      <c r="AF600" s="62">
        <v>0</v>
      </c>
      <c r="AG600" s="62">
        <v>0</v>
      </c>
      <c r="AH600" s="62">
        <v>0</v>
      </c>
      <c r="AI600" s="62">
        <v>0</v>
      </c>
      <c r="AJ600" s="63">
        <f t="shared" si="9"/>
        <v>0</v>
      </c>
      <c r="AM600" s="70"/>
    </row>
    <row r="601" spans="1:39" ht="20.100000000000001" customHeight="1">
      <c r="A601" s="59">
        <v>2318</v>
      </c>
      <c r="B601" s="60" t="s">
        <v>1232</v>
      </c>
      <c r="C601" s="61" t="s">
        <v>1317</v>
      </c>
      <c r="D601" s="62">
        <v>0</v>
      </c>
      <c r="E601" s="62">
        <v>0</v>
      </c>
      <c r="F601" s="62">
        <v>0</v>
      </c>
      <c r="G601" s="62">
        <v>0</v>
      </c>
      <c r="H601" s="62">
        <v>0</v>
      </c>
      <c r="I601" s="62">
        <v>0</v>
      </c>
      <c r="J601" s="62">
        <v>0</v>
      </c>
      <c r="K601" s="62">
        <v>0</v>
      </c>
      <c r="L601" s="62">
        <v>0</v>
      </c>
      <c r="M601" s="62">
        <v>0</v>
      </c>
      <c r="N601" s="62">
        <v>0</v>
      </c>
      <c r="O601" s="62">
        <v>0</v>
      </c>
      <c r="P601" s="62">
        <v>0</v>
      </c>
      <c r="Q601" s="62">
        <v>0</v>
      </c>
      <c r="R601" s="62">
        <v>0</v>
      </c>
      <c r="S601" s="62">
        <v>0</v>
      </c>
      <c r="T601" s="62">
        <v>0</v>
      </c>
      <c r="U601" s="62">
        <v>0</v>
      </c>
      <c r="V601" s="62">
        <v>0</v>
      </c>
      <c r="W601" s="62">
        <v>0</v>
      </c>
      <c r="X601" s="62">
        <v>0</v>
      </c>
      <c r="Y601" s="62">
        <v>0</v>
      </c>
      <c r="Z601" s="62">
        <v>0</v>
      </c>
      <c r="AA601" s="62">
        <v>0</v>
      </c>
      <c r="AB601" s="62">
        <v>0</v>
      </c>
      <c r="AC601" s="62">
        <v>0</v>
      </c>
      <c r="AD601" s="62">
        <v>0</v>
      </c>
      <c r="AE601" s="62">
        <v>0</v>
      </c>
      <c r="AF601" s="62">
        <v>0</v>
      </c>
      <c r="AG601" s="62">
        <v>0</v>
      </c>
      <c r="AH601" s="62">
        <v>0</v>
      </c>
      <c r="AI601" s="62">
        <v>0</v>
      </c>
      <c r="AJ601" s="63">
        <f t="shared" si="9"/>
        <v>0</v>
      </c>
      <c r="AM601" s="70"/>
    </row>
    <row r="602" spans="1:39" ht="20.100000000000001" customHeight="1">
      <c r="A602" s="59">
        <v>2319</v>
      </c>
      <c r="B602" s="60" t="s">
        <v>1233</v>
      </c>
      <c r="C602" s="61" t="s">
        <v>1317</v>
      </c>
      <c r="D602" s="62">
        <v>0</v>
      </c>
      <c r="E602" s="62">
        <v>0</v>
      </c>
      <c r="F602" s="62">
        <v>0</v>
      </c>
      <c r="G602" s="62">
        <v>0</v>
      </c>
      <c r="H602" s="62">
        <v>0</v>
      </c>
      <c r="I602" s="62">
        <v>0</v>
      </c>
      <c r="J602" s="62">
        <v>0</v>
      </c>
      <c r="K602" s="62">
        <v>0</v>
      </c>
      <c r="L602" s="62">
        <v>0</v>
      </c>
      <c r="M602" s="62">
        <v>0</v>
      </c>
      <c r="N602" s="62">
        <v>0</v>
      </c>
      <c r="O602" s="62">
        <v>0</v>
      </c>
      <c r="P602" s="62">
        <v>0</v>
      </c>
      <c r="Q602" s="62">
        <v>0</v>
      </c>
      <c r="R602" s="62">
        <v>0</v>
      </c>
      <c r="S602" s="62">
        <v>0</v>
      </c>
      <c r="T602" s="62">
        <v>0</v>
      </c>
      <c r="U602" s="62">
        <v>0</v>
      </c>
      <c r="V602" s="62">
        <v>0</v>
      </c>
      <c r="W602" s="62">
        <v>0</v>
      </c>
      <c r="X602" s="62">
        <v>0</v>
      </c>
      <c r="Y602" s="62">
        <v>0</v>
      </c>
      <c r="Z602" s="62">
        <v>0</v>
      </c>
      <c r="AA602" s="62">
        <v>0</v>
      </c>
      <c r="AB602" s="62">
        <v>0</v>
      </c>
      <c r="AC602" s="62">
        <v>0</v>
      </c>
      <c r="AD602" s="62">
        <v>0</v>
      </c>
      <c r="AE602" s="62">
        <v>0</v>
      </c>
      <c r="AF602" s="62">
        <v>0</v>
      </c>
      <c r="AG602" s="62">
        <v>0</v>
      </c>
      <c r="AH602" s="62">
        <v>0</v>
      </c>
      <c r="AI602" s="62">
        <v>0</v>
      </c>
      <c r="AJ602" s="63">
        <f t="shared" si="9"/>
        <v>0</v>
      </c>
      <c r="AM602" s="70"/>
    </row>
    <row r="603" spans="1:39" ht="20.100000000000001" customHeight="1">
      <c r="A603" s="59">
        <v>2320</v>
      </c>
      <c r="B603" s="60" t="s">
        <v>1234</v>
      </c>
      <c r="C603" s="61" t="s">
        <v>1317</v>
      </c>
      <c r="D603" s="62">
        <v>0</v>
      </c>
      <c r="E603" s="62">
        <v>0</v>
      </c>
      <c r="F603" s="62">
        <v>0</v>
      </c>
      <c r="G603" s="62">
        <v>0</v>
      </c>
      <c r="H603" s="62">
        <v>0</v>
      </c>
      <c r="I603" s="62">
        <v>0</v>
      </c>
      <c r="J603" s="62">
        <v>0</v>
      </c>
      <c r="K603" s="62">
        <v>0</v>
      </c>
      <c r="L603" s="62">
        <v>0</v>
      </c>
      <c r="M603" s="62">
        <v>0</v>
      </c>
      <c r="N603" s="62">
        <v>0</v>
      </c>
      <c r="O603" s="62">
        <v>0</v>
      </c>
      <c r="P603" s="62">
        <v>0</v>
      </c>
      <c r="Q603" s="62">
        <v>0</v>
      </c>
      <c r="R603" s="62">
        <v>0</v>
      </c>
      <c r="S603" s="62">
        <v>0</v>
      </c>
      <c r="T603" s="62">
        <v>0</v>
      </c>
      <c r="U603" s="62">
        <v>0</v>
      </c>
      <c r="V603" s="62">
        <v>0</v>
      </c>
      <c r="W603" s="62">
        <v>0</v>
      </c>
      <c r="X603" s="62">
        <v>0</v>
      </c>
      <c r="Y603" s="62">
        <v>0</v>
      </c>
      <c r="Z603" s="62">
        <v>0</v>
      </c>
      <c r="AA603" s="62">
        <v>0</v>
      </c>
      <c r="AB603" s="62">
        <v>0</v>
      </c>
      <c r="AC603" s="62">
        <v>0</v>
      </c>
      <c r="AD603" s="62">
        <v>0</v>
      </c>
      <c r="AE603" s="62">
        <v>0</v>
      </c>
      <c r="AF603" s="62">
        <v>0</v>
      </c>
      <c r="AG603" s="62">
        <v>0</v>
      </c>
      <c r="AH603" s="62">
        <v>0</v>
      </c>
      <c r="AI603" s="62">
        <v>0</v>
      </c>
      <c r="AJ603" s="63">
        <f t="shared" si="9"/>
        <v>0</v>
      </c>
      <c r="AM603" s="70"/>
    </row>
    <row r="604" spans="1:39" ht="20.100000000000001" customHeight="1">
      <c r="A604" s="59">
        <v>2321</v>
      </c>
      <c r="B604" s="60" t="s">
        <v>610</v>
      </c>
      <c r="C604" s="61" t="s">
        <v>1317</v>
      </c>
      <c r="D604" s="62">
        <v>0</v>
      </c>
      <c r="E604" s="62">
        <v>0</v>
      </c>
      <c r="F604" s="62">
        <v>0</v>
      </c>
      <c r="G604" s="62">
        <v>0</v>
      </c>
      <c r="H604" s="62">
        <v>0</v>
      </c>
      <c r="I604" s="62">
        <v>0</v>
      </c>
      <c r="J604" s="62">
        <v>0</v>
      </c>
      <c r="K604" s="62">
        <v>0</v>
      </c>
      <c r="L604" s="62">
        <v>0</v>
      </c>
      <c r="M604" s="62">
        <v>0</v>
      </c>
      <c r="N604" s="62">
        <v>0</v>
      </c>
      <c r="O604" s="62">
        <v>0</v>
      </c>
      <c r="P604" s="62">
        <v>0</v>
      </c>
      <c r="Q604" s="62">
        <v>0</v>
      </c>
      <c r="R604" s="62">
        <v>0</v>
      </c>
      <c r="S604" s="62">
        <v>0</v>
      </c>
      <c r="T604" s="62">
        <v>0</v>
      </c>
      <c r="U604" s="62">
        <v>0</v>
      </c>
      <c r="V604" s="62">
        <v>0</v>
      </c>
      <c r="W604" s="62">
        <v>0</v>
      </c>
      <c r="X604" s="62">
        <v>0</v>
      </c>
      <c r="Y604" s="62">
        <v>0</v>
      </c>
      <c r="Z604" s="62">
        <v>0</v>
      </c>
      <c r="AA604" s="62">
        <v>0</v>
      </c>
      <c r="AB604" s="62">
        <v>0</v>
      </c>
      <c r="AC604" s="62">
        <v>0</v>
      </c>
      <c r="AD604" s="62">
        <v>0</v>
      </c>
      <c r="AE604" s="62">
        <v>0</v>
      </c>
      <c r="AF604" s="62">
        <v>0</v>
      </c>
      <c r="AG604" s="62">
        <v>0</v>
      </c>
      <c r="AH604" s="62">
        <v>0</v>
      </c>
      <c r="AI604" s="62">
        <v>0</v>
      </c>
      <c r="AJ604" s="63">
        <f t="shared" si="9"/>
        <v>0</v>
      </c>
      <c r="AM604" s="70"/>
    </row>
    <row r="605" spans="1:39" ht="20.100000000000001" customHeight="1">
      <c r="A605" s="59">
        <v>2322</v>
      </c>
      <c r="B605" s="60" t="s">
        <v>611</v>
      </c>
      <c r="C605" s="61" t="s">
        <v>1317</v>
      </c>
      <c r="D605" s="62">
        <v>0</v>
      </c>
      <c r="E605" s="62">
        <v>0</v>
      </c>
      <c r="F605" s="62">
        <v>0</v>
      </c>
      <c r="G605" s="62">
        <v>0</v>
      </c>
      <c r="H605" s="62">
        <v>0</v>
      </c>
      <c r="I605" s="62">
        <v>0</v>
      </c>
      <c r="J605" s="62">
        <v>0</v>
      </c>
      <c r="K605" s="62">
        <v>0</v>
      </c>
      <c r="L605" s="62">
        <v>0</v>
      </c>
      <c r="M605" s="62">
        <v>0</v>
      </c>
      <c r="N605" s="62">
        <v>0</v>
      </c>
      <c r="O605" s="62">
        <v>0</v>
      </c>
      <c r="P605" s="62">
        <v>0</v>
      </c>
      <c r="Q605" s="62">
        <v>0</v>
      </c>
      <c r="R605" s="62">
        <v>0</v>
      </c>
      <c r="S605" s="62">
        <v>0</v>
      </c>
      <c r="T605" s="62">
        <v>0</v>
      </c>
      <c r="U605" s="62">
        <v>0</v>
      </c>
      <c r="V605" s="62">
        <v>0</v>
      </c>
      <c r="W605" s="62">
        <v>0</v>
      </c>
      <c r="X605" s="62">
        <v>0</v>
      </c>
      <c r="Y605" s="62">
        <v>0</v>
      </c>
      <c r="Z605" s="62">
        <v>0</v>
      </c>
      <c r="AA605" s="62">
        <v>0</v>
      </c>
      <c r="AB605" s="62">
        <v>0</v>
      </c>
      <c r="AC605" s="62">
        <v>0</v>
      </c>
      <c r="AD605" s="62">
        <v>0</v>
      </c>
      <c r="AE605" s="62">
        <v>0</v>
      </c>
      <c r="AF605" s="62">
        <v>0</v>
      </c>
      <c r="AG605" s="62">
        <v>0</v>
      </c>
      <c r="AH605" s="62">
        <v>0</v>
      </c>
      <c r="AI605" s="62">
        <v>0</v>
      </c>
      <c r="AJ605" s="63">
        <f t="shared" si="9"/>
        <v>0</v>
      </c>
      <c r="AM605" s="70"/>
    </row>
    <row r="606" spans="1:39" ht="20.100000000000001" customHeight="1">
      <c r="A606" s="59">
        <v>2323</v>
      </c>
      <c r="B606" s="60" t="s">
        <v>612</v>
      </c>
      <c r="C606" s="61" t="s">
        <v>1317</v>
      </c>
      <c r="D606" s="62">
        <v>0</v>
      </c>
      <c r="E606" s="62">
        <v>0</v>
      </c>
      <c r="F606" s="62">
        <v>0</v>
      </c>
      <c r="G606" s="62">
        <v>0</v>
      </c>
      <c r="H606" s="62">
        <v>0</v>
      </c>
      <c r="I606" s="62">
        <v>0</v>
      </c>
      <c r="J606" s="62">
        <v>0</v>
      </c>
      <c r="K606" s="62">
        <v>0</v>
      </c>
      <c r="L606" s="62">
        <v>0</v>
      </c>
      <c r="M606" s="62">
        <v>0</v>
      </c>
      <c r="N606" s="62">
        <v>0</v>
      </c>
      <c r="O606" s="62">
        <v>0</v>
      </c>
      <c r="P606" s="62">
        <v>0</v>
      </c>
      <c r="Q606" s="62">
        <v>0</v>
      </c>
      <c r="R606" s="62">
        <v>0</v>
      </c>
      <c r="S606" s="62">
        <v>0</v>
      </c>
      <c r="T606" s="62">
        <v>0</v>
      </c>
      <c r="U606" s="62">
        <v>0</v>
      </c>
      <c r="V606" s="62">
        <v>0</v>
      </c>
      <c r="W606" s="62">
        <v>0</v>
      </c>
      <c r="X606" s="62">
        <v>0</v>
      </c>
      <c r="Y606" s="62">
        <v>0</v>
      </c>
      <c r="Z606" s="62">
        <v>0</v>
      </c>
      <c r="AA606" s="62">
        <v>0</v>
      </c>
      <c r="AB606" s="62">
        <v>0</v>
      </c>
      <c r="AC606" s="62">
        <v>0</v>
      </c>
      <c r="AD606" s="62">
        <v>0</v>
      </c>
      <c r="AE606" s="62">
        <v>0</v>
      </c>
      <c r="AF606" s="62">
        <v>0</v>
      </c>
      <c r="AG606" s="62">
        <v>0</v>
      </c>
      <c r="AH606" s="62">
        <v>0</v>
      </c>
      <c r="AI606" s="62">
        <v>0</v>
      </c>
      <c r="AJ606" s="63">
        <f t="shared" si="9"/>
        <v>0</v>
      </c>
      <c r="AM606" s="70"/>
    </row>
    <row r="607" spans="1:39" ht="20.100000000000001" customHeight="1">
      <c r="A607" s="59">
        <v>2324</v>
      </c>
      <c r="B607" s="60" t="s">
        <v>613</v>
      </c>
      <c r="C607" s="61" t="s">
        <v>1317</v>
      </c>
      <c r="D607" s="62">
        <v>0</v>
      </c>
      <c r="E607" s="62">
        <v>0</v>
      </c>
      <c r="F607" s="62">
        <v>0</v>
      </c>
      <c r="G607" s="62">
        <v>0</v>
      </c>
      <c r="H607" s="62">
        <v>0</v>
      </c>
      <c r="I607" s="62">
        <v>0</v>
      </c>
      <c r="J607" s="62">
        <v>0</v>
      </c>
      <c r="K607" s="62">
        <v>0</v>
      </c>
      <c r="L607" s="62">
        <v>0</v>
      </c>
      <c r="M607" s="62">
        <v>0</v>
      </c>
      <c r="N607" s="62">
        <v>0</v>
      </c>
      <c r="O607" s="62">
        <v>0</v>
      </c>
      <c r="P607" s="62">
        <v>0</v>
      </c>
      <c r="Q607" s="62">
        <v>0</v>
      </c>
      <c r="R607" s="62">
        <v>0</v>
      </c>
      <c r="S607" s="62">
        <v>0</v>
      </c>
      <c r="T607" s="62">
        <v>0</v>
      </c>
      <c r="U607" s="62">
        <v>0</v>
      </c>
      <c r="V607" s="62">
        <v>0</v>
      </c>
      <c r="W607" s="62">
        <v>0</v>
      </c>
      <c r="X607" s="62">
        <v>0</v>
      </c>
      <c r="Y607" s="62">
        <v>0</v>
      </c>
      <c r="Z607" s="62">
        <v>0</v>
      </c>
      <c r="AA607" s="62">
        <v>0</v>
      </c>
      <c r="AB607" s="62">
        <v>0</v>
      </c>
      <c r="AC607" s="62">
        <v>0</v>
      </c>
      <c r="AD607" s="62">
        <v>0</v>
      </c>
      <c r="AE607" s="62">
        <v>0</v>
      </c>
      <c r="AF607" s="62">
        <v>0</v>
      </c>
      <c r="AG607" s="62">
        <v>0</v>
      </c>
      <c r="AH607" s="62">
        <v>0</v>
      </c>
      <c r="AI607" s="62">
        <v>0</v>
      </c>
      <c r="AJ607" s="63">
        <f t="shared" si="9"/>
        <v>0</v>
      </c>
      <c r="AM607" s="70"/>
    </row>
    <row r="608" spans="1:39" ht="20.100000000000001" customHeight="1">
      <c r="A608" s="59">
        <v>2325</v>
      </c>
      <c r="B608" s="60" t="s">
        <v>614</v>
      </c>
      <c r="C608" s="61" t="s">
        <v>1317</v>
      </c>
      <c r="D608" s="62">
        <v>0</v>
      </c>
      <c r="E608" s="62">
        <v>0</v>
      </c>
      <c r="F608" s="62">
        <v>0</v>
      </c>
      <c r="G608" s="62">
        <v>0</v>
      </c>
      <c r="H608" s="62">
        <v>0</v>
      </c>
      <c r="I608" s="62">
        <v>0</v>
      </c>
      <c r="J608" s="62">
        <v>0</v>
      </c>
      <c r="K608" s="62">
        <v>0</v>
      </c>
      <c r="L608" s="62">
        <v>0</v>
      </c>
      <c r="M608" s="62">
        <v>0</v>
      </c>
      <c r="N608" s="62">
        <v>0</v>
      </c>
      <c r="O608" s="62">
        <v>0</v>
      </c>
      <c r="P608" s="62">
        <v>0</v>
      </c>
      <c r="Q608" s="62">
        <v>0</v>
      </c>
      <c r="R608" s="62">
        <v>0</v>
      </c>
      <c r="S608" s="62">
        <v>0</v>
      </c>
      <c r="T608" s="62">
        <v>0</v>
      </c>
      <c r="U608" s="62">
        <v>0</v>
      </c>
      <c r="V608" s="62">
        <v>0</v>
      </c>
      <c r="W608" s="62">
        <v>0</v>
      </c>
      <c r="X608" s="62">
        <v>0</v>
      </c>
      <c r="Y608" s="62">
        <v>0</v>
      </c>
      <c r="Z608" s="62">
        <v>0</v>
      </c>
      <c r="AA608" s="62">
        <v>0</v>
      </c>
      <c r="AB608" s="62">
        <v>0</v>
      </c>
      <c r="AC608" s="62">
        <v>0</v>
      </c>
      <c r="AD608" s="62">
        <v>0</v>
      </c>
      <c r="AE608" s="62">
        <v>0</v>
      </c>
      <c r="AF608" s="62">
        <v>0</v>
      </c>
      <c r="AG608" s="62">
        <v>0</v>
      </c>
      <c r="AH608" s="62">
        <v>0</v>
      </c>
      <c r="AI608" s="62">
        <v>0</v>
      </c>
      <c r="AJ608" s="63">
        <f t="shared" si="9"/>
        <v>0</v>
      </c>
      <c r="AM608" s="70"/>
    </row>
    <row r="609" spans="1:39" ht="20.100000000000001" customHeight="1">
      <c r="A609" s="59">
        <v>2326</v>
      </c>
      <c r="B609" s="60" t="s">
        <v>615</v>
      </c>
      <c r="C609" s="61" t="s">
        <v>1317</v>
      </c>
      <c r="D609" s="62">
        <v>0</v>
      </c>
      <c r="E609" s="62">
        <v>0</v>
      </c>
      <c r="F609" s="62">
        <v>0</v>
      </c>
      <c r="G609" s="62">
        <v>0</v>
      </c>
      <c r="H609" s="62">
        <v>0</v>
      </c>
      <c r="I609" s="62">
        <v>0</v>
      </c>
      <c r="J609" s="62">
        <v>0</v>
      </c>
      <c r="K609" s="62">
        <v>0</v>
      </c>
      <c r="L609" s="62">
        <v>0</v>
      </c>
      <c r="M609" s="62">
        <v>0</v>
      </c>
      <c r="N609" s="62">
        <v>0</v>
      </c>
      <c r="O609" s="62">
        <v>0</v>
      </c>
      <c r="P609" s="62">
        <v>0</v>
      </c>
      <c r="Q609" s="62">
        <v>0</v>
      </c>
      <c r="R609" s="62">
        <v>0</v>
      </c>
      <c r="S609" s="62">
        <v>0</v>
      </c>
      <c r="T609" s="62">
        <v>0</v>
      </c>
      <c r="U609" s="62">
        <v>0</v>
      </c>
      <c r="V609" s="62">
        <v>0</v>
      </c>
      <c r="W609" s="62">
        <v>0</v>
      </c>
      <c r="X609" s="62">
        <v>0</v>
      </c>
      <c r="Y609" s="62">
        <v>0</v>
      </c>
      <c r="Z609" s="62">
        <v>0</v>
      </c>
      <c r="AA609" s="62">
        <v>0</v>
      </c>
      <c r="AB609" s="62">
        <v>0</v>
      </c>
      <c r="AC609" s="62">
        <v>0</v>
      </c>
      <c r="AD609" s="62">
        <v>0</v>
      </c>
      <c r="AE609" s="62">
        <v>0</v>
      </c>
      <c r="AF609" s="62">
        <v>0</v>
      </c>
      <c r="AG609" s="62">
        <v>0</v>
      </c>
      <c r="AH609" s="62">
        <v>0</v>
      </c>
      <c r="AI609" s="62">
        <v>0</v>
      </c>
      <c r="AJ609" s="63">
        <f t="shared" si="9"/>
        <v>0</v>
      </c>
      <c r="AM609" s="70"/>
    </row>
    <row r="610" spans="1:39" ht="20.100000000000001" customHeight="1">
      <c r="A610" s="59">
        <v>2327</v>
      </c>
      <c r="B610" s="60" t="s">
        <v>616</v>
      </c>
      <c r="C610" s="61" t="s">
        <v>1317</v>
      </c>
      <c r="D610" s="62">
        <v>0</v>
      </c>
      <c r="E610" s="62">
        <v>0</v>
      </c>
      <c r="F610" s="62">
        <v>0</v>
      </c>
      <c r="G610" s="62">
        <v>0</v>
      </c>
      <c r="H610" s="62">
        <v>0</v>
      </c>
      <c r="I610" s="62">
        <v>0</v>
      </c>
      <c r="J610" s="62">
        <v>0</v>
      </c>
      <c r="K610" s="62">
        <v>0</v>
      </c>
      <c r="L610" s="62">
        <v>0</v>
      </c>
      <c r="M610" s="62">
        <v>0</v>
      </c>
      <c r="N610" s="62">
        <v>0</v>
      </c>
      <c r="O610" s="62">
        <v>0</v>
      </c>
      <c r="P610" s="62">
        <v>0</v>
      </c>
      <c r="Q610" s="62">
        <v>0</v>
      </c>
      <c r="R610" s="62">
        <v>0</v>
      </c>
      <c r="S610" s="62">
        <v>0</v>
      </c>
      <c r="T610" s="62">
        <v>0</v>
      </c>
      <c r="U610" s="62">
        <v>0</v>
      </c>
      <c r="V610" s="62">
        <v>0</v>
      </c>
      <c r="W610" s="62">
        <v>0</v>
      </c>
      <c r="X610" s="62">
        <v>0</v>
      </c>
      <c r="Y610" s="62">
        <v>0</v>
      </c>
      <c r="Z610" s="62">
        <v>0</v>
      </c>
      <c r="AA610" s="62">
        <v>0</v>
      </c>
      <c r="AB610" s="62">
        <v>0</v>
      </c>
      <c r="AC610" s="62">
        <v>0</v>
      </c>
      <c r="AD610" s="62">
        <v>0</v>
      </c>
      <c r="AE610" s="62">
        <v>0</v>
      </c>
      <c r="AF610" s="62">
        <v>0</v>
      </c>
      <c r="AG610" s="62">
        <v>0</v>
      </c>
      <c r="AH610" s="62">
        <v>0</v>
      </c>
      <c r="AI610" s="62">
        <v>0</v>
      </c>
      <c r="AJ610" s="63">
        <f t="shared" si="9"/>
        <v>0</v>
      </c>
      <c r="AM610" s="70"/>
    </row>
    <row r="611" spans="1:39" ht="20.100000000000001" customHeight="1">
      <c r="A611" s="59">
        <v>2328</v>
      </c>
      <c r="B611" s="60" t="s">
        <v>1282</v>
      </c>
      <c r="C611" s="61" t="s">
        <v>1317</v>
      </c>
      <c r="D611" s="62">
        <v>0</v>
      </c>
      <c r="E611" s="62">
        <v>0</v>
      </c>
      <c r="F611" s="62">
        <v>0</v>
      </c>
      <c r="G611" s="62">
        <v>0</v>
      </c>
      <c r="H611" s="62">
        <v>0</v>
      </c>
      <c r="I611" s="62">
        <v>0</v>
      </c>
      <c r="J611" s="62">
        <v>0</v>
      </c>
      <c r="K611" s="62">
        <v>0</v>
      </c>
      <c r="L611" s="62">
        <v>0</v>
      </c>
      <c r="M611" s="62">
        <v>0</v>
      </c>
      <c r="N611" s="62">
        <v>0</v>
      </c>
      <c r="O611" s="62">
        <v>0</v>
      </c>
      <c r="P611" s="62">
        <v>0</v>
      </c>
      <c r="Q611" s="62">
        <v>0</v>
      </c>
      <c r="R611" s="62">
        <v>0</v>
      </c>
      <c r="S611" s="62">
        <v>0</v>
      </c>
      <c r="T611" s="62">
        <v>0</v>
      </c>
      <c r="U611" s="62">
        <v>0</v>
      </c>
      <c r="V611" s="62">
        <v>0</v>
      </c>
      <c r="W611" s="62">
        <v>0</v>
      </c>
      <c r="X611" s="62">
        <v>0</v>
      </c>
      <c r="Y611" s="62">
        <v>0</v>
      </c>
      <c r="Z611" s="62">
        <v>0</v>
      </c>
      <c r="AA611" s="62">
        <v>0</v>
      </c>
      <c r="AB611" s="62">
        <v>0</v>
      </c>
      <c r="AC611" s="62">
        <v>0</v>
      </c>
      <c r="AD611" s="62">
        <v>0</v>
      </c>
      <c r="AE611" s="62">
        <v>0</v>
      </c>
      <c r="AF611" s="62">
        <v>0</v>
      </c>
      <c r="AG611" s="62">
        <v>0</v>
      </c>
      <c r="AH611" s="62">
        <v>0</v>
      </c>
      <c r="AI611" s="62">
        <v>0</v>
      </c>
      <c r="AJ611" s="63">
        <f t="shared" si="9"/>
        <v>0</v>
      </c>
      <c r="AM611" s="70"/>
    </row>
    <row r="612" spans="1:39" ht="20.100000000000001" customHeight="1">
      <c r="A612" s="59" t="s">
        <v>627</v>
      </c>
      <c r="B612" s="60" t="s">
        <v>1235</v>
      </c>
      <c r="C612" s="61" t="s">
        <v>1241</v>
      </c>
      <c r="D612" s="62">
        <v>0</v>
      </c>
      <c r="E612" s="62">
        <v>0</v>
      </c>
      <c r="F612" s="62">
        <v>0</v>
      </c>
      <c r="G612" s="62">
        <v>3323377.6600000006</v>
      </c>
      <c r="H612" s="62">
        <v>0</v>
      </c>
      <c r="I612" s="62">
        <v>0</v>
      </c>
      <c r="J612" s="62">
        <v>521380.27</v>
      </c>
      <c r="K612" s="62">
        <v>0</v>
      </c>
      <c r="L612" s="62">
        <v>0</v>
      </c>
      <c r="M612" s="62">
        <v>0</v>
      </c>
      <c r="N612" s="62">
        <v>0</v>
      </c>
      <c r="O612" s="62">
        <v>0</v>
      </c>
      <c r="P612" s="62">
        <v>55371.839999999997</v>
      </c>
      <c r="Q612" s="62">
        <v>0</v>
      </c>
      <c r="R612" s="62">
        <v>0</v>
      </c>
      <c r="S612" s="62">
        <v>0</v>
      </c>
      <c r="T612" s="62">
        <v>0</v>
      </c>
      <c r="U612" s="62">
        <v>0</v>
      </c>
      <c r="V612" s="62">
        <v>0</v>
      </c>
      <c r="W612" s="62">
        <v>0</v>
      </c>
      <c r="X612" s="62">
        <v>0</v>
      </c>
      <c r="Y612" s="62">
        <v>0</v>
      </c>
      <c r="Z612" s="62">
        <v>0</v>
      </c>
      <c r="AA612" s="62">
        <v>0</v>
      </c>
      <c r="AB612" s="62">
        <v>0</v>
      </c>
      <c r="AC612" s="62">
        <v>0</v>
      </c>
      <c r="AD612" s="62">
        <v>0</v>
      </c>
      <c r="AE612" s="62">
        <v>0</v>
      </c>
      <c r="AF612" s="62">
        <v>0</v>
      </c>
      <c r="AG612" s="62">
        <v>0</v>
      </c>
      <c r="AH612" s="62">
        <v>0</v>
      </c>
      <c r="AI612" s="62">
        <v>0</v>
      </c>
      <c r="AJ612" s="63">
        <f t="shared" si="9"/>
        <v>3900129.7700000005</v>
      </c>
      <c r="AM612" s="70"/>
    </row>
    <row r="613" spans="1:39" ht="20.100000000000001" customHeight="1">
      <c r="A613" s="59" t="s">
        <v>629</v>
      </c>
      <c r="B613" s="60" t="s">
        <v>1236</v>
      </c>
      <c r="C613" s="61" t="e">
        <v>#N/A</v>
      </c>
      <c r="D613" s="62">
        <v>0</v>
      </c>
      <c r="E613" s="62">
        <v>0</v>
      </c>
      <c r="F613" s="62">
        <v>0</v>
      </c>
      <c r="G613" s="62">
        <v>0</v>
      </c>
      <c r="H613" s="62">
        <v>0</v>
      </c>
      <c r="I613" s="62">
        <v>0</v>
      </c>
      <c r="J613" s="62">
        <v>0</v>
      </c>
      <c r="K613" s="62">
        <v>0</v>
      </c>
      <c r="L613" s="62">
        <v>0</v>
      </c>
      <c r="M613" s="62">
        <v>0</v>
      </c>
      <c r="N613" s="62">
        <v>0</v>
      </c>
      <c r="O613" s="62">
        <v>0</v>
      </c>
      <c r="P613" s="62">
        <v>0</v>
      </c>
      <c r="Q613" s="62">
        <v>0</v>
      </c>
      <c r="R613" s="62">
        <v>0</v>
      </c>
      <c r="S613" s="62">
        <v>0</v>
      </c>
      <c r="T613" s="62">
        <v>0</v>
      </c>
      <c r="U613" s="62">
        <v>0</v>
      </c>
      <c r="V613" s="62">
        <v>0</v>
      </c>
      <c r="W613" s="62">
        <v>0</v>
      </c>
      <c r="X613" s="62">
        <v>0</v>
      </c>
      <c r="Y613" s="62">
        <v>0</v>
      </c>
      <c r="Z613" s="62">
        <v>0</v>
      </c>
      <c r="AA613" s="62">
        <v>0</v>
      </c>
      <c r="AB613" s="62">
        <v>0</v>
      </c>
      <c r="AC613" s="62">
        <v>0</v>
      </c>
      <c r="AD613" s="62">
        <v>0</v>
      </c>
      <c r="AE613" s="62">
        <v>0</v>
      </c>
      <c r="AF613" s="62">
        <v>0</v>
      </c>
      <c r="AG613" s="62">
        <v>0</v>
      </c>
      <c r="AH613" s="62">
        <v>0</v>
      </c>
      <c r="AI613" s="62">
        <v>0</v>
      </c>
      <c r="AJ613" s="63">
        <f t="shared" si="9"/>
        <v>0</v>
      </c>
      <c r="AM613" s="70"/>
    </row>
    <row r="614" spans="1:39" ht="20.100000000000001" customHeight="1">
      <c r="A614" s="59" t="s">
        <v>631</v>
      </c>
      <c r="B614" s="60" t="s">
        <v>1237</v>
      </c>
      <c r="C614" s="61" t="e">
        <v>#N/A</v>
      </c>
      <c r="D614" s="62">
        <v>0</v>
      </c>
      <c r="E614" s="62">
        <v>0</v>
      </c>
      <c r="F614" s="62">
        <v>0</v>
      </c>
      <c r="G614" s="62">
        <v>2469539.8899999987</v>
      </c>
      <c r="H614" s="62">
        <v>0</v>
      </c>
      <c r="I614" s="62">
        <v>0</v>
      </c>
      <c r="J614" s="62">
        <v>0</v>
      </c>
      <c r="K614" s="62">
        <v>0</v>
      </c>
      <c r="L614" s="62">
        <v>0</v>
      </c>
      <c r="M614" s="62">
        <v>0</v>
      </c>
      <c r="N614" s="62">
        <v>0</v>
      </c>
      <c r="O614" s="62">
        <v>0</v>
      </c>
      <c r="P614" s="62">
        <v>0</v>
      </c>
      <c r="Q614" s="62">
        <v>0</v>
      </c>
      <c r="R614" s="62">
        <v>0</v>
      </c>
      <c r="S614" s="62">
        <v>0</v>
      </c>
      <c r="T614" s="62">
        <v>1684866.9399999997</v>
      </c>
      <c r="U614" s="62">
        <v>2332400</v>
      </c>
      <c r="V614" s="62">
        <v>0</v>
      </c>
      <c r="W614" s="62">
        <v>0</v>
      </c>
      <c r="X614" s="62">
        <v>0</v>
      </c>
      <c r="Y614" s="62">
        <v>0</v>
      </c>
      <c r="Z614" s="62">
        <v>0</v>
      </c>
      <c r="AA614" s="62">
        <v>6860000</v>
      </c>
      <c r="AB614" s="62">
        <v>0</v>
      </c>
      <c r="AC614" s="62">
        <v>0</v>
      </c>
      <c r="AD614" s="62">
        <v>0</v>
      </c>
      <c r="AE614" s="62">
        <v>0</v>
      </c>
      <c r="AF614" s="62">
        <v>0</v>
      </c>
      <c r="AG614" s="62">
        <v>0</v>
      </c>
      <c r="AH614" s="62">
        <v>0</v>
      </c>
      <c r="AI614" s="62">
        <v>0</v>
      </c>
      <c r="AJ614" s="63">
        <f t="shared" si="9"/>
        <v>13346806.829999998</v>
      </c>
      <c r="AM614" s="70"/>
    </row>
    <row r="615" spans="1:39" ht="4.5" customHeight="1">
      <c r="A615" s="59"/>
      <c r="B615" s="60"/>
      <c r="C615" s="61"/>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6"/>
      <c r="AM615" s="18"/>
    </row>
    <row r="616" spans="1:39" ht="18.95" customHeight="1" thickBot="1">
      <c r="A616" s="59"/>
      <c r="B616" s="67" t="s">
        <v>637</v>
      </c>
      <c r="C616" s="68"/>
      <c r="D616" s="69">
        <f>SUBTOTAL(9,D13:D614)</f>
        <v>105137903.60999997</v>
      </c>
      <c r="E616" s="69">
        <f t="shared" ref="E616:AJ616" si="10">SUBTOTAL(9,E13:E614)</f>
        <v>59879934.00999999</v>
      </c>
      <c r="F616" s="69">
        <f t="shared" si="10"/>
        <v>3427589180.0800009</v>
      </c>
      <c r="G616" s="69">
        <f t="shared" si="10"/>
        <v>443859064.56999999</v>
      </c>
      <c r="H616" s="69">
        <f t="shared" si="10"/>
        <v>21880656</v>
      </c>
      <c r="I616" s="69">
        <f t="shared" si="10"/>
        <v>3319019.1099999994</v>
      </c>
      <c r="J616" s="69">
        <f t="shared" si="10"/>
        <v>2059160819.4999995</v>
      </c>
      <c r="K616" s="69">
        <f t="shared" si="10"/>
        <v>2302705.6300000004</v>
      </c>
      <c r="L616" s="69">
        <f t="shared" si="10"/>
        <v>36824180.620000005</v>
      </c>
      <c r="M616" s="69">
        <f t="shared" si="10"/>
        <v>17847.87</v>
      </c>
      <c r="N616" s="69">
        <f t="shared" si="10"/>
        <v>1832041223.3399997</v>
      </c>
      <c r="O616" s="69">
        <f t="shared" si="10"/>
        <v>205191.13999999996</v>
      </c>
      <c r="P616" s="69">
        <f t="shared" si="10"/>
        <v>275378847.81</v>
      </c>
      <c r="Q616" s="69">
        <f t="shared" si="10"/>
        <v>746128249.17999995</v>
      </c>
      <c r="R616" s="69">
        <f t="shared" si="10"/>
        <v>711294533.3499999</v>
      </c>
      <c r="S616" s="69">
        <f t="shared" si="10"/>
        <v>5693528.6500000004</v>
      </c>
      <c r="T616" s="69">
        <f t="shared" si="10"/>
        <v>514632203.20000011</v>
      </c>
      <c r="U616" s="69">
        <f t="shared" si="10"/>
        <v>5198346.68</v>
      </c>
      <c r="V616" s="69">
        <f t="shared" si="10"/>
        <v>37730</v>
      </c>
      <c r="W616" s="69">
        <f t="shared" si="10"/>
        <v>38450.300000000003</v>
      </c>
      <c r="X616" s="69">
        <f t="shared" si="10"/>
        <v>1154961.6736000001</v>
      </c>
      <c r="Y616" s="69">
        <f t="shared" si="10"/>
        <v>29.017800000000005</v>
      </c>
      <c r="Z616" s="69">
        <f t="shared" si="10"/>
        <v>2950.5545999999999</v>
      </c>
      <c r="AA616" s="69">
        <f t="shared" si="10"/>
        <v>3025535815.8354001</v>
      </c>
      <c r="AB616" s="69">
        <f t="shared" si="10"/>
        <v>2375.9610000000002</v>
      </c>
      <c r="AC616" s="69">
        <f t="shared" si="10"/>
        <v>345161261.17899984</v>
      </c>
      <c r="AD616" s="69">
        <f t="shared" si="10"/>
        <v>3783394.9580000006</v>
      </c>
      <c r="AE616" s="69">
        <f t="shared" si="10"/>
        <v>2025846461.620801</v>
      </c>
      <c r="AF616" s="69">
        <f t="shared" si="10"/>
        <v>2816.9903999999997</v>
      </c>
      <c r="AG616" s="69">
        <f t="shared" si="10"/>
        <v>0.21</v>
      </c>
      <c r="AH616" s="69">
        <f t="shared" si="10"/>
        <v>5196900.0159999998</v>
      </c>
      <c r="AI616" s="69">
        <f t="shared" si="10"/>
        <v>2240172.0334000001</v>
      </c>
      <c r="AJ616" s="69">
        <f t="shared" si="10"/>
        <v>15659546754.700008</v>
      </c>
    </row>
    <row r="617" spans="1:39" ht="15.75" thickTop="1">
      <c r="A617" s="23"/>
      <c r="B617" s="24"/>
      <c r="C617" s="25"/>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7"/>
    </row>
    <row r="620" spans="1:39" s="19" customFormat="1" hidden="1"/>
    <row r="621" spans="1:39" hidden="1">
      <c r="E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row>
    <row r="622" spans="1:39" hidden="1">
      <c r="D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row>
    <row r="623" spans="1:39" hidden="1">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row>
    <row r="624" spans="1:39" hidden="1"/>
    <row r="625" spans="3:36" ht="15.75" hidden="1" thickBot="1">
      <c r="C625" s="21"/>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0"/>
    </row>
    <row r="626" spans="3:36" hidden="1">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row>
    <row r="627" spans="3:36">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20"/>
    </row>
    <row r="628" spans="3:36">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row>
  </sheetData>
  <sheetProtection algorithmName="SHA-512" hashValue="HanzzG+uvH8pER+4j8/HzB0bYNAdTyt5MDUQLcRr2Fzm7s2OeYD/Y2b9vNV+MZC4Fitpk2tbi//lhh9Gz4D6OQ==" saltValue="rdy++Wpmn1s8XsuiYoHBsg==" spinCount="100000" sheet="1" objects="1" scenarios="1" formatCells="0" formatColumns="0" formatRows="0" sort="0" autoFilter="0" pivotTables="0"/>
  <autoFilter ref="A12:AJ614"/>
  <mergeCells count="6">
    <mergeCell ref="D11:U11"/>
    <mergeCell ref="V11:AI11"/>
    <mergeCell ref="A7:AJ7"/>
    <mergeCell ref="A8:AJ8"/>
    <mergeCell ref="A9:AJ9"/>
    <mergeCell ref="A10:AJ10"/>
  </mergeCells>
  <printOptions horizontalCentered="1"/>
  <pageMargins left="0.19685039370078741" right="0.44" top="0.47244094488188981" bottom="0.23622047244094491" header="0.31496062992125984" footer="0.23622047244094491"/>
  <pageSetup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
  <sheetViews>
    <sheetView view="pageBreakPreview" zoomScale="130" zoomScaleNormal="100" zoomScaleSheetLayoutView="130" workbookViewId="0">
      <selection activeCell="B1" sqref="B1:B1048576"/>
    </sheetView>
  </sheetViews>
  <sheetFormatPr baseColWidth="10" defaultRowHeight="15"/>
  <cols>
    <col min="1" max="1" width="3.5703125" style="45" customWidth="1"/>
    <col min="2" max="2" width="105.7109375" style="45" customWidth="1"/>
    <col min="3" max="3" width="2.5703125" style="45" customWidth="1"/>
    <col min="4" max="16384" width="11.42578125" style="45"/>
  </cols>
  <sheetData>
    <row r="1" spans="1:2" ht="15.75">
      <c r="A1" s="46"/>
      <c r="B1" s="47" t="s">
        <v>646</v>
      </c>
    </row>
    <row r="2" spans="1:2" ht="3.75" customHeight="1">
      <c r="A2" s="46"/>
      <c r="B2" s="47"/>
    </row>
    <row r="3" spans="1:2" ht="91.5" customHeight="1">
      <c r="A3" s="46"/>
      <c r="B3" s="48" t="s">
        <v>647</v>
      </c>
    </row>
    <row r="4" spans="1:2" ht="65.25" customHeight="1">
      <c r="A4" s="46"/>
      <c r="B4" s="48" t="s">
        <v>648</v>
      </c>
    </row>
    <row r="5" spans="1:2" ht="27" customHeight="1">
      <c r="A5" s="46"/>
      <c r="B5" s="48" t="s">
        <v>649</v>
      </c>
    </row>
    <row r="6" spans="1:2" ht="15.75" thickBot="1">
      <c r="A6" s="46"/>
      <c r="B6" s="48" t="s">
        <v>650</v>
      </c>
    </row>
    <row r="7" spans="1:2" ht="13.5" customHeight="1">
      <c r="A7" s="46"/>
      <c r="B7" s="49" t="s">
        <v>651</v>
      </c>
    </row>
    <row r="8" spans="1:2" ht="22.5">
      <c r="A8" s="46"/>
      <c r="B8" s="50" t="s">
        <v>652</v>
      </c>
    </row>
    <row r="9" spans="1:2" ht="23.25" thickBot="1">
      <c r="A9" s="46"/>
      <c r="B9" s="51" t="s">
        <v>653</v>
      </c>
    </row>
    <row r="10" spans="1:2" ht="12.75" customHeight="1">
      <c r="A10" s="46"/>
      <c r="B10" s="52" t="s">
        <v>654</v>
      </c>
    </row>
    <row r="11" spans="1:2">
      <c r="A11" s="46"/>
      <c r="B11" s="50" t="s">
        <v>655</v>
      </c>
    </row>
    <row r="12" spans="1:2" ht="57" thickBot="1">
      <c r="A12" s="46"/>
      <c r="B12" s="51" t="s">
        <v>656</v>
      </c>
    </row>
    <row r="13" spans="1:2" ht="13.5" customHeight="1">
      <c r="A13" s="46"/>
      <c r="B13" s="52" t="s">
        <v>657</v>
      </c>
    </row>
    <row r="14" spans="1:2">
      <c r="A14" s="46"/>
      <c r="B14" s="50" t="s">
        <v>658</v>
      </c>
    </row>
    <row r="15" spans="1:2" ht="15.75" thickBot="1">
      <c r="A15" s="46"/>
      <c r="B15" s="51" t="s">
        <v>659</v>
      </c>
    </row>
    <row r="16" spans="1:2" ht="12.75" customHeight="1">
      <c r="A16" s="46"/>
      <c r="B16" s="52" t="s">
        <v>660</v>
      </c>
    </row>
    <row r="17" spans="1:2">
      <c r="A17" s="46"/>
      <c r="B17" s="50" t="s">
        <v>661</v>
      </c>
    </row>
    <row r="18" spans="1:2" ht="23.25" thickBot="1">
      <c r="A18" s="46"/>
      <c r="B18" s="51" t="s">
        <v>662</v>
      </c>
    </row>
    <row r="19" spans="1:2" ht="12.75" customHeight="1">
      <c r="A19" s="46"/>
      <c r="B19" s="52" t="s">
        <v>663</v>
      </c>
    </row>
    <row r="20" spans="1:2">
      <c r="A20" s="46"/>
      <c r="B20" s="50" t="s">
        <v>664</v>
      </c>
    </row>
    <row r="21" spans="1:2" ht="23.25" thickBot="1">
      <c r="A21" s="46"/>
      <c r="B21" s="51" t="s">
        <v>665</v>
      </c>
    </row>
    <row r="22" spans="1:2" ht="12" customHeight="1">
      <c r="A22" s="46"/>
      <c r="B22" s="52" t="s">
        <v>666</v>
      </c>
    </row>
    <row r="23" spans="1:2">
      <c r="A23" s="46"/>
      <c r="B23" s="50" t="s">
        <v>667</v>
      </c>
    </row>
    <row r="24" spans="1:2" ht="15.75" thickBot="1">
      <c r="A24" s="46"/>
      <c r="B24" s="51" t="s">
        <v>668</v>
      </c>
    </row>
    <row r="25" spans="1:2" ht="13.5" customHeight="1">
      <c r="A25" s="46"/>
      <c r="B25" s="52" t="s">
        <v>669</v>
      </c>
    </row>
    <row r="26" spans="1:2">
      <c r="A26" s="46"/>
      <c r="B26" s="50" t="s">
        <v>670</v>
      </c>
    </row>
    <row r="27" spans="1:2" ht="15.75" thickBot="1">
      <c r="A27" s="46"/>
      <c r="B27" s="51" t="s">
        <v>671</v>
      </c>
    </row>
    <row r="28" spans="1:2" ht="12.75" customHeight="1">
      <c r="A28" s="46"/>
      <c r="B28" s="52" t="s">
        <v>672</v>
      </c>
    </row>
    <row r="29" spans="1:2">
      <c r="A29" s="46"/>
      <c r="B29" s="50" t="s">
        <v>673</v>
      </c>
    </row>
    <row r="30" spans="1:2" ht="15.75" thickBot="1">
      <c r="A30" s="46"/>
      <c r="B30" s="51" t="s">
        <v>674</v>
      </c>
    </row>
    <row r="31" spans="1:2" ht="13.5" customHeight="1">
      <c r="A31" s="46"/>
      <c r="B31" s="52" t="s">
        <v>675</v>
      </c>
    </row>
    <row r="32" spans="1:2">
      <c r="A32" s="46"/>
      <c r="B32" s="50" t="s">
        <v>676</v>
      </c>
    </row>
    <row r="33" spans="1:2" ht="15.75" thickBot="1">
      <c r="A33" s="46"/>
      <c r="B33" s="51" t="s">
        <v>674</v>
      </c>
    </row>
    <row r="34" spans="1:2" ht="13.5" customHeight="1">
      <c r="A34" s="46"/>
      <c r="B34" s="52" t="s">
        <v>677</v>
      </c>
    </row>
    <row r="35" spans="1:2" ht="22.5">
      <c r="A35" s="46"/>
      <c r="B35" s="50" t="s">
        <v>678</v>
      </c>
    </row>
    <row r="36" spans="1:2" ht="23.25" thickBot="1">
      <c r="A36" s="46"/>
      <c r="B36" s="51" t="s">
        <v>679</v>
      </c>
    </row>
    <row r="37" spans="1:2" ht="13.5" customHeight="1">
      <c r="A37" s="46"/>
      <c r="B37" s="52" t="s">
        <v>680</v>
      </c>
    </row>
    <row r="38" spans="1:2" ht="22.5">
      <c r="A38" s="46"/>
      <c r="B38" s="50" t="s">
        <v>681</v>
      </c>
    </row>
    <row r="39" spans="1:2">
      <c r="A39" s="46"/>
      <c r="B39" s="50" t="s">
        <v>682</v>
      </c>
    </row>
    <row r="40" spans="1:2" ht="23.25" thickBot="1">
      <c r="A40" s="46"/>
      <c r="B40" s="51" t="s">
        <v>683</v>
      </c>
    </row>
    <row r="41" spans="1:2" ht="13.5" customHeight="1">
      <c r="A41" s="46"/>
      <c r="B41" s="52" t="s">
        <v>684</v>
      </c>
    </row>
    <row r="42" spans="1:2">
      <c r="A42" s="46"/>
      <c r="B42" s="50" t="s">
        <v>685</v>
      </c>
    </row>
    <row r="43" spans="1:2">
      <c r="A43" s="46"/>
      <c r="B43" s="50" t="s">
        <v>686</v>
      </c>
    </row>
    <row r="44" spans="1:2" ht="13.5" customHeight="1">
      <c r="A44" s="46"/>
      <c r="B44" s="50" t="s">
        <v>687</v>
      </c>
    </row>
    <row r="45" spans="1:2" ht="19.5" customHeight="1" thickBot="1">
      <c r="A45" s="46"/>
      <c r="B45" s="51" t="s">
        <v>688</v>
      </c>
    </row>
    <row r="46" spans="1:2">
      <c r="A46" s="46"/>
      <c r="B46" s="53" t="s">
        <v>689</v>
      </c>
    </row>
  </sheetData>
  <sheetProtection algorithmName="SHA-512" hashValue="rp4YXOsjj5TFMAxNUMmowZAwMGUPDo3rwy2eFiNcRk07VUlznx6J7af6rPeqslU+Sy1vjMQMMT7iDAlb2Lo9zA==" saltValue="PfTY19JXt0rNtk/eE9T6ow==" spinCount="100000" sheet="1" objects="1" scenarios="1"/>
  <pageMargins left="0.25" right="0.25" top="0.27" bottom="0.22" header="0.17" footer="0.17"/>
  <pageSetup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607"/>
  <sheetViews>
    <sheetView topLeftCell="A2" zoomScale="175" zoomScaleNormal="175" workbookViewId="0">
      <selection activeCell="B18" sqref="B18"/>
    </sheetView>
  </sheetViews>
  <sheetFormatPr baseColWidth="10" defaultRowHeight="15"/>
  <cols>
    <col min="1" max="1" width="11.42578125" style="45"/>
    <col min="2" max="2" width="76.7109375" style="45" bestFit="1" customWidth="1"/>
    <col min="3" max="3" width="73" style="45" bestFit="1" customWidth="1"/>
    <col min="4" max="16384" width="11.42578125" style="45"/>
  </cols>
  <sheetData>
    <row r="1" spans="1:3" ht="15" customHeight="1"/>
    <row r="2" spans="1:3" ht="21">
      <c r="A2" s="8" t="s">
        <v>40</v>
      </c>
      <c r="B2" s="9" t="str">
        <f>UPPER(C2)</f>
        <v>DESCRIPCIÓN</v>
      </c>
      <c r="C2" s="9" t="s">
        <v>2</v>
      </c>
    </row>
    <row r="3" spans="1:3">
      <c r="A3" s="1">
        <v>0</v>
      </c>
      <c r="B3" s="2" t="str">
        <f t="shared" ref="B3:B67" si="0">UPPER(C3)</f>
        <v>SIN  NOMBRE</v>
      </c>
      <c r="C3" s="2" t="s">
        <v>635</v>
      </c>
    </row>
    <row r="4" spans="1:3">
      <c r="A4" s="3">
        <v>6</v>
      </c>
      <c r="B4" s="4" t="str">
        <f t="shared" si="0"/>
        <v>VICEPRESIDENCIA DEL ESTADO PLURINACIONAL</v>
      </c>
      <c r="C4" s="4" t="s">
        <v>43</v>
      </c>
    </row>
    <row r="5" spans="1:3">
      <c r="A5" s="3">
        <v>10</v>
      </c>
      <c r="B5" s="4" t="str">
        <f t="shared" si="0"/>
        <v>MINISTERIO DE RELACIONES EXTERIORES</v>
      </c>
      <c r="C5" s="4" t="s">
        <v>44</v>
      </c>
    </row>
    <row r="6" spans="1:3">
      <c r="A6" s="3">
        <v>15</v>
      </c>
      <c r="B6" s="4" t="str">
        <f t="shared" si="0"/>
        <v>MINISTERIO DE GOBIERNO</v>
      </c>
      <c r="C6" s="4" t="s">
        <v>45</v>
      </c>
    </row>
    <row r="7" spans="1:3">
      <c r="A7" s="3">
        <v>16</v>
      </c>
      <c r="B7" s="4" t="str">
        <f t="shared" si="0"/>
        <v>MINISTERIO DE EDUCACIÓN</v>
      </c>
      <c r="C7" s="4" t="s">
        <v>46</v>
      </c>
    </row>
    <row r="8" spans="1:3">
      <c r="A8" s="3">
        <v>20</v>
      </c>
      <c r="B8" s="4" t="str">
        <f t="shared" si="0"/>
        <v>MINISTERIO DE DEFENSA</v>
      </c>
      <c r="C8" s="4" t="s">
        <v>47</v>
      </c>
    </row>
    <row r="9" spans="1:3">
      <c r="A9" s="3">
        <v>25</v>
      </c>
      <c r="B9" s="4" t="str">
        <f t="shared" si="0"/>
        <v>MINISTERIO DE LA PRESIDENCIA</v>
      </c>
      <c r="C9" s="4" t="s">
        <v>48</v>
      </c>
    </row>
    <row r="10" spans="1:3">
      <c r="A10" s="3">
        <v>30</v>
      </c>
      <c r="B10" s="4" t="str">
        <f t="shared" si="0"/>
        <v>MINISTERIO DE JUSTICIA Y TRANSPARENCIA INSTITUCIONAL</v>
      </c>
      <c r="C10" s="4" t="s">
        <v>4956</v>
      </c>
    </row>
    <row r="11" spans="1:3">
      <c r="A11" s="3">
        <v>35</v>
      </c>
      <c r="B11" s="4" t="str">
        <f t="shared" si="0"/>
        <v>MINISTERIO DE ECONOMÍA Y FINANZAS PÚBLICAS</v>
      </c>
      <c r="C11" s="4" t="s">
        <v>49</v>
      </c>
    </row>
    <row r="12" spans="1:3">
      <c r="A12" s="3">
        <v>41</v>
      </c>
      <c r="B12" s="4" t="str">
        <f t="shared" si="0"/>
        <v>MINISTERIO DE DESARROLLO PRODUCTIVO Y ECONOMÍA PLURAL</v>
      </c>
      <c r="C12" s="4" t="s">
        <v>50</v>
      </c>
    </row>
    <row r="13" spans="1:3">
      <c r="A13" s="3">
        <v>46</v>
      </c>
      <c r="B13" s="4" t="str">
        <f t="shared" si="0"/>
        <v>MINISTERIO DE SALUD</v>
      </c>
      <c r="C13" s="4" t="s">
        <v>51</v>
      </c>
    </row>
    <row r="14" spans="1:3">
      <c r="A14" s="3">
        <v>47</v>
      </c>
      <c r="B14" s="4" t="str">
        <f t="shared" si="0"/>
        <v>MINISTERIO DE DESARROLLO RURAL Y TIERRAS</v>
      </c>
      <c r="C14" s="4" t="s">
        <v>52</v>
      </c>
    </row>
    <row r="15" spans="1:3">
      <c r="A15" s="5">
        <v>48</v>
      </c>
      <c r="B15" s="6" t="str">
        <f t="shared" si="0"/>
        <v>MINISTERIO DE DEPORTES</v>
      </c>
      <c r="C15" s="6" t="s">
        <v>53</v>
      </c>
    </row>
    <row r="16" spans="1:3">
      <c r="A16" s="3">
        <v>50</v>
      </c>
      <c r="B16" s="4" t="str">
        <f t="shared" si="0"/>
        <v>MIN DE TRANSPARENCIA INST. Y LUCHA CONTRA LA CORRUPCIÓN</v>
      </c>
      <c r="C16" s="4" t="s">
        <v>54</v>
      </c>
    </row>
    <row r="17" spans="1:3">
      <c r="A17" s="3">
        <v>51</v>
      </c>
      <c r="B17" s="4" t="s">
        <v>14496</v>
      </c>
      <c r="C17" s="4" t="s">
        <v>55</v>
      </c>
    </row>
    <row r="18" spans="1:3">
      <c r="A18" s="3">
        <v>52</v>
      </c>
      <c r="B18" s="4" t="str">
        <f t="shared" si="0"/>
        <v>MINISTERIO DE CULTURAS Y TURISMO</v>
      </c>
      <c r="C18" s="4" t="s">
        <v>56</v>
      </c>
    </row>
    <row r="19" spans="1:3">
      <c r="A19" s="3">
        <v>66</v>
      </c>
      <c r="B19" s="4" t="str">
        <f t="shared" si="0"/>
        <v>MINISTERIO DE PLANIFICACIÓN DEL DESARROLLO</v>
      </c>
      <c r="C19" s="4" t="s">
        <v>57</v>
      </c>
    </row>
    <row r="20" spans="1:3">
      <c r="A20" s="3">
        <v>70</v>
      </c>
      <c r="B20" s="4" t="str">
        <f t="shared" si="0"/>
        <v>MINISTERIO DE TRABAJO, EMPLEO Y PREVISIÓN SOCIAL</v>
      </c>
      <c r="C20" s="4" t="s">
        <v>58</v>
      </c>
    </row>
    <row r="21" spans="1:3">
      <c r="A21" s="3">
        <v>76</v>
      </c>
      <c r="B21" s="4" t="str">
        <f t="shared" si="0"/>
        <v>MINISTERIO DE MINERÍA Y METALURGIA</v>
      </c>
      <c r="C21" s="4" t="s">
        <v>59</v>
      </c>
    </row>
    <row r="22" spans="1:3">
      <c r="A22" s="3">
        <v>78</v>
      </c>
      <c r="B22" s="4" t="str">
        <f t="shared" si="0"/>
        <v>MINISTERIO DE HIDROCARBUROS</v>
      </c>
      <c r="C22" s="4" t="s">
        <v>2865</v>
      </c>
    </row>
    <row r="23" spans="1:3">
      <c r="A23" s="3">
        <v>80</v>
      </c>
      <c r="B23" s="4" t="str">
        <f t="shared" si="0"/>
        <v>MINISTERIO DE DEFENSA LEGAL DEL ESTADO</v>
      </c>
      <c r="C23" s="4" t="s">
        <v>60</v>
      </c>
    </row>
    <row r="24" spans="1:3">
      <c r="A24" s="3">
        <v>81</v>
      </c>
      <c r="B24" s="4" t="str">
        <f t="shared" si="0"/>
        <v>MINISTERIO DE OBRAS PÚBLICAS, SERVICIOS Y VIVIENDA</v>
      </c>
      <c r="C24" s="4" t="s">
        <v>61</v>
      </c>
    </row>
    <row r="25" spans="1:3">
      <c r="A25" s="3">
        <v>86</v>
      </c>
      <c r="B25" s="4" t="str">
        <f t="shared" si="0"/>
        <v>MINISTERIO DE MEDIO AMBIENTE Y AGUA</v>
      </c>
      <c r="C25" s="4" t="s">
        <v>62</v>
      </c>
    </row>
    <row r="26" spans="1:3">
      <c r="A26" s="3">
        <v>85</v>
      </c>
      <c r="B26" s="4" t="str">
        <f t="shared" si="0"/>
        <v>MINISTERIO DE ENERGÍAS</v>
      </c>
      <c r="C26" s="4" t="s">
        <v>4064</v>
      </c>
    </row>
    <row r="27" spans="1:3">
      <c r="A27" s="3">
        <v>87</v>
      </c>
      <c r="B27" s="4" t="str">
        <f t="shared" si="0"/>
        <v>MINISTERIO DE COMUNICACIÓN</v>
      </c>
      <c r="C27" s="4" t="s">
        <v>63</v>
      </c>
    </row>
    <row r="28" spans="1:3">
      <c r="A28" s="5">
        <v>95</v>
      </c>
      <c r="B28" s="6" t="str">
        <f t="shared" si="0"/>
        <v>CONSEJO SUPREMO DE DEFENSA PLURINACIONAL</v>
      </c>
      <c r="C28" s="6" t="s">
        <v>64</v>
      </c>
    </row>
    <row r="29" spans="1:3">
      <c r="A29" s="3">
        <v>99</v>
      </c>
      <c r="B29" s="4" t="str">
        <f t="shared" si="0"/>
        <v>TESORO GENERAL DE LA NACIÓN</v>
      </c>
      <c r="C29" s="4" t="s">
        <v>65</v>
      </c>
    </row>
    <row r="30" spans="1:3">
      <c r="A30" s="3">
        <v>108</v>
      </c>
      <c r="B30" s="4" t="str">
        <f t="shared" si="0"/>
        <v>ORQUESTA SINFÓNICA NACIONAL</v>
      </c>
      <c r="C30" s="4" t="s">
        <v>66</v>
      </c>
    </row>
    <row r="31" spans="1:3">
      <c r="A31" s="3">
        <v>109</v>
      </c>
      <c r="B31" s="6" t="str">
        <f t="shared" si="0"/>
        <v>CONSERVATORIO PLURINACIONAL DE MÚSICA</v>
      </c>
      <c r="C31" s="6" t="s">
        <v>67</v>
      </c>
    </row>
    <row r="32" spans="1:3">
      <c r="A32" s="3">
        <v>111</v>
      </c>
      <c r="B32" s="4" t="str">
        <f t="shared" si="0"/>
        <v>INSTITUTO BOLIVIANO DE LA CEGUERA</v>
      </c>
      <c r="C32" s="4" t="s">
        <v>68</v>
      </c>
    </row>
    <row r="33" spans="1:3">
      <c r="A33" s="3">
        <v>112</v>
      </c>
      <c r="B33" s="4" t="str">
        <f t="shared" si="0"/>
        <v>COMITÉ NACIONAL DE LA PERSONA CON DISCAPACIDAD</v>
      </c>
      <c r="C33" s="4" t="s">
        <v>69</v>
      </c>
    </row>
    <row r="34" spans="1:3">
      <c r="A34" s="3">
        <v>113</v>
      </c>
      <c r="B34" s="4" t="str">
        <f t="shared" si="0"/>
        <v>FONDO DE INVERSIÓN PARA EL DEPORTE</v>
      </c>
      <c r="C34" s="4" t="s">
        <v>70</v>
      </c>
    </row>
    <row r="35" spans="1:3">
      <c r="A35" s="3">
        <v>115</v>
      </c>
      <c r="B35" s="4" t="str">
        <f t="shared" si="0"/>
        <v>INST. BOLIVIANO DEL DEP. LA EDUC. FÍSICA Y LA RECREACIÓN</v>
      </c>
      <c r="C35" s="4" t="s">
        <v>71</v>
      </c>
    </row>
    <row r="36" spans="1:3">
      <c r="A36" s="3">
        <v>117</v>
      </c>
      <c r="B36" s="4" t="str">
        <f t="shared" si="0"/>
        <v>DIRECCIÓN GENERAL DE AERONÁUTICA CIVIL</v>
      </c>
      <c r="C36" s="4" t="s">
        <v>72</v>
      </c>
    </row>
    <row r="37" spans="1:3">
      <c r="A37" s="3">
        <v>119</v>
      </c>
      <c r="B37" s="4" t="str">
        <f t="shared" si="0"/>
        <v>AGENCIA PARA EL DES. DE LA SOC. DE LA INFORMACIÓN EN BOLIVIA</v>
      </c>
      <c r="C37" s="4" t="s">
        <v>73</v>
      </c>
    </row>
    <row r="38" spans="1:3">
      <c r="A38" s="3">
        <v>121</v>
      </c>
      <c r="B38" s="4" t="str">
        <f t="shared" si="0"/>
        <v>INSTITUTO BOLIVIANO DE CIENCIA Y TECNOLOGÍA NUCLEAR</v>
      </c>
      <c r="C38" s="4" t="s">
        <v>74</v>
      </c>
    </row>
    <row r="39" spans="1:3">
      <c r="A39" s="3">
        <v>124</v>
      </c>
      <c r="B39" s="4" t="str">
        <f t="shared" si="0"/>
        <v>ACADEMIA NACIONAL DE CIENCIAS</v>
      </c>
      <c r="C39" s="4" t="s">
        <v>75</v>
      </c>
    </row>
    <row r="40" spans="1:3">
      <c r="A40" s="3">
        <v>129</v>
      </c>
      <c r="B40" s="4" t="str">
        <f t="shared" si="0"/>
        <v>ESCUELA DE GESTIÓN PÚBLICA PLURINACIONAL</v>
      </c>
      <c r="C40" s="4" t="s">
        <v>76</v>
      </c>
    </row>
    <row r="41" spans="1:3">
      <c r="A41" s="3">
        <v>130</v>
      </c>
      <c r="B41" s="4" t="str">
        <f t="shared" si="0"/>
        <v>FONDO DE FINANCIAMIENTO PARA LA MINERÍA</v>
      </c>
      <c r="C41" s="4" t="s">
        <v>77</v>
      </c>
    </row>
    <row r="42" spans="1:3">
      <c r="A42" s="3">
        <v>132</v>
      </c>
      <c r="B42" s="4" t="str">
        <f t="shared" si="0"/>
        <v>SERVICIO DE DESARROLLO DE LAS EMPRESAS PÚB. PRODUCTIVAS</v>
      </c>
      <c r="C42" s="4" t="s">
        <v>78</v>
      </c>
    </row>
    <row r="43" spans="1:3">
      <c r="A43" s="3">
        <v>133</v>
      </c>
      <c r="B43" s="4" t="str">
        <f t="shared" si="0"/>
        <v>LOTERÍA NACIONAL DE BENEFICENCIA Y SALUBRIDAD</v>
      </c>
      <c r="C43" s="4" t="s">
        <v>79</v>
      </c>
    </row>
    <row r="44" spans="1:3">
      <c r="A44" s="5">
        <v>134</v>
      </c>
      <c r="B44" s="6" t="str">
        <f t="shared" si="0"/>
        <v>CONSEJO NACIONAL DE VIVIENDA POLICIAL</v>
      </c>
      <c r="C44" s="6" t="s">
        <v>80</v>
      </c>
    </row>
    <row r="45" spans="1:3">
      <c r="A45" s="3">
        <v>137</v>
      </c>
      <c r="B45" s="4" t="str">
        <f t="shared" si="0"/>
        <v>COMITÉ EJECUTIVO DE LA UNIVERSIDAD BOLIVIANA</v>
      </c>
      <c r="C45" s="4" t="s">
        <v>81</v>
      </c>
    </row>
    <row r="46" spans="1:3">
      <c r="A46" s="3">
        <v>138</v>
      </c>
      <c r="B46" s="4" t="str">
        <f t="shared" si="0"/>
        <v>UNIVERSIDAD MAYOR REAL Y PONTIFICIA DE SAN FRANCISCO XAVIER</v>
      </c>
      <c r="C46" s="4" t="s">
        <v>82</v>
      </c>
    </row>
    <row r="47" spans="1:3">
      <c r="A47" s="3">
        <v>139</v>
      </c>
      <c r="B47" s="4" t="str">
        <f t="shared" si="0"/>
        <v>UNIVERSIDAD MAYOR DE SAN ANDRÉS</v>
      </c>
      <c r="C47" s="4" t="s">
        <v>83</v>
      </c>
    </row>
    <row r="48" spans="1:3">
      <c r="A48" s="3">
        <v>140</v>
      </c>
      <c r="B48" s="4" t="str">
        <f t="shared" si="0"/>
        <v>UNIVERSIDAD PÚBLICA DE EL ALTO</v>
      </c>
      <c r="C48" s="4" t="s">
        <v>84</v>
      </c>
    </row>
    <row r="49" spans="1:3">
      <c r="A49" s="3">
        <v>141</v>
      </c>
      <c r="B49" s="4" t="str">
        <f t="shared" si="0"/>
        <v>UNIVERSIDAD MAYOR DE SAN SIMÓN</v>
      </c>
      <c r="C49" s="4" t="s">
        <v>85</v>
      </c>
    </row>
    <row r="50" spans="1:3">
      <c r="A50" s="3">
        <v>142</v>
      </c>
      <c r="B50" s="4" t="str">
        <f t="shared" si="0"/>
        <v>UNIVERSIDAD TÉCNICA DE ORURO</v>
      </c>
      <c r="C50" s="4" t="s">
        <v>86</v>
      </c>
    </row>
    <row r="51" spans="1:3">
      <c r="A51" s="5">
        <v>143</v>
      </c>
      <c r="B51" s="6" t="str">
        <f t="shared" si="0"/>
        <v>UNIVERSIDAD AUTÓNOMA TOMÁS FRÍAS</v>
      </c>
      <c r="C51" s="6" t="s">
        <v>87</v>
      </c>
    </row>
    <row r="52" spans="1:3">
      <c r="A52" s="3">
        <v>144</v>
      </c>
      <c r="B52" s="4" t="str">
        <f t="shared" si="0"/>
        <v>UNIVERSIDAD NACIONAL SIGLO XX</v>
      </c>
      <c r="C52" s="4" t="s">
        <v>88</v>
      </c>
    </row>
    <row r="53" spans="1:3">
      <c r="A53" s="3">
        <v>145</v>
      </c>
      <c r="B53" s="4" t="str">
        <f t="shared" si="0"/>
        <v>UNIVERSIDAD AUTÓNOMA JUAN MISAEL SARACHO</v>
      </c>
      <c r="C53" s="4" t="s">
        <v>89</v>
      </c>
    </row>
    <row r="54" spans="1:3">
      <c r="A54" s="3">
        <v>146</v>
      </c>
      <c r="B54" s="4" t="str">
        <f t="shared" si="0"/>
        <v>UNIVERSIDAD AUTÓNOMA GABRIEL RENÉ MORENO</v>
      </c>
      <c r="C54" s="4" t="s">
        <v>90</v>
      </c>
    </row>
    <row r="55" spans="1:3">
      <c r="A55" s="3">
        <v>147</v>
      </c>
      <c r="B55" s="4" t="str">
        <f t="shared" si="0"/>
        <v>UNIVERSIDAD AUTÓNOMA DEL BENI JOSÉ  BALLIVIÁN</v>
      </c>
      <c r="C55" s="4" t="s">
        <v>91</v>
      </c>
    </row>
    <row r="56" spans="1:3">
      <c r="A56" s="3">
        <v>148</v>
      </c>
      <c r="B56" s="4" t="str">
        <f t="shared" si="0"/>
        <v>UNIVERSIDAD AMAZÓNICA DE PANDO</v>
      </c>
      <c r="C56" s="4" t="s">
        <v>92</v>
      </c>
    </row>
    <row r="57" spans="1:3">
      <c r="A57" s="3">
        <v>149</v>
      </c>
      <c r="B57" s="4" t="str">
        <f t="shared" si="0"/>
        <v>CONSEJO NACIONAL DEL CINE</v>
      </c>
      <c r="C57" s="4" t="s">
        <v>93</v>
      </c>
    </row>
    <row r="58" spans="1:3">
      <c r="A58" s="3">
        <v>150</v>
      </c>
      <c r="B58" s="4" t="str">
        <f t="shared" si="0"/>
        <v>PROYECTO SUCRE CIUDAD UNIVERSITARIA</v>
      </c>
      <c r="C58" s="4" t="s">
        <v>94</v>
      </c>
    </row>
    <row r="59" spans="1:3">
      <c r="A59" s="3">
        <v>152</v>
      </c>
      <c r="B59" s="4" t="str">
        <f t="shared" si="0"/>
        <v>SERVICIO PLURINACIONAL DE DEFENSA PÚBLICA</v>
      </c>
      <c r="C59" s="4" t="s">
        <v>95</v>
      </c>
    </row>
    <row r="60" spans="1:3">
      <c r="A60" s="3">
        <v>153</v>
      </c>
      <c r="B60" s="4" t="str">
        <f t="shared" si="0"/>
        <v>OBSERVATORIO PLURINACIONAL DE LA CALIDAD  EDUCATIVA</v>
      </c>
      <c r="C60" s="4" t="s">
        <v>96</v>
      </c>
    </row>
    <row r="61" spans="1:3">
      <c r="A61" s="3">
        <v>154</v>
      </c>
      <c r="B61" s="4" t="str">
        <f t="shared" si="0"/>
        <v>MUSEO NACIONAL DE HISTORIA NATURAL</v>
      </c>
      <c r="C61" s="4" t="s">
        <v>97</v>
      </c>
    </row>
    <row r="62" spans="1:3">
      <c r="A62" s="3">
        <v>155</v>
      </c>
      <c r="B62" s="4" t="str">
        <f t="shared" si="0"/>
        <v>DIRECCIÓN DEL NOTARIADO PLURINACIONAL</v>
      </c>
      <c r="C62" s="4" t="s">
        <v>98</v>
      </c>
    </row>
    <row r="63" spans="1:3">
      <c r="A63" s="3">
        <v>156</v>
      </c>
      <c r="B63" s="4" t="str">
        <f t="shared" si="0"/>
        <v>SERVICIO PLURINACIONAL DE ASISTENCIA A LA VÍCTIMA</v>
      </c>
      <c r="C63" s="4" t="s">
        <v>99</v>
      </c>
    </row>
    <row r="64" spans="1:3">
      <c r="A64" s="3">
        <v>157</v>
      </c>
      <c r="B64" s="4" t="str">
        <f t="shared" si="0"/>
        <v>SERVICIO PARA LA PREVENCIÓN DE LA TORTURA</v>
      </c>
      <c r="C64" s="4" t="s">
        <v>100</v>
      </c>
    </row>
    <row r="65" spans="1:3">
      <c r="A65" s="3">
        <v>159</v>
      </c>
      <c r="B65" s="4" t="str">
        <f t="shared" si="0"/>
        <v>OFICINATÉCNICA PARA EL FORTALECIMIENTO DE LA EMPRESA PÚBLICA</v>
      </c>
      <c r="C65" s="4" t="s">
        <v>101</v>
      </c>
    </row>
    <row r="66" spans="1:3">
      <c r="A66" s="3">
        <v>163</v>
      </c>
      <c r="B66" s="4" t="str">
        <f t="shared" si="0"/>
        <v>AGENCIA NACIONAL DE HIDROCARBUROS</v>
      </c>
      <c r="C66" s="4" t="s">
        <v>102</v>
      </c>
    </row>
    <row r="67" spans="1:3">
      <c r="A67" s="3">
        <v>169</v>
      </c>
      <c r="B67" s="4" t="str">
        <f t="shared" si="0"/>
        <v>AUTORIDAD GENERAL DE IMPUGNACIÓN TRIBUTARIA</v>
      </c>
      <c r="C67" s="4" t="s">
        <v>103</v>
      </c>
    </row>
    <row r="68" spans="1:3">
      <c r="A68" s="3">
        <v>170</v>
      </c>
      <c r="B68" s="4" t="str">
        <f t="shared" ref="B68:B131" si="1">UPPER(C68)</f>
        <v>ESCUELA MILITAR DE INGENIERÍA</v>
      </c>
      <c r="C68" s="4" t="s">
        <v>104</v>
      </c>
    </row>
    <row r="69" spans="1:3">
      <c r="A69" s="3">
        <v>171</v>
      </c>
      <c r="B69" s="4" t="str">
        <f t="shared" si="1"/>
        <v>CENTRO DE INVESTIGACIÓN AGRÍCOLA TROPICAL</v>
      </c>
      <c r="C69" s="4" t="s">
        <v>105</v>
      </c>
    </row>
    <row r="70" spans="1:3">
      <c r="A70" s="3">
        <v>188</v>
      </c>
      <c r="B70" s="4" t="str">
        <f t="shared" si="1"/>
        <v>COMPLEJO INDUS. DE LOS REC.EVAPORÍTICOS DEL SALAR DE UYUNI</v>
      </c>
      <c r="C70" s="4" t="s">
        <v>106</v>
      </c>
    </row>
    <row r="71" spans="1:3">
      <c r="A71" s="3">
        <v>190</v>
      </c>
      <c r="B71" s="4" t="str">
        <f t="shared" si="1"/>
        <v>AUTORIDAD JURISDICCIONAL ADMINISTRATIVA MINERA</v>
      </c>
      <c r="C71" s="4" t="s">
        <v>107</v>
      </c>
    </row>
    <row r="72" spans="1:3">
      <c r="A72" s="3">
        <v>192</v>
      </c>
      <c r="B72" s="4" t="str">
        <f t="shared" si="1"/>
        <v>SERVICIO AL MEJORAMIENTO DE LA NAVEGACIÓN AMAZÓNICA</v>
      </c>
      <c r="C72" s="4" t="s">
        <v>108</v>
      </c>
    </row>
    <row r="73" spans="1:3">
      <c r="A73" s="3">
        <v>197</v>
      </c>
      <c r="B73" s="4" t="str">
        <f t="shared" si="1"/>
        <v>DIRECCIÓN ESTRATÉGICA DE REIVINDICACIÓN MARÍTIMA, SILALA Y RECURSOS HÍDRICOS INTERNACIONALES</v>
      </c>
      <c r="C73" s="4" t="s">
        <v>7007</v>
      </c>
    </row>
    <row r="74" spans="1:3">
      <c r="A74" s="3">
        <v>200</v>
      </c>
      <c r="B74" s="4" t="str">
        <f t="shared" si="1"/>
        <v>REGISTRO ÚNICO PARA LA ADMINISTRACIÓN TRIBUTARIA MUNICIPAL</v>
      </c>
      <c r="C74" s="4" t="s">
        <v>109</v>
      </c>
    </row>
    <row r="75" spans="1:3">
      <c r="A75" s="3">
        <v>201</v>
      </c>
      <c r="B75" s="4" t="str">
        <f t="shared" si="1"/>
        <v>AGENCIA PARA EL DES. DE LAS MACROREG. Y ZONAS FRONTERIZAS</v>
      </c>
      <c r="C75" s="4" t="s">
        <v>110</v>
      </c>
    </row>
    <row r="76" spans="1:3">
      <c r="A76" s="3">
        <v>203</v>
      </c>
      <c r="B76" s="4" t="str">
        <f t="shared" si="1"/>
        <v>AUTORIDAD DE SUPERVISIÓN DEL SISTEMA FINANCIERO</v>
      </c>
      <c r="C76" s="4" t="s">
        <v>111</v>
      </c>
    </row>
    <row r="77" spans="1:3">
      <c r="A77" s="3">
        <v>206</v>
      </c>
      <c r="B77" s="4" t="str">
        <f t="shared" si="1"/>
        <v>INSTITUTO NACIONAL DE ESTADÍSTICA</v>
      </c>
      <c r="C77" s="4" t="s">
        <v>112</v>
      </c>
    </row>
    <row r="78" spans="1:3">
      <c r="A78" s="5">
        <v>209</v>
      </c>
      <c r="B78" s="6" t="str">
        <f t="shared" si="1"/>
        <v>ADMINISTRACIÓN DE SERVICIOS PORTUARIOS - BOLIVIA</v>
      </c>
      <c r="C78" s="6" t="s">
        <v>113</v>
      </c>
    </row>
    <row r="79" spans="1:3">
      <c r="A79" s="3">
        <v>210</v>
      </c>
      <c r="B79" s="4" t="str">
        <f t="shared" si="1"/>
        <v>UNIDAD DE ANÁLISIS DE POLÍTICAS SOCIALES Y ECONÓMICAS</v>
      </c>
      <c r="C79" s="4" t="s">
        <v>114</v>
      </c>
    </row>
    <row r="80" spans="1:3">
      <c r="A80" s="3">
        <v>212</v>
      </c>
      <c r="B80" s="4" t="str">
        <f t="shared" si="1"/>
        <v>INSTITUTO NACIONAL DE REFORMA AGRARIA</v>
      </c>
      <c r="C80" s="4" t="s">
        <v>115</v>
      </c>
    </row>
    <row r="81" spans="1:3">
      <c r="A81" s="3">
        <v>213</v>
      </c>
      <c r="B81" s="4" t="str">
        <f t="shared" si="1"/>
        <v>SERVICIO NACIONAL DE METEOROLOGÍA E HIDROLOGÍA</v>
      </c>
      <c r="C81" s="4" t="s">
        <v>116</v>
      </c>
    </row>
    <row r="82" spans="1:3">
      <c r="A82" s="3">
        <v>221</v>
      </c>
      <c r="B82" s="4" t="str">
        <f t="shared" si="1"/>
        <v>SERV. NAL. DE REG. Y CONTROL DE LA COMER. DE MINERALES Y METALES</v>
      </c>
      <c r="C82" s="4" t="s">
        <v>117</v>
      </c>
    </row>
    <row r="83" spans="1:3">
      <c r="A83" s="3">
        <v>222</v>
      </c>
      <c r="B83" s="4" t="str">
        <f t="shared" si="1"/>
        <v>INSTITUTO NACIONAL DE INNOVACIÓN AGROPECUARIA Y FORESTAL</v>
      </c>
      <c r="C83" s="4" t="s">
        <v>118</v>
      </c>
    </row>
    <row r="84" spans="1:3">
      <c r="A84" s="3">
        <v>223</v>
      </c>
      <c r="B84" s="4" t="str">
        <f t="shared" si="1"/>
        <v>FONDO NACIONAL DE DESARROLLO FORESTAL</v>
      </c>
      <c r="C84" s="4" t="s">
        <v>119</v>
      </c>
    </row>
    <row r="85" spans="1:3">
      <c r="A85" s="3">
        <v>224</v>
      </c>
      <c r="B85" s="4" t="str">
        <f t="shared" si="1"/>
        <v>INSUMOS BOLIVIA</v>
      </c>
      <c r="C85" s="4" t="s">
        <v>120</v>
      </c>
    </row>
    <row r="86" spans="1:3">
      <c r="A86" s="3">
        <v>225</v>
      </c>
      <c r="B86" s="4" t="str">
        <f t="shared" si="1"/>
        <v>SERV. NAL. PARA LA SOSTENIBILIDAD EN SANEAMIENTO BÁSICO</v>
      </c>
      <c r="C86" s="4" t="s">
        <v>121</v>
      </c>
    </row>
    <row r="87" spans="1:3">
      <c r="A87" s="3">
        <v>226</v>
      </c>
      <c r="B87" s="4" t="str">
        <f t="shared" si="1"/>
        <v>SERVICIO ESTATAL DE AUTONOMÍAS</v>
      </c>
      <c r="C87" s="4" t="s">
        <v>122</v>
      </c>
    </row>
    <row r="88" spans="1:3">
      <c r="A88" s="3">
        <v>227</v>
      </c>
      <c r="B88" s="4" t="str">
        <f t="shared" si="1"/>
        <v>ZONA FRANCA COMERCIAL E INDUSTRIAL DE COBIJA</v>
      </c>
      <c r="C88" s="4" t="s">
        <v>123</v>
      </c>
    </row>
    <row r="89" spans="1:3">
      <c r="A89" s="3">
        <v>234</v>
      </c>
      <c r="B89" s="4" t="str">
        <f t="shared" si="1"/>
        <v>SERVICIO GEOLÓGICO MINERO</v>
      </c>
      <c r="C89" s="4" t="s">
        <v>124</v>
      </c>
    </row>
    <row r="90" spans="1:3">
      <c r="A90" s="3">
        <v>242</v>
      </c>
      <c r="B90" s="4" t="str">
        <f t="shared" si="1"/>
        <v>COMANDO DE INGENIERÍA DEL EJÉRCITO</v>
      </c>
      <c r="C90" s="4" t="s">
        <v>125</v>
      </c>
    </row>
    <row r="91" spans="1:3">
      <c r="A91" s="3">
        <v>243</v>
      </c>
      <c r="B91" s="4" t="str">
        <f t="shared" si="1"/>
        <v>SERVICIO NACIONAL DE HIDROGRAFÍA NAVAL</v>
      </c>
      <c r="C91" s="4" t="s">
        <v>126</v>
      </c>
    </row>
    <row r="92" spans="1:3">
      <c r="A92" s="3">
        <v>244</v>
      </c>
      <c r="B92" s="4" t="str">
        <f t="shared" si="1"/>
        <v>SERVICIO NACIONAL DE AEROFOTOGRAMETRÍA</v>
      </c>
      <c r="C92" s="4" t="s">
        <v>127</v>
      </c>
    </row>
    <row r="93" spans="1:3">
      <c r="A93" s="3">
        <v>245</v>
      </c>
      <c r="B93" s="4" t="str">
        <f t="shared" si="1"/>
        <v>SERVICIO GEODÉSICO DE MAPAS</v>
      </c>
      <c r="C93" s="4" t="s">
        <v>128</v>
      </c>
    </row>
    <row r="94" spans="1:3">
      <c r="A94" s="3">
        <v>247</v>
      </c>
      <c r="B94" s="4" t="str">
        <f t="shared" si="1"/>
        <v>CORPORACIÓN GESTORA DEL PROYECTO ABAPO - IZOZOG</v>
      </c>
      <c r="C94" s="4" t="s">
        <v>129</v>
      </c>
    </row>
    <row r="95" spans="1:3">
      <c r="A95" s="3">
        <v>248</v>
      </c>
      <c r="B95" s="4" t="str">
        <f t="shared" si="1"/>
        <v>CENTRO DE INVESTIGACIÓN Y DESARROLLO ACUÍCOLA BOLIVIANO</v>
      </c>
      <c r="C95" s="4" t="s">
        <v>130</v>
      </c>
    </row>
    <row r="96" spans="1:3">
      <c r="A96" s="3">
        <v>249</v>
      </c>
      <c r="B96" s="4" t="str">
        <f t="shared" si="1"/>
        <v>CENTRAL DE ABASTECIMIENTO Y SUMINISTROS DE SALUD</v>
      </c>
      <c r="C96" s="4" t="s">
        <v>131</v>
      </c>
    </row>
    <row r="97" spans="1:3">
      <c r="A97" s="3">
        <v>250</v>
      </c>
      <c r="B97" s="4" t="str">
        <f t="shared" si="1"/>
        <v>FONDO DE DES. PARA LOS PUEBLOS INDÍGENAS, ORIG. Y COM. CAMP.</v>
      </c>
      <c r="C97" s="4" t="s">
        <v>132</v>
      </c>
    </row>
    <row r="98" spans="1:3">
      <c r="A98" s="3">
        <v>251</v>
      </c>
      <c r="B98" s="4" t="str">
        <f t="shared" si="1"/>
        <v>INSTITUTO NACIONAL DE SALUD OCUPACIONAL</v>
      </c>
      <c r="C98" s="4" t="s">
        <v>133</v>
      </c>
    </row>
    <row r="99" spans="1:3">
      <c r="A99" s="3">
        <v>253</v>
      </c>
      <c r="B99" s="4" t="str">
        <f t="shared" si="1"/>
        <v>ENTIDAD EJECUTORA DE MEDIO AMBIENTE Y AGUA</v>
      </c>
      <c r="C99" s="4" t="s">
        <v>134</v>
      </c>
    </row>
    <row r="100" spans="1:3">
      <c r="A100" s="5">
        <v>254</v>
      </c>
      <c r="B100" s="6" t="str">
        <f t="shared" si="1"/>
        <v>INSTITUTO DEL SEGURO AGRARIO</v>
      </c>
      <c r="C100" s="6" t="s">
        <v>135</v>
      </c>
    </row>
    <row r="101" spans="1:3">
      <c r="A101" s="1">
        <v>265</v>
      </c>
      <c r="B101" s="2" t="str">
        <f t="shared" si="1"/>
        <v>DIREC. DPTAL. DE EDUCACIÓN  CHUQUISACA</v>
      </c>
      <c r="C101" s="2" t="s">
        <v>136</v>
      </c>
    </row>
    <row r="102" spans="1:3">
      <c r="A102" s="3">
        <v>266</v>
      </c>
      <c r="B102" s="4" t="str">
        <f t="shared" si="1"/>
        <v>DIREC. DPTAL. DE EDUCACIÓN LA PAZ</v>
      </c>
      <c r="C102" s="4" t="s">
        <v>137</v>
      </c>
    </row>
    <row r="103" spans="1:3">
      <c r="A103" s="3">
        <v>267</v>
      </c>
      <c r="B103" s="4" t="str">
        <f t="shared" si="1"/>
        <v>DIREC. DPTAL. DE EDUCACIÓN COCHABAMBA</v>
      </c>
      <c r="C103" s="4" t="s">
        <v>138</v>
      </c>
    </row>
    <row r="104" spans="1:3">
      <c r="A104" s="3">
        <v>268</v>
      </c>
      <c r="B104" s="4" t="str">
        <f t="shared" si="1"/>
        <v>DIREC. DPTAL. DE EDUCACIÓN ORURO</v>
      </c>
      <c r="C104" s="4" t="s">
        <v>139</v>
      </c>
    </row>
    <row r="105" spans="1:3">
      <c r="A105" s="3">
        <v>269</v>
      </c>
      <c r="B105" s="4" t="str">
        <f t="shared" si="1"/>
        <v>DIREC. DPTAL. DE EDUCACIÓN POTOSÍ</v>
      </c>
      <c r="C105" s="4" t="s">
        <v>140</v>
      </c>
    </row>
    <row r="106" spans="1:3">
      <c r="A106" s="3">
        <v>270</v>
      </c>
      <c r="B106" s="4" t="str">
        <f t="shared" si="1"/>
        <v>DIREC. DPTAL. DE EDUCACIÓN TARIJA</v>
      </c>
      <c r="C106" s="4" t="s">
        <v>141</v>
      </c>
    </row>
    <row r="107" spans="1:3">
      <c r="A107" s="3">
        <v>271</v>
      </c>
      <c r="B107" s="4" t="str">
        <f t="shared" si="1"/>
        <v>DIREC. DPTAL. DE EDUCACIÓN SANTA CRUZ</v>
      </c>
      <c r="C107" s="4" t="s">
        <v>142</v>
      </c>
    </row>
    <row r="108" spans="1:3">
      <c r="A108" s="3">
        <v>272</v>
      </c>
      <c r="B108" s="4" t="str">
        <f t="shared" si="1"/>
        <v>DIREC. DPTAL. DE EDUCACIÓN BENI</v>
      </c>
      <c r="C108" s="4" t="s">
        <v>143</v>
      </c>
    </row>
    <row r="109" spans="1:3">
      <c r="A109" s="3">
        <v>273</v>
      </c>
      <c r="B109" s="4" t="str">
        <f t="shared" si="1"/>
        <v>DIREC. DPTAL. DE EDUCACIÓN PANDO</v>
      </c>
      <c r="C109" s="4" t="s">
        <v>144</v>
      </c>
    </row>
    <row r="110" spans="1:3">
      <c r="A110" s="3">
        <v>281</v>
      </c>
      <c r="B110" s="4" t="str">
        <f t="shared" si="1"/>
        <v>OFICINA TÉCNICA NACIONAL DE LOS RÍOS PILCOMAYO Y BERMEJO</v>
      </c>
      <c r="C110" s="4" t="s">
        <v>145</v>
      </c>
    </row>
    <row r="111" spans="1:3">
      <c r="A111" s="3">
        <v>283</v>
      </c>
      <c r="B111" s="4" t="str">
        <f t="shared" si="1"/>
        <v>ADUANA NACIONAL</v>
      </c>
      <c r="C111" s="4" t="s">
        <v>146</v>
      </c>
    </row>
    <row r="112" spans="1:3">
      <c r="A112" s="3">
        <v>287</v>
      </c>
      <c r="B112" s="4" t="str">
        <f t="shared" si="1"/>
        <v>FONDO NACIONAL DE INVERSIÓN PRODUCTIVA Y SOCIAL</v>
      </c>
      <c r="C112" s="4" t="s">
        <v>147</v>
      </c>
    </row>
    <row r="113" spans="1:3">
      <c r="A113" s="3">
        <v>288</v>
      </c>
      <c r="B113" s="4" t="str">
        <f t="shared" si="1"/>
        <v>SERVICIO NACIONAL DE RIEGO</v>
      </c>
      <c r="C113" s="4" t="s">
        <v>148</v>
      </c>
    </row>
    <row r="114" spans="1:3">
      <c r="A114" s="3">
        <v>289</v>
      </c>
      <c r="B114" s="4" t="str">
        <f t="shared" si="1"/>
        <v>MUTUAL DE SEGUROS DEL POLICÍA</v>
      </c>
      <c r="C114" s="4" t="s">
        <v>149</v>
      </c>
    </row>
    <row r="115" spans="1:3">
      <c r="A115" s="3">
        <v>290</v>
      </c>
      <c r="B115" s="4" t="str">
        <f t="shared" si="1"/>
        <v>SERVICIO DE IMPUESTOS NACIONALES</v>
      </c>
      <c r="C115" s="4" t="s">
        <v>150</v>
      </c>
    </row>
    <row r="116" spans="1:3">
      <c r="A116" s="3">
        <v>291</v>
      </c>
      <c r="B116" s="4" t="str">
        <f t="shared" si="1"/>
        <v>ADMINISTRADORA BOLIVIANA DE CARRETERAS</v>
      </c>
      <c r="C116" s="4" t="s">
        <v>151</v>
      </c>
    </row>
    <row r="117" spans="1:3">
      <c r="A117" s="3">
        <v>292</v>
      </c>
      <c r="B117" s="4" t="str">
        <f t="shared" si="1"/>
        <v>VÍAS BOLIVIA</v>
      </c>
      <c r="C117" s="4" t="s">
        <v>152</v>
      </c>
    </row>
    <row r="118" spans="1:3">
      <c r="A118" s="3">
        <v>293</v>
      </c>
      <c r="B118" s="4" t="str">
        <f t="shared" si="1"/>
        <v>FUNDACIÓN CULTURAL DEL BANCO CENTRAL DE BOLIVIA</v>
      </c>
      <c r="C118" s="4" t="s">
        <v>153</v>
      </c>
    </row>
    <row r="119" spans="1:3">
      <c r="A119" s="3">
        <v>294</v>
      </c>
      <c r="B119" s="4" t="str">
        <f t="shared" si="1"/>
        <v>UNIV. INDÍGENA BOL. COMUN. INTERCULTL PROD. TUPAK KATARI</v>
      </c>
      <c r="C119" s="4" t="s">
        <v>154</v>
      </c>
    </row>
    <row r="120" spans="1:3">
      <c r="A120" s="3">
        <v>295</v>
      </c>
      <c r="B120" s="4" t="str">
        <f t="shared" si="1"/>
        <v>UNIV. INDÍGENA BOL. COMUN. INTERCULT PROD. CASIMIRO HUANCA</v>
      </c>
      <c r="C120" s="4" t="s">
        <v>155</v>
      </c>
    </row>
    <row r="121" spans="1:3">
      <c r="A121" s="3">
        <v>296</v>
      </c>
      <c r="B121" s="4" t="str">
        <f t="shared" si="1"/>
        <v>UNIV. INDÍGENA BOL. COMUN. INTERCULT PROD. APIAGUAIKI TUPA</v>
      </c>
      <c r="C121" s="4" t="s">
        <v>156</v>
      </c>
    </row>
    <row r="122" spans="1:3">
      <c r="A122" s="3">
        <v>297</v>
      </c>
      <c r="B122" s="4" t="str">
        <f t="shared" si="1"/>
        <v>SERVICIO NACIONAL DE CAMINOS RESIDUAL</v>
      </c>
      <c r="C122" s="4" t="s">
        <v>157</v>
      </c>
    </row>
    <row r="123" spans="1:3">
      <c r="A123" s="3">
        <v>298</v>
      </c>
      <c r="B123" s="4" t="str">
        <f t="shared" si="1"/>
        <v>SERVICIO DEPARTAMENTAL DE RIEGO - CHUQUISACA</v>
      </c>
      <c r="C123" s="4" t="s">
        <v>158</v>
      </c>
    </row>
    <row r="124" spans="1:3">
      <c r="A124" s="3">
        <v>299</v>
      </c>
      <c r="B124" s="4" t="str">
        <f t="shared" si="1"/>
        <v>SERVICIO DEPARTAMENTAL DE RIEGO - LA PAZ</v>
      </c>
      <c r="C124" s="4" t="s">
        <v>159</v>
      </c>
    </row>
    <row r="125" spans="1:3">
      <c r="A125" s="3">
        <v>300</v>
      </c>
      <c r="B125" s="4" t="str">
        <f t="shared" si="1"/>
        <v>SERVICIO DEPARTAMENTAL DE RIEGO - COCHABAMBA</v>
      </c>
      <c r="C125" s="4" t="s">
        <v>160</v>
      </c>
    </row>
    <row r="126" spans="1:3">
      <c r="A126" s="3">
        <v>301</v>
      </c>
      <c r="B126" s="4" t="str">
        <f t="shared" si="1"/>
        <v>SERVICIO DEPARTAMENTAL DE RIEGO - ORURO</v>
      </c>
      <c r="C126" s="4" t="s">
        <v>161</v>
      </c>
    </row>
    <row r="127" spans="1:3">
      <c r="A127" s="3">
        <v>302</v>
      </c>
      <c r="B127" s="4" t="str">
        <f t="shared" si="1"/>
        <v>SERVICIO DEPARTAMENTAL DE RIEGO - POTOSÍ</v>
      </c>
      <c r="C127" s="4" t="s">
        <v>162</v>
      </c>
    </row>
    <row r="128" spans="1:3">
      <c r="A128" s="3">
        <v>303</v>
      </c>
      <c r="B128" s="4" t="str">
        <f t="shared" si="1"/>
        <v>SERVICIO DEPARTAMENTAL DE RIEGO - TARIJA</v>
      </c>
      <c r="C128" s="4" t="s">
        <v>163</v>
      </c>
    </row>
    <row r="129" spans="1:3">
      <c r="A129" s="5">
        <v>304</v>
      </c>
      <c r="B129" s="6" t="str">
        <f t="shared" si="1"/>
        <v>SERVICIO DEPARTAMENTAL DE RIEGO - SANTA CRUZ</v>
      </c>
      <c r="C129" s="6" t="s">
        <v>164</v>
      </c>
    </row>
    <row r="130" spans="1:3">
      <c r="A130" s="3">
        <v>305</v>
      </c>
      <c r="B130" s="4" t="str">
        <f t="shared" si="1"/>
        <v>SERVICIO DEPARTAMENTAL DE RIEGO - BENI</v>
      </c>
      <c r="C130" s="4" t="s">
        <v>165</v>
      </c>
    </row>
    <row r="131" spans="1:3">
      <c r="A131" s="3">
        <v>306</v>
      </c>
      <c r="B131" s="4" t="str">
        <f t="shared" si="1"/>
        <v>SERVICIO DEPARTAMENTAL DE RIEGO - PANDO</v>
      </c>
      <c r="C131" s="4" t="s">
        <v>166</v>
      </c>
    </row>
    <row r="132" spans="1:3">
      <c r="A132" s="3">
        <v>309</v>
      </c>
      <c r="B132" s="4" t="str">
        <f t="shared" ref="B132:B202" si="2">UPPER(C132)</f>
        <v>AUTORIDAD DE FISCALIZACIÓN Y CONTROL SOCIAL DEL JUEGO</v>
      </c>
      <c r="C132" s="4" t="s">
        <v>167</v>
      </c>
    </row>
    <row r="133" spans="1:3">
      <c r="A133" s="3">
        <v>310</v>
      </c>
      <c r="B133" s="4" t="str">
        <f t="shared" si="2"/>
        <v>AUTORIDAD DE REGULACIÓN Y FISCALIZACIÓN DE TELECOMUNICACIONES Y TRANSPORTES</v>
      </c>
      <c r="C133" s="4" t="s">
        <v>168</v>
      </c>
    </row>
    <row r="134" spans="1:3">
      <c r="A134" s="5">
        <v>311</v>
      </c>
      <c r="B134" s="6" t="str">
        <f t="shared" si="2"/>
        <v>AUTORIDAD DE FISC Y CTROL SOC DE AGUA POTABLE SANEAM.BÁSICO</v>
      </c>
      <c r="C134" s="6" t="s">
        <v>169</v>
      </c>
    </row>
    <row r="135" spans="1:3">
      <c r="A135" s="3">
        <v>312</v>
      </c>
      <c r="B135" s="4" t="str">
        <f t="shared" si="2"/>
        <v>AUTORIDAD DE FISCALIZAC. Y CONTROL SOC DE BOSQUES Y TIERRAS</v>
      </c>
      <c r="C135" s="4" t="s">
        <v>170</v>
      </c>
    </row>
    <row r="136" spans="1:3">
      <c r="A136" s="3">
        <v>313</v>
      </c>
      <c r="B136" s="4" t="str">
        <f t="shared" si="2"/>
        <v>AUTORIDAD DE FISCALIZACIÓN Y CONTROL DE PENSIONES Y SEGUROS - APS</v>
      </c>
      <c r="C136" s="4" t="s">
        <v>171</v>
      </c>
    </row>
    <row r="137" spans="1:3">
      <c r="A137" s="3">
        <v>314</v>
      </c>
      <c r="B137" s="4" t="str">
        <f t="shared" si="2"/>
        <v>AUTORIDAD DE FISCALIZACIÓN Y CONTROL SOCIAL DE ELECTRICIDAD</v>
      </c>
      <c r="C137" s="4" t="s">
        <v>172</v>
      </c>
    </row>
    <row r="138" spans="1:3">
      <c r="A138" s="3">
        <v>315</v>
      </c>
      <c r="B138" s="4" t="str">
        <f t="shared" si="2"/>
        <v>AUTORIDAD DE FISCALIZACIÓN Y CONTROL SOCIAL DE EMPRESAS</v>
      </c>
      <c r="C138" s="4" t="s">
        <v>173</v>
      </c>
    </row>
    <row r="139" spans="1:3">
      <c r="A139" s="3">
        <v>324</v>
      </c>
      <c r="B139" s="4" t="str">
        <f t="shared" si="2"/>
        <v>ESCUELA BOLIVIANA INTERCULTURAL DE MÚSICA</v>
      </c>
      <c r="C139" s="4" t="s">
        <v>174</v>
      </c>
    </row>
    <row r="140" spans="1:3">
      <c r="A140" s="3">
        <v>340</v>
      </c>
      <c r="B140" s="4" t="str">
        <f t="shared" si="2"/>
        <v>SERVICIO GENERAL DE IDENTIFICACIÓN PERSONAL</v>
      </c>
      <c r="C140" s="4" t="s">
        <v>175</v>
      </c>
    </row>
    <row r="141" spans="1:3">
      <c r="A141" s="3">
        <v>341</v>
      </c>
      <c r="B141" s="4" t="str">
        <f t="shared" si="2"/>
        <v>SERVICIO GENERAL DE LICENCIAS DE CONDUCIR</v>
      </c>
      <c r="C141" s="4" t="s">
        <v>176</v>
      </c>
    </row>
    <row r="142" spans="1:3">
      <c r="A142" s="3">
        <v>342</v>
      </c>
      <c r="B142" s="4" t="str">
        <f t="shared" si="2"/>
        <v>AGENCIA ESTATAL DE VIVIENDA</v>
      </c>
      <c r="C142" s="4" t="s">
        <v>177</v>
      </c>
    </row>
    <row r="143" spans="1:3">
      <c r="A143" s="3">
        <v>343</v>
      </c>
      <c r="B143" s="4" t="str">
        <f t="shared" si="2"/>
        <v>ESCUELA DE JUECES DEL ESTADO</v>
      </c>
      <c r="C143" s="4" t="s">
        <v>178</v>
      </c>
    </row>
    <row r="144" spans="1:3">
      <c r="A144" s="3">
        <v>344</v>
      </c>
      <c r="B144" s="4" t="str">
        <f t="shared" si="2"/>
        <v>INSTITUTO PLURINACIONAL DE ESTUDIO DE LENGUAS Y CULTURAS</v>
      </c>
      <c r="C144" s="4" t="s">
        <v>179</v>
      </c>
    </row>
    <row r="145" spans="1:3">
      <c r="A145" s="3">
        <v>345</v>
      </c>
      <c r="B145" s="4" t="str">
        <f t="shared" si="2"/>
        <v>MUTUAL DE SERVICIOS AL POLICÍA</v>
      </c>
      <c r="C145" s="4" t="s">
        <v>180</v>
      </c>
    </row>
    <row r="146" spans="1:3">
      <c r="A146" s="3">
        <v>346</v>
      </c>
      <c r="B146" s="4" t="str">
        <f t="shared" si="2"/>
        <v>UNIDAD DE INVESTIGACIONES FINANCIERAS</v>
      </c>
      <c r="C146" s="4" t="s">
        <v>181</v>
      </c>
    </row>
    <row r="147" spans="1:3">
      <c r="A147" s="3">
        <v>347</v>
      </c>
      <c r="B147" s="4" t="str">
        <f t="shared" si="2"/>
        <v>AUTORIDAD DE FISCALIZACIÓN Y CONTROL DE COOPERATIVAS</v>
      </c>
      <c r="C147" s="4" t="s">
        <v>182</v>
      </c>
    </row>
    <row r="148" spans="1:3">
      <c r="A148" s="3">
        <v>348</v>
      </c>
      <c r="B148" s="4" t="str">
        <f t="shared" si="2"/>
        <v>AUTORIDAD PLURINACIONAL DE LA MADRE TIERRA</v>
      </c>
      <c r="C148" s="4" t="s">
        <v>183</v>
      </c>
    </row>
    <row r="149" spans="1:3">
      <c r="A149" s="3">
        <v>349</v>
      </c>
      <c r="B149" s="4" t="str">
        <f t="shared" si="2"/>
        <v>CENTRO DE INV.ARQUEOLÓGICAS,ANTROPOLÓGICAS Y ADM.DE TIWANAKU</v>
      </c>
      <c r="C149" s="4" t="s">
        <v>184</v>
      </c>
    </row>
    <row r="150" spans="1:3">
      <c r="A150" s="3">
        <v>371</v>
      </c>
      <c r="B150" s="4" t="str">
        <f t="shared" si="2"/>
        <v>CENTRO INTERNACIONAL DE LA QUINUA</v>
      </c>
      <c r="C150" s="4" t="s">
        <v>185</v>
      </c>
    </row>
    <row r="151" spans="1:3">
      <c r="A151" s="3">
        <v>372</v>
      </c>
      <c r="B151" s="4" t="str">
        <f t="shared" si="2"/>
        <v>UNIDAD DE LIQUIDACIÓN FONDO DES. PUEBLOS INDÍGENAS, ORIGINARIOS Y COM.CAMPESINAS</v>
      </c>
      <c r="C151" s="4" t="s">
        <v>1260</v>
      </c>
    </row>
    <row r="152" spans="1:3">
      <c r="A152" s="3">
        <v>373</v>
      </c>
      <c r="B152" s="4" t="str">
        <f t="shared" si="2"/>
        <v>FONDO DE DESARROLLO INDIGENA</v>
      </c>
      <c r="C152" s="4" t="s">
        <v>1254</v>
      </c>
    </row>
    <row r="153" spans="1:3">
      <c r="A153" s="3">
        <v>374</v>
      </c>
      <c r="B153" s="4" t="str">
        <f t="shared" si="2"/>
        <v>AGENCIA DE GOBIERNO ELECTRONICO Y TEC. DE INF. Y COMUNICACIÓN</v>
      </c>
      <c r="C153" s="4" t="s">
        <v>1329</v>
      </c>
    </row>
    <row r="154" spans="1:3">
      <c r="A154" s="3">
        <v>376</v>
      </c>
      <c r="B154" s="4" t="str">
        <f t="shared" si="2"/>
        <v>AGENCIA BOLIVIANA DE ENERGIA NUCLEAR</v>
      </c>
      <c r="C154" s="4" t="s">
        <v>4065</v>
      </c>
    </row>
    <row r="155" spans="1:3">
      <c r="A155" s="3">
        <v>377</v>
      </c>
      <c r="B155" s="4" t="str">
        <f t="shared" si="2"/>
        <v>DIR. ESTRG. DE REINVINDICACIÓN MARÍTIMA, SILALA Y RECURSOS HÍDRICOS INTERNACIONALES</v>
      </c>
      <c r="C155" s="4" t="s">
        <v>5948</v>
      </c>
    </row>
    <row r="156" spans="1:3">
      <c r="A156" s="3">
        <v>380</v>
      </c>
      <c r="B156" s="4" t="str">
        <f t="shared" si="2"/>
        <v>AUTORIDAD DE FISCALIZACIÓN Y CONTROL DEL SISTEMA NACIONAL DE SALUD</v>
      </c>
      <c r="C156" s="4" t="s">
        <v>5950</v>
      </c>
    </row>
    <row r="157" spans="1:3">
      <c r="A157" s="3">
        <v>378</v>
      </c>
      <c r="B157" s="4" t="str">
        <f t="shared" si="2"/>
        <v>SERVICIO NACIONAL TEXTIL</v>
      </c>
      <c r="C157" s="4" t="s">
        <v>1280</v>
      </c>
    </row>
    <row r="158" spans="1:3">
      <c r="A158" s="3">
        <v>411</v>
      </c>
      <c r="B158" s="4" t="str">
        <f t="shared" si="2"/>
        <v>CORPORACIÓN DEL SEGURO SOCIAL MILITAR</v>
      </c>
      <c r="C158" s="4" t="s">
        <v>186</v>
      </c>
    </row>
    <row r="159" spans="1:3">
      <c r="A159" s="5">
        <v>417</v>
      </c>
      <c r="B159" s="6" t="str">
        <f t="shared" si="2"/>
        <v>CAJA NACIONAL DE SALUD</v>
      </c>
      <c r="C159" s="6" t="s">
        <v>187</v>
      </c>
    </row>
    <row r="160" spans="1:3">
      <c r="A160" s="5">
        <v>418</v>
      </c>
      <c r="B160" s="6" t="str">
        <f t="shared" si="2"/>
        <v>CAJA PETROLERA DE SALUD</v>
      </c>
      <c r="C160" s="6" t="s">
        <v>188</v>
      </c>
    </row>
    <row r="161" spans="1:3">
      <c r="A161" s="3">
        <v>422</v>
      </c>
      <c r="B161" s="4" t="str">
        <f t="shared" si="2"/>
        <v>CAJA BANCARIA ESTATAL DE SALUD</v>
      </c>
      <c r="C161" s="4" t="s">
        <v>189</v>
      </c>
    </row>
    <row r="162" spans="1:3">
      <c r="A162" s="3">
        <v>423</v>
      </c>
      <c r="B162" s="4" t="str">
        <f t="shared" si="2"/>
        <v>CAJA DE SALUD DEL SERVICIO NAL. DE CAMINOS Y RAMAS ANEXAS</v>
      </c>
      <c r="C162" s="4" t="s">
        <v>190</v>
      </c>
    </row>
    <row r="163" spans="1:3">
      <c r="A163" s="3">
        <v>424</v>
      </c>
      <c r="B163" s="4" t="str">
        <f t="shared" si="2"/>
        <v>CAJA DE SALUD CORDES</v>
      </c>
      <c r="C163" s="4" t="s">
        <v>191</v>
      </c>
    </row>
    <row r="164" spans="1:3">
      <c r="A164" s="3">
        <v>425</v>
      </c>
      <c r="B164" s="4" t="str">
        <f t="shared" si="2"/>
        <v>SEGURO SOCIAL UNIVERSITARIO DE COCHABAMBA</v>
      </c>
      <c r="C164" s="4" t="s">
        <v>192</v>
      </c>
    </row>
    <row r="165" spans="1:3">
      <c r="A165" s="3">
        <v>426</v>
      </c>
      <c r="B165" s="4" t="str">
        <f t="shared" si="2"/>
        <v>SEGURO SOCIAL UNIVERSITARIO DE ORURO</v>
      </c>
      <c r="C165" s="4" t="s">
        <v>193</v>
      </c>
    </row>
    <row r="166" spans="1:3">
      <c r="A166" s="3">
        <v>427</v>
      </c>
      <c r="B166" s="4" t="str">
        <f t="shared" si="2"/>
        <v>SEGURO SOCIAL UNIVERSITARIO DE SANTA CRUZ</v>
      </c>
      <c r="C166" s="4" t="s">
        <v>194</v>
      </c>
    </row>
    <row r="167" spans="1:3">
      <c r="A167" s="3">
        <v>428</v>
      </c>
      <c r="B167" s="4" t="str">
        <f t="shared" si="2"/>
        <v>SEGURO SOCIAL UNIVERSITARIO DE SUCRE</v>
      </c>
      <c r="C167" s="4" t="s">
        <v>195</v>
      </c>
    </row>
    <row r="168" spans="1:3">
      <c r="A168" s="3">
        <v>429</v>
      </c>
      <c r="B168" s="4" t="str">
        <f t="shared" si="2"/>
        <v>SEGURO SOCIAL UNIVERSITARIO DE LA PAZ</v>
      </c>
      <c r="C168" s="4" t="s">
        <v>196</v>
      </c>
    </row>
    <row r="169" spans="1:3">
      <c r="A169" s="3">
        <v>432</v>
      </c>
      <c r="B169" s="4" t="str">
        <f t="shared" si="2"/>
        <v>SEGURO SOCIAL UNIVERSITARIO DE TARIJA</v>
      </c>
      <c r="C169" s="4" t="s">
        <v>197</v>
      </c>
    </row>
    <row r="170" spans="1:3">
      <c r="A170" s="3">
        <v>433</v>
      </c>
      <c r="B170" s="4" t="str">
        <f t="shared" si="2"/>
        <v>SEGURO SOCIAL UNIVERSITARIO DE POTOSÍ</v>
      </c>
      <c r="C170" s="4" t="s">
        <v>198</v>
      </c>
    </row>
    <row r="171" spans="1:3">
      <c r="A171" s="3">
        <v>434</v>
      </c>
      <c r="B171" s="4" t="str">
        <f t="shared" si="2"/>
        <v>SEGURO SOCIAL UNIVERSITARIO DE BENI</v>
      </c>
      <c r="C171" s="4" t="s">
        <v>199</v>
      </c>
    </row>
    <row r="172" spans="1:3">
      <c r="A172" s="5">
        <v>435</v>
      </c>
      <c r="B172" s="6" t="str">
        <f t="shared" si="2"/>
        <v>SEGURO INTEGRAL DE SALUD</v>
      </c>
      <c r="C172" s="6" t="s">
        <v>200</v>
      </c>
    </row>
    <row r="173" spans="1:3">
      <c r="A173" s="3">
        <v>512</v>
      </c>
      <c r="B173" s="4" t="str">
        <f t="shared" si="2"/>
        <v>ADM. DE AEROPUERTOS Y SERVICIOS AUXILIARES A LA NAVEG. AÉREA</v>
      </c>
      <c r="C173" s="4" t="s">
        <v>1249</v>
      </c>
    </row>
    <row r="174" spans="1:3">
      <c r="A174" s="3">
        <v>513</v>
      </c>
      <c r="B174" s="4" t="str">
        <f t="shared" si="2"/>
        <v>YACIMIENTOS PETROLÍFEROS FISCALES BOLIVIANOS</v>
      </c>
      <c r="C174" s="4" t="s">
        <v>201</v>
      </c>
    </row>
    <row r="175" spans="1:3">
      <c r="A175" s="3">
        <v>514</v>
      </c>
      <c r="B175" s="4" t="str">
        <f t="shared" si="2"/>
        <v>EMPRESA NACIONAL DE ELECTRICIDAD</v>
      </c>
      <c r="C175" s="4" t="s">
        <v>202</v>
      </c>
    </row>
    <row r="176" spans="1:3">
      <c r="A176" s="3">
        <v>517</v>
      </c>
      <c r="B176" s="4" t="str">
        <f t="shared" si="2"/>
        <v>CORPORACIÓN MINERA DE BOLIVIA</v>
      </c>
      <c r="C176" s="4" t="s">
        <v>203</v>
      </c>
    </row>
    <row r="177" spans="1:3">
      <c r="A177" s="3">
        <v>520</v>
      </c>
      <c r="B177" s="4" t="str">
        <f t="shared" si="2"/>
        <v>EMPRESA METALÚRGICA VINTO - NACIONALIZADA</v>
      </c>
      <c r="C177" s="4" t="s">
        <v>204</v>
      </c>
    </row>
    <row r="178" spans="1:3">
      <c r="A178" s="3">
        <v>522</v>
      </c>
      <c r="B178" s="4" t="str">
        <f t="shared" si="2"/>
        <v>EMPRESA NACIONAL DE FERROCARRILES - RESIDUAL</v>
      </c>
      <c r="C178" s="4" t="s">
        <v>205</v>
      </c>
    </row>
    <row r="179" spans="1:3">
      <c r="A179" s="3">
        <v>523</v>
      </c>
      <c r="B179" s="4" t="str">
        <f t="shared" si="2"/>
        <v>EMPRESA DE CORREOS DE BOLIVIA</v>
      </c>
      <c r="C179" s="4" t="s">
        <v>206</v>
      </c>
    </row>
    <row r="180" spans="1:3">
      <c r="A180" s="3">
        <v>525</v>
      </c>
      <c r="B180" s="4" t="str">
        <f t="shared" si="2"/>
        <v>TRANSPORTES AÉREOS BOLIVIANOS</v>
      </c>
      <c r="C180" s="4" t="s">
        <v>207</v>
      </c>
    </row>
    <row r="181" spans="1:3">
      <c r="A181" s="3">
        <v>526</v>
      </c>
      <c r="B181" s="4" t="str">
        <f t="shared" si="2"/>
        <v>BOLIVIA TV</v>
      </c>
      <c r="C181" s="4" t="s">
        <v>208</v>
      </c>
    </row>
    <row r="182" spans="1:3">
      <c r="A182" s="3">
        <v>548</v>
      </c>
      <c r="B182" s="4" t="str">
        <f t="shared" si="2"/>
        <v>CORPORACIÓN DE LAS FUERZAS ARMADAS P/ EL DES. NACIONAL</v>
      </c>
      <c r="C182" s="4" t="s">
        <v>209</v>
      </c>
    </row>
    <row r="183" spans="1:3">
      <c r="A183" s="3">
        <v>551</v>
      </c>
      <c r="B183" s="4" t="str">
        <f t="shared" si="2"/>
        <v>EMPRESA NAVIERA BOLIVIANA</v>
      </c>
      <c r="C183" s="4" t="s">
        <v>210</v>
      </c>
    </row>
    <row r="184" spans="1:3">
      <c r="A184" s="5">
        <v>572</v>
      </c>
      <c r="B184" s="6" t="str">
        <f t="shared" si="2"/>
        <v>EMPRESA DE APOYO A LA PRODUCCIÓN DE ALIMENTOS</v>
      </c>
      <c r="C184" s="6" t="s">
        <v>211</v>
      </c>
    </row>
    <row r="185" spans="1:3">
      <c r="A185" s="3">
        <v>573</v>
      </c>
      <c r="B185" s="4" t="str">
        <f t="shared" si="2"/>
        <v>EMPRESA SIDERÚRGICA DEL MUTÚN</v>
      </c>
      <c r="C185" s="4" t="s">
        <v>212</v>
      </c>
    </row>
    <row r="186" spans="1:3">
      <c r="A186" s="3">
        <v>574</v>
      </c>
      <c r="B186" s="4" t="str">
        <f t="shared" si="2"/>
        <v>LÁCTEOS DE BOLIVIA</v>
      </c>
      <c r="C186" s="4" t="s">
        <v>213</v>
      </c>
    </row>
    <row r="187" spans="1:3">
      <c r="A187" s="3">
        <v>575</v>
      </c>
      <c r="B187" s="4" t="str">
        <f t="shared" si="2"/>
        <v>PAPELES DE BOLIVIA</v>
      </c>
      <c r="C187" s="4" t="s">
        <v>214</v>
      </c>
    </row>
    <row r="188" spans="1:3">
      <c r="A188" s="3">
        <v>576</v>
      </c>
      <c r="B188" s="4" t="str">
        <f t="shared" si="2"/>
        <v>CARTONES DE BOLIVIA</v>
      </c>
      <c r="C188" s="4" t="s">
        <v>215</v>
      </c>
    </row>
    <row r="189" spans="1:3">
      <c r="A189" s="3">
        <v>578</v>
      </c>
      <c r="B189" s="4" t="str">
        <f t="shared" si="2"/>
        <v>BOLIVIANA DE AVIACIÓN</v>
      </c>
      <c r="C189" s="4" t="s">
        <v>216</v>
      </c>
    </row>
    <row r="190" spans="1:3">
      <c r="A190" s="3">
        <v>579</v>
      </c>
      <c r="B190" s="4" t="str">
        <f t="shared" si="2"/>
        <v>EMPRESA PÚB. NAL. ESTRATÉGICA CEMENTOS DE BOLIVIA</v>
      </c>
      <c r="C190" s="4" t="s">
        <v>217</v>
      </c>
    </row>
    <row r="191" spans="1:3">
      <c r="A191" s="3">
        <v>580</v>
      </c>
      <c r="B191" s="4" t="str">
        <f t="shared" si="2"/>
        <v>DEPÓSITOS ADUANEROS BOLIVIANOS</v>
      </c>
      <c r="C191" s="4" t="s">
        <v>218</v>
      </c>
    </row>
    <row r="192" spans="1:3">
      <c r="A192" s="3">
        <v>581</v>
      </c>
      <c r="B192" s="4" t="str">
        <f t="shared" si="2"/>
        <v>EMPRESA PÚB. NAL. ESTRATÉGICA AZÚCAR DE BOLIVIA - BERMEJO</v>
      </c>
      <c r="C192" s="4" t="s">
        <v>219</v>
      </c>
    </row>
    <row r="193" spans="1:3">
      <c r="A193" s="3">
        <v>582</v>
      </c>
      <c r="B193" s="4" t="str">
        <f t="shared" si="2"/>
        <v>EMPRESA BOLIVIANA DE ALMENDRAS Y DERIVADOS</v>
      </c>
      <c r="C193" s="4" t="s">
        <v>220</v>
      </c>
    </row>
    <row r="194" spans="1:3">
      <c r="A194" s="5">
        <v>584</v>
      </c>
      <c r="B194" s="6" t="str">
        <f t="shared" si="2"/>
        <v>EMPRESA BOLIVIANA DE INDUSTRIALIZACION DE HIDROCARBUROS</v>
      </c>
      <c r="C194" s="6" t="s">
        <v>221</v>
      </c>
    </row>
    <row r="195" spans="1:3">
      <c r="A195" s="5">
        <v>585</v>
      </c>
      <c r="B195" s="6" t="str">
        <f t="shared" si="2"/>
        <v>AGENCIA BOLIVIANA ESPACIAL</v>
      </c>
      <c r="C195" s="6" t="s">
        <v>222</v>
      </c>
    </row>
    <row r="196" spans="1:3">
      <c r="A196" s="5">
        <v>586</v>
      </c>
      <c r="B196" s="6" t="str">
        <f t="shared" si="2"/>
        <v>EMPRESA AZUCARERA SAN BUENAVENTURA</v>
      </c>
      <c r="C196" s="6" t="s">
        <v>223</v>
      </c>
    </row>
    <row r="197" spans="1:3">
      <c r="A197" s="3">
        <v>587</v>
      </c>
      <c r="B197" s="7" t="str">
        <f t="shared" si="2"/>
        <v>EMPRESA ESTRATÉGICA BOLIVIANA CONSTRUCCIÓN Y CONSERV. INFRAESTRUCTURA CIVIL</v>
      </c>
      <c r="C197" s="7" t="s">
        <v>1238</v>
      </c>
    </row>
    <row r="198" spans="1:3">
      <c r="A198" s="3">
        <v>588</v>
      </c>
      <c r="B198" s="4" t="str">
        <f t="shared" si="2"/>
        <v>EMPRESA PÚBLICA NACIONAL TEXTIL</v>
      </c>
      <c r="C198" s="4" t="s">
        <v>224</v>
      </c>
    </row>
    <row r="199" spans="1:3">
      <c r="A199" s="3">
        <v>589</v>
      </c>
      <c r="B199" s="4" t="str">
        <f t="shared" si="2"/>
        <v>EMPRESA DE CONSTRUCCIONES DEL EJÉRCITO</v>
      </c>
      <c r="C199" s="4" t="s">
        <v>225</v>
      </c>
    </row>
    <row r="200" spans="1:3">
      <c r="A200" s="3">
        <v>590</v>
      </c>
      <c r="B200" s="4" t="str">
        <f t="shared" si="2"/>
        <v>EMPRESA PÚBLICA "QUIPUS"</v>
      </c>
      <c r="C200" s="4" t="s">
        <v>226</v>
      </c>
    </row>
    <row r="201" spans="1:3">
      <c r="A201" s="3">
        <v>591</v>
      </c>
      <c r="B201" s="4" t="str">
        <f t="shared" si="2"/>
        <v>EMPRESA ESTATAL DE TRANSPORTE POR CABLE MI TELEFÉRICO</v>
      </c>
      <c r="C201" s="4" t="s">
        <v>227</v>
      </c>
    </row>
    <row r="202" spans="1:3">
      <c r="A202" s="3">
        <v>592</v>
      </c>
      <c r="B202" s="4" t="str">
        <f t="shared" si="2"/>
        <v>EMPRESA ESTATAL BOLIVIANA DE TURISMO</v>
      </c>
      <c r="C202" s="4" t="s">
        <v>228</v>
      </c>
    </row>
    <row r="203" spans="1:3">
      <c r="A203" s="3">
        <v>593</v>
      </c>
      <c r="B203" s="4" t="str">
        <f t="shared" ref="B203:B268" si="3">UPPER(C203)</f>
        <v>EMPRESA PÚBLICA YACANA</v>
      </c>
      <c r="C203" s="4" t="s">
        <v>229</v>
      </c>
    </row>
    <row r="204" spans="1:3">
      <c r="A204" s="3">
        <v>594</v>
      </c>
      <c r="B204" s="4" t="str">
        <f t="shared" si="3"/>
        <v>ADMINISTRACIÓN DE SERVICIOS PORTUARIOS - BOLIVIA</v>
      </c>
      <c r="C204" s="4" t="s">
        <v>760</v>
      </c>
    </row>
    <row r="205" spans="1:3">
      <c r="A205" s="3">
        <v>595</v>
      </c>
      <c r="B205" s="4" t="s">
        <v>1318</v>
      </c>
      <c r="C205" s="4" t="s">
        <v>1281</v>
      </c>
    </row>
    <row r="206" spans="1:3">
      <c r="A206" s="3">
        <v>620</v>
      </c>
      <c r="B206" s="4" t="str">
        <f t="shared" si="3"/>
        <v>COMPLEJO AGROINDUSTRIAL DE SAN BUENA AVENTURA</v>
      </c>
      <c r="C206" s="4" t="s">
        <v>230</v>
      </c>
    </row>
    <row r="207" spans="1:3">
      <c r="A207" s="3">
        <v>633</v>
      </c>
      <c r="B207" s="4" t="str">
        <f t="shared" si="3"/>
        <v>EMPRESA MISICUNI</v>
      </c>
      <c r="C207" s="4" t="s">
        <v>231</v>
      </c>
    </row>
    <row r="208" spans="1:3">
      <c r="A208" s="3">
        <v>634</v>
      </c>
      <c r="B208" s="4" t="str">
        <f t="shared" si="3"/>
        <v>EMPRESA PÚB. DEPTAL. HOTEL TERMINAL-TERMINAL DE BUSES ORURO</v>
      </c>
      <c r="C208" s="4" t="s">
        <v>232</v>
      </c>
    </row>
    <row r="209" spans="1:3">
      <c r="A209" s="3">
        <v>650</v>
      </c>
      <c r="B209" s="4" t="str">
        <f t="shared" si="3"/>
        <v xml:space="preserve">ASAMBLEA LEGISLATIVA PLURINACIONAL                                     </v>
      </c>
      <c r="C209" s="101" t="s">
        <v>7006</v>
      </c>
    </row>
    <row r="210" spans="1:3">
      <c r="A210" s="3">
        <v>660</v>
      </c>
      <c r="B210" s="4" t="str">
        <f t="shared" si="3"/>
        <v>ÓRGANO JUDICIAL</v>
      </c>
      <c r="C210" s="4" t="s">
        <v>234</v>
      </c>
    </row>
    <row r="211" spans="1:3">
      <c r="A211" s="3">
        <v>661</v>
      </c>
      <c r="B211" s="4" t="str">
        <f t="shared" si="3"/>
        <v>TRIBUNAL CONSTITUCIONAL PLURINACIONAL</v>
      </c>
      <c r="C211" s="4" t="s">
        <v>235</v>
      </c>
    </row>
    <row r="212" spans="1:3">
      <c r="A212" s="3">
        <v>670</v>
      </c>
      <c r="B212" s="4" t="str">
        <f t="shared" si="3"/>
        <v>ÓRGANO ELECTORAL PLURINACIONAL</v>
      </c>
      <c r="C212" s="4" t="s">
        <v>236</v>
      </c>
    </row>
    <row r="213" spans="1:3">
      <c r="A213" s="3">
        <v>680</v>
      </c>
      <c r="B213" s="4" t="str">
        <f t="shared" si="3"/>
        <v>CONTRALORIA GENERAL DEL ESTADO</v>
      </c>
      <c r="C213" s="4" t="s">
        <v>237</v>
      </c>
    </row>
    <row r="214" spans="1:3">
      <c r="A214" s="3">
        <v>681</v>
      </c>
      <c r="B214" s="4" t="str">
        <f t="shared" si="3"/>
        <v>MINISTERIO PÚBLICO</v>
      </c>
      <c r="C214" s="4" t="s">
        <v>238</v>
      </c>
    </row>
    <row r="215" spans="1:3">
      <c r="A215" s="3">
        <v>682</v>
      </c>
      <c r="B215" s="4" t="str">
        <f t="shared" si="3"/>
        <v>DEFENSORÍA DEL PUEBLO</v>
      </c>
      <c r="C215" s="4" t="s">
        <v>239</v>
      </c>
    </row>
    <row r="216" spans="1:3">
      <c r="A216" s="3">
        <v>683</v>
      </c>
      <c r="B216" s="4" t="str">
        <f t="shared" si="3"/>
        <v>PROCURADURÍA GENERAL DEL ESTADO</v>
      </c>
      <c r="C216" s="4" t="s">
        <v>240</v>
      </c>
    </row>
    <row r="217" spans="1:3">
      <c r="A217" s="3">
        <v>716</v>
      </c>
      <c r="B217" s="4" t="str">
        <f t="shared" si="3"/>
        <v>EMPRESA TARIJEÑA DEL GAS</v>
      </c>
      <c r="C217" s="4" t="s">
        <v>241</v>
      </c>
    </row>
    <row r="218" spans="1:3">
      <c r="A218" s="3">
        <v>718</v>
      </c>
      <c r="B218" s="4" t="str">
        <f t="shared" si="3"/>
        <v>COMPLEJO AGROINDUSTRIAL BUENA VISTA</v>
      </c>
      <c r="C218" s="4" t="s">
        <v>242</v>
      </c>
    </row>
    <row r="219" spans="1:3">
      <c r="A219" s="3">
        <v>761</v>
      </c>
      <c r="B219" s="4" t="str">
        <f t="shared" si="3"/>
        <v>SERVICIO AUTÓNOMO MUNICIPAL DE AGUA POTABLE Y ALCANTARILLADO</v>
      </c>
      <c r="C219" s="4" t="s">
        <v>243</v>
      </c>
    </row>
    <row r="220" spans="1:3">
      <c r="A220" s="3">
        <v>781</v>
      </c>
      <c r="B220" s="4" t="str">
        <f t="shared" si="3"/>
        <v>SERVICIO MUNICIPAL DE AGUA POTABLE Y ALCANTARILLADO</v>
      </c>
      <c r="C220" s="4" t="s">
        <v>244</v>
      </c>
    </row>
    <row r="221" spans="1:3">
      <c r="A221" s="3">
        <v>802</v>
      </c>
      <c r="B221" s="4" t="str">
        <f t="shared" si="3"/>
        <v>EMPRESA LOCAL DE AGUA POTABLE Y ALCANTARILLADO SUCRE</v>
      </c>
      <c r="C221" s="4" t="s">
        <v>245</v>
      </c>
    </row>
    <row r="222" spans="1:3">
      <c r="A222" s="3">
        <v>821</v>
      </c>
      <c r="B222" s="4" t="str">
        <f t="shared" si="3"/>
        <v>ADMINISTRACIÓN AUTÓNOMA PARA OBRAS SANITARIAS - POTOSÍ</v>
      </c>
      <c r="C222" s="4" t="s">
        <v>246</v>
      </c>
    </row>
    <row r="223" spans="1:3">
      <c r="A223" s="3">
        <v>831</v>
      </c>
      <c r="B223" s="4" t="str">
        <f t="shared" si="3"/>
        <v>SERVICIO LOCAL DE ACUEDUCTOS Y ALCANTARILLADO - ORURO</v>
      </c>
      <c r="C223" s="4" t="s">
        <v>247</v>
      </c>
    </row>
    <row r="224" spans="1:3">
      <c r="A224" s="3">
        <v>862</v>
      </c>
      <c r="B224" s="4" t="str">
        <f t="shared" si="3"/>
        <v>FONDO NACIONAL DE DESARROLLO REGIONAL</v>
      </c>
      <c r="C224" s="4" t="s">
        <v>248</v>
      </c>
    </row>
    <row r="225" spans="1:3">
      <c r="A225" s="3">
        <v>865</v>
      </c>
      <c r="B225" s="4" t="str">
        <f t="shared" si="3"/>
        <v>FONDO DE DESARROLLO DEL SIST.FIN. Y APOYO AL SEC.PRODUCTIVO</v>
      </c>
      <c r="C225" s="4" t="s">
        <v>249</v>
      </c>
    </row>
    <row r="226" spans="1:3">
      <c r="A226" s="3">
        <v>866</v>
      </c>
      <c r="B226" s="4" t="str">
        <f t="shared" si="3"/>
        <v>DIRECTORIO UNICO DE FONDOS</v>
      </c>
      <c r="C226" s="4" t="s">
        <v>250</v>
      </c>
    </row>
    <row r="227" spans="1:3">
      <c r="A227" s="3">
        <v>867</v>
      </c>
      <c r="B227" s="4" t="str">
        <f t="shared" si="3"/>
        <v>FONDO ROTATORIO DE FOMENTO PRODUCTIVO REGIONAL</v>
      </c>
      <c r="C227" s="4" t="s">
        <v>251</v>
      </c>
    </row>
    <row r="228" spans="1:3">
      <c r="A228" s="3">
        <v>901</v>
      </c>
      <c r="B228" s="4" t="str">
        <f t="shared" si="3"/>
        <v>GOBIERNO AUTÓNOMO DEPARTAMENTAL DE CHUQUISACA</v>
      </c>
      <c r="C228" s="4" t="s">
        <v>252</v>
      </c>
    </row>
    <row r="229" spans="1:3">
      <c r="A229" s="3">
        <v>902</v>
      </c>
      <c r="B229" s="4" t="str">
        <f t="shared" si="3"/>
        <v>GOBIERNO AUTÓNOMO DEPARTAMENTAL DE LA PAZ</v>
      </c>
      <c r="C229" s="4" t="s">
        <v>253</v>
      </c>
    </row>
    <row r="230" spans="1:3">
      <c r="A230" s="3">
        <v>903</v>
      </c>
      <c r="B230" s="4" t="str">
        <f t="shared" si="3"/>
        <v>GOBIERNO AUTÓNOMO DEPARTAMENTAL DE COCHABAMBA</v>
      </c>
      <c r="C230" s="4" t="s">
        <v>254</v>
      </c>
    </row>
    <row r="231" spans="1:3">
      <c r="A231" s="3">
        <v>904</v>
      </c>
      <c r="B231" s="4" t="str">
        <f t="shared" si="3"/>
        <v>GOBIERNO AUTÓNOMO DEPARTAMENTAL DE ORURO</v>
      </c>
      <c r="C231" s="4" t="s">
        <v>255</v>
      </c>
    </row>
    <row r="232" spans="1:3">
      <c r="A232" s="3">
        <v>905</v>
      </c>
      <c r="B232" s="4" t="str">
        <f t="shared" si="3"/>
        <v>GOBIERNO AUTÓNOMO DEPARTAMENTAL DE POTOSÍ</v>
      </c>
      <c r="C232" s="4" t="s">
        <v>256</v>
      </c>
    </row>
    <row r="233" spans="1:3">
      <c r="A233" s="3">
        <v>906</v>
      </c>
      <c r="B233" s="4" t="str">
        <f t="shared" si="3"/>
        <v>GOBIERNO AUTÓNOMO DEPARTAMENTAL DE TARIJA</v>
      </c>
      <c r="C233" s="4" t="s">
        <v>257</v>
      </c>
    </row>
    <row r="234" spans="1:3">
      <c r="A234" s="3">
        <v>907</v>
      </c>
      <c r="B234" s="4" t="str">
        <f t="shared" si="3"/>
        <v>GOBIERNO AUTÓNOMO DEPARTAMENTAL DE SANTA CRUZ</v>
      </c>
      <c r="C234" s="4" t="s">
        <v>258</v>
      </c>
    </row>
    <row r="235" spans="1:3">
      <c r="A235" s="3">
        <v>908</v>
      </c>
      <c r="B235" s="4" t="str">
        <f t="shared" si="3"/>
        <v>GOBIERNO AUTÓNOMO DEPARTAMENTAL DEL BENI</v>
      </c>
      <c r="C235" s="4" t="s">
        <v>259</v>
      </c>
    </row>
    <row r="236" spans="1:3">
      <c r="A236" s="3">
        <v>909</v>
      </c>
      <c r="B236" s="4" t="str">
        <f t="shared" si="3"/>
        <v>GOBIERNO AUTÓNOMO DEPARTAMENTAL DE PANDO</v>
      </c>
      <c r="C236" s="4" t="s">
        <v>260</v>
      </c>
    </row>
    <row r="237" spans="1:3">
      <c r="A237" s="3">
        <v>950</v>
      </c>
      <c r="B237" s="4" t="str">
        <f t="shared" si="3"/>
        <v>BANCO VIVIENDA</v>
      </c>
      <c r="C237" s="4" t="s">
        <v>261</v>
      </c>
    </row>
    <row r="238" spans="1:3">
      <c r="A238" s="3">
        <v>951</v>
      </c>
      <c r="B238" s="4" t="str">
        <f t="shared" si="3"/>
        <v>BANCO CENTRAL DE BOLIVIA</v>
      </c>
      <c r="C238" s="4" t="s">
        <v>262</v>
      </c>
    </row>
    <row r="239" spans="1:3">
      <c r="A239" s="3">
        <v>999</v>
      </c>
      <c r="B239" s="4" t="str">
        <f t="shared" si="3"/>
        <v>SECTOR PRIVADO</v>
      </c>
      <c r="C239" s="4" t="s">
        <v>263</v>
      </c>
    </row>
    <row r="240" spans="1:3">
      <c r="A240" s="3">
        <v>1101</v>
      </c>
      <c r="B240" s="4" t="str">
        <f t="shared" si="3"/>
        <v>GOBIERNO AUTÓNOMO MUNICIPAL DE SUCRE</v>
      </c>
      <c r="C240" s="4" t="s">
        <v>264</v>
      </c>
    </row>
    <row r="241" spans="1:3">
      <c r="A241" s="3">
        <v>1102</v>
      </c>
      <c r="B241" s="4" t="str">
        <f t="shared" si="3"/>
        <v>GOBIERNO AUTÓNOMO MUNICIPAL DE YOTALA</v>
      </c>
      <c r="C241" s="4" t="s">
        <v>265</v>
      </c>
    </row>
    <row r="242" spans="1:3">
      <c r="A242" s="3">
        <v>1103</v>
      </c>
      <c r="B242" s="4" t="str">
        <f t="shared" si="3"/>
        <v>GOBIERNO AUTÓNOMO MUNICIPAL DE POROMA</v>
      </c>
      <c r="C242" s="4" t="s">
        <v>266</v>
      </c>
    </row>
    <row r="243" spans="1:3">
      <c r="A243" s="3">
        <v>1104</v>
      </c>
      <c r="B243" s="4" t="str">
        <f t="shared" si="3"/>
        <v>GOBIERNO AUTÓNOMO MUNICIPAL DE VILLA AZURDUY</v>
      </c>
      <c r="C243" s="4" t="s">
        <v>267</v>
      </c>
    </row>
    <row r="244" spans="1:3">
      <c r="A244" s="3">
        <v>1105</v>
      </c>
      <c r="B244" s="4" t="str">
        <f t="shared" si="3"/>
        <v>GOBIERNO AUTÓNOMO MUNICIPAL DE TARVITA (VILLA ORÍAS)</v>
      </c>
      <c r="C244" s="4" t="s">
        <v>268</v>
      </c>
    </row>
    <row r="245" spans="1:3">
      <c r="A245" s="3">
        <v>1106</v>
      </c>
      <c r="B245" s="4" t="str">
        <f t="shared" si="3"/>
        <v>GOBIERNO AUTÓNOMO MUNICIPAL DE VILLA ZUDAÑEZ (TACOPAYA)</v>
      </c>
      <c r="C245" s="4" t="s">
        <v>269</v>
      </c>
    </row>
    <row r="246" spans="1:3">
      <c r="A246" s="3">
        <v>1107</v>
      </c>
      <c r="B246" s="4" t="str">
        <f t="shared" si="3"/>
        <v>GOBIERNO AUTÓNOMO MUNICIPAL DE PRESTO</v>
      </c>
      <c r="C246" s="4" t="s">
        <v>270</v>
      </c>
    </row>
    <row r="247" spans="1:3">
      <c r="A247" s="3">
        <v>1108</v>
      </c>
      <c r="B247" s="4" t="str">
        <f t="shared" si="3"/>
        <v>GOBIERNO AUTÓNOMO MUNICIPAL DE VILLA MOJOCOYA</v>
      </c>
      <c r="C247" s="4" t="s">
        <v>271</v>
      </c>
    </row>
    <row r="248" spans="1:3">
      <c r="A248" s="3">
        <v>1109</v>
      </c>
      <c r="B248" s="4" t="str">
        <f t="shared" si="3"/>
        <v>GOBIERNO AUTÓNOMO MUNICIPAL DE ICLA</v>
      </c>
      <c r="C248" s="4" t="s">
        <v>272</v>
      </c>
    </row>
    <row r="249" spans="1:3">
      <c r="A249" s="3">
        <v>1110</v>
      </c>
      <c r="B249" s="4" t="str">
        <f t="shared" si="3"/>
        <v>GOBIERNO AUTÓNOMO MUNICIPAL DE PADILLA</v>
      </c>
      <c r="C249" s="4" t="s">
        <v>273</v>
      </c>
    </row>
    <row r="250" spans="1:3">
      <c r="A250" s="3">
        <v>1111</v>
      </c>
      <c r="B250" s="4" t="str">
        <f t="shared" si="3"/>
        <v>GOBIERNO AUTÓNOMO MUNICIPAL DE TOMINA</v>
      </c>
      <c r="C250" s="4" t="s">
        <v>274</v>
      </c>
    </row>
    <row r="251" spans="1:3">
      <c r="A251" s="3">
        <v>1112</v>
      </c>
      <c r="B251" s="4" t="str">
        <f t="shared" si="3"/>
        <v>GOBIERNO AUTÓNOMO MUNICIPAL DE SOPACHUY</v>
      </c>
      <c r="C251" s="4" t="s">
        <v>275</v>
      </c>
    </row>
    <row r="252" spans="1:3">
      <c r="A252" s="3">
        <v>1113</v>
      </c>
      <c r="B252" s="4" t="str">
        <f t="shared" si="3"/>
        <v>GOBIERNO AUTÓNOMO MUNICIPAL DE VILLA ALCALÁ</v>
      </c>
      <c r="C252" s="4" t="s">
        <v>276</v>
      </c>
    </row>
    <row r="253" spans="1:3">
      <c r="A253" s="3">
        <v>1114</v>
      </c>
      <c r="B253" s="4" t="str">
        <f t="shared" si="3"/>
        <v>GOBIERNO AUTÓNOMO MUNICIPAL DE EL VILLAR</v>
      </c>
      <c r="C253" s="4" t="s">
        <v>277</v>
      </c>
    </row>
    <row r="254" spans="1:3">
      <c r="A254" s="3">
        <v>1115</v>
      </c>
      <c r="B254" s="4" t="str">
        <f t="shared" si="3"/>
        <v>GOBIERNO AUTÓNOMO MUNICIPAL DE MONTEAGUDO</v>
      </c>
      <c r="C254" s="4" t="s">
        <v>278</v>
      </c>
    </row>
    <row r="255" spans="1:3">
      <c r="A255" s="3">
        <v>1116</v>
      </c>
      <c r="B255" s="4" t="str">
        <f t="shared" si="3"/>
        <v>GOBIERNO AUTÓNOMO MUNICIPAL DE SAN PABLO DE HUACARETA</v>
      </c>
      <c r="C255" s="4" t="s">
        <v>279</v>
      </c>
    </row>
    <row r="256" spans="1:3">
      <c r="A256" s="3">
        <v>1117</v>
      </c>
      <c r="B256" s="4" t="str">
        <f t="shared" si="3"/>
        <v>GOBIERNO AUTÓNOMO MUNICIPAL DE TARABUCO</v>
      </c>
      <c r="C256" s="4" t="s">
        <v>280</v>
      </c>
    </row>
    <row r="257" spans="1:3">
      <c r="A257" s="3">
        <v>1118</v>
      </c>
      <c r="B257" s="4" t="str">
        <f t="shared" si="3"/>
        <v>GOBIERNO AUTÓNOMO MUNICIPAL DE YAMPARÁEZ</v>
      </c>
      <c r="C257" s="4" t="s">
        <v>281</v>
      </c>
    </row>
    <row r="258" spans="1:3">
      <c r="A258" s="3">
        <v>1119</v>
      </c>
      <c r="B258" s="4" t="str">
        <f t="shared" si="3"/>
        <v>GOBIERNO AUTÓNOMO MUNICIPAL DE CAMARGO</v>
      </c>
      <c r="C258" s="4" t="s">
        <v>282</v>
      </c>
    </row>
    <row r="259" spans="1:3">
      <c r="A259" s="3">
        <v>1120</v>
      </c>
      <c r="B259" s="4" t="str">
        <f t="shared" si="3"/>
        <v>GOBIERNO AUTÓNOMO MUNICIPAL DE SAN LUCAS</v>
      </c>
      <c r="C259" s="4" t="s">
        <v>283</v>
      </c>
    </row>
    <row r="260" spans="1:3">
      <c r="A260" s="3">
        <v>1121</v>
      </c>
      <c r="B260" s="4" t="str">
        <f t="shared" si="3"/>
        <v>GOBIERNO AUTÓNOMO MUNICIPAL DE INCAHUASI</v>
      </c>
      <c r="C260" s="4" t="s">
        <v>284</v>
      </c>
    </row>
    <row r="261" spans="1:3">
      <c r="A261" s="3">
        <v>1122</v>
      </c>
      <c r="B261" s="4" t="str">
        <f t="shared" si="3"/>
        <v>GOBIERNO AUTÓNOMO MUNICIPAL DE VILLA SERRANO</v>
      </c>
      <c r="C261" s="4" t="s">
        <v>285</v>
      </c>
    </row>
    <row r="262" spans="1:3">
      <c r="A262" s="3">
        <v>1123</v>
      </c>
      <c r="B262" s="4" t="str">
        <f t="shared" si="3"/>
        <v>GOBIERNO AUTÓNOMO MUNICIPAL DE CAMATAQUI (VILLA ABECIA)</v>
      </c>
      <c r="C262" s="4" t="s">
        <v>286</v>
      </c>
    </row>
    <row r="263" spans="1:3">
      <c r="A263" s="3">
        <v>1124</v>
      </c>
      <c r="B263" s="4" t="str">
        <f t="shared" si="3"/>
        <v>GOBIERNO AUTÓNOMO MUNICIPAL DE CULPINA</v>
      </c>
      <c r="C263" s="4" t="s">
        <v>287</v>
      </c>
    </row>
    <row r="264" spans="1:3">
      <c r="A264" s="3">
        <v>1125</v>
      </c>
      <c r="B264" s="4" t="str">
        <f t="shared" si="3"/>
        <v>GOBIERNO AUTÓNOMO MUNICIPAL DE LAS CARRERAS</v>
      </c>
      <c r="C264" s="4" t="s">
        <v>288</v>
      </c>
    </row>
    <row r="265" spans="1:3">
      <c r="A265" s="3">
        <v>1126</v>
      </c>
      <c r="B265" s="4" t="str">
        <f t="shared" si="3"/>
        <v>GOBIERNO AUTÓNOMO MUNICIPAL DE VILLA VACA GUZMÁN</v>
      </c>
      <c r="C265" s="4" t="s">
        <v>289</v>
      </c>
    </row>
    <row r="266" spans="1:3">
      <c r="A266" s="3">
        <v>1127</v>
      </c>
      <c r="B266" s="4" t="str">
        <f t="shared" si="3"/>
        <v>GOBIERNO AUTÓNOMO MUNICIPAL DE VILLA DE HUACAYA</v>
      </c>
      <c r="C266" s="4" t="s">
        <v>290</v>
      </c>
    </row>
    <row r="267" spans="1:3">
      <c r="A267" s="3">
        <v>1128</v>
      </c>
      <c r="B267" s="4" t="str">
        <f t="shared" si="3"/>
        <v>GOBIERNO AUTÓNOMO MUNICIPAL DE MACHARETI</v>
      </c>
      <c r="C267" s="4" t="s">
        <v>291</v>
      </c>
    </row>
    <row r="268" spans="1:3">
      <c r="A268" s="3">
        <v>1129</v>
      </c>
      <c r="B268" s="4" t="str">
        <f t="shared" si="3"/>
        <v>GOBIERNO AUTÓNOMO MUNICIPAL DE VILLA CHARCAS</v>
      </c>
      <c r="C268" s="4" t="s">
        <v>292</v>
      </c>
    </row>
    <row r="269" spans="1:3">
      <c r="A269" s="3">
        <v>1201</v>
      </c>
      <c r="B269" s="4" t="str">
        <f t="shared" ref="B269:B332" si="4">UPPER(C269)</f>
        <v>GOBIERNO AUTÓNOMO MUNICIPAL DE LA PAZ</v>
      </c>
      <c r="C269" s="4" t="s">
        <v>293</v>
      </c>
    </row>
    <row r="270" spans="1:3">
      <c r="A270" s="3">
        <v>1202</v>
      </c>
      <c r="B270" s="4" t="str">
        <f t="shared" si="4"/>
        <v>GOBIERNO AUTÓNOMO MUNICIPAL DE PALCA</v>
      </c>
      <c r="C270" s="4" t="s">
        <v>294</v>
      </c>
    </row>
    <row r="271" spans="1:3">
      <c r="A271" s="3">
        <v>1203</v>
      </c>
      <c r="B271" s="4" t="str">
        <f t="shared" si="4"/>
        <v>GOBIERNO AUTÓNOMO MUNICIPAL DE MECAPACA</v>
      </c>
      <c r="C271" s="4" t="s">
        <v>295</v>
      </c>
    </row>
    <row r="272" spans="1:3">
      <c r="A272" s="3">
        <v>1204</v>
      </c>
      <c r="B272" s="4" t="str">
        <f t="shared" si="4"/>
        <v>GOBIERNO AUTÓNOMO MUNICIPAL DE ACHOCALLA</v>
      </c>
      <c r="C272" s="4" t="s">
        <v>296</v>
      </c>
    </row>
    <row r="273" spans="1:3">
      <c r="A273" s="3">
        <v>1205</v>
      </c>
      <c r="B273" s="4" t="str">
        <f t="shared" si="4"/>
        <v>GOBIERNO AUTÓNOMO MUNICIPAL DE EL ALTO DE LA PAZ</v>
      </c>
      <c r="C273" s="4" t="s">
        <v>297</v>
      </c>
    </row>
    <row r="274" spans="1:3">
      <c r="A274" s="3">
        <v>1206</v>
      </c>
      <c r="B274" s="4" t="str">
        <f t="shared" si="4"/>
        <v>GOBIERNO AUTÓNOMO MUNICIPAL DE VIACHA</v>
      </c>
      <c r="C274" s="4" t="s">
        <v>298</v>
      </c>
    </row>
    <row r="275" spans="1:3">
      <c r="A275" s="3">
        <v>1207</v>
      </c>
      <c r="B275" s="4" t="str">
        <f t="shared" si="4"/>
        <v>GOBIERNO AUTÓNOMO MUNICIPAL DE GUAQUI</v>
      </c>
      <c r="C275" s="4" t="s">
        <v>299</v>
      </c>
    </row>
    <row r="276" spans="1:3">
      <c r="A276" s="3">
        <v>1208</v>
      </c>
      <c r="B276" s="4" t="str">
        <f t="shared" si="4"/>
        <v>GOBIERNO AUTÓNOMO MUNICIPAL DE TIAHUANACU</v>
      </c>
      <c r="C276" s="4" t="s">
        <v>300</v>
      </c>
    </row>
    <row r="277" spans="1:3">
      <c r="A277" s="3">
        <v>1209</v>
      </c>
      <c r="B277" s="4" t="str">
        <f t="shared" si="4"/>
        <v>GOBIERNO AUTÓNOMO MUNICIPAL DE DESAGUADERO</v>
      </c>
      <c r="C277" s="4" t="s">
        <v>301</v>
      </c>
    </row>
    <row r="278" spans="1:3">
      <c r="A278" s="3">
        <v>1210</v>
      </c>
      <c r="B278" s="4" t="str">
        <f t="shared" si="4"/>
        <v>GOBIERNO AUTÓNOMO MUNICIPAL DE CARANAVI</v>
      </c>
      <c r="C278" s="4" t="s">
        <v>302</v>
      </c>
    </row>
    <row r="279" spans="1:3">
      <c r="A279" s="3">
        <v>1211</v>
      </c>
      <c r="B279" s="4" t="str">
        <f t="shared" si="4"/>
        <v>GOBIERNO AUTÓNOMO MUNICIPAL DE SICA SICA (VILLA AROMA)</v>
      </c>
      <c r="C279" s="4" t="s">
        <v>303</v>
      </c>
    </row>
    <row r="280" spans="1:3">
      <c r="A280" s="3">
        <v>1212</v>
      </c>
      <c r="B280" s="4" t="str">
        <f t="shared" si="4"/>
        <v>GOBIERNO AUTÓNOMO MUNICIPAL DE UMALA</v>
      </c>
      <c r="C280" s="4" t="s">
        <v>304</v>
      </c>
    </row>
    <row r="281" spans="1:3">
      <c r="A281" s="3">
        <v>1213</v>
      </c>
      <c r="B281" s="4" t="str">
        <f t="shared" si="4"/>
        <v>GOBIERNO AUTÓNOMO MUNICIPAL DE AYO AYO</v>
      </c>
      <c r="C281" s="4" t="s">
        <v>305</v>
      </c>
    </row>
    <row r="282" spans="1:3">
      <c r="A282" s="3">
        <v>1214</v>
      </c>
      <c r="B282" s="4" t="str">
        <f t="shared" si="4"/>
        <v>GOBIERNO AUTÓNOMO MUNICIPAL DE CALAMARCA</v>
      </c>
      <c r="C282" s="4" t="s">
        <v>306</v>
      </c>
    </row>
    <row r="283" spans="1:3">
      <c r="A283" s="3">
        <v>1215</v>
      </c>
      <c r="B283" s="4" t="str">
        <f t="shared" si="4"/>
        <v>GOBIERNO AUTÓNOMO MUNICIPAL DE PATACAMAYA</v>
      </c>
      <c r="C283" s="4" t="s">
        <v>307</v>
      </c>
    </row>
    <row r="284" spans="1:3">
      <c r="A284" s="3">
        <v>1216</v>
      </c>
      <c r="B284" s="4" t="str">
        <f t="shared" si="4"/>
        <v>GOBIERNO AUTÓNOMO MUNICIPAL DE COLQUENCHA</v>
      </c>
      <c r="C284" s="4" t="s">
        <v>308</v>
      </c>
    </row>
    <row r="285" spans="1:3">
      <c r="A285" s="3">
        <v>1217</v>
      </c>
      <c r="B285" s="4" t="str">
        <f t="shared" si="4"/>
        <v>GOBIERNO AUTÓNOMO MUNICIPAL DE COLLANA</v>
      </c>
      <c r="C285" s="4" t="s">
        <v>309</v>
      </c>
    </row>
    <row r="286" spans="1:3">
      <c r="A286" s="3">
        <v>1218</v>
      </c>
      <c r="B286" s="4" t="str">
        <f t="shared" si="4"/>
        <v>GOBIERNO AUTÓNOMO MUNICIPAL DE INQUISIVI</v>
      </c>
      <c r="C286" s="4" t="s">
        <v>310</v>
      </c>
    </row>
    <row r="287" spans="1:3">
      <c r="A287" s="3">
        <v>1219</v>
      </c>
      <c r="B287" s="4" t="str">
        <f t="shared" si="4"/>
        <v>GOBIERNO AUTÓNOMO MUNICIPAL DE QUIME</v>
      </c>
      <c r="C287" s="4" t="s">
        <v>311</v>
      </c>
    </row>
    <row r="288" spans="1:3">
      <c r="A288" s="3">
        <v>1220</v>
      </c>
      <c r="B288" s="4" t="str">
        <f t="shared" si="4"/>
        <v>GOBIERNO AUTÓNOMO MUNICIPAL DE CAJUATA</v>
      </c>
      <c r="C288" s="4" t="s">
        <v>312</v>
      </c>
    </row>
    <row r="289" spans="1:3">
      <c r="A289" s="3">
        <v>1221</v>
      </c>
      <c r="B289" s="4" t="str">
        <f t="shared" si="4"/>
        <v>GOBIERNO AUTÓNOMO MUNICIPAL DE COLQUIRI</v>
      </c>
      <c r="C289" s="4" t="s">
        <v>313</v>
      </c>
    </row>
    <row r="290" spans="1:3">
      <c r="A290" s="3">
        <v>1222</v>
      </c>
      <c r="B290" s="4" t="str">
        <f t="shared" si="4"/>
        <v>GOBIERNO AUTÓNOMO MUNICIPAL DE ICHOCA</v>
      </c>
      <c r="C290" s="4" t="s">
        <v>314</v>
      </c>
    </row>
    <row r="291" spans="1:3">
      <c r="A291" s="3">
        <v>1223</v>
      </c>
      <c r="B291" s="4" t="str">
        <f t="shared" si="4"/>
        <v>GOBIERNO AUTÓNOMO MUNICIPAL DE VILLA LIBERTAD LICOMA</v>
      </c>
      <c r="C291" s="4" t="s">
        <v>315</v>
      </c>
    </row>
    <row r="292" spans="1:3">
      <c r="A292" s="3">
        <v>1224</v>
      </c>
      <c r="B292" s="4" t="str">
        <f t="shared" si="4"/>
        <v>GOBIERNO AUTÓNOMO MUNICIPAL DE ACHACACHI</v>
      </c>
      <c r="C292" s="4" t="s">
        <v>316</v>
      </c>
    </row>
    <row r="293" spans="1:3">
      <c r="A293" s="3">
        <v>1225</v>
      </c>
      <c r="B293" s="4" t="str">
        <f t="shared" si="4"/>
        <v>GOBIERNO AUTÓNOMO MUNICIPAL DE ANCORAIMES</v>
      </c>
      <c r="C293" s="4" t="s">
        <v>317</v>
      </c>
    </row>
    <row r="294" spans="1:3">
      <c r="A294" s="3">
        <v>1226</v>
      </c>
      <c r="B294" s="4" t="str">
        <f t="shared" si="4"/>
        <v>GOBIERNO AUTÓNOMO MUNICIPAL DE SORATA</v>
      </c>
      <c r="C294" s="4" t="s">
        <v>318</v>
      </c>
    </row>
    <row r="295" spans="1:3">
      <c r="A295" s="3">
        <v>1227</v>
      </c>
      <c r="B295" s="4" t="str">
        <f t="shared" si="4"/>
        <v>GOBIERNO AUTÓNOMO MUNICIPAL DE GUANAY</v>
      </c>
      <c r="C295" s="4" t="s">
        <v>319</v>
      </c>
    </row>
    <row r="296" spans="1:3">
      <c r="A296" s="3">
        <v>1228</v>
      </c>
      <c r="B296" s="4" t="str">
        <f t="shared" si="4"/>
        <v>GOBIERNO AUTÓNOMO MUNICIPAL DE TACACOMA</v>
      </c>
      <c r="C296" s="4" t="s">
        <v>320</v>
      </c>
    </row>
    <row r="297" spans="1:3">
      <c r="A297" s="3">
        <v>1229</v>
      </c>
      <c r="B297" s="4" t="str">
        <f t="shared" si="4"/>
        <v>GOBIERNO AUTÓNOMO MUNICIPAL DE TIPUANI</v>
      </c>
      <c r="C297" s="4" t="s">
        <v>321</v>
      </c>
    </row>
    <row r="298" spans="1:3">
      <c r="A298" s="3">
        <v>1230</v>
      </c>
      <c r="B298" s="4" t="str">
        <f t="shared" si="4"/>
        <v>GOBIERNO AUTÓNOMO MUNICIPAL DE QUIABAYA</v>
      </c>
      <c r="C298" s="4" t="s">
        <v>322</v>
      </c>
    </row>
    <row r="299" spans="1:3">
      <c r="A299" s="3">
        <v>1231</v>
      </c>
      <c r="B299" s="4" t="str">
        <f t="shared" si="4"/>
        <v>GOBIERNO AUTÓNOMO MUNICIPAL DE COMBAYA</v>
      </c>
      <c r="C299" s="4" t="s">
        <v>323</v>
      </c>
    </row>
    <row r="300" spans="1:3">
      <c r="A300" s="3">
        <v>1232</v>
      </c>
      <c r="B300" s="4" t="str">
        <f t="shared" si="4"/>
        <v>GOBIERNO AUTÓNOMO MUNICIPAL DE COPACABANA</v>
      </c>
      <c r="C300" s="4" t="s">
        <v>324</v>
      </c>
    </row>
    <row r="301" spans="1:3">
      <c r="A301" s="3">
        <v>1233</v>
      </c>
      <c r="B301" s="4" t="str">
        <f t="shared" si="4"/>
        <v>GOBIERNO AUTÓNOMO MUNICIPAL DE SAN PEDRO DE TIQUINA</v>
      </c>
      <c r="C301" s="4" t="s">
        <v>325</v>
      </c>
    </row>
    <row r="302" spans="1:3">
      <c r="A302" s="3">
        <v>1234</v>
      </c>
      <c r="B302" s="4" t="str">
        <f t="shared" si="4"/>
        <v>GOBIERNO AUTÓNOMO MUNICIPAL DE TITO YUPANQUI</v>
      </c>
      <c r="C302" s="4" t="s">
        <v>326</v>
      </c>
    </row>
    <row r="303" spans="1:3">
      <c r="A303" s="3">
        <v>1235</v>
      </c>
      <c r="B303" s="4" t="str">
        <f t="shared" si="4"/>
        <v>GOBIERNO AUTÓNOMO MUNICIPAL DE CHUMA</v>
      </c>
      <c r="C303" s="4" t="s">
        <v>327</v>
      </c>
    </row>
    <row r="304" spans="1:3">
      <c r="A304" s="3">
        <v>1236</v>
      </c>
      <c r="B304" s="4" t="str">
        <f t="shared" si="4"/>
        <v>GOBIERNO AUTÓNOMO MUNICIPAL DE AYATA</v>
      </c>
      <c r="C304" s="4" t="s">
        <v>328</v>
      </c>
    </row>
    <row r="305" spans="1:3">
      <c r="A305" s="3">
        <v>1237</v>
      </c>
      <c r="B305" s="4" t="str">
        <f t="shared" si="4"/>
        <v>GOBIERNO AUTÓNOMO MUNICIPAL DE AUCAPATA</v>
      </c>
      <c r="C305" s="4" t="s">
        <v>329</v>
      </c>
    </row>
    <row r="306" spans="1:3">
      <c r="A306" s="3">
        <v>1238</v>
      </c>
      <c r="B306" s="4" t="str">
        <f t="shared" si="4"/>
        <v>GOBIERNO AUTÓNOMO MUNICIPAL DE COROCORO</v>
      </c>
      <c r="C306" s="4" t="s">
        <v>330</v>
      </c>
    </row>
    <row r="307" spans="1:3">
      <c r="A307" s="3">
        <v>1239</v>
      </c>
      <c r="B307" s="4" t="str">
        <f t="shared" si="4"/>
        <v>GOBIERNO AUTÓNOMO MUNICIPAL DE CAQUIAVIRI</v>
      </c>
      <c r="C307" s="4" t="s">
        <v>331</v>
      </c>
    </row>
    <row r="308" spans="1:3">
      <c r="A308" s="3">
        <v>1240</v>
      </c>
      <c r="B308" s="4" t="str">
        <f t="shared" si="4"/>
        <v>GOBIERNO AUTÓNOMO MUNICIPAL DE CALACOTO</v>
      </c>
      <c r="C308" s="4" t="s">
        <v>332</v>
      </c>
    </row>
    <row r="309" spans="1:3">
      <c r="A309" s="3">
        <v>1241</v>
      </c>
      <c r="B309" s="4" t="str">
        <f t="shared" si="4"/>
        <v>GOBIERNO AUTÓNOMO MUNICIPAL DE COMANCHE</v>
      </c>
      <c r="C309" s="4" t="s">
        <v>333</v>
      </c>
    </row>
    <row r="310" spans="1:3">
      <c r="A310" s="3">
        <v>1242</v>
      </c>
      <c r="B310" s="4" t="str">
        <f t="shared" si="4"/>
        <v>GOBIERNO AUTÓNOMO MUNICIPAL DE CHARAÑA</v>
      </c>
      <c r="C310" s="4" t="s">
        <v>334</v>
      </c>
    </row>
    <row r="311" spans="1:3">
      <c r="A311" s="3">
        <v>1243</v>
      </c>
      <c r="B311" s="4" t="str">
        <f t="shared" si="4"/>
        <v>GOBIERNO AUTÓNOMO MUNICIPAL DE WALDO BALLIVIÁN</v>
      </c>
      <c r="C311" s="4" t="s">
        <v>335</v>
      </c>
    </row>
    <row r="312" spans="1:3">
      <c r="A312" s="3">
        <v>1244</v>
      </c>
      <c r="B312" s="4" t="str">
        <f t="shared" si="4"/>
        <v>GOBIERNO AUTÓNOMO MUNICIPAL DE NAZACARA DE PACAJES</v>
      </c>
      <c r="C312" s="4" t="s">
        <v>336</v>
      </c>
    </row>
    <row r="313" spans="1:3">
      <c r="A313" s="3">
        <v>1245</v>
      </c>
      <c r="B313" s="4" t="str">
        <f t="shared" si="4"/>
        <v>GOBIERNO AUTÓNOMO MUNICIPAL DE SANTIAGO DE CALLAPA</v>
      </c>
      <c r="C313" s="4" t="s">
        <v>337</v>
      </c>
    </row>
    <row r="314" spans="1:3">
      <c r="A314" s="3">
        <v>1246</v>
      </c>
      <c r="B314" s="4" t="str">
        <f t="shared" si="4"/>
        <v>GOBIERNO AUTÓNOMO MUNICIPAL DE PUERTO ACOSTA</v>
      </c>
      <c r="C314" s="4" t="s">
        <v>338</v>
      </c>
    </row>
    <row r="315" spans="1:3">
      <c r="A315" s="3">
        <v>1247</v>
      </c>
      <c r="B315" s="4" t="str">
        <f t="shared" si="4"/>
        <v>GOBIERNO AUTÓNOMO MUNICIPAL DE MOCOMOCO</v>
      </c>
      <c r="C315" s="4" t="s">
        <v>339</v>
      </c>
    </row>
    <row r="316" spans="1:3">
      <c r="A316" s="3">
        <v>1248</v>
      </c>
      <c r="B316" s="4" t="str">
        <f t="shared" si="4"/>
        <v>GOBIERNO AUTÓNOMO MUNICIPAL DE CARABUCO</v>
      </c>
      <c r="C316" s="4" t="s">
        <v>340</v>
      </c>
    </row>
    <row r="317" spans="1:3">
      <c r="A317" s="3">
        <v>1249</v>
      </c>
      <c r="B317" s="4" t="str">
        <f t="shared" si="4"/>
        <v>GOBIERNO AUTÓNOMO MUNICIPAL DE APOLO</v>
      </c>
      <c r="C317" s="4" t="s">
        <v>341</v>
      </c>
    </row>
    <row r="318" spans="1:3">
      <c r="A318" s="3">
        <v>1250</v>
      </c>
      <c r="B318" s="4" t="str">
        <f t="shared" si="4"/>
        <v>GOBIERNO AUTÓNOMO MUNICIPAL DE PELECHUCO</v>
      </c>
      <c r="C318" s="4" t="s">
        <v>342</v>
      </c>
    </row>
    <row r="319" spans="1:3">
      <c r="A319" s="3">
        <v>1251</v>
      </c>
      <c r="B319" s="4" t="str">
        <f t="shared" si="4"/>
        <v>GOBIERNO AUTÓNOMO MUNICIPAL DE LURIBAY</v>
      </c>
      <c r="C319" s="4" t="s">
        <v>343</v>
      </c>
    </row>
    <row r="320" spans="1:3">
      <c r="A320" s="3">
        <v>1252</v>
      </c>
      <c r="B320" s="4" t="str">
        <f t="shared" si="4"/>
        <v>GOBIERNO AUTÓNOMO MUNICIPAL DE SAPAHAQUI</v>
      </c>
      <c r="C320" s="4" t="s">
        <v>344</v>
      </c>
    </row>
    <row r="321" spans="1:3">
      <c r="A321" s="3">
        <v>1253</v>
      </c>
      <c r="B321" s="4" t="str">
        <f t="shared" si="4"/>
        <v>GOBIERNO AUTÓNOMO MUNICIPAL DE YACO</v>
      </c>
      <c r="C321" s="4" t="s">
        <v>345</v>
      </c>
    </row>
    <row r="322" spans="1:3">
      <c r="A322" s="3">
        <v>1254</v>
      </c>
      <c r="B322" s="4" t="str">
        <f t="shared" si="4"/>
        <v>GOBIERNO AUTÓNOMO MUNICIPAL DE MALLA</v>
      </c>
      <c r="C322" s="4" t="s">
        <v>346</v>
      </c>
    </row>
    <row r="323" spans="1:3">
      <c r="A323" s="3">
        <v>1255</v>
      </c>
      <c r="B323" s="4" t="str">
        <f t="shared" si="4"/>
        <v>GOBIERNO AUTÓNOMO MUNICIPAL DE CAIROMA</v>
      </c>
      <c r="C323" s="4" t="s">
        <v>347</v>
      </c>
    </row>
    <row r="324" spans="1:3">
      <c r="A324" s="3">
        <v>1256</v>
      </c>
      <c r="B324" s="4" t="str">
        <f t="shared" si="4"/>
        <v>GOBIERNO AUTÓNOMO MUNICIPAL DE CHULUMANI (VILLA DE LA LIBERTAD)</v>
      </c>
      <c r="C324" s="4" t="s">
        <v>348</v>
      </c>
    </row>
    <row r="325" spans="1:3">
      <c r="A325" s="3">
        <v>1257</v>
      </c>
      <c r="B325" s="4" t="str">
        <f t="shared" si="4"/>
        <v>GOBIERNO AUTÓNOMO MUNICIPAL DE IRUPANA (VILLA DE LANZA)</v>
      </c>
      <c r="C325" s="4" t="s">
        <v>349</v>
      </c>
    </row>
    <row r="326" spans="1:3">
      <c r="A326" s="3">
        <v>1258</v>
      </c>
      <c r="B326" s="4" t="str">
        <f t="shared" si="4"/>
        <v>GOBIERNO AUTÓNOMO MUNICIPAL DE YANACACHI</v>
      </c>
      <c r="C326" s="4" t="s">
        <v>350</v>
      </c>
    </row>
    <row r="327" spans="1:3">
      <c r="A327" s="3">
        <v>1259</v>
      </c>
      <c r="B327" s="4" t="str">
        <f t="shared" si="4"/>
        <v>GOBIERNO AUTÓNOMO MUNICIPAL DE PALOS BLANCOS</v>
      </c>
      <c r="C327" s="4" t="s">
        <v>351</v>
      </c>
    </row>
    <row r="328" spans="1:3">
      <c r="A328" s="3">
        <v>1260</v>
      </c>
      <c r="B328" s="4" t="str">
        <f t="shared" si="4"/>
        <v>GOBIERNO AUTÓNOMO MUNICIPAL DE LA ASUNTA</v>
      </c>
      <c r="C328" s="4" t="s">
        <v>352</v>
      </c>
    </row>
    <row r="329" spans="1:3">
      <c r="A329" s="3">
        <v>1261</v>
      </c>
      <c r="B329" s="4" t="str">
        <f t="shared" si="4"/>
        <v>GOBIERNO AUTÓNOMO MUNICIPAL DE PUCARANI</v>
      </c>
      <c r="C329" s="4" t="s">
        <v>353</v>
      </c>
    </row>
    <row r="330" spans="1:3">
      <c r="A330" s="3">
        <v>1262</v>
      </c>
      <c r="B330" s="4" t="str">
        <f t="shared" si="4"/>
        <v>GOBIERNO AUTÓNOMO MUNICIPAL DE LAJA</v>
      </c>
      <c r="C330" s="4" t="s">
        <v>354</v>
      </c>
    </row>
    <row r="331" spans="1:3">
      <c r="A331" s="3">
        <v>1263</v>
      </c>
      <c r="B331" s="4" t="str">
        <f t="shared" si="4"/>
        <v>GOBIERNO AUTÓNOMO MUNICIPAL DE BATALLAS</v>
      </c>
      <c r="C331" s="4" t="s">
        <v>355</v>
      </c>
    </row>
    <row r="332" spans="1:3">
      <c r="A332" s="3">
        <v>1264</v>
      </c>
      <c r="B332" s="4" t="str">
        <f t="shared" si="4"/>
        <v>GOBIERNO AUTÓNOMO MUNICIPAL DE PUERTO PÉREZ</v>
      </c>
      <c r="C332" s="4" t="s">
        <v>356</v>
      </c>
    </row>
    <row r="333" spans="1:3">
      <c r="A333" s="3">
        <v>1265</v>
      </c>
      <c r="B333" s="4" t="str">
        <f t="shared" ref="B333:B396" si="5">UPPER(C333)</f>
        <v>GOBIERNO AUTÓNOMO MUNICIPAL DE COROICO</v>
      </c>
      <c r="C333" s="4" t="s">
        <v>357</v>
      </c>
    </row>
    <row r="334" spans="1:3">
      <c r="A334" s="3">
        <v>1266</v>
      </c>
      <c r="B334" s="4" t="str">
        <f t="shared" si="5"/>
        <v>GOBIERNO AUTÓNOMO MUNICIPAL DE CORIPATA</v>
      </c>
      <c r="C334" s="4" t="s">
        <v>358</v>
      </c>
    </row>
    <row r="335" spans="1:3">
      <c r="A335" s="3">
        <v>1267</v>
      </c>
      <c r="B335" s="4" t="str">
        <f t="shared" si="5"/>
        <v>GOBIERNO AUTÓNOMO MUNICIPAL DE IXIAMAS</v>
      </c>
      <c r="C335" s="4" t="s">
        <v>359</v>
      </c>
    </row>
    <row r="336" spans="1:3">
      <c r="A336" s="3">
        <v>1268</v>
      </c>
      <c r="B336" s="4" t="str">
        <f t="shared" si="5"/>
        <v>GOBIERNO AUTÓNOMO MUNICIPAL DE SAN BUENAVENTURA</v>
      </c>
      <c r="C336" s="4" t="s">
        <v>360</v>
      </c>
    </row>
    <row r="337" spans="1:3">
      <c r="A337" s="3">
        <v>1269</v>
      </c>
      <c r="B337" s="4" t="str">
        <f t="shared" si="5"/>
        <v>GOBIERNO AUTÓNOMO MUNICIPAL DE GENERAL JUAN JOSÉ PÉREZ (CHARAZANI)</v>
      </c>
      <c r="C337" s="4" t="s">
        <v>361</v>
      </c>
    </row>
    <row r="338" spans="1:3">
      <c r="A338" s="3">
        <v>1270</v>
      </c>
      <c r="B338" s="4" t="str">
        <f t="shared" si="5"/>
        <v>GOBIERNO AUTÓNOMO MUNICIPAL DE CURVA</v>
      </c>
      <c r="C338" s="4" t="s">
        <v>362</v>
      </c>
    </row>
    <row r="339" spans="1:3">
      <c r="A339" s="3">
        <v>1271</v>
      </c>
      <c r="B339" s="4" t="str">
        <f t="shared" si="5"/>
        <v>GOBIERNO AUTÓNOMO MUNICIPAL DE SAN PEDRO DE CURAHUARA</v>
      </c>
      <c r="C339" s="4" t="s">
        <v>363</v>
      </c>
    </row>
    <row r="340" spans="1:3">
      <c r="A340" s="3">
        <v>1272</v>
      </c>
      <c r="B340" s="4" t="str">
        <f t="shared" si="5"/>
        <v>GOBIERNO AUTÓNOMO MUNICIPAL DE PAPEL PAMPA</v>
      </c>
      <c r="C340" s="4" t="s">
        <v>364</v>
      </c>
    </row>
    <row r="341" spans="1:3">
      <c r="A341" s="3">
        <v>1273</v>
      </c>
      <c r="B341" s="4" t="str">
        <f t="shared" si="5"/>
        <v>GOBIERNO AUTÓNOMO MUNICIPAL DE CHACARILLA</v>
      </c>
      <c r="C341" s="4" t="s">
        <v>365</v>
      </c>
    </row>
    <row r="342" spans="1:3">
      <c r="A342" s="3">
        <v>1274</v>
      </c>
      <c r="B342" s="4" t="str">
        <f t="shared" si="5"/>
        <v>GOBIERNO AUTÓNOMO MUNICIPAL DE SANTIAGO DE MACHACA</v>
      </c>
      <c r="C342" s="4" t="s">
        <v>366</v>
      </c>
    </row>
    <row r="343" spans="1:3">
      <c r="A343" s="3">
        <v>1275</v>
      </c>
      <c r="B343" s="4" t="str">
        <f t="shared" si="5"/>
        <v>GOBIERNO AUTÓNOMO MUNICIPAL DE CATACORA</v>
      </c>
      <c r="C343" s="4" t="s">
        <v>367</v>
      </c>
    </row>
    <row r="344" spans="1:3">
      <c r="A344" s="3">
        <v>1276</v>
      </c>
      <c r="B344" s="4" t="str">
        <f t="shared" si="5"/>
        <v>GOBIERNO AUTÓNOMO MUNICIPAL DE MAPIRI</v>
      </c>
      <c r="C344" s="4" t="s">
        <v>368</v>
      </c>
    </row>
    <row r="345" spans="1:3">
      <c r="A345" s="3">
        <v>1277</v>
      </c>
      <c r="B345" s="4" t="str">
        <f t="shared" si="5"/>
        <v>GOBIERNO AUTÓNOMO MUNICIPAL DE TEOPONTE</v>
      </c>
      <c r="C345" s="4" t="s">
        <v>369</v>
      </c>
    </row>
    <row r="346" spans="1:3">
      <c r="A346" s="3">
        <v>1278</v>
      </c>
      <c r="B346" s="4" t="str">
        <f t="shared" si="5"/>
        <v>GOBIERNO AUTÓNOMO MUNICIPAL DE SAN ANDRÉS DE MACHACA</v>
      </c>
      <c r="C346" s="4" t="s">
        <v>370</v>
      </c>
    </row>
    <row r="347" spans="1:3">
      <c r="A347" s="3">
        <v>1279</v>
      </c>
      <c r="B347" s="4" t="str">
        <f t="shared" si="5"/>
        <v>GOBIERNO AUTÓNOMO MUNICIPAL DE JESÚS DE MACHACA</v>
      </c>
      <c r="C347" s="4" t="s">
        <v>371</v>
      </c>
    </row>
    <row r="348" spans="1:3">
      <c r="A348" s="3">
        <v>1280</v>
      </c>
      <c r="B348" s="4" t="str">
        <f t="shared" si="5"/>
        <v>GOBIERNO AUTÓNOMO MUNICIPAL DE TARACO</v>
      </c>
      <c r="C348" s="4" t="s">
        <v>372</v>
      </c>
    </row>
    <row r="349" spans="1:3">
      <c r="A349" s="3">
        <v>1281</v>
      </c>
      <c r="B349" s="4" t="str">
        <f t="shared" si="5"/>
        <v>GOBIERNO AUTÓNOMO MUNICIPAL DE HUARINA</v>
      </c>
      <c r="C349" s="4" t="s">
        <v>373</v>
      </c>
    </row>
    <row r="350" spans="1:3">
      <c r="A350" s="3">
        <v>1282</v>
      </c>
      <c r="B350" s="4" t="str">
        <f t="shared" si="5"/>
        <v>GOBIERNO AUTÓNOMO MUNICIPAL DE SANTIAGO DE HUATA</v>
      </c>
      <c r="C350" s="4" t="s">
        <v>374</v>
      </c>
    </row>
    <row r="351" spans="1:3">
      <c r="A351" s="3">
        <v>1283</v>
      </c>
      <c r="B351" s="4" t="str">
        <f t="shared" si="5"/>
        <v>GOBIERNO AUTÓNOMO MUNICIPAL DE ESCOMA</v>
      </c>
      <c r="C351" s="4" t="s">
        <v>375</v>
      </c>
    </row>
    <row r="352" spans="1:3">
      <c r="A352" s="3">
        <v>1284</v>
      </c>
      <c r="B352" s="4" t="str">
        <f t="shared" si="5"/>
        <v>GOBIERNO AUTÓNOMO MUNICIPAL DE HUMANATA</v>
      </c>
      <c r="C352" s="4" t="s">
        <v>376</v>
      </c>
    </row>
    <row r="353" spans="1:3">
      <c r="A353" s="3">
        <v>1285</v>
      </c>
      <c r="B353" s="4" t="str">
        <f t="shared" si="5"/>
        <v>GOBIERNO AUTÓNOMO MUNICIPAL DE ALTO BENI</v>
      </c>
      <c r="C353" s="4" t="s">
        <v>377</v>
      </c>
    </row>
    <row r="354" spans="1:3">
      <c r="A354" s="3">
        <v>1286</v>
      </c>
      <c r="B354" s="4" t="str">
        <f t="shared" si="5"/>
        <v>GOBIERNO AUTÓNOMO MUNICIPAL DE HUATAJATA</v>
      </c>
      <c r="C354" s="4" t="s">
        <v>378</v>
      </c>
    </row>
    <row r="355" spans="1:3">
      <c r="A355" s="3">
        <v>1287</v>
      </c>
      <c r="B355" s="4" t="str">
        <f t="shared" si="5"/>
        <v>GOBIERNO AUTÓNOMO MUNICIPAL DE CHUA COCANI</v>
      </c>
      <c r="C355" s="4" t="s">
        <v>379</v>
      </c>
    </row>
    <row r="356" spans="1:3">
      <c r="A356" s="3">
        <v>1301</v>
      </c>
      <c r="B356" s="4" t="str">
        <f t="shared" si="5"/>
        <v>GOBIERNO AUTÓNOMO MUNICIPAL DE COCHABAMBA</v>
      </c>
      <c r="C356" s="4" t="s">
        <v>380</v>
      </c>
    </row>
    <row r="357" spans="1:3">
      <c r="A357" s="3">
        <v>1302</v>
      </c>
      <c r="B357" s="4" t="str">
        <f t="shared" si="5"/>
        <v>GOBIERNO AUTÓNOMO MUNICIPAL DE QUILLACOLLO</v>
      </c>
      <c r="C357" s="4" t="s">
        <v>381</v>
      </c>
    </row>
    <row r="358" spans="1:3">
      <c r="A358" s="3">
        <v>1303</v>
      </c>
      <c r="B358" s="4" t="str">
        <f t="shared" si="5"/>
        <v>GOBIERNO AUTÓNOMO MUNICIPAL DE SIPE SIPE</v>
      </c>
      <c r="C358" s="4" t="s">
        <v>382</v>
      </c>
    </row>
    <row r="359" spans="1:3">
      <c r="A359" s="3">
        <v>1304</v>
      </c>
      <c r="B359" s="4" t="str">
        <f t="shared" si="5"/>
        <v>GOBIERNO AUTÓNOMO MUNICIPAL DE TIQUIPAYA</v>
      </c>
      <c r="C359" s="4" t="s">
        <v>383</v>
      </c>
    </row>
    <row r="360" spans="1:3">
      <c r="A360" s="3">
        <v>1305</v>
      </c>
      <c r="B360" s="4" t="str">
        <f t="shared" si="5"/>
        <v>GOBIERNO AUTÓNOMO MUNICIPAL DE VINTO</v>
      </c>
      <c r="C360" s="4" t="s">
        <v>384</v>
      </c>
    </row>
    <row r="361" spans="1:3">
      <c r="A361" s="3">
        <v>1306</v>
      </c>
      <c r="B361" s="4" t="str">
        <f t="shared" si="5"/>
        <v>GOBIERNO AUTÓNOMO MUNICIPAL DE COLCAPIRHUA</v>
      </c>
      <c r="C361" s="4" t="s">
        <v>385</v>
      </c>
    </row>
    <row r="362" spans="1:3">
      <c r="A362" s="3">
        <v>1307</v>
      </c>
      <c r="B362" s="4" t="str">
        <f t="shared" si="5"/>
        <v>GOBIERNO AUTÓNOMO MUNICIPAL DE AIQUILE</v>
      </c>
      <c r="C362" s="4" t="s">
        <v>386</v>
      </c>
    </row>
    <row r="363" spans="1:3">
      <c r="A363" s="3">
        <v>1308</v>
      </c>
      <c r="B363" s="4" t="str">
        <f t="shared" si="5"/>
        <v>GOBIERNO AUTÓNOMO MUNICIPAL DE PASORAPA</v>
      </c>
      <c r="C363" s="4" t="s">
        <v>387</v>
      </c>
    </row>
    <row r="364" spans="1:3">
      <c r="A364" s="3">
        <v>1309</v>
      </c>
      <c r="B364" s="4" t="str">
        <f t="shared" si="5"/>
        <v>GOBIERNO AUTÓNOMO MUNICIPAL DE OMEREQUE</v>
      </c>
      <c r="C364" s="4" t="s">
        <v>388</v>
      </c>
    </row>
    <row r="365" spans="1:3">
      <c r="A365" s="3">
        <v>1310</v>
      </c>
      <c r="B365" s="4" t="str">
        <f t="shared" si="5"/>
        <v>GOBIERNO AUTÓNOMO MUNICIPAL DE INDEPENDENCIA</v>
      </c>
      <c r="C365" s="4" t="s">
        <v>389</v>
      </c>
    </row>
    <row r="366" spans="1:3">
      <c r="A366" s="3">
        <v>1311</v>
      </c>
      <c r="B366" s="4" t="str">
        <f t="shared" si="5"/>
        <v>GOBIERNO AUTÓNOMO MUNICIPAL DE MOROCHATA</v>
      </c>
      <c r="C366" s="4" t="s">
        <v>390</v>
      </c>
    </row>
    <row r="367" spans="1:3">
      <c r="A367" s="3">
        <v>1312</v>
      </c>
      <c r="B367" s="4" t="str">
        <f t="shared" si="5"/>
        <v>GOBIERNO AUTÓNOMO MUNICIPAL DE SACABA</v>
      </c>
      <c r="C367" s="4" t="s">
        <v>391</v>
      </c>
    </row>
    <row r="368" spans="1:3">
      <c r="A368" s="3">
        <v>1313</v>
      </c>
      <c r="B368" s="4" t="str">
        <f t="shared" si="5"/>
        <v>GOBIERNO AUTÓNOMO MUNICIPAL DE COLOMI</v>
      </c>
      <c r="C368" s="4" t="s">
        <v>392</v>
      </c>
    </row>
    <row r="369" spans="1:3">
      <c r="A369" s="3">
        <v>1314</v>
      </c>
      <c r="B369" s="4" t="str">
        <f t="shared" si="5"/>
        <v>GOBIERNO AUTÓNOMO MUNICIPAL DE VILLA TUNARI</v>
      </c>
      <c r="C369" s="4" t="s">
        <v>393</v>
      </c>
    </row>
    <row r="370" spans="1:3">
      <c r="A370" s="3">
        <v>1315</v>
      </c>
      <c r="B370" s="4" t="str">
        <f t="shared" si="5"/>
        <v>GOBIERNO AUTÓNOMO MUNICIPAL DE PUNATA</v>
      </c>
      <c r="C370" s="4" t="s">
        <v>394</v>
      </c>
    </row>
    <row r="371" spans="1:3">
      <c r="A371" s="3">
        <v>1316</v>
      </c>
      <c r="B371" s="4" t="str">
        <f t="shared" si="5"/>
        <v>GOBIERNO AUTÓNOMO MUNICIPAL DE VILLA RIVERO</v>
      </c>
      <c r="C371" s="4" t="s">
        <v>395</v>
      </c>
    </row>
    <row r="372" spans="1:3">
      <c r="A372" s="3">
        <v>1317</v>
      </c>
      <c r="B372" s="4" t="str">
        <f t="shared" si="5"/>
        <v>GOBIERNO AUTÓNOMO MUNICIPAL DE SAN BENITO (VILLA JOSÉ QUINTÍN MENDOZA)</v>
      </c>
      <c r="C372" s="4" t="s">
        <v>396</v>
      </c>
    </row>
    <row r="373" spans="1:3">
      <c r="A373" s="3">
        <v>1318</v>
      </c>
      <c r="B373" s="4" t="str">
        <f t="shared" si="5"/>
        <v>GOBIERNO AUTÓNOMO MUNICIPAL DE TACACHI</v>
      </c>
      <c r="C373" s="4" t="s">
        <v>397</v>
      </c>
    </row>
    <row r="374" spans="1:3">
      <c r="A374" s="3">
        <v>1319</v>
      </c>
      <c r="B374" s="4" t="str">
        <f t="shared" si="5"/>
        <v>GOBIERNO AUTÓNOMO MUNICIPAL VILLA GUALBERTO VILLARROEL</v>
      </c>
      <c r="C374" s="4" t="s">
        <v>398</v>
      </c>
    </row>
    <row r="375" spans="1:3">
      <c r="A375" s="3">
        <v>1320</v>
      </c>
      <c r="B375" s="4" t="str">
        <f t="shared" si="5"/>
        <v>GOBIERNO AUTÓNOMO MUNICIPAL DE TARATA</v>
      </c>
      <c r="C375" s="4" t="s">
        <v>399</v>
      </c>
    </row>
    <row r="376" spans="1:3">
      <c r="A376" s="3">
        <v>1321</v>
      </c>
      <c r="B376" s="4" t="str">
        <f t="shared" si="5"/>
        <v>GOBIERNO AUTÓNOMO MUNICIPAL DE ANZALDO</v>
      </c>
      <c r="C376" s="4" t="s">
        <v>400</v>
      </c>
    </row>
    <row r="377" spans="1:3">
      <c r="A377" s="3">
        <v>1322</v>
      </c>
      <c r="B377" s="4" t="str">
        <f t="shared" si="5"/>
        <v>GOBIERNO AUTÓNOMO MUNICIPAL DE ARBIETO</v>
      </c>
      <c r="C377" s="4" t="s">
        <v>401</v>
      </c>
    </row>
    <row r="378" spans="1:3">
      <c r="A378" s="3">
        <v>1323</v>
      </c>
      <c r="B378" s="4" t="str">
        <f t="shared" si="5"/>
        <v>GOBIERNO AUTÓNOMO MUNICIPAL DE SACABAMBA</v>
      </c>
      <c r="C378" s="4" t="s">
        <v>402</v>
      </c>
    </row>
    <row r="379" spans="1:3">
      <c r="A379" s="3">
        <v>1324</v>
      </c>
      <c r="B379" s="4" t="str">
        <f t="shared" si="5"/>
        <v>GOBIERNO AUTÓNOMO MUNICIPAL DE CLIZA</v>
      </c>
      <c r="C379" s="4" t="s">
        <v>403</v>
      </c>
    </row>
    <row r="380" spans="1:3">
      <c r="A380" s="3">
        <v>1325</v>
      </c>
      <c r="B380" s="4" t="str">
        <f t="shared" si="5"/>
        <v>GOBIERNO AUTÓNOMO MUNICIPAL DE TOCO</v>
      </c>
      <c r="C380" s="4" t="s">
        <v>404</v>
      </c>
    </row>
    <row r="381" spans="1:3">
      <c r="A381" s="3">
        <v>1326</v>
      </c>
      <c r="B381" s="4" t="str">
        <f t="shared" si="5"/>
        <v>GOBIERNO AUTÓNOMO MUNICIPAL DE TOLATA</v>
      </c>
      <c r="C381" s="4" t="s">
        <v>405</v>
      </c>
    </row>
    <row r="382" spans="1:3">
      <c r="A382" s="3">
        <v>1327</v>
      </c>
      <c r="B382" s="4" t="str">
        <f t="shared" si="5"/>
        <v>GOBIERNO AUTÓNOMO MUNICIPAL DE CAPINOTA</v>
      </c>
      <c r="C382" s="4" t="s">
        <v>406</v>
      </c>
    </row>
    <row r="383" spans="1:3">
      <c r="A383" s="3">
        <v>1328</v>
      </c>
      <c r="B383" s="4" t="str">
        <f t="shared" si="5"/>
        <v>GOBIERNO AUTÓNOMO MUNICIPAL DE SANTIVAÑEZ</v>
      </c>
      <c r="C383" s="4" t="s">
        <v>407</v>
      </c>
    </row>
    <row r="384" spans="1:3">
      <c r="A384" s="3">
        <v>1329</v>
      </c>
      <c r="B384" s="4" t="str">
        <f t="shared" si="5"/>
        <v>GOBIERNO AUTÓNOMO MUNICIPAL DE SICAYA</v>
      </c>
      <c r="C384" s="4" t="s">
        <v>408</v>
      </c>
    </row>
    <row r="385" spans="1:3">
      <c r="A385" s="3">
        <v>1330</v>
      </c>
      <c r="B385" s="4" t="str">
        <f t="shared" si="5"/>
        <v>GOBIERNO AUTÓNOMO MUNICIPAL DE TAPACARI</v>
      </c>
      <c r="C385" s="4" t="s">
        <v>409</v>
      </c>
    </row>
    <row r="386" spans="1:3">
      <c r="A386" s="3">
        <v>1331</v>
      </c>
      <c r="B386" s="4" t="str">
        <f t="shared" si="5"/>
        <v>GOBIERNO AUTÓNOMO MUNICIPAL DE TOTORA</v>
      </c>
      <c r="C386" s="4" t="s">
        <v>410</v>
      </c>
    </row>
    <row r="387" spans="1:3">
      <c r="A387" s="3">
        <v>1332</v>
      </c>
      <c r="B387" s="4" t="str">
        <f t="shared" si="5"/>
        <v>GOBIERNO AUTÓNOMO MUNICIPAL DE POJO</v>
      </c>
      <c r="C387" s="4" t="s">
        <v>411</v>
      </c>
    </row>
    <row r="388" spans="1:3">
      <c r="A388" s="3">
        <v>1333</v>
      </c>
      <c r="B388" s="4" t="str">
        <f t="shared" si="5"/>
        <v>GOBIERNO AUTÓNOMO MUNICIPAL DE POCONA</v>
      </c>
      <c r="C388" s="4" t="s">
        <v>412</v>
      </c>
    </row>
    <row r="389" spans="1:3">
      <c r="A389" s="3">
        <v>1334</v>
      </c>
      <c r="B389" s="4" t="str">
        <f t="shared" si="5"/>
        <v>GOBIERNO AUTÓNOMO MUNICIPAL DE CHIMORÉ</v>
      </c>
      <c r="C389" s="4" t="s">
        <v>413</v>
      </c>
    </row>
    <row r="390" spans="1:3">
      <c r="A390" s="3">
        <v>1335</v>
      </c>
      <c r="B390" s="4" t="str">
        <f t="shared" si="5"/>
        <v>GOBIERNO AUTÓNOMO MUNICIPAL DE PUERTO VILLARROEL</v>
      </c>
      <c r="C390" s="4" t="s">
        <v>414</v>
      </c>
    </row>
    <row r="391" spans="1:3">
      <c r="A391" s="3">
        <v>1336</v>
      </c>
      <c r="B391" s="4" t="str">
        <f t="shared" si="5"/>
        <v>GOBIERNO AUTÓNOMO MUNICIPAL DE ARANI</v>
      </c>
      <c r="C391" s="4" t="s">
        <v>415</v>
      </c>
    </row>
    <row r="392" spans="1:3">
      <c r="A392" s="3">
        <v>1337</v>
      </c>
      <c r="B392" s="4" t="str">
        <f t="shared" si="5"/>
        <v>GOBIERNO AUTÓNOMO MUNICIPAL DE VACAS</v>
      </c>
      <c r="C392" s="4" t="s">
        <v>416</v>
      </c>
    </row>
    <row r="393" spans="1:3">
      <c r="A393" s="3">
        <v>1338</v>
      </c>
      <c r="B393" s="4" t="str">
        <f t="shared" si="5"/>
        <v>GOBIERNO AUTÓNOMO MUNICIPAL DE ARQUE</v>
      </c>
      <c r="C393" s="4" t="s">
        <v>417</v>
      </c>
    </row>
    <row r="394" spans="1:3">
      <c r="A394" s="3">
        <v>1339</v>
      </c>
      <c r="B394" s="4" t="str">
        <f t="shared" si="5"/>
        <v>GOBIERNO AUTÓNOMO MUNICIPAL DE TACOPAYA</v>
      </c>
      <c r="C394" s="4" t="s">
        <v>418</v>
      </c>
    </row>
    <row r="395" spans="1:3">
      <c r="A395" s="3">
        <v>1340</v>
      </c>
      <c r="B395" s="4" t="str">
        <f t="shared" si="5"/>
        <v>GOBIERNO AUTÓNOMO MUNICIPAL DE BOLIVAR</v>
      </c>
      <c r="C395" s="4" t="s">
        <v>419</v>
      </c>
    </row>
    <row r="396" spans="1:3">
      <c r="A396" s="3">
        <v>1341</v>
      </c>
      <c r="B396" s="4" t="str">
        <f t="shared" si="5"/>
        <v>GOBIERNO AUTÓNOMO MUNICIPAL DE TIRAQUE</v>
      </c>
      <c r="C396" s="4" t="s">
        <v>420</v>
      </c>
    </row>
    <row r="397" spans="1:3">
      <c r="A397" s="3">
        <v>1342</v>
      </c>
      <c r="B397" s="4" t="str">
        <f t="shared" ref="B397:B460" si="6">UPPER(C397)</f>
        <v>GOBIERNO AUTÓNOMO MUNICIPAL DE MIZQUE</v>
      </c>
      <c r="C397" s="4" t="s">
        <v>421</v>
      </c>
    </row>
    <row r="398" spans="1:3">
      <c r="A398" s="3">
        <v>1343</v>
      </c>
      <c r="B398" s="4" t="str">
        <f t="shared" si="6"/>
        <v>GOBIERNO AUTÓNOMO MUNICIPAL DE VILA VILA</v>
      </c>
      <c r="C398" s="4" t="s">
        <v>422</v>
      </c>
    </row>
    <row r="399" spans="1:3">
      <c r="A399" s="3">
        <v>1344</v>
      </c>
      <c r="B399" s="4" t="str">
        <f t="shared" si="6"/>
        <v>GOBIERNO AUTÓNOMO MUNICIPAL DE ALALAY</v>
      </c>
      <c r="C399" s="4" t="s">
        <v>423</v>
      </c>
    </row>
    <row r="400" spans="1:3">
      <c r="A400" s="3">
        <v>1345</v>
      </c>
      <c r="B400" s="4" t="str">
        <f t="shared" si="6"/>
        <v>GOBIERNO AUTÓNOMO MUNICIPAL DE ENTRE RIOS</v>
      </c>
      <c r="C400" s="4" t="s">
        <v>424</v>
      </c>
    </row>
    <row r="401" spans="1:3">
      <c r="A401" s="3">
        <v>1346</v>
      </c>
      <c r="B401" s="4" t="str">
        <f t="shared" si="6"/>
        <v>GOBIERNO AUTÓNOMO MUNICIPAL DE COCAPATA</v>
      </c>
      <c r="C401" s="4" t="s">
        <v>425</v>
      </c>
    </row>
    <row r="402" spans="1:3">
      <c r="A402" s="3">
        <v>1347</v>
      </c>
      <c r="B402" s="4" t="str">
        <f t="shared" si="6"/>
        <v>GOBIERNO AUTÓNOMO MUNICIPAL DE SHINAHOTA</v>
      </c>
      <c r="C402" s="4" t="s">
        <v>426</v>
      </c>
    </row>
    <row r="403" spans="1:3">
      <c r="A403" s="3">
        <v>1401</v>
      </c>
      <c r="B403" s="4" t="str">
        <f t="shared" si="6"/>
        <v>GOBIERNO AUTÓNOMO MUNICIPAL DE ORURO</v>
      </c>
      <c r="C403" s="4" t="s">
        <v>427</v>
      </c>
    </row>
    <row r="404" spans="1:3">
      <c r="A404" s="3">
        <v>1402</v>
      </c>
      <c r="B404" s="4" t="str">
        <f t="shared" si="6"/>
        <v>GOBIERNO AUTÓNOMO MUNICIPAL DE CARACOLLO</v>
      </c>
      <c r="C404" s="4" t="s">
        <v>428</v>
      </c>
    </row>
    <row r="405" spans="1:3">
      <c r="A405" s="3">
        <v>1403</v>
      </c>
      <c r="B405" s="4" t="str">
        <f t="shared" si="6"/>
        <v>GOBIERNO AUTÓNOMO MUNICIPAL DE EL CHORO</v>
      </c>
      <c r="C405" s="4" t="s">
        <v>429</v>
      </c>
    </row>
    <row r="406" spans="1:3">
      <c r="A406" s="3">
        <v>1404</v>
      </c>
      <c r="B406" s="4" t="str">
        <f t="shared" si="6"/>
        <v>GOBIERNO AUTÓNOMO MUNICIPAL DE CHALLAPATA</v>
      </c>
      <c r="C406" s="4" t="s">
        <v>430</v>
      </c>
    </row>
    <row r="407" spans="1:3">
      <c r="A407" s="3">
        <v>1405</v>
      </c>
      <c r="B407" s="4" t="str">
        <f t="shared" si="6"/>
        <v>GOBIERNO AUTÓNOMO MUNICIPAL DE SANTUARIO DE QUILLACAS</v>
      </c>
      <c r="C407" s="4" t="s">
        <v>431</v>
      </c>
    </row>
    <row r="408" spans="1:3">
      <c r="A408" s="3">
        <v>1406</v>
      </c>
      <c r="B408" s="4" t="str">
        <f t="shared" si="6"/>
        <v>GOBIERNO AUTÓNOMO MUNICIPAL DE HUANUNI</v>
      </c>
      <c r="C408" s="4" t="s">
        <v>432</v>
      </c>
    </row>
    <row r="409" spans="1:3">
      <c r="A409" s="3">
        <v>1407</v>
      </c>
      <c r="B409" s="4" t="str">
        <f t="shared" si="6"/>
        <v>GOBIERNO AUTÓNOMO MUNICIPAL DE MACHACAMARCA</v>
      </c>
      <c r="C409" s="4" t="s">
        <v>433</v>
      </c>
    </row>
    <row r="410" spans="1:3">
      <c r="A410" s="3">
        <v>1408</v>
      </c>
      <c r="B410" s="4" t="str">
        <f t="shared" si="6"/>
        <v>GOBIERNO AUTÓNOMO MUNICIPAL DE POOPÓ (VILLA POOPÓ)</v>
      </c>
      <c r="C410" s="4" t="s">
        <v>434</v>
      </c>
    </row>
    <row r="411" spans="1:3">
      <c r="A411" s="3">
        <v>1409</v>
      </c>
      <c r="B411" s="4" t="str">
        <f t="shared" si="6"/>
        <v>GOBIERNO AUTÓNOMO MUNICIPAL DE PAZÑA</v>
      </c>
      <c r="C411" s="4" t="s">
        <v>435</v>
      </c>
    </row>
    <row r="412" spans="1:3">
      <c r="A412" s="3">
        <v>1410</v>
      </c>
      <c r="B412" s="4" t="str">
        <f t="shared" si="6"/>
        <v>GOBIERNO AUTÓNOMO MUNICIPAL DE ANTEQUERA</v>
      </c>
      <c r="C412" s="4" t="s">
        <v>436</v>
      </c>
    </row>
    <row r="413" spans="1:3">
      <c r="A413" s="3">
        <v>1411</v>
      </c>
      <c r="B413" s="4" t="str">
        <f t="shared" si="6"/>
        <v>GOBIERNO AUTÓNOMO MUNICIPAL DE EUCALIPTUS</v>
      </c>
      <c r="C413" s="4" t="s">
        <v>437</v>
      </c>
    </row>
    <row r="414" spans="1:3">
      <c r="A414" s="3">
        <v>1412</v>
      </c>
      <c r="B414" s="4" t="str">
        <f t="shared" si="6"/>
        <v>GOBIERNO AUTÓNOMO MUNICIPAL DE SANTIAGO DE HUARI</v>
      </c>
      <c r="C414" s="4" t="s">
        <v>438</v>
      </c>
    </row>
    <row r="415" spans="1:3">
      <c r="A415" s="3">
        <v>1413</v>
      </c>
      <c r="B415" s="4" t="str">
        <f t="shared" si="6"/>
        <v>GOBIERNO AUTÓNOMO MUNICIPAL DE TOTORA</v>
      </c>
      <c r="C415" s="4" t="s">
        <v>410</v>
      </c>
    </row>
    <row r="416" spans="1:3">
      <c r="A416" s="3">
        <v>1414</v>
      </c>
      <c r="B416" s="4" t="str">
        <f t="shared" si="6"/>
        <v>GOBIERNO AUTÓNOMO MUNICIPAL DE CORQUE</v>
      </c>
      <c r="C416" s="4" t="s">
        <v>439</v>
      </c>
    </row>
    <row r="417" spans="1:3">
      <c r="A417" s="3">
        <v>1415</v>
      </c>
      <c r="B417" s="4" t="str">
        <f t="shared" si="6"/>
        <v>GOBIERNO AUTÓNOMO MUNICIPAL DE CHOQUECOTA</v>
      </c>
      <c r="C417" s="4" t="s">
        <v>440</v>
      </c>
    </row>
    <row r="418" spans="1:3">
      <c r="A418" s="3">
        <v>1416</v>
      </c>
      <c r="B418" s="4" t="str">
        <f t="shared" si="6"/>
        <v>GOBIERNO AUTÓNOMO MUNICIPAL DE CURAHUARA DE CARANGAS</v>
      </c>
      <c r="C418" s="4" t="s">
        <v>441</v>
      </c>
    </row>
    <row r="419" spans="1:3">
      <c r="A419" s="3">
        <v>1417</v>
      </c>
      <c r="B419" s="4" t="str">
        <f t="shared" si="6"/>
        <v>GOBIERNO AUTÓNOMO MUNICIPAL DE TURCO</v>
      </c>
      <c r="C419" s="4" t="s">
        <v>442</v>
      </c>
    </row>
    <row r="420" spans="1:3">
      <c r="A420" s="3">
        <v>1418</v>
      </c>
      <c r="B420" s="4" t="str">
        <f t="shared" si="6"/>
        <v>GOBIERNO AUTÓNOMO MUNICIPAL DE HUACHACALLA</v>
      </c>
      <c r="C420" s="4" t="s">
        <v>443</v>
      </c>
    </row>
    <row r="421" spans="1:3">
      <c r="A421" s="3">
        <v>1419</v>
      </c>
      <c r="B421" s="4" t="str">
        <f t="shared" si="6"/>
        <v>GOBIERNO AUTÓNOMO MUNICIPAL DE ESCARA</v>
      </c>
      <c r="C421" s="4" t="s">
        <v>444</v>
      </c>
    </row>
    <row r="422" spans="1:3">
      <c r="A422" s="3">
        <v>1420</v>
      </c>
      <c r="B422" s="4" t="str">
        <f t="shared" si="6"/>
        <v>GOBIERNO AUTÓNOMO MUNICIPAL DE CRUZ DE MACHACAMARCA</v>
      </c>
      <c r="C422" s="4" t="s">
        <v>445</v>
      </c>
    </row>
    <row r="423" spans="1:3">
      <c r="A423" s="3">
        <v>1421</v>
      </c>
      <c r="B423" s="4" t="str">
        <f t="shared" si="6"/>
        <v>GOBIERNO AUTÓNOMO MUNICIPAL DE YUNGUYO DE LITORAL</v>
      </c>
      <c r="C423" s="4" t="s">
        <v>446</v>
      </c>
    </row>
    <row r="424" spans="1:3">
      <c r="A424" s="3">
        <v>1422</v>
      </c>
      <c r="B424" s="4" t="str">
        <f t="shared" si="6"/>
        <v>GOBIERNO AUTÓNOMO MUNICIPAL DE ESMERALDA</v>
      </c>
      <c r="C424" s="4" t="s">
        <v>447</v>
      </c>
    </row>
    <row r="425" spans="1:3">
      <c r="A425" s="3">
        <v>1423</v>
      </c>
      <c r="B425" s="4" t="str">
        <f t="shared" si="6"/>
        <v>GOBIERNO AUTÓNOMO MUNICIPAL DE TOLEDO</v>
      </c>
      <c r="C425" s="4" t="s">
        <v>448</v>
      </c>
    </row>
    <row r="426" spans="1:3">
      <c r="A426" s="3">
        <v>1424</v>
      </c>
      <c r="B426" s="4" t="str">
        <f t="shared" si="6"/>
        <v>GOBIERNO AUTÓNOMO MUNICIPAL DE ANDAMARCA (SANTIAGO DE ANDAMARCA)</v>
      </c>
      <c r="C426" s="4" t="s">
        <v>449</v>
      </c>
    </row>
    <row r="427" spans="1:3">
      <c r="A427" s="3">
        <v>1425</v>
      </c>
      <c r="B427" s="4" t="str">
        <f t="shared" si="6"/>
        <v>GOBIERNO AUTÓNOMO MUNICIPAL DE BELÉN DE ANDAMARCA</v>
      </c>
      <c r="C427" s="4" t="s">
        <v>450</v>
      </c>
    </row>
    <row r="428" spans="1:3">
      <c r="A428" s="3">
        <v>1426</v>
      </c>
      <c r="B428" s="4" t="str">
        <f t="shared" si="6"/>
        <v>GOBIERNO AUTÓNOMO MUNICIPAL DE SALINAS DE G. MENDOZA</v>
      </c>
      <c r="C428" s="4" t="s">
        <v>451</v>
      </c>
    </row>
    <row r="429" spans="1:3">
      <c r="A429" s="3">
        <v>1427</v>
      </c>
      <c r="B429" s="4" t="str">
        <f t="shared" si="6"/>
        <v>GOBIERNO AUTÓNOMO MUNICIPAL DE PAMPA AULLAGAS</v>
      </c>
      <c r="C429" s="4" t="s">
        <v>452</v>
      </c>
    </row>
    <row r="430" spans="1:3">
      <c r="A430" s="3">
        <v>1428</v>
      </c>
      <c r="B430" s="4" t="str">
        <f t="shared" si="6"/>
        <v>GOBIERNO AUTÓNOMO MUNICIPAL DE LA RIVERA</v>
      </c>
      <c r="C430" s="4" t="s">
        <v>453</v>
      </c>
    </row>
    <row r="431" spans="1:3">
      <c r="A431" s="3">
        <v>1429</v>
      </c>
      <c r="B431" s="4" t="str">
        <f t="shared" si="6"/>
        <v>GOBIERNO AUTÓNOMO MUNICIPAL DE TODOS SANTOS</v>
      </c>
      <c r="C431" s="4" t="s">
        <v>454</v>
      </c>
    </row>
    <row r="432" spans="1:3">
      <c r="A432" s="3">
        <v>1430</v>
      </c>
      <c r="B432" s="4" t="str">
        <f t="shared" si="6"/>
        <v>GOBIERNO AUTÓNOMO MUNICIPAL DE CARANGAS</v>
      </c>
      <c r="C432" s="4" t="s">
        <v>455</v>
      </c>
    </row>
    <row r="433" spans="1:3">
      <c r="A433" s="3">
        <v>1431</v>
      </c>
      <c r="B433" s="4" t="str">
        <f t="shared" si="6"/>
        <v>GOBIERNO AUTÓNOMO MUNICIPAL DE SABAYA</v>
      </c>
      <c r="C433" s="4" t="s">
        <v>456</v>
      </c>
    </row>
    <row r="434" spans="1:3">
      <c r="A434" s="3">
        <v>1432</v>
      </c>
      <c r="B434" s="4" t="str">
        <f t="shared" si="6"/>
        <v>GOBIERNO AUTÓNOMO MUNICIPAL DE COIPASA</v>
      </c>
      <c r="C434" s="4" t="s">
        <v>457</v>
      </c>
    </row>
    <row r="435" spans="1:3">
      <c r="A435" s="3">
        <v>1433</v>
      </c>
      <c r="B435" s="4" t="str">
        <f t="shared" si="6"/>
        <v>GOBIERNO AUTÓNOMO MUNICIPAL DE CHIPAYA</v>
      </c>
      <c r="C435" s="4" t="s">
        <v>458</v>
      </c>
    </row>
    <row r="436" spans="1:3">
      <c r="A436" s="3">
        <v>1434</v>
      </c>
      <c r="B436" s="4" t="str">
        <f t="shared" si="6"/>
        <v>GOBIERNO AUTÓNOMO MUNICIPAL DE HUAYLLAMARCA (SANTIAGO DE HUAYLLAMARCA)</v>
      </c>
      <c r="C436" s="4" t="s">
        <v>459</v>
      </c>
    </row>
    <row r="437" spans="1:3">
      <c r="A437" s="3">
        <v>1435</v>
      </c>
      <c r="B437" s="4" t="str">
        <f t="shared" si="6"/>
        <v>GOBIERNO AUTÓNOMO MUNICIPAL DE SORACACHI</v>
      </c>
      <c r="C437" s="4" t="s">
        <v>460</v>
      </c>
    </row>
    <row r="438" spans="1:3">
      <c r="A438" s="3">
        <v>1501</v>
      </c>
      <c r="B438" s="4" t="str">
        <f t="shared" si="6"/>
        <v>GOBIERNO AUTÓNOMO MUNICIPAL DE POTOSÍ</v>
      </c>
      <c r="C438" s="4" t="s">
        <v>461</v>
      </c>
    </row>
    <row r="439" spans="1:3">
      <c r="A439" s="3">
        <v>1502</v>
      </c>
      <c r="B439" s="4" t="str">
        <f t="shared" si="6"/>
        <v>GOBIERNO AUTÓNOMO MUNICIPAL DE TINGUIPAYA</v>
      </c>
      <c r="C439" s="4" t="s">
        <v>462</v>
      </c>
    </row>
    <row r="440" spans="1:3">
      <c r="A440" s="3">
        <v>1503</v>
      </c>
      <c r="B440" s="4" t="str">
        <f t="shared" si="6"/>
        <v>GOBIERNO AUTÓNOMO MUNICIPAL DE YOCALLA</v>
      </c>
      <c r="C440" s="4" t="s">
        <v>463</v>
      </c>
    </row>
    <row r="441" spans="1:3">
      <c r="A441" s="3">
        <v>1504</v>
      </c>
      <c r="B441" s="4" t="str">
        <f t="shared" si="6"/>
        <v>GOBIERNO AUTÓNOMO MUNICIPAL DE URMIRI</v>
      </c>
      <c r="C441" s="4" t="s">
        <v>464</v>
      </c>
    </row>
    <row r="442" spans="1:3">
      <c r="A442" s="3">
        <v>1505</v>
      </c>
      <c r="B442" s="4" t="str">
        <f t="shared" si="6"/>
        <v>GOBIERNO AUTÓNOMO MUNICIPAL DE UNCÍA</v>
      </c>
      <c r="C442" s="4" t="s">
        <v>465</v>
      </c>
    </row>
    <row r="443" spans="1:3">
      <c r="A443" s="3">
        <v>1506</v>
      </c>
      <c r="B443" s="4" t="str">
        <f t="shared" si="6"/>
        <v>GOBIERNO AUTÓNOMO MUNICIPAL DE CHAYANTA</v>
      </c>
      <c r="C443" s="4" t="s">
        <v>466</v>
      </c>
    </row>
    <row r="444" spans="1:3">
      <c r="A444" s="3">
        <v>1507</v>
      </c>
      <c r="B444" s="4" t="str">
        <f t="shared" si="6"/>
        <v>GOBIERNO AUTÓNOMO MUNICIPAL DE LLALLAGUA</v>
      </c>
      <c r="C444" s="4" t="s">
        <v>467</v>
      </c>
    </row>
    <row r="445" spans="1:3">
      <c r="A445" s="3">
        <v>1508</v>
      </c>
      <c r="B445" s="4" t="str">
        <f t="shared" si="6"/>
        <v>GOBIERNO AUTÓNOMO MUNICIPAL DE BETANZOS</v>
      </c>
      <c r="C445" s="4" t="s">
        <v>468</v>
      </c>
    </row>
    <row r="446" spans="1:3">
      <c r="A446" s="3">
        <v>1509</v>
      </c>
      <c r="B446" s="4" t="str">
        <f t="shared" si="6"/>
        <v>GOBIERNO AUTÓNOMO MUNICIPAL DE CHAQUI</v>
      </c>
      <c r="C446" s="4" t="s">
        <v>469</v>
      </c>
    </row>
    <row r="447" spans="1:3">
      <c r="A447" s="3">
        <v>1510</v>
      </c>
      <c r="B447" s="4" t="str">
        <f t="shared" si="6"/>
        <v>GOBIERNO AUTÓNOMO MUNICIPAL DE TACOBAMBA</v>
      </c>
      <c r="C447" s="4" t="s">
        <v>470</v>
      </c>
    </row>
    <row r="448" spans="1:3">
      <c r="A448" s="3">
        <v>1511</v>
      </c>
      <c r="B448" s="4" t="str">
        <f t="shared" si="6"/>
        <v>GOBIERNO AUTÓNOMO MUNICIPAL DE COLQUECHACA</v>
      </c>
      <c r="C448" s="4" t="s">
        <v>471</v>
      </c>
    </row>
    <row r="449" spans="1:3">
      <c r="A449" s="3">
        <v>1512</v>
      </c>
      <c r="B449" s="4" t="str">
        <f t="shared" si="6"/>
        <v>GOBIERNO AUTÓNOMO MUNICIPAL DE RAVELO</v>
      </c>
      <c r="C449" s="4" t="s">
        <v>472</v>
      </c>
    </row>
    <row r="450" spans="1:3">
      <c r="A450" s="3">
        <v>1513</v>
      </c>
      <c r="B450" s="4" t="str">
        <f t="shared" si="6"/>
        <v>GOBIERNO AUTÓNOMO MUNICIPAL DE POCOATA</v>
      </c>
      <c r="C450" s="4" t="s">
        <v>473</v>
      </c>
    </row>
    <row r="451" spans="1:3">
      <c r="A451" s="3">
        <v>1514</v>
      </c>
      <c r="B451" s="4" t="str">
        <f t="shared" si="6"/>
        <v>GOBIERNO AUTÓNOMO MUNICIPAL DE OCURÍ</v>
      </c>
      <c r="C451" s="4" t="s">
        <v>474</v>
      </c>
    </row>
    <row r="452" spans="1:3">
      <c r="A452" s="3">
        <v>1515</v>
      </c>
      <c r="B452" s="4" t="str">
        <f t="shared" si="6"/>
        <v>GOBIERNO AUTÓNOMO MUNICIPAL DE SAN PEDRO DE BUENA VISTA</v>
      </c>
      <c r="C452" s="4" t="s">
        <v>475</v>
      </c>
    </row>
    <row r="453" spans="1:3">
      <c r="A453" s="3">
        <v>1516</v>
      </c>
      <c r="B453" s="4" t="str">
        <f t="shared" si="6"/>
        <v>GOBIERNO AUTÓNOMO MUNICIPAL DE TORO TORO</v>
      </c>
      <c r="C453" s="4" t="s">
        <v>476</v>
      </c>
    </row>
    <row r="454" spans="1:3">
      <c r="A454" s="3">
        <v>1517</v>
      </c>
      <c r="B454" s="4" t="str">
        <f t="shared" si="6"/>
        <v>GOBIERNO AUTÓNOMO MUNICIPAL DE COTAGAITA</v>
      </c>
      <c r="C454" s="4" t="s">
        <v>477</v>
      </c>
    </row>
    <row r="455" spans="1:3">
      <c r="A455" s="3">
        <v>1518</v>
      </c>
      <c r="B455" s="4" t="str">
        <f t="shared" si="6"/>
        <v>GOBIERNO AUTÓNOMO MUNICIPAL DE VITICHI</v>
      </c>
      <c r="C455" s="4" t="s">
        <v>478</v>
      </c>
    </row>
    <row r="456" spans="1:3">
      <c r="A456" s="3">
        <v>1519</v>
      </c>
      <c r="B456" s="4" t="str">
        <f t="shared" si="6"/>
        <v>GOBIERNO AUTÓNOMO MUNICIPAL DE TUPIZA</v>
      </c>
      <c r="C456" s="4" t="s">
        <v>479</v>
      </c>
    </row>
    <row r="457" spans="1:3">
      <c r="A457" s="3">
        <v>1520</v>
      </c>
      <c r="B457" s="4" t="str">
        <f t="shared" si="6"/>
        <v>GOBIERNO AUTÓNOMO MUNICIPAL DE ATOCHA</v>
      </c>
      <c r="C457" s="4" t="s">
        <v>480</v>
      </c>
    </row>
    <row r="458" spans="1:3">
      <c r="A458" s="3">
        <v>1521</v>
      </c>
      <c r="B458" s="4" t="str">
        <f t="shared" si="6"/>
        <v>GOBIERNO AUTÓNOMO MUNICIPAL DE COLCHA"K" (VILLA MARTÍN)</v>
      </c>
      <c r="C458" s="4" t="s">
        <v>481</v>
      </c>
    </row>
    <row r="459" spans="1:3">
      <c r="A459" s="3">
        <v>1522</v>
      </c>
      <c r="B459" s="4" t="str">
        <f t="shared" si="6"/>
        <v>GOBIERNO AUTÓNOMO MUNICIPAL DE SAN PEDRO DE QUEMES</v>
      </c>
      <c r="C459" s="4" t="s">
        <v>482</v>
      </c>
    </row>
    <row r="460" spans="1:3">
      <c r="A460" s="3">
        <v>1523</v>
      </c>
      <c r="B460" s="4" t="str">
        <f t="shared" si="6"/>
        <v>GOBIERNO AUTÓNOMO MUNICIPAL DE SAN PABLO DE LÍPEZ</v>
      </c>
      <c r="C460" s="4" t="s">
        <v>483</v>
      </c>
    </row>
    <row r="461" spans="1:3">
      <c r="A461" s="3">
        <v>1524</v>
      </c>
      <c r="B461" s="4" t="str">
        <f t="shared" ref="B461:B524" si="7">UPPER(C461)</f>
        <v>GOBIERNO AUTÓNOMO MUNICIPAL DE MOJINETE</v>
      </c>
      <c r="C461" s="4" t="s">
        <v>484</v>
      </c>
    </row>
    <row r="462" spans="1:3">
      <c r="A462" s="3">
        <v>1525</v>
      </c>
      <c r="B462" s="4" t="str">
        <f t="shared" si="7"/>
        <v>GOBIERNO AUTÓNOMO MUNICIPAL DE SAN ANTONIO DE ESMORUCO</v>
      </c>
      <c r="C462" s="4" t="s">
        <v>485</v>
      </c>
    </row>
    <row r="463" spans="1:3">
      <c r="A463" s="3">
        <v>1526</v>
      </c>
      <c r="B463" s="4" t="str">
        <f t="shared" si="7"/>
        <v>GOBIERNO AUTÓNOMO MUNICIPAL DE SACACA (VILLA DE SACACA)</v>
      </c>
      <c r="C463" s="4" t="s">
        <v>486</v>
      </c>
    </row>
    <row r="464" spans="1:3">
      <c r="A464" s="3">
        <v>1527</v>
      </c>
      <c r="B464" s="4" t="str">
        <f t="shared" si="7"/>
        <v>GOBIERNO AUTÓNOMO MUNICIPAL DE CARIPUYO</v>
      </c>
      <c r="C464" s="4" t="s">
        <v>487</v>
      </c>
    </row>
    <row r="465" spans="1:3">
      <c r="A465" s="3">
        <v>1528</v>
      </c>
      <c r="B465" s="4" t="str">
        <f t="shared" si="7"/>
        <v>GOBIERNO AUTÓNOMO MUNICIPAL DE PUNA (VILLA TALAVERA)</v>
      </c>
      <c r="C465" s="4" t="s">
        <v>488</v>
      </c>
    </row>
    <row r="466" spans="1:3">
      <c r="A466" s="3">
        <v>1529</v>
      </c>
      <c r="B466" s="4" t="str">
        <f t="shared" si="7"/>
        <v>GOBIERNO AUTÓNOMO MUNICIPAL DE CAIZA "D"</v>
      </c>
      <c r="C466" s="4" t="s">
        <v>489</v>
      </c>
    </row>
    <row r="467" spans="1:3">
      <c r="A467" s="3">
        <v>1530</v>
      </c>
      <c r="B467" s="4" t="str">
        <f t="shared" si="7"/>
        <v>GOBIERNO AUTÓNOMO MUNICIPAL DE UYUNI</v>
      </c>
      <c r="C467" s="4" t="s">
        <v>490</v>
      </c>
    </row>
    <row r="468" spans="1:3">
      <c r="A468" s="3">
        <v>1531</v>
      </c>
      <c r="B468" s="4" t="str">
        <f t="shared" si="7"/>
        <v>GOBIERNO AUTÓNOMO MUNICIPAL DE TOMAVE</v>
      </c>
      <c r="C468" s="4" t="s">
        <v>491</v>
      </c>
    </row>
    <row r="469" spans="1:3">
      <c r="A469" s="3">
        <v>1532</v>
      </c>
      <c r="B469" s="4" t="str">
        <f t="shared" si="7"/>
        <v>GOBIERNO AUTÓNOMO MUNICIPAL DE PORCO</v>
      </c>
      <c r="C469" s="4" t="s">
        <v>492</v>
      </c>
    </row>
    <row r="470" spans="1:3">
      <c r="A470" s="3">
        <v>1533</v>
      </c>
      <c r="B470" s="4" t="str">
        <f t="shared" si="7"/>
        <v>GOBIERNO AUTÓNOMO MUNICIPAL DE ARAMPAMPA</v>
      </c>
      <c r="C470" s="4" t="s">
        <v>493</v>
      </c>
    </row>
    <row r="471" spans="1:3">
      <c r="A471" s="3">
        <v>1534</v>
      </c>
      <c r="B471" s="4" t="str">
        <f t="shared" si="7"/>
        <v>GOBIERNO AUTÓNOMO MUNICIPAL DE ACASIO</v>
      </c>
      <c r="C471" s="4" t="s">
        <v>494</v>
      </c>
    </row>
    <row r="472" spans="1:3">
      <c r="A472" s="3">
        <v>1535</v>
      </c>
      <c r="B472" s="4" t="str">
        <f t="shared" si="7"/>
        <v>GOBIERNO AUTÓNOMO MUNICIPAL DE LLICA</v>
      </c>
      <c r="C472" s="4" t="s">
        <v>495</v>
      </c>
    </row>
    <row r="473" spans="1:3">
      <c r="A473" s="3">
        <v>1536</v>
      </c>
      <c r="B473" s="4" t="str">
        <f t="shared" si="7"/>
        <v>GOBIERNO AUTÓNOMO MUNICIPAL DE TAHUA</v>
      </c>
      <c r="C473" s="4" t="s">
        <v>496</v>
      </c>
    </row>
    <row r="474" spans="1:3">
      <c r="A474" s="3">
        <v>1537</v>
      </c>
      <c r="B474" s="4" t="str">
        <f t="shared" si="7"/>
        <v>GOBIERNO AUTÓNOMO MUNICIPAL DE VILLAZÓN</v>
      </c>
      <c r="C474" s="4" t="s">
        <v>497</v>
      </c>
    </row>
    <row r="475" spans="1:3">
      <c r="A475" s="3">
        <v>1538</v>
      </c>
      <c r="B475" s="4" t="str">
        <f t="shared" si="7"/>
        <v>GOBIERNO AUTÓNOMO MUNICIPAL DE SAN AGUSTÍN</v>
      </c>
      <c r="C475" s="4" t="s">
        <v>498</v>
      </c>
    </row>
    <row r="476" spans="1:3">
      <c r="A476" s="3">
        <v>1539</v>
      </c>
      <c r="B476" s="4" t="str">
        <f t="shared" si="7"/>
        <v>GOBIERNO AUTÓNOMO MUNICIPAL DE CKOCHAS</v>
      </c>
      <c r="C476" s="4" t="s">
        <v>499</v>
      </c>
    </row>
    <row r="477" spans="1:3">
      <c r="A477" s="3">
        <v>1540</v>
      </c>
      <c r="B477" s="4" t="str">
        <f t="shared" si="7"/>
        <v>GOBIERNO AUTÓNOMO MUNICIPAL DE CHUQUIUTA "AYLLU JUCUMANI"</v>
      </c>
      <c r="C477" s="4" t="s">
        <v>500</v>
      </c>
    </row>
    <row r="478" spans="1:3">
      <c r="A478" s="3">
        <v>1601</v>
      </c>
      <c r="B478" s="4" t="str">
        <f t="shared" si="7"/>
        <v>GOBIERNO AUTÓNOMO MUNICIPAL DE TARIJA</v>
      </c>
      <c r="C478" s="4" t="s">
        <v>501</v>
      </c>
    </row>
    <row r="479" spans="1:3">
      <c r="A479" s="3">
        <v>1602</v>
      </c>
      <c r="B479" s="4" t="str">
        <f t="shared" si="7"/>
        <v>GOBIERNO AUTÓNOMO MUNICIPAL DE PADCAYA</v>
      </c>
      <c r="C479" s="4" t="s">
        <v>502</v>
      </c>
    </row>
    <row r="480" spans="1:3">
      <c r="A480" s="3">
        <v>1603</v>
      </c>
      <c r="B480" s="4" t="str">
        <f t="shared" si="7"/>
        <v>GOBIERNO AUTÓNOMO MUNICIPAL DE BERMEJO</v>
      </c>
      <c r="C480" s="4" t="s">
        <v>503</v>
      </c>
    </row>
    <row r="481" spans="1:3">
      <c r="A481" s="3">
        <v>1604</v>
      </c>
      <c r="B481" s="4" t="str">
        <f t="shared" si="7"/>
        <v>GOBIERNO AUTÓNOMO MUNICIPAL DE YACUIBA</v>
      </c>
      <c r="C481" s="4" t="s">
        <v>504</v>
      </c>
    </row>
    <row r="482" spans="1:3">
      <c r="A482" s="3">
        <v>1605</v>
      </c>
      <c r="B482" s="4" t="str">
        <f t="shared" si="7"/>
        <v>GOBIERNO AUTÓNOMO MUNICIPAL DE CARAPARÍ</v>
      </c>
      <c r="C482" s="4" t="s">
        <v>505</v>
      </c>
    </row>
    <row r="483" spans="1:3">
      <c r="A483" s="3">
        <v>1606</v>
      </c>
      <c r="B483" s="4" t="str">
        <f t="shared" si="7"/>
        <v>GOBIERNO AUTÓNOMO MUNICIPAL DE VILLAMONTES</v>
      </c>
      <c r="C483" s="4" t="s">
        <v>506</v>
      </c>
    </row>
    <row r="484" spans="1:3">
      <c r="A484" s="3">
        <v>1607</v>
      </c>
      <c r="B484" s="4" t="str">
        <f t="shared" si="7"/>
        <v>GOBIERNO AUTÓNOMO MUNICIPAL DE URIONDO (CONCEPCIÓN)</v>
      </c>
      <c r="C484" s="4" t="s">
        <v>507</v>
      </c>
    </row>
    <row r="485" spans="1:3">
      <c r="A485" s="3">
        <v>1608</v>
      </c>
      <c r="B485" s="4" t="str">
        <f t="shared" si="7"/>
        <v>GOBIERNO AUTÓNOMO MUNICIPAL DE YUNCHARA</v>
      </c>
      <c r="C485" s="4" t="s">
        <v>508</v>
      </c>
    </row>
    <row r="486" spans="1:3">
      <c r="A486" s="3">
        <v>1609</v>
      </c>
      <c r="B486" s="4" t="str">
        <f t="shared" si="7"/>
        <v>GOBIERNO AUTÓNOMO MUNICIPAL DE SAN LORENZO</v>
      </c>
      <c r="C486" s="4" t="s">
        <v>509</v>
      </c>
    </row>
    <row r="487" spans="1:3">
      <c r="A487" s="3">
        <v>1610</v>
      </c>
      <c r="B487" s="4" t="str">
        <f t="shared" si="7"/>
        <v>GOBIERNO AUTÓNOMO MUNICIPAL DE EL PUENTE</v>
      </c>
      <c r="C487" s="4" t="s">
        <v>510</v>
      </c>
    </row>
    <row r="488" spans="1:3">
      <c r="A488" s="3">
        <v>1611</v>
      </c>
      <c r="B488" s="4" t="str">
        <f t="shared" si="7"/>
        <v>GOBIERNO AUTÓNOMO MUNICIPAL DE ENTRE RÍOS</v>
      </c>
      <c r="C488" s="4" t="s">
        <v>511</v>
      </c>
    </row>
    <row r="489" spans="1:3">
      <c r="A489" s="3">
        <v>1701</v>
      </c>
      <c r="B489" s="4" t="str">
        <f t="shared" si="7"/>
        <v>GOBIERNO AUTÓNOMO MUNICIPAL DE SANTA CRUZ DE LA SIERRA</v>
      </c>
      <c r="C489" s="4" t="s">
        <v>512</v>
      </c>
    </row>
    <row r="490" spans="1:3">
      <c r="A490" s="3">
        <v>1702</v>
      </c>
      <c r="B490" s="4" t="str">
        <f t="shared" si="7"/>
        <v>GOBIERNO AUTÓNOMO MUNICIPAL DE COTOCA</v>
      </c>
      <c r="C490" s="4" t="s">
        <v>513</v>
      </c>
    </row>
    <row r="491" spans="1:3">
      <c r="A491" s="3">
        <v>1703</v>
      </c>
      <c r="B491" s="4" t="str">
        <f t="shared" si="7"/>
        <v>GOBIERNO AUTÓNOMO MUNICIPAL DE PORONGO (AYACUCHO)</v>
      </c>
      <c r="C491" s="4" t="s">
        <v>514</v>
      </c>
    </row>
    <row r="492" spans="1:3">
      <c r="A492" s="3">
        <v>1704</v>
      </c>
      <c r="B492" s="4" t="str">
        <f t="shared" si="7"/>
        <v>GOBIERNO AUTÓNOMO MUNICIPAL DE LA GUARDIA</v>
      </c>
      <c r="C492" s="4" t="s">
        <v>515</v>
      </c>
    </row>
    <row r="493" spans="1:3">
      <c r="A493" s="3">
        <v>1705</v>
      </c>
      <c r="B493" s="4" t="str">
        <f t="shared" si="7"/>
        <v>GOBIERNO AUTÓNOMO MUNICIPAL DE EL TORNO</v>
      </c>
      <c r="C493" s="4" t="s">
        <v>516</v>
      </c>
    </row>
    <row r="494" spans="1:3">
      <c r="A494" s="3">
        <v>1706</v>
      </c>
      <c r="B494" s="4" t="str">
        <f t="shared" si="7"/>
        <v>GOBIERNO AUTÓNOMO MUNICIPAL DE WARNES</v>
      </c>
      <c r="C494" s="4" t="s">
        <v>517</v>
      </c>
    </row>
    <row r="495" spans="1:3">
      <c r="A495" s="3">
        <v>1707</v>
      </c>
      <c r="B495" s="4" t="str">
        <f t="shared" si="7"/>
        <v>GOBIERNO AUTÓNOMO MUNICIPAL DE SAN IGNACIO (SAN IGNACIO DE VELASCO)</v>
      </c>
      <c r="C495" s="4" t="s">
        <v>518</v>
      </c>
    </row>
    <row r="496" spans="1:3">
      <c r="A496" s="3">
        <v>1708</v>
      </c>
      <c r="B496" s="4" t="str">
        <f t="shared" si="7"/>
        <v>GOBIERNO AUTÓNOMO MUNICIPAL DE SAN MIGUEL (SAN MIGUEL DE VELASCO)</v>
      </c>
      <c r="C496" s="4" t="s">
        <v>519</v>
      </c>
    </row>
    <row r="497" spans="1:3">
      <c r="A497" s="3">
        <v>1709</v>
      </c>
      <c r="B497" s="4" t="str">
        <f t="shared" si="7"/>
        <v>GOBIERNO AUTÓNOMO MUNICIPAL DE SAN RAFAEL</v>
      </c>
      <c r="C497" s="4" t="s">
        <v>520</v>
      </c>
    </row>
    <row r="498" spans="1:3">
      <c r="A498" s="3">
        <v>1710</v>
      </c>
      <c r="B498" s="4" t="str">
        <f t="shared" si="7"/>
        <v>GOBIERNO AUTÓNOMO MUNICIPAL DE BUENA VISTA</v>
      </c>
      <c r="C498" s="4" t="s">
        <v>521</v>
      </c>
    </row>
    <row r="499" spans="1:3">
      <c r="A499" s="3">
        <v>1711</v>
      </c>
      <c r="B499" s="4" t="str">
        <f t="shared" si="7"/>
        <v>GOBIERNO AUTÓNOMO MUNICIPAL DE SAN CARLOS</v>
      </c>
      <c r="C499" s="4" t="s">
        <v>522</v>
      </c>
    </row>
    <row r="500" spans="1:3">
      <c r="A500" s="3">
        <v>1712</v>
      </c>
      <c r="B500" s="4" t="str">
        <f t="shared" si="7"/>
        <v>GOBIERNO AUTÓNOMO MUNICIPAL DE YAPACANÍ</v>
      </c>
      <c r="C500" s="4" t="s">
        <v>523</v>
      </c>
    </row>
    <row r="501" spans="1:3">
      <c r="A501" s="3">
        <v>1713</v>
      </c>
      <c r="B501" s="4" t="str">
        <f t="shared" si="7"/>
        <v>GOBIERNO AUTÓNOMO MUNICIPAL DE SAN JOSÉ</v>
      </c>
      <c r="C501" s="4" t="s">
        <v>524</v>
      </c>
    </row>
    <row r="502" spans="1:3">
      <c r="A502" s="3">
        <v>1714</v>
      </c>
      <c r="B502" s="4" t="str">
        <f t="shared" si="7"/>
        <v>GOBIERNO AUTÓNOMO MUNICIPAL DE PAILÓN</v>
      </c>
      <c r="C502" s="4" t="s">
        <v>525</v>
      </c>
    </row>
    <row r="503" spans="1:3">
      <c r="A503" s="3">
        <v>1715</v>
      </c>
      <c r="B503" s="4" t="str">
        <f t="shared" si="7"/>
        <v>GOBIERNO AUTÓNOMO MUNICIPAL DE ROBORÉ</v>
      </c>
      <c r="C503" s="4" t="s">
        <v>526</v>
      </c>
    </row>
    <row r="504" spans="1:3">
      <c r="A504" s="3">
        <v>1716</v>
      </c>
      <c r="B504" s="4" t="str">
        <f t="shared" si="7"/>
        <v>GOBIERNO AUTÓNOMO MUNICIPAL DE PORTACHUELO</v>
      </c>
      <c r="C504" s="4" t="s">
        <v>527</v>
      </c>
    </row>
    <row r="505" spans="1:3">
      <c r="A505" s="3">
        <v>1717</v>
      </c>
      <c r="B505" s="4" t="str">
        <f t="shared" si="7"/>
        <v>GOBIERNO AUTÓNOMO MUNICIPAL DE SANTA ROSA DEL SARA</v>
      </c>
      <c r="C505" s="4" t="s">
        <v>528</v>
      </c>
    </row>
    <row r="506" spans="1:3">
      <c r="A506" s="3">
        <v>1718</v>
      </c>
      <c r="B506" s="4" t="str">
        <f t="shared" si="7"/>
        <v>GOBIERNO AUTÓNOMO MUNICIPAL DE LAGUNILLAS</v>
      </c>
      <c r="C506" s="4" t="s">
        <v>529</v>
      </c>
    </row>
    <row r="507" spans="1:3">
      <c r="A507" s="3">
        <v>1719</v>
      </c>
      <c r="B507" s="4" t="str">
        <f t="shared" si="7"/>
        <v>GOBIERNO AUTÓNOMO MUNICIPAL DE CHARAGUA</v>
      </c>
      <c r="C507" s="4" t="s">
        <v>530</v>
      </c>
    </row>
    <row r="508" spans="1:3">
      <c r="A508" s="3">
        <v>1720</v>
      </c>
      <c r="B508" s="4" t="str">
        <f t="shared" si="7"/>
        <v>GOBIERNO AUTÓNOMO MUNICIPAL DE CABEZAS</v>
      </c>
      <c r="C508" s="4" t="s">
        <v>531</v>
      </c>
    </row>
    <row r="509" spans="1:3">
      <c r="A509" s="3">
        <v>1721</v>
      </c>
      <c r="B509" s="4" t="str">
        <f t="shared" si="7"/>
        <v>GOBIERNO AUTÓNOMO MUNICIPAL DE CUEVO</v>
      </c>
      <c r="C509" s="4" t="s">
        <v>532</v>
      </c>
    </row>
    <row r="510" spans="1:3">
      <c r="A510" s="3">
        <v>1722</v>
      </c>
      <c r="B510" s="4" t="str">
        <f t="shared" si="7"/>
        <v>GOBIERNO AUTÓNOMO MUNICIPAL DE GUTIÉRREZ</v>
      </c>
      <c r="C510" s="4" t="s">
        <v>533</v>
      </c>
    </row>
    <row r="511" spans="1:3">
      <c r="A511" s="3">
        <v>1723</v>
      </c>
      <c r="B511" s="4" t="str">
        <f t="shared" si="7"/>
        <v>GOBIERNO AUTÓNOMO MUNICIPAL DE CAMIRI</v>
      </c>
      <c r="C511" s="4" t="s">
        <v>534</v>
      </c>
    </row>
    <row r="512" spans="1:3">
      <c r="A512" s="3">
        <v>1724</v>
      </c>
      <c r="B512" s="4" t="str">
        <f t="shared" si="7"/>
        <v>GOBIERNO AUTÓNOMO MUNICIPAL DE BOYUIBE</v>
      </c>
      <c r="C512" s="4" t="s">
        <v>535</v>
      </c>
    </row>
    <row r="513" spans="1:3">
      <c r="A513" s="3">
        <v>1725</v>
      </c>
      <c r="B513" s="4" t="str">
        <f t="shared" si="7"/>
        <v>GOBIERNO AUTÓNOMO MUNICIPAL DE VALLEGRANDE</v>
      </c>
      <c r="C513" s="4" t="s">
        <v>536</v>
      </c>
    </row>
    <row r="514" spans="1:3">
      <c r="A514" s="3">
        <v>1726</v>
      </c>
      <c r="B514" s="4" t="str">
        <f t="shared" si="7"/>
        <v>GOBIERNO AUTÓNOMO MUNICIPAL DE TRIGAL</v>
      </c>
      <c r="C514" s="4" t="s">
        <v>537</v>
      </c>
    </row>
    <row r="515" spans="1:3">
      <c r="A515" s="3">
        <v>1727</v>
      </c>
      <c r="B515" s="4" t="str">
        <f t="shared" si="7"/>
        <v>GOBIERNO AUTÓNOMO MUNICIPAL DE MORO MORO</v>
      </c>
      <c r="C515" s="4" t="s">
        <v>538</v>
      </c>
    </row>
    <row r="516" spans="1:3">
      <c r="A516" s="3">
        <v>1728</v>
      </c>
      <c r="B516" s="4" t="str">
        <f t="shared" si="7"/>
        <v>GOBIERNO AUTÓNOMO MUNICIPAL DE POSTRER VALLE</v>
      </c>
      <c r="C516" s="4" t="s">
        <v>539</v>
      </c>
    </row>
    <row r="517" spans="1:3">
      <c r="A517" s="3">
        <v>1729</v>
      </c>
      <c r="B517" s="4" t="str">
        <f t="shared" si="7"/>
        <v>GOBIERNO AUTÓNOMO MUNICIPAL DE PUCARA</v>
      </c>
      <c r="C517" s="4" t="s">
        <v>540</v>
      </c>
    </row>
    <row r="518" spans="1:3">
      <c r="A518" s="3">
        <v>1730</v>
      </c>
      <c r="B518" s="4" t="str">
        <f t="shared" si="7"/>
        <v>GOBIERNO AUTÓNOMO MUNICIPAL DE SAMAIPATA</v>
      </c>
      <c r="C518" s="4" t="s">
        <v>541</v>
      </c>
    </row>
    <row r="519" spans="1:3">
      <c r="A519" s="3">
        <v>1731</v>
      </c>
      <c r="B519" s="4" t="str">
        <f t="shared" si="7"/>
        <v>GOBIERNO AUTÓNOMO MUNICIPAL DE PAMPA GRANDE</v>
      </c>
      <c r="C519" s="4" t="s">
        <v>542</v>
      </c>
    </row>
    <row r="520" spans="1:3">
      <c r="A520" s="3">
        <v>1732</v>
      </c>
      <c r="B520" s="4" t="str">
        <f t="shared" si="7"/>
        <v>GOBIERNO AUTÓNOMO MUNICIPAL DE MAIRANA</v>
      </c>
      <c r="C520" s="4" t="s">
        <v>543</v>
      </c>
    </row>
    <row r="521" spans="1:3">
      <c r="A521" s="3">
        <v>1733</v>
      </c>
      <c r="B521" s="4" t="str">
        <f t="shared" si="7"/>
        <v>GOBIERNO AUTÓNOMO MUNICIPAL DE QUIRUSILLAS</v>
      </c>
      <c r="C521" s="4" t="s">
        <v>544</v>
      </c>
    </row>
    <row r="522" spans="1:3">
      <c r="A522" s="3">
        <v>1734</v>
      </c>
      <c r="B522" s="4" t="str">
        <f t="shared" si="7"/>
        <v>GOBIERNO AUTÓNOMO MUNICIPAL DE MONTERO</v>
      </c>
      <c r="C522" s="4" t="s">
        <v>545</v>
      </c>
    </row>
    <row r="523" spans="1:3">
      <c r="A523" s="3">
        <v>1735</v>
      </c>
      <c r="B523" s="4" t="str">
        <f t="shared" si="7"/>
        <v>GOBIERNO AUTÓNOMO MUNICIPAL DE GENERAL AGUSTÍN SAAVEDRA</v>
      </c>
      <c r="C523" s="4" t="s">
        <v>546</v>
      </c>
    </row>
    <row r="524" spans="1:3">
      <c r="A524" s="3">
        <v>1736</v>
      </c>
      <c r="B524" s="4" t="str">
        <f t="shared" si="7"/>
        <v>GOBIERNO AUTÓNOMO MUNICIPAL DE MINEROS</v>
      </c>
      <c r="C524" s="4" t="s">
        <v>547</v>
      </c>
    </row>
    <row r="525" spans="1:3">
      <c r="A525" s="3">
        <v>1737</v>
      </c>
      <c r="B525" s="4" t="str">
        <f t="shared" ref="B525:B588" si="8">UPPER(C525)</f>
        <v>GOBIERNO AUTÓNOMO MUNICIPAL DE CONCEPCIÓN</v>
      </c>
      <c r="C525" s="4" t="s">
        <v>548</v>
      </c>
    </row>
    <row r="526" spans="1:3">
      <c r="A526" s="3">
        <v>1738</v>
      </c>
      <c r="B526" s="4" t="str">
        <f t="shared" si="8"/>
        <v>GOBIERNO AUTÓNOMO MUNICIPAL DE SAN JAVIER</v>
      </c>
      <c r="C526" s="4" t="s">
        <v>549</v>
      </c>
    </row>
    <row r="527" spans="1:3">
      <c r="A527" s="3">
        <v>1739</v>
      </c>
      <c r="B527" s="4" t="str">
        <f t="shared" si="8"/>
        <v>GOBIERNO AUTÓNOMO MUNICIPAL DE SAN JULIÁN</v>
      </c>
      <c r="C527" s="4" t="s">
        <v>550</v>
      </c>
    </row>
    <row r="528" spans="1:3">
      <c r="A528" s="3">
        <v>1740</v>
      </c>
      <c r="B528" s="4" t="str">
        <f t="shared" si="8"/>
        <v>GOBIERNO AUTÓNOMO MUNICIPAL DE SAN MATÍAS</v>
      </c>
      <c r="C528" s="4" t="s">
        <v>551</v>
      </c>
    </row>
    <row r="529" spans="1:3">
      <c r="A529" s="3">
        <v>1741</v>
      </c>
      <c r="B529" s="4" t="str">
        <f t="shared" si="8"/>
        <v>GOBIERNO AUTÓNOMO MUNICIPAL DE COMARAPA</v>
      </c>
      <c r="C529" s="4" t="s">
        <v>552</v>
      </c>
    </row>
    <row r="530" spans="1:3">
      <c r="A530" s="3">
        <v>1742</v>
      </c>
      <c r="B530" s="4" t="str">
        <f t="shared" si="8"/>
        <v>GOBIERNO AUTÓNOMO MUNICIPAL DE SAIPINA</v>
      </c>
      <c r="C530" s="4" t="s">
        <v>553</v>
      </c>
    </row>
    <row r="531" spans="1:3">
      <c r="A531" s="3">
        <v>1743</v>
      </c>
      <c r="B531" s="4" t="str">
        <f t="shared" si="8"/>
        <v>GOBIERNO AUTÓNOMO MUNICIPAL DE PUERTO SUÁREZ</v>
      </c>
      <c r="C531" s="4" t="s">
        <v>554</v>
      </c>
    </row>
    <row r="532" spans="1:3">
      <c r="A532" s="3">
        <v>1744</v>
      </c>
      <c r="B532" s="4" t="str">
        <f t="shared" si="8"/>
        <v>GOBIERNO AUTÓNOMO MUNICIPAL DE PUERTO QUIJARRO</v>
      </c>
      <c r="C532" s="4" t="s">
        <v>555</v>
      </c>
    </row>
    <row r="533" spans="1:3">
      <c r="A533" s="3">
        <v>1745</v>
      </c>
      <c r="B533" s="4" t="str">
        <f t="shared" si="8"/>
        <v>GOBIERNO AUTÓNOMO MUNICIPAL DE ASCENCIÓN DE GUARAYOS</v>
      </c>
      <c r="C533" s="4" t="s">
        <v>556</v>
      </c>
    </row>
    <row r="534" spans="1:3">
      <c r="A534" s="3">
        <v>1746</v>
      </c>
      <c r="B534" s="4" t="str">
        <f t="shared" si="8"/>
        <v>GOBIERNO AUTÓNOMO MUNICIPAL DE URUBICHA</v>
      </c>
      <c r="C534" s="4" t="s">
        <v>557</v>
      </c>
    </row>
    <row r="535" spans="1:3">
      <c r="A535" s="3">
        <v>1747</v>
      </c>
      <c r="B535" s="4" t="str">
        <f t="shared" si="8"/>
        <v>GOBIERNO AUTÓNOMO MUNICIPAL DE EL PUENTE</v>
      </c>
      <c r="C535" s="4" t="s">
        <v>510</v>
      </c>
    </row>
    <row r="536" spans="1:3">
      <c r="A536" s="3">
        <v>1748</v>
      </c>
      <c r="B536" s="4" t="str">
        <f t="shared" si="8"/>
        <v>GOBIERNO AUTÓNOMO MUNICIPAL DE OKINAWA UNO</v>
      </c>
      <c r="C536" s="4" t="s">
        <v>558</v>
      </c>
    </row>
    <row r="537" spans="1:3">
      <c r="A537" s="3">
        <v>1749</v>
      </c>
      <c r="B537" s="4" t="str">
        <f t="shared" si="8"/>
        <v>GOBIERNO AUTÓNOMO MUNICIPAL DE SAN ANTONIO DE LOMERIO</v>
      </c>
      <c r="C537" s="4" t="s">
        <v>559</v>
      </c>
    </row>
    <row r="538" spans="1:3">
      <c r="A538" s="3">
        <v>1750</v>
      </c>
      <c r="B538" s="4" t="str">
        <f t="shared" si="8"/>
        <v>GOBIERNO AUTÓNOMO MUNICIPAL DE SAN RAMÓN</v>
      </c>
      <c r="C538" s="4" t="s">
        <v>560</v>
      </c>
    </row>
    <row r="539" spans="1:3">
      <c r="A539" s="3">
        <v>1751</v>
      </c>
      <c r="B539" s="4" t="str">
        <f t="shared" si="8"/>
        <v>GOBIERNO AUTÓNOMO MUNICIPAL DE EL CARMEN RIVERO TÓRREZ</v>
      </c>
      <c r="C539" s="4" t="s">
        <v>561</v>
      </c>
    </row>
    <row r="540" spans="1:3">
      <c r="A540" s="3">
        <v>1752</v>
      </c>
      <c r="B540" s="4" t="str">
        <f t="shared" si="8"/>
        <v>GOBIERNO AUTÓNOMO MUNICIPAL DE SAN JUAN</v>
      </c>
      <c r="C540" s="4" t="s">
        <v>562</v>
      </c>
    </row>
    <row r="541" spans="1:3">
      <c r="A541" s="3">
        <v>1753</v>
      </c>
      <c r="B541" s="4" t="str">
        <f t="shared" si="8"/>
        <v>GOBIERNO AUTÓNOMO MUNICIPAL DE FERNÁNDEZ ALONSO</v>
      </c>
      <c r="C541" s="4" t="s">
        <v>563</v>
      </c>
    </row>
    <row r="542" spans="1:3">
      <c r="A542" s="3">
        <v>1754</v>
      </c>
      <c r="B542" s="4" t="str">
        <f t="shared" si="8"/>
        <v>GOBIERNO AUTÓNOMO MUNICIPAL DE SAN PEDRO</v>
      </c>
      <c r="C542" s="4" t="s">
        <v>564</v>
      </c>
    </row>
    <row r="543" spans="1:3">
      <c r="A543" s="3">
        <v>1755</v>
      </c>
      <c r="B543" s="4" t="str">
        <f t="shared" si="8"/>
        <v>GOBIERNO AUTÓNOMO MUNICIPAL DE CUATRO CAÑADAS</v>
      </c>
      <c r="C543" s="4" t="s">
        <v>565</v>
      </c>
    </row>
    <row r="544" spans="1:3">
      <c r="A544" s="3">
        <v>1756</v>
      </c>
      <c r="B544" s="4" t="str">
        <f t="shared" si="8"/>
        <v>GOBIERNO AUTÓNOMO MUNICIPAL DE COLPA BÉLGICA</v>
      </c>
      <c r="C544" s="4" t="s">
        <v>566</v>
      </c>
    </row>
    <row r="545" spans="1:3">
      <c r="A545" s="3">
        <v>1801</v>
      </c>
      <c r="B545" s="4" t="str">
        <f t="shared" si="8"/>
        <v>GOBIERNO AUTÓNOMO MUNICIPAL DE TRINIDAD</v>
      </c>
      <c r="C545" s="4" t="s">
        <v>567</v>
      </c>
    </row>
    <row r="546" spans="1:3">
      <c r="A546" s="3">
        <v>1802</v>
      </c>
      <c r="B546" s="4" t="str">
        <f t="shared" si="8"/>
        <v>GOBIERNO AUTÓNOMO MUNICIPAL DE SAN JAVIER</v>
      </c>
      <c r="C546" s="4" t="s">
        <v>549</v>
      </c>
    </row>
    <row r="547" spans="1:3">
      <c r="A547" s="3">
        <v>1803</v>
      </c>
      <c r="B547" s="4" t="str">
        <f t="shared" si="8"/>
        <v>GOBIERNO AUTÓNOMO MUNICIPAL DE RIBERALTA</v>
      </c>
      <c r="C547" s="4" t="s">
        <v>568</v>
      </c>
    </row>
    <row r="548" spans="1:3">
      <c r="A548" s="3">
        <v>1805</v>
      </c>
      <c r="B548" s="4" t="str">
        <f t="shared" si="8"/>
        <v>GOBIERNO AUTÓNOMO MUNICIPAL DE PUERTO GUAYARAMERÍN</v>
      </c>
      <c r="C548" s="4" t="s">
        <v>569</v>
      </c>
    </row>
    <row r="549" spans="1:3">
      <c r="A549" s="3">
        <v>1806</v>
      </c>
      <c r="B549" s="4" t="str">
        <f t="shared" si="8"/>
        <v>GOBIERNO AUTÓNOMO MUNICIPAL DE REYES</v>
      </c>
      <c r="C549" s="4" t="s">
        <v>570</v>
      </c>
    </row>
    <row r="550" spans="1:3">
      <c r="A550" s="3">
        <v>1807</v>
      </c>
      <c r="B550" s="4" t="str">
        <f t="shared" si="8"/>
        <v>GOBIERNO AUTÓNOMO MUNICIPAL DE PUERTO RURRENABAQUE</v>
      </c>
      <c r="C550" s="4" t="s">
        <v>571</v>
      </c>
    </row>
    <row r="551" spans="1:3">
      <c r="A551" s="3">
        <v>1808</v>
      </c>
      <c r="B551" s="4" t="str">
        <f t="shared" si="8"/>
        <v>GOBIERNO AUTÓNOMO MUNICIPAL DE SAN BORJA</v>
      </c>
      <c r="C551" s="4" t="s">
        <v>572</v>
      </c>
    </row>
    <row r="552" spans="1:3">
      <c r="A552" s="3">
        <v>1809</v>
      </c>
      <c r="B552" s="4" t="str">
        <f t="shared" si="8"/>
        <v>GOBIERNO AUTÓNOMO MUNICIPAL DE SANTA ROSA</v>
      </c>
      <c r="C552" s="4" t="s">
        <v>573</v>
      </c>
    </row>
    <row r="553" spans="1:3">
      <c r="A553" s="3">
        <v>1810</v>
      </c>
      <c r="B553" s="4" t="str">
        <f t="shared" si="8"/>
        <v>GOBIERNO AUTÓNOMO MUNICIPAL DE SANTA ANA</v>
      </c>
      <c r="C553" s="4" t="s">
        <v>574</v>
      </c>
    </row>
    <row r="554" spans="1:3">
      <c r="A554" s="3">
        <v>1811</v>
      </c>
      <c r="B554" s="4" t="str">
        <f t="shared" si="8"/>
        <v>GOBIERNO AUTÓNOMO MUNICIPAL DE SAN IGNACIO</v>
      </c>
      <c r="C554" s="4" t="s">
        <v>575</v>
      </c>
    </row>
    <row r="555" spans="1:3">
      <c r="A555" s="3">
        <v>1812</v>
      </c>
      <c r="B555" s="4" t="str">
        <f t="shared" si="8"/>
        <v>GOBIERNO AUTÓNOMO MUNICIPAL DE LORETO</v>
      </c>
      <c r="C555" s="4" t="s">
        <v>576</v>
      </c>
    </row>
    <row r="556" spans="1:3">
      <c r="A556" s="3">
        <v>1813</v>
      </c>
      <c r="B556" s="4" t="str">
        <f t="shared" si="8"/>
        <v>GOBIERNO AUTÓNOMO MUNICIPAL DE SAN ANDRÉS</v>
      </c>
      <c r="C556" s="4" t="s">
        <v>577</v>
      </c>
    </row>
    <row r="557" spans="1:3">
      <c r="A557" s="3">
        <v>1814</v>
      </c>
      <c r="B557" s="4" t="str">
        <f t="shared" si="8"/>
        <v>GOBIERNO AUTÓNOMO MUNICIPAL DE SAN JOAQUÍN</v>
      </c>
      <c r="C557" s="4" t="s">
        <v>578</v>
      </c>
    </row>
    <row r="558" spans="1:3">
      <c r="A558" s="3">
        <v>1815</v>
      </c>
      <c r="B558" s="4" t="str">
        <f t="shared" si="8"/>
        <v>GOBIERNO AUTÓNOMO MUNICIPAL DE SAN RAMÓN</v>
      </c>
      <c r="C558" s="4" t="s">
        <v>560</v>
      </c>
    </row>
    <row r="559" spans="1:3">
      <c r="A559" s="3">
        <v>1816</v>
      </c>
      <c r="B559" s="4" t="str">
        <f t="shared" si="8"/>
        <v>GOBIERNO AUTÓNOMO MUNICIPAL DE PUERTO SÍLES</v>
      </c>
      <c r="C559" s="4" t="s">
        <v>579</v>
      </c>
    </row>
    <row r="560" spans="1:3">
      <c r="A560" s="3">
        <v>1817</v>
      </c>
      <c r="B560" s="4" t="str">
        <f t="shared" si="8"/>
        <v>GOBIERNO AUTÓNOMO MUNICIPAL DE MAGDALENA</v>
      </c>
      <c r="C560" s="4" t="s">
        <v>580</v>
      </c>
    </row>
    <row r="561" spans="1:3">
      <c r="A561" s="3">
        <v>1818</v>
      </c>
      <c r="B561" s="4" t="str">
        <f t="shared" si="8"/>
        <v>GOBIERNO AUTÓNOMO MUNICIPAL DE BAURES</v>
      </c>
      <c r="C561" s="4" t="s">
        <v>581</v>
      </c>
    </row>
    <row r="562" spans="1:3">
      <c r="A562" s="3">
        <v>1819</v>
      </c>
      <c r="B562" s="4" t="str">
        <f t="shared" si="8"/>
        <v>GOBIERNO AUTÓNOMO MUNICIPAL DE HUACARAJE</v>
      </c>
      <c r="C562" s="4" t="s">
        <v>582</v>
      </c>
    </row>
    <row r="563" spans="1:3">
      <c r="A563" s="3">
        <v>1820</v>
      </c>
      <c r="B563" s="4" t="str">
        <f t="shared" si="8"/>
        <v>GOBIERNO AUTÓNOMO MUNICIPAL DE EXALTACIÓN</v>
      </c>
      <c r="C563" s="4" t="s">
        <v>583</v>
      </c>
    </row>
    <row r="564" spans="1:3">
      <c r="A564" s="3">
        <v>1901</v>
      </c>
      <c r="B564" s="4" t="str">
        <f t="shared" si="8"/>
        <v>GOBIERNO AUTÓNOMO MUNICIPAL DE COBIJA</v>
      </c>
      <c r="C564" s="4" t="s">
        <v>584</v>
      </c>
    </row>
    <row r="565" spans="1:3">
      <c r="A565" s="3">
        <v>1902</v>
      </c>
      <c r="B565" s="4" t="str">
        <f t="shared" si="8"/>
        <v>GOBIERNO AUTÓNOMO MUNICIPAL DE PORVENIR</v>
      </c>
      <c r="C565" s="4" t="s">
        <v>585</v>
      </c>
    </row>
    <row r="566" spans="1:3">
      <c r="A566" s="3">
        <v>1903</v>
      </c>
      <c r="B566" s="4" t="str">
        <f t="shared" si="8"/>
        <v>GOBIERNO AUTÓNOMO MUNICIPAL DE BOLPEBRA</v>
      </c>
      <c r="C566" s="4" t="s">
        <v>586</v>
      </c>
    </row>
    <row r="567" spans="1:3">
      <c r="A567" s="3">
        <v>1904</v>
      </c>
      <c r="B567" s="4" t="str">
        <f t="shared" si="8"/>
        <v>GOBIERNO AUTÓNOMO MUNICIPAL DE BELLA FLOR</v>
      </c>
      <c r="C567" s="4" t="s">
        <v>587</v>
      </c>
    </row>
    <row r="568" spans="1:3">
      <c r="A568" s="3">
        <v>1905</v>
      </c>
      <c r="B568" s="4" t="str">
        <f t="shared" si="8"/>
        <v>GOBIERNO AUTÓNOMO MUNICIPAL DE PUERTO RICO</v>
      </c>
      <c r="C568" s="4" t="s">
        <v>588</v>
      </c>
    </row>
    <row r="569" spans="1:3">
      <c r="A569" s="3">
        <v>1906</v>
      </c>
      <c r="B569" s="4" t="str">
        <f t="shared" si="8"/>
        <v>GOBIERNO AUTÓNOMO MUNICIPAL DE SAN PEDRO</v>
      </c>
      <c r="C569" s="4" t="s">
        <v>564</v>
      </c>
    </row>
    <row r="570" spans="1:3">
      <c r="A570" s="3">
        <v>1907</v>
      </c>
      <c r="B570" s="4" t="str">
        <f t="shared" si="8"/>
        <v>GOBIERNO AUTÓNOMO MUNICIPAL DE FILADELFIA</v>
      </c>
      <c r="C570" s="4" t="s">
        <v>589</v>
      </c>
    </row>
    <row r="571" spans="1:3">
      <c r="A571" s="3">
        <v>1908</v>
      </c>
      <c r="B571" s="4" t="str">
        <f t="shared" si="8"/>
        <v>GOBIERNO AUTÓNOMO MUNICIPAL DE PUERTO GONZALO MORENO</v>
      </c>
      <c r="C571" s="4" t="s">
        <v>590</v>
      </c>
    </row>
    <row r="572" spans="1:3">
      <c r="A572" s="3">
        <v>1909</v>
      </c>
      <c r="B572" s="4" t="str">
        <f t="shared" si="8"/>
        <v>GOBIERNO AUTÓNOMO MUNICIPAL DE SAN LORENZO</v>
      </c>
      <c r="C572" s="4" t="s">
        <v>509</v>
      </c>
    </row>
    <row r="573" spans="1:3">
      <c r="A573" s="3">
        <v>1910</v>
      </c>
      <c r="B573" s="4" t="str">
        <f t="shared" si="8"/>
        <v>GOBIERNO AUTÓNOMO MUNICIPAL DE SENA</v>
      </c>
      <c r="C573" s="4" t="s">
        <v>591</v>
      </c>
    </row>
    <row r="574" spans="1:3">
      <c r="A574" s="3">
        <v>1911</v>
      </c>
      <c r="B574" s="4" t="str">
        <f t="shared" si="8"/>
        <v>GOBIERNO AUTÓNOMO MUNICIPAL DE SANTA ROSA DEL ABUNÁ</v>
      </c>
      <c r="C574" s="4" t="s">
        <v>592</v>
      </c>
    </row>
    <row r="575" spans="1:3">
      <c r="A575" s="3">
        <v>1912</v>
      </c>
      <c r="B575" s="4" t="str">
        <f t="shared" si="8"/>
        <v>GOBIERNO AUTÓNOMO MUNICIPAL DE INGAVI (HUMAITA)</v>
      </c>
      <c r="C575" s="4" t="s">
        <v>593</v>
      </c>
    </row>
    <row r="576" spans="1:3">
      <c r="A576" s="3">
        <v>1913</v>
      </c>
      <c r="B576" s="4" t="str">
        <f t="shared" si="8"/>
        <v>GOBIERNO AUTÓNOMO MUNICIPAL DE NUEVA ESPERANZA</v>
      </c>
      <c r="C576" s="4" t="s">
        <v>594</v>
      </c>
    </row>
    <row r="577" spans="1:3">
      <c r="A577" s="3">
        <v>1914</v>
      </c>
      <c r="B577" s="4" t="str">
        <f t="shared" si="8"/>
        <v>GOBIERNO AUTÓNOMO MUNICIPAL DE VILLA NUEVA (LOMA ALTA)</v>
      </c>
      <c r="C577" s="4" t="s">
        <v>595</v>
      </c>
    </row>
    <row r="578" spans="1:3">
      <c r="A578" s="3">
        <v>1915</v>
      </c>
      <c r="B578" s="4" t="str">
        <f t="shared" si="8"/>
        <v>GOBIERNO AUTÓNOMO MUNICIPAL DE SANTOS MERCADO</v>
      </c>
      <c r="C578" s="4" t="s">
        <v>596</v>
      </c>
    </row>
    <row r="579" spans="1:3">
      <c r="A579" s="3">
        <v>2301</v>
      </c>
      <c r="B579" s="4" t="str">
        <f t="shared" si="8"/>
        <v>EMPRESA MUNICIPAL DE GESTIÓN DE RESIDUOS SÓLIDOS</v>
      </c>
      <c r="C579" s="4" t="s">
        <v>597</v>
      </c>
    </row>
    <row r="580" spans="1:3">
      <c r="A580" s="3">
        <v>2302</v>
      </c>
      <c r="B580" s="4" t="str">
        <f t="shared" si="8"/>
        <v>EMPRESA MUNICIPAL DE AGUA POTABLE Y ALCANTARILLADO SACABA</v>
      </c>
      <c r="C580" s="4" t="s">
        <v>598</v>
      </c>
    </row>
    <row r="581" spans="1:3">
      <c r="A581" s="3">
        <v>2303</v>
      </c>
      <c r="B581" s="4" t="str">
        <f t="shared" si="8"/>
        <v>EMPRESA MUNICIPAL DE AREAS VERDES Y RECREACIÓN ALTERNATIVA</v>
      </c>
      <c r="C581" s="4" t="s">
        <v>599</v>
      </c>
    </row>
    <row r="582" spans="1:3">
      <c r="A582" s="3">
        <v>2311</v>
      </c>
      <c r="B582" s="4" t="str">
        <f t="shared" si="8"/>
        <v>SERVICIO DE CUENCAS (SEARPI)</v>
      </c>
      <c r="C582" s="4" t="s">
        <v>600</v>
      </c>
    </row>
    <row r="583" spans="1:3">
      <c r="A583" s="3">
        <v>2312</v>
      </c>
      <c r="B583" s="4" t="str">
        <f t="shared" si="8"/>
        <v>EMPRESA MUNICIPAL DE AGUA POTABLE Y ALCANTARILLADO VIACHA</v>
      </c>
      <c r="C583" s="4" t="s">
        <v>601</v>
      </c>
    </row>
    <row r="584" spans="1:3">
      <c r="A584" s="3">
        <v>2313</v>
      </c>
      <c r="B584" s="4" t="str">
        <f t="shared" si="8"/>
        <v>ENTIDAD MUNICIPAL DE ASEO URBANO SUCRE</v>
      </c>
      <c r="C584" s="4" t="s">
        <v>602</v>
      </c>
    </row>
    <row r="585" spans="1:3">
      <c r="A585" s="3">
        <v>2314</v>
      </c>
      <c r="B585" s="4" t="str">
        <f t="shared" si="8"/>
        <v>EMPRESA MUNICIPAL DE AREAS VERDES SUCRE</v>
      </c>
      <c r="C585" s="4" t="s">
        <v>603</v>
      </c>
    </row>
    <row r="586" spans="1:3">
      <c r="A586" s="3">
        <v>2315</v>
      </c>
      <c r="B586" s="4" t="str">
        <f t="shared" si="8"/>
        <v xml:space="preserve">EMPRESA MUNICIPAL DE SERVICIO DE ASEO </v>
      </c>
      <c r="C586" s="4" t="s">
        <v>604</v>
      </c>
    </row>
    <row r="587" spans="1:3">
      <c r="A587" s="3">
        <v>2316</v>
      </c>
      <c r="B587" s="4" t="str">
        <f t="shared" si="8"/>
        <v>EMPRESA MUNICIPAL DE ÁREAS VERDES, PARQUES Y FORESTACIÓN</v>
      </c>
      <c r="C587" s="4" t="s">
        <v>605</v>
      </c>
    </row>
    <row r="588" spans="1:3">
      <c r="A588" s="3">
        <v>2317</v>
      </c>
      <c r="B588" s="4" t="str">
        <f t="shared" si="8"/>
        <v>EMPRESA MUNICIPAL DE ASFALTOS Y VÍAS</v>
      </c>
      <c r="C588" s="4" t="s">
        <v>606</v>
      </c>
    </row>
    <row r="589" spans="1:3">
      <c r="A589" s="3">
        <v>2318</v>
      </c>
      <c r="B589" s="4" t="str">
        <f t="shared" ref="B589:B607" si="9">UPPER(C589)</f>
        <v>ENTIDAD DESCENTRALIZADA UMMIPRE PROMAN</v>
      </c>
      <c r="C589" s="4" t="s">
        <v>607</v>
      </c>
    </row>
    <row r="590" spans="1:3">
      <c r="A590" s="3">
        <v>2319</v>
      </c>
      <c r="B590" s="4" t="str">
        <f t="shared" si="9"/>
        <v>EMPRESA PÚBLICA DEPARTAMENTAL ESTRATÉGICA DE AGUAS - LA PAZ</v>
      </c>
      <c r="C590" s="4" t="s">
        <v>608</v>
      </c>
    </row>
    <row r="591" spans="1:3">
      <c r="A591" s="3">
        <v>2320</v>
      </c>
      <c r="B591" s="4" t="str">
        <f t="shared" si="9"/>
        <v>EMPRESA PUBLICA MUNICIPAL DE SERVICIOS DE AGUA Y ALCANTARRILLADO SANITARIO DE COBIJA</v>
      </c>
      <c r="C591" s="4" t="s">
        <v>609</v>
      </c>
    </row>
    <row r="592" spans="1:3">
      <c r="A592" s="3">
        <v>2321</v>
      </c>
      <c r="B592" s="4" t="str">
        <f t="shared" si="9"/>
        <v>EMPRESA MUNICIPAL DE ASEO DE EL ALTO</v>
      </c>
      <c r="C592" s="4" t="s">
        <v>610</v>
      </c>
    </row>
    <row r="593" spans="1:3">
      <c r="A593" s="3">
        <v>2322</v>
      </c>
      <c r="B593" s="4" t="str">
        <f t="shared" si="9"/>
        <v>ENTIDAD MATADERO FRIGORIFICO MUNICIPAL DE TARIJA</v>
      </c>
      <c r="C593" s="4" t="s">
        <v>611</v>
      </c>
    </row>
    <row r="594" spans="1:3">
      <c r="A594" s="3">
        <v>2323</v>
      </c>
      <c r="B594" s="4" t="str">
        <f t="shared" si="9"/>
        <v>ENTIDAD ASEO MUNICIPAL DE TARIJA</v>
      </c>
      <c r="C594" s="4" t="s">
        <v>612</v>
      </c>
    </row>
    <row r="595" spans="1:3">
      <c r="A595" s="3">
        <v>2324</v>
      </c>
      <c r="B595" s="4" t="str">
        <f t="shared" si="9"/>
        <v>ENTIDAD OBRAS PUBLICAS MUNICIPALES DE TARIJA</v>
      </c>
      <c r="C595" s="4" t="s">
        <v>613</v>
      </c>
    </row>
    <row r="596" spans="1:3">
      <c r="A596" s="3">
        <v>2325</v>
      </c>
      <c r="B596" s="4" t="str">
        <f t="shared" si="9"/>
        <v>ENTIDAD ORDENAMIENTO TERRITORIAL DE TARIJA</v>
      </c>
      <c r="C596" s="4" t="s">
        <v>614</v>
      </c>
    </row>
    <row r="597" spans="1:3">
      <c r="A597" s="3">
        <v>2326</v>
      </c>
      <c r="B597" s="4" t="str">
        <f t="shared" si="9"/>
        <v>ENTIDAD ORDEN Y SEGURIDAD CIUDADANA MUNICIPAL DE TARIJA</v>
      </c>
      <c r="C597" s="4" t="s">
        <v>615</v>
      </c>
    </row>
    <row r="598" spans="1:3">
      <c r="A598" s="3">
        <v>2327</v>
      </c>
      <c r="B598" s="4" t="str">
        <f t="shared" si="9"/>
        <v>EMPRESA MUNICIPAL AUTONOMA DE AGUA POTABLE Y ALCANTARILLADO  DE YACUIBA</v>
      </c>
      <c r="C598" s="4" t="s">
        <v>616</v>
      </c>
    </row>
    <row r="599" spans="1:3">
      <c r="A599" s="3">
        <v>9001</v>
      </c>
      <c r="B599" s="4" t="str">
        <f t="shared" si="9"/>
        <v>FEDERACIÓN DE ASOCIACIONES MUNICIPALES DE BOLIVIA</v>
      </c>
      <c r="C599" s="4" t="s">
        <v>617</v>
      </c>
    </row>
    <row r="600" spans="1:3">
      <c r="A600" s="3" t="s">
        <v>618</v>
      </c>
      <c r="B600" s="4" t="str">
        <f t="shared" si="9"/>
        <v>DIRECCIÓN GENERAL DE PROGRAMACIÓN Y OPERACIONES DEL TESORO</v>
      </c>
      <c r="C600" s="4" t="s">
        <v>619</v>
      </c>
    </row>
    <row r="601" spans="1:3">
      <c r="A601" s="3" t="s">
        <v>620</v>
      </c>
      <c r="B601" s="4" t="str">
        <f t="shared" si="9"/>
        <v>DIRECCIÓN GENERAL DE PROGRAMACIÓN Y OPERACIONES DEL TESORO</v>
      </c>
      <c r="C601" s="4" t="s">
        <v>619</v>
      </c>
    </row>
    <row r="602" spans="1:3">
      <c r="A602" s="3" t="s">
        <v>621</v>
      </c>
      <c r="B602" s="4" t="str">
        <f t="shared" si="9"/>
        <v>DIRECCIÓN GENERAL DE CRÉDITO PÚBLICO</v>
      </c>
      <c r="C602" s="4" t="s">
        <v>622</v>
      </c>
    </row>
    <row r="603" spans="1:3">
      <c r="A603" s="3" t="s">
        <v>623</v>
      </c>
      <c r="B603" s="4" t="str">
        <f t="shared" si="9"/>
        <v>DIRECCIÓN GENERAL DE ADMINISTRACIÓN Y FINANZAS TERRITORIALES</v>
      </c>
      <c r="C603" s="4" t="s">
        <v>624</v>
      </c>
    </row>
    <row r="604" spans="1:3">
      <c r="A604" s="3" t="s">
        <v>625</v>
      </c>
      <c r="B604" s="4" t="str">
        <f t="shared" si="9"/>
        <v>DIRECCIÓN GENERAL DE PENSIONES Y JUBILACIONES</v>
      </c>
      <c r="C604" s="4" t="s">
        <v>626</v>
      </c>
    </row>
    <row r="605" spans="1:3">
      <c r="A605" s="71" t="s">
        <v>627</v>
      </c>
      <c r="B605" s="4" t="str">
        <f t="shared" si="9"/>
        <v>ACREEDORES</v>
      </c>
      <c r="C605" s="4" t="s">
        <v>628</v>
      </c>
    </row>
    <row r="606" spans="1:3">
      <c r="A606" s="71" t="s">
        <v>629</v>
      </c>
      <c r="B606" s="4" t="str">
        <f t="shared" si="9"/>
        <v>AREA DE CONTABILIDAD</v>
      </c>
      <c r="C606" s="4" t="s">
        <v>630</v>
      </c>
    </row>
    <row r="607" spans="1:3">
      <c r="A607" s="71" t="s">
        <v>631</v>
      </c>
      <c r="B607" s="4" t="str">
        <f t="shared" si="9"/>
        <v>NO IDENTIFICADO</v>
      </c>
      <c r="C607" s="4" t="s">
        <v>636</v>
      </c>
    </row>
  </sheetData>
  <sheetProtection formatRows="0" selectLockedCells="1" sort="0" autoFilter="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C50"/>
  <sheetViews>
    <sheetView view="pageBreakPreview" topLeftCell="A34" zoomScale="115" zoomScaleNormal="100" zoomScaleSheetLayoutView="115" workbookViewId="0">
      <selection activeCell="B12" sqref="B12"/>
    </sheetView>
  </sheetViews>
  <sheetFormatPr baseColWidth="10" defaultRowHeight="15"/>
  <cols>
    <col min="1" max="1" width="3.28515625" customWidth="1"/>
    <col min="2" max="2" width="109.7109375" customWidth="1"/>
    <col min="3" max="3" width="2.85546875" customWidth="1"/>
  </cols>
  <sheetData>
    <row r="1" spans="1:3">
      <c r="A1" s="102"/>
      <c r="B1" s="103" t="s">
        <v>646</v>
      </c>
      <c r="C1" s="102"/>
    </row>
    <row r="2" spans="1:3" ht="5.25" customHeight="1">
      <c r="A2" s="102"/>
      <c r="B2" s="104"/>
      <c r="C2" s="102"/>
    </row>
    <row r="3" spans="1:3" ht="78.75">
      <c r="A3" s="102"/>
      <c r="B3" s="105" t="s">
        <v>5949</v>
      </c>
      <c r="C3" s="102"/>
    </row>
    <row r="4" spans="1:3" ht="56.25">
      <c r="A4" s="102"/>
      <c r="B4" s="105" t="s">
        <v>1304</v>
      </c>
      <c r="C4" s="102"/>
    </row>
    <row r="5" spans="1:3" ht="22.5">
      <c r="A5" s="102"/>
      <c r="B5" s="105" t="s">
        <v>1305</v>
      </c>
      <c r="C5" s="102"/>
    </row>
    <row r="6" spans="1:3" ht="15.75" thickBot="1">
      <c r="A6" s="102"/>
      <c r="B6" s="105" t="s">
        <v>1325</v>
      </c>
      <c r="C6" s="102"/>
    </row>
    <row r="7" spans="1:3">
      <c r="A7" s="102"/>
      <c r="B7" s="106" t="s">
        <v>651</v>
      </c>
      <c r="C7" s="102"/>
    </row>
    <row r="8" spans="1:3">
      <c r="A8" s="102"/>
      <c r="B8" s="107" t="s">
        <v>652</v>
      </c>
      <c r="C8" s="102"/>
    </row>
    <row r="9" spans="1:3" ht="23.25" thickBot="1">
      <c r="A9" s="102"/>
      <c r="B9" s="108" t="s">
        <v>1306</v>
      </c>
      <c r="C9" s="102"/>
    </row>
    <row r="10" spans="1:3">
      <c r="A10" s="102"/>
      <c r="B10" s="109" t="s">
        <v>654</v>
      </c>
      <c r="C10" s="102"/>
    </row>
    <row r="11" spans="1:3">
      <c r="A11" s="102"/>
      <c r="B11" s="107" t="s">
        <v>655</v>
      </c>
      <c r="C11" s="102"/>
    </row>
    <row r="12" spans="1:3" ht="57" thickBot="1">
      <c r="A12" s="102"/>
      <c r="B12" s="107" t="s">
        <v>656</v>
      </c>
      <c r="C12" s="102"/>
    </row>
    <row r="13" spans="1:3" ht="57" thickBot="1">
      <c r="A13" s="102"/>
      <c r="B13" s="110" t="s">
        <v>1307</v>
      </c>
      <c r="C13" s="102"/>
    </row>
    <row r="14" spans="1:3" ht="34.5" thickBot="1">
      <c r="A14" s="102"/>
      <c r="B14" s="111" t="s">
        <v>1330</v>
      </c>
      <c r="C14" s="102"/>
    </row>
    <row r="15" spans="1:3" ht="34.5" thickBot="1">
      <c r="A15" s="102"/>
      <c r="B15" s="112" t="s">
        <v>1326</v>
      </c>
      <c r="C15" s="102"/>
    </row>
    <row r="16" spans="1:3">
      <c r="A16" s="102"/>
      <c r="B16" s="106" t="s">
        <v>657</v>
      </c>
      <c r="C16" s="102"/>
    </row>
    <row r="17" spans="1:3">
      <c r="A17" s="102"/>
      <c r="B17" s="107" t="s">
        <v>658</v>
      </c>
      <c r="C17" s="102"/>
    </row>
    <row r="18" spans="1:3" ht="15.75" thickBot="1">
      <c r="A18" s="102"/>
      <c r="B18" s="108" t="s">
        <v>659</v>
      </c>
      <c r="C18" s="102"/>
    </row>
    <row r="19" spans="1:3">
      <c r="A19" s="102"/>
      <c r="B19" s="109" t="s">
        <v>660</v>
      </c>
      <c r="C19" s="102"/>
    </row>
    <row r="20" spans="1:3">
      <c r="A20" s="102"/>
      <c r="B20" s="107" t="s">
        <v>1308</v>
      </c>
      <c r="C20" s="102"/>
    </row>
    <row r="21" spans="1:3" ht="15.75" thickBot="1">
      <c r="A21" s="102"/>
      <c r="B21" s="108" t="s">
        <v>662</v>
      </c>
      <c r="C21" s="102"/>
    </row>
    <row r="22" spans="1:3">
      <c r="A22" s="102"/>
      <c r="B22" s="109" t="s">
        <v>663</v>
      </c>
      <c r="C22" s="102"/>
    </row>
    <row r="23" spans="1:3">
      <c r="A23" s="102"/>
      <c r="B23" s="107" t="s">
        <v>1309</v>
      </c>
      <c r="C23" s="102"/>
    </row>
    <row r="24" spans="1:3" ht="23.25" thickBot="1">
      <c r="A24" s="102"/>
      <c r="B24" s="108" t="s">
        <v>665</v>
      </c>
      <c r="C24" s="102"/>
    </row>
    <row r="25" spans="1:3">
      <c r="A25" s="102"/>
      <c r="B25" s="109" t="s">
        <v>1310</v>
      </c>
      <c r="C25" s="102"/>
    </row>
    <row r="26" spans="1:3">
      <c r="A26" s="102"/>
      <c r="B26" s="107" t="s">
        <v>667</v>
      </c>
      <c r="C26" s="102"/>
    </row>
    <row r="27" spans="1:3" ht="15.75" thickBot="1">
      <c r="A27" s="102"/>
      <c r="B27" s="108" t="s">
        <v>668</v>
      </c>
      <c r="C27" s="102"/>
    </row>
    <row r="28" spans="1:3">
      <c r="A28" s="102"/>
      <c r="B28" s="109" t="s">
        <v>669</v>
      </c>
      <c r="C28" s="102"/>
    </row>
    <row r="29" spans="1:3">
      <c r="A29" s="102"/>
      <c r="B29" s="107" t="s">
        <v>670</v>
      </c>
      <c r="C29" s="102"/>
    </row>
    <row r="30" spans="1:3" ht="15.75" thickBot="1">
      <c r="A30" s="102"/>
      <c r="B30" s="108" t="s">
        <v>671</v>
      </c>
      <c r="C30" s="102"/>
    </row>
    <row r="31" spans="1:3">
      <c r="A31" s="102"/>
      <c r="B31" s="109" t="s">
        <v>672</v>
      </c>
      <c r="C31" s="102"/>
    </row>
    <row r="32" spans="1:3">
      <c r="A32" s="102"/>
      <c r="B32" s="107" t="s">
        <v>673</v>
      </c>
      <c r="C32" s="102"/>
    </row>
    <row r="33" spans="1:3" ht="15.75" thickBot="1">
      <c r="A33" s="102"/>
      <c r="B33" s="108" t="s">
        <v>674</v>
      </c>
      <c r="C33" s="102"/>
    </row>
    <row r="34" spans="1:3">
      <c r="A34" s="102"/>
      <c r="B34" s="109" t="s">
        <v>1311</v>
      </c>
      <c r="C34" s="102"/>
    </row>
    <row r="35" spans="1:3">
      <c r="A35" s="102"/>
      <c r="B35" s="107" t="s">
        <v>676</v>
      </c>
      <c r="C35" s="102"/>
    </row>
    <row r="36" spans="1:3" ht="15.75" thickBot="1">
      <c r="A36" s="102"/>
      <c r="B36" s="108" t="s">
        <v>674</v>
      </c>
      <c r="C36" s="102"/>
    </row>
    <row r="37" spans="1:3">
      <c r="A37" s="102"/>
      <c r="B37" s="109" t="s">
        <v>1327</v>
      </c>
      <c r="C37" s="102"/>
    </row>
    <row r="38" spans="1:3">
      <c r="A38" s="102"/>
      <c r="B38" s="107" t="s">
        <v>1312</v>
      </c>
      <c r="C38" s="102"/>
    </row>
    <row r="39" spans="1:3" ht="23.25" thickBot="1">
      <c r="A39" s="102"/>
      <c r="B39" s="108" t="s">
        <v>679</v>
      </c>
      <c r="C39" s="102"/>
    </row>
    <row r="40" spans="1:3">
      <c r="A40" s="102"/>
      <c r="B40" s="109" t="s">
        <v>680</v>
      </c>
      <c r="C40" s="102"/>
    </row>
    <row r="41" spans="1:3">
      <c r="A41" s="102"/>
      <c r="B41" s="107" t="s">
        <v>681</v>
      </c>
      <c r="C41" s="102"/>
    </row>
    <row r="42" spans="1:3">
      <c r="A42" s="102"/>
      <c r="B42" s="107" t="s">
        <v>682</v>
      </c>
      <c r="C42" s="102"/>
    </row>
    <row r="43" spans="1:3" ht="23.25" thickBot="1">
      <c r="A43" s="102"/>
      <c r="B43" s="108" t="s">
        <v>1328</v>
      </c>
      <c r="C43" s="102"/>
    </row>
    <row r="44" spans="1:3">
      <c r="A44" s="102"/>
      <c r="B44" s="109" t="s">
        <v>684</v>
      </c>
      <c r="C44" s="102"/>
    </row>
    <row r="45" spans="1:3">
      <c r="A45" s="102"/>
      <c r="B45" s="107" t="s">
        <v>685</v>
      </c>
      <c r="C45" s="102"/>
    </row>
    <row r="46" spans="1:3">
      <c r="A46" s="102"/>
      <c r="B46" s="107" t="s">
        <v>1313</v>
      </c>
      <c r="C46" s="102"/>
    </row>
    <row r="47" spans="1:3">
      <c r="A47" s="102"/>
      <c r="B47" s="107" t="s">
        <v>1314</v>
      </c>
      <c r="C47" s="102"/>
    </row>
    <row r="48" spans="1:3" ht="23.25" thickBot="1">
      <c r="A48" s="102"/>
      <c r="B48" s="108" t="s">
        <v>1315</v>
      </c>
      <c r="C48" s="102"/>
    </row>
    <row r="49" spans="1:3" ht="22.5">
      <c r="A49" s="102"/>
      <c r="B49" s="113" t="s">
        <v>689</v>
      </c>
      <c r="C49" s="102"/>
    </row>
    <row r="50" spans="1:3">
      <c r="A50" s="102"/>
      <c r="B50" s="102"/>
      <c r="C50" s="102"/>
    </row>
  </sheetData>
  <sheetProtection algorithmName="SHA-512" hashValue="irkxV8IHcOh+wghRyVWJyoHxndo+hjnlRncaSdTFRizDSfIMUdXmRT+FC5RkW9M9nAHh8I8Qm9out6kWwvSDVA==" saltValue="kss4UiMu9Axy6f6q0olBCA==" spinCount="100000" sheet="1" objects="1" scenarios="1"/>
  <pageMargins left="0.7" right="0.7" top="0.75" bottom="0.75" header="0.3" footer="0.3"/>
  <pageSetup scale="68"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A1:AQ627"/>
  <sheetViews>
    <sheetView showGridLines="0" view="pageBreakPreview" zoomScale="70" zoomScaleNormal="70" zoomScaleSheetLayoutView="70" workbookViewId="0">
      <pane xSplit="3" ySplit="10" topLeftCell="D17" activePane="bottomRight" state="frozen"/>
      <selection activeCell="G12" sqref="G12"/>
      <selection pane="topRight" activeCell="G12" sqref="G12"/>
      <selection pane="bottomLeft" activeCell="G12" sqref="G12"/>
      <selection pane="bottomRight" activeCell="F32" sqref="F32"/>
    </sheetView>
  </sheetViews>
  <sheetFormatPr baseColWidth="10" defaultRowHeight="15" outlineLevelCol="1"/>
  <cols>
    <col min="1" max="1" width="13" style="12" bestFit="1" customWidth="1"/>
    <col min="2" max="2" width="59.7109375" style="13" bestFit="1" customWidth="1"/>
    <col min="3" max="3" width="13.5703125" style="14" bestFit="1" customWidth="1"/>
    <col min="4" max="4" width="18.7109375" style="98" bestFit="1" customWidth="1" outlineLevel="1"/>
    <col min="5" max="5" width="17.85546875" style="98" bestFit="1" customWidth="1" outlineLevel="1"/>
    <col min="6" max="6" width="23.140625" style="98" bestFit="1" customWidth="1" outlineLevel="1"/>
    <col min="7" max="7" width="21" style="98" bestFit="1" customWidth="1" outlineLevel="1"/>
    <col min="8" max="8" width="13.5703125" style="98" bestFit="1" customWidth="1" outlineLevel="1"/>
    <col min="9" max="9" width="17.42578125" style="98" bestFit="1" customWidth="1" outlineLevel="1"/>
    <col min="10" max="10" width="21.42578125" style="98" bestFit="1" customWidth="1" outlineLevel="1"/>
    <col min="11" max="11" width="13.42578125" style="98" bestFit="1" customWidth="1" outlineLevel="1"/>
    <col min="12" max="12" width="17.85546875" style="98" bestFit="1" customWidth="1" outlineLevel="1"/>
    <col min="13" max="13" width="19.28515625" style="98" bestFit="1" customWidth="1" outlineLevel="1"/>
    <col min="14" max="14" width="14" style="98" bestFit="1" customWidth="1" outlineLevel="1"/>
    <col min="15" max="15" width="21.42578125" style="98" bestFit="1" customWidth="1" outlineLevel="1"/>
    <col min="16" max="16" width="16" style="98" bestFit="1" customWidth="1" outlineLevel="1"/>
    <col min="17" max="17" width="21.7109375" style="98" bestFit="1" customWidth="1" outlineLevel="1"/>
    <col min="18" max="18" width="20.5703125" style="98" bestFit="1" customWidth="1" outlineLevel="1"/>
    <col min="19" max="19" width="13.42578125" style="98" bestFit="1" customWidth="1" outlineLevel="1"/>
    <col min="20" max="20" width="14.28515625" style="98" bestFit="1" customWidth="1" outlineLevel="1"/>
    <col min="21" max="21" width="13.140625" style="98" bestFit="1" customWidth="1" outlineLevel="1"/>
    <col min="22" max="22" width="13.42578125" style="98" bestFit="1" customWidth="1" outlineLevel="1"/>
    <col min="23" max="24" width="17.28515625" style="98" bestFit="1" customWidth="1" outlineLevel="1" collapsed="1"/>
    <col min="25" max="25" width="17.42578125" style="98" bestFit="1" customWidth="1" outlineLevel="1" collapsed="1"/>
    <col min="26" max="26" width="13.5703125" style="98" bestFit="1" customWidth="1" outlineLevel="1"/>
    <col min="27" max="27" width="13.85546875" style="98" bestFit="1" customWidth="1" outlineLevel="1"/>
    <col min="28" max="28" width="23.140625" style="98" bestFit="1" customWidth="1" outlineLevel="1" collapsed="1"/>
    <col min="29" max="29" width="14.5703125" style="98" bestFit="1" customWidth="1" outlineLevel="1"/>
    <col min="30" max="30" width="18.28515625" style="98" bestFit="1" customWidth="1" outlineLevel="1"/>
    <col min="31" max="31" width="15" style="98" bestFit="1" customWidth="1" outlineLevel="1"/>
    <col min="32" max="32" width="18.85546875" style="98" bestFit="1" customWidth="1" outlineLevel="1"/>
    <col min="33" max="33" width="20.5703125" style="98" bestFit="1" customWidth="1" outlineLevel="1"/>
    <col min="34" max="35" width="13.42578125" style="98" bestFit="1" customWidth="1" outlineLevel="1"/>
    <col min="36" max="36" width="13.140625" style="98" bestFit="1" customWidth="1" outlineLevel="1"/>
    <col min="37" max="37" width="13.42578125" style="98" bestFit="1" customWidth="1" outlineLevel="1"/>
    <col min="38" max="38" width="28.7109375" style="99" bestFit="1" customWidth="1"/>
    <col min="39" max="41" width="11.42578125" style="16"/>
    <col min="42" max="42" width="17.140625" style="16" customWidth="1"/>
    <col min="43" max="43" width="14.42578125" style="16" customWidth="1"/>
    <col min="44" max="16384" width="11.42578125" style="16"/>
  </cols>
  <sheetData>
    <row r="1" spans="1:43" s="27" customFormat="1">
      <c r="A1" s="23"/>
      <c r="B1" s="24"/>
      <c r="C1" s="25"/>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2"/>
    </row>
    <row r="2" spans="1:43" s="27" customFormat="1" ht="13.5" customHeight="1">
      <c r="A2" s="23"/>
      <c r="B2" s="24"/>
      <c r="C2" s="25"/>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2"/>
    </row>
    <row r="3" spans="1:43" s="27" customFormat="1">
      <c r="A3" s="23"/>
      <c r="B3" s="24"/>
      <c r="C3" s="25"/>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2"/>
    </row>
    <row r="4" spans="1:43" s="27" customFormat="1" ht="18" customHeight="1">
      <c r="A4" s="283" t="s">
        <v>639</v>
      </c>
      <c r="B4" s="283"/>
      <c r="C4" s="283"/>
      <c r="D4" s="283"/>
      <c r="E4" s="283"/>
      <c r="F4" s="283"/>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row>
    <row r="5" spans="1:43" s="27" customFormat="1" ht="18.75">
      <c r="A5" s="283" t="str">
        <f>+'CUT MN'!A4:J4</f>
        <v>DESDE ENERO A SEPTIEMBRE DE 2017</v>
      </c>
      <c r="B5" s="283"/>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row>
    <row r="6" spans="1:43" s="27" customFormat="1" ht="18.75">
      <c r="A6" s="283" t="str">
        <f>+'CUT MN'!A5</f>
        <v>ACTUALIZADO AL :  9 de Octubre de 2017</v>
      </c>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row>
    <row r="7" spans="1:43" s="27" customFormat="1" ht="18.75">
      <c r="A7" s="283" t="s">
        <v>640</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row>
    <row r="8" spans="1:43" s="27" customFormat="1">
      <c r="A8" s="23"/>
      <c r="B8" s="24"/>
      <c r="C8" s="25"/>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2"/>
    </row>
    <row r="9" spans="1:43" s="27" customFormat="1" ht="15" customHeight="1">
      <c r="A9" s="55"/>
      <c r="B9" s="28"/>
      <c r="C9" s="29"/>
      <c r="D9" s="287" t="s">
        <v>641</v>
      </c>
      <c r="E9" s="287"/>
      <c r="F9" s="287"/>
      <c r="G9" s="287"/>
      <c r="H9" s="287"/>
      <c r="I9" s="287"/>
      <c r="J9" s="287"/>
      <c r="K9" s="287"/>
      <c r="L9" s="287"/>
      <c r="M9" s="287"/>
      <c r="N9" s="287"/>
      <c r="O9" s="287"/>
      <c r="P9" s="287"/>
      <c r="Q9" s="287"/>
      <c r="R9" s="287"/>
      <c r="S9" s="287"/>
      <c r="T9" s="287"/>
      <c r="U9" s="287"/>
      <c r="V9" s="288"/>
      <c r="W9" s="284" t="s">
        <v>642</v>
      </c>
      <c r="X9" s="285"/>
      <c r="Y9" s="285"/>
      <c r="Z9" s="285"/>
      <c r="AA9" s="285"/>
      <c r="AB9" s="285"/>
      <c r="AC9" s="285"/>
      <c r="AD9" s="285"/>
      <c r="AE9" s="285"/>
      <c r="AF9" s="285"/>
      <c r="AG9" s="285"/>
      <c r="AH9" s="285"/>
      <c r="AI9" s="285"/>
      <c r="AJ9" s="285"/>
      <c r="AK9" s="286"/>
      <c r="AL9" s="92"/>
    </row>
    <row r="10" spans="1:43" s="226" customFormat="1" ht="34.5">
      <c r="A10" s="56" t="s">
        <v>643</v>
      </c>
      <c r="B10" s="58" t="s">
        <v>41</v>
      </c>
      <c r="C10" s="58" t="s">
        <v>644</v>
      </c>
      <c r="D10" s="93" t="s">
        <v>1252</v>
      </c>
      <c r="E10" s="93" t="s">
        <v>1251</v>
      </c>
      <c r="F10" s="94" t="s">
        <v>27</v>
      </c>
      <c r="G10" s="94" t="s">
        <v>3</v>
      </c>
      <c r="H10" s="94" t="s">
        <v>1261</v>
      </c>
      <c r="I10" s="94" t="s">
        <v>11</v>
      </c>
      <c r="J10" s="94" t="s">
        <v>6</v>
      </c>
      <c r="K10" s="94" t="s">
        <v>1597</v>
      </c>
      <c r="L10" s="94" t="s">
        <v>15</v>
      </c>
      <c r="M10" s="94" t="s">
        <v>1262</v>
      </c>
      <c r="N10" s="94" t="s">
        <v>17</v>
      </c>
      <c r="O10" s="94" t="s">
        <v>13</v>
      </c>
      <c r="P10" s="94" t="s">
        <v>1263</v>
      </c>
      <c r="Q10" s="94" t="s">
        <v>1413</v>
      </c>
      <c r="R10" s="94" t="s">
        <v>20</v>
      </c>
      <c r="S10" s="94" t="s">
        <v>21</v>
      </c>
      <c r="T10" s="94" t="s">
        <v>8</v>
      </c>
      <c r="U10" s="94" t="s">
        <v>1248</v>
      </c>
      <c r="V10" s="94" t="s">
        <v>1273</v>
      </c>
      <c r="W10" s="93" t="s">
        <v>1253</v>
      </c>
      <c r="X10" s="93" t="s">
        <v>1257</v>
      </c>
      <c r="Y10" s="94" t="s">
        <v>3</v>
      </c>
      <c r="Z10" s="94" t="s">
        <v>632</v>
      </c>
      <c r="AA10" s="94" t="s">
        <v>11</v>
      </c>
      <c r="AB10" s="94" t="s">
        <v>6</v>
      </c>
      <c r="AC10" s="94" t="s">
        <v>17</v>
      </c>
      <c r="AD10" s="94" t="s">
        <v>13</v>
      </c>
      <c r="AE10" s="94" t="s">
        <v>1263</v>
      </c>
      <c r="AF10" s="94" t="s">
        <v>1413</v>
      </c>
      <c r="AG10" s="94" t="s">
        <v>20</v>
      </c>
      <c r="AH10" s="94" t="s">
        <v>21</v>
      </c>
      <c r="AI10" s="94" t="s">
        <v>23</v>
      </c>
      <c r="AJ10" s="94" t="s">
        <v>1248</v>
      </c>
      <c r="AK10" s="94" t="s">
        <v>1273</v>
      </c>
      <c r="AL10" s="93" t="s">
        <v>645</v>
      </c>
    </row>
    <row r="11" spans="1:43" ht="33" customHeight="1">
      <c r="A11" s="87">
        <v>6</v>
      </c>
      <c r="B11" s="88" t="s">
        <v>690</v>
      </c>
      <c r="C11" s="89" t="s">
        <v>7008</v>
      </c>
      <c r="D11" s="116">
        <v>0</v>
      </c>
      <c r="E11" s="116">
        <v>0</v>
      </c>
      <c r="F11" s="116">
        <v>0</v>
      </c>
      <c r="G11" s="116">
        <v>0</v>
      </c>
      <c r="H11" s="116">
        <v>0</v>
      </c>
      <c r="I11" s="116">
        <v>0</v>
      </c>
      <c r="J11" s="116">
        <v>0</v>
      </c>
      <c r="K11" s="116">
        <v>0</v>
      </c>
      <c r="L11" s="116">
        <v>1142.0899999999999</v>
      </c>
      <c r="M11" s="116">
        <v>0</v>
      </c>
      <c r="N11" s="116">
        <v>0</v>
      </c>
      <c r="O11" s="116">
        <v>0</v>
      </c>
      <c r="P11" s="116">
        <v>64.05</v>
      </c>
      <c r="Q11" s="116">
        <v>0</v>
      </c>
      <c r="R11" s="116">
        <v>0</v>
      </c>
      <c r="S11" s="116">
        <v>0</v>
      </c>
      <c r="T11" s="116">
        <v>0</v>
      </c>
      <c r="U11" s="116">
        <v>0</v>
      </c>
      <c r="V11" s="116">
        <v>0</v>
      </c>
      <c r="W11" s="116">
        <v>0</v>
      </c>
      <c r="X11" s="116">
        <v>0</v>
      </c>
      <c r="Y11" s="116">
        <v>0</v>
      </c>
      <c r="Z11" s="116">
        <v>0</v>
      </c>
      <c r="AA11" s="116">
        <v>0</v>
      </c>
      <c r="AB11" s="116">
        <v>0</v>
      </c>
      <c r="AC11" s="116">
        <v>0</v>
      </c>
      <c r="AD11" s="116">
        <v>0</v>
      </c>
      <c r="AE11" s="116">
        <v>0</v>
      </c>
      <c r="AF11" s="116">
        <v>0</v>
      </c>
      <c r="AG11" s="116">
        <v>0</v>
      </c>
      <c r="AH11" s="116">
        <v>0</v>
      </c>
      <c r="AI11" s="116">
        <v>0</v>
      </c>
      <c r="AJ11" s="116">
        <v>0</v>
      </c>
      <c r="AK11" s="116">
        <v>0</v>
      </c>
      <c r="AL11" s="95">
        <f>SUM(D11:AK11)</f>
        <v>1206.1399999999999</v>
      </c>
      <c r="AO11" s="70"/>
    </row>
    <row r="12" spans="1:43" ht="33" customHeight="1">
      <c r="A12" s="87">
        <v>10</v>
      </c>
      <c r="B12" s="88" t="s">
        <v>691</v>
      </c>
      <c r="C12" s="89" t="s">
        <v>7009</v>
      </c>
      <c r="D12" s="116">
        <v>11405.57</v>
      </c>
      <c r="E12" s="116">
        <v>15601.51</v>
      </c>
      <c r="F12" s="116">
        <v>2464270.71</v>
      </c>
      <c r="G12" s="116">
        <v>112733.3</v>
      </c>
      <c r="H12" s="116">
        <v>0</v>
      </c>
      <c r="I12" s="116">
        <v>0</v>
      </c>
      <c r="J12" s="116">
        <v>120682.30999999997</v>
      </c>
      <c r="K12" s="116">
        <v>0</v>
      </c>
      <c r="L12" s="116">
        <v>51333.81</v>
      </c>
      <c r="M12" s="116">
        <v>0</v>
      </c>
      <c r="N12" s="116">
        <v>0</v>
      </c>
      <c r="O12" s="116">
        <v>0</v>
      </c>
      <c r="P12" s="116">
        <v>0</v>
      </c>
      <c r="Q12" s="116">
        <v>0</v>
      </c>
      <c r="R12" s="116">
        <v>0</v>
      </c>
      <c r="S12" s="116">
        <v>0</v>
      </c>
      <c r="T12" s="116">
        <v>0</v>
      </c>
      <c r="U12" s="116">
        <v>0</v>
      </c>
      <c r="V12" s="116">
        <v>0</v>
      </c>
      <c r="W12" s="116">
        <v>0</v>
      </c>
      <c r="X12" s="116">
        <v>0</v>
      </c>
      <c r="Y12" s="116">
        <v>0</v>
      </c>
      <c r="Z12" s="116">
        <v>0</v>
      </c>
      <c r="AA12" s="116">
        <v>0</v>
      </c>
      <c r="AB12" s="116">
        <v>569.79</v>
      </c>
      <c r="AC12" s="116">
        <v>0</v>
      </c>
      <c r="AD12" s="116">
        <v>0</v>
      </c>
      <c r="AE12" s="116">
        <v>8988.31</v>
      </c>
      <c r="AF12" s="116">
        <v>0</v>
      </c>
      <c r="AG12" s="116">
        <v>0</v>
      </c>
      <c r="AH12" s="116">
        <v>0</v>
      </c>
      <c r="AI12" s="116">
        <v>0</v>
      </c>
      <c r="AJ12" s="116">
        <v>0</v>
      </c>
      <c r="AK12" s="116">
        <v>0</v>
      </c>
      <c r="AL12" s="95">
        <f t="shared" ref="AL12:AL29" si="0">SUM(D12:AK12)</f>
        <v>2785585.31</v>
      </c>
      <c r="AO12" s="70"/>
    </row>
    <row r="13" spans="1:43" ht="33" customHeight="1">
      <c r="A13" s="87">
        <v>15</v>
      </c>
      <c r="B13" s="88" t="s">
        <v>692</v>
      </c>
      <c r="C13" s="89" t="s">
        <v>7010</v>
      </c>
      <c r="D13" s="116">
        <v>0</v>
      </c>
      <c r="E13" s="116">
        <v>34815.39</v>
      </c>
      <c r="F13" s="116">
        <v>15494937.000000007</v>
      </c>
      <c r="G13" s="116">
        <v>850618.97000000032</v>
      </c>
      <c r="H13" s="116">
        <v>0</v>
      </c>
      <c r="I13" s="116">
        <v>0</v>
      </c>
      <c r="J13" s="116">
        <v>151065.46</v>
      </c>
      <c r="K13" s="116">
        <v>0</v>
      </c>
      <c r="L13" s="116">
        <v>5966.5999999999995</v>
      </c>
      <c r="M13" s="116">
        <v>639546.25</v>
      </c>
      <c r="N13" s="116">
        <v>0</v>
      </c>
      <c r="O13" s="116">
        <v>0</v>
      </c>
      <c r="P13" s="116">
        <v>0</v>
      </c>
      <c r="Q13" s="116">
        <v>40881.42</v>
      </c>
      <c r="R13" s="116">
        <v>0</v>
      </c>
      <c r="S13" s="116">
        <v>0</v>
      </c>
      <c r="T13" s="116">
        <v>0</v>
      </c>
      <c r="U13" s="116">
        <v>0</v>
      </c>
      <c r="V13" s="116">
        <v>0</v>
      </c>
      <c r="W13" s="116">
        <v>0</v>
      </c>
      <c r="X13" s="116">
        <v>0</v>
      </c>
      <c r="Y13" s="116">
        <v>0</v>
      </c>
      <c r="Z13" s="116">
        <v>0</v>
      </c>
      <c r="AA13" s="116">
        <v>50.01</v>
      </c>
      <c r="AB13" s="116">
        <v>98876876.63000001</v>
      </c>
      <c r="AC13" s="116">
        <v>0</v>
      </c>
      <c r="AD13" s="116">
        <v>0</v>
      </c>
      <c r="AE13" s="116">
        <v>0</v>
      </c>
      <c r="AF13" s="116">
        <v>0</v>
      </c>
      <c r="AG13" s="116">
        <v>0</v>
      </c>
      <c r="AH13" s="116">
        <v>0</v>
      </c>
      <c r="AI13" s="116">
        <v>0</v>
      </c>
      <c r="AJ13" s="116">
        <v>0</v>
      </c>
      <c r="AK13" s="116">
        <v>0</v>
      </c>
      <c r="AL13" s="95">
        <f t="shared" si="0"/>
        <v>116094757.73000002</v>
      </c>
      <c r="AO13" s="70"/>
    </row>
    <row r="14" spans="1:43" ht="33" customHeight="1">
      <c r="A14" s="87">
        <v>16</v>
      </c>
      <c r="B14" s="88" t="s">
        <v>693</v>
      </c>
      <c r="C14" s="89" t="s">
        <v>7011</v>
      </c>
      <c r="D14" s="116">
        <v>0</v>
      </c>
      <c r="E14" s="116">
        <v>3688262.84</v>
      </c>
      <c r="F14" s="116">
        <v>24133019.98</v>
      </c>
      <c r="G14" s="116">
        <v>1000921.5100000002</v>
      </c>
      <c r="H14" s="116">
        <v>0</v>
      </c>
      <c r="I14" s="116">
        <v>150</v>
      </c>
      <c r="J14" s="116">
        <v>564.83000000000004</v>
      </c>
      <c r="K14" s="116">
        <v>0</v>
      </c>
      <c r="L14" s="116">
        <v>13937.01</v>
      </c>
      <c r="M14" s="116">
        <v>0</v>
      </c>
      <c r="N14" s="116">
        <v>0</v>
      </c>
      <c r="O14" s="116">
        <v>159.59</v>
      </c>
      <c r="P14" s="116">
        <v>18239.859999999993</v>
      </c>
      <c r="Q14" s="116">
        <v>12490</v>
      </c>
      <c r="R14" s="116">
        <v>0</v>
      </c>
      <c r="S14" s="116">
        <v>0</v>
      </c>
      <c r="T14" s="116">
        <v>0</v>
      </c>
      <c r="U14" s="116">
        <v>0</v>
      </c>
      <c r="V14" s="116">
        <v>0</v>
      </c>
      <c r="W14" s="116">
        <v>0</v>
      </c>
      <c r="X14" s="116">
        <v>0</v>
      </c>
      <c r="Y14" s="116">
        <v>0</v>
      </c>
      <c r="Z14" s="116">
        <v>0</v>
      </c>
      <c r="AA14" s="116">
        <v>0</v>
      </c>
      <c r="AB14" s="116">
        <v>0</v>
      </c>
      <c r="AC14" s="116">
        <v>0</v>
      </c>
      <c r="AD14" s="116">
        <v>0</v>
      </c>
      <c r="AE14" s="116">
        <v>0</v>
      </c>
      <c r="AF14" s="116">
        <v>0</v>
      </c>
      <c r="AG14" s="116">
        <v>0</v>
      </c>
      <c r="AH14" s="116">
        <v>0</v>
      </c>
      <c r="AI14" s="116">
        <v>0</v>
      </c>
      <c r="AJ14" s="116">
        <v>0</v>
      </c>
      <c r="AK14" s="116">
        <v>0</v>
      </c>
      <c r="AL14" s="95">
        <f t="shared" si="0"/>
        <v>28867745.620000001</v>
      </c>
      <c r="AO14" s="70"/>
      <c r="AQ14" s="18"/>
    </row>
    <row r="15" spans="1:43" ht="33" customHeight="1">
      <c r="A15" s="87">
        <v>20</v>
      </c>
      <c r="B15" s="88" t="s">
        <v>694</v>
      </c>
      <c r="C15" s="89" t="s">
        <v>7009</v>
      </c>
      <c r="D15" s="116">
        <v>0</v>
      </c>
      <c r="E15" s="116">
        <v>0</v>
      </c>
      <c r="F15" s="116">
        <v>30916313.030000005</v>
      </c>
      <c r="G15" s="116">
        <v>5820578.7199999988</v>
      </c>
      <c r="H15" s="116">
        <v>0</v>
      </c>
      <c r="I15" s="116">
        <v>6985.98</v>
      </c>
      <c r="J15" s="116">
        <v>0</v>
      </c>
      <c r="K15" s="116">
        <v>0</v>
      </c>
      <c r="L15" s="116">
        <v>9336.6299999999992</v>
      </c>
      <c r="M15" s="116">
        <v>0</v>
      </c>
      <c r="N15" s="116">
        <v>0</v>
      </c>
      <c r="O15" s="116">
        <v>0</v>
      </c>
      <c r="P15" s="116">
        <v>0</v>
      </c>
      <c r="Q15" s="116">
        <v>740000</v>
      </c>
      <c r="R15" s="116">
        <v>0</v>
      </c>
      <c r="S15" s="116">
        <v>0</v>
      </c>
      <c r="T15" s="116">
        <v>0</v>
      </c>
      <c r="U15" s="116">
        <v>0</v>
      </c>
      <c r="V15" s="116">
        <v>0</v>
      </c>
      <c r="W15" s="116">
        <v>0</v>
      </c>
      <c r="X15" s="116">
        <v>0</v>
      </c>
      <c r="Y15" s="116">
        <v>0</v>
      </c>
      <c r="Z15" s="116">
        <v>0</v>
      </c>
      <c r="AA15" s="116">
        <v>0</v>
      </c>
      <c r="AB15" s="116">
        <v>14626449.469999999</v>
      </c>
      <c r="AC15" s="116">
        <v>49255.21</v>
      </c>
      <c r="AD15" s="116">
        <v>0</v>
      </c>
      <c r="AE15" s="116">
        <v>0</v>
      </c>
      <c r="AF15" s="116">
        <v>0</v>
      </c>
      <c r="AG15" s="116">
        <v>0</v>
      </c>
      <c r="AH15" s="116">
        <v>0</v>
      </c>
      <c r="AI15" s="116">
        <v>0</v>
      </c>
      <c r="AJ15" s="116">
        <v>0</v>
      </c>
      <c r="AK15" s="116">
        <v>0</v>
      </c>
      <c r="AL15" s="95">
        <f t="shared" si="0"/>
        <v>52168919.039999999</v>
      </c>
      <c r="AO15" s="70"/>
      <c r="AP15" s="18"/>
      <c r="AQ15" s="18"/>
    </row>
    <row r="16" spans="1:43" ht="33" customHeight="1">
      <c r="A16" s="87">
        <v>25</v>
      </c>
      <c r="B16" s="88" t="s">
        <v>695</v>
      </c>
      <c r="C16" s="89" t="s">
        <v>7011</v>
      </c>
      <c r="D16" s="116">
        <v>0</v>
      </c>
      <c r="E16" s="116">
        <v>0</v>
      </c>
      <c r="F16" s="116">
        <v>0</v>
      </c>
      <c r="G16" s="116">
        <v>1914276.6899999997</v>
      </c>
      <c r="H16" s="116">
        <v>0</v>
      </c>
      <c r="I16" s="116">
        <v>0</v>
      </c>
      <c r="J16" s="116">
        <v>362894.45</v>
      </c>
      <c r="K16" s="116">
        <v>0</v>
      </c>
      <c r="L16" s="116">
        <v>33329.800000000003</v>
      </c>
      <c r="M16" s="116">
        <v>6798706.3899999997</v>
      </c>
      <c r="N16" s="116">
        <v>0</v>
      </c>
      <c r="O16" s="116">
        <v>0</v>
      </c>
      <c r="P16" s="116">
        <v>62866.710000000006</v>
      </c>
      <c r="Q16" s="116">
        <v>211358895.27000028</v>
      </c>
      <c r="R16" s="116">
        <v>0</v>
      </c>
      <c r="S16" s="116">
        <v>0</v>
      </c>
      <c r="T16" s="116">
        <v>0</v>
      </c>
      <c r="U16" s="116">
        <v>0</v>
      </c>
      <c r="V16" s="116">
        <v>0</v>
      </c>
      <c r="W16" s="116">
        <v>0</v>
      </c>
      <c r="X16" s="116">
        <v>0</v>
      </c>
      <c r="Y16" s="116">
        <v>0</v>
      </c>
      <c r="Z16" s="116">
        <v>0</v>
      </c>
      <c r="AA16" s="116">
        <v>0</v>
      </c>
      <c r="AB16" s="116">
        <v>0</v>
      </c>
      <c r="AC16" s="116">
        <v>0</v>
      </c>
      <c r="AD16" s="116">
        <v>0</v>
      </c>
      <c r="AE16" s="116">
        <v>0</v>
      </c>
      <c r="AF16" s="116">
        <v>0</v>
      </c>
      <c r="AG16" s="116">
        <v>0</v>
      </c>
      <c r="AH16" s="116">
        <v>0</v>
      </c>
      <c r="AI16" s="116">
        <v>0</v>
      </c>
      <c r="AJ16" s="116">
        <v>0</v>
      </c>
      <c r="AK16" s="116">
        <v>0</v>
      </c>
      <c r="AL16" s="95">
        <f t="shared" si="0"/>
        <v>220530969.31000027</v>
      </c>
      <c r="AO16" s="70"/>
      <c r="AP16" s="18"/>
      <c r="AQ16" s="18"/>
    </row>
    <row r="17" spans="1:41" ht="33" customHeight="1">
      <c r="A17" s="87">
        <v>30</v>
      </c>
      <c r="B17" s="88" t="s">
        <v>14489</v>
      </c>
      <c r="C17" s="89" t="s">
        <v>7010</v>
      </c>
      <c r="D17" s="116">
        <v>0</v>
      </c>
      <c r="E17" s="116">
        <v>0</v>
      </c>
      <c r="F17" s="116">
        <v>0</v>
      </c>
      <c r="G17" s="116">
        <v>6610.4</v>
      </c>
      <c r="H17" s="116">
        <v>0</v>
      </c>
      <c r="I17" s="116">
        <v>0</v>
      </c>
      <c r="J17" s="116">
        <v>40</v>
      </c>
      <c r="K17" s="116">
        <v>0</v>
      </c>
      <c r="L17" s="116">
        <v>0</v>
      </c>
      <c r="M17" s="116">
        <v>0</v>
      </c>
      <c r="N17" s="116">
        <v>0</v>
      </c>
      <c r="O17" s="116">
        <v>0</v>
      </c>
      <c r="P17" s="116">
        <v>0</v>
      </c>
      <c r="Q17" s="116">
        <v>0</v>
      </c>
      <c r="R17" s="116">
        <v>0</v>
      </c>
      <c r="S17" s="116">
        <v>0</v>
      </c>
      <c r="T17" s="116">
        <v>0</v>
      </c>
      <c r="U17" s="116">
        <v>0</v>
      </c>
      <c r="V17" s="116">
        <v>0</v>
      </c>
      <c r="W17" s="116">
        <v>0</v>
      </c>
      <c r="X17" s="116">
        <v>0</v>
      </c>
      <c r="Y17" s="116">
        <v>0</v>
      </c>
      <c r="Z17" s="116">
        <v>0</v>
      </c>
      <c r="AA17" s="116">
        <v>50.01</v>
      </c>
      <c r="AB17" s="116">
        <v>0</v>
      </c>
      <c r="AC17" s="116">
        <v>0</v>
      </c>
      <c r="AD17" s="116">
        <v>0</v>
      </c>
      <c r="AE17" s="116">
        <v>0</v>
      </c>
      <c r="AF17" s="116">
        <v>0</v>
      </c>
      <c r="AG17" s="116">
        <v>0</v>
      </c>
      <c r="AH17" s="116">
        <v>0</v>
      </c>
      <c r="AI17" s="116">
        <v>0</v>
      </c>
      <c r="AJ17" s="116">
        <v>0</v>
      </c>
      <c r="AK17" s="116">
        <v>0</v>
      </c>
      <c r="AL17" s="95">
        <f t="shared" si="0"/>
        <v>6700.41</v>
      </c>
      <c r="AO17" s="70"/>
    </row>
    <row r="18" spans="1:41" ht="33" customHeight="1">
      <c r="A18" s="87">
        <v>35</v>
      </c>
      <c r="B18" s="88" t="s">
        <v>697</v>
      </c>
      <c r="C18" s="89" t="s">
        <v>7012</v>
      </c>
      <c r="D18" s="116">
        <v>0</v>
      </c>
      <c r="E18" s="116">
        <v>0</v>
      </c>
      <c r="F18" s="116">
        <v>0</v>
      </c>
      <c r="G18" s="116">
        <v>525906.51</v>
      </c>
      <c r="H18" s="116">
        <v>0</v>
      </c>
      <c r="I18" s="116">
        <v>650</v>
      </c>
      <c r="J18" s="116">
        <v>447470.88</v>
      </c>
      <c r="K18" s="116">
        <v>0</v>
      </c>
      <c r="L18" s="116">
        <v>4883.34</v>
      </c>
      <c r="M18" s="116">
        <v>0</v>
      </c>
      <c r="N18" s="116">
        <v>0</v>
      </c>
      <c r="O18" s="116">
        <v>66.33</v>
      </c>
      <c r="P18" s="116">
        <v>26.48</v>
      </c>
      <c r="Q18" s="116">
        <v>4059707.25</v>
      </c>
      <c r="R18" s="116">
        <v>0</v>
      </c>
      <c r="S18" s="116">
        <v>0</v>
      </c>
      <c r="T18" s="116">
        <v>0</v>
      </c>
      <c r="U18" s="116">
        <v>0</v>
      </c>
      <c r="V18" s="116">
        <v>0</v>
      </c>
      <c r="W18" s="116">
        <v>0</v>
      </c>
      <c r="X18" s="116">
        <v>0</v>
      </c>
      <c r="Y18" s="116">
        <v>274400</v>
      </c>
      <c r="Z18" s="116">
        <v>0</v>
      </c>
      <c r="AA18" s="116">
        <v>0</v>
      </c>
      <c r="AB18" s="116">
        <v>0</v>
      </c>
      <c r="AC18" s="116">
        <v>0</v>
      </c>
      <c r="AD18" s="116">
        <v>0</v>
      </c>
      <c r="AE18" s="116">
        <v>0</v>
      </c>
      <c r="AF18" s="116">
        <v>0</v>
      </c>
      <c r="AG18" s="116">
        <v>0</v>
      </c>
      <c r="AH18" s="116">
        <v>0</v>
      </c>
      <c r="AI18" s="116">
        <v>0</v>
      </c>
      <c r="AJ18" s="116">
        <v>0</v>
      </c>
      <c r="AK18" s="116">
        <v>0</v>
      </c>
      <c r="AL18" s="95">
        <f t="shared" si="0"/>
        <v>5313110.79</v>
      </c>
      <c r="AO18" s="70"/>
    </row>
    <row r="19" spans="1:41" ht="33" customHeight="1">
      <c r="A19" s="87">
        <v>41</v>
      </c>
      <c r="B19" s="88" t="s">
        <v>698</v>
      </c>
      <c r="C19" s="89" t="s">
        <v>7013</v>
      </c>
      <c r="D19" s="116">
        <v>0</v>
      </c>
      <c r="E19" s="116">
        <v>0</v>
      </c>
      <c r="F19" s="116">
        <v>28273921.309999999</v>
      </c>
      <c r="G19" s="116">
        <v>3531276.5300000003</v>
      </c>
      <c r="H19" s="116">
        <v>0</v>
      </c>
      <c r="I19" s="116">
        <v>50</v>
      </c>
      <c r="J19" s="116">
        <v>7373536.1899999995</v>
      </c>
      <c r="K19" s="116">
        <v>0</v>
      </c>
      <c r="L19" s="116">
        <v>898.17</v>
      </c>
      <c r="M19" s="116">
        <v>0</v>
      </c>
      <c r="N19" s="116">
        <v>0</v>
      </c>
      <c r="O19" s="116">
        <v>414.47</v>
      </c>
      <c r="P19" s="116">
        <v>5393.74</v>
      </c>
      <c r="Q19" s="116">
        <v>51090.13</v>
      </c>
      <c r="R19" s="116">
        <v>0</v>
      </c>
      <c r="S19" s="116">
        <v>0</v>
      </c>
      <c r="T19" s="116">
        <v>0</v>
      </c>
      <c r="U19" s="116">
        <v>0</v>
      </c>
      <c r="V19" s="116">
        <v>0</v>
      </c>
      <c r="W19" s="116">
        <v>0</v>
      </c>
      <c r="X19" s="116">
        <v>0</v>
      </c>
      <c r="Y19" s="116">
        <v>0</v>
      </c>
      <c r="Z19" s="116">
        <v>0</v>
      </c>
      <c r="AA19" s="116">
        <v>0</v>
      </c>
      <c r="AB19" s="116">
        <v>0</v>
      </c>
      <c r="AC19" s="116">
        <v>0</v>
      </c>
      <c r="AD19" s="116">
        <v>0</v>
      </c>
      <c r="AE19" s="116">
        <v>0</v>
      </c>
      <c r="AF19" s="116">
        <v>0</v>
      </c>
      <c r="AG19" s="116">
        <v>0</v>
      </c>
      <c r="AH19" s="116">
        <v>0</v>
      </c>
      <c r="AI19" s="116">
        <v>0</v>
      </c>
      <c r="AJ19" s="116">
        <v>0</v>
      </c>
      <c r="AK19" s="116">
        <v>0</v>
      </c>
      <c r="AL19" s="95">
        <f t="shared" si="0"/>
        <v>39236580.540000007</v>
      </c>
      <c r="AO19" s="70"/>
    </row>
    <row r="20" spans="1:41" ht="33" customHeight="1">
      <c r="A20" s="87">
        <v>46</v>
      </c>
      <c r="B20" s="88" t="s">
        <v>699</v>
      </c>
      <c r="C20" s="89" t="s">
        <v>7014</v>
      </c>
      <c r="D20" s="116">
        <v>0</v>
      </c>
      <c r="E20" s="116">
        <v>0</v>
      </c>
      <c r="F20" s="116">
        <v>213.69000000040978</v>
      </c>
      <c r="G20" s="116">
        <v>1523248.5000000007</v>
      </c>
      <c r="H20" s="116">
        <v>0</v>
      </c>
      <c r="I20" s="116">
        <v>0</v>
      </c>
      <c r="J20" s="116">
        <v>1305598</v>
      </c>
      <c r="K20" s="116">
        <v>0</v>
      </c>
      <c r="L20" s="116">
        <v>2112.5100000000002</v>
      </c>
      <c r="M20" s="116">
        <v>0</v>
      </c>
      <c r="N20" s="116">
        <v>0</v>
      </c>
      <c r="O20" s="116">
        <v>0</v>
      </c>
      <c r="P20" s="116">
        <v>0</v>
      </c>
      <c r="Q20" s="116">
        <v>0</v>
      </c>
      <c r="R20" s="116">
        <v>0</v>
      </c>
      <c r="S20" s="116">
        <v>0</v>
      </c>
      <c r="T20" s="116">
        <v>0</v>
      </c>
      <c r="U20" s="116">
        <v>0</v>
      </c>
      <c r="V20" s="116">
        <v>0</v>
      </c>
      <c r="W20" s="116">
        <v>0</v>
      </c>
      <c r="X20" s="116">
        <v>0</v>
      </c>
      <c r="Y20" s="116">
        <v>0</v>
      </c>
      <c r="Z20" s="116">
        <v>0</v>
      </c>
      <c r="AA20" s="116">
        <v>100.02</v>
      </c>
      <c r="AB20" s="116">
        <v>11181800</v>
      </c>
      <c r="AC20" s="116">
        <v>0</v>
      </c>
      <c r="AD20" s="116">
        <v>0</v>
      </c>
      <c r="AE20" s="116">
        <v>0</v>
      </c>
      <c r="AF20" s="116">
        <v>0</v>
      </c>
      <c r="AG20" s="116">
        <v>0</v>
      </c>
      <c r="AH20" s="116">
        <v>0</v>
      </c>
      <c r="AI20" s="116">
        <v>0</v>
      </c>
      <c r="AJ20" s="116">
        <v>0</v>
      </c>
      <c r="AK20" s="116">
        <v>0</v>
      </c>
      <c r="AL20" s="95">
        <f t="shared" si="0"/>
        <v>14013072.720000001</v>
      </c>
      <c r="AO20" s="70"/>
    </row>
    <row r="21" spans="1:41" ht="33" customHeight="1">
      <c r="A21" s="87">
        <v>47</v>
      </c>
      <c r="B21" s="88" t="s">
        <v>700</v>
      </c>
      <c r="C21" s="89" t="s">
        <v>7015</v>
      </c>
      <c r="D21" s="116">
        <v>0</v>
      </c>
      <c r="E21" s="116">
        <v>0</v>
      </c>
      <c r="F21" s="116">
        <v>307042.10999999993</v>
      </c>
      <c r="G21" s="116">
        <v>1175367.5200000003</v>
      </c>
      <c r="H21" s="116">
        <v>0</v>
      </c>
      <c r="I21" s="116">
        <v>45959.07</v>
      </c>
      <c r="J21" s="116">
        <v>0</v>
      </c>
      <c r="K21" s="116">
        <v>0</v>
      </c>
      <c r="L21" s="116">
        <v>286.52999999999997</v>
      </c>
      <c r="M21" s="116">
        <v>0</v>
      </c>
      <c r="N21" s="116">
        <v>0</v>
      </c>
      <c r="O21" s="116">
        <v>0</v>
      </c>
      <c r="P21" s="116">
        <v>0</v>
      </c>
      <c r="Q21" s="116">
        <v>0</v>
      </c>
      <c r="R21" s="116">
        <v>0</v>
      </c>
      <c r="S21" s="116">
        <v>0</v>
      </c>
      <c r="T21" s="116">
        <v>0</v>
      </c>
      <c r="U21" s="116">
        <v>0</v>
      </c>
      <c r="V21" s="116">
        <v>0</v>
      </c>
      <c r="W21" s="116">
        <v>0</v>
      </c>
      <c r="X21" s="116">
        <v>0</v>
      </c>
      <c r="Y21" s="116">
        <v>253730.82</v>
      </c>
      <c r="Z21" s="116">
        <v>0</v>
      </c>
      <c r="AA21" s="116">
        <v>200.04</v>
      </c>
      <c r="AB21" s="116">
        <v>21450899.149999999</v>
      </c>
      <c r="AC21" s="116">
        <v>0</v>
      </c>
      <c r="AD21" s="116">
        <v>0</v>
      </c>
      <c r="AE21" s="116">
        <v>0</v>
      </c>
      <c r="AF21" s="116">
        <v>0</v>
      </c>
      <c r="AG21" s="116">
        <v>0</v>
      </c>
      <c r="AH21" s="116">
        <v>0</v>
      </c>
      <c r="AI21" s="116">
        <v>0</v>
      </c>
      <c r="AJ21" s="116">
        <v>0</v>
      </c>
      <c r="AK21" s="116">
        <v>0</v>
      </c>
      <c r="AL21" s="95">
        <f t="shared" si="0"/>
        <v>23233485.239999998</v>
      </c>
      <c r="AO21" s="70"/>
    </row>
    <row r="22" spans="1:41" ht="33" customHeight="1">
      <c r="A22" s="87">
        <v>48</v>
      </c>
      <c r="B22" s="88" t="s">
        <v>701</v>
      </c>
      <c r="C22" s="89" t="s">
        <v>7016</v>
      </c>
      <c r="D22" s="116">
        <v>0</v>
      </c>
      <c r="E22" s="116">
        <v>0</v>
      </c>
      <c r="F22" s="116">
        <v>132611</v>
      </c>
      <c r="G22" s="116">
        <v>71170.149999999994</v>
      </c>
      <c r="H22" s="116">
        <v>0</v>
      </c>
      <c r="I22" s="116">
        <v>0</v>
      </c>
      <c r="J22" s="116">
        <v>0</v>
      </c>
      <c r="K22" s="116">
        <v>0</v>
      </c>
      <c r="L22" s="116">
        <v>13990</v>
      </c>
      <c r="M22" s="116">
        <v>0</v>
      </c>
      <c r="N22" s="116">
        <v>0</v>
      </c>
      <c r="O22" s="116">
        <v>0</v>
      </c>
      <c r="P22" s="116">
        <v>0</v>
      </c>
      <c r="Q22" s="116">
        <v>0</v>
      </c>
      <c r="R22" s="116">
        <v>0</v>
      </c>
      <c r="S22" s="116">
        <v>0</v>
      </c>
      <c r="T22" s="116">
        <v>0</v>
      </c>
      <c r="U22" s="116">
        <v>0</v>
      </c>
      <c r="V22" s="116">
        <v>0</v>
      </c>
      <c r="W22" s="116">
        <v>0</v>
      </c>
      <c r="X22" s="116">
        <v>0</v>
      </c>
      <c r="Y22" s="116">
        <v>0</v>
      </c>
      <c r="Z22" s="116">
        <v>0</v>
      </c>
      <c r="AA22" s="116">
        <v>0</v>
      </c>
      <c r="AB22" s="116">
        <v>0</v>
      </c>
      <c r="AC22" s="116">
        <v>0</v>
      </c>
      <c r="AD22" s="116">
        <v>0</v>
      </c>
      <c r="AE22" s="116">
        <v>0</v>
      </c>
      <c r="AF22" s="116">
        <v>0</v>
      </c>
      <c r="AG22" s="116">
        <v>0</v>
      </c>
      <c r="AH22" s="116">
        <v>0</v>
      </c>
      <c r="AI22" s="116">
        <v>0</v>
      </c>
      <c r="AJ22" s="116">
        <v>0</v>
      </c>
      <c r="AK22" s="116">
        <v>0</v>
      </c>
      <c r="AL22" s="95">
        <f t="shared" si="0"/>
        <v>217771.15</v>
      </c>
      <c r="AO22" s="70"/>
    </row>
    <row r="23" spans="1:41" ht="33" customHeight="1">
      <c r="A23" s="87">
        <v>50</v>
      </c>
      <c r="B23" s="88" t="s">
        <v>702</v>
      </c>
      <c r="C23" s="118" t="s">
        <v>1317</v>
      </c>
      <c r="D23" s="116">
        <v>0</v>
      </c>
      <c r="E23" s="116">
        <v>0</v>
      </c>
      <c r="F23" s="116">
        <v>0</v>
      </c>
      <c r="G23" s="116">
        <v>0</v>
      </c>
      <c r="H23" s="116">
        <v>0</v>
      </c>
      <c r="I23" s="116">
        <v>0</v>
      </c>
      <c r="J23" s="116">
        <v>0</v>
      </c>
      <c r="K23" s="116">
        <v>0</v>
      </c>
      <c r="L23" s="116">
        <v>0</v>
      </c>
      <c r="M23" s="116">
        <v>0</v>
      </c>
      <c r="N23" s="116">
        <v>0</v>
      </c>
      <c r="O23" s="116">
        <v>0</v>
      </c>
      <c r="P23" s="116">
        <v>0</v>
      </c>
      <c r="Q23" s="116">
        <v>0</v>
      </c>
      <c r="R23" s="116">
        <v>0</v>
      </c>
      <c r="S23" s="116">
        <v>0</v>
      </c>
      <c r="T23" s="116">
        <v>0</v>
      </c>
      <c r="U23" s="116">
        <v>0</v>
      </c>
      <c r="V23" s="116">
        <v>0</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95">
        <f t="shared" si="0"/>
        <v>0</v>
      </c>
      <c r="AO23" s="70"/>
    </row>
    <row r="24" spans="1:41" ht="33" customHeight="1">
      <c r="A24" s="87">
        <v>51</v>
      </c>
      <c r="B24" s="88" t="s">
        <v>14490</v>
      </c>
      <c r="C24" s="89" t="s">
        <v>7008</v>
      </c>
      <c r="D24" s="116">
        <v>0</v>
      </c>
      <c r="E24" s="116">
        <v>0</v>
      </c>
      <c r="F24" s="116">
        <v>0</v>
      </c>
      <c r="G24" s="116">
        <v>4240</v>
      </c>
      <c r="H24" s="116">
        <v>0</v>
      </c>
      <c r="I24" s="116">
        <v>0</v>
      </c>
      <c r="J24" s="116">
        <v>0</v>
      </c>
      <c r="K24" s="116">
        <v>0</v>
      </c>
      <c r="L24" s="116">
        <v>0</v>
      </c>
      <c r="M24" s="116">
        <v>0</v>
      </c>
      <c r="N24" s="116">
        <v>0</v>
      </c>
      <c r="O24" s="116">
        <v>0</v>
      </c>
      <c r="P24" s="116">
        <v>0</v>
      </c>
      <c r="Q24" s="116">
        <v>0</v>
      </c>
      <c r="R24" s="116">
        <v>0</v>
      </c>
      <c r="S24" s="116">
        <v>0</v>
      </c>
      <c r="T24" s="116">
        <v>0</v>
      </c>
      <c r="U24" s="116">
        <v>0</v>
      </c>
      <c r="V24" s="116">
        <v>0</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95">
        <f t="shared" si="0"/>
        <v>4240</v>
      </c>
      <c r="AO24" s="70"/>
    </row>
    <row r="25" spans="1:41" ht="33" customHeight="1">
      <c r="A25" s="87">
        <v>52</v>
      </c>
      <c r="B25" s="88" t="s">
        <v>704</v>
      </c>
      <c r="C25" s="89" t="s">
        <v>7017</v>
      </c>
      <c r="D25" s="116">
        <v>0</v>
      </c>
      <c r="E25" s="116">
        <v>0</v>
      </c>
      <c r="F25" s="116">
        <v>1635522.0699999998</v>
      </c>
      <c r="G25" s="116">
        <v>261493</v>
      </c>
      <c r="H25" s="116">
        <v>0</v>
      </c>
      <c r="I25" s="116">
        <v>50</v>
      </c>
      <c r="J25" s="116">
        <v>1697445.94</v>
      </c>
      <c r="K25" s="116">
        <v>0</v>
      </c>
      <c r="L25" s="116">
        <v>2104.34</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95">
        <f t="shared" si="0"/>
        <v>3596615.3499999996</v>
      </c>
      <c r="AO25" s="70"/>
    </row>
    <row r="26" spans="1:41" ht="33" customHeight="1">
      <c r="A26" s="87">
        <v>66</v>
      </c>
      <c r="B26" s="88" t="s">
        <v>705</v>
      </c>
      <c r="C26" s="89" t="s">
        <v>7018</v>
      </c>
      <c r="D26" s="116">
        <v>0</v>
      </c>
      <c r="E26" s="116">
        <v>0</v>
      </c>
      <c r="F26" s="116">
        <v>16173</v>
      </c>
      <c r="G26" s="116">
        <v>44552.229999999996</v>
      </c>
      <c r="H26" s="116">
        <v>0</v>
      </c>
      <c r="I26" s="116">
        <v>0</v>
      </c>
      <c r="J26" s="116">
        <v>0</v>
      </c>
      <c r="K26" s="116">
        <v>0</v>
      </c>
      <c r="L26" s="116">
        <v>334.07</v>
      </c>
      <c r="M26" s="116">
        <v>0</v>
      </c>
      <c r="N26" s="116">
        <v>0</v>
      </c>
      <c r="O26" s="116">
        <v>0</v>
      </c>
      <c r="P26" s="116">
        <v>0</v>
      </c>
      <c r="Q26" s="116">
        <v>0</v>
      </c>
      <c r="R26" s="116">
        <v>0</v>
      </c>
      <c r="S26" s="116">
        <v>0</v>
      </c>
      <c r="T26" s="116">
        <v>0</v>
      </c>
      <c r="U26" s="116">
        <v>0</v>
      </c>
      <c r="V26" s="116">
        <v>0</v>
      </c>
      <c r="W26" s="116">
        <v>0</v>
      </c>
      <c r="X26" s="116">
        <v>0</v>
      </c>
      <c r="Y26" s="116">
        <v>0</v>
      </c>
      <c r="Z26" s="116">
        <v>0</v>
      </c>
      <c r="AA26" s="116">
        <v>0</v>
      </c>
      <c r="AB26" s="116">
        <v>0</v>
      </c>
      <c r="AC26" s="116">
        <v>0</v>
      </c>
      <c r="AD26" s="116">
        <v>0</v>
      </c>
      <c r="AE26" s="116">
        <v>0</v>
      </c>
      <c r="AF26" s="116">
        <v>0</v>
      </c>
      <c r="AG26" s="116">
        <v>0</v>
      </c>
      <c r="AH26" s="116">
        <v>0</v>
      </c>
      <c r="AI26" s="116">
        <v>0</v>
      </c>
      <c r="AJ26" s="116">
        <v>0</v>
      </c>
      <c r="AK26" s="116">
        <v>0</v>
      </c>
      <c r="AL26" s="95">
        <f t="shared" si="0"/>
        <v>61059.299999999996</v>
      </c>
      <c r="AO26" s="70"/>
    </row>
    <row r="27" spans="1:41" ht="33" customHeight="1">
      <c r="A27" s="87">
        <v>70</v>
      </c>
      <c r="B27" s="88" t="s">
        <v>706</v>
      </c>
      <c r="C27" s="89" t="s">
        <v>7018</v>
      </c>
      <c r="D27" s="116">
        <v>22090.92</v>
      </c>
      <c r="E27" s="116">
        <v>0</v>
      </c>
      <c r="F27" s="116">
        <v>1099926.1600000001</v>
      </c>
      <c r="G27" s="116">
        <v>41490.099999999991</v>
      </c>
      <c r="H27" s="116">
        <v>0</v>
      </c>
      <c r="I27" s="116">
        <v>0</v>
      </c>
      <c r="J27" s="116">
        <v>0</v>
      </c>
      <c r="K27" s="116">
        <v>0</v>
      </c>
      <c r="L27" s="116">
        <v>0</v>
      </c>
      <c r="M27" s="116">
        <v>17088</v>
      </c>
      <c r="N27" s="116">
        <v>0</v>
      </c>
      <c r="O27" s="116">
        <v>0</v>
      </c>
      <c r="P27" s="116">
        <v>0</v>
      </c>
      <c r="Q27" s="116">
        <v>212300.27000000002</v>
      </c>
      <c r="R27" s="116">
        <v>0</v>
      </c>
      <c r="S27" s="116">
        <v>0</v>
      </c>
      <c r="T27" s="116">
        <v>0</v>
      </c>
      <c r="U27" s="116">
        <v>0</v>
      </c>
      <c r="V27" s="116">
        <v>0</v>
      </c>
      <c r="W27" s="116">
        <v>0</v>
      </c>
      <c r="X27" s="116">
        <v>0</v>
      </c>
      <c r="Y27" s="116">
        <v>0</v>
      </c>
      <c r="Z27" s="116">
        <v>0</v>
      </c>
      <c r="AA27" s="116">
        <v>0</v>
      </c>
      <c r="AB27" s="116">
        <v>0</v>
      </c>
      <c r="AC27" s="116">
        <v>0</v>
      </c>
      <c r="AD27" s="116">
        <v>0</v>
      </c>
      <c r="AE27" s="116">
        <v>0</v>
      </c>
      <c r="AF27" s="116">
        <v>0</v>
      </c>
      <c r="AG27" s="116">
        <v>0</v>
      </c>
      <c r="AH27" s="116">
        <v>0</v>
      </c>
      <c r="AI27" s="116">
        <v>0</v>
      </c>
      <c r="AJ27" s="116">
        <v>0</v>
      </c>
      <c r="AK27" s="116">
        <v>0</v>
      </c>
      <c r="AL27" s="95">
        <f t="shared" si="0"/>
        <v>1392895.4500000002</v>
      </c>
      <c r="AO27" s="70"/>
    </row>
    <row r="28" spans="1:41" ht="33" customHeight="1">
      <c r="A28" s="87">
        <v>76</v>
      </c>
      <c r="B28" s="88" t="s">
        <v>707</v>
      </c>
      <c r="C28" s="89" t="s">
        <v>7008</v>
      </c>
      <c r="D28" s="116">
        <v>0</v>
      </c>
      <c r="E28" s="116">
        <v>0</v>
      </c>
      <c r="F28" s="116">
        <v>0</v>
      </c>
      <c r="G28" s="116">
        <v>2609.87</v>
      </c>
      <c r="H28" s="116">
        <v>0</v>
      </c>
      <c r="I28" s="116">
        <v>0</v>
      </c>
      <c r="J28" s="116">
        <v>0</v>
      </c>
      <c r="K28" s="116">
        <v>0</v>
      </c>
      <c r="L28" s="116">
        <v>270.48</v>
      </c>
      <c r="M28" s="116">
        <v>0</v>
      </c>
      <c r="N28" s="116">
        <v>0</v>
      </c>
      <c r="O28" s="116">
        <v>0</v>
      </c>
      <c r="P28" s="116">
        <v>0</v>
      </c>
      <c r="Q28" s="116">
        <v>0</v>
      </c>
      <c r="R28" s="116">
        <v>0</v>
      </c>
      <c r="S28" s="116">
        <v>0</v>
      </c>
      <c r="T28" s="116">
        <v>0</v>
      </c>
      <c r="U28" s="116">
        <v>0</v>
      </c>
      <c r="V28" s="116">
        <v>0</v>
      </c>
      <c r="W28" s="116">
        <v>0</v>
      </c>
      <c r="X28" s="116">
        <v>0</v>
      </c>
      <c r="Y28" s="116">
        <v>0</v>
      </c>
      <c r="Z28" s="116">
        <v>0</v>
      </c>
      <c r="AA28" s="116">
        <v>0</v>
      </c>
      <c r="AB28" s="116">
        <v>0</v>
      </c>
      <c r="AC28" s="116">
        <v>0</v>
      </c>
      <c r="AD28" s="116">
        <v>0</v>
      </c>
      <c r="AE28" s="116">
        <v>0</v>
      </c>
      <c r="AF28" s="116">
        <v>0</v>
      </c>
      <c r="AG28" s="116">
        <v>0</v>
      </c>
      <c r="AH28" s="116">
        <v>0</v>
      </c>
      <c r="AI28" s="116">
        <v>0</v>
      </c>
      <c r="AJ28" s="116">
        <v>0</v>
      </c>
      <c r="AK28" s="116">
        <v>0</v>
      </c>
      <c r="AL28" s="95">
        <f t="shared" si="0"/>
        <v>2880.35</v>
      </c>
      <c r="AO28" s="70"/>
    </row>
    <row r="29" spans="1:41" ht="33" customHeight="1">
      <c r="A29" s="87">
        <v>78</v>
      </c>
      <c r="B29" s="88" t="s">
        <v>14491</v>
      </c>
      <c r="C29" s="89" t="s">
        <v>7010</v>
      </c>
      <c r="D29" s="116">
        <v>0</v>
      </c>
      <c r="E29" s="116">
        <v>0</v>
      </c>
      <c r="F29" s="116">
        <v>575542.59</v>
      </c>
      <c r="G29" s="116">
        <v>198.02</v>
      </c>
      <c r="H29" s="116">
        <v>0</v>
      </c>
      <c r="I29" s="116">
        <v>14740.46</v>
      </c>
      <c r="J29" s="116">
        <v>50</v>
      </c>
      <c r="K29" s="116">
        <v>0</v>
      </c>
      <c r="L29" s="116">
        <v>0</v>
      </c>
      <c r="M29" s="116">
        <v>0</v>
      </c>
      <c r="N29" s="116">
        <v>0</v>
      </c>
      <c r="O29" s="116">
        <v>0</v>
      </c>
      <c r="P29" s="116">
        <v>0</v>
      </c>
      <c r="Q29" s="116">
        <v>0</v>
      </c>
      <c r="R29" s="116">
        <v>0</v>
      </c>
      <c r="S29" s="116">
        <v>0</v>
      </c>
      <c r="T29" s="116">
        <v>0</v>
      </c>
      <c r="U29" s="116">
        <v>0</v>
      </c>
      <c r="V29" s="116">
        <v>0</v>
      </c>
      <c r="W29" s="116">
        <v>0</v>
      </c>
      <c r="X29" s="116">
        <v>0</v>
      </c>
      <c r="Y29" s="116">
        <v>0</v>
      </c>
      <c r="Z29" s="116">
        <v>0</v>
      </c>
      <c r="AA29" s="116">
        <v>0</v>
      </c>
      <c r="AB29" s="116">
        <v>1234418.1000000001</v>
      </c>
      <c r="AC29" s="116">
        <v>0</v>
      </c>
      <c r="AD29" s="116">
        <v>0</v>
      </c>
      <c r="AE29" s="116">
        <v>0</v>
      </c>
      <c r="AF29" s="116">
        <v>0</v>
      </c>
      <c r="AG29" s="116">
        <v>0</v>
      </c>
      <c r="AH29" s="116">
        <v>0</v>
      </c>
      <c r="AI29" s="116">
        <v>0</v>
      </c>
      <c r="AJ29" s="116">
        <v>0</v>
      </c>
      <c r="AK29" s="116">
        <v>0</v>
      </c>
      <c r="AL29" s="95">
        <f t="shared" si="0"/>
        <v>1824949.17</v>
      </c>
      <c r="AO29" s="70"/>
    </row>
    <row r="30" spans="1:41" ht="33" customHeight="1">
      <c r="A30" s="87">
        <v>80</v>
      </c>
      <c r="B30" s="88" t="s">
        <v>709</v>
      </c>
      <c r="C30" s="118" t="s">
        <v>1317</v>
      </c>
      <c r="D30" s="116">
        <v>0</v>
      </c>
      <c r="E30" s="116">
        <v>0</v>
      </c>
      <c r="F30" s="116">
        <v>0</v>
      </c>
      <c r="G30" s="116">
        <v>0</v>
      </c>
      <c r="H30" s="116">
        <v>0</v>
      </c>
      <c r="I30" s="116">
        <v>0</v>
      </c>
      <c r="J30" s="116">
        <v>0</v>
      </c>
      <c r="K30" s="116">
        <v>0</v>
      </c>
      <c r="L30" s="116">
        <v>0</v>
      </c>
      <c r="M30" s="116">
        <v>0</v>
      </c>
      <c r="N30" s="116">
        <v>0</v>
      </c>
      <c r="O30" s="116">
        <v>0</v>
      </c>
      <c r="P30" s="116">
        <v>0</v>
      </c>
      <c r="Q30" s="116">
        <v>0</v>
      </c>
      <c r="R30" s="116">
        <v>0</v>
      </c>
      <c r="S30" s="116">
        <v>0</v>
      </c>
      <c r="T30" s="116">
        <v>0</v>
      </c>
      <c r="U30" s="116">
        <v>0</v>
      </c>
      <c r="V30" s="116">
        <v>0</v>
      </c>
      <c r="W30" s="116">
        <v>0</v>
      </c>
      <c r="X30" s="116">
        <v>0</v>
      </c>
      <c r="Y30" s="116">
        <v>0</v>
      </c>
      <c r="Z30" s="116">
        <v>0</v>
      </c>
      <c r="AA30" s="116">
        <v>0</v>
      </c>
      <c r="AB30" s="116">
        <v>0</v>
      </c>
      <c r="AC30" s="116">
        <v>0</v>
      </c>
      <c r="AD30" s="116">
        <v>0</v>
      </c>
      <c r="AE30" s="116">
        <v>0</v>
      </c>
      <c r="AF30" s="116">
        <v>0</v>
      </c>
      <c r="AG30" s="116">
        <v>0</v>
      </c>
      <c r="AH30" s="116">
        <v>0</v>
      </c>
      <c r="AI30" s="116">
        <v>0</v>
      </c>
      <c r="AJ30" s="116">
        <v>0</v>
      </c>
      <c r="AK30" s="116">
        <v>0</v>
      </c>
      <c r="AL30" s="95">
        <f t="shared" ref="AL30:AL41" si="1">SUM(D30:AK30)</f>
        <v>0</v>
      </c>
      <c r="AO30" s="70"/>
    </row>
    <row r="31" spans="1:41" ht="33" customHeight="1">
      <c r="A31" s="87">
        <v>81</v>
      </c>
      <c r="B31" s="88" t="s">
        <v>710</v>
      </c>
      <c r="C31" s="89" t="s">
        <v>7008</v>
      </c>
      <c r="D31" s="116">
        <v>2686.24</v>
      </c>
      <c r="E31" s="116">
        <v>0</v>
      </c>
      <c r="F31" s="116">
        <v>1211056.27</v>
      </c>
      <c r="G31" s="116">
        <v>17105.45</v>
      </c>
      <c r="H31" s="116">
        <v>0</v>
      </c>
      <c r="I31" s="116">
        <v>0</v>
      </c>
      <c r="J31" s="116">
        <v>61124.34</v>
      </c>
      <c r="K31" s="116">
        <v>0</v>
      </c>
      <c r="L31" s="116">
        <v>0</v>
      </c>
      <c r="M31" s="116">
        <v>0</v>
      </c>
      <c r="N31" s="116">
        <v>0</v>
      </c>
      <c r="O31" s="116">
        <v>0</v>
      </c>
      <c r="P31" s="116">
        <v>0</v>
      </c>
      <c r="Q31" s="116">
        <v>0</v>
      </c>
      <c r="R31" s="116">
        <v>0</v>
      </c>
      <c r="S31" s="116">
        <v>0</v>
      </c>
      <c r="T31" s="116">
        <v>0</v>
      </c>
      <c r="U31" s="116">
        <v>0</v>
      </c>
      <c r="V31" s="116">
        <v>0</v>
      </c>
      <c r="W31" s="116">
        <v>0</v>
      </c>
      <c r="X31" s="116">
        <v>0</v>
      </c>
      <c r="Y31" s="116">
        <v>0</v>
      </c>
      <c r="Z31" s="116">
        <v>0</v>
      </c>
      <c r="AA31" s="116">
        <v>0</v>
      </c>
      <c r="AB31" s="116">
        <v>0</v>
      </c>
      <c r="AC31" s="116">
        <v>0</v>
      </c>
      <c r="AD31" s="116">
        <v>0</v>
      </c>
      <c r="AE31" s="116">
        <v>0</v>
      </c>
      <c r="AF31" s="116">
        <v>0</v>
      </c>
      <c r="AG31" s="116">
        <v>0</v>
      </c>
      <c r="AH31" s="116">
        <v>0</v>
      </c>
      <c r="AI31" s="116">
        <v>0</v>
      </c>
      <c r="AJ31" s="116">
        <v>0</v>
      </c>
      <c r="AK31" s="116">
        <v>0</v>
      </c>
      <c r="AL31" s="95">
        <f t="shared" si="1"/>
        <v>1291972.3</v>
      </c>
      <c r="AO31" s="70"/>
    </row>
    <row r="32" spans="1:41" ht="33" customHeight="1">
      <c r="A32" s="87">
        <v>85</v>
      </c>
      <c r="B32" s="88" t="s">
        <v>14492</v>
      </c>
      <c r="C32" s="89" t="s">
        <v>7010</v>
      </c>
      <c r="D32" s="116">
        <v>0</v>
      </c>
      <c r="E32" s="116">
        <v>0</v>
      </c>
      <c r="F32" s="116">
        <v>0</v>
      </c>
      <c r="G32" s="116">
        <v>0</v>
      </c>
      <c r="H32" s="116">
        <v>0</v>
      </c>
      <c r="I32" s="116">
        <v>0</v>
      </c>
      <c r="J32" s="116">
        <v>0</v>
      </c>
      <c r="K32" s="116">
        <v>0</v>
      </c>
      <c r="L32" s="116">
        <v>0</v>
      </c>
      <c r="M32" s="116">
        <v>0</v>
      </c>
      <c r="N32" s="116">
        <v>0</v>
      </c>
      <c r="O32" s="116">
        <v>0</v>
      </c>
      <c r="P32" s="116">
        <v>0</v>
      </c>
      <c r="Q32" s="116">
        <v>0</v>
      </c>
      <c r="R32" s="116">
        <v>0</v>
      </c>
      <c r="S32" s="116">
        <v>0</v>
      </c>
      <c r="T32" s="116">
        <v>0</v>
      </c>
      <c r="U32" s="116">
        <v>0</v>
      </c>
      <c r="V32" s="116">
        <v>0</v>
      </c>
      <c r="W32" s="116">
        <v>0</v>
      </c>
      <c r="X32" s="116">
        <v>0</v>
      </c>
      <c r="Y32" s="116">
        <v>0</v>
      </c>
      <c r="Z32" s="116">
        <v>0</v>
      </c>
      <c r="AA32" s="116">
        <v>0</v>
      </c>
      <c r="AB32" s="116">
        <v>0</v>
      </c>
      <c r="AC32" s="116">
        <v>0</v>
      </c>
      <c r="AD32" s="116">
        <v>0</v>
      </c>
      <c r="AE32" s="116">
        <v>0</v>
      </c>
      <c r="AF32" s="116">
        <v>0</v>
      </c>
      <c r="AG32" s="116">
        <v>0</v>
      </c>
      <c r="AH32" s="116">
        <v>0</v>
      </c>
      <c r="AI32" s="116">
        <v>0</v>
      </c>
      <c r="AJ32" s="116">
        <v>0</v>
      </c>
      <c r="AK32" s="116">
        <v>0</v>
      </c>
      <c r="AL32" s="95">
        <f t="shared" si="1"/>
        <v>0</v>
      </c>
      <c r="AO32" s="70"/>
    </row>
    <row r="33" spans="1:41" ht="33" customHeight="1">
      <c r="A33" s="87">
        <v>86</v>
      </c>
      <c r="B33" s="88" t="s">
        <v>711</v>
      </c>
      <c r="C33" s="89" t="s">
        <v>7011</v>
      </c>
      <c r="D33" s="116">
        <v>0</v>
      </c>
      <c r="E33" s="116">
        <v>0</v>
      </c>
      <c r="F33" s="116">
        <v>772425.67</v>
      </c>
      <c r="G33" s="116">
        <v>5744422.8000000007</v>
      </c>
      <c r="H33" s="116">
        <v>0</v>
      </c>
      <c r="I33" s="116">
        <v>100</v>
      </c>
      <c r="J33" s="116">
        <v>10114111.16</v>
      </c>
      <c r="K33" s="116">
        <v>0</v>
      </c>
      <c r="L33" s="116">
        <v>0</v>
      </c>
      <c r="M33" s="116">
        <v>0</v>
      </c>
      <c r="N33" s="116">
        <v>0</v>
      </c>
      <c r="O33" s="116">
        <v>0</v>
      </c>
      <c r="P33" s="116">
        <v>0</v>
      </c>
      <c r="Q33" s="116">
        <v>0</v>
      </c>
      <c r="R33" s="116">
        <v>0</v>
      </c>
      <c r="S33" s="116">
        <v>0</v>
      </c>
      <c r="T33" s="116">
        <v>0</v>
      </c>
      <c r="U33" s="116">
        <v>0</v>
      </c>
      <c r="V33" s="116">
        <v>0</v>
      </c>
      <c r="W33" s="116">
        <v>0</v>
      </c>
      <c r="X33" s="116">
        <v>0</v>
      </c>
      <c r="Y33" s="116">
        <v>0</v>
      </c>
      <c r="Z33" s="116">
        <v>0</v>
      </c>
      <c r="AA33" s="116">
        <v>750.15</v>
      </c>
      <c r="AB33" s="116">
        <v>28497269.460000001</v>
      </c>
      <c r="AC33" s="116">
        <v>0</v>
      </c>
      <c r="AD33" s="116">
        <v>0</v>
      </c>
      <c r="AE33" s="116">
        <v>0</v>
      </c>
      <c r="AF33" s="116">
        <v>0</v>
      </c>
      <c r="AG33" s="116">
        <v>0</v>
      </c>
      <c r="AH33" s="116">
        <v>0</v>
      </c>
      <c r="AI33" s="116">
        <v>0</v>
      </c>
      <c r="AJ33" s="116">
        <v>0</v>
      </c>
      <c r="AK33" s="116">
        <v>0</v>
      </c>
      <c r="AL33" s="95">
        <f t="shared" si="1"/>
        <v>45129079.240000002</v>
      </c>
      <c r="AO33" s="70"/>
    </row>
    <row r="34" spans="1:41" ht="33" customHeight="1">
      <c r="A34" s="87">
        <v>87</v>
      </c>
      <c r="B34" s="88" t="s">
        <v>712</v>
      </c>
      <c r="C34" s="89" t="s">
        <v>7018</v>
      </c>
      <c r="D34" s="116">
        <v>0</v>
      </c>
      <c r="E34" s="116">
        <v>0</v>
      </c>
      <c r="F34" s="116">
        <v>0</v>
      </c>
      <c r="G34" s="116">
        <v>27787.100000000002</v>
      </c>
      <c r="H34" s="116">
        <v>0</v>
      </c>
      <c r="I34" s="116">
        <v>12646.009999999998</v>
      </c>
      <c r="J34" s="116">
        <v>0</v>
      </c>
      <c r="K34" s="116">
        <v>0</v>
      </c>
      <c r="L34" s="116">
        <v>0</v>
      </c>
      <c r="M34" s="116">
        <v>0</v>
      </c>
      <c r="N34" s="116">
        <v>0</v>
      </c>
      <c r="O34" s="116">
        <v>0</v>
      </c>
      <c r="P34" s="116">
        <v>0</v>
      </c>
      <c r="Q34" s="116">
        <v>0</v>
      </c>
      <c r="R34" s="116">
        <v>0</v>
      </c>
      <c r="S34" s="116">
        <v>0</v>
      </c>
      <c r="T34" s="116">
        <v>0</v>
      </c>
      <c r="U34" s="116">
        <v>0</v>
      </c>
      <c r="V34" s="116">
        <v>0</v>
      </c>
      <c r="W34" s="116">
        <v>0</v>
      </c>
      <c r="X34" s="116">
        <v>0</v>
      </c>
      <c r="Y34" s="116">
        <v>0</v>
      </c>
      <c r="Z34" s="116">
        <v>0</v>
      </c>
      <c r="AA34" s="116">
        <v>0</v>
      </c>
      <c r="AB34" s="116">
        <v>0</v>
      </c>
      <c r="AC34" s="116">
        <v>0</v>
      </c>
      <c r="AD34" s="116">
        <v>0</v>
      </c>
      <c r="AE34" s="116">
        <v>0</v>
      </c>
      <c r="AF34" s="116">
        <v>0</v>
      </c>
      <c r="AG34" s="116">
        <v>0</v>
      </c>
      <c r="AH34" s="116">
        <v>0</v>
      </c>
      <c r="AI34" s="116">
        <v>0</v>
      </c>
      <c r="AJ34" s="116">
        <v>0</v>
      </c>
      <c r="AK34" s="116">
        <v>0</v>
      </c>
      <c r="AL34" s="95">
        <f t="shared" si="1"/>
        <v>40433.11</v>
      </c>
      <c r="AO34" s="70"/>
    </row>
    <row r="35" spans="1:41" ht="33" customHeight="1">
      <c r="A35" s="87">
        <v>95</v>
      </c>
      <c r="B35" s="88" t="s">
        <v>713</v>
      </c>
      <c r="C35" s="89" t="s">
        <v>7016</v>
      </c>
      <c r="D35" s="116">
        <v>0</v>
      </c>
      <c r="E35" s="116">
        <v>0</v>
      </c>
      <c r="F35" s="116">
        <v>0</v>
      </c>
      <c r="G35" s="116">
        <v>0</v>
      </c>
      <c r="H35" s="116">
        <v>0</v>
      </c>
      <c r="I35" s="116">
        <v>0</v>
      </c>
      <c r="J35" s="116">
        <v>0</v>
      </c>
      <c r="K35" s="116">
        <v>0</v>
      </c>
      <c r="L35" s="116">
        <v>0</v>
      </c>
      <c r="M35" s="116">
        <v>0</v>
      </c>
      <c r="N35" s="116">
        <v>0</v>
      </c>
      <c r="O35" s="116">
        <v>0</v>
      </c>
      <c r="P35" s="116">
        <v>0</v>
      </c>
      <c r="Q35" s="116">
        <v>0</v>
      </c>
      <c r="R35" s="116">
        <v>0</v>
      </c>
      <c r="S35" s="116">
        <v>0</v>
      </c>
      <c r="T35" s="116">
        <v>0</v>
      </c>
      <c r="U35" s="116">
        <v>0</v>
      </c>
      <c r="V35" s="116">
        <v>0</v>
      </c>
      <c r="W35" s="116">
        <v>0</v>
      </c>
      <c r="X35" s="116">
        <v>0</v>
      </c>
      <c r="Y35" s="116">
        <v>0</v>
      </c>
      <c r="Z35" s="116">
        <v>0</v>
      </c>
      <c r="AA35" s="116">
        <v>0</v>
      </c>
      <c r="AB35" s="116">
        <v>0</v>
      </c>
      <c r="AC35" s="116">
        <v>0</v>
      </c>
      <c r="AD35" s="116">
        <v>0</v>
      </c>
      <c r="AE35" s="116">
        <v>0</v>
      </c>
      <c r="AF35" s="116">
        <v>0</v>
      </c>
      <c r="AG35" s="116">
        <v>0</v>
      </c>
      <c r="AH35" s="116">
        <v>0</v>
      </c>
      <c r="AI35" s="116">
        <v>0</v>
      </c>
      <c r="AJ35" s="116">
        <v>0</v>
      </c>
      <c r="AK35" s="116">
        <v>0</v>
      </c>
      <c r="AL35" s="95">
        <f t="shared" si="1"/>
        <v>0</v>
      </c>
      <c r="AO35" s="70"/>
    </row>
    <row r="36" spans="1:41" ht="33" customHeight="1">
      <c r="A36" s="87" t="s">
        <v>618</v>
      </c>
      <c r="B36" s="88" t="s">
        <v>714</v>
      </c>
      <c r="C36" s="118" t="s">
        <v>7014</v>
      </c>
      <c r="D36" s="116">
        <v>3688262.84</v>
      </c>
      <c r="E36" s="116">
        <v>0</v>
      </c>
      <c r="F36" s="116">
        <v>4335.1400000000003</v>
      </c>
      <c r="G36" s="116">
        <v>0</v>
      </c>
      <c r="H36" s="116">
        <v>0</v>
      </c>
      <c r="I36" s="116">
        <v>0</v>
      </c>
      <c r="J36" s="116">
        <v>1390362.21</v>
      </c>
      <c r="K36" s="116">
        <v>0</v>
      </c>
      <c r="L36" s="116">
        <v>0</v>
      </c>
      <c r="M36" s="116">
        <v>0</v>
      </c>
      <c r="N36" s="116">
        <v>0</v>
      </c>
      <c r="O36" s="116">
        <v>0</v>
      </c>
      <c r="P36" s="116">
        <v>0</v>
      </c>
      <c r="Q36" s="116">
        <v>0</v>
      </c>
      <c r="R36" s="116">
        <v>0</v>
      </c>
      <c r="S36" s="116">
        <v>0</v>
      </c>
      <c r="T36" s="116">
        <v>0</v>
      </c>
      <c r="U36" s="116">
        <v>0</v>
      </c>
      <c r="V36" s="116">
        <v>0</v>
      </c>
      <c r="W36" s="116">
        <v>0</v>
      </c>
      <c r="X36" s="116">
        <v>0</v>
      </c>
      <c r="Y36" s="116">
        <v>0</v>
      </c>
      <c r="Z36" s="116">
        <v>0</v>
      </c>
      <c r="AA36" s="116">
        <v>0</v>
      </c>
      <c r="AB36" s="116">
        <v>0</v>
      </c>
      <c r="AC36" s="116">
        <v>0</v>
      </c>
      <c r="AD36" s="116">
        <v>0</v>
      </c>
      <c r="AE36" s="116">
        <v>0</v>
      </c>
      <c r="AF36" s="116">
        <v>0</v>
      </c>
      <c r="AG36" s="116">
        <v>0</v>
      </c>
      <c r="AH36" s="116">
        <v>0</v>
      </c>
      <c r="AI36" s="116">
        <v>0</v>
      </c>
      <c r="AJ36" s="116">
        <v>0</v>
      </c>
      <c r="AK36" s="116">
        <v>0</v>
      </c>
      <c r="AL36" s="95">
        <f t="shared" si="1"/>
        <v>5082960.1899999995</v>
      </c>
      <c r="AO36" s="70"/>
    </row>
    <row r="37" spans="1:41" ht="33" customHeight="1">
      <c r="A37" s="87" t="s">
        <v>620</v>
      </c>
      <c r="B37" s="88" t="s">
        <v>714</v>
      </c>
      <c r="C37" s="118" t="s">
        <v>7014</v>
      </c>
      <c r="D37" s="116">
        <v>1357614</v>
      </c>
      <c r="E37" s="116">
        <v>175543.12</v>
      </c>
      <c r="F37" s="116">
        <v>457417352.41000021</v>
      </c>
      <c r="G37" s="116">
        <v>24317946.020000007</v>
      </c>
      <c r="H37" s="116">
        <v>0</v>
      </c>
      <c r="I37" s="116">
        <v>38232.5</v>
      </c>
      <c r="J37" s="116">
        <v>34427132.79999999</v>
      </c>
      <c r="K37" s="116">
        <v>0</v>
      </c>
      <c r="L37" s="116">
        <v>19456.059999999998</v>
      </c>
      <c r="M37" s="116">
        <v>154224.73000000001</v>
      </c>
      <c r="N37" s="116">
        <v>0</v>
      </c>
      <c r="O37" s="116">
        <v>1300.6000000000001</v>
      </c>
      <c r="P37" s="116">
        <v>0</v>
      </c>
      <c r="Q37" s="116">
        <v>25169864.130000003</v>
      </c>
      <c r="R37" s="116">
        <v>0</v>
      </c>
      <c r="S37" s="116">
        <v>0</v>
      </c>
      <c r="T37" s="116">
        <v>0</v>
      </c>
      <c r="U37" s="116">
        <v>0</v>
      </c>
      <c r="V37" s="116">
        <v>0</v>
      </c>
      <c r="W37" s="116">
        <v>0</v>
      </c>
      <c r="X37" s="116">
        <v>0</v>
      </c>
      <c r="Y37" s="116">
        <v>655393.98</v>
      </c>
      <c r="Z37" s="116">
        <v>0</v>
      </c>
      <c r="AA37" s="116">
        <v>0</v>
      </c>
      <c r="AB37" s="116">
        <v>1042541977.3100001</v>
      </c>
      <c r="AC37" s="116">
        <v>0</v>
      </c>
      <c r="AD37" s="116">
        <v>2009.6399999999999</v>
      </c>
      <c r="AE37" s="116">
        <v>26475.280000000002</v>
      </c>
      <c r="AF37" s="116">
        <v>0</v>
      </c>
      <c r="AG37" s="116">
        <v>0</v>
      </c>
      <c r="AH37" s="116">
        <v>0</v>
      </c>
      <c r="AI37" s="116">
        <v>0.79000000000000059</v>
      </c>
      <c r="AJ37" s="116">
        <v>0</v>
      </c>
      <c r="AK37" s="116">
        <v>0</v>
      </c>
      <c r="AL37" s="95">
        <f t="shared" si="1"/>
        <v>1586304523.3700004</v>
      </c>
      <c r="AO37" s="70"/>
    </row>
    <row r="38" spans="1:41" ht="33" customHeight="1">
      <c r="A38" s="87" t="s">
        <v>621</v>
      </c>
      <c r="B38" s="88" t="s">
        <v>715</v>
      </c>
      <c r="C38" s="118" t="s">
        <v>7015</v>
      </c>
      <c r="D38" s="116">
        <v>0</v>
      </c>
      <c r="E38" s="116">
        <v>0</v>
      </c>
      <c r="F38" s="116">
        <v>73833500</v>
      </c>
      <c r="G38" s="116">
        <v>53.87</v>
      </c>
      <c r="H38" s="116">
        <v>0</v>
      </c>
      <c r="I38" s="116">
        <v>400961.65</v>
      </c>
      <c r="J38" s="116">
        <v>134908832.91000003</v>
      </c>
      <c r="K38" s="116">
        <v>0</v>
      </c>
      <c r="L38" s="116">
        <v>272462.86</v>
      </c>
      <c r="M38" s="116">
        <v>0</v>
      </c>
      <c r="N38" s="116">
        <v>0</v>
      </c>
      <c r="O38" s="116">
        <v>199709526.22000006</v>
      </c>
      <c r="P38" s="116">
        <v>0</v>
      </c>
      <c r="Q38" s="116">
        <v>40384888.399999999</v>
      </c>
      <c r="R38" s="116">
        <v>140733318.41</v>
      </c>
      <c r="S38" s="116">
        <v>0</v>
      </c>
      <c r="T38" s="116">
        <v>0</v>
      </c>
      <c r="U38" s="116">
        <v>0</v>
      </c>
      <c r="V38" s="116">
        <v>0</v>
      </c>
      <c r="W38" s="116">
        <v>0</v>
      </c>
      <c r="X38" s="116">
        <v>0</v>
      </c>
      <c r="Y38" s="116">
        <v>68600</v>
      </c>
      <c r="Z38" s="116">
        <v>0</v>
      </c>
      <c r="AA38" s="116">
        <v>0</v>
      </c>
      <c r="AB38" s="116">
        <v>1077341933.4200001</v>
      </c>
      <c r="AC38" s="116">
        <v>0</v>
      </c>
      <c r="AD38" s="116">
        <v>4907140.6500000022</v>
      </c>
      <c r="AE38" s="116">
        <v>0</v>
      </c>
      <c r="AF38" s="116">
        <v>0</v>
      </c>
      <c r="AG38" s="116">
        <v>314949011.53000015</v>
      </c>
      <c r="AH38" s="116">
        <v>0</v>
      </c>
      <c r="AI38" s="116">
        <v>0</v>
      </c>
      <c r="AJ38" s="116">
        <v>0</v>
      </c>
      <c r="AK38" s="116">
        <v>0</v>
      </c>
      <c r="AL38" s="95">
        <f t="shared" si="1"/>
        <v>1987510229.9200006</v>
      </c>
      <c r="AO38" s="70"/>
    </row>
    <row r="39" spans="1:41" ht="33" customHeight="1">
      <c r="A39" s="87" t="s">
        <v>623</v>
      </c>
      <c r="B39" s="88" t="s">
        <v>716</v>
      </c>
      <c r="C39" s="118" t="s">
        <v>7019</v>
      </c>
      <c r="D39" s="116">
        <v>0</v>
      </c>
      <c r="E39" s="116">
        <v>0</v>
      </c>
      <c r="F39" s="116">
        <v>2996146.3</v>
      </c>
      <c r="G39" s="116">
        <v>8962</v>
      </c>
      <c r="H39" s="116">
        <v>0</v>
      </c>
      <c r="I39" s="116">
        <v>100</v>
      </c>
      <c r="J39" s="116">
        <v>2734745.89</v>
      </c>
      <c r="K39" s="116">
        <v>0</v>
      </c>
      <c r="L39" s="116">
        <v>0</v>
      </c>
      <c r="M39" s="116">
        <v>8015788.8300000001</v>
      </c>
      <c r="N39" s="116">
        <v>0</v>
      </c>
      <c r="O39" s="116">
        <v>0</v>
      </c>
      <c r="P39" s="116">
        <v>0</v>
      </c>
      <c r="Q39" s="116">
        <v>0</v>
      </c>
      <c r="R39" s="116">
        <v>0</v>
      </c>
      <c r="S39" s="116">
        <v>0</v>
      </c>
      <c r="T39" s="116">
        <v>0</v>
      </c>
      <c r="U39" s="116">
        <v>0</v>
      </c>
      <c r="V39" s="116">
        <v>0</v>
      </c>
      <c r="W39" s="116">
        <v>0</v>
      </c>
      <c r="X39" s="116">
        <v>0</v>
      </c>
      <c r="Y39" s="116">
        <v>0</v>
      </c>
      <c r="Z39" s="116">
        <v>0</v>
      </c>
      <c r="AA39" s="116">
        <v>0</v>
      </c>
      <c r="AB39" s="116">
        <v>0</v>
      </c>
      <c r="AC39" s="116">
        <v>0</v>
      </c>
      <c r="AD39" s="116">
        <v>0</v>
      </c>
      <c r="AE39" s="116">
        <v>0</v>
      </c>
      <c r="AF39" s="116">
        <v>0</v>
      </c>
      <c r="AG39" s="116">
        <v>0</v>
      </c>
      <c r="AH39" s="116">
        <v>0</v>
      </c>
      <c r="AI39" s="116">
        <v>0</v>
      </c>
      <c r="AJ39" s="116">
        <v>0</v>
      </c>
      <c r="AK39" s="116">
        <v>0</v>
      </c>
      <c r="AL39" s="95">
        <f t="shared" si="1"/>
        <v>13755743.02</v>
      </c>
      <c r="AO39" s="70"/>
    </row>
    <row r="40" spans="1:41" ht="33" customHeight="1">
      <c r="A40" s="87" t="s">
        <v>625</v>
      </c>
      <c r="B40" s="88" t="s">
        <v>717</v>
      </c>
      <c r="C40" s="118" t="s">
        <v>7019</v>
      </c>
      <c r="D40" s="116">
        <v>0</v>
      </c>
      <c r="E40" s="116">
        <v>0</v>
      </c>
      <c r="F40" s="116">
        <v>0</v>
      </c>
      <c r="G40" s="116">
        <v>0</v>
      </c>
      <c r="H40" s="116">
        <v>0</v>
      </c>
      <c r="I40" s="116">
        <v>0</v>
      </c>
      <c r="J40" s="116">
        <v>0</v>
      </c>
      <c r="K40" s="116">
        <v>0</v>
      </c>
      <c r="L40" s="116">
        <v>0</v>
      </c>
      <c r="M40" s="116">
        <v>0</v>
      </c>
      <c r="N40" s="116">
        <v>0</v>
      </c>
      <c r="O40" s="116">
        <v>0</v>
      </c>
      <c r="P40" s="116">
        <v>0</v>
      </c>
      <c r="Q40" s="116">
        <v>0</v>
      </c>
      <c r="R40" s="116">
        <v>0</v>
      </c>
      <c r="S40" s="116">
        <v>0</v>
      </c>
      <c r="T40" s="116">
        <v>0</v>
      </c>
      <c r="U40" s="116">
        <v>0</v>
      </c>
      <c r="V40" s="116">
        <v>0</v>
      </c>
      <c r="W40" s="116">
        <v>0</v>
      </c>
      <c r="X40" s="116">
        <v>0</v>
      </c>
      <c r="Y40" s="116">
        <v>0</v>
      </c>
      <c r="Z40" s="116">
        <v>0</v>
      </c>
      <c r="AA40" s="116">
        <v>0</v>
      </c>
      <c r="AB40" s="116">
        <v>0</v>
      </c>
      <c r="AC40" s="116">
        <v>0</v>
      </c>
      <c r="AD40" s="116">
        <v>0</v>
      </c>
      <c r="AE40" s="116">
        <v>0</v>
      </c>
      <c r="AF40" s="116">
        <v>0</v>
      </c>
      <c r="AG40" s="116">
        <v>0</v>
      </c>
      <c r="AH40" s="116">
        <v>0</v>
      </c>
      <c r="AI40" s="116">
        <v>0</v>
      </c>
      <c r="AJ40" s="116">
        <v>0</v>
      </c>
      <c r="AK40" s="116">
        <v>0</v>
      </c>
      <c r="AL40" s="95">
        <f t="shared" si="1"/>
        <v>0</v>
      </c>
      <c r="AO40" s="70"/>
    </row>
    <row r="41" spans="1:41" ht="33" customHeight="1">
      <c r="A41" s="87">
        <v>108</v>
      </c>
      <c r="B41" s="88" t="s">
        <v>66</v>
      </c>
      <c r="C41" s="89" t="s">
        <v>7012</v>
      </c>
      <c r="D41" s="116">
        <v>0</v>
      </c>
      <c r="E41" s="116">
        <v>0</v>
      </c>
      <c r="F41" s="116">
        <v>0</v>
      </c>
      <c r="G41" s="116">
        <v>0</v>
      </c>
      <c r="H41" s="116">
        <v>0</v>
      </c>
      <c r="I41" s="116">
        <v>0</v>
      </c>
      <c r="J41" s="116">
        <v>0</v>
      </c>
      <c r="K41" s="116">
        <v>0</v>
      </c>
      <c r="L41" s="116">
        <v>0</v>
      </c>
      <c r="M41" s="116">
        <v>0</v>
      </c>
      <c r="N41" s="116">
        <v>0</v>
      </c>
      <c r="O41" s="116">
        <v>0</v>
      </c>
      <c r="P41" s="116">
        <v>0</v>
      </c>
      <c r="Q41" s="116">
        <v>0</v>
      </c>
      <c r="R41" s="116">
        <v>0</v>
      </c>
      <c r="S41" s="116">
        <v>0</v>
      </c>
      <c r="T41" s="116">
        <v>0</v>
      </c>
      <c r="U41" s="116">
        <v>0</v>
      </c>
      <c r="V41" s="116">
        <v>0</v>
      </c>
      <c r="W41" s="116">
        <v>0</v>
      </c>
      <c r="X41" s="116">
        <v>0</v>
      </c>
      <c r="Y41" s="116">
        <v>0</v>
      </c>
      <c r="Z41" s="116">
        <v>0</v>
      </c>
      <c r="AA41" s="116">
        <v>0</v>
      </c>
      <c r="AB41" s="116">
        <v>0</v>
      </c>
      <c r="AC41" s="116">
        <v>0</v>
      </c>
      <c r="AD41" s="116">
        <v>0</v>
      </c>
      <c r="AE41" s="116">
        <v>0</v>
      </c>
      <c r="AF41" s="116">
        <v>0</v>
      </c>
      <c r="AG41" s="116">
        <v>0</v>
      </c>
      <c r="AH41" s="116">
        <v>0</v>
      </c>
      <c r="AI41" s="116">
        <v>0</v>
      </c>
      <c r="AJ41" s="116">
        <v>0</v>
      </c>
      <c r="AK41" s="116">
        <v>0</v>
      </c>
      <c r="AL41" s="95">
        <f t="shared" si="1"/>
        <v>0</v>
      </c>
      <c r="AO41" s="70"/>
    </row>
    <row r="42" spans="1:41" ht="33" customHeight="1">
      <c r="A42" s="87">
        <v>109</v>
      </c>
      <c r="B42" s="88" t="s">
        <v>718</v>
      </c>
      <c r="C42" s="89" t="s">
        <v>7012</v>
      </c>
      <c r="D42" s="116">
        <v>0</v>
      </c>
      <c r="E42" s="116">
        <v>0</v>
      </c>
      <c r="F42" s="116">
        <v>124046</v>
      </c>
      <c r="G42" s="116">
        <v>0</v>
      </c>
      <c r="H42" s="116">
        <v>0</v>
      </c>
      <c r="I42" s="116">
        <v>0</v>
      </c>
      <c r="J42" s="116">
        <v>0</v>
      </c>
      <c r="K42" s="116">
        <v>0</v>
      </c>
      <c r="L42" s="116">
        <v>0</v>
      </c>
      <c r="M42" s="116">
        <v>0</v>
      </c>
      <c r="N42" s="116">
        <v>0</v>
      </c>
      <c r="O42" s="116">
        <v>0</v>
      </c>
      <c r="P42" s="116">
        <v>0</v>
      </c>
      <c r="Q42" s="116">
        <v>0</v>
      </c>
      <c r="R42" s="116">
        <v>0</v>
      </c>
      <c r="S42" s="116">
        <v>0</v>
      </c>
      <c r="T42" s="116">
        <v>0</v>
      </c>
      <c r="U42" s="116">
        <v>0</v>
      </c>
      <c r="V42" s="116">
        <v>0</v>
      </c>
      <c r="W42" s="116">
        <v>0</v>
      </c>
      <c r="X42" s="116">
        <v>0</v>
      </c>
      <c r="Y42" s="116">
        <v>0</v>
      </c>
      <c r="Z42" s="116">
        <v>0</v>
      </c>
      <c r="AA42" s="116">
        <v>0</v>
      </c>
      <c r="AB42" s="116">
        <v>0</v>
      </c>
      <c r="AC42" s="116">
        <v>0</v>
      </c>
      <c r="AD42" s="116">
        <v>0</v>
      </c>
      <c r="AE42" s="116">
        <v>0</v>
      </c>
      <c r="AF42" s="116">
        <v>0</v>
      </c>
      <c r="AG42" s="116">
        <v>0</v>
      </c>
      <c r="AH42" s="116">
        <v>0</v>
      </c>
      <c r="AI42" s="116">
        <v>0</v>
      </c>
      <c r="AJ42" s="116">
        <v>0</v>
      </c>
      <c r="AK42" s="116">
        <v>0</v>
      </c>
      <c r="AL42" s="95">
        <f t="shared" ref="AL42:AL73" si="2">SUM(D42:AK42)</f>
        <v>124046</v>
      </c>
      <c r="AO42" s="70"/>
    </row>
    <row r="43" spans="1:41" ht="33" customHeight="1">
      <c r="A43" s="87">
        <v>111</v>
      </c>
      <c r="B43" s="88" t="s">
        <v>719</v>
      </c>
      <c r="C43" s="89" t="s">
        <v>7014</v>
      </c>
      <c r="D43" s="116">
        <v>0</v>
      </c>
      <c r="E43" s="116">
        <v>0</v>
      </c>
      <c r="F43" s="116">
        <v>0</v>
      </c>
      <c r="G43" s="116">
        <v>0</v>
      </c>
      <c r="H43" s="116">
        <v>0</v>
      </c>
      <c r="I43" s="116">
        <v>0</v>
      </c>
      <c r="J43" s="116">
        <v>0</v>
      </c>
      <c r="K43" s="116">
        <v>0</v>
      </c>
      <c r="L43" s="116">
        <v>0</v>
      </c>
      <c r="M43" s="116">
        <v>0</v>
      </c>
      <c r="N43" s="116">
        <v>0</v>
      </c>
      <c r="O43" s="116">
        <v>0</v>
      </c>
      <c r="P43" s="116">
        <v>0</v>
      </c>
      <c r="Q43" s="116">
        <v>0</v>
      </c>
      <c r="R43" s="116">
        <v>0</v>
      </c>
      <c r="S43" s="116">
        <v>0</v>
      </c>
      <c r="T43" s="116">
        <v>0</v>
      </c>
      <c r="U43" s="116">
        <v>0</v>
      </c>
      <c r="V43" s="116">
        <v>0</v>
      </c>
      <c r="W43" s="116">
        <v>0</v>
      </c>
      <c r="X43" s="116">
        <v>0</v>
      </c>
      <c r="Y43" s="116">
        <v>0</v>
      </c>
      <c r="Z43" s="116">
        <v>0</v>
      </c>
      <c r="AA43" s="116">
        <v>0</v>
      </c>
      <c r="AB43" s="116">
        <v>0</v>
      </c>
      <c r="AC43" s="116">
        <v>0</v>
      </c>
      <c r="AD43" s="116">
        <v>0</v>
      </c>
      <c r="AE43" s="116">
        <v>0</v>
      </c>
      <c r="AF43" s="116">
        <v>0</v>
      </c>
      <c r="AG43" s="116">
        <v>0</v>
      </c>
      <c r="AH43" s="116">
        <v>0</v>
      </c>
      <c r="AI43" s="116">
        <v>0</v>
      </c>
      <c r="AJ43" s="116">
        <v>0</v>
      </c>
      <c r="AK43" s="116">
        <v>0</v>
      </c>
      <c r="AL43" s="95">
        <f t="shared" si="2"/>
        <v>0</v>
      </c>
      <c r="AO43" s="70"/>
    </row>
    <row r="44" spans="1:41" ht="33" customHeight="1">
      <c r="A44" s="87">
        <v>112</v>
      </c>
      <c r="B44" s="88" t="s">
        <v>720</v>
      </c>
      <c r="C44" s="89" t="s">
        <v>7014</v>
      </c>
      <c r="D44" s="116">
        <v>0</v>
      </c>
      <c r="E44" s="116">
        <v>0</v>
      </c>
      <c r="F44" s="116">
        <v>0</v>
      </c>
      <c r="G44" s="116">
        <v>0</v>
      </c>
      <c r="H44" s="116">
        <v>0</v>
      </c>
      <c r="I44" s="116">
        <v>0</v>
      </c>
      <c r="J44" s="116">
        <v>0</v>
      </c>
      <c r="K44" s="116">
        <v>0</v>
      </c>
      <c r="L44" s="116">
        <v>0</v>
      </c>
      <c r="M44" s="116">
        <v>0</v>
      </c>
      <c r="N44" s="116">
        <v>0</v>
      </c>
      <c r="O44" s="116">
        <v>0</v>
      </c>
      <c r="P44" s="116">
        <v>0</v>
      </c>
      <c r="Q44" s="116">
        <v>0</v>
      </c>
      <c r="R44" s="116">
        <v>0</v>
      </c>
      <c r="S44" s="116">
        <v>0</v>
      </c>
      <c r="T44" s="116">
        <v>0</v>
      </c>
      <c r="U44" s="116">
        <v>0</v>
      </c>
      <c r="V44" s="116">
        <v>0</v>
      </c>
      <c r="W44" s="116">
        <v>0</v>
      </c>
      <c r="X44" s="116">
        <v>0</v>
      </c>
      <c r="Y44" s="116">
        <v>0</v>
      </c>
      <c r="Z44" s="116">
        <v>0</v>
      </c>
      <c r="AA44" s="116">
        <v>0</v>
      </c>
      <c r="AB44" s="116">
        <v>0</v>
      </c>
      <c r="AC44" s="116">
        <v>0</v>
      </c>
      <c r="AD44" s="116">
        <v>0</v>
      </c>
      <c r="AE44" s="116">
        <v>0</v>
      </c>
      <c r="AF44" s="116">
        <v>0</v>
      </c>
      <c r="AG44" s="116">
        <v>0</v>
      </c>
      <c r="AH44" s="116">
        <v>0</v>
      </c>
      <c r="AI44" s="116">
        <v>0</v>
      </c>
      <c r="AJ44" s="116">
        <v>0</v>
      </c>
      <c r="AK44" s="116">
        <v>0</v>
      </c>
      <c r="AL44" s="95">
        <f t="shared" si="2"/>
        <v>0</v>
      </c>
      <c r="AO44" s="70"/>
    </row>
    <row r="45" spans="1:41" ht="33" customHeight="1">
      <c r="A45" s="87">
        <v>113</v>
      </c>
      <c r="B45" s="88" t="s">
        <v>721</v>
      </c>
      <c r="C45" s="118" t="s">
        <v>1317</v>
      </c>
      <c r="D45" s="116">
        <v>0</v>
      </c>
      <c r="E45" s="116">
        <v>0</v>
      </c>
      <c r="F45" s="116">
        <v>0</v>
      </c>
      <c r="G45" s="116">
        <v>0</v>
      </c>
      <c r="H45" s="116">
        <v>0</v>
      </c>
      <c r="I45" s="116">
        <v>0</v>
      </c>
      <c r="J45" s="116">
        <v>0</v>
      </c>
      <c r="K45" s="116">
        <v>0</v>
      </c>
      <c r="L45" s="116">
        <v>0</v>
      </c>
      <c r="M45" s="116">
        <v>0</v>
      </c>
      <c r="N45" s="116">
        <v>0</v>
      </c>
      <c r="O45" s="116">
        <v>0</v>
      </c>
      <c r="P45" s="116">
        <v>0</v>
      </c>
      <c r="Q45" s="116">
        <v>0</v>
      </c>
      <c r="R45" s="116">
        <v>0</v>
      </c>
      <c r="S45" s="116">
        <v>0</v>
      </c>
      <c r="T45" s="116">
        <v>0</v>
      </c>
      <c r="U45" s="116">
        <v>0</v>
      </c>
      <c r="V45" s="116">
        <v>0</v>
      </c>
      <c r="W45" s="116">
        <v>0</v>
      </c>
      <c r="X45" s="116">
        <v>0</v>
      </c>
      <c r="Y45" s="116">
        <v>0</v>
      </c>
      <c r="Z45" s="116">
        <v>0</v>
      </c>
      <c r="AA45" s="116">
        <v>0</v>
      </c>
      <c r="AB45" s="116">
        <v>0</v>
      </c>
      <c r="AC45" s="116">
        <v>0</v>
      </c>
      <c r="AD45" s="116">
        <v>0</v>
      </c>
      <c r="AE45" s="116">
        <v>0</v>
      </c>
      <c r="AF45" s="116">
        <v>0</v>
      </c>
      <c r="AG45" s="116">
        <v>0</v>
      </c>
      <c r="AH45" s="116">
        <v>0</v>
      </c>
      <c r="AI45" s="116">
        <v>0</v>
      </c>
      <c r="AJ45" s="116">
        <v>0</v>
      </c>
      <c r="AK45" s="116">
        <v>0</v>
      </c>
      <c r="AL45" s="95">
        <f t="shared" si="2"/>
        <v>0</v>
      </c>
      <c r="AO45" s="70"/>
    </row>
    <row r="46" spans="1:41" ht="33" customHeight="1">
      <c r="A46" s="87">
        <v>115</v>
      </c>
      <c r="B46" s="88" t="s">
        <v>722</v>
      </c>
      <c r="C46" s="89" t="s">
        <v>7014</v>
      </c>
      <c r="D46" s="116">
        <v>0</v>
      </c>
      <c r="E46" s="116">
        <v>0</v>
      </c>
      <c r="F46" s="116">
        <v>0</v>
      </c>
      <c r="G46" s="116">
        <v>0</v>
      </c>
      <c r="H46" s="116">
        <v>0</v>
      </c>
      <c r="I46" s="116">
        <v>0</v>
      </c>
      <c r="J46" s="116">
        <v>0</v>
      </c>
      <c r="K46" s="116">
        <v>0</v>
      </c>
      <c r="L46" s="116">
        <v>0</v>
      </c>
      <c r="M46" s="116">
        <v>0</v>
      </c>
      <c r="N46" s="116">
        <v>0</v>
      </c>
      <c r="O46" s="116">
        <v>0</v>
      </c>
      <c r="P46" s="116">
        <v>0</v>
      </c>
      <c r="Q46" s="116">
        <v>0</v>
      </c>
      <c r="R46" s="116">
        <v>0</v>
      </c>
      <c r="S46" s="116">
        <v>0</v>
      </c>
      <c r="T46" s="116">
        <v>0</v>
      </c>
      <c r="U46" s="116">
        <v>0</v>
      </c>
      <c r="V46" s="116">
        <v>0</v>
      </c>
      <c r="W46" s="116">
        <v>0</v>
      </c>
      <c r="X46" s="116">
        <v>0</v>
      </c>
      <c r="Y46" s="116">
        <v>0</v>
      </c>
      <c r="Z46" s="116">
        <v>0</v>
      </c>
      <c r="AA46" s="116">
        <v>0</v>
      </c>
      <c r="AB46" s="116">
        <v>0</v>
      </c>
      <c r="AC46" s="116">
        <v>0</v>
      </c>
      <c r="AD46" s="116">
        <v>0</v>
      </c>
      <c r="AE46" s="116">
        <v>0</v>
      </c>
      <c r="AF46" s="116">
        <v>0</v>
      </c>
      <c r="AG46" s="116">
        <v>0</v>
      </c>
      <c r="AH46" s="116">
        <v>0</v>
      </c>
      <c r="AI46" s="116">
        <v>0</v>
      </c>
      <c r="AJ46" s="116">
        <v>0</v>
      </c>
      <c r="AK46" s="116">
        <v>0</v>
      </c>
      <c r="AL46" s="95">
        <f t="shared" si="2"/>
        <v>0</v>
      </c>
      <c r="AO46" s="70"/>
    </row>
    <row r="47" spans="1:41" ht="33" customHeight="1">
      <c r="A47" s="87">
        <v>117</v>
      </c>
      <c r="B47" s="88" t="s">
        <v>723</v>
      </c>
      <c r="C47" s="89" t="s">
        <v>7018</v>
      </c>
      <c r="D47" s="116">
        <v>0</v>
      </c>
      <c r="E47" s="116">
        <v>0</v>
      </c>
      <c r="F47" s="116">
        <v>3200790</v>
      </c>
      <c r="G47" s="116">
        <v>1672</v>
      </c>
      <c r="H47" s="116">
        <v>0</v>
      </c>
      <c r="I47" s="116">
        <v>4000</v>
      </c>
      <c r="J47" s="116">
        <v>0</v>
      </c>
      <c r="K47" s="116">
        <v>0</v>
      </c>
      <c r="L47" s="116">
        <v>0</v>
      </c>
      <c r="M47" s="116">
        <v>0</v>
      </c>
      <c r="N47" s="116">
        <v>0</v>
      </c>
      <c r="O47" s="116">
        <v>0</v>
      </c>
      <c r="P47" s="116">
        <v>0</v>
      </c>
      <c r="Q47" s="116">
        <v>0</v>
      </c>
      <c r="R47" s="116">
        <v>0</v>
      </c>
      <c r="S47" s="116">
        <v>0</v>
      </c>
      <c r="T47" s="116">
        <v>0</v>
      </c>
      <c r="U47" s="116">
        <v>0</v>
      </c>
      <c r="V47" s="116">
        <v>0</v>
      </c>
      <c r="W47" s="116">
        <v>0</v>
      </c>
      <c r="X47" s="116">
        <v>0</v>
      </c>
      <c r="Y47" s="116">
        <v>0</v>
      </c>
      <c r="Z47" s="116">
        <v>0</v>
      </c>
      <c r="AA47" s="116">
        <v>0</v>
      </c>
      <c r="AB47" s="116">
        <v>0</v>
      </c>
      <c r="AC47" s="116">
        <v>0</v>
      </c>
      <c r="AD47" s="116">
        <v>0</v>
      </c>
      <c r="AE47" s="116">
        <v>0</v>
      </c>
      <c r="AF47" s="116">
        <v>0</v>
      </c>
      <c r="AG47" s="116">
        <v>0</v>
      </c>
      <c r="AH47" s="116">
        <v>0</v>
      </c>
      <c r="AI47" s="116">
        <v>0</v>
      </c>
      <c r="AJ47" s="116">
        <v>0</v>
      </c>
      <c r="AK47" s="116">
        <v>0</v>
      </c>
      <c r="AL47" s="95">
        <f t="shared" si="2"/>
        <v>3206462</v>
      </c>
      <c r="AO47" s="70"/>
    </row>
    <row r="48" spans="1:41" ht="33" customHeight="1">
      <c r="A48" s="87">
        <v>119</v>
      </c>
      <c r="B48" s="88" t="s">
        <v>724</v>
      </c>
      <c r="C48" s="89" t="s">
        <v>7018</v>
      </c>
      <c r="D48" s="116">
        <v>0</v>
      </c>
      <c r="E48" s="116">
        <v>0</v>
      </c>
      <c r="F48" s="116">
        <v>0</v>
      </c>
      <c r="G48" s="116">
        <v>0</v>
      </c>
      <c r="H48" s="116">
        <v>0</v>
      </c>
      <c r="I48" s="116">
        <v>0</v>
      </c>
      <c r="J48" s="116">
        <v>0</v>
      </c>
      <c r="K48" s="116">
        <v>0</v>
      </c>
      <c r="L48" s="116">
        <v>0</v>
      </c>
      <c r="M48" s="116">
        <v>0</v>
      </c>
      <c r="N48" s="116">
        <v>0</v>
      </c>
      <c r="O48" s="116">
        <v>0</v>
      </c>
      <c r="P48" s="116">
        <v>0</v>
      </c>
      <c r="Q48" s="116">
        <v>0</v>
      </c>
      <c r="R48" s="116">
        <v>0</v>
      </c>
      <c r="S48" s="116">
        <v>0</v>
      </c>
      <c r="T48" s="116">
        <v>0</v>
      </c>
      <c r="U48" s="116">
        <v>0</v>
      </c>
      <c r="V48" s="116">
        <v>0</v>
      </c>
      <c r="W48" s="116">
        <v>0</v>
      </c>
      <c r="X48" s="116">
        <v>0</v>
      </c>
      <c r="Y48" s="116">
        <v>0</v>
      </c>
      <c r="Z48" s="116">
        <v>0</v>
      </c>
      <c r="AA48" s="116">
        <v>0</v>
      </c>
      <c r="AB48" s="116">
        <v>0</v>
      </c>
      <c r="AC48" s="116">
        <v>0</v>
      </c>
      <c r="AD48" s="116">
        <v>0</v>
      </c>
      <c r="AE48" s="116">
        <v>0</v>
      </c>
      <c r="AF48" s="116">
        <v>0</v>
      </c>
      <c r="AG48" s="116">
        <v>0</v>
      </c>
      <c r="AH48" s="116">
        <v>0</v>
      </c>
      <c r="AI48" s="116">
        <v>0</v>
      </c>
      <c r="AJ48" s="116">
        <v>0</v>
      </c>
      <c r="AK48" s="116">
        <v>0</v>
      </c>
      <c r="AL48" s="95">
        <f t="shared" si="2"/>
        <v>0</v>
      </c>
      <c r="AO48" s="70"/>
    </row>
    <row r="49" spans="1:41" ht="33" customHeight="1">
      <c r="A49" s="87">
        <v>121</v>
      </c>
      <c r="B49" s="88" t="s">
        <v>725</v>
      </c>
      <c r="C49" s="89" t="s">
        <v>7017</v>
      </c>
      <c r="D49" s="116">
        <v>0</v>
      </c>
      <c r="E49" s="116">
        <v>0</v>
      </c>
      <c r="F49" s="116">
        <v>0</v>
      </c>
      <c r="G49" s="116">
        <v>0</v>
      </c>
      <c r="H49" s="116">
        <v>0</v>
      </c>
      <c r="I49" s="116">
        <v>0</v>
      </c>
      <c r="J49" s="116">
        <v>0</v>
      </c>
      <c r="K49" s="116">
        <v>0</v>
      </c>
      <c r="L49" s="116">
        <v>0</v>
      </c>
      <c r="M49" s="116">
        <v>0</v>
      </c>
      <c r="N49" s="116">
        <v>0</v>
      </c>
      <c r="O49" s="116">
        <v>0</v>
      </c>
      <c r="P49" s="116">
        <v>0</v>
      </c>
      <c r="Q49" s="116">
        <v>0</v>
      </c>
      <c r="R49" s="116">
        <v>0</v>
      </c>
      <c r="S49" s="116">
        <v>0</v>
      </c>
      <c r="T49" s="116">
        <v>0</v>
      </c>
      <c r="U49" s="116">
        <v>0</v>
      </c>
      <c r="V49" s="116">
        <v>0</v>
      </c>
      <c r="W49" s="116">
        <v>0</v>
      </c>
      <c r="X49" s="116">
        <v>0</v>
      </c>
      <c r="Y49" s="116">
        <v>0</v>
      </c>
      <c r="Z49" s="116">
        <v>0</v>
      </c>
      <c r="AA49" s="116">
        <v>0</v>
      </c>
      <c r="AB49" s="116">
        <v>0</v>
      </c>
      <c r="AC49" s="116">
        <v>0</v>
      </c>
      <c r="AD49" s="116">
        <v>0</v>
      </c>
      <c r="AE49" s="116">
        <v>0</v>
      </c>
      <c r="AF49" s="116">
        <v>0</v>
      </c>
      <c r="AG49" s="116">
        <v>0</v>
      </c>
      <c r="AH49" s="116">
        <v>0</v>
      </c>
      <c r="AI49" s="116">
        <v>0</v>
      </c>
      <c r="AJ49" s="116">
        <v>0</v>
      </c>
      <c r="AK49" s="116">
        <v>0</v>
      </c>
      <c r="AL49" s="95">
        <f t="shared" si="2"/>
        <v>0</v>
      </c>
      <c r="AO49" s="70"/>
    </row>
    <row r="50" spans="1:41" ht="33" customHeight="1">
      <c r="A50" s="87">
        <v>124</v>
      </c>
      <c r="B50" s="88" t="s">
        <v>726</v>
      </c>
      <c r="C50" s="89" t="s">
        <v>7012</v>
      </c>
      <c r="D50" s="116">
        <v>0</v>
      </c>
      <c r="E50" s="116">
        <v>0</v>
      </c>
      <c r="F50" s="116">
        <v>0</v>
      </c>
      <c r="G50" s="116">
        <v>0</v>
      </c>
      <c r="H50" s="116">
        <v>0</v>
      </c>
      <c r="I50" s="116">
        <v>0</v>
      </c>
      <c r="J50" s="116">
        <v>0</v>
      </c>
      <c r="K50" s="116">
        <v>0</v>
      </c>
      <c r="L50" s="116">
        <v>0</v>
      </c>
      <c r="M50" s="116">
        <v>0</v>
      </c>
      <c r="N50" s="116">
        <v>0</v>
      </c>
      <c r="O50" s="116">
        <v>0</v>
      </c>
      <c r="P50" s="116">
        <v>0</v>
      </c>
      <c r="Q50" s="116">
        <v>0</v>
      </c>
      <c r="R50" s="116">
        <v>0</v>
      </c>
      <c r="S50" s="116">
        <v>0</v>
      </c>
      <c r="T50" s="116">
        <v>0</v>
      </c>
      <c r="U50" s="116">
        <v>0</v>
      </c>
      <c r="V50" s="116">
        <v>0</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95">
        <f t="shared" si="2"/>
        <v>0</v>
      </c>
      <c r="AO50" s="70"/>
    </row>
    <row r="51" spans="1:41" ht="33" customHeight="1">
      <c r="A51" s="87">
        <v>129</v>
      </c>
      <c r="B51" s="88" t="s">
        <v>727</v>
      </c>
      <c r="C51" s="89" t="s">
        <v>7009</v>
      </c>
      <c r="D51" s="116">
        <v>0</v>
      </c>
      <c r="E51" s="116">
        <v>0</v>
      </c>
      <c r="F51" s="116">
        <v>488743</v>
      </c>
      <c r="G51" s="116">
        <v>2400</v>
      </c>
      <c r="H51" s="116">
        <v>0</v>
      </c>
      <c r="I51" s="116">
        <v>0</v>
      </c>
      <c r="J51" s="116">
        <v>0</v>
      </c>
      <c r="K51" s="116">
        <v>0</v>
      </c>
      <c r="L51" s="116">
        <v>1991.9599999999998</v>
      </c>
      <c r="M51" s="116">
        <v>0</v>
      </c>
      <c r="N51" s="116">
        <v>0</v>
      </c>
      <c r="O51" s="116">
        <v>0</v>
      </c>
      <c r="P51" s="116">
        <v>9097.18</v>
      </c>
      <c r="Q51" s="116">
        <v>0</v>
      </c>
      <c r="R51" s="116">
        <v>0</v>
      </c>
      <c r="S51" s="116">
        <v>0</v>
      </c>
      <c r="T51" s="116">
        <v>0</v>
      </c>
      <c r="U51" s="116">
        <v>0</v>
      </c>
      <c r="V51" s="116">
        <v>0</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95">
        <f t="shared" si="2"/>
        <v>502232.14</v>
      </c>
      <c r="AO51" s="70"/>
    </row>
    <row r="52" spans="1:41" ht="33" customHeight="1">
      <c r="A52" s="87">
        <v>130</v>
      </c>
      <c r="B52" s="88" t="s">
        <v>728</v>
      </c>
      <c r="C52" s="89" t="s">
        <v>7008</v>
      </c>
      <c r="D52" s="116">
        <v>0</v>
      </c>
      <c r="E52" s="116">
        <v>0</v>
      </c>
      <c r="F52" s="116">
        <v>2161695.2000000002</v>
      </c>
      <c r="G52" s="116">
        <v>2069511.7</v>
      </c>
      <c r="H52" s="116">
        <v>0</v>
      </c>
      <c r="I52" s="116">
        <v>0</v>
      </c>
      <c r="J52" s="116">
        <v>0</v>
      </c>
      <c r="K52" s="116">
        <v>0</v>
      </c>
      <c r="L52" s="116">
        <v>0</v>
      </c>
      <c r="M52" s="116">
        <v>8912</v>
      </c>
      <c r="N52" s="116">
        <v>0</v>
      </c>
      <c r="O52" s="116">
        <v>0</v>
      </c>
      <c r="P52" s="116">
        <v>0</v>
      </c>
      <c r="Q52" s="116">
        <v>0</v>
      </c>
      <c r="R52" s="116">
        <v>0</v>
      </c>
      <c r="S52" s="116">
        <v>0</v>
      </c>
      <c r="T52" s="116">
        <v>0</v>
      </c>
      <c r="U52" s="116">
        <v>0</v>
      </c>
      <c r="V52" s="116">
        <v>0</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95">
        <f t="shared" si="2"/>
        <v>4240118.9000000004</v>
      </c>
      <c r="AO52" s="70"/>
    </row>
    <row r="53" spans="1:41" ht="33" customHeight="1">
      <c r="A53" s="87">
        <v>132</v>
      </c>
      <c r="B53" s="88" t="s">
        <v>729</v>
      </c>
      <c r="C53" s="89" t="s">
        <v>7009</v>
      </c>
      <c r="D53" s="116">
        <v>0</v>
      </c>
      <c r="E53" s="116">
        <v>2500000</v>
      </c>
      <c r="F53" s="116">
        <v>4184716.34</v>
      </c>
      <c r="G53" s="116">
        <v>79270.779999999984</v>
      </c>
      <c r="H53" s="116">
        <v>0</v>
      </c>
      <c r="I53" s="116">
        <v>2968.91</v>
      </c>
      <c r="J53" s="116">
        <v>126077615.56999999</v>
      </c>
      <c r="K53" s="116">
        <v>0</v>
      </c>
      <c r="L53" s="116">
        <v>7180.3</v>
      </c>
      <c r="M53" s="116">
        <v>0</v>
      </c>
      <c r="N53" s="116">
        <v>0</v>
      </c>
      <c r="O53" s="116">
        <v>0</v>
      </c>
      <c r="P53" s="116">
        <v>0</v>
      </c>
      <c r="Q53" s="116">
        <v>0</v>
      </c>
      <c r="R53" s="116">
        <v>0</v>
      </c>
      <c r="S53" s="116">
        <v>0</v>
      </c>
      <c r="T53" s="116">
        <v>0</v>
      </c>
      <c r="U53" s="116">
        <v>0</v>
      </c>
      <c r="V53" s="116">
        <v>0</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95">
        <f t="shared" si="2"/>
        <v>132851751.89999999</v>
      </c>
      <c r="AO53" s="70"/>
    </row>
    <row r="54" spans="1:41" ht="33" customHeight="1">
      <c r="A54" s="87">
        <v>133</v>
      </c>
      <c r="B54" s="88" t="s">
        <v>730</v>
      </c>
      <c r="C54" s="89" t="s">
        <v>7013</v>
      </c>
      <c r="D54" s="116">
        <v>0</v>
      </c>
      <c r="E54" s="116">
        <v>0</v>
      </c>
      <c r="F54" s="116">
        <v>174359.15000000078</v>
      </c>
      <c r="G54" s="116">
        <v>31837</v>
      </c>
      <c r="H54" s="116">
        <v>0</v>
      </c>
      <c r="I54" s="116">
        <v>0</v>
      </c>
      <c r="J54" s="116">
        <v>0</v>
      </c>
      <c r="K54" s="116">
        <v>0</v>
      </c>
      <c r="L54" s="116">
        <v>0</v>
      </c>
      <c r="M54" s="116">
        <v>0</v>
      </c>
      <c r="N54" s="116">
        <v>0</v>
      </c>
      <c r="O54" s="116">
        <v>0</v>
      </c>
      <c r="P54" s="116">
        <v>0</v>
      </c>
      <c r="Q54" s="116">
        <v>0</v>
      </c>
      <c r="R54" s="116">
        <v>0</v>
      </c>
      <c r="S54" s="116">
        <v>0</v>
      </c>
      <c r="T54" s="116">
        <v>0</v>
      </c>
      <c r="U54" s="116">
        <v>0</v>
      </c>
      <c r="V54" s="116">
        <v>0</v>
      </c>
      <c r="W54" s="116">
        <v>0</v>
      </c>
      <c r="X54" s="116">
        <v>0</v>
      </c>
      <c r="Y54" s="116">
        <v>0</v>
      </c>
      <c r="Z54" s="116">
        <v>0</v>
      </c>
      <c r="AA54" s="116">
        <v>0</v>
      </c>
      <c r="AB54" s="116">
        <v>0</v>
      </c>
      <c r="AC54" s="116">
        <v>0</v>
      </c>
      <c r="AD54" s="116">
        <v>0</v>
      </c>
      <c r="AE54" s="116">
        <v>0</v>
      </c>
      <c r="AF54" s="116">
        <v>0</v>
      </c>
      <c r="AG54" s="116">
        <v>0</v>
      </c>
      <c r="AH54" s="116">
        <v>0</v>
      </c>
      <c r="AI54" s="116">
        <v>0</v>
      </c>
      <c r="AJ54" s="116">
        <v>0</v>
      </c>
      <c r="AK54" s="116">
        <v>0</v>
      </c>
      <c r="AL54" s="95">
        <f t="shared" si="2"/>
        <v>206196.15000000078</v>
      </c>
      <c r="AO54" s="70"/>
    </row>
    <row r="55" spans="1:41" ht="33" customHeight="1">
      <c r="A55" s="87">
        <v>134</v>
      </c>
      <c r="B55" s="88" t="s">
        <v>731</v>
      </c>
      <c r="C55" s="89" t="s">
        <v>7010</v>
      </c>
      <c r="D55" s="116">
        <v>0</v>
      </c>
      <c r="E55" s="116">
        <v>0</v>
      </c>
      <c r="F55" s="116">
        <v>29743032.370000005</v>
      </c>
      <c r="G55" s="116">
        <v>10965.08</v>
      </c>
      <c r="H55" s="116">
        <v>0</v>
      </c>
      <c r="I55" s="116">
        <v>0</v>
      </c>
      <c r="J55" s="116">
        <v>69600</v>
      </c>
      <c r="K55" s="116">
        <v>0</v>
      </c>
      <c r="L55" s="116">
        <v>0</v>
      </c>
      <c r="M55" s="116">
        <v>0</v>
      </c>
      <c r="N55" s="116">
        <v>0</v>
      </c>
      <c r="O55" s="116">
        <v>0</v>
      </c>
      <c r="P55" s="116">
        <v>0</v>
      </c>
      <c r="Q55" s="116">
        <v>0</v>
      </c>
      <c r="R55" s="116">
        <v>0</v>
      </c>
      <c r="S55" s="116">
        <v>0</v>
      </c>
      <c r="T55" s="116">
        <v>0</v>
      </c>
      <c r="U55" s="116">
        <v>0</v>
      </c>
      <c r="V55" s="116">
        <v>0</v>
      </c>
      <c r="W55" s="116">
        <v>0</v>
      </c>
      <c r="X55" s="116">
        <v>0</v>
      </c>
      <c r="Y55" s="116">
        <v>0</v>
      </c>
      <c r="Z55" s="116">
        <v>0</v>
      </c>
      <c r="AA55" s="116">
        <v>0</v>
      </c>
      <c r="AB55" s="116">
        <v>0</v>
      </c>
      <c r="AC55" s="116">
        <v>0</v>
      </c>
      <c r="AD55" s="116">
        <v>0</v>
      </c>
      <c r="AE55" s="116">
        <v>0</v>
      </c>
      <c r="AF55" s="116">
        <v>0</v>
      </c>
      <c r="AG55" s="116">
        <v>0</v>
      </c>
      <c r="AH55" s="116">
        <v>0</v>
      </c>
      <c r="AI55" s="116">
        <v>0</v>
      </c>
      <c r="AJ55" s="116">
        <v>0</v>
      </c>
      <c r="AK55" s="116">
        <v>0</v>
      </c>
      <c r="AL55" s="95">
        <f t="shared" si="2"/>
        <v>29823597.450000003</v>
      </c>
      <c r="AO55" s="70"/>
    </row>
    <row r="56" spans="1:41" ht="33" customHeight="1">
      <c r="A56" s="87">
        <v>137</v>
      </c>
      <c r="B56" s="88" t="s">
        <v>732</v>
      </c>
      <c r="C56" s="89" t="s">
        <v>7009</v>
      </c>
      <c r="D56" s="116">
        <v>0</v>
      </c>
      <c r="E56" s="116">
        <v>0</v>
      </c>
      <c r="F56" s="116">
        <v>0</v>
      </c>
      <c r="G56" s="116">
        <v>0</v>
      </c>
      <c r="H56" s="116">
        <v>0</v>
      </c>
      <c r="I56" s="116">
        <v>0</v>
      </c>
      <c r="J56" s="116">
        <v>0</v>
      </c>
      <c r="K56" s="116">
        <v>0</v>
      </c>
      <c r="L56" s="116">
        <v>0</v>
      </c>
      <c r="M56" s="116">
        <v>0</v>
      </c>
      <c r="N56" s="116">
        <v>0</v>
      </c>
      <c r="O56" s="116">
        <v>0</v>
      </c>
      <c r="P56" s="116">
        <v>0</v>
      </c>
      <c r="Q56" s="116">
        <v>0</v>
      </c>
      <c r="R56" s="116">
        <v>0</v>
      </c>
      <c r="S56" s="116">
        <v>0</v>
      </c>
      <c r="T56" s="116">
        <v>0</v>
      </c>
      <c r="U56" s="116">
        <v>0</v>
      </c>
      <c r="V56" s="116">
        <v>0</v>
      </c>
      <c r="W56" s="116">
        <v>0</v>
      </c>
      <c r="X56" s="116">
        <v>0</v>
      </c>
      <c r="Y56" s="116">
        <v>0</v>
      </c>
      <c r="Z56" s="116">
        <v>0</v>
      </c>
      <c r="AA56" s="116">
        <v>0</v>
      </c>
      <c r="AB56" s="116">
        <v>0</v>
      </c>
      <c r="AC56" s="116">
        <v>0</v>
      </c>
      <c r="AD56" s="116">
        <v>0</v>
      </c>
      <c r="AE56" s="116">
        <v>0</v>
      </c>
      <c r="AF56" s="116">
        <v>0</v>
      </c>
      <c r="AG56" s="116">
        <v>0</v>
      </c>
      <c r="AH56" s="116">
        <v>0</v>
      </c>
      <c r="AI56" s="116">
        <v>0</v>
      </c>
      <c r="AJ56" s="116">
        <v>0</v>
      </c>
      <c r="AK56" s="116">
        <v>0</v>
      </c>
      <c r="AL56" s="95">
        <f t="shared" si="2"/>
        <v>0</v>
      </c>
      <c r="AO56" s="70"/>
    </row>
    <row r="57" spans="1:41" ht="33" customHeight="1">
      <c r="A57" s="87">
        <v>138</v>
      </c>
      <c r="B57" s="88" t="s">
        <v>733</v>
      </c>
      <c r="C57" s="118" t="s">
        <v>1317</v>
      </c>
      <c r="D57" s="116">
        <v>0</v>
      </c>
      <c r="E57" s="116">
        <v>0</v>
      </c>
      <c r="F57" s="116">
        <v>0</v>
      </c>
      <c r="G57" s="116">
        <v>0</v>
      </c>
      <c r="H57" s="116">
        <v>0</v>
      </c>
      <c r="I57" s="116">
        <v>0</v>
      </c>
      <c r="J57" s="116">
        <v>0</v>
      </c>
      <c r="K57" s="116">
        <v>0</v>
      </c>
      <c r="L57" s="116">
        <v>0</v>
      </c>
      <c r="M57" s="116">
        <v>0</v>
      </c>
      <c r="N57" s="116">
        <v>0</v>
      </c>
      <c r="O57" s="116">
        <v>0</v>
      </c>
      <c r="P57" s="116">
        <v>0</v>
      </c>
      <c r="Q57" s="116">
        <v>0</v>
      </c>
      <c r="R57" s="116">
        <v>0</v>
      </c>
      <c r="S57" s="116">
        <v>0</v>
      </c>
      <c r="T57" s="116">
        <v>0</v>
      </c>
      <c r="U57" s="116">
        <v>0</v>
      </c>
      <c r="V57" s="116">
        <v>0</v>
      </c>
      <c r="W57" s="116">
        <v>0</v>
      </c>
      <c r="X57" s="116">
        <v>0</v>
      </c>
      <c r="Y57" s="116">
        <v>0</v>
      </c>
      <c r="Z57" s="116">
        <v>0</v>
      </c>
      <c r="AA57" s="116">
        <v>0</v>
      </c>
      <c r="AB57" s="116">
        <v>0</v>
      </c>
      <c r="AC57" s="116">
        <v>0</v>
      </c>
      <c r="AD57" s="116">
        <v>0</v>
      </c>
      <c r="AE57" s="116">
        <v>0</v>
      </c>
      <c r="AF57" s="116">
        <v>0</v>
      </c>
      <c r="AG57" s="116">
        <v>0</v>
      </c>
      <c r="AH57" s="116">
        <v>0</v>
      </c>
      <c r="AI57" s="116">
        <v>0</v>
      </c>
      <c r="AJ57" s="116">
        <v>0</v>
      </c>
      <c r="AK57" s="116">
        <v>0</v>
      </c>
      <c r="AL57" s="95">
        <f t="shared" si="2"/>
        <v>0</v>
      </c>
      <c r="AO57" s="70"/>
    </row>
    <row r="58" spans="1:41" ht="33" customHeight="1">
      <c r="A58" s="87">
        <v>139</v>
      </c>
      <c r="B58" s="88" t="s">
        <v>734</v>
      </c>
      <c r="C58" s="118" t="s">
        <v>1317</v>
      </c>
      <c r="D58" s="116">
        <v>0</v>
      </c>
      <c r="E58" s="116">
        <v>0</v>
      </c>
      <c r="F58" s="116">
        <v>0</v>
      </c>
      <c r="G58" s="116">
        <v>0</v>
      </c>
      <c r="H58" s="116">
        <v>0</v>
      </c>
      <c r="I58" s="116">
        <v>0</v>
      </c>
      <c r="J58" s="116">
        <v>0</v>
      </c>
      <c r="K58" s="116">
        <v>0</v>
      </c>
      <c r="L58" s="116">
        <v>0</v>
      </c>
      <c r="M58" s="116">
        <v>0</v>
      </c>
      <c r="N58" s="116">
        <v>0</v>
      </c>
      <c r="O58" s="116">
        <v>0</v>
      </c>
      <c r="P58" s="116">
        <v>0</v>
      </c>
      <c r="Q58" s="116">
        <v>0</v>
      </c>
      <c r="R58" s="116">
        <v>0</v>
      </c>
      <c r="S58" s="116">
        <v>0</v>
      </c>
      <c r="T58" s="116">
        <v>0</v>
      </c>
      <c r="U58" s="116">
        <v>0</v>
      </c>
      <c r="V58" s="116">
        <v>0</v>
      </c>
      <c r="W58" s="116">
        <v>0</v>
      </c>
      <c r="X58" s="116">
        <v>0</v>
      </c>
      <c r="Y58" s="116">
        <v>0</v>
      </c>
      <c r="Z58" s="116">
        <v>0</v>
      </c>
      <c r="AA58" s="116">
        <v>0</v>
      </c>
      <c r="AB58" s="116">
        <v>0</v>
      </c>
      <c r="AC58" s="116">
        <v>0</v>
      </c>
      <c r="AD58" s="116">
        <v>0</v>
      </c>
      <c r="AE58" s="116">
        <v>0</v>
      </c>
      <c r="AF58" s="116">
        <v>0</v>
      </c>
      <c r="AG58" s="116">
        <v>0</v>
      </c>
      <c r="AH58" s="116">
        <v>0</v>
      </c>
      <c r="AI58" s="116">
        <v>0</v>
      </c>
      <c r="AJ58" s="116">
        <v>0</v>
      </c>
      <c r="AK58" s="116">
        <v>0</v>
      </c>
      <c r="AL58" s="95">
        <f t="shared" si="2"/>
        <v>0</v>
      </c>
      <c r="AO58" s="70"/>
    </row>
    <row r="59" spans="1:41" ht="33" customHeight="1">
      <c r="A59" s="87">
        <v>140</v>
      </c>
      <c r="B59" s="88" t="s">
        <v>735</v>
      </c>
      <c r="C59" s="118" t="s">
        <v>1317</v>
      </c>
      <c r="D59" s="116">
        <v>0</v>
      </c>
      <c r="E59" s="116">
        <v>0</v>
      </c>
      <c r="F59" s="116">
        <v>0</v>
      </c>
      <c r="G59" s="116">
        <v>0</v>
      </c>
      <c r="H59" s="116">
        <v>0</v>
      </c>
      <c r="I59" s="116">
        <v>0</v>
      </c>
      <c r="J59" s="116">
        <v>0</v>
      </c>
      <c r="K59" s="116">
        <v>0</v>
      </c>
      <c r="L59" s="116">
        <v>0</v>
      </c>
      <c r="M59" s="116">
        <v>0</v>
      </c>
      <c r="N59" s="116">
        <v>0</v>
      </c>
      <c r="O59" s="116">
        <v>0</v>
      </c>
      <c r="P59" s="116">
        <v>0</v>
      </c>
      <c r="Q59" s="116">
        <v>0</v>
      </c>
      <c r="R59" s="116">
        <v>0</v>
      </c>
      <c r="S59" s="116">
        <v>0</v>
      </c>
      <c r="T59" s="116">
        <v>0</v>
      </c>
      <c r="U59" s="116">
        <v>0</v>
      </c>
      <c r="V59" s="116">
        <v>0</v>
      </c>
      <c r="W59" s="116">
        <v>0</v>
      </c>
      <c r="X59" s="116">
        <v>0</v>
      </c>
      <c r="Y59" s="116">
        <v>0</v>
      </c>
      <c r="Z59" s="116">
        <v>0</v>
      </c>
      <c r="AA59" s="116">
        <v>0</v>
      </c>
      <c r="AB59" s="116">
        <v>0</v>
      </c>
      <c r="AC59" s="116">
        <v>0</v>
      </c>
      <c r="AD59" s="116">
        <v>0</v>
      </c>
      <c r="AE59" s="116">
        <v>0</v>
      </c>
      <c r="AF59" s="116">
        <v>0</v>
      </c>
      <c r="AG59" s="116">
        <v>0</v>
      </c>
      <c r="AH59" s="116">
        <v>0</v>
      </c>
      <c r="AI59" s="116">
        <v>0</v>
      </c>
      <c r="AJ59" s="116">
        <v>0</v>
      </c>
      <c r="AK59" s="116">
        <v>0</v>
      </c>
      <c r="AL59" s="95">
        <f t="shared" si="2"/>
        <v>0</v>
      </c>
      <c r="AO59" s="70"/>
    </row>
    <row r="60" spans="1:41" ht="33" customHeight="1">
      <c r="A60" s="87">
        <v>141</v>
      </c>
      <c r="B60" s="88" t="s">
        <v>736</v>
      </c>
      <c r="C60" s="118" t="s">
        <v>1317</v>
      </c>
      <c r="D60" s="116">
        <v>0</v>
      </c>
      <c r="E60" s="116">
        <v>0</v>
      </c>
      <c r="F60" s="116">
        <v>0</v>
      </c>
      <c r="G60" s="116">
        <v>0</v>
      </c>
      <c r="H60" s="116">
        <v>0</v>
      </c>
      <c r="I60" s="116">
        <v>0</v>
      </c>
      <c r="J60" s="116">
        <v>0</v>
      </c>
      <c r="K60" s="116">
        <v>0</v>
      </c>
      <c r="L60" s="116">
        <v>0</v>
      </c>
      <c r="M60" s="116">
        <v>0</v>
      </c>
      <c r="N60" s="116">
        <v>0</v>
      </c>
      <c r="O60" s="116">
        <v>0</v>
      </c>
      <c r="P60" s="116">
        <v>0</v>
      </c>
      <c r="Q60" s="116">
        <v>0</v>
      </c>
      <c r="R60" s="116">
        <v>0</v>
      </c>
      <c r="S60" s="116">
        <v>0</v>
      </c>
      <c r="T60" s="116">
        <v>0</v>
      </c>
      <c r="U60" s="116">
        <v>0</v>
      </c>
      <c r="V60" s="116">
        <v>0</v>
      </c>
      <c r="W60" s="116">
        <v>0</v>
      </c>
      <c r="X60" s="116">
        <v>0</v>
      </c>
      <c r="Y60" s="116">
        <v>0</v>
      </c>
      <c r="Z60" s="116">
        <v>0</v>
      </c>
      <c r="AA60" s="116">
        <v>0</v>
      </c>
      <c r="AB60" s="116">
        <v>0</v>
      </c>
      <c r="AC60" s="116">
        <v>0</v>
      </c>
      <c r="AD60" s="116">
        <v>0</v>
      </c>
      <c r="AE60" s="116">
        <v>0</v>
      </c>
      <c r="AF60" s="116">
        <v>0</v>
      </c>
      <c r="AG60" s="116">
        <v>0</v>
      </c>
      <c r="AH60" s="116">
        <v>0</v>
      </c>
      <c r="AI60" s="116">
        <v>0</v>
      </c>
      <c r="AJ60" s="116">
        <v>0</v>
      </c>
      <c r="AK60" s="116">
        <v>0</v>
      </c>
      <c r="AL60" s="95">
        <f t="shared" si="2"/>
        <v>0</v>
      </c>
      <c r="AO60" s="70"/>
    </row>
    <row r="61" spans="1:41" ht="33" customHeight="1">
      <c r="A61" s="87">
        <v>142</v>
      </c>
      <c r="B61" s="88" t="s">
        <v>737</v>
      </c>
      <c r="C61" s="118" t="s">
        <v>1317</v>
      </c>
      <c r="D61" s="116">
        <v>0</v>
      </c>
      <c r="E61" s="116">
        <v>0</v>
      </c>
      <c r="F61" s="116">
        <v>0</v>
      </c>
      <c r="G61" s="116">
        <v>0</v>
      </c>
      <c r="H61" s="116">
        <v>0</v>
      </c>
      <c r="I61" s="116">
        <v>0</v>
      </c>
      <c r="J61" s="116">
        <v>0</v>
      </c>
      <c r="K61" s="116">
        <v>0</v>
      </c>
      <c r="L61" s="116">
        <v>0</v>
      </c>
      <c r="M61" s="116">
        <v>0</v>
      </c>
      <c r="N61" s="116">
        <v>0</v>
      </c>
      <c r="O61" s="116">
        <v>0</v>
      </c>
      <c r="P61" s="116">
        <v>0</v>
      </c>
      <c r="Q61" s="116">
        <v>0</v>
      </c>
      <c r="R61" s="116">
        <v>0</v>
      </c>
      <c r="S61" s="116">
        <v>0</v>
      </c>
      <c r="T61" s="116">
        <v>0</v>
      </c>
      <c r="U61" s="116">
        <v>0</v>
      </c>
      <c r="V61" s="116">
        <v>0</v>
      </c>
      <c r="W61" s="116">
        <v>0</v>
      </c>
      <c r="X61" s="116">
        <v>0</v>
      </c>
      <c r="Y61" s="116">
        <v>0</v>
      </c>
      <c r="Z61" s="116">
        <v>0</v>
      </c>
      <c r="AA61" s="116">
        <v>0</v>
      </c>
      <c r="AB61" s="116">
        <v>0</v>
      </c>
      <c r="AC61" s="116">
        <v>0</v>
      </c>
      <c r="AD61" s="116">
        <v>0</v>
      </c>
      <c r="AE61" s="116">
        <v>0</v>
      </c>
      <c r="AF61" s="116">
        <v>0</v>
      </c>
      <c r="AG61" s="116">
        <v>0</v>
      </c>
      <c r="AH61" s="116">
        <v>0</v>
      </c>
      <c r="AI61" s="116">
        <v>0</v>
      </c>
      <c r="AJ61" s="116">
        <v>0</v>
      </c>
      <c r="AK61" s="116">
        <v>0</v>
      </c>
      <c r="AL61" s="95">
        <f t="shared" si="2"/>
        <v>0</v>
      </c>
      <c r="AO61" s="70"/>
    </row>
    <row r="62" spans="1:41" ht="33" customHeight="1">
      <c r="A62" s="87">
        <v>143</v>
      </c>
      <c r="B62" s="88" t="s">
        <v>87</v>
      </c>
      <c r="C62" s="118" t="s">
        <v>1317</v>
      </c>
      <c r="D62" s="116">
        <v>0</v>
      </c>
      <c r="E62" s="116">
        <v>0</v>
      </c>
      <c r="F62" s="116">
        <v>0</v>
      </c>
      <c r="G62" s="116">
        <v>0</v>
      </c>
      <c r="H62" s="116">
        <v>0</v>
      </c>
      <c r="I62" s="116">
        <v>0</v>
      </c>
      <c r="J62" s="116">
        <v>0</v>
      </c>
      <c r="K62" s="116">
        <v>0</v>
      </c>
      <c r="L62" s="116">
        <v>0</v>
      </c>
      <c r="M62" s="116">
        <v>0</v>
      </c>
      <c r="N62" s="116">
        <v>0</v>
      </c>
      <c r="O62" s="116">
        <v>0</v>
      </c>
      <c r="P62" s="116">
        <v>0</v>
      </c>
      <c r="Q62" s="116">
        <v>0</v>
      </c>
      <c r="R62" s="116">
        <v>0</v>
      </c>
      <c r="S62" s="116">
        <v>0</v>
      </c>
      <c r="T62" s="116">
        <v>0</v>
      </c>
      <c r="U62" s="116">
        <v>0</v>
      </c>
      <c r="V62" s="116">
        <v>0</v>
      </c>
      <c r="W62" s="116">
        <v>0</v>
      </c>
      <c r="X62" s="116">
        <v>0</v>
      </c>
      <c r="Y62" s="116">
        <v>0</v>
      </c>
      <c r="Z62" s="116">
        <v>0</v>
      </c>
      <c r="AA62" s="116">
        <v>0</v>
      </c>
      <c r="AB62" s="116">
        <v>0</v>
      </c>
      <c r="AC62" s="116">
        <v>0</v>
      </c>
      <c r="AD62" s="116">
        <v>0</v>
      </c>
      <c r="AE62" s="116">
        <v>0</v>
      </c>
      <c r="AF62" s="116">
        <v>0</v>
      </c>
      <c r="AG62" s="116">
        <v>0</v>
      </c>
      <c r="AH62" s="116">
        <v>0</v>
      </c>
      <c r="AI62" s="116">
        <v>0</v>
      </c>
      <c r="AJ62" s="116">
        <v>0</v>
      </c>
      <c r="AK62" s="116">
        <v>0</v>
      </c>
      <c r="AL62" s="95">
        <f t="shared" si="2"/>
        <v>0</v>
      </c>
      <c r="AO62" s="70"/>
    </row>
    <row r="63" spans="1:41" ht="33" customHeight="1">
      <c r="A63" s="87">
        <v>144</v>
      </c>
      <c r="B63" s="88" t="s">
        <v>738</v>
      </c>
      <c r="C63" s="118" t="s">
        <v>1317</v>
      </c>
      <c r="D63" s="116">
        <v>0</v>
      </c>
      <c r="E63" s="116">
        <v>0</v>
      </c>
      <c r="F63" s="116">
        <v>0</v>
      </c>
      <c r="G63" s="116">
        <v>0</v>
      </c>
      <c r="H63" s="116">
        <v>0</v>
      </c>
      <c r="I63" s="116">
        <v>0</v>
      </c>
      <c r="J63" s="116">
        <v>0</v>
      </c>
      <c r="K63" s="116">
        <v>0</v>
      </c>
      <c r="L63" s="116">
        <v>0</v>
      </c>
      <c r="M63" s="116">
        <v>0</v>
      </c>
      <c r="N63" s="116">
        <v>0</v>
      </c>
      <c r="O63" s="116">
        <v>0</v>
      </c>
      <c r="P63" s="116">
        <v>0</v>
      </c>
      <c r="Q63" s="116">
        <v>0</v>
      </c>
      <c r="R63" s="116">
        <v>0</v>
      </c>
      <c r="S63" s="116">
        <v>0</v>
      </c>
      <c r="T63" s="116">
        <v>0</v>
      </c>
      <c r="U63" s="116">
        <v>0</v>
      </c>
      <c r="V63" s="116">
        <v>0</v>
      </c>
      <c r="W63" s="116">
        <v>0</v>
      </c>
      <c r="X63" s="116">
        <v>0</v>
      </c>
      <c r="Y63" s="116">
        <v>0</v>
      </c>
      <c r="Z63" s="116">
        <v>0</v>
      </c>
      <c r="AA63" s="116">
        <v>0</v>
      </c>
      <c r="AB63" s="116">
        <v>0</v>
      </c>
      <c r="AC63" s="116">
        <v>0</v>
      </c>
      <c r="AD63" s="116">
        <v>0</v>
      </c>
      <c r="AE63" s="116">
        <v>0</v>
      </c>
      <c r="AF63" s="116">
        <v>0</v>
      </c>
      <c r="AG63" s="116">
        <v>0</v>
      </c>
      <c r="AH63" s="116">
        <v>0</v>
      </c>
      <c r="AI63" s="116">
        <v>0</v>
      </c>
      <c r="AJ63" s="116">
        <v>0</v>
      </c>
      <c r="AK63" s="116">
        <v>0</v>
      </c>
      <c r="AL63" s="95">
        <f t="shared" si="2"/>
        <v>0</v>
      </c>
      <c r="AO63" s="70"/>
    </row>
    <row r="64" spans="1:41" ht="33" customHeight="1">
      <c r="A64" s="87">
        <v>145</v>
      </c>
      <c r="B64" s="88" t="s">
        <v>89</v>
      </c>
      <c r="C64" s="118" t="s">
        <v>1317</v>
      </c>
      <c r="D64" s="116">
        <v>0</v>
      </c>
      <c r="E64" s="116">
        <v>0</v>
      </c>
      <c r="F64" s="116">
        <v>0</v>
      </c>
      <c r="G64" s="116">
        <v>0</v>
      </c>
      <c r="H64" s="116">
        <v>0</v>
      </c>
      <c r="I64" s="116">
        <v>0</v>
      </c>
      <c r="J64" s="116">
        <v>0</v>
      </c>
      <c r="K64" s="116">
        <v>0</v>
      </c>
      <c r="L64" s="116">
        <v>0</v>
      </c>
      <c r="M64" s="116">
        <v>0</v>
      </c>
      <c r="N64" s="116">
        <v>0</v>
      </c>
      <c r="O64" s="116">
        <v>0</v>
      </c>
      <c r="P64" s="116">
        <v>0</v>
      </c>
      <c r="Q64" s="116">
        <v>0</v>
      </c>
      <c r="R64" s="116">
        <v>0</v>
      </c>
      <c r="S64" s="116">
        <v>0</v>
      </c>
      <c r="T64" s="116">
        <v>0</v>
      </c>
      <c r="U64" s="116">
        <v>0</v>
      </c>
      <c r="V64" s="116">
        <v>0</v>
      </c>
      <c r="W64" s="116">
        <v>0</v>
      </c>
      <c r="X64" s="116">
        <v>0</v>
      </c>
      <c r="Y64" s="116">
        <v>0</v>
      </c>
      <c r="Z64" s="116">
        <v>0</v>
      </c>
      <c r="AA64" s="116">
        <v>0</v>
      </c>
      <c r="AB64" s="116">
        <v>0</v>
      </c>
      <c r="AC64" s="116">
        <v>0</v>
      </c>
      <c r="AD64" s="116">
        <v>0</v>
      </c>
      <c r="AE64" s="116">
        <v>0</v>
      </c>
      <c r="AF64" s="116">
        <v>0</v>
      </c>
      <c r="AG64" s="116">
        <v>0</v>
      </c>
      <c r="AH64" s="116">
        <v>0</v>
      </c>
      <c r="AI64" s="116">
        <v>0</v>
      </c>
      <c r="AJ64" s="116">
        <v>0</v>
      </c>
      <c r="AK64" s="116">
        <v>0</v>
      </c>
      <c r="AL64" s="95">
        <f t="shared" si="2"/>
        <v>0</v>
      </c>
      <c r="AO64" s="70"/>
    </row>
    <row r="65" spans="1:41" ht="33" customHeight="1">
      <c r="A65" s="87">
        <v>146</v>
      </c>
      <c r="B65" s="88" t="s">
        <v>90</v>
      </c>
      <c r="C65" s="118" t="s">
        <v>1317</v>
      </c>
      <c r="D65" s="116">
        <v>0</v>
      </c>
      <c r="E65" s="116">
        <v>0</v>
      </c>
      <c r="F65" s="116">
        <v>0</v>
      </c>
      <c r="G65" s="116">
        <v>0</v>
      </c>
      <c r="H65" s="116">
        <v>0</v>
      </c>
      <c r="I65" s="116">
        <v>0</v>
      </c>
      <c r="J65" s="116">
        <v>0</v>
      </c>
      <c r="K65" s="116">
        <v>0</v>
      </c>
      <c r="L65" s="116">
        <v>0</v>
      </c>
      <c r="M65" s="116">
        <v>0</v>
      </c>
      <c r="N65" s="116">
        <v>0</v>
      </c>
      <c r="O65" s="116">
        <v>0</v>
      </c>
      <c r="P65" s="116">
        <v>0</v>
      </c>
      <c r="Q65" s="116">
        <v>0</v>
      </c>
      <c r="R65" s="116">
        <v>0</v>
      </c>
      <c r="S65" s="116">
        <v>0</v>
      </c>
      <c r="T65" s="116">
        <v>0</v>
      </c>
      <c r="U65" s="116">
        <v>0</v>
      </c>
      <c r="V65" s="116">
        <v>0</v>
      </c>
      <c r="W65" s="116">
        <v>0</v>
      </c>
      <c r="X65" s="116">
        <v>0</v>
      </c>
      <c r="Y65" s="116">
        <v>0</v>
      </c>
      <c r="Z65" s="116">
        <v>0</v>
      </c>
      <c r="AA65" s="116">
        <v>0</v>
      </c>
      <c r="AB65" s="116">
        <v>0</v>
      </c>
      <c r="AC65" s="116">
        <v>0</v>
      </c>
      <c r="AD65" s="116">
        <v>0</v>
      </c>
      <c r="AE65" s="116">
        <v>0</v>
      </c>
      <c r="AF65" s="116">
        <v>0</v>
      </c>
      <c r="AG65" s="116">
        <v>0</v>
      </c>
      <c r="AH65" s="116">
        <v>0</v>
      </c>
      <c r="AI65" s="116">
        <v>0</v>
      </c>
      <c r="AJ65" s="116">
        <v>0</v>
      </c>
      <c r="AK65" s="116">
        <v>0</v>
      </c>
      <c r="AL65" s="95">
        <f t="shared" si="2"/>
        <v>0</v>
      </c>
      <c r="AO65" s="70"/>
    </row>
    <row r="66" spans="1:41" ht="33" customHeight="1">
      <c r="A66" s="87">
        <v>147</v>
      </c>
      <c r="B66" s="88" t="s">
        <v>739</v>
      </c>
      <c r="C66" s="118" t="s">
        <v>1317</v>
      </c>
      <c r="D66" s="116">
        <v>0</v>
      </c>
      <c r="E66" s="116">
        <v>0</v>
      </c>
      <c r="F66" s="116">
        <v>0</v>
      </c>
      <c r="G66" s="116">
        <v>0</v>
      </c>
      <c r="H66" s="116">
        <v>0</v>
      </c>
      <c r="I66" s="116">
        <v>0</v>
      </c>
      <c r="J66" s="116">
        <v>0</v>
      </c>
      <c r="K66" s="116">
        <v>0</v>
      </c>
      <c r="L66" s="116">
        <v>0</v>
      </c>
      <c r="M66" s="116">
        <v>0</v>
      </c>
      <c r="N66" s="116">
        <v>0</v>
      </c>
      <c r="O66" s="116">
        <v>0</v>
      </c>
      <c r="P66" s="116">
        <v>0</v>
      </c>
      <c r="Q66" s="116">
        <v>0</v>
      </c>
      <c r="R66" s="116">
        <v>0</v>
      </c>
      <c r="S66" s="116">
        <v>0</v>
      </c>
      <c r="T66" s="116">
        <v>0</v>
      </c>
      <c r="U66" s="116">
        <v>0</v>
      </c>
      <c r="V66" s="116">
        <v>0</v>
      </c>
      <c r="W66" s="116">
        <v>0</v>
      </c>
      <c r="X66" s="116">
        <v>0</v>
      </c>
      <c r="Y66" s="116">
        <v>0</v>
      </c>
      <c r="Z66" s="116">
        <v>0</v>
      </c>
      <c r="AA66" s="116">
        <v>0</v>
      </c>
      <c r="AB66" s="116">
        <v>0</v>
      </c>
      <c r="AC66" s="116">
        <v>0</v>
      </c>
      <c r="AD66" s="116">
        <v>0</v>
      </c>
      <c r="AE66" s="116">
        <v>0</v>
      </c>
      <c r="AF66" s="116">
        <v>0</v>
      </c>
      <c r="AG66" s="116">
        <v>0</v>
      </c>
      <c r="AH66" s="116">
        <v>0</v>
      </c>
      <c r="AI66" s="116">
        <v>0</v>
      </c>
      <c r="AJ66" s="116">
        <v>0</v>
      </c>
      <c r="AK66" s="116">
        <v>0</v>
      </c>
      <c r="AL66" s="95">
        <f t="shared" si="2"/>
        <v>0</v>
      </c>
      <c r="AO66" s="70"/>
    </row>
    <row r="67" spans="1:41" ht="33" customHeight="1">
      <c r="A67" s="87">
        <v>148</v>
      </c>
      <c r="B67" s="88" t="s">
        <v>740</v>
      </c>
      <c r="C67" s="118" t="s">
        <v>1317</v>
      </c>
      <c r="D67" s="116">
        <v>0</v>
      </c>
      <c r="E67" s="116">
        <v>0</v>
      </c>
      <c r="F67" s="116">
        <v>0</v>
      </c>
      <c r="G67" s="116">
        <v>0</v>
      </c>
      <c r="H67" s="116">
        <v>0</v>
      </c>
      <c r="I67" s="116">
        <v>0</v>
      </c>
      <c r="J67" s="116">
        <v>0</v>
      </c>
      <c r="K67" s="116">
        <v>0</v>
      </c>
      <c r="L67" s="116">
        <v>0</v>
      </c>
      <c r="M67" s="116">
        <v>0</v>
      </c>
      <c r="N67" s="116">
        <v>0</v>
      </c>
      <c r="O67" s="116">
        <v>0</v>
      </c>
      <c r="P67" s="116">
        <v>0</v>
      </c>
      <c r="Q67" s="116">
        <v>0</v>
      </c>
      <c r="R67" s="116">
        <v>0</v>
      </c>
      <c r="S67" s="116">
        <v>0</v>
      </c>
      <c r="T67" s="116">
        <v>0</v>
      </c>
      <c r="U67" s="116">
        <v>0</v>
      </c>
      <c r="V67" s="116">
        <v>0</v>
      </c>
      <c r="W67" s="116">
        <v>0</v>
      </c>
      <c r="X67" s="116">
        <v>0</v>
      </c>
      <c r="Y67" s="116">
        <v>0</v>
      </c>
      <c r="Z67" s="116">
        <v>0</v>
      </c>
      <c r="AA67" s="116">
        <v>0</v>
      </c>
      <c r="AB67" s="116">
        <v>0</v>
      </c>
      <c r="AC67" s="116">
        <v>0</v>
      </c>
      <c r="AD67" s="116">
        <v>0</v>
      </c>
      <c r="AE67" s="116">
        <v>0</v>
      </c>
      <c r="AF67" s="116">
        <v>0</v>
      </c>
      <c r="AG67" s="116">
        <v>0</v>
      </c>
      <c r="AH67" s="116">
        <v>0</v>
      </c>
      <c r="AI67" s="116">
        <v>0</v>
      </c>
      <c r="AJ67" s="116">
        <v>0</v>
      </c>
      <c r="AK67" s="116">
        <v>0</v>
      </c>
      <c r="AL67" s="95">
        <f t="shared" si="2"/>
        <v>0</v>
      </c>
      <c r="AO67" s="70"/>
    </row>
    <row r="68" spans="1:41" ht="33" customHeight="1">
      <c r="A68" s="87">
        <v>149</v>
      </c>
      <c r="B68" s="88" t="s">
        <v>741</v>
      </c>
      <c r="C68" s="89" t="s">
        <v>7012</v>
      </c>
      <c r="D68" s="116">
        <v>0</v>
      </c>
      <c r="E68" s="116">
        <v>0</v>
      </c>
      <c r="F68" s="116">
        <v>0</v>
      </c>
      <c r="G68" s="116">
        <v>0</v>
      </c>
      <c r="H68" s="116">
        <v>0</v>
      </c>
      <c r="I68" s="116">
        <v>0</v>
      </c>
      <c r="J68" s="116">
        <v>0</v>
      </c>
      <c r="K68" s="116">
        <v>0</v>
      </c>
      <c r="L68" s="116">
        <v>0</v>
      </c>
      <c r="M68" s="116">
        <v>0</v>
      </c>
      <c r="N68" s="116">
        <v>0</v>
      </c>
      <c r="O68" s="116">
        <v>0</v>
      </c>
      <c r="P68" s="116">
        <v>0</v>
      </c>
      <c r="Q68" s="116">
        <v>0</v>
      </c>
      <c r="R68" s="116">
        <v>0</v>
      </c>
      <c r="S68" s="116">
        <v>0</v>
      </c>
      <c r="T68" s="116">
        <v>0</v>
      </c>
      <c r="U68" s="116">
        <v>0</v>
      </c>
      <c r="V68" s="116">
        <v>0</v>
      </c>
      <c r="W68" s="116">
        <v>0</v>
      </c>
      <c r="X68" s="116">
        <v>0</v>
      </c>
      <c r="Y68" s="116">
        <v>0</v>
      </c>
      <c r="Z68" s="116">
        <v>0</v>
      </c>
      <c r="AA68" s="116">
        <v>0</v>
      </c>
      <c r="AB68" s="116">
        <v>0</v>
      </c>
      <c r="AC68" s="116">
        <v>0</v>
      </c>
      <c r="AD68" s="116">
        <v>0</v>
      </c>
      <c r="AE68" s="116">
        <v>0</v>
      </c>
      <c r="AF68" s="116">
        <v>0</v>
      </c>
      <c r="AG68" s="116">
        <v>0</v>
      </c>
      <c r="AH68" s="116">
        <v>0</v>
      </c>
      <c r="AI68" s="116">
        <v>0</v>
      </c>
      <c r="AJ68" s="116">
        <v>0</v>
      </c>
      <c r="AK68" s="116">
        <v>0</v>
      </c>
      <c r="AL68" s="95">
        <f t="shared" si="2"/>
        <v>0</v>
      </c>
      <c r="AO68" s="70"/>
    </row>
    <row r="69" spans="1:41" ht="33" customHeight="1">
      <c r="A69" s="87">
        <v>150</v>
      </c>
      <c r="B69" s="88" t="s">
        <v>94</v>
      </c>
      <c r="C69" s="89" t="s">
        <v>7012</v>
      </c>
      <c r="D69" s="116">
        <v>0</v>
      </c>
      <c r="E69" s="116">
        <v>0</v>
      </c>
      <c r="F69" s="116">
        <v>0</v>
      </c>
      <c r="G69" s="116">
        <v>0</v>
      </c>
      <c r="H69" s="116">
        <v>0</v>
      </c>
      <c r="I69" s="116">
        <v>0</v>
      </c>
      <c r="J69" s="116">
        <v>0</v>
      </c>
      <c r="K69" s="116">
        <v>0</v>
      </c>
      <c r="L69" s="116">
        <v>0</v>
      </c>
      <c r="M69" s="116">
        <v>0</v>
      </c>
      <c r="N69" s="116">
        <v>0</v>
      </c>
      <c r="O69" s="116">
        <v>0</v>
      </c>
      <c r="P69" s="116">
        <v>0</v>
      </c>
      <c r="Q69" s="116">
        <v>0</v>
      </c>
      <c r="R69" s="116">
        <v>0</v>
      </c>
      <c r="S69" s="116">
        <v>0</v>
      </c>
      <c r="T69" s="116">
        <v>0</v>
      </c>
      <c r="U69" s="116">
        <v>0</v>
      </c>
      <c r="V69" s="116">
        <v>0</v>
      </c>
      <c r="W69" s="116">
        <v>0</v>
      </c>
      <c r="X69" s="116">
        <v>0</v>
      </c>
      <c r="Y69" s="116">
        <v>0</v>
      </c>
      <c r="Z69" s="116">
        <v>0</v>
      </c>
      <c r="AA69" s="116">
        <v>0</v>
      </c>
      <c r="AB69" s="116">
        <v>0</v>
      </c>
      <c r="AC69" s="116">
        <v>0</v>
      </c>
      <c r="AD69" s="116">
        <v>0</v>
      </c>
      <c r="AE69" s="116">
        <v>0</v>
      </c>
      <c r="AF69" s="116">
        <v>0</v>
      </c>
      <c r="AG69" s="116">
        <v>0</v>
      </c>
      <c r="AH69" s="116">
        <v>0</v>
      </c>
      <c r="AI69" s="116">
        <v>0</v>
      </c>
      <c r="AJ69" s="116">
        <v>0</v>
      </c>
      <c r="AK69" s="116">
        <v>0</v>
      </c>
      <c r="AL69" s="95">
        <f t="shared" si="2"/>
        <v>0</v>
      </c>
      <c r="AO69" s="70"/>
    </row>
    <row r="70" spans="1:41" ht="33" customHeight="1">
      <c r="A70" s="87">
        <v>152</v>
      </c>
      <c r="B70" s="88" t="s">
        <v>742</v>
      </c>
      <c r="C70" s="89" t="s">
        <v>7009</v>
      </c>
      <c r="D70" s="116">
        <v>0</v>
      </c>
      <c r="E70" s="116">
        <v>0</v>
      </c>
      <c r="F70" s="116">
        <v>0</v>
      </c>
      <c r="G70" s="116">
        <v>0</v>
      </c>
      <c r="H70" s="116">
        <v>0</v>
      </c>
      <c r="I70" s="116">
        <v>0</v>
      </c>
      <c r="J70" s="116">
        <v>0</v>
      </c>
      <c r="K70" s="116">
        <v>0</v>
      </c>
      <c r="L70" s="116">
        <v>0</v>
      </c>
      <c r="M70" s="116">
        <v>0</v>
      </c>
      <c r="N70" s="116">
        <v>0</v>
      </c>
      <c r="O70" s="116">
        <v>0</v>
      </c>
      <c r="P70" s="116">
        <v>0</v>
      </c>
      <c r="Q70" s="116">
        <v>0</v>
      </c>
      <c r="R70" s="116">
        <v>0</v>
      </c>
      <c r="S70" s="116">
        <v>0</v>
      </c>
      <c r="T70" s="116">
        <v>0</v>
      </c>
      <c r="U70" s="116">
        <v>0</v>
      </c>
      <c r="V70" s="116">
        <v>0</v>
      </c>
      <c r="W70" s="116">
        <v>0</v>
      </c>
      <c r="X70" s="116">
        <v>0</v>
      </c>
      <c r="Y70" s="116">
        <v>0</v>
      </c>
      <c r="Z70" s="116">
        <v>0</v>
      </c>
      <c r="AA70" s="116">
        <v>0</v>
      </c>
      <c r="AB70" s="116">
        <v>0</v>
      </c>
      <c r="AC70" s="116">
        <v>0</v>
      </c>
      <c r="AD70" s="116">
        <v>0</v>
      </c>
      <c r="AE70" s="116">
        <v>0</v>
      </c>
      <c r="AF70" s="116">
        <v>0</v>
      </c>
      <c r="AG70" s="116">
        <v>0</v>
      </c>
      <c r="AH70" s="116">
        <v>0</v>
      </c>
      <c r="AI70" s="116">
        <v>0</v>
      </c>
      <c r="AJ70" s="116">
        <v>0</v>
      </c>
      <c r="AK70" s="116">
        <v>0</v>
      </c>
      <c r="AL70" s="95">
        <f t="shared" si="2"/>
        <v>0</v>
      </c>
      <c r="AO70" s="70"/>
    </row>
    <row r="71" spans="1:41" ht="33" customHeight="1">
      <c r="A71" s="87">
        <v>153</v>
      </c>
      <c r="B71" s="88" t="s">
        <v>743</v>
      </c>
      <c r="C71" s="89" t="s">
        <v>7009</v>
      </c>
      <c r="D71" s="116">
        <v>0</v>
      </c>
      <c r="E71" s="116">
        <v>0</v>
      </c>
      <c r="F71" s="116">
        <v>0</v>
      </c>
      <c r="G71" s="116">
        <v>0</v>
      </c>
      <c r="H71" s="116">
        <v>0</v>
      </c>
      <c r="I71" s="116">
        <v>0</v>
      </c>
      <c r="J71" s="116">
        <v>0</v>
      </c>
      <c r="K71" s="116">
        <v>0</v>
      </c>
      <c r="L71" s="116">
        <v>0</v>
      </c>
      <c r="M71" s="116">
        <v>0</v>
      </c>
      <c r="N71" s="116">
        <v>0</v>
      </c>
      <c r="O71" s="116">
        <v>0</v>
      </c>
      <c r="P71" s="116">
        <v>0</v>
      </c>
      <c r="Q71" s="116">
        <v>0</v>
      </c>
      <c r="R71" s="116">
        <v>0</v>
      </c>
      <c r="S71" s="116">
        <v>0</v>
      </c>
      <c r="T71" s="116">
        <v>0</v>
      </c>
      <c r="U71" s="116">
        <v>0</v>
      </c>
      <c r="V71" s="116">
        <v>0</v>
      </c>
      <c r="W71" s="116">
        <v>0</v>
      </c>
      <c r="X71" s="116">
        <v>0</v>
      </c>
      <c r="Y71" s="116">
        <v>0</v>
      </c>
      <c r="Z71" s="116">
        <v>0</v>
      </c>
      <c r="AA71" s="116">
        <v>0</v>
      </c>
      <c r="AB71" s="116">
        <v>0</v>
      </c>
      <c r="AC71" s="116">
        <v>0</v>
      </c>
      <c r="AD71" s="116">
        <v>0</v>
      </c>
      <c r="AE71" s="116">
        <v>0</v>
      </c>
      <c r="AF71" s="116">
        <v>0</v>
      </c>
      <c r="AG71" s="116">
        <v>0</v>
      </c>
      <c r="AH71" s="116">
        <v>0</v>
      </c>
      <c r="AI71" s="116">
        <v>0</v>
      </c>
      <c r="AJ71" s="116">
        <v>0</v>
      </c>
      <c r="AK71" s="116">
        <v>0</v>
      </c>
      <c r="AL71" s="95">
        <f t="shared" si="2"/>
        <v>0</v>
      </c>
      <c r="AO71" s="70"/>
    </row>
    <row r="72" spans="1:41" ht="33" customHeight="1">
      <c r="A72" s="87">
        <v>154</v>
      </c>
      <c r="B72" s="88" t="s">
        <v>744</v>
      </c>
      <c r="C72" s="89" t="s">
        <v>7009</v>
      </c>
      <c r="D72" s="116">
        <v>0</v>
      </c>
      <c r="E72" s="116">
        <v>0</v>
      </c>
      <c r="F72" s="116">
        <v>0</v>
      </c>
      <c r="G72" s="116">
        <v>0</v>
      </c>
      <c r="H72" s="116">
        <v>0</v>
      </c>
      <c r="I72" s="116">
        <v>0</v>
      </c>
      <c r="J72" s="116">
        <v>0</v>
      </c>
      <c r="K72" s="116">
        <v>0</v>
      </c>
      <c r="L72" s="116">
        <v>0</v>
      </c>
      <c r="M72" s="116">
        <v>0</v>
      </c>
      <c r="N72" s="116">
        <v>0</v>
      </c>
      <c r="O72" s="116">
        <v>0</v>
      </c>
      <c r="P72" s="116">
        <v>0</v>
      </c>
      <c r="Q72" s="116">
        <v>0</v>
      </c>
      <c r="R72" s="116">
        <v>0</v>
      </c>
      <c r="S72" s="116">
        <v>0</v>
      </c>
      <c r="T72" s="116">
        <v>0</v>
      </c>
      <c r="U72" s="116">
        <v>0</v>
      </c>
      <c r="V72" s="116">
        <v>0</v>
      </c>
      <c r="W72" s="116">
        <v>0</v>
      </c>
      <c r="X72" s="116">
        <v>0</v>
      </c>
      <c r="Y72" s="116">
        <v>0</v>
      </c>
      <c r="Z72" s="116">
        <v>0</v>
      </c>
      <c r="AA72" s="116">
        <v>0</v>
      </c>
      <c r="AB72" s="116">
        <v>0</v>
      </c>
      <c r="AC72" s="116">
        <v>0</v>
      </c>
      <c r="AD72" s="116">
        <v>0</v>
      </c>
      <c r="AE72" s="116">
        <v>0</v>
      </c>
      <c r="AF72" s="116">
        <v>0</v>
      </c>
      <c r="AG72" s="116">
        <v>0</v>
      </c>
      <c r="AH72" s="116">
        <v>0</v>
      </c>
      <c r="AI72" s="116">
        <v>0</v>
      </c>
      <c r="AJ72" s="116">
        <v>0</v>
      </c>
      <c r="AK72" s="116">
        <v>0</v>
      </c>
      <c r="AL72" s="95">
        <f t="shared" si="2"/>
        <v>0</v>
      </c>
      <c r="AO72" s="70"/>
    </row>
    <row r="73" spans="1:41" ht="33" customHeight="1">
      <c r="A73" s="87">
        <v>155</v>
      </c>
      <c r="B73" s="88" t="s">
        <v>745</v>
      </c>
      <c r="C73" s="89" t="s">
        <v>7016</v>
      </c>
      <c r="D73" s="116">
        <v>0</v>
      </c>
      <c r="E73" s="116">
        <v>0</v>
      </c>
      <c r="F73" s="116">
        <v>0</v>
      </c>
      <c r="G73" s="116">
        <v>14060</v>
      </c>
      <c r="H73" s="116">
        <v>0</v>
      </c>
      <c r="I73" s="116">
        <v>0</v>
      </c>
      <c r="J73" s="116">
        <v>0</v>
      </c>
      <c r="K73" s="116">
        <v>0</v>
      </c>
      <c r="L73" s="116">
        <v>0</v>
      </c>
      <c r="M73" s="116">
        <v>0</v>
      </c>
      <c r="N73" s="116">
        <v>0</v>
      </c>
      <c r="O73" s="116">
        <v>0</v>
      </c>
      <c r="P73" s="116">
        <v>0</v>
      </c>
      <c r="Q73" s="116">
        <v>0</v>
      </c>
      <c r="R73" s="116">
        <v>0</v>
      </c>
      <c r="S73" s="116">
        <v>0</v>
      </c>
      <c r="T73" s="116">
        <v>0</v>
      </c>
      <c r="U73" s="116">
        <v>0</v>
      </c>
      <c r="V73" s="116">
        <v>0</v>
      </c>
      <c r="W73" s="116">
        <v>0</v>
      </c>
      <c r="X73" s="116">
        <v>0</v>
      </c>
      <c r="Y73" s="116">
        <v>0</v>
      </c>
      <c r="Z73" s="116">
        <v>0</v>
      </c>
      <c r="AA73" s="116">
        <v>0</v>
      </c>
      <c r="AB73" s="116">
        <v>0</v>
      </c>
      <c r="AC73" s="116">
        <v>0</v>
      </c>
      <c r="AD73" s="116">
        <v>0</v>
      </c>
      <c r="AE73" s="116">
        <v>0</v>
      </c>
      <c r="AF73" s="116">
        <v>0</v>
      </c>
      <c r="AG73" s="116">
        <v>0</v>
      </c>
      <c r="AH73" s="116">
        <v>0</v>
      </c>
      <c r="AI73" s="116">
        <v>0</v>
      </c>
      <c r="AJ73" s="116">
        <v>0</v>
      </c>
      <c r="AK73" s="116">
        <v>0</v>
      </c>
      <c r="AL73" s="95">
        <f t="shared" si="2"/>
        <v>14060</v>
      </c>
      <c r="AO73" s="70"/>
    </row>
    <row r="74" spans="1:41" ht="33" customHeight="1">
      <c r="A74" s="87">
        <v>156</v>
      </c>
      <c r="B74" s="88" t="s">
        <v>746</v>
      </c>
      <c r="C74" s="89" t="s">
        <v>7016</v>
      </c>
      <c r="D74" s="116">
        <v>0</v>
      </c>
      <c r="E74" s="116">
        <v>0</v>
      </c>
      <c r="F74" s="116">
        <v>0</v>
      </c>
      <c r="G74" s="116">
        <v>0</v>
      </c>
      <c r="H74" s="116">
        <v>0</v>
      </c>
      <c r="I74" s="116">
        <v>0</v>
      </c>
      <c r="J74" s="116">
        <v>0</v>
      </c>
      <c r="K74" s="116">
        <v>0</v>
      </c>
      <c r="L74" s="116">
        <v>0</v>
      </c>
      <c r="M74" s="116">
        <v>0</v>
      </c>
      <c r="N74" s="116">
        <v>0</v>
      </c>
      <c r="O74" s="116">
        <v>0</v>
      </c>
      <c r="P74" s="116">
        <v>0</v>
      </c>
      <c r="Q74" s="116">
        <v>0</v>
      </c>
      <c r="R74" s="116">
        <v>0</v>
      </c>
      <c r="S74" s="116">
        <v>0</v>
      </c>
      <c r="T74" s="116">
        <v>0</v>
      </c>
      <c r="U74" s="116">
        <v>0</v>
      </c>
      <c r="V74" s="116">
        <v>0</v>
      </c>
      <c r="W74" s="116">
        <v>0</v>
      </c>
      <c r="X74" s="116">
        <v>0</v>
      </c>
      <c r="Y74" s="116">
        <v>0</v>
      </c>
      <c r="Z74" s="116">
        <v>0</v>
      </c>
      <c r="AA74" s="116">
        <v>0</v>
      </c>
      <c r="AB74" s="116">
        <v>0</v>
      </c>
      <c r="AC74" s="116">
        <v>0</v>
      </c>
      <c r="AD74" s="116">
        <v>0</v>
      </c>
      <c r="AE74" s="116">
        <v>0</v>
      </c>
      <c r="AF74" s="116">
        <v>0</v>
      </c>
      <c r="AG74" s="116">
        <v>0</v>
      </c>
      <c r="AH74" s="116">
        <v>0</v>
      </c>
      <c r="AI74" s="116">
        <v>0</v>
      </c>
      <c r="AJ74" s="116">
        <v>0</v>
      </c>
      <c r="AK74" s="116">
        <v>0</v>
      </c>
      <c r="AL74" s="95">
        <f t="shared" ref="AL74:AL105" si="3">SUM(D74:AK74)</f>
        <v>0</v>
      </c>
      <c r="AO74" s="70"/>
    </row>
    <row r="75" spans="1:41" ht="33" customHeight="1">
      <c r="A75" s="87">
        <v>157</v>
      </c>
      <c r="B75" s="88" t="s">
        <v>747</v>
      </c>
      <c r="C75" s="89" t="s">
        <v>7019</v>
      </c>
      <c r="D75" s="116">
        <v>0</v>
      </c>
      <c r="E75" s="116">
        <v>0</v>
      </c>
      <c r="F75" s="116">
        <v>0</v>
      </c>
      <c r="G75" s="116">
        <v>0</v>
      </c>
      <c r="H75" s="116">
        <v>0</v>
      </c>
      <c r="I75" s="116">
        <v>0</v>
      </c>
      <c r="J75" s="116">
        <v>0</v>
      </c>
      <c r="K75" s="116">
        <v>0</v>
      </c>
      <c r="L75" s="116">
        <v>0</v>
      </c>
      <c r="M75" s="116">
        <v>0</v>
      </c>
      <c r="N75" s="116">
        <v>0</v>
      </c>
      <c r="O75" s="116">
        <v>0</v>
      </c>
      <c r="P75" s="116">
        <v>0</v>
      </c>
      <c r="Q75" s="116">
        <v>0</v>
      </c>
      <c r="R75" s="116">
        <v>0</v>
      </c>
      <c r="S75" s="116">
        <v>0</v>
      </c>
      <c r="T75" s="116">
        <v>0</v>
      </c>
      <c r="U75" s="116">
        <v>0</v>
      </c>
      <c r="V75" s="116">
        <v>0</v>
      </c>
      <c r="W75" s="116">
        <v>0</v>
      </c>
      <c r="X75" s="116">
        <v>0</v>
      </c>
      <c r="Y75" s="116">
        <v>0</v>
      </c>
      <c r="Z75" s="116">
        <v>0</v>
      </c>
      <c r="AA75" s="116">
        <v>0</v>
      </c>
      <c r="AB75" s="116">
        <v>0</v>
      </c>
      <c r="AC75" s="116">
        <v>0</v>
      </c>
      <c r="AD75" s="116">
        <v>0</v>
      </c>
      <c r="AE75" s="116">
        <v>0</v>
      </c>
      <c r="AF75" s="116">
        <v>0</v>
      </c>
      <c r="AG75" s="116">
        <v>0</v>
      </c>
      <c r="AH75" s="116">
        <v>0</v>
      </c>
      <c r="AI75" s="116">
        <v>0</v>
      </c>
      <c r="AJ75" s="116">
        <v>0</v>
      </c>
      <c r="AK75" s="116">
        <v>0</v>
      </c>
      <c r="AL75" s="95">
        <f t="shared" si="3"/>
        <v>0</v>
      </c>
      <c r="AO75" s="70"/>
    </row>
    <row r="76" spans="1:41" ht="33" customHeight="1">
      <c r="A76" s="87">
        <v>159</v>
      </c>
      <c r="B76" s="88" t="s">
        <v>748</v>
      </c>
      <c r="C76" s="89" t="s">
        <v>7019</v>
      </c>
      <c r="D76" s="116">
        <v>0</v>
      </c>
      <c r="E76" s="116">
        <v>0</v>
      </c>
      <c r="F76" s="116">
        <v>0</v>
      </c>
      <c r="G76" s="116">
        <v>0</v>
      </c>
      <c r="H76" s="116">
        <v>0</v>
      </c>
      <c r="I76" s="116">
        <v>0</v>
      </c>
      <c r="J76" s="116">
        <v>0</v>
      </c>
      <c r="K76" s="116">
        <v>0</v>
      </c>
      <c r="L76" s="116">
        <v>0</v>
      </c>
      <c r="M76" s="116">
        <v>0</v>
      </c>
      <c r="N76" s="116">
        <v>0</v>
      </c>
      <c r="O76" s="116">
        <v>0</v>
      </c>
      <c r="P76" s="116">
        <v>0</v>
      </c>
      <c r="Q76" s="116">
        <v>0</v>
      </c>
      <c r="R76" s="116">
        <v>0</v>
      </c>
      <c r="S76" s="116">
        <v>0</v>
      </c>
      <c r="T76" s="116">
        <v>0</v>
      </c>
      <c r="U76" s="116">
        <v>0</v>
      </c>
      <c r="V76" s="116">
        <v>0</v>
      </c>
      <c r="W76" s="116">
        <v>0</v>
      </c>
      <c r="X76" s="116">
        <v>0</v>
      </c>
      <c r="Y76" s="116">
        <v>0</v>
      </c>
      <c r="Z76" s="116">
        <v>0</v>
      </c>
      <c r="AA76" s="116">
        <v>0</v>
      </c>
      <c r="AB76" s="116">
        <v>0</v>
      </c>
      <c r="AC76" s="116">
        <v>0</v>
      </c>
      <c r="AD76" s="116">
        <v>0</v>
      </c>
      <c r="AE76" s="116">
        <v>0</v>
      </c>
      <c r="AF76" s="116">
        <v>0</v>
      </c>
      <c r="AG76" s="116">
        <v>0</v>
      </c>
      <c r="AH76" s="116">
        <v>0</v>
      </c>
      <c r="AI76" s="116">
        <v>0</v>
      </c>
      <c r="AJ76" s="116">
        <v>0</v>
      </c>
      <c r="AK76" s="116">
        <v>0</v>
      </c>
      <c r="AL76" s="95">
        <f t="shared" si="3"/>
        <v>0</v>
      </c>
      <c r="AO76" s="70"/>
    </row>
    <row r="77" spans="1:41" ht="33" customHeight="1">
      <c r="A77" s="87">
        <v>163</v>
      </c>
      <c r="B77" s="88" t="s">
        <v>749</v>
      </c>
      <c r="C77" s="89" t="s">
        <v>7010</v>
      </c>
      <c r="D77" s="116">
        <v>0</v>
      </c>
      <c r="E77" s="116">
        <v>0</v>
      </c>
      <c r="F77" s="116">
        <v>10321833.830000019</v>
      </c>
      <c r="G77" s="116">
        <v>6258.57</v>
      </c>
      <c r="H77" s="116">
        <v>0</v>
      </c>
      <c r="I77" s="116">
        <v>0</v>
      </c>
      <c r="J77" s="116">
        <v>0</v>
      </c>
      <c r="K77" s="116">
        <v>0</v>
      </c>
      <c r="L77" s="116">
        <v>538.5</v>
      </c>
      <c r="M77" s="116">
        <v>0</v>
      </c>
      <c r="N77" s="116">
        <v>0</v>
      </c>
      <c r="O77" s="116">
        <v>0</v>
      </c>
      <c r="P77" s="116">
        <v>0</v>
      </c>
      <c r="Q77" s="116">
        <v>0</v>
      </c>
      <c r="R77" s="116">
        <v>0</v>
      </c>
      <c r="S77" s="116">
        <v>0</v>
      </c>
      <c r="T77" s="116">
        <v>0</v>
      </c>
      <c r="U77" s="116">
        <v>0</v>
      </c>
      <c r="V77" s="116">
        <v>0</v>
      </c>
      <c r="W77" s="116">
        <v>0</v>
      </c>
      <c r="X77" s="116">
        <v>0</v>
      </c>
      <c r="Y77" s="116">
        <v>0</v>
      </c>
      <c r="Z77" s="116">
        <v>0</v>
      </c>
      <c r="AA77" s="116">
        <v>0</v>
      </c>
      <c r="AB77" s="116">
        <v>0</v>
      </c>
      <c r="AC77" s="116">
        <v>0</v>
      </c>
      <c r="AD77" s="116">
        <v>0</v>
      </c>
      <c r="AE77" s="116">
        <v>0</v>
      </c>
      <c r="AF77" s="116">
        <v>0</v>
      </c>
      <c r="AG77" s="116">
        <v>0</v>
      </c>
      <c r="AH77" s="116">
        <v>0</v>
      </c>
      <c r="AI77" s="116">
        <v>0</v>
      </c>
      <c r="AJ77" s="116">
        <v>0</v>
      </c>
      <c r="AK77" s="116">
        <v>0</v>
      </c>
      <c r="AL77" s="95">
        <f t="shared" si="3"/>
        <v>10328630.900000019</v>
      </c>
      <c r="AO77" s="70"/>
    </row>
    <row r="78" spans="1:41" ht="33" customHeight="1">
      <c r="A78" s="87">
        <v>169</v>
      </c>
      <c r="B78" s="88" t="s">
        <v>750</v>
      </c>
      <c r="C78" s="89" t="s">
        <v>7017</v>
      </c>
      <c r="D78" s="116">
        <v>0</v>
      </c>
      <c r="E78" s="116">
        <v>0</v>
      </c>
      <c r="F78" s="116">
        <v>0</v>
      </c>
      <c r="G78" s="116">
        <v>50425.06</v>
      </c>
      <c r="H78" s="116">
        <v>0</v>
      </c>
      <c r="I78" s="116">
        <v>0</v>
      </c>
      <c r="J78" s="116">
        <v>0</v>
      </c>
      <c r="K78" s="116">
        <v>0</v>
      </c>
      <c r="L78" s="116">
        <v>0</v>
      </c>
      <c r="M78" s="116">
        <v>0</v>
      </c>
      <c r="N78" s="116">
        <v>0</v>
      </c>
      <c r="O78" s="116">
        <v>0</v>
      </c>
      <c r="P78" s="116">
        <v>0</v>
      </c>
      <c r="Q78" s="116">
        <v>0</v>
      </c>
      <c r="R78" s="116">
        <v>0</v>
      </c>
      <c r="S78" s="116">
        <v>0</v>
      </c>
      <c r="T78" s="116">
        <v>0</v>
      </c>
      <c r="U78" s="116">
        <v>0</v>
      </c>
      <c r="V78" s="116">
        <v>0</v>
      </c>
      <c r="W78" s="116">
        <v>0</v>
      </c>
      <c r="X78" s="116">
        <v>0</v>
      </c>
      <c r="Y78" s="116">
        <v>0</v>
      </c>
      <c r="Z78" s="116">
        <v>0</v>
      </c>
      <c r="AA78" s="116">
        <v>0</v>
      </c>
      <c r="AB78" s="116">
        <v>0</v>
      </c>
      <c r="AC78" s="116">
        <v>0</v>
      </c>
      <c r="AD78" s="116">
        <v>0</v>
      </c>
      <c r="AE78" s="116">
        <v>0</v>
      </c>
      <c r="AF78" s="116">
        <v>0</v>
      </c>
      <c r="AG78" s="116">
        <v>0</v>
      </c>
      <c r="AH78" s="116">
        <v>0</v>
      </c>
      <c r="AI78" s="116">
        <v>0</v>
      </c>
      <c r="AJ78" s="116">
        <v>0</v>
      </c>
      <c r="AK78" s="116">
        <v>0</v>
      </c>
      <c r="AL78" s="95">
        <f t="shared" si="3"/>
        <v>50425.06</v>
      </c>
      <c r="AO78" s="70"/>
    </row>
    <row r="79" spans="1:41" ht="33" customHeight="1">
      <c r="A79" s="87">
        <v>170</v>
      </c>
      <c r="B79" s="88" t="s">
        <v>751</v>
      </c>
      <c r="C79" s="89" t="s">
        <v>7013</v>
      </c>
      <c r="D79" s="116">
        <v>0</v>
      </c>
      <c r="E79" s="116">
        <v>0</v>
      </c>
      <c r="F79" s="116">
        <v>0</v>
      </c>
      <c r="G79" s="116">
        <v>0</v>
      </c>
      <c r="H79" s="116">
        <v>0</v>
      </c>
      <c r="I79" s="116">
        <v>0</v>
      </c>
      <c r="J79" s="116">
        <v>0</v>
      </c>
      <c r="K79" s="116">
        <v>0</v>
      </c>
      <c r="L79" s="116">
        <v>0</v>
      </c>
      <c r="M79" s="116">
        <v>0</v>
      </c>
      <c r="N79" s="116">
        <v>0</v>
      </c>
      <c r="O79" s="116">
        <v>0</v>
      </c>
      <c r="P79" s="116">
        <v>0</v>
      </c>
      <c r="Q79" s="116">
        <v>0</v>
      </c>
      <c r="R79" s="116">
        <v>0</v>
      </c>
      <c r="S79" s="116">
        <v>0</v>
      </c>
      <c r="T79" s="116">
        <v>0</v>
      </c>
      <c r="U79" s="116">
        <v>0</v>
      </c>
      <c r="V79" s="116">
        <v>0</v>
      </c>
      <c r="W79" s="116">
        <v>0</v>
      </c>
      <c r="X79" s="116">
        <v>0</v>
      </c>
      <c r="Y79" s="116">
        <v>0</v>
      </c>
      <c r="Z79" s="116">
        <v>0</v>
      </c>
      <c r="AA79" s="116">
        <v>0</v>
      </c>
      <c r="AB79" s="116">
        <v>0</v>
      </c>
      <c r="AC79" s="116">
        <v>0</v>
      </c>
      <c r="AD79" s="116">
        <v>0</v>
      </c>
      <c r="AE79" s="116">
        <v>0</v>
      </c>
      <c r="AF79" s="116">
        <v>0</v>
      </c>
      <c r="AG79" s="116">
        <v>0</v>
      </c>
      <c r="AH79" s="116">
        <v>0</v>
      </c>
      <c r="AI79" s="116">
        <v>0</v>
      </c>
      <c r="AJ79" s="116">
        <v>0</v>
      </c>
      <c r="AK79" s="116">
        <v>0</v>
      </c>
      <c r="AL79" s="95">
        <f t="shared" si="3"/>
        <v>0</v>
      </c>
      <c r="AO79" s="70"/>
    </row>
    <row r="80" spans="1:41" ht="33" customHeight="1">
      <c r="A80" s="87">
        <v>171</v>
      </c>
      <c r="B80" s="88" t="s">
        <v>752</v>
      </c>
      <c r="C80" s="118" t="s">
        <v>1317</v>
      </c>
      <c r="D80" s="116">
        <v>0</v>
      </c>
      <c r="E80" s="116">
        <v>0</v>
      </c>
      <c r="F80" s="116">
        <v>0</v>
      </c>
      <c r="G80" s="116">
        <v>0</v>
      </c>
      <c r="H80" s="116">
        <v>0</v>
      </c>
      <c r="I80" s="116">
        <v>0</v>
      </c>
      <c r="J80" s="116">
        <v>0</v>
      </c>
      <c r="K80" s="116">
        <v>0</v>
      </c>
      <c r="L80" s="116">
        <v>0</v>
      </c>
      <c r="M80" s="116">
        <v>0</v>
      </c>
      <c r="N80" s="116">
        <v>0</v>
      </c>
      <c r="O80" s="116">
        <v>0</v>
      </c>
      <c r="P80" s="116">
        <v>0</v>
      </c>
      <c r="Q80" s="116">
        <v>0</v>
      </c>
      <c r="R80" s="116">
        <v>0</v>
      </c>
      <c r="S80" s="116">
        <v>0</v>
      </c>
      <c r="T80" s="116">
        <v>0</v>
      </c>
      <c r="U80" s="116">
        <v>0</v>
      </c>
      <c r="V80" s="116">
        <v>0</v>
      </c>
      <c r="W80" s="116">
        <v>0</v>
      </c>
      <c r="X80" s="116">
        <v>0</v>
      </c>
      <c r="Y80" s="116">
        <v>0</v>
      </c>
      <c r="Z80" s="116">
        <v>0</v>
      </c>
      <c r="AA80" s="116">
        <v>0</v>
      </c>
      <c r="AB80" s="116">
        <v>0</v>
      </c>
      <c r="AC80" s="116">
        <v>0</v>
      </c>
      <c r="AD80" s="116">
        <v>0</v>
      </c>
      <c r="AE80" s="116">
        <v>0</v>
      </c>
      <c r="AF80" s="116">
        <v>0</v>
      </c>
      <c r="AG80" s="116">
        <v>0</v>
      </c>
      <c r="AH80" s="116">
        <v>0</v>
      </c>
      <c r="AI80" s="116">
        <v>0</v>
      </c>
      <c r="AJ80" s="116">
        <v>0</v>
      </c>
      <c r="AK80" s="116">
        <v>0</v>
      </c>
      <c r="AL80" s="95">
        <f t="shared" si="3"/>
        <v>0</v>
      </c>
      <c r="AO80" s="70"/>
    </row>
    <row r="81" spans="1:41" ht="33" customHeight="1">
      <c r="A81" s="87">
        <v>188</v>
      </c>
      <c r="B81" s="88" t="s">
        <v>753</v>
      </c>
      <c r="C81" s="89" t="s">
        <v>7019</v>
      </c>
      <c r="D81" s="116">
        <v>0</v>
      </c>
      <c r="E81" s="116">
        <v>0</v>
      </c>
      <c r="F81" s="116">
        <v>0</v>
      </c>
      <c r="G81" s="116">
        <v>0</v>
      </c>
      <c r="H81" s="116">
        <v>0</v>
      </c>
      <c r="I81" s="116">
        <v>0</v>
      </c>
      <c r="J81" s="116">
        <v>0</v>
      </c>
      <c r="K81" s="116">
        <v>0</v>
      </c>
      <c r="L81" s="116">
        <v>0</v>
      </c>
      <c r="M81" s="116">
        <v>0</v>
      </c>
      <c r="N81" s="116">
        <v>0</v>
      </c>
      <c r="O81" s="116">
        <v>0</v>
      </c>
      <c r="P81" s="116">
        <v>0</v>
      </c>
      <c r="Q81" s="116">
        <v>0</v>
      </c>
      <c r="R81" s="116">
        <v>0</v>
      </c>
      <c r="S81" s="116">
        <v>0</v>
      </c>
      <c r="T81" s="116">
        <v>0</v>
      </c>
      <c r="U81" s="116">
        <v>0</v>
      </c>
      <c r="V81" s="116">
        <v>0</v>
      </c>
      <c r="W81" s="116">
        <v>0</v>
      </c>
      <c r="X81" s="116">
        <v>0</v>
      </c>
      <c r="Y81" s="116">
        <v>0</v>
      </c>
      <c r="Z81" s="116">
        <v>0</v>
      </c>
      <c r="AA81" s="116">
        <v>0</v>
      </c>
      <c r="AB81" s="116">
        <v>0</v>
      </c>
      <c r="AC81" s="116">
        <v>0</v>
      </c>
      <c r="AD81" s="116">
        <v>0</v>
      </c>
      <c r="AE81" s="116">
        <v>0</v>
      </c>
      <c r="AF81" s="116">
        <v>0</v>
      </c>
      <c r="AG81" s="116">
        <v>0</v>
      </c>
      <c r="AH81" s="116">
        <v>0</v>
      </c>
      <c r="AI81" s="116">
        <v>0</v>
      </c>
      <c r="AJ81" s="116">
        <v>0</v>
      </c>
      <c r="AK81" s="116">
        <v>0</v>
      </c>
      <c r="AL81" s="95">
        <f t="shared" si="3"/>
        <v>0</v>
      </c>
      <c r="AO81" s="70"/>
    </row>
    <row r="82" spans="1:41" ht="33" customHeight="1">
      <c r="A82" s="87">
        <v>190</v>
      </c>
      <c r="B82" s="88" t="s">
        <v>107</v>
      </c>
      <c r="C82" s="89" t="s">
        <v>7008</v>
      </c>
      <c r="D82" s="116">
        <v>0</v>
      </c>
      <c r="E82" s="116">
        <v>0</v>
      </c>
      <c r="F82" s="116">
        <v>0</v>
      </c>
      <c r="G82" s="116">
        <v>150</v>
      </c>
      <c r="H82" s="116">
        <v>0</v>
      </c>
      <c r="I82" s="116">
        <v>0</v>
      </c>
      <c r="J82" s="116">
        <v>0</v>
      </c>
      <c r="K82" s="116">
        <v>0</v>
      </c>
      <c r="L82" s="116">
        <v>0</v>
      </c>
      <c r="M82" s="116">
        <v>0</v>
      </c>
      <c r="N82" s="116">
        <v>0</v>
      </c>
      <c r="O82" s="116">
        <v>0</v>
      </c>
      <c r="P82" s="116">
        <v>0</v>
      </c>
      <c r="Q82" s="116">
        <v>0</v>
      </c>
      <c r="R82" s="116">
        <v>0</v>
      </c>
      <c r="S82" s="116">
        <v>0</v>
      </c>
      <c r="T82" s="116">
        <v>0</v>
      </c>
      <c r="U82" s="116">
        <v>0</v>
      </c>
      <c r="V82" s="116">
        <v>0</v>
      </c>
      <c r="W82" s="116">
        <v>0</v>
      </c>
      <c r="X82" s="116">
        <v>0</v>
      </c>
      <c r="Y82" s="116">
        <v>0</v>
      </c>
      <c r="Z82" s="116">
        <v>0</v>
      </c>
      <c r="AA82" s="116">
        <v>0</v>
      </c>
      <c r="AB82" s="116">
        <v>0</v>
      </c>
      <c r="AC82" s="116">
        <v>0</v>
      </c>
      <c r="AD82" s="116">
        <v>0</v>
      </c>
      <c r="AE82" s="116">
        <v>0</v>
      </c>
      <c r="AF82" s="116">
        <v>0</v>
      </c>
      <c r="AG82" s="116">
        <v>0</v>
      </c>
      <c r="AH82" s="116">
        <v>0</v>
      </c>
      <c r="AI82" s="116">
        <v>0</v>
      </c>
      <c r="AJ82" s="116">
        <v>0</v>
      </c>
      <c r="AK82" s="116">
        <v>0</v>
      </c>
      <c r="AL82" s="95">
        <f t="shared" si="3"/>
        <v>150</v>
      </c>
      <c r="AO82" s="70"/>
    </row>
    <row r="83" spans="1:41" ht="33" customHeight="1">
      <c r="A83" s="87">
        <v>192</v>
      </c>
      <c r="B83" s="88" t="s">
        <v>754</v>
      </c>
      <c r="C83" s="89" t="s">
        <v>7016</v>
      </c>
      <c r="D83" s="116">
        <v>0</v>
      </c>
      <c r="E83" s="116">
        <v>0</v>
      </c>
      <c r="F83" s="116">
        <v>0</v>
      </c>
      <c r="G83" s="116">
        <v>31</v>
      </c>
      <c r="H83" s="116">
        <v>0</v>
      </c>
      <c r="I83" s="116">
        <v>0</v>
      </c>
      <c r="J83" s="116">
        <v>0</v>
      </c>
      <c r="K83" s="116">
        <v>0</v>
      </c>
      <c r="L83" s="116">
        <v>0</v>
      </c>
      <c r="M83" s="116">
        <v>0</v>
      </c>
      <c r="N83" s="116">
        <v>0</v>
      </c>
      <c r="O83" s="116">
        <v>0</v>
      </c>
      <c r="P83" s="116">
        <v>0</v>
      </c>
      <c r="Q83" s="116">
        <v>0</v>
      </c>
      <c r="R83" s="116">
        <v>0</v>
      </c>
      <c r="S83" s="116">
        <v>0</v>
      </c>
      <c r="T83" s="116">
        <v>0</v>
      </c>
      <c r="U83" s="116">
        <v>0</v>
      </c>
      <c r="V83" s="116">
        <v>0</v>
      </c>
      <c r="W83" s="116">
        <v>0</v>
      </c>
      <c r="X83" s="116">
        <v>0</v>
      </c>
      <c r="Y83" s="116">
        <v>0</v>
      </c>
      <c r="Z83" s="116">
        <v>0</v>
      </c>
      <c r="AA83" s="116">
        <v>0</v>
      </c>
      <c r="AB83" s="116">
        <v>0</v>
      </c>
      <c r="AC83" s="116">
        <v>0</v>
      </c>
      <c r="AD83" s="116">
        <v>0</v>
      </c>
      <c r="AE83" s="116">
        <v>0</v>
      </c>
      <c r="AF83" s="116">
        <v>0</v>
      </c>
      <c r="AG83" s="116">
        <v>0</v>
      </c>
      <c r="AH83" s="116">
        <v>0</v>
      </c>
      <c r="AI83" s="116">
        <v>0</v>
      </c>
      <c r="AJ83" s="116">
        <v>0</v>
      </c>
      <c r="AK83" s="116">
        <v>0</v>
      </c>
      <c r="AL83" s="95">
        <f t="shared" si="3"/>
        <v>31</v>
      </c>
      <c r="AO83" s="70"/>
    </row>
    <row r="84" spans="1:41" ht="33" customHeight="1">
      <c r="A84" s="87">
        <v>197</v>
      </c>
      <c r="B84" s="88" t="s">
        <v>14493</v>
      </c>
      <c r="C84" s="89" t="s">
        <v>7013</v>
      </c>
      <c r="D84" s="116">
        <v>0</v>
      </c>
      <c r="E84" s="116">
        <v>0</v>
      </c>
      <c r="F84" s="116">
        <v>0</v>
      </c>
      <c r="G84" s="116">
        <v>0</v>
      </c>
      <c r="H84" s="116">
        <v>0</v>
      </c>
      <c r="I84" s="116">
        <v>100</v>
      </c>
      <c r="J84" s="116">
        <v>60.69</v>
      </c>
      <c r="K84" s="116">
        <v>0</v>
      </c>
      <c r="L84" s="116">
        <v>6957.5399999999991</v>
      </c>
      <c r="M84" s="116">
        <v>0</v>
      </c>
      <c r="N84" s="116">
        <v>0</v>
      </c>
      <c r="O84" s="116">
        <v>111.22</v>
      </c>
      <c r="P84" s="116">
        <v>40435.14</v>
      </c>
      <c r="Q84" s="116">
        <v>0</v>
      </c>
      <c r="R84" s="116">
        <v>0</v>
      </c>
      <c r="S84" s="116">
        <v>0</v>
      </c>
      <c r="T84" s="116">
        <v>0</v>
      </c>
      <c r="U84" s="116">
        <v>0</v>
      </c>
      <c r="V84" s="116">
        <v>0</v>
      </c>
      <c r="W84" s="116">
        <v>0</v>
      </c>
      <c r="X84" s="116">
        <v>0</v>
      </c>
      <c r="Y84" s="116">
        <v>0</v>
      </c>
      <c r="Z84" s="116">
        <v>0</v>
      </c>
      <c r="AA84" s="116">
        <v>0</v>
      </c>
      <c r="AB84" s="116">
        <v>0</v>
      </c>
      <c r="AC84" s="116">
        <v>0</v>
      </c>
      <c r="AD84" s="116">
        <v>0</v>
      </c>
      <c r="AE84" s="116">
        <v>0</v>
      </c>
      <c r="AF84" s="116">
        <v>0</v>
      </c>
      <c r="AG84" s="116">
        <v>0</v>
      </c>
      <c r="AH84" s="116">
        <v>0</v>
      </c>
      <c r="AI84" s="116">
        <v>0</v>
      </c>
      <c r="AJ84" s="116">
        <v>0</v>
      </c>
      <c r="AK84" s="116">
        <v>0</v>
      </c>
      <c r="AL84" s="95">
        <f t="shared" si="3"/>
        <v>47664.59</v>
      </c>
      <c r="AO84" s="70"/>
    </row>
    <row r="85" spans="1:41" ht="33" customHeight="1">
      <c r="A85" s="87">
        <v>200</v>
      </c>
      <c r="B85" s="88" t="s">
        <v>756</v>
      </c>
      <c r="C85" s="89" t="s">
        <v>7018</v>
      </c>
      <c r="D85" s="116">
        <v>0</v>
      </c>
      <c r="E85" s="116">
        <v>0</v>
      </c>
      <c r="F85" s="116">
        <v>0</v>
      </c>
      <c r="G85" s="116">
        <v>0</v>
      </c>
      <c r="H85" s="116">
        <v>0</v>
      </c>
      <c r="I85" s="116">
        <v>0</v>
      </c>
      <c r="J85" s="116">
        <v>0</v>
      </c>
      <c r="K85" s="116">
        <v>0</v>
      </c>
      <c r="L85" s="116">
        <v>0</v>
      </c>
      <c r="M85" s="116">
        <v>0</v>
      </c>
      <c r="N85" s="116">
        <v>0</v>
      </c>
      <c r="O85" s="116">
        <v>0</v>
      </c>
      <c r="P85" s="116">
        <v>0</v>
      </c>
      <c r="Q85" s="116">
        <v>0</v>
      </c>
      <c r="R85" s="116">
        <v>0</v>
      </c>
      <c r="S85" s="116">
        <v>0</v>
      </c>
      <c r="T85" s="116">
        <v>0</v>
      </c>
      <c r="U85" s="116">
        <v>0</v>
      </c>
      <c r="V85" s="116">
        <v>0</v>
      </c>
      <c r="W85" s="116">
        <v>0</v>
      </c>
      <c r="X85" s="116">
        <v>0</v>
      </c>
      <c r="Y85" s="116">
        <v>0</v>
      </c>
      <c r="Z85" s="116">
        <v>0</v>
      </c>
      <c r="AA85" s="116">
        <v>0</v>
      </c>
      <c r="AB85" s="116">
        <v>0</v>
      </c>
      <c r="AC85" s="116">
        <v>0</v>
      </c>
      <c r="AD85" s="116">
        <v>0</v>
      </c>
      <c r="AE85" s="116">
        <v>0</v>
      </c>
      <c r="AF85" s="116">
        <v>0</v>
      </c>
      <c r="AG85" s="116">
        <v>0</v>
      </c>
      <c r="AH85" s="116">
        <v>0</v>
      </c>
      <c r="AI85" s="116">
        <v>0</v>
      </c>
      <c r="AJ85" s="116">
        <v>0</v>
      </c>
      <c r="AK85" s="116">
        <v>0</v>
      </c>
      <c r="AL85" s="95">
        <f t="shared" si="3"/>
        <v>0</v>
      </c>
      <c r="AO85" s="70"/>
    </row>
    <row r="86" spans="1:41" ht="33" customHeight="1">
      <c r="A86" s="87">
        <v>201</v>
      </c>
      <c r="B86" s="88" t="s">
        <v>757</v>
      </c>
      <c r="C86" s="89" t="s">
        <v>7013</v>
      </c>
      <c r="D86" s="116">
        <v>0</v>
      </c>
      <c r="E86" s="116">
        <v>0</v>
      </c>
      <c r="F86" s="116">
        <v>0</v>
      </c>
      <c r="G86" s="116">
        <v>20672.350000000002</v>
      </c>
      <c r="H86" s="116">
        <v>0</v>
      </c>
      <c r="I86" s="116">
        <v>0</v>
      </c>
      <c r="J86" s="116">
        <v>0</v>
      </c>
      <c r="K86" s="116">
        <v>0</v>
      </c>
      <c r="L86" s="116">
        <v>0</v>
      </c>
      <c r="M86" s="116">
        <v>0</v>
      </c>
      <c r="N86" s="116">
        <v>0</v>
      </c>
      <c r="O86" s="116">
        <v>0</v>
      </c>
      <c r="P86" s="116">
        <v>0</v>
      </c>
      <c r="Q86" s="116">
        <v>0</v>
      </c>
      <c r="R86" s="116">
        <v>0</v>
      </c>
      <c r="S86" s="116">
        <v>0</v>
      </c>
      <c r="T86" s="116">
        <v>0</v>
      </c>
      <c r="U86" s="116">
        <v>0</v>
      </c>
      <c r="V86" s="116">
        <v>0</v>
      </c>
      <c r="W86" s="116">
        <v>0</v>
      </c>
      <c r="X86" s="116">
        <v>0</v>
      </c>
      <c r="Y86" s="116">
        <v>0</v>
      </c>
      <c r="Z86" s="116">
        <v>0</v>
      </c>
      <c r="AA86" s="116">
        <v>0</v>
      </c>
      <c r="AB86" s="116">
        <v>0</v>
      </c>
      <c r="AC86" s="116">
        <v>0</v>
      </c>
      <c r="AD86" s="116">
        <v>0</v>
      </c>
      <c r="AE86" s="116">
        <v>0</v>
      </c>
      <c r="AF86" s="116">
        <v>0</v>
      </c>
      <c r="AG86" s="116">
        <v>0</v>
      </c>
      <c r="AH86" s="116">
        <v>0</v>
      </c>
      <c r="AI86" s="116">
        <v>0</v>
      </c>
      <c r="AJ86" s="116">
        <v>0</v>
      </c>
      <c r="AK86" s="116">
        <v>0</v>
      </c>
      <c r="AL86" s="95">
        <f t="shared" si="3"/>
        <v>20672.350000000002</v>
      </c>
      <c r="AO86" s="70"/>
    </row>
    <row r="87" spans="1:41" ht="33" customHeight="1">
      <c r="A87" s="87">
        <v>203</v>
      </c>
      <c r="B87" s="88" t="s">
        <v>758</v>
      </c>
      <c r="C87" s="89" t="s">
        <v>7017</v>
      </c>
      <c r="D87" s="116">
        <v>0</v>
      </c>
      <c r="E87" s="116">
        <v>0</v>
      </c>
      <c r="F87" s="116">
        <v>1019862.8199999928</v>
      </c>
      <c r="G87" s="116">
        <v>326393.33</v>
      </c>
      <c r="H87" s="116">
        <v>0</v>
      </c>
      <c r="I87" s="116">
        <v>0</v>
      </c>
      <c r="J87" s="116">
        <v>0</v>
      </c>
      <c r="K87" s="116">
        <v>0</v>
      </c>
      <c r="L87" s="116">
        <v>0</v>
      </c>
      <c r="M87" s="116">
        <v>0</v>
      </c>
      <c r="N87" s="116">
        <v>0</v>
      </c>
      <c r="O87" s="116">
        <v>0</v>
      </c>
      <c r="P87" s="116">
        <v>0</v>
      </c>
      <c r="Q87" s="116">
        <v>0</v>
      </c>
      <c r="R87" s="116">
        <v>0</v>
      </c>
      <c r="S87" s="116">
        <v>0</v>
      </c>
      <c r="T87" s="116">
        <v>0</v>
      </c>
      <c r="U87" s="116">
        <v>0</v>
      </c>
      <c r="V87" s="116">
        <v>0</v>
      </c>
      <c r="W87" s="116">
        <v>0</v>
      </c>
      <c r="X87" s="116">
        <v>0</v>
      </c>
      <c r="Y87" s="116">
        <v>0</v>
      </c>
      <c r="Z87" s="116">
        <v>0</v>
      </c>
      <c r="AA87" s="116">
        <v>0</v>
      </c>
      <c r="AB87" s="116">
        <v>0</v>
      </c>
      <c r="AC87" s="116">
        <v>0</v>
      </c>
      <c r="AD87" s="116">
        <v>0</v>
      </c>
      <c r="AE87" s="116">
        <v>0</v>
      </c>
      <c r="AF87" s="116">
        <v>0</v>
      </c>
      <c r="AG87" s="116">
        <v>0</v>
      </c>
      <c r="AH87" s="116">
        <v>0</v>
      </c>
      <c r="AI87" s="116">
        <v>0</v>
      </c>
      <c r="AJ87" s="116">
        <v>0</v>
      </c>
      <c r="AK87" s="116">
        <v>0</v>
      </c>
      <c r="AL87" s="95">
        <f t="shared" si="3"/>
        <v>1346256.1499999929</v>
      </c>
      <c r="AO87" s="70"/>
    </row>
    <row r="88" spans="1:41" ht="33" customHeight="1">
      <c r="A88" s="87">
        <v>206</v>
      </c>
      <c r="B88" s="88" t="s">
        <v>759</v>
      </c>
      <c r="C88" s="118" t="s">
        <v>7012</v>
      </c>
      <c r="D88" s="116">
        <v>0</v>
      </c>
      <c r="E88" s="116">
        <v>0</v>
      </c>
      <c r="F88" s="116">
        <v>0</v>
      </c>
      <c r="G88" s="116">
        <v>400</v>
      </c>
      <c r="H88" s="116">
        <v>0</v>
      </c>
      <c r="I88" s="116">
        <v>0</v>
      </c>
      <c r="J88" s="116">
        <v>0</v>
      </c>
      <c r="K88" s="116">
        <v>0</v>
      </c>
      <c r="L88" s="116">
        <v>273.36</v>
      </c>
      <c r="M88" s="116">
        <v>0</v>
      </c>
      <c r="N88" s="116">
        <v>0</v>
      </c>
      <c r="O88" s="116">
        <v>0</v>
      </c>
      <c r="P88" s="116">
        <v>0</v>
      </c>
      <c r="Q88" s="116">
        <v>0</v>
      </c>
      <c r="R88" s="116">
        <v>0</v>
      </c>
      <c r="S88" s="116">
        <v>0</v>
      </c>
      <c r="T88" s="116">
        <v>0</v>
      </c>
      <c r="U88" s="116">
        <v>0</v>
      </c>
      <c r="V88" s="116">
        <v>0</v>
      </c>
      <c r="W88" s="116">
        <v>0</v>
      </c>
      <c r="X88" s="116">
        <v>0</v>
      </c>
      <c r="Y88" s="116">
        <v>0</v>
      </c>
      <c r="Z88" s="116">
        <v>0</v>
      </c>
      <c r="AA88" s="116">
        <v>0</v>
      </c>
      <c r="AB88" s="116">
        <v>0</v>
      </c>
      <c r="AC88" s="116">
        <v>0</v>
      </c>
      <c r="AD88" s="116">
        <v>0</v>
      </c>
      <c r="AE88" s="116">
        <v>0</v>
      </c>
      <c r="AF88" s="116">
        <v>0</v>
      </c>
      <c r="AG88" s="116">
        <v>0</v>
      </c>
      <c r="AH88" s="116">
        <v>0</v>
      </c>
      <c r="AI88" s="116">
        <v>0</v>
      </c>
      <c r="AJ88" s="116">
        <v>0</v>
      </c>
      <c r="AK88" s="116">
        <v>0</v>
      </c>
      <c r="AL88" s="95">
        <f t="shared" si="3"/>
        <v>673.36</v>
      </c>
      <c r="AO88" s="70"/>
    </row>
    <row r="89" spans="1:41" ht="33" customHeight="1">
      <c r="A89" s="87">
        <v>209</v>
      </c>
      <c r="B89" s="88" t="s">
        <v>760</v>
      </c>
      <c r="C89" s="118" t="s">
        <v>1317</v>
      </c>
      <c r="D89" s="116">
        <v>0</v>
      </c>
      <c r="E89" s="116">
        <v>0</v>
      </c>
      <c r="F89" s="116">
        <v>0</v>
      </c>
      <c r="G89" s="116">
        <v>0</v>
      </c>
      <c r="H89" s="116">
        <v>0</v>
      </c>
      <c r="I89" s="116">
        <v>0</v>
      </c>
      <c r="J89" s="116">
        <v>0</v>
      </c>
      <c r="K89" s="116">
        <v>0</v>
      </c>
      <c r="L89" s="116">
        <v>0</v>
      </c>
      <c r="M89" s="116">
        <v>0</v>
      </c>
      <c r="N89" s="116">
        <v>0</v>
      </c>
      <c r="O89" s="116">
        <v>0</v>
      </c>
      <c r="P89" s="116">
        <v>0</v>
      </c>
      <c r="Q89" s="116">
        <v>0</v>
      </c>
      <c r="R89" s="116">
        <v>0</v>
      </c>
      <c r="S89" s="116">
        <v>0</v>
      </c>
      <c r="T89" s="116">
        <v>0</v>
      </c>
      <c r="U89" s="116">
        <v>0</v>
      </c>
      <c r="V89" s="116">
        <v>0</v>
      </c>
      <c r="W89" s="116">
        <v>0</v>
      </c>
      <c r="X89" s="116">
        <v>0</v>
      </c>
      <c r="Y89" s="116">
        <v>0</v>
      </c>
      <c r="Z89" s="116">
        <v>0</v>
      </c>
      <c r="AA89" s="116">
        <v>0</v>
      </c>
      <c r="AB89" s="116">
        <v>0</v>
      </c>
      <c r="AC89" s="116">
        <v>0</v>
      </c>
      <c r="AD89" s="116">
        <v>0</v>
      </c>
      <c r="AE89" s="116">
        <v>0</v>
      </c>
      <c r="AF89" s="116">
        <v>0</v>
      </c>
      <c r="AG89" s="116">
        <v>0</v>
      </c>
      <c r="AH89" s="116">
        <v>0</v>
      </c>
      <c r="AI89" s="116">
        <v>0</v>
      </c>
      <c r="AJ89" s="116">
        <v>0</v>
      </c>
      <c r="AK89" s="116">
        <v>0</v>
      </c>
      <c r="AL89" s="95">
        <f t="shared" si="3"/>
        <v>0</v>
      </c>
      <c r="AO89" s="70"/>
    </row>
    <row r="90" spans="1:41" ht="33" customHeight="1">
      <c r="A90" s="87">
        <v>210</v>
      </c>
      <c r="B90" s="88" t="s">
        <v>761</v>
      </c>
      <c r="C90" s="89" t="s">
        <v>7017</v>
      </c>
      <c r="D90" s="116">
        <v>0</v>
      </c>
      <c r="E90" s="116">
        <v>0</v>
      </c>
      <c r="F90" s="116">
        <v>0</v>
      </c>
      <c r="G90" s="116">
        <v>0</v>
      </c>
      <c r="H90" s="116">
        <v>0</v>
      </c>
      <c r="I90" s="116">
        <v>0</v>
      </c>
      <c r="J90" s="116">
        <v>0</v>
      </c>
      <c r="K90" s="116">
        <v>0</v>
      </c>
      <c r="L90" s="116">
        <v>0</v>
      </c>
      <c r="M90" s="116">
        <v>0</v>
      </c>
      <c r="N90" s="116">
        <v>0</v>
      </c>
      <c r="O90" s="116">
        <v>0</v>
      </c>
      <c r="P90" s="116">
        <v>0</v>
      </c>
      <c r="Q90" s="116">
        <v>0</v>
      </c>
      <c r="R90" s="116">
        <v>0</v>
      </c>
      <c r="S90" s="116">
        <v>0</v>
      </c>
      <c r="T90" s="116">
        <v>0</v>
      </c>
      <c r="U90" s="116">
        <v>0</v>
      </c>
      <c r="V90" s="116">
        <v>0</v>
      </c>
      <c r="W90" s="116">
        <v>0</v>
      </c>
      <c r="X90" s="116">
        <v>0</v>
      </c>
      <c r="Y90" s="116">
        <v>0</v>
      </c>
      <c r="Z90" s="116">
        <v>0</v>
      </c>
      <c r="AA90" s="116">
        <v>0</v>
      </c>
      <c r="AB90" s="116">
        <v>0</v>
      </c>
      <c r="AC90" s="116">
        <v>0</v>
      </c>
      <c r="AD90" s="116">
        <v>0</v>
      </c>
      <c r="AE90" s="116">
        <v>0</v>
      </c>
      <c r="AF90" s="116">
        <v>0</v>
      </c>
      <c r="AG90" s="116">
        <v>0</v>
      </c>
      <c r="AH90" s="116">
        <v>0</v>
      </c>
      <c r="AI90" s="116">
        <v>0</v>
      </c>
      <c r="AJ90" s="116">
        <v>0</v>
      </c>
      <c r="AK90" s="116">
        <v>0</v>
      </c>
      <c r="AL90" s="95">
        <f t="shared" si="3"/>
        <v>0</v>
      </c>
      <c r="AO90" s="70"/>
    </row>
    <row r="91" spans="1:41" ht="33" customHeight="1">
      <c r="A91" s="87">
        <v>212</v>
      </c>
      <c r="B91" s="88" t="s">
        <v>762</v>
      </c>
      <c r="C91" s="89" t="s">
        <v>7015</v>
      </c>
      <c r="D91" s="116">
        <v>0</v>
      </c>
      <c r="E91" s="116">
        <v>0</v>
      </c>
      <c r="F91" s="116">
        <v>20167.93</v>
      </c>
      <c r="G91" s="116">
        <v>1923744.2700000005</v>
      </c>
      <c r="H91" s="116">
        <v>0</v>
      </c>
      <c r="I91" s="116">
        <v>50</v>
      </c>
      <c r="J91" s="116">
        <v>923.81999999999994</v>
      </c>
      <c r="K91" s="116">
        <v>0</v>
      </c>
      <c r="L91" s="116">
        <v>0</v>
      </c>
      <c r="M91" s="116">
        <v>0</v>
      </c>
      <c r="N91" s="116">
        <v>0</v>
      </c>
      <c r="O91" s="116">
        <v>0</v>
      </c>
      <c r="P91" s="116">
        <v>0</v>
      </c>
      <c r="Q91" s="116">
        <v>5985</v>
      </c>
      <c r="R91" s="116">
        <v>0</v>
      </c>
      <c r="S91" s="116">
        <v>0</v>
      </c>
      <c r="T91" s="116">
        <v>0</v>
      </c>
      <c r="U91" s="116">
        <v>0</v>
      </c>
      <c r="V91" s="116">
        <v>0</v>
      </c>
      <c r="W91" s="116">
        <v>0</v>
      </c>
      <c r="X91" s="116">
        <v>0</v>
      </c>
      <c r="Y91" s="116">
        <v>0</v>
      </c>
      <c r="Z91" s="116">
        <v>0</v>
      </c>
      <c r="AA91" s="116">
        <v>100.02</v>
      </c>
      <c r="AB91" s="116">
        <v>0</v>
      </c>
      <c r="AC91" s="116">
        <v>0</v>
      </c>
      <c r="AD91" s="116">
        <v>0</v>
      </c>
      <c r="AE91" s="116">
        <v>0</v>
      </c>
      <c r="AF91" s="116">
        <v>0</v>
      </c>
      <c r="AG91" s="116">
        <v>0</v>
      </c>
      <c r="AH91" s="116">
        <v>0</v>
      </c>
      <c r="AI91" s="116">
        <v>0</v>
      </c>
      <c r="AJ91" s="116">
        <v>0</v>
      </c>
      <c r="AK91" s="116">
        <v>0</v>
      </c>
      <c r="AL91" s="95">
        <f t="shared" si="3"/>
        <v>1950971.0400000005</v>
      </c>
      <c r="AO91" s="70"/>
    </row>
    <row r="92" spans="1:41" ht="33" customHeight="1">
      <c r="A92" s="87">
        <v>213</v>
      </c>
      <c r="B92" s="88" t="s">
        <v>763</v>
      </c>
      <c r="C92" s="89" t="s">
        <v>7013</v>
      </c>
      <c r="D92" s="116">
        <v>114</v>
      </c>
      <c r="E92" s="116">
        <v>0</v>
      </c>
      <c r="F92" s="116">
        <v>0</v>
      </c>
      <c r="G92" s="116">
        <v>0</v>
      </c>
      <c r="H92" s="116">
        <v>0</v>
      </c>
      <c r="I92" s="116">
        <v>0</v>
      </c>
      <c r="J92" s="116">
        <v>0</v>
      </c>
      <c r="K92" s="116">
        <v>0</v>
      </c>
      <c r="L92" s="116">
        <v>0</v>
      </c>
      <c r="M92" s="116">
        <v>0</v>
      </c>
      <c r="N92" s="116">
        <v>0</v>
      </c>
      <c r="O92" s="116">
        <v>0</v>
      </c>
      <c r="P92" s="116">
        <v>0</v>
      </c>
      <c r="Q92" s="116">
        <v>0</v>
      </c>
      <c r="R92" s="116">
        <v>0</v>
      </c>
      <c r="S92" s="116">
        <v>0</v>
      </c>
      <c r="T92" s="116">
        <v>0</v>
      </c>
      <c r="U92" s="116">
        <v>0</v>
      </c>
      <c r="V92" s="116">
        <v>0</v>
      </c>
      <c r="W92" s="116">
        <v>0</v>
      </c>
      <c r="X92" s="116">
        <v>0</v>
      </c>
      <c r="Y92" s="116">
        <v>0</v>
      </c>
      <c r="Z92" s="116">
        <v>0</v>
      </c>
      <c r="AA92" s="116">
        <v>0</v>
      </c>
      <c r="AB92" s="116">
        <v>0</v>
      </c>
      <c r="AC92" s="116">
        <v>0</v>
      </c>
      <c r="AD92" s="116">
        <v>0</v>
      </c>
      <c r="AE92" s="116">
        <v>0</v>
      </c>
      <c r="AF92" s="116">
        <v>0</v>
      </c>
      <c r="AG92" s="116">
        <v>0</v>
      </c>
      <c r="AH92" s="116">
        <v>0</v>
      </c>
      <c r="AI92" s="116">
        <v>0</v>
      </c>
      <c r="AJ92" s="116">
        <v>0</v>
      </c>
      <c r="AK92" s="116">
        <v>0</v>
      </c>
      <c r="AL92" s="95">
        <f t="shared" si="3"/>
        <v>114</v>
      </c>
      <c r="AO92" s="70"/>
    </row>
    <row r="93" spans="1:41" ht="33" customHeight="1">
      <c r="A93" s="87">
        <v>221</v>
      </c>
      <c r="B93" s="88" t="s">
        <v>764</v>
      </c>
      <c r="C93" s="89" t="s">
        <v>7019</v>
      </c>
      <c r="D93" s="116">
        <v>0</v>
      </c>
      <c r="E93" s="116">
        <v>0</v>
      </c>
      <c r="F93" s="116">
        <v>0</v>
      </c>
      <c r="G93" s="116">
        <v>121</v>
      </c>
      <c r="H93" s="116">
        <v>0</v>
      </c>
      <c r="I93" s="116">
        <v>0</v>
      </c>
      <c r="J93" s="116">
        <v>0</v>
      </c>
      <c r="K93" s="116">
        <v>0</v>
      </c>
      <c r="L93" s="116">
        <v>0</v>
      </c>
      <c r="M93" s="116">
        <v>0</v>
      </c>
      <c r="N93" s="116">
        <v>0</v>
      </c>
      <c r="O93" s="116">
        <v>0</v>
      </c>
      <c r="P93" s="116">
        <v>0</v>
      </c>
      <c r="Q93" s="116">
        <v>0</v>
      </c>
      <c r="R93" s="116">
        <v>0</v>
      </c>
      <c r="S93" s="116">
        <v>0</v>
      </c>
      <c r="T93" s="116">
        <v>0</v>
      </c>
      <c r="U93" s="116">
        <v>0</v>
      </c>
      <c r="V93" s="116">
        <v>0</v>
      </c>
      <c r="W93" s="116">
        <v>0</v>
      </c>
      <c r="X93" s="116">
        <v>0</v>
      </c>
      <c r="Y93" s="116">
        <v>0</v>
      </c>
      <c r="Z93" s="116">
        <v>0</v>
      </c>
      <c r="AA93" s="116">
        <v>0</v>
      </c>
      <c r="AB93" s="116">
        <v>0</v>
      </c>
      <c r="AC93" s="116">
        <v>0</v>
      </c>
      <c r="AD93" s="116">
        <v>0</v>
      </c>
      <c r="AE93" s="116">
        <v>0</v>
      </c>
      <c r="AF93" s="116">
        <v>0</v>
      </c>
      <c r="AG93" s="116">
        <v>0</v>
      </c>
      <c r="AH93" s="116">
        <v>0</v>
      </c>
      <c r="AI93" s="116">
        <v>0</v>
      </c>
      <c r="AJ93" s="116">
        <v>0</v>
      </c>
      <c r="AK93" s="116">
        <v>0</v>
      </c>
      <c r="AL93" s="95">
        <f t="shared" si="3"/>
        <v>121</v>
      </c>
      <c r="AO93" s="70"/>
    </row>
    <row r="94" spans="1:41" ht="33" customHeight="1">
      <c r="A94" s="87">
        <v>222</v>
      </c>
      <c r="B94" s="88" t="s">
        <v>765</v>
      </c>
      <c r="C94" s="89" t="s">
        <v>7015</v>
      </c>
      <c r="D94" s="116">
        <v>0</v>
      </c>
      <c r="E94" s="116">
        <v>1329.56</v>
      </c>
      <c r="F94" s="116">
        <v>6737902.0699999994</v>
      </c>
      <c r="G94" s="116">
        <v>418296.64000000013</v>
      </c>
      <c r="H94" s="116">
        <v>0</v>
      </c>
      <c r="I94" s="116">
        <v>0</v>
      </c>
      <c r="J94" s="116">
        <v>0</v>
      </c>
      <c r="K94" s="116">
        <v>0</v>
      </c>
      <c r="L94" s="116">
        <v>2989.28</v>
      </c>
      <c r="M94" s="116">
        <v>0</v>
      </c>
      <c r="N94" s="116">
        <v>0</v>
      </c>
      <c r="O94" s="116">
        <v>0</v>
      </c>
      <c r="P94" s="116">
        <v>1196.6100000000001</v>
      </c>
      <c r="Q94" s="116">
        <v>0</v>
      </c>
      <c r="R94" s="116">
        <v>0</v>
      </c>
      <c r="S94" s="116">
        <v>0</v>
      </c>
      <c r="T94" s="116">
        <v>0</v>
      </c>
      <c r="U94" s="116">
        <v>0</v>
      </c>
      <c r="V94" s="116">
        <v>0</v>
      </c>
      <c r="W94" s="116">
        <v>0</v>
      </c>
      <c r="X94" s="116">
        <v>0</v>
      </c>
      <c r="Y94" s="116">
        <v>0</v>
      </c>
      <c r="Z94" s="116">
        <v>0</v>
      </c>
      <c r="AA94" s="116">
        <v>0</v>
      </c>
      <c r="AB94" s="116">
        <v>0</v>
      </c>
      <c r="AC94" s="116">
        <v>0</v>
      </c>
      <c r="AD94" s="116">
        <v>0</v>
      </c>
      <c r="AE94" s="116">
        <v>0</v>
      </c>
      <c r="AF94" s="116">
        <v>0</v>
      </c>
      <c r="AG94" s="116">
        <v>0</v>
      </c>
      <c r="AH94" s="116">
        <v>0</v>
      </c>
      <c r="AI94" s="116">
        <v>0</v>
      </c>
      <c r="AJ94" s="116">
        <v>0</v>
      </c>
      <c r="AK94" s="116">
        <v>0</v>
      </c>
      <c r="AL94" s="95">
        <f t="shared" si="3"/>
        <v>7161714.1600000001</v>
      </c>
      <c r="AO94" s="70"/>
    </row>
    <row r="95" spans="1:41" ht="33" customHeight="1">
      <c r="A95" s="87">
        <v>223</v>
      </c>
      <c r="B95" s="88" t="s">
        <v>766</v>
      </c>
      <c r="C95" s="89" t="s">
        <v>7015</v>
      </c>
      <c r="D95" s="116">
        <v>0</v>
      </c>
      <c r="E95" s="116">
        <v>1746.02</v>
      </c>
      <c r="F95" s="116">
        <v>3793256.1</v>
      </c>
      <c r="G95" s="116">
        <v>8346</v>
      </c>
      <c r="H95" s="116">
        <v>0</v>
      </c>
      <c r="I95" s="116">
        <v>0</v>
      </c>
      <c r="J95" s="116">
        <v>118814.27</v>
      </c>
      <c r="K95" s="116">
        <v>0</v>
      </c>
      <c r="L95" s="116">
        <v>0</v>
      </c>
      <c r="M95" s="116">
        <v>0</v>
      </c>
      <c r="N95" s="116">
        <v>0</v>
      </c>
      <c r="O95" s="116">
        <v>0</v>
      </c>
      <c r="P95" s="116">
        <v>0</v>
      </c>
      <c r="Q95" s="116">
        <v>0</v>
      </c>
      <c r="R95" s="116">
        <v>0</v>
      </c>
      <c r="S95" s="116">
        <v>0</v>
      </c>
      <c r="T95" s="116">
        <v>0</v>
      </c>
      <c r="U95" s="116">
        <v>0</v>
      </c>
      <c r="V95" s="116">
        <v>0</v>
      </c>
      <c r="W95" s="116">
        <v>0</v>
      </c>
      <c r="X95" s="116">
        <v>0</v>
      </c>
      <c r="Y95" s="116">
        <v>0</v>
      </c>
      <c r="Z95" s="116">
        <v>0</v>
      </c>
      <c r="AA95" s="116">
        <v>0</v>
      </c>
      <c r="AB95" s="116">
        <v>0</v>
      </c>
      <c r="AC95" s="116">
        <v>0</v>
      </c>
      <c r="AD95" s="116">
        <v>0</v>
      </c>
      <c r="AE95" s="116">
        <v>0</v>
      </c>
      <c r="AF95" s="116">
        <v>0</v>
      </c>
      <c r="AG95" s="116">
        <v>0</v>
      </c>
      <c r="AH95" s="116">
        <v>0</v>
      </c>
      <c r="AI95" s="116">
        <v>0</v>
      </c>
      <c r="AJ95" s="116">
        <v>0</v>
      </c>
      <c r="AK95" s="116">
        <v>0</v>
      </c>
      <c r="AL95" s="95">
        <f t="shared" si="3"/>
        <v>3922162.39</v>
      </c>
      <c r="AO95" s="70"/>
    </row>
    <row r="96" spans="1:41" ht="33" customHeight="1">
      <c r="A96" s="87">
        <v>224</v>
      </c>
      <c r="B96" s="88" t="s">
        <v>120</v>
      </c>
      <c r="C96" s="89" t="s">
        <v>7008</v>
      </c>
      <c r="D96" s="116">
        <v>0</v>
      </c>
      <c r="E96" s="116">
        <v>0</v>
      </c>
      <c r="F96" s="116">
        <v>0</v>
      </c>
      <c r="G96" s="116">
        <v>8129366.6000000006</v>
      </c>
      <c r="H96" s="116">
        <v>0</v>
      </c>
      <c r="I96" s="116">
        <v>0</v>
      </c>
      <c r="J96" s="116">
        <v>0</v>
      </c>
      <c r="K96" s="116">
        <v>0</v>
      </c>
      <c r="L96" s="116">
        <v>276.86</v>
      </c>
      <c r="M96" s="116">
        <v>0</v>
      </c>
      <c r="N96" s="116">
        <v>0</v>
      </c>
      <c r="O96" s="116">
        <v>0</v>
      </c>
      <c r="P96" s="116">
        <v>0</v>
      </c>
      <c r="Q96" s="116">
        <v>0</v>
      </c>
      <c r="R96" s="116">
        <v>0</v>
      </c>
      <c r="S96" s="116">
        <v>0</v>
      </c>
      <c r="T96" s="116">
        <v>0</v>
      </c>
      <c r="U96" s="116">
        <v>0</v>
      </c>
      <c r="V96" s="116">
        <v>0</v>
      </c>
      <c r="W96" s="116">
        <v>0</v>
      </c>
      <c r="X96" s="116">
        <v>0</v>
      </c>
      <c r="Y96" s="116">
        <v>0</v>
      </c>
      <c r="Z96" s="116">
        <v>0</v>
      </c>
      <c r="AA96" s="116">
        <v>0</v>
      </c>
      <c r="AB96" s="116">
        <v>0</v>
      </c>
      <c r="AC96" s="116">
        <v>0</v>
      </c>
      <c r="AD96" s="116">
        <v>0</v>
      </c>
      <c r="AE96" s="116">
        <v>0</v>
      </c>
      <c r="AF96" s="116">
        <v>0</v>
      </c>
      <c r="AG96" s="116">
        <v>0</v>
      </c>
      <c r="AH96" s="116">
        <v>0</v>
      </c>
      <c r="AI96" s="116">
        <v>0</v>
      </c>
      <c r="AJ96" s="116">
        <v>0</v>
      </c>
      <c r="AK96" s="116">
        <v>0</v>
      </c>
      <c r="AL96" s="95">
        <f t="shared" si="3"/>
        <v>8129643.4600000009</v>
      </c>
      <c r="AO96" s="70"/>
    </row>
    <row r="97" spans="1:41" ht="33" customHeight="1">
      <c r="A97" s="87">
        <v>225</v>
      </c>
      <c r="B97" s="88" t="s">
        <v>767</v>
      </c>
      <c r="C97" s="89" t="s">
        <v>7017</v>
      </c>
      <c r="D97" s="116">
        <v>0</v>
      </c>
      <c r="E97" s="116">
        <v>0</v>
      </c>
      <c r="F97" s="116">
        <v>497200.91000000015</v>
      </c>
      <c r="G97" s="116">
        <v>0</v>
      </c>
      <c r="H97" s="116">
        <v>0</v>
      </c>
      <c r="I97" s="116">
        <v>200</v>
      </c>
      <c r="J97" s="116">
        <v>0</v>
      </c>
      <c r="K97" s="116">
        <v>0</v>
      </c>
      <c r="L97" s="116">
        <v>0</v>
      </c>
      <c r="M97" s="116">
        <v>0</v>
      </c>
      <c r="N97" s="116">
        <v>0</v>
      </c>
      <c r="O97" s="116">
        <v>0</v>
      </c>
      <c r="P97" s="116">
        <v>0</v>
      </c>
      <c r="Q97" s="116">
        <v>0</v>
      </c>
      <c r="R97" s="116">
        <v>0</v>
      </c>
      <c r="S97" s="116">
        <v>0</v>
      </c>
      <c r="T97" s="116">
        <v>0</v>
      </c>
      <c r="U97" s="116">
        <v>0</v>
      </c>
      <c r="V97" s="116">
        <v>0</v>
      </c>
      <c r="W97" s="116">
        <v>0</v>
      </c>
      <c r="X97" s="116">
        <v>0</v>
      </c>
      <c r="Y97" s="116">
        <v>0</v>
      </c>
      <c r="Z97" s="116">
        <v>0</v>
      </c>
      <c r="AA97" s="116">
        <v>0</v>
      </c>
      <c r="AB97" s="116">
        <v>2267315.6800000002</v>
      </c>
      <c r="AC97" s="116">
        <v>0</v>
      </c>
      <c r="AD97" s="116">
        <v>0</v>
      </c>
      <c r="AE97" s="116">
        <v>0</v>
      </c>
      <c r="AF97" s="116">
        <v>0</v>
      </c>
      <c r="AG97" s="116">
        <v>0</v>
      </c>
      <c r="AH97" s="116">
        <v>0</v>
      </c>
      <c r="AI97" s="116">
        <v>0</v>
      </c>
      <c r="AJ97" s="116">
        <v>0</v>
      </c>
      <c r="AK97" s="116">
        <v>0</v>
      </c>
      <c r="AL97" s="95">
        <f t="shared" si="3"/>
        <v>2764716.5900000003</v>
      </c>
      <c r="AO97" s="70"/>
    </row>
    <row r="98" spans="1:41" ht="33" customHeight="1">
      <c r="A98" s="87">
        <v>226</v>
      </c>
      <c r="B98" s="88" t="s">
        <v>768</v>
      </c>
      <c r="C98" s="89" t="s">
        <v>7008</v>
      </c>
      <c r="D98" s="116">
        <v>0</v>
      </c>
      <c r="E98" s="116">
        <v>0</v>
      </c>
      <c r="F98" s="116">
        <v>0</v>
      </c>
      <c r="G98" s="116">
        <v>0</v>
      </c>
      <c r="H98" s="116">
        <v>0</v>
      </c>
      <c r="I98" s="116">
        <v>0</v>
      </c>
      <c r="J98" s="116">
        <v>0</v>
      </c>
      <c r="K98" s="116">
        <v>0</v>
      </c>
      <c r="L98" s="116">
        <v>0</v>
      </c>
      <c r="M98" s="116">
        <v>0</v>
      </c>
      <c r="N98" s="116">
        <v>0</v>
      </c>
      <c r="O98" s="116">
        <v>0</v>
      </c>
      <c r="P98" s="116">
        <v>0</v>
      </c>
      <c r="Q98" s="116">
        <v>0</v>
      </c>
      <c r="R98" s="116">
        <v>0</v>
      </c>
      <c r="S98" s="116">
        <v>0</v>
      </c>
      <c r="T98" s="116">
        <v>0</v>
      </c>
      <c r="U98" s="116">
        <v>0</v>
      </c>
      <c r="V98" s="116">
        <v>0</v>
      </c>
      <c r="W98" s="116">
        <v>0</v>
      </c>
      <c r="X98" s="116">
        <v>0</v>
      </c>
      <c r="Y98" s="116">
        <v>0</v>
      </c>
      <c r="Z98" s="116">
        <v>0</v>
      </c>
      <c r="AA98" s="116">
        <v>0</v>
      </c>
      <c r="AB98" s="116">
        <v>0</v>
      </c>
      <c r="AC98" s="116">
        <v>0</v>
      </c>
      <c r="AD98" s="116">
        <v>0</v>
      </c>
      <c r="AE98" s="116">
        <v>0</v>
      </c>
      <c r="AF98" s="116">
        <v>0</v>
      </c>
      <c r="AG98" s="116">
        <v>0</v>
      </c>
      <c r="AH98" s="116">
        <v>0</v>
      </c>
      <c r="AI98" s="116">
        <v>0</v>
      </c>
      <c r="AJ98" s="116">
        <v>0</v>
      </c>
      <c r="AK98" s="116">
        <v>0</v>
      </c>
      <c r="AL98" s="95">
        <f t="shared" si="3"/>
        <v>0</v>
      </c>
      <c r="AO98" s="70"/>
    </row>
    <row r="99" spans="1:41" ht="33" customHeight="1">
      <c r="A99" s="87">
        <v>227</v>
      </c>
      <c r="B99" s="88" t="s">
        <v>769</v>
      </c>
      <c r="C99" s="89" t="s">
        <v>7013</v>
      </c>
      <c r="D99" s="116">
        <v>0</v>
      </c>
      <c r="E99" s="116">
        <v>0</v>
      </c>
      <c r="F99" s="116">
        <v>0</v>
      </c>
      <c r="G99" s="116">
        <v>0</v>
      </c>
      <c r="H99" s="116">
        <v>0</v>
      </c>
      <c r="I99" s="116">
        <v>0</v>
      </c>
      <c r="J99" s="116">
        <v>0</v>
      </c>
      <c r="K99" s="116">
        <v>0</v>
      </c>
      <c r="L99" s="116">
        <v>0</v>
      </c>
      <c r="M99" s="116">
        <v>0</v>
      </c>
      <c r="N99" s="116">
        <v>0</v>
      </c>
      <c r="O99" s="116">
        <v>0</v>
      </c>
      <c r="P99" s="116">
        <v>0</v>
      </c>
      <c r="Q99" s="116">
        <v>0</v>
      </c>
      <c r="R99" s="116">
        <v>0</v>
      </c>
      <c r="S99" s="116">
        <v>0</v>
      </c>
      <c r="T99" s="116">
        <v>0</v>
      </c>
      <c r="U99" s="116">
        <v>0</v>
      </c>
      <c r="V99" s="116">
        <v>0</v>
      </c>
      <c r="W99" s="116">
        <v>0</v>
      </c>
      <c r="X99" s="116">
        <v>0</v>
      </c>
      <c r="Y99" s="116">
        <v>0</v>
      </c>
      <c r="Z99" s="116">
        <v>0</v>
      </c>
      <c r="AA99" s="116">
        <v>0</v>
      </c>
      <c r="AB99" s="116">
        <v>0</v>
      </c>
      <c r="AC99" s="116">
        <v>0</v>
      </c>
      <c r="AD99" s="116">
        <v>0</v>
      </c>
      <c r="AE99" s="116">
        <v>0</v>
      </c>
      <c r="AF99" s="116">
        <v>0</v>
      </c>
      <c r="AG99" s="116">
        <v>0</v>
      </c>
      <c r="AH99" s="116">
        <v>0</v>
      </c>
      <c r="AI99" s="116">
        <v>0</v>
      </c>
      <c r="AJ99" s="116">
        <v>0</v>
      </c>
      <c r="AK99" s="116">
        <v>0</v>
      </c>
      <c r="AL99" s="95">
        <f t="shared" si="3"/>
        <v>0</v>
      </c>
      <c r="AO99" s="70"/>
    </row>
    <row r="100" spans="1:41" ht="33" customHeight="1">
      <c r="A100" s="87">
        <v>234</v>
      </c>
      <c r="B100" s="88" t="s">
        <v>124</v>
      </c>
      <c r="C100" s="89" t="s">
        <v>7011</v>
      </c>
      <c r="D100" s="116">
        <v>0</v>
      </c>
      <c r="E100" s="116">
        <v>0</v>
      </c>
      <c r="F100" s="116">
        <v>2159430.8800000004</v>
      </c>
      <c r="G100" s="116">
        <v>2536733.1999999997</v>
      </c>
      <c r="H100" s="116">
        <v>0</v>
      </c>
      <c r="I100" s="116">
        <v>0</v>
      </c>
      <c r="J100" s="116">
        <v>0</v>
      </c>
      <c r="K100" s="116">
        <v>0</v>
      </c>
      <c r="L100" s="116">
        <v>0</v>
      </c>
      <c r="M100" s="116">
        <v>0</v>
      </c>
      <c r="N100" s="116">
        <v>0</v>
      </c>
      <c r="O100" s="116">
        <v>0</v>
      </c>
      <c r="P100" s="116">
        <v>0</v>
      </c>
      <c r="Q100" s="116">
        <v>0</v>
      </c>
      <c r="R100" s="116">
        <v>0</v>
      </c>
      <c r="S100" s="116">
        <v>0</v>
      </c>
      <c r="T100" s="116">
        <v>0</v>
      </c>
      <c r="U100" s="116">
        <v>0</v>
      </c>
      <c r="V100" s="116">
        <v>0</v>
      </c>
      <c r="W100" s="116">
        <v>0</v>
      </c>
      <c r="X100" s="116">
        <v>0</v>
      </c>
      <c r="Y100" s="116">
        <v>0</v>
      </c>
      <c r="Z100" s="116">
        <v>0</v>
      </c>
      <c r="AA100" s="116">
        <v>0</v>
      </c>
      <c r="AB100" s="116">
        <v>0</v>
      </c>
      <c r="AC100" s="116">
        <v>0</v>
      </c>
      <c r="AD100" s="116">
        <v>0</v>
      </c>
      <c r="AE100" s="116">
        <v>0</v>
      </c>
      <c r="AF100" s="116">
        <v>0</v>
      </c>
      <c r="AG100" s="116">
        <v>0</v>
      </c>
      <c r="AH100" s="116">
        <v>0</v>
      </c>
      <c r="AI100" s="116">
        <v>0</v>
      </c>
      <c r="AJ100" s="116">
        <v>0</v>
      </c>
      <c r="AK100" s="116">
        <v>0</v>
      </c>
      <c r="AL100" s="95">
        <f t="shared" si="3"/>
        <v>4696164.08</v>
      </c>
      <c r="AO100" s="70"/>
    </row>
    <row r="101" spans="1:41" ht="33" customHeight="1">
      <c r="A101" s="87">
        <v>242</v>
      </c>
      <c r="B101" s="88" t="s">
        <v>770</v>
      </c>
      <c r="C101" s="89" t="s">
        <v>7019</v>
      </c>
      <c r="D101" s="116">
        <v>0</v>
      </c>
      <c r="E101" s="116">
        <v>0</v>
      </c>
      <c r="F101" s="116">
        <v>0</v>
      </c>
      <c r="G101" s="116">
        <v>0</v>
      </c>
      <c r="H101" s="116">
        <v>0</v>
      </c>
      <c r="I101" s="116">
        <v>0</v>
      </c>
      <c r="J101" s="116">
        <v>0</v>
      </c>
      <c r="K101" s="116">
        <v>0</v>
      </c>
      <c r="L101" s="116">
        <v>0</v>
      </c>
      <c r="M101" s="116">
        <v>0</v>
      </c>
      <c r="N101" s="116">
        <v>0</v>
      </c>
      <c r="O101" s="116">
        <v>0</v>
      </c>
      <c r="P101" s="116">
        <v>0</v>
      </c>
      <c r="Q101" s="116">
        <v>0</v>
      </c>
      <c r="R101" s="116">
        <v>0</v>
      </c>
      <c r="S101" s="116">
        <v>0</v>
      </c>
      <c r="T101" s="116">
        <v>0</v>
      </c>
      <c r="U101" s="116">
        <v>0</v>
      </c>
      <c r="V101" s="116">
        <v>0</v>
      </c>
      <c r="W101" s="116">
        <v>0</v>
      </c>
      <c r="X101" s="116">
        <v>0</v>
      </c>
      <c r="Y101" s="116">
        <v>0</v>
      </c>
      <c r="Z101" s="116">
        <v>0</v>
      </c>
      <c r="AA101" s="116">
        <v>0</v>
      </c>
      <c r="AB101" s="116">
        <v>0</v>
      </c>
      <c r="AC101" s="116">
        <v>0</v>
      </c>
      <c r="AD101" s="116">
        <v>0</v>
      </c>
      <c r="AE101" s="116">
        <v>0</v>
      </c>
      <c r="AF101" s="116">
        <v>0</v>
      </c>
      <c r="AG101" s="116">
        <v>0</v>
      </c>
      <c r="AH101" s="116">
        <v>0</v>
      </c>
      <c r="AI101" s="116">
        <v>0</v>
      </c>
      <c r="AJ101" s="116">
        <v>0</v>
      </c>
      <c r="AK101" s="116">
        <v>0</v>
      </c>
      <c r="AL101" s="95">
        <f t="shared" si="3"/>
        <v>0</v>
      </c>
      <c r="AO101" s="70"/>
    </row>
    <row r="102" spans="1:41" ht="33" customHeight="1">
      <c r="A102" s="87">
        <v>243</v>
      </c>
      <c r="B102" s="88" t="s">
        <v>771</v>
      </c>
      <c r="C102" s="89" t="s">
        <v>7011</v>
      </c>
      <c r="D102" s="116">
        <v>0</v>
      </c>
      <c r="E102" s="116">
        <v>0</v>
      </c>
      <c r="F102" s="116">
        <v>0</v>
      </c>
      <c r="G102" s="116">
        <v>0</v>
      </c>
      <c r="H102" s="116">
        <v>0</v>
      </c>
      <c r="I102" s="116">
        <v>0</v>
      </c>
      <c r="J102" s="116">
        <v>0</v>
      </c>
      <c r="K102" s="116">
        <v>0</v>
      </c>
      <c r="L102" s="116">
        <v>0</v>
      </c>
      <c r="M102" s="116">
        <v>0</v>
      </c>
      <c r="N102" s="116">
        <v>0</v>
      </c>
      <c r="O102" s="116">
        <v>0</v>
      </c>
      <c r="P102" s="116">
        <v>0</v>
      </c>
      <c r="Q102" s="116">
        <v>0</v>
      </c>
      <c r="R102" s="116">
        <v>0</v>
      </c>
      <c r="S102" s="116">
        <v>0</v>
      </c>
      <c r="T102" s="116">
        <v>0</v>
      </c>
      <c r="U102" s="116">
        <v>0</v>
      </c>
      <c r="V102" s="116">
        <v>0</v>
      </c>
      <c r="W102" s="116">
        <v>0</v>
      </c>
      <c r="X102" s="116">
        <v>0</v>
      </c>
      <c r="Y102" s="116">
        <v>0</v>
      </c>
      <c r="Z102" s="116">
        <v>0</v>
      </c>
      <c r="AA102" s="116">
        <v>0</v>
      </c>
      <c r="AB102" s="116">
        <v>0</v>
      </c>
      <c r="AC102" s="116">
        <v>0</v>
      </c>
      <c r="AD102" s="116">
        <v>0</v>
      </c>
      <c r="AE102" s="116">
        <v>0</v>
      </c>
      <c r="AF102" s="116">
        <v>0</v>
      </c>
      <c r="AG102" s="116">
        <v>0</v>
      </c>
      <c r="AH102" s="116">
        <v>0</v>
      </c>
      <c r="AI102" s="116">
        <v>0</v>
      </c>
      <c r="AJ102" s="116">
        <v>0</v>
      </c>
      <c r="AK102" s="116">
        <v>0</v>
      </c>
      <c r="AL102" s="95">
        <f t="shared" si="3"/>
        <v>0</v>
      </c>
      <c r="AO102" s="70"/>
    </row>
    <row r="103" spans="1:41" ht="33" customHeight="1">
      <c r="A103" s="87">
        <v>244</v>
      </c>
      <c r="B103" s="88" t="s">
        <v>772</v>
      </c>
      <c r="C103" s="89" t="s">
        <v>7018</v>
      </c>
      <c r="D103" s="116">
        <v>0</v>
      </c>
      <c r="E103" s="116">
        <v>0</v>
      </c>
      <c r="F103" s="116">
        <v>0</v>
      </c>
      <c r="G103" s="116">
        <v>0</v>
      </c>
      <c r="H103" s="116">
        <v>0</v>
      </c>
      <c r="I103" s="116">
        <v>0</v>
      </c>
      <c r="J103" s="116">
        <v>0</v>
      </c>
      <c r="K103" s="116">
        <v>0</v>
      </c>
      <c r="L103" s="116">
        <v>0</v>
      </c>
      <c r="M103" s="116">
        <v>0</v>
      </c>
      <c r="N103" s="116">
        <v>0</v>
      </c>
      <c r="O103" s="116">
        <v>0</v>
      </c>
      <c r="P103" s="116">
        <v>0</v>
      </c>
      <c r="Q103" s="116">
        <v>0</v>
      </c>
      <c r="R103" s="116">
        <v>0</v>
      </c>
      <c r="S103" s="116">
        <v>0</v>
      </c>
      <c r="T103" s="116">
        <v>0</v>
      </c>
      <c r="U103" s="116">
        <v>0</v>
      </c>
      <c r="V103" s="116">
        <v>0</v>
      </c>
      <c r="W103" s="116">
        <v>0</v>
      </c>
      <c r="X103" s="116">
        <v>0</v>
      </c>
      <c r="Y103" s="116">
        <v>0</v>
      </c>
      <c r="Z103" s="116">
        <v>0</v>
      </c>
      <c r="AA103" s="116">
        <v>0</v>
      </c>
      <c r="AB103" s="116">
        <v>0</v>
      </c>
      <c r="AC103" s="116">
        <v>0</v>
      </c>
      <c r="AD103" s="116">
        <v>0</v>
      </c>
      <c r="AE103" s="116">
        <v>0</v>
      </c>
      <c r="AF103" s="116">
        <v>0</v>
      </c>
      <c r="AG103" s="116">
        <v>0</v>
      </c>
      <c r="AH103" s="116">
        <v>0</v>
      </c>
      <c r="AI103" s="116">
        <v>0</v>
      </c>
      <c r="AJ103" s="116">
        <v>0</v>
      </c>
      <c r="AK103" s="116">
        <v>0</v>
      </c>
      <c r="AL103" s="95">
        <f t="shared" si="3"/>
        <v>0</v>
      </c>
      <c r="AO103" s="70"/>
    </row>
    <row r="104" spans="1:41" ht="33" customHeight="1">
      <c r="A104" s="87">
        <v>245</v>
      </c>
      <c r="B104" s="88" t="s">
        <v>773</v>
      </c>
      <c r="C104" s="89" t="s">
        <v>7018</v>
      </c>
      <c r="D104" s="116">
        <v>0</v>
      </c>
      <c r="E104" s="116">
        <v>0</v>
      </c>
      <c r="F104" s="116">
        <v>0</v>
      </c>
      <c r="G104" s="116">
        <v>0</v>
      </c>
      <c r="H104" s="116">
        <v>0</v>
      </c>
      <c r="I104" s="116">
        <v>0</v>
      </c>
      <c r="J104" s="116">
        <v>0</v>
      </c>
      <c r="K104" s="116">
        <v>0</v>
      </c>
      <c r="L104" s="116">
        <v>0</v>
      </c>
      <c r="M104" s="116">
        <v>0</v>
      </c>
      <c r="N104" s="116">
        <v>0</v>
      </c>
      <c r="O104" s="116">
        <v>0</v>
      </c>
      <c r="P104" s="116">
        <v>0</v>
      </c>
      <c r="Q104" s="116">
        <v>0</v>
      </c>
      <c r="R104" s="116">
        <v>0</v>
      </c>
      <c r="S104" s="116">
        <v>0</v>
      </c>
      <c r="T104" s="116">
        <v>0</v>
      </c>
      <c r="U104" s="116">
        <v>0</v>
      </c>
      <c r="V104" s="116">
        <v>0</v>
      </c>
      <c r="W104" s="116">
        <v>0</v>
      </c>
      <c r="X104" s="116">
        <v>0</v>
      </c>
      <c r="Y104" s="116">
        <v>0</v>
      </c>
      <c r="Z104" s="116">
        <v>0</v>
      </c>
      <c r="AA104" s="116">
        <v>0</v>
      </c>
      <c r="AB104" s="116">
        <v>0</v>
      </c>
      <c r="AC104" s="116">
        <v>0</v>
      </c>
      <c r="AD104" s="116">
        <v>0</v>
      </c>
      <c r="AE104" s="116">
        <v>0</v>
      </c>
      <c r="AF104" s="116">
        <v>0</v>
      </c>
      <c r="AG104" s="116">
        <v>0</v>
      </c>
      <c r="AH104" s="116">
        <v>0</v>
      </c>
      <c r="AI104" s="116">
        <v>0</v>
      </c>
      <c r="AJ104" s="116">
        <v>0</v>
      </c>
      <c r="AK104" s="116">
        <v>0</v>
      </c>
      <c r="AL104" s="95">
        <f t="shared" si="3"/>
        <v>0</v>
      </c>
      <c r="AO104" s="70"/>
    </row>
    <row r="105" spans="1:41" ht="33" customHeight="1">
      <c r="A105" s="87">
        <v>247</v>
      </c>
      <c r="B105" s="88" t="s">
        <v>774</v>
      </c>
      <c r="C105" s="89" t="s">
        <v>7011</v>
      </c>
      <c r="D105" s="116">
        <v>0</v>
      </c>
      <c r="E105" s="116">
        <v>0</v>
      </c>
      <c r="F105" s="116">
        <v>0</v>
      </c>
      <c r="G105" s="116">
        <v>0</v>
      </c>
      <c r="H105" s="116">
        <v>0</v>
      </c>
      <c r="I105" s="116">
        <v>0</v>
      </c>
      <c r="J105" s="116">
        <v>0</v>
      </c>
      <c r="K105" s="116">
        <v>0</v>
      </c>
      <c r="L105" s="116">
        <v>0</v>
      </c>
      <c r="M105" s="116">
        <v>0</v>
      </c>
      <c r="N105" s="116">
        <v>0</v>
      </c>
      <c r="O105" s="116">
        <v>0</v>
      </c>
      <c r="P105" s="116">
        <v>0</v>
      </c>
      <c r="Q105" s="116">
        <v>0</v>
      </c>
      <c r="R105" s="116">
        <v>0</v>
      </c>
      <c r="S105" s="116">
        <v>0</v>
      </c>
      <c r="T105" s="116">
        <v>0</v>
      </c>
      <c r="U105" s="116">
        <v>0</v>
      </c>
      <c r="V105" s="116">
        <v>0</v>
      </c>
      <c r="W105" s="116">
        <v>0</v>
      </c>
      <c r="X105" s="116">
        <v>0</v>
      </c>
      <c r="Y105" s="116">
        <v>0</v>
      </c>
      <c r="Z105" s="116">
        <v>0</v>
      </c>
      <c r="AA105" s="116">
        <v>0</v>
      </c>
      <c r="AB105" s="116">
        <v>0</v>
      </c>
      <c r="AC105" s="116">
        <v>0</v>
      </c>
      <c r="AD105" s="116">
        <v>0</v>
      </c>
      <c r="AE105" s="116">
        <v>0</v>
      </c>
      <c r="AF105" s="116">
        <v>0</v>
      </c>
      <c r="AG105" s="116">
        <v>0</v>
      </c>
      <c r="AH105" s="116">
        <v>0</v>
      </c>
      <c r="AI105" s="116">
        <v>0</v>
      </c>
      <c r="AJ105" s="116">
        <v>0</v>
      </c>
      <c r="AK105" s="116">
        <v>0</v>
      </c>
      <c r="AL105" s="95">
        <f t="shared" si="3"/>
        <v>0</v>
      </c>
      <c r="AO105" s="70"/>
    </row>
    <row r="106" spans="1:41" ht="33" customHeight="1">
      <c r="A106" s="87">
        <v>248</v>
      </c>
      <c r="B106" s="88" t="s">
        <v>775</v>
      </c>
      <c r="C106" s="118" t="s">
        <v>1317</v>
      </c>
      <c r="D106" s="116">
        <v>0</v>
      </c>
      <c r="E106" s="116">
        <v>0</v>
      </c>
      <c r="F106" s="116">
        <v>0</v>
      </c>
      <c r="G106" s="116">
        <v>0</v>
      </c>
      <c r="H106" s="116">
        <v>0</v>
      </c>
      <c r="I106" s="116">
        <v>0</v>
      </c>
      <c r="J106" s="116">
        <v>0</v>
      </c>
      <c r="K106" s="116">
        <v>0</v>
      </c>
      <c r="L106" s="116">
        <v>0</v>
      </c>
      <c r="M106" s="116">
        <v>0</v>
      </c>
      <c r="N106" s="116">
        <v>0</v>
      </c>
      <c r="O106" s="116">
        <v>0</v>
      </c>
      <c r="P106" s="116">
        <v>0</v>
      </c>
      <c r="Q106" s="116">
        <v>0</v>
      </c>
      <c r="R106" s="116">
        <v>0</v>
      </c>
      <c r="S106" s="116">
        <v>0</v>
      </c>
      <c r="T106" s="116">
        <v>0</v>
      </c>
      <c r="U106" s="116">
        <v>0</v>
      </c>
      <c r="V106" s="116">
        <v>0</v>
      </c>
      <c r="W106" s="116">
        <v>0</v>
      </c>
      <c r="X106" s="116">
        <v>0</v>
      </c>
      <c r="Y106" s="116">
        <v>0</v>
      </c>
      <c r="Z106" s="116">
        <v>0</v>
      </c>
      <c r="AA106" s="116">
        <v>0</v>
      </c>
      <c r="AB106" s="116">
        <v>0</v>
      </c>
      <c r="AC106" s="116">
        <v>0</v>
      </c>
      <c r="AD106" s="116">
        <v>0</v>
      </c>
      <c r="AE106" s="116">
        <v>0</v>
      </c>
      <c r="AF106" s="116">
        <v>0</v>
      </c>
      <c r="AG106" s="116">
        <v>0</v>
      </c>
      <c r="AH106" s="116">
        <v>0</v>
      </c>
      <c r="AI106" s="116">
        <v>0</v>
      </c>
      <c r="AJ106" s="116">
        <v>0</v>
      </c>
      <c r="AK106" s="116">
        <v>0</v>
      </c>
      <c r="AL106" s="95">
        <f t="shared" ref="AL106:AL137" si="4">SUM(D106:AK106)</f>
        <v>0</v>
      </c>
      <c r="AO106" s="70"/>
    </row>
    <row r="107" spans="1:41" ht="33" customHeight="1">
      <c r="A107" s="87">
        <v>249</v>
      </c>
      <c r="B107" s="88" t="s">
        <v>776</v>
      </c>
      <c r="C107" s="89" t="s">
        <v>7014</v>
      </c>
      <c r="D107" s="116">
        <v>216500</v>
      </c>
      <c r="E107" s="116">
        <v>0</v>
      </c>
      <c r="F107" s="116">
        <v>4554974</v>
      </c>
      <c r="G107" s="116">
        <v>2015.64</v>
      </c>
      <c r="H107" s="116">
        <v>0</v>
      </c>
      <c r="I107" s="116">
        <v>630.01</v>
      </c>
      <c r="J107" s="116">
        <v>0</v>
      </c>
      <c r="K107" s="116">
        <v>0</v>
      </c>
      <c r="L107" s="116">
        <v>0</v>
      </c>
      <c r="M107" s="116">
        <v>0</v>
      </c>
      <c r="N107" s="116">
        <v>0</v>
      </c>
      <c r="O107" s="116">
        <v>0</v>
      </c>
      <c r="P107" s="116">
        <v>0</v>
      </c>
      <c r="Q107" s="116">
        <v>2182</v>
      </c>
      <c r="R107" s="116">
        <v>0</v>
      </c>
      <c r="S107" s="116">
        <v>0</v>
      </c>
      <c r="T107" s="116">
        <v>0</v>
      </c>
      <c r="U107" s="116">
        <v>0</v>
      </c>
      <c r="V107" s="116">
        <v>0</v>
      </c>
      <c r="W107" s="116">
        <v>0</v>
      </c>
      <c r="X107" s="116">
        <v>0</v>
      </c>
      <c r="Y107" s="116">
        <v>0</v>
      </c>
      <c r="Z107" s="116">
        <v>0</v>
      </c>
      <c r="AA107" s="116">
        <v>0</v>
      </c>
      <c r="AB107" s="116">
        <v>0</v>
      </c>
      <c r="AC107" s="116">
        <v>0</v>
      </c>
      <c r="AD107" s="116">
        <v>0</v>
      </c>
      <c r="AE107" s="116">
        <v>0</v>
      </c>
      <c r="AF107" s="116">
        <v>0</v>
      </c>
      <c r="AG107" s="116">
        <v>0</v>
      </c>
      <c r="AH107" s="116">
        <v>0</v>
      </c>
      <c r="AI107" s="116">
        <v>0</v>
      </c>
      <c r="AJ107" s="116">
        <v>0</v>
      </c>
      <c r="AK107" s="116">
        <v>0</v>
      </c>
      <c r="AL107" s="95">
        <f t="shared" si="4"/>
        <v>4776301.6499999994</v>
      </c>
      <c r="AO107" s="70"/>
    </row>
    <row r="108" spans="1:41" ht="33" customHeight="1">
      <c r="A108" s="87">
        <v>250</v>
      </c>
      <c r="B108" s="88" t="s">
        <v>777</v>
      </c>
      <c r="C108" s="118" t="s">
        <v>1317</v>
      </c>
      <c r="D108" s="116">
        <v>0</v>
      </c>
      <c r="E108" s="116">
        <v>0</v>
      </c>
      <c r="F108" s="116">
        <v>0</v>
      </c>
      <c r="G108" s="116">
        <v>0</v>
      </c>
      <c r="H108" s="116">
        <v>0</v>
      </c>
      <c r="I108" s="116">
        <v>0</v>
      </c>
      <c r="J108" s="116">
        <v>0</v>
      </c>
      <c r="K108" s="116">
        <v>0</v>
      </c>
      <c r="L108" s="116">
        <v>0</v>
      </c>
      <c r="M108" s="116">
        <v>0</v>
      </c>
      <c r="N108" s="116">
        <v>0</v>
      </c>
      <c r="O108" s="116">
        <v>0</v>
      </c>
      <c r="P108" s="116">
        <v>0</v>
      </c>
      <c r="Q108" s="116">
        <v>0</v>
      </c>
      <c r="R108" s="116">
        <v>0</v>
      </c>
      <c r="S108" s="116">
        <v>0</v>
      </c>
      <c r="T108" s="116">
        <v>0</v>
      </c>
      <c r="U108" s="116">
        <v>0</v>
      </c>
      <c r="V108" s="116">
        <v>0</v>
      </c>
      <c r="W108" s="116">
        <v>0</v>
      </c>
      <c r="X108" s="116">
        <v>0</v>
      </c>
      <c r="Y108" s="116">
        <v>0</v>
      </c>
      <c r="Z108" s="116">
        <v>0</v>
      </c>
      <c r="AA108" s="116">
        <v>0</v>
      </c>
      <c r="AB108" s="116">
        <v>0</v>
      </c>
      <c r="AC108" s="116">
        <v>0</v>
      </c>
      <c r="AD108" s="116">
        <v>0</v>
      </c>
      <c r="AE108" s="116">
        <v>0</v>
      </c>
      <c r="AF108" s="116">
        <v>0</v>
      </c>
      <c r="AG108" s="116">
        <v>0</v>
      </c>
      <c r="AH108" s="116">
        <v>0</v>
      </c>
      <c r="AI108" s="116">
        <v>0</v>
      </c>
      <c r="AJ108" s="116">
        <v>0</v>
      </c>
      <c r="AK108" s="116">
        <v>0</v>
      </c>
      <c r="AL108" s="95">
        <f t="shared" si="4"/>
        <v>0</v>
      </c>
      <c r="AO108" s="70"/>
    </row>
    <row r="109" spans="1:41" ht="33" customHeight="1">
      <c r="A109" s="87">
        <v>251</v>
      </c>
      <c r="B109" s="88" t="s">
        <v>778</v>
      </c>
      <c r="C109" s="89" t="s">
        <v>7014</v>
      </c>
      <c r="D109" s="116">
        <v>0</v>
      </c>
      <c r="E109" s="116">
        <v>0</v>
      </c>
      <c r="F109" s="116">
        <v>0</v>
      </c>
      <c r="G109" s="116">
        <v>0</v>
      </c>
      <c r="H109" s="116">
        <v>0</v>
      </c>
      <c r="I109" s="116">
        <v>0</v>
      </c>
      <c r="J109" s="116">
        <v>0</v>
      </c>
      <c r="K109" s="116">
        <v>0</v>
      </c>
      <c r="L109" s="116">
        <v>0</v>
      </c>
      <c r="M109" s="116">
        <v>0</v>
      </c>
      <c r="N109" s="116">
        <v>0</v>
      </c>
      <c r="O109" s="116">
        <v>0</v>
      </c>
      <c r="P109" s="116">
        <v>0</v>
      </c>
      <c r="Q109" s="116">
        <v>21424.23</v>
      </c>
      <c r="R109" s="116">
        <v>0</v>
      </c>
      <c r="S109" s="116">
        <v>0</v>
      </c>
      <c r="T109" s="116">
        <v>0</v>
      </c>
      <c r="U109" s="116">
        <v>0</v>
      </c>
      <c r="V109" s="116">
        <v>0</v>
      </c>
      <c r="W109" s="116">
        <v>0</v>
      </c>
      <c r="X109" s="116">
        <v>0</v>
      </c>
      <c r="Y109" s="116">
        <v>0</v>
      </c>
      <c r="Z109" s="116">
        <v>0</v>
      </c>
      <c r="AA109" s="116">
        <v>0</v>
      </c>
      <c r="AB109" s="116">
        <v>0</v>
      </c>
      <c r="AC109" s="116">
        <v>0</v>
      </c>
      <c r="AD109" s="116">
        <v>0</v>
      </c>
      <c r="AE109" s="116">
        <v>0</v>
      </c>
      <c r="AF109" s="116">
        <v>0</v>
      </c>
      <c r="AG109" s="116">
        <v>0</v>
      </c>
      <c r="AH109" s="116">
        <v>0</v>
      </c>
      <c r="AI109" s="116">
        <v>0</v>
      </c>
      <c r="AJ109" s="116">
        <v>0</v>
      </c>
      <c r="AK109" s="116">
        <v>0</v>
      </c>
      <c r="AL109" s="95">
        <f t="shared" si="4"/>
        <v>21424.23</v>
      </c>
      <c r="AO109" s="70"/>
    </row>
    <row r="110" spans="1:41" ht="33" customHeight="1">
      <c r="A110" s="87">
        <v>253</v>
      </c>
      <c r="B110" s="88" t="s">
        <v>779</v>
      </c>
      <c r="C110" s="89" t="s">
        <v>7017</v>
      </c>
      <c r="D110" s="116">
        <v>0</v>
      </c>
      <c r="E110" s="116">
        <v>0</v>
      </c>
      <c r="F110" s="116">
        <v>5743375</v>
      </c>
      <c r="G110" s="116">
        <v>13336578.43</v>
      </c>
      <c r="H110" s="116">
        <v>0</v>
      </c>
      <c r="I110" s="116">
        <v>0</v>
      </c>
      <c r="J110" s="116">
        <v>0</v>
      </c>
      <c r="K110" s="116">
        <v>0</v>
      </c>
      <c r="L110" s="116">
        <v>0</v>
      </c>
      <c r="M110" s="116">
        <v>0</v>
      </c>
      <c r="N110" s="116">
        <v>0</v>
      </c>
      <c r="O110" s="116">
        <v>0</v>
      </c>
      <c r="P110" s="116">
        <v>0</v>
      </c>
      <c r="Q110" s="116">
        <v>0</v>
      </c>
      <c r="R110" s="116">
        <v>0</v>
      </c>
      <c r="S110" s="116">
        <v>0</v>
      </c>
      <c r="T110" s="116">
        <v>0</v>
      </c>
      <c r="U110" s="116">
        <v>0</v>
      </c>
      <c r="V110" s="116">
        <v>0</v>
      </c>
      <c r="W110" s="116">
        <v>0</v>
      </c>
      <c r="X110" s="116">
        <v>0</v>
      </c>
      <c r="Y110" s="116">
        <v>0</v>
      </c>
      <c r="Z110" s="116">
        <v>0</v>
      </c>
      <c r="AA110" s="116">
        <v>0</v>
      </c>
      <c r="AB110" s="116">
        <v>0</v>
      </c>
      <c r="AC110" s="116">
        <v>0</v>
      </c>
      <c r="AD110" s="116">
        <v>0</v>
      </c>
      <c r="AE110" s="116">
        <v>0</v>
      </c>
      <c r="AF110" s="116">
        <v>0</v>
      </c>
      <c r="AG110" s="116">
        <v>0</v>
      </c>
      <c r="AH110" s="116">
        <v>0</v>
      </c>
      <c r="AI110" s="116">
        <v>0</v>
      </c>
      <c r="AJ110" s="116">
        <v>0</v>
      </c>
      <c r="AK110" s="116">
        <v>0</v>
      </c>
      <c r="AL110" s="95">
        <f t="shared" si="4"/>
        <v>19079953.43</v>
      </c>
      <c r="AO110" s="70"/>
    </row>
    <row r="111" spans="1:41" ht="33" customHeight="1">
      <c r="A111" s="87">
        <v>254</v>
      </c>
      <c r="B111" s="88" t="s">
        <v>780</v>
      </c>
      <c r="C111" s="89" t="s">
        <v>7008</v>
      </c>
      <c r="D111" s="116">
        <v>0</v>
      </c>
      <c r="E111" s="116">
        <v>0</v>
      </c>
      <c r="F111" s="116">
        <v>0</v>
      </c>
      <c r="G111" s="116">
        <v>83062.210000000006</v>
      </c>
      <c r="H111" s="116">
        <v>0</v>
      </c>
      <c r="I111" s="116">
        <v>0</v>
      </c>
      <c r="J111" s="116">
        <v>0</v>
      </c>
      <c r="K111" s="116">
        <v>0</v>
      </c>
      <c r="L111" s="116">
        <v>0</v>
      </c>
      <c r="M111" s="116">
        <v>0</v>
      </c>
      <c r="N111" s="116">
        <v>0</v>
      </c>
      <c r="O111" s="116">
        <v>0</v>
      </c>
      <c r="P111" s="116">
        <v>0</v>
      </c>
      <c r="Q111" s="116">
        <v>0</v>
      </c>
      <c r="R111" s="116">
        <v>0</v>
      </c>
      <c r="S111" s="116">
        <v>0</v>
      </c>
      <c r="T111" s="116">
        <v>0</v>
      </c>
      <c r="U111" s="116">
        <v>0</v>
      </c>
      <c r="V111" s="116">
        <v>0</v>
      </c>
      <c r="W111" s="116">
        <v>0</v>
      </c>
      <c r="X111" s="116">
        <v>0</v>
      </c>
      <c r="Y111" s="116">
        <v>0</v>
      </c>
      <c r="Z111" s="116">
        <v>0</v>
      </c>
      <c r="AA111" s="116">
        <v>0</v>
      </c>
      <c r="AB111" s="116">
        <v>0</v>
      </c>
      <c r="AC111" s="116">
        <v>0</v>
      </c>
      <c r="AD111" s="116">
        <v>0</v>
      </c>
      <c r="AE111" s="116">
        <v>0</v>
      </c>
      <c r="AF111" s="116">
        <v>0</v>
      </c>
      <c r="AG111" s="116">
        <v>0</v>
      </c>
      <c r="AH111" s="116">
        <v>0</v>
      </c>
      <c r="AI111" s="116">
        <v>0</v>
      </c>
      <c r="AJ111" s="116">
        <v>0</v>
      </c>
      <c r="AK111" s="116">
        <v>0</v>
      </c>
      <c r="AL111" s="95">
        <f t="shared" si="4"/>
        <v>83062.210000000006</v>
      </c>
      <c r="AO111" s="70"/>
    </row>
    <row r="112" spans="1:41" ht="33" customHeight="1">
      <c r="A112" s="87">
        <v>265</v>
      </c>
      <c r="B112" s="88" t="s">
        <v>781</v>
      </c>
      <c r="C112" s="89" t="s">
        <v>7013</v>
      </c>
      <c r="D112" s="116">
        <v>0</v>
      </c>
      <c r="E112" s="116">
        <v>0</v>
      </c>
      <c r="F112" s="116">
        <v>0</v>
      </c>
      <c r="G112" s="116">
        <v>398</v>
      </c>
      <c r="H112" s="116">
        <v>0</v>
      </c>
      <c r="I112" s="116">
        <v>0</v>
      </c>
      <c r="J112" s="116">
        <v>0</v>
      </c>
      <c r="K112" s="116">
        <v>0</v>
      </c>
      <c r="L112" s="116">
        <v>0</v>
      </c>
      <c r="M112" s="116">
        <v>0</v>
      </c>
      <c r="N112" s="116">
        <v>0</v>
      </c>
      <c r="O112" s="116">
        <v>0</v>
      </c>
      <c r="P112" s="116">
        <v>0</v>
      </c>
      <c r="Q112" s="116">
        <v>0</v>
      </c>
      <c r="R112" s="116">
        <v>0</v>
      </c>
      <c r="S112" s="116">
        <v>0</v>
      </c>
      <c r="T112" s="116">
        <v>0</v>
      </c>
      <c r="U112" s="116">
        <v>0</v>
      </c>
      <c r="V112" s="116">
        <v>0</v>
      </c>
      <c r="W112" s="116">
        <v>0</v>
      </c>
      <c r="X112" s="116">
        <v>0</v>
      </c>
      <c r="Y112" s="116">
        <v>0</v>
      </c>
      <c r="Z112" s="116">
        <v>0</v>
      </c>
      <c r="AA112" s="116">
        <v>0</v>
      </c>
      <c r="AB112" s="116">
        <v>0</v>
      </c>
      <c r="AC112" s="116">
        <v>0</v>
      </c>
      <c r="AD112" s="116">
        <v>0</v>
      </c>
      <c r="AE112" s="116">
        <v>0</v>
      </c>
      <c r="AF112" s="116">
        <v>0</v>
      </c>
      <c r="AG112" s="116">
        <v>0</v>
      </c>
      <c r="AH112" s="116">
        <v>0</v>
      </c>
      <c r="AI112" s="116">
        <v>0</v>
      </c>
      <c r="AJ112" s="116">
        <v>0</v>
      </c>
      <c r="AK112" s="116">
        <v>0</v>
      </c>
      <c r="AL112" s="95">
        <f t="shared" si="4"/>
        <v>398</v>
      </c>
      <c r="AO112" s="70"/>
    </row>
    <row r="113" spans="1:41" ht="33" customHeight="1">
      <c r="A113" s="87">
        <v>266</v>
      </c>
      <c r="B113" s="88" t="s">
        <v>782</v>
      </c>
      <c r="C113" s="118" t="s">
        <v>7013</v>
      </c>
      <c r="D113" s="116">
        <v>0</v>
      </c>
      <c r="E113" s="116">
        <v>0</v>
      </c>
      <c r="F113" s="116">
        <v>0</v>
      </c>
      <c r="G113" s="116">
        <v>14909.5</v>
      </c>
      <c r="H113" s="116">
        <v>0</v>
      </c>
      <c r="I113" s="116">
        <v>0</v>
      </c>
      <c r="J113" s="116">
        <v>0</v>
      </c>
      <c r="K113" s="116">
        <v>0</v>
      </c>
      <c r="L113" s="116">
        <v>0</v>
      </c>
      <c r="M113" s="116">
        <v>0</v>
      </c>
      <c r="N113" s="116">
        <v>0</v>
      </c>
      <c r="O113" s="116">
        <v>0</v>
      </c>
      <c r="P113" s="116">
        <v>0</v>
      </c>
      <c r="Q113" s="116">
        <v>0</v>
      </c>
      <c r="R113" s="116">
        <v>0</v>
      </c>
      <c r="S113" s="116">
        <v>0</v>
      </c>
      <c r="T113" s="116">
        <v>0</v>
      </c>
      <c r="U113" s="116">
        <v>0</v>
      </c>
      <c r="V113" s="116">
        <v>0</v>
      </c>
      <c r="W113" s="116">
        <v>0</v>
      </c>
      <c r="X113" s="116">
        <v>0</v>
      </c>
      <c r="Y113" s="116">
        <v>0</v>
      </c>
      <c r="Z113" s="116">
        <v>0</v>
      </c>
      <c r="AA113" s="116">
        <v>0</v>
      </c>
      <c r="AB113" s="116">
        <v>0</v>
      </c>
      <c r="AC113" s="116">
        <v>0</v>
      </c>
      <c r="AD113" s="116">
        <v>0</v>
      </c>
      <c r="AE113" s="116">
        <v>0</v>
      </c>
      <c r="AF113" s="116">
        <v>0</v>
      </c>
      <c r="AG113" s="116">
        <v>0</v>
      </c>
      <c r="AH113" s="116">
        <v>0</v>
      </c>
      <c r="AI113" s="116">
        <v>0</v>
      </c>
      <c r="AJ113" s="116">
        <v>0</v>
      </c>
      <c r="AK113" s="116">
        <v>0</v>
      </c>
      <c r="AL113" s="95">
        <f t="shared" si="4"/>
        <v>14909.5</v>
      </c>
      <c r="AO113" s="70"/>
    </row>
    <row r="114" spans="1:41" ht="33" customHeight="1">
      <c r="A114" s="87">
        <v>267</v>
      </c>
      <c r="B114" s="88" t="s">
        <v>783</v>
      </c>
      <c r="C114" s="118" t="s">
        <v>7013</v>
      </c>
      <c r="D114" s="116">
        <v>0</v>
      </c>
      <c r="E114" s="116">
        <v>0</v>
      </c>
      <c r="F114" s="116">
        <v>0</v>
      </c>
      <c r="G114" s="116">
        <v>0</v>
      </c>
      <c r="H114" s="116">
        <v>0</v>
      </c>
      <c r="I114" s="116">
        <v>0</v>
      </c>
      <c r="J114" s="116">
        <v>0</v>
      </c>
      <c r="K114" s="116">
        <v>0</v>
      </c>
      <c r="L114" s="116">
        <v>0</v>
      </c>
      <c r="M114" s="116">
        <v>0</v>
      </c>
      <c r="N114" s="116">
        <v>0</v>
      </c>
      <c r="O114" s="116">
        <v>0</v>
      </c>
      <c r="P114" s="116">
        <v>0</v>
      </c>
      <c r="Q114" s="116">
        <v>0</v>
      </c>
      <c r="R114" s="116">
        <v>0</v>
      </c>
      <c r="S114" s="116">
        <v>0</v>
      </c>
      <c r="T114" s="116">
        <v>0</v>
      </c>
      <c r="U114" s="116">
        <v>0</v>
      </c>
      <c r="V114" s="116">
        <v>0</v>
      </c>
      <c r="W114" s="116">
        <v>0</v>
      </c>
      <c r="X114" s="116">
        <v>0</v>
      </c>
      <c r="Y114" s="116">
        <v>0</v>
      </c>
      <c r="Z114" s="116">
        <v>0</v>
      </c>
      <c r="AA114" s="116">
        <v>0</v>
      </c>
      <c r="AB114" s="116">
        <v>0</v>
      </c>
      <c r="AC114" s="116">
        <v>0</v>
      </c>
      <c r="AD114" s="116">
        <v>0</v>
      </c>
      <c r="AE114" s="116">
        <v>0</v>
      </c>
      <c r="AF114" s="116">
        <v>0</v>
      </c>
      <c r="AG114" s="116">
        <v>0</v>
      </c>
      <c r="AH114" s="116">
        <v>0</v>
      </c>
      <c r="AI114" s="116">
        <v>0</v>
      </c>
      <c r="AJ114" s="116">
        <v>0</v>
      </c>
      <c r="AK114" s="116">
        <v>0</v>
      </c>
      <c r="AL114" s="95">
        <f t="shared" si="4"/>
        <v>0</v>
      </c>
      <c r="AO114" s="70"/>
    </row>
    <row r="115" spans="1:41" ht="33" customHeight="1">
      <c r="A115" s="87">
        <v>268</v>
      </c>
      <c r="B115" s="88" t="s">
        <v>784</v>
      </c>
      <c r="C115" s="118" t="s">
        <v>7013</v>
      </c>
      <c r="D115" s="116">
        <v>0</v>
      </c>
      <c r="E115" s="116">
        <v>0</v>
      </c>
      <c r="F115" s="116">
        <v>0</v>
      </c>
      <c r="G115" s="116">
        <v>0</v>
      </c>
      <c r="H115" s="116">
        <v>0</v>
      </c>
      <c r="I115" s="116">
        <v>0</v>
      </c>
      <c r="J115" s="116">
        <v>0</v>
      </c>
      <c r="K115" s="116">
        <v>0</v>
      </c>
      <c r="L115" s="116">
        <v>0</v>
      </c>
      <c r="M115" s="116">
        <v>0</v>
      </c>
      <c r="N115" s="116">
        <v>0</v>
      </c>
      <c r="O115" s="116">
        <v>0</v>
      </c>
      <c r="P115" s="116">
        <v>0</v>
      </c>
      <c r="Q115" s="116">
        <v>0</v>
      </c>
      <c r="R115" s="116">
        <v>0</v>
      </c>
      <c r="S115" s="116">
        <v>0</v>
      </c>
      <c r="T115" s="116">
        <v>0</v>
      </c>
      <c r="U115" s="116">
        <v>0</v>
      </c>
      <c r="V115" s="116">
        <v>0</v>
      </c>
      <c r="W115" s="116">
        <v>0</v>
      </c>
      <c r="X115" s="116">
        <v>0</v>
      </c>
      <c r="Y115" s="116">
        <v>0</v>
      </c>
      <c r="Z115" s="116">
        <v>0</v>
      </c>
      <c r="AA115" s="116">
        <v>0</v>
      </c>
      <c r="AB115" s="116">
        <v>0</v>
      </c>
      <c r="AC115" s="116">
        <v>0</v>
      </c>
      <c r="AD115" s="116">
        <v>0</v>
      </c>
      <c r="AE115" s="116">
        <v>0</v>
      </c>
      <c r="AF115" s="116">
        <v>0</v>
      </c>
      <c r="AG115" s="116">
        <v>0</v>
      </c>
      <c r="AH115" s="116">
        <v>0</v>
      </c>
      <c r="AI115" s="116">
        <v>0</v>
      </c>
      <c r="AJ115" s="116">
        <v>0</v>
      </c>
      <c r="AK115" s="116">
        <v>0</v>
      </c>
      <c r="AL115" s="95">
        <f t="shared" si="4"/>
        <v>0</v>
      </c>
      <c r="AO115" s="70"/>
    </row>
    <row r="116" spans="1:41" ht="33" customHeight="1">
      <c r="A116" s="87">
        <v>269</v>
      </c>
      <c r="B116" s="88" t="s">
        <v>785</v>
      </c>
      <c r="C116" s="89" t="s">
        <v>7013</v>
      </c>
      <c r="D116" s="116">
        <v>0</v>
      </c>
      <c r="E116" s="116">
        <v>0</v>
      </c>
      <c r="F116" s="116">
        <v>1280844</v>
      </c>
      <c r="G116" s="116">
        <v>113814.62000000001</v>
      </c>
      <c r="H116" s="116">
        <v>0</v>
      </c>
      <c r="I116" s="116">
        <v>0</v>
      </c>
      <c r="J116" s="116">
        <v>0</v>
      </c>
      <c r="K116" s="116">
        <v>0</v>
      </c>
      <c r="L116" s="116">
        <v>0</v>
      </c>
      <c r="M116" s="116">
        <v>0</v>
      </c>
      <c r="N116" s="116">
        <v>0</v>
      </c>
      <c r="O116" s="116">
        <v>0</v>
      </c>
      <c r="P116" s="116">
        <v>0</v>
      </c>
      <c r="Q116" s="116">
        <v>0</v>
      </c>
      <c r="R116" s="116">
        <v>0</v>
      </c>
      <c r="S116" s="116">
        <v>0</v>
      </c>
      <c r="T116" s="116">
        <v>0</v>
      </c>
      <c r="U116" s="116">
        <v>0</v>
      </c>
      <c r="V116" s="116">
        <v>0</v>
      </c>
      <c r="W116" s="116">
        <v>0</v>
      </c>
      <c r="X116" s="116">
        <v>0</v>
      </c>
      <c r="Y116" s="116">
        <v>0</v>
      </c>
      <c r="Z116" s="116">
        <v>0</v>
      </c>
      <c r="AA116" s="116">
        <v>0</v>
      </c>
      <c r="AB116" s="116">
        <v>0</v>
      </c>
      <c r="AC116" s="116">
        <v>0</v>
      </c>
      <c r="AD116" s="116">
        <v>0</v>
      </c>
      <c r="AE116" s="116">
        <v>0</v>
      </c>
      <c r="AF116" s="116">
        <v>0</v>
      </c>
      <c r="AG116" s="116">
        <v>0</v>
      </c>
      <c r="AH116" s="116">
        <v>0</v>
      </c>
      <c r="AI116" s="116">
        <v>0</v>
      </c>
      <c r="AJ116" s="116">
        <v>0</v>
      </c>
      <c r="AK116" s="116">
        <v>0</v>
      </c>
      <c r="AL116" s="95">
        <f t="shared" si="4"/>
        <v>1394658.62</v>
      </c>
      <c r="AO116" s="70"/>
    </row>
    <row r="117" spans="1:41" ht="33" customHeight="1">
      <c r="A117" s="87">
        <v>270</v>
      </c>
      <c r="B117" s="88" t="s">
        <v>786</v>
      </c>
      <c r="C117" s="118" t="s">
        <v>7013</v>
      </c>
      <c r="D117" s="116">
        <v>0</v>
      </c>
      <c r="E117" s="116">
        <v>0</v>
      </c>
      <c r="F117" s="116">
        <v>444791</v>
      </c>
      <c r="G117" s="116">
        <v>0</v>
      </c>
      <c r="H117" s="116">
        <v>0</v>
      </c>
      <c r="I117" s="116">
        <v>0</v>
      </c>
      <c r="J117" s="116">
        <v>0</v>
      </c>
      <c r="K117" s="116">
        <v>0</v>
      </c>
      <c r="L117" s="116">
        <v>0</v>
      </c>
      <c r="M117" s="116">
        <v>0</v>
      </c>
      <c r="N117" s="116">
        <v>0</v>
      </c>
      <c r="O117" s="116">
        <v>0</v>
      </c>
      <c r="P117" s="116">
        <v>0</v>
      </c>
      <c r="Q117" s="116">
        <v>0</v>
      </c>
      <c r="R117" s="116">
        <v>0</v>
      </c>
      <c r="S117" s="116">
        <v>0</v>
      </c>
      <c r="T117" s="116">
        <v>0</v>
      </c>
      <c r="U117" s="116">
        <v>0</v>
      </c>
      <c r="V117" s="116">
        <v>0</v>
      </c>
      <c r="W117" s="116">
        <v>0</v>
      </c>
      <c r="X117" s="116">
        <v>0</v>
      </c>
      <c r="Y117" s="116">
        <v>0</v>
      </c>
      <c r="Z117" s="116">
        <v>0</v>
      </c>
      <c r="AA117" s="116">
        <v>0</v>
      </c>
      <c r="AB117" s="116">
        <v>0</v>
      </c>
      <c r="AC117" s="116">
        <v>0</v>
      </c>
      <c r="AD117" s="116">
        <v>0</v>
      </c>
      <c r="AE117" s="116">
        <v>0</v>
      </c>
      <c r="AF117" s="116">
        <v>0</v>
      </c>
      <c r="AG117" s="116">
        <v>0</v>
      </c>
      <c r="AH117" s="116">
        <v>0</v>
      </c>
      <c r="AI117" s="116">
        <v>0</v>
      </c>
      <c r="AJ117" s="116">
        <v>0</v>
      </c>
      <c r="AK117" s="116">
        <v>0</v>
      </c>
      <c r="AL117" s="95">
        <f t="shared" si="4"/>
        <v>444791</v>
      </c>
      <c r="AO117" s="70"/>
    </row>
    <row r="118" spans="1:41" ht="33" customHeight="1">
      <c r="A118" s="87">
        <v>271</v>
      </c>
      <c r="B118" s="88" t="s">
        <v>787</v>
      </c>
      <c r="C118" s="89" t="s">
        <v>7013</v>
      </c>
      <c r="D118" s="116">
        <v>0</v>
      </c>
      <c r="E118" s="116">
        <v>0</v>
      </c>
      <c r="F118" s="116">
        <v>0</v>
      </c>
      <c r="G118" s="116">
        <v>0</v>
      </c>
      <c r="H118" s="116">
        <v>0</v>
      </c>
      <c r="I118" s="116">
        <v>0</v>
      </c>
      <c r="J118" s="116">
        <v>5044.4399999999996</v>
      </c>
      <c r="K118" s="116">
        <v>0</v>
      </c>
      <c r="L118" s="116">
        <v>0</v>
      </c>
      <c r="M118" s="116">
        <v>0</v>
      </c>
      <c r="N118" s="116">
        <v>0</v>
      </c>
      <c r="O118" s="116">
        <v>0</v>
      </c>
      <c r="P118" s="116">
        <v>0</v>
      </c>
      <c r="Q118" s="116">
        <v>0</v>
      </c>
      <c r="R118" s="116">
        <v>0</v>
      </c>
      <c r="S118" s="116">
        <v>0</v>
      </c>
      <c r="T118" s="116">
        <v>0</v>
      </c>
      <c r="U118" s="116">
        <v>0</v>
      </c>
      <c r="V118" s="116">
        <v>0</v>
      </c>
      <c r="W118" s="116">
        <v>0</v>
      </c>
      <c r="X118" s="116">
        <v>0</v>
      </c>
      <c r="Y118" s="116">
        <v>0</v>
      </c>
      <c r="Z118" s="116">
        <v>0</v>
      </c>
      <c r="AA118" s="116">
        <v>0</v>
      </c>
      <c r="AB118" s="116">
        <v>0</v>
      </c>
      <c r="AC118" s="116">
        <v>0</v>
      </c>
      <c r="AD118" s="116">
        <v>0</v>
      </c>
      <c r="AE118" s="116">
        <v>0</v>
      </c>
      <c r="AF118" s="116">
        <v>0</v>
      </c>
      <c r="AG118" s="116">
        <v>0</v>
      </c>
      <c r="AH118" s="116">
        <v>0</v>
      </c>
      <c r="AI118" s="116">
        <v>0</v>
      </c>
      <c r="AJ118" s="116">
        <v>0</v>
      </c>
      <c r="AK118" s="116">
        <v>0</v>
      </c>
      <c r="AL118" s="95">
        <f t="shared" si="4"/>
        <v>5044.4399999999996</v>
      </c>
      <c r="AO118" s="70"/>
    </row>
    <row r="119" spans="1:41" ht="33" customHeight="1">
      <c r="A119" s="87">
        <v>272</v>
      </c>
      <c r="B119" s="88" t="s">
        <v>788</v>
      </c>
      <c r="C119" s="89" t="s">
        <v>7013</v>
      </c>
      <c r="D119" s="116">
        <v>0</v>
      </c>
      <c r="E119" s="116">
        <v>0</v>
      </c>
      <c r="F119" s="116">
        <v>828206</v>
      </c>
      <c r="G119" s="116">
        <v>0</v>
      </c>
      <c r="H119" s="116">
        <v>0</v>
      </c>
      <c r="I119" s="116">
        <v>0</v>
      </c>
      <c r="J119" s="116">
        <v>139256</v>
      </c>
      <c r="K119" s="116">
        <v>0</v>
      </c>
      <c r="L119" s="116">
        <v>0</v>
      </c>
      <c r="M119" s="116">
        <v>0</v>
      </c>
      <c r="N119" s="116">
        <v>0</v>
      </c>
      <c r="O119" s="116">
        <v>0</v>
      </c>
      <c r="P119" s="116">
        <v>0</v>
      </c>
      <c r="Q119" s="116">
        <v>0</v>
      </c>
      <c r="R119" s="116">
        <v>0</v>
      </c>
      <c r="S119" s="116">
        <v>0</v>
      </c>
      <c r="T119" s="116">
        <v>0</v>
      </c>
      <c r="U119" s="116">
        <v>0</v>
      </c>
      <c r="V119" s="116">
        <v>0</v>
      </c>
      <c r="W119" s="116">
        <v>0</v>
      </c>
      <c r="X119" s="116">
        <v>0</v>
      </c>
      <c r="Y119" s="116">
        <v>0</v>
      </c>
      <c r="Z119" s="116">
        <v>0</v>
      </c>
      <c r="AA119" s="116">
        <v>0</v>
      </c>
      <c r="AB119" s="116">
        <v>0</v>
      </c>
      <c r="AC119" s="116">
        <v>0</v>
      </c>
      <c r="AD119" s="116">
        <v>0</v>
      </c>
      <c r="AE119" s="116">
        <v>0</v>
      </c>
      <c r="AF119" s="116">
        <v>0</v>
      </c>
      <c r="AG119" s="116">
        <v>0</v>
      </c>
      <c r="AH119" s="116">
        <v>0</v>
      </c>
      <c r="AI119" s="116">
        <v>0</v>
      </c>
      <c r="AJ119" s="116">
        <v>0</v>
      </c>
      <c r="AK119" s="116">
        <v>0</v>
      </c>
      <c r="AL119" s="95">
        <f t="shared" si="4"/>
        <v>967462</v>
      </c>
      <c r="AO119" s="70"/>
    </row>
    <row r="120" spans="1:41" ht="33" customHeight="1">
      <c r="A120" s="87">
        <v>273</v>
      </c>
      <c r="B120" s="88" t="s">
        <v>789</v>
      </c>
      <c r="C120" s="89" t="s">
        <v>7013</v>
      </c>
      <c r="D120" s="116">
        <v>0</v>
      </c>
      <c r="E120" s="116">
        <v>0</v>
      </c>
      <c r="F120" s="116">
        <v>0</v>
      </c>
      <c r="G120" s="116">
        <v>0</v>
      </c>
      <c r="H120" s="116">
        <v>0</v>
      </c>
      <c r="I120" s="116">
        <v>0</v>
      </c>
      <c r="J120" s="116">
        <v>147892</v>
      </c>
      <c r="K120" s="116">
        <v>0</v>
      </c>
      <c r="L120" s="116">
        <v>0</v>
      </c>
      <c r="M120" s="116">
        <v>0</v>
      </c>
      <c r="N120" s="116">
        <v>0</v>
      </c>
      <c r="O120" s="116">
        <v>0</v>
      </c>
      <c r="P120" s="116">
        <v>0</v>
      </c>
      <c r="Q120" s="116">
        <v>0</v>
      </c>
      <c r="R120" s="116">
        <v>0</v>
      </c>
      <c r="S120" s="116">
        <v>0</v>
      </c>
      <c r="T120" s="116">
        <v>0</v>
      </c>
      <c r="U120" s="116">
        <v>0</v>
      </c>
      <c r="V120" s="116">
        <v>0</v>
      </c>
      <c r="W120" s="116">
        <v>0</v>
      </c>
      <c r="X120" s="116">
        <v>0</v>
      </c>
      <c r="Y120" s="116">
        <v>0</v>
      </c>
      <c r="Z120" s="116">
        <v>0</v>
      </c>
      <c r="AA120" s="116">
        <v>0</v>
      </c>
      <c r="AB120" s="116">
        <v>0</v>
      </c>
      <c r="AC120" s="116">
        <v>0</v>
      </c>
      <c r="AD120" s="116">
        <v>0</v>
      </c>
      <c r="AE120" s="116">
        <v>0</v>
      </c>
      <c r="AF120" s="116">
        <v>0</v>
      </c>
      <c r="AG120" s="116">
        <v>0</v>
      </c>
      <c r="AH120" s="116">
        <v>0</v>
      </c>
      <c r="AI120" s="116">
        <v>0</v>
      </c>
      <c r="AJ120" s="116">
        <v>0</v>
      </c>
      <c r="AK120" s="116">
        <v>0</v>
      </c>
      <c r="AL120" s="95">
        <f t="shared" si="4"/>
        <v>147892</v>
      </c>
      <c r="AO120" s="70"/>
    </row>
    <row r="121" spans="1:41" ht="33" customHeight="1">
      <c r="A121" s="87">
        <v>281</v>
      </c>
      <c r="B121" s="88" t="s">
        <v>790</v>
      </c>
      <c r="C121" s="89" t="s">
        <v>7015</v>
      </c>
      <c r="D121" s="116">
        <v>0</v>
      </c>
      <c r="E121" s="116">
        <v>0</v>
      </c>
      <c r="F121" s="116">
        <v>0</v>
      </c>
      <c r="G121" s="116">
        <v>0</v>
      </c>
      <c r="H121" s="116">
        <v>0</v>
      </c>
      <c r="I121" s="116">
        <v>0</v>
      </c>
      <c r="J121" s="116">
        <v>0</v>
      </c>
      <c r="K121" s="116">
        <v>0</v>
      </c>
      <c r="L121" s="116">
        <v>0</v>
      </c>
      <c r="M121" s="116">
        <v>0</v>
      </c>
      <c r="N121" s="116">
        <v>0</v>
      </c>
      <c r="O121" s="116">
        <v>0</v>
      </c>
      <c r="P121" s="116">
        <v>0</v>
      </c>
      <c r="Q121" s="116">
        <v>0</v>
      </c>
      <c r="R121" s="116">
        <v>0</v>
      </c>
      <c r="S121" s="116">
        <v>0</v>
      </c>
      <c r="T121" s="116">
        <v>0</v>
      </c>
      <c r="U121" s="116">
        <v>0</v>
      </c>
      <c r="V121" s="116">
        <v>0</v>
      </c>
      <c r="W121" s="116">
        <v>0</v>
      </c>
      <c r="X121" s="116">
        <v>0</v>
      </c>
      <c r="Y121" s="116">
        <v>0</v>
      </c>
      <c r="Z121" s="116">
        <v>0</v>
      </c>
      <c r="AA121" s="116">
        <v>0</v>
      </c>
      <c r="AB121" s="116">
        <v>0</v>
      </c>
      <c r="AC121" s="116">
        <v>0</v>
      </c>
      <c r="AD121" s="116">
        <v>0</v>
      </c>
      <c r="AE121" s="116">
        <v>0</v>
      </c>
      <c r="AF121" s="116">
        <v>0</v>
      </c>
      <c r="AG121" s="116">
        <v>0</v>
      </c>
      <c r="AH121" s="116">
        <v>0</v>
      </c>
      <c r="AI121" s="116">
        <v>0</v>
      </c>
      <c r="AJ121" s="116">
        <v>0</v>
      </c>
      <c r="AK121" s="116">
        <v>0</v>
      </c>
      <c r="AL121" s="95">
        <f t="shared" si="4"/>
        <v>0</v>
      </c>
      <c r="AO121" s="70"/>
    </row>
    <row r="122" spans="1:41" ht="33" customHeight="1">
      <c r="A122" s="87">
        <v>283</v>
      </c>
      <c r="B122" s="88" t="s">
        <v>146</v>
      </c>
      <c r="C122" s="118" t="s">
        <v>7013</v>
      </c>
      <c r="D122" s="116">
        <v>0</v>
      </c>
      <c r="E122" s="116">
        <v>3143.7</v>
      </c>
      <c r="F122" s="116">
        <v>114923.52</v>
      </c>
      <c r="G122" s="116">
        <v>26390.510000000002</v>
      </c>
      <c r="H122" s="116">
        <v>0</v>
      </c>
      <c r="I122" s="116">
        <v>50</v>
      </c>
      <c r="J122" s="116">
        <v>0</v>
      </c>
      <c r="K122" s="116">
        <v>0</v>
      </c>
      <c r="L122" s="116">
        <v>1075.97</v>
      </c>
      <c r="M122" s="116">
        <v>0</v>
      </c>
      <c r="N122" s="116">
        <v>0</v>
      </c>
      <c r="O122" s="116">
        <v>83.24</v>
      </c>
      <c r="P122" s="116">
        <v>1268.6600000000001</v>
      </c>
      <c r="Q122" s="116">
        <v>0</v>
      </c>
      <c r="R122" s="116">
        <v>0</v>
      </c>
      <c r="S122" s="116">
        <v>0</v>
      </c>
      <c r="T122" s="116">
        <v>0</v>
      </c>
      <c r="U122" s="116">
        <v>0</v>
      </c>
      <c r="V122" s="116">
        <v>0</v>
      </c>
      <c r="W122" s="116">
        <v>0</v>
      </c>
      <c r="X122" s="116">
        <v>0</v>
      </c>
      <c r="Y122" s="116">
        <v>0</v>
      </c>
      <c r="Z122" s="116">
        <v>0</v>
      </c>
      <c r="AA122" s="116">
        <v>0</v>
      </c>
      <c r="AB122" s="116">
        <v>0</v>
      </c>
      <c r="AC122" s="116">
        <v>0</v>
      </c>
      <c r="AD122" s="116">
        <v>0</v>
      </c>
      <c r="AE122" s="116">
        <v>0</v>
      </c>
      <c r="AF122" s="116">
        <v>0</v>
      </c>
      <c r="AG122" s="116">
        <v>0</v>
      </c>
      <c r="AH122" s="116">
        <v>0</v>
      </c>
      <c r="AI122" s="116">
        <v>0</v>
      </c>
      <c r="AJ122" s="116">
        <v>0</v>
      </c>
      <c r="AK122" s="116">
        <v>0</v>
      </c>
      <c r="AL122" s="95">
        <f t="shared" si="4"/>
        <v>146935.6</v>
      </c>
      <c r="AO122" s="70"/>
    </row>
    <row r="123" spans="1:41" ht="33" customHeight="1">
      <c r="A123" s="87">
        <v>287</v>
      </c>
      <c r="B123" s="88" t="s">
        <v>791</v>
      </c>
      <c r="C123" s="118" t="s">
        <v>7009</v>
      </c>
      <c r="D123" s="116">
        <v>0</v>
      </c>
      <c r="E123" s="116">
        <v>107702.59</v>
      </c>
      <c r="F123" s="116">
        <v>0</v>
      </c>
      <c r="G123" s="116">
        <v>6756285.0099999998</v>
      </c>
      <c r="H123" s="116">
        <v>0</v>
      </c>
      <c r="I123" s="116">
        <v>1400</v>
      </c>
      <c r="J123" s="116">
        <v>21304210.239999998</v>
      </c>
      <c r="K123" s="116">
        <v>0</v>
      </c>
      <c r="L123" s="116">
        <v>0</v>
      </c>
      <c r="M123" s="116">
        <v>0</v>
      </c>
      <c r="N123" s="116">
        <v>0</v>
      </c>
      <c r="O123" s="116">
        <v>0</v>
      </c>
      <c r="P123" s="116">
        <v>0</v>
      </c>
      <c r="Q123" s="116">
        <v>475665.95999999996</v>
      </c>
      <c r="R123" s="116">
        <v>0</v>
      </c>
      <c r="S123" s="116">
        <v>0</v>
      </c>
      <c r="T123" s="116">
        <v>0</v>
      </c>
      <c r="U123" s="116">
        <v>0</v>
      </c>
      <c r="V123" s="116">
        <v>0</v>
      </c>
      <c r="W123" s="116">
        <v>0</v>
      </c>
      <c r="X123" s="116">
        <v>0</v>
      </c>
      <c r="Y123" s="116">
        <v>0</v>
      </c>
      <c r="Z123" s="116">
        <v>0</v>
      </c>
      <c r="AA123" s="116">
        <v>0</v>
      </c>
      <c r="AB123" s="116">
        <v>239054809.71000001</v>
      </c>
      <c r="AC123" s="116">
        <v>0</v>
      </c>
      <c r="AD123" s="116">
        <v>0</v>
      </c>
      <c r="AE123" s="116">
        <v>0</v>
      </c>
      <c r="AF123" s="116">
        <v>0</v>
      </c>
      <c r="AG123" s="116">
        <v>0</v>
      </c>
      <c r="AH123" s="116">
        <v>0</v>
      </c>
      <c r="AI123" s="116">
        <v>0</v>
      </c>
      <c r="AJ123" s="116">
        <v>0</v>
      </c>
      <c r="AK123" s="116">
        <v>0</v>
      </c>
      <c r="AL123" s="95">
        <f t="shared" si="4"/>
        <v>267700073.50999999</v>
      </c>
      <c r="AO123" s="70"/>
    </row>
    <row r="124" spans="1:41" ht="33" customHeight="1">
      <c r="A124" s="87">
        <v>288</v>
      </c>
      <c r="B124" s="88" t="s">
        <v>792</v>
      </c>
      <c r="C124" s="89" t="s">
        <v>7019</v>
      </c>
      <c r="D124" s="116">
        <v>0</v>
      </c>
      <c r="E124" s="116">
        <v>0</v>
      </c>
      <c r="F124" s="116">
        <v>0</v>
      </c>
      <c r="G124" s="116">
        <v>0</v>
      </c>
      <c r="H124" s="116">
        <v>0</v>
      </c>
      <c r="I124" s="116">
        <v>0</v>
      </c>
      <c r="J124" s="116">
        <v>0</v>
      </c>
      <c r="K124" s="116">
        <v>0</v>
      </c>
      <c r="L124" s="116">
        <v>0</v>
      </c>
      <c r="M124" s="116">
        <v>0</v>
      </c>
      <c r="N124" s="116">
        <v>0</v>
      </c>
      <c r="O124" s="116">
        <v>0</v>
      </c>
      <c r="P124" s="116">
        <v>0</v>
      </c>
      <c r="Q124" s="116">
        <v>0</v>
      </c>
      <c r="R124" s="116">
        <v>0</v>
      </c>
      <c r="S124" s="116">
        <v>0</v>
      </c>
      <c r="T124" s="116">
        <v>0</v>
      </c>
      <c r="U124" s="116">
        <v>0</v>
      </c>
      <c r="V124" s="116">
        <v>0</v>
      </c>
      <c r="W124" s="116">
        <v>0</v>
      </c>
      <c r="X124" s="116">
        <v>0</v>
      </c>
      <c r="Y124" s="116">
        <v>0</v>
      </c>
      <c r="Z124" s="116">
        <v>0</v>
      </c>
      <c r="AA124" s="116">
        <v>0</v>
      </c>
      <c r="AB124" s="116">
        <v>0</v>
      </c>
      <c r="AC124" s="116">
        <v>0</v>
      </c>
      <c r="AD124" s="116">
        <v>0</v>
      </c>
      <c r="AE124" s="116">
        <v>0</v>
      </c>
      <c r="AF124" s="116">
        <v>0</v>
      </c>
      <c r="AG124" s="116">
        <v>0</v>
      </c>
      <c r="AH124" s="116">
        <v>0</v>
      </c>
      <c r="AI124" s="116">
        <v>0</v>
      </c>
      <c r="AJ124" s="116">
        <v>0</v>
      </c>
      <c r="AK124" s="116">
        <v>0</v>
      </c>
      <c r="AL124" s="95">
        <f t="shared" si="4"/>
        <v>0</v>
      </c>
      <c r="AO124" s="70"/>
    </row>
    <row r="125" spans="1:41" ht="33" customHeight="1">
      <c r="A125" s="87">
        <v>289</v>
      </c>
      <c r="B125" s="88" t="s">
        <v>793</v>
      </c>
      <c r="C125" s="89" t="s">
        <v>7010</v>
      </c>
      <c r="D125" s="116">
        <v>0</v>
      </c>
      <c r="E125" s="116">
        <v>0</v>
      </c>
      <c r="F125" s="116">
        <v>0</v>
      </c>
      <c r="G125" s="116">
        <v>0</v>
      </c>
      <c r="H125" s="116">
        <v>0</v>
      </c>
      <c r="I125" s="116">
        <v>0</v>
      </c>
      <c r="J125" s="116">
        <v>0</v>
      </c>
      <c r="K125" s="116">
        <v>0</v>
      </c>
      <c r="L125" s="116">
        <v>0</v>
      </c>
      <c r="M125" s="116">
        <v>0</v>
      </c>
      <c r="N125" s="116">
        <v>0</v>
      </c>
      <c r="O125" s="116">
        <v>0</v>
      </c>
      <c r="P125" s="116">
        <v>0</v>
      </c>
      <c r="Q125" s="116">
        <v>0</v>
      </c>
      <c r="R125" s="116">
        <v>0</v>
      </c>
      <c r="S125" s="116">
        <v>0</v>
      </c>
      <c r="T125" s="116">
        <v>0</v>
      </c>
      <c r="U125" s="116">
        <v>0</v>
      </c>
      <c r="V125" s="116">
        <v>0</v>
      </c>
      <c r="W125" s="116">
        <v>0</v>
      </c>
      <c r="X125" s="116">
        <v>0</v>
      </c>
      <c r="Y125" s="116">
        <v>0</v>
      </c>
      <c r="Z125" s="116">
        <v>0</v>
      </c>
      <c r="AA125" s="116">
        <v>0</v>
      </c>
      <c r="AB125" s="116">
        <v>0</v>
      </c>
      <c r="AC125" s="116">
        <v>0</v>
      </c>
      <c r="AD125" s="116">
        <v>0</v>
      </c>
      <c r="AE125" s="116">
        <v>0</v>
      </c>
      <c r="AF125" s="116">
        <v>0</v>
      </c>
      <c r="AG125" s="116">
        <v>0</v>
      </c>
      <c r="AH125" s="116">
        <v>0</v>
      </c>
      <c r="AI125" s="116">
        <v>0</v>
      </c>
      <c r="AJ125" s="116">
        <v>0</v>
      </c>
      <c r="AK125" s="116">
        <v>0</v>
      </c>
      <c r="AL125" s="95">
        <f t="shared" si="4"/>
        <v>0</v>
      </c>
      <c r="AO125" s="70"/>
    </row>
    <row r="126" spans="1:41" ht="33" customHeight="1">
      <c r="A126" s="87">
        <v>290</v>
      </c>
      <c r="B126" s="88" t="s">
        <v>794</v>
      </c>
      <c r="C126" s="89" t="s">
        <v>7013</v>
      </c>
      <c r="D126" s="116">
        <v>4399.29</v>
      </c>
      <c r="E126" s="116">
        <v>288.95999999999998</v>
      </c>
      <c r="F126" s="116">
        <v>76278990.870000005</v>
      </c>
      <c r="G126" s="116">
        <v>1048771.94</v>
      </c>
      <c r="H126" s="116">
        <v>0</v>
      </c>
      <c r="I126" s="116">
        <v>0</v>
      </c>
      <c r="J126" s="116">
        <v>40</v>
      </c>
      <c r="K126" s="116">
        <v>0</v>
      </c>
      <c r="L126" s="116">
        <v>524.99</v>
      </c>
      <c r="M126" s="116">
        <v>75229.440000000002</v>
      </c>
      <c r="N126" s="116">
        <v>0</v>
      </c>
      <c r="O126" s="116">
        <v>0</v>
      </c>
      <c r="P126" s="116">
        <v>0</v>
      </c>
      <c r="Q126" s="116">
        <v>0</v>
      </c>
      <c r="R126" s="116">
        <v>0</v>
      </c>
      <c r="S126" s="116">
        <v>0</v>
      </c>
      <c r="T126" s="116">
        <v>0</v>
      </c>
      <c r="U126" s="116">
        <v>0</v>
      </c>
      <c r="V126" s="116">
        <v>0</v>
      </c>
      <c r="W126" s="116">
        <v>0</v>
      </c>
      <c r="X126" s="116">
        <v>0</v>
      </c>
      <c r="Y126" s="116">
        <v>0</v>
      </c>
      <c r="Z126" s="116">
        <v>0</v>
      </c>
      <c r="AA126" s="116">
        <v>0</v>
      </c>
      <c r="AB126" s="116">
        <v>0</v>
      </c>
      <c r="AC126" s="116">
        <v>0</v>
      </c>
      <c r="AD126" s="116">
        <v>0</v>
      </c>
      <c r="AE126" s="116">
        <v>0</v>
      </c>
      <c r="AF126" s="116">
        <v>0</v>
      </c>
      <c r="AG126" s="116">
        <v>0</v>
      </c>
      <c r="AH126" s="116">
        <v>0</v>
      </c>
      <c r="AI126" s="116">
        <v>0</v>
      </c>
      <c r="AJ126" s="116">
        <v>0</v>
      </c>
      <c r="AK126" s="116">
        <v>0</v>
      </c>
      <c r="AL126" s="95">
        <f t="shared" si="4"/>
        <v>77408245.489999995</v>
      </c>
      <c r="AO126" s="70"/>
    </row>
    <row r="127" spans="1:41" ht="33" customHeight="1">
      <c r="A127" s="87">
        <v>291</v>
      </c>
      <c r="B127" s="88" t="s">
        <v>795</v>
      </c>
      <c r="C127" s="89" t="s">
        <v>7015</v>
      </c>
      <c r="D127" s="116">
        <v>0</v>
      </c>
      <c r="E127" s="116">
        <v>0</v>
      </c>
      <c r="F127" s="116">
        <v>27792309.470000044</v>
      </c>
      <c r="G127" s="116">
        <v>694117.16999999981</v>
      </c>
      <c r="H127" s="116">
        <v>0</v>
      </c>
      <c r="I127" s="116">
        <v>4600</v>
      </c>
      <c r="J127" s="116">
        <v>14792475.939999999</v>
      </c>
      <c r="K127" s="116">
        <v>0</v>
      </c>
      <c r="L127" s="116">
        <v>1200.19</v>
      </c>
      <c r="M127" s="116">
        <v>0</v>
      </c>
      <c r="N127" s="116">
        <v>0</v>
      </c>
      <c r="O127" s="116">
        <v>1753.92</v>
      </c>
      <c r="P127" s="116">
        <v>1013.1</v>
      </c>
      <c r="Q127" s="116">
        <v>0</v>
      </c>
      <c r="R127" s="116">
        <v>0</v>
      </c>
      <c r="S127" s="116">
        <v>0</v>
      </c>
      <c r="T127" s="116">
        <v>0</v>
      </c>
      <c r="U127" s="116">
        <v>0</v>
      </c>
      <c r="V127" s="116">
        <v>0</v>
      </c>
      <c r="W127" s="116">
        <v>0</v>
      </c>
      <c r="X127" s="116">
        <v>0</v>
      </c>
      <c r="Y127" s="116">
        <v>0</v>
      </c>
      <c r="Z127" s="116">
        <v>0</v>
      </c>
      <c r="AA127" s="116">
        <v>0</v>
      </c>
      <c r="AB127" s="116">
        <v>596443401.38</v>
      </c>
      <c r="AC127" s="116">
        <v>0</v>
      </c>
      <c r="AD127" s="116">
        <v>0</v>
      </c>
      <c r="AE127" s="116">
        <v>0</v>
      </c>
      <c r="AF127" s="116">
        <v>14031635.190000001</v>
      </c>
      <c r="AG127" s="116">
        <v>0</v>
      </c>
      <c r="AH127" s="116">
        <v>0</v>
      </c>
      <c r="AI127" s="116">
        <v>0</v>
      </c>
      <c r="AJ127" s="116">
        <v>0</v>
      </c>
      <c r="AK127" s="116">
        <v>0</v>
      </c>
      <c r="AL127" s="95">
        <f t="shared" si="4"/>
        <v>653762506.36000013</v>
      </c>
      <c r="AO127" s="70"/>
    </row>
    <row r="128" spans="1:41" ht="33" customHeight="1">
      <c r="A128" s="87">
        <v>292</v>
      </c>
      <c r="B128" s="88" t="s">
        <v>152</v>
      </c>
      <c r="C128" s="89" t="s">
        <v>7014</v>
      </c>
      <c r="D128" s="116">
        <v>0</v>
      </c>
      <c r="E128" s="116">
        <v>2657.43</v>
      </c>
      <c r="F128" s="116">
        <v>606358.62</v>
      </c>
      <c r="G128" s="116">
        <v>62079.750000000007</v>
      </c>
      <c r="H128" s="116">
        <v>0</v>
      </c>
      <c r="I128" s="116">
        <v>0</v>
      </c>
      <c r="J128" s="116">
        <v>0</v>
      </c>
      <c r="K128" s="116">
        <v>0</v>
      </c>
      <c r="L128" s="116">
        <v>0</v>
      </c>
      <c r="M128" s="116">
        <v>0</v>
      </c>
      <c r="N128" s="116">
        <v>0</v>
      </c>
      <c r="O128" s="116">
        <v>0</v>
      </c>
      <c r="P128" s="116">
        <v>0</v>
      </c>
      <c r="Q128" s="116">
        <v>0</v>
      </c>
      <c r="R128" s="116">
        <v>0</v>
      </c>
      <c r="S128" s="116">
        <v>0</v>
      </c>
      <c r="T128" s="116">
        <v>0</v>
      </c>
      <c r="U128" s="116">
        <v>0</v>
      </c>
      <c r="V128" s="116">
        <v>0</v>
      </c>
      <c r="W128" s="116">
        <v>0</v>
      </c>
      <c r="X128" s="116">
        <v>0</v>
      </c>
      <c r="Y128" s="116">
        <v>0</v>
      </c>
      <c r="Z128" s="116">
        <v>0</v>
      </c>
      <c r="AA128" s="116">
        <v>0</v>
      </c>
      <c r="AB128" s="116">
        <v>0</v>
      </c>
      <c r="AC128" s="116">
        <v>0</v>
      </c>
      <c r="AD128" s="116">
        <v>0</v>
      </c>
      <c r="AE128" s="116">
        <v>0</v>
      </c>
      <c r="AF128" s="116">
        <v>0</v>
      </c>
      <c r="AG128" s="116">
        <v>0</v>
      </c>
      <c r="AH128" s="116">
        <v>0</v>
      </c>
      <c r="AI128" s="116">
        <v>0</v>
      </c>
      <c r="AJ128" s="116">
        <v>0</v>
      </c>
      <c r="AK128" s="116">
        <v>0</v>
      </c>
      <c r="AL128" s="95">
        <f t="shared" si="4"/>
        <v>671095.8</v>
      </c>
      <c r="AO128" s="70"/>
    </row>
    <row r="129" spans="1:41" ht="33" customHeight="1">
      <c r="A129" s="87">
        <v>293</v>
      </c>
      <c r="B129" s="88" t="s">
        <v>796</v>
      </c>
      <c r="C129" s="89" t="s">
        <v>7014</v>
      </c>
      <c r="D129" s="116">
        <v>0</v>
      </c>
      <c r="E129" s="116">
        <v>0</v>
      </c>
      <c r="F129" s="116">
        <v>335</v>
      </c>
      <c r="G129" s="116">
        <v>0</v>
      </c>
      <c r="H129" s="116">
        <v>0</v>
      </c>
      <c r="I129" s="116">
        <v>0</v>
      </c>
      <c r="J129" s="116">
        <v>0</v>
      </c>
      <c r="K129" s="116">
        <v>0</v>
      </c>
      <c r="L129" s="116">
        <v>0</v>
      </c>
      <c r="M129" s="116">
        <v>0</v>
      </c>
      <c r="N129" s="116">
        <v>0</v>
      </c>
      <c r="O129" s="116">
        <v>0</v>
      </c>
      <c r="P129" s="116">
        <v>0</v>
      </c>
      <c r="Q129" s="116">
        <v>0</v>
      </c>
      <c r="R129" s="116">
        <v>0</v>
      </c>
      <c r="S129" s="116">
        <v>0</v>
      </c>
      <c r="T129" s="116">
        <v>0</v>
      </c>
      <c r="U129" s="116">
        <v>0</v>
      </c>
      <c r="V129" s="116">
        <v>0</v>
      </c>
      <c r="W129" s="116">
        <v>0</v>
      </c>
      <c r="X129" s="116">
        <v>0</v>
      </c>
      <c r="Y129" s="116">
        <v>0</v>
      </c>
      <c r="Z129" s="116">
        <v>0</v>
      </c>
      <c r="AA129" s="116">
        <v>0</v>
      </c>
      <c r="AB129" s="116">
        <v>0</v>
      </c>
      <c r="AC129" s="116">
        <v>0</v>
      </c>
      <c r="AD129" s="116">
        <v>0</v>
      </c>
      <c r="AE129" s="116">
        <v>0</v>
      </c>
      <c r="AF129" s="116">
        <v>0</v>
      </c>
      <c r="AG129" s="116">
        <v>0</v>
      </c>
      <c r="AH129" s="116">
        <v>0</v>
      </c>
      <c r="AI129" s="116">
        <v>0</v>
      </c>
      <c r="AJ129" s="116">
        <v>0</v>
      </c>
      <c r="AK129" s="116">
        <v>0</v>
      </c>
      <c r="AL129" s="95">
        <f t="shared" si="4"/>
        <v>335</v>
      </c>
      <c r="AO129" s="70"/>
    </row>
    <row r="130" spans="1:41" ht="33" customHeight="1">
      <c r="A130" s="87">
        <v>294</v>
      </c>
      <c r="B130" s="88" t="s">
        <v>154</v>
      </c>
      <c r="C130" s="118" t="s">
        <v>1317</v>
      </c>
      <c r="D130" s="116">
        <v>0</v>
      </c>
      <c r="E130" s="116">
        <v>0</v>
      </c>
      <c r="F130" s="116">
        <v>0</v>
      </c>
      <c r="G130" s="116">
        <v>0</v>
      </c>
      <c r="H130" s="116">
        <v>0</v>
      </c>
      <c r="I130" s="116">
        <v>0</v>
      </c>
      <c r="J130" s="116">
        <v>0</v>
      </c>
      <c r="K130" s="116">
        <v>0</v>
      </c>
      <c r="L130" s="116">
        <v>0</v>
      </c>
      <c r="M130" s="116">
        <v>0</v>
      </c>
      <c r="N130" s="116">
        <v>0</v>
      </c>
      <c r="O130" s="116">
        <v>0</v>
      </c>
      <c r="P130" s="116">
        <v>0</v>
      </c>
      <c r="Q130" s="116">
        <v>0</v>
      </c>
      <c r="R130" s="116">
        <v>0</v>
      </c>
      <c r="S130" s="116">
        <v>0</v>
      </c>
      <c r="T130" s="116">
        <v>0</v>
      </c>
      <c r="U130" s="116">
        <v>0</v>
      </c>
      <c r="V130" s="116">
        <v>0</v>
      </c>
      <c r="W130" s="116">
        <v>0</v>
      </c>
      <c r="X130" s="116">
        <v>0</v>
      </c>
      <c r="Y130" s="116">
        <v>0</v>
      </c>
      <c r="Z130" s="116">
        <v>0</v>
      </c>
      <c r="AA130" s="116">
        <v>0</v>
      </c>
      <c r="AB130" s="116">
        <v>0</v>
      </c>
      <c r="AC130" s="116">
        <v>0</v>
      </c>
      <c r="AD130" s="116">
        <v>0</v>
      </c>
      <c r="AE130" s="116">
        <v>0</v>
      </c>
      <c r="AF130" s="116">
        <v>0</v>
      </c>
      <c r="AG130" s="116">
        <v>0</v>
      </c>
      <c r="AH130" s="116">
        <v>0</v>
      </c>
      <c r="AI130" s="116">
        <v>0</v>
      </c>
      <c r="AJ130" s="116">
        <v>0</v>
      </c>
      <c r="AK130" s="116">
        <v>0</v>
      </c>
      <c r="AL130" s="95">
        <f t="shared" si="4"/>
        <v>0</v>
      </c>
      <c r="AO130" s="70"/>
    </row>
    <row r="131" spans="1:41" ht="33" customHeight="1">
      <c r="A131" s="87">
        <v>295</v>
      </c>
      <c r="B131" s="88" t="s">
        <v>155</v>
      </c>
      <c r="C131" s="118" t="s">
        <v>1317</v>
      </c>
      <c r="D131" s="116">
        <v>0</v>
      </c>
      <c r="E131" s="116">
        <v>0</v>
      </c>
      <c r="F131" s="116">
        <v>0</v>
      </c>
      <c r="G131" s="116">
        <v>0</v>
      </c>
      <c r="H131" s="116">
        <v>0</v>
      </c>
      <c r="I131" s="116">
        <v>0</v>
      </c>
      <c r="J131" s="116">
        <v>0</v>
      </c>
      <c r="K131" s="116">
        <v>0</v>
      </c>
      <c r="L131" s="116">
        <v>0</v>
      </c>
      <c r="M131" s="116">
        <v>0</v>
      </c>
      <c r="N131" s="116">
        <v>0</v>
      </c>
      <c r="O131" s="116">
        <v>0</v>
      </c>
      <c r="P131" s="116">
        <v>0</v>
      </c>
      <c r="Q131" s="116">
        <v>0</v>
      </c>
      <c r="R131" s="116">
        <v>0</v>
      </c>
      <c r="S131" s="116">
        <v>0</v>
      </c>
      <c r="T131" s="116">
        <v>0</v>
      </c>
      <c r="U131" s="116">
        <v>0</v>
      </c>
      <c r="V131" s="116">
        <v>0</v>
      </c>
      <c r="W131" s="116">
        <v>0</v>
      </c>
      <c r="X131" s="116">
        <v>0</v>
      </c>
      <c r="Y131" s="116">
        <v>0</v>
      </c>
      <c r="Z131" s="116">
        <v>0</v>
      </c>
      <c r="AA131" s="116">
        <v>0</v>
      </c>
      <c r="AB131" s="116">
        <v>0</v>
      </c>
      <c r="AC131" s="116">
        <v>0</v>
      </c>
      <c r="AD131" s="116">
        <v>0</v>
      </c>
      <c r="AE131" s="116">
        <v>0</v>
      </c>
      <c r="AF131" s="116">
        <v>0</v>
      </c>
      <c r="AG131" s="116">
        <v>0</v>
      </c>
      <c r="AH131" s="116">
        <v>0</v>
      </c>
      <c r="AI131" s="116">
        <v>0</v>
      </c>
      <c r="AJ131" s="116">
        <v>0</v>
      </c>
      <c r="AK131" s="116">
        <v>0</v>
      </c>
      <c r="AL131" s="95">
        <f t="shared" si="4"/>
        <v>0</v>
      </c>
      <c r="AO131" s="70"/>
    </row>
    <row r="132" spans="1:41" ht="33" customHeight="1">
      <c r="A132" s="87">
        <v>296</v>
      </c>
      <c r="B132" s="88" t="s">
        <v>156</v>
      </c>
      <c r="C132" s="118" t="s">
        <v>1317</v>
      </c>
      <c r="D132" s="116">
        <v>0</v>
      </c>
      <c r="E132" s="116">
        <v>0</v>
      </c>
      <c r="F132" s="116">
        <v>0</v>
      </c>
      <c r="G132" s="116">
        <v>0</v>
      </c>
      <c r="H132" s="116">
        <v>0</v>
      </c>
      <c r="I132" s="116">
        <v>0</v>
      </c>
      <c r="J132" s="116">
        <v>0</v>
      </c>
      <c r="K132" s="116">
        <v>0</v>
      </c>
      <c r="L132" s="116">
        <v>0</v>
      </c>
      <c r="M132" s="116">
        <v>0</v>
      </c>
      <c r="N132" s="116">
        <v>0</v>
      </c>
      <c r="O132" s="116">
        <v>0</v>
      </c>
      <c r="P132" s="116">
        <v>0</v>
      </c>
      <c r="Q132" s="116">
        <v>0</v>
      </c>
      <c r="R132" s="116">
        <v>0</v>
      </c>
      <c r="S132" s="116">
        <v>0</v>
      </c>
      <c r="T132" s="116">
        <v>0</v>
      </c>
      <c r="U132" s="116">
        <v>0</v>
      </c>
      <c r="V132" s="116">
        <v>0</v>
      </c>
      <c r="W132" s="116">
        <v>0</v>
      </c>
      <c r="X132" s="116">
        <v>0</v>
      </c>
      <c r="Y132" s="116">
        <v>0</v>
      </c>
      <c r="Z132" s="116">
        <v>0</v>
      </c>
      <c r="AA132" s="116">
        <v>0</v>
      </c>
      <c r="AB132" s="116">
        <v>0</v>
      </c>
      <c r="AC132" s="116">
        <v>0</v>
      </c>
      <c r="AD132" s="116">
        <v>0</v>
      </c>
      <c r="AE132" s="116">
        <v>0</v>
      </c>
      <c r="AF132" s="116">
        <v>0</v>
      </c>
      <c r="AG132" s="116">
        <v>0</v>
      </c>
      <c r="AH132" s="116">
        <v>0</v>
      </c>
      <c r="AI132" s="116">
        <v>0</v>
      </c>
      <c r="AJ132" s="116">
        <v>0</v>
      </c>
      <c r="AK132" s="116">
        <v>0</v>
      </c>
      <c r="AL132" s="95">
        <f t="shared" si="4"/>
        <v>0</v>
      </c>
      <c r="AO132" s="70"/>
    </row>
    <row r="133" spans="1:41" ht="33" customHeight="1">
      <c r="A133" s="87">
        <v>297</v>
      </c>
      <c r="B133" s="88" t="s">
        <v>797</v>
      </c>
      <c r="C133" s="118" t="s">
        <v>1317</v>
      </c>
      <c r="D133" s="116">
        <v>0</v>
      </c>
      <c r="E133" s="116">
        <v>0</v>
      </c>
      <c r="F133" s="116">
        <v>0</v>
      </c>
      <c r="G133" s="116">
        <v>0</v>
      </c>
      <c r="H133" s="116">
        <v>0</v>
      </c>
      <c r="I133" s="116">
        <v>0</v>
      </c>
      <c r="J133" s="116">
        <v>0</v>
      </c>
      <c r="K133" s="116">
        <v>0</v>
      </c>
      <c r="L133" s="116">
        <v>0</v>
      </c>
      <c r="M133" s="116">
        <v>0</v>
      </c>
      <c r="N133" s="116">
        <v>0</v>
      </c>
      <c r="O133" s="116">
        <v>0</v>
      </c>
      <c r="P133" s="116">
        <v>0</v>
      </c>
      <c r="Q133" s="116">
        <v>0</v>
      </c>
      <c r="R133" s="116">
        <v>0</v>
      </c>
      <c r="S133" s="116">
        <v>0</v>
      </c>
      <c r="T133" s="116">
        <v>0</v>
      </c>
      <c r="U133" s="116">
        <v>0</v>
      </c>
      <c r="V133" s="116">
        <v>0</v>
      </c>
      <c r="W133" s="116">
        <v>0</v>
      </c>
      <c r="X133" s="116">
        <v>0</v>
      </c>
      <c r="Y133" s="116">
        <v>0</v>
      </c>
      <c r="Z133" s="116">
        <v>0</v>
      </c>
      <c r="AA133" s="116">
        <v>0</v>
      </c>
      <c r="AB133" s="116">
        <v>0</v>
      </c>
      <c r="AC133" s="116">
        <v>0</v>
      </c>
      <c r="AD133" s="116">
        <v>0</v>
      </c>
      <c r="AE133" s="116">
        <v>0</v>
      </c>
      <c r="AF133" s="116">
        <v>0</v>
      </c>
      <c r="AG133" s="116">
        <v>0</v>
      </c>
      <c r="AH133" s="116">
        <v>0</v>
      </c>
      <c r="AI133" s="116">
        <v>0</v>
      </c>
      <c r="AJ133" s="116">
        <v>0</v>
      </c>
      <c r="AK133" s="116">
        <v>0</v>
      </c>
      <c r="AL133" s="95">
        <f t="shared" si="4"/>
        <v>0</v>
      </c>
      <c r="AO133" s="70"/>
    </row>
    <row r="134" spans="1:41" ht="33" customHeight="1">
      <c r="A134" s="87">
        <v>298</v>
      </c>
      <c r="B134" s="88" t="s">
        <v>798</v>
      </c>
      <c r="C134" s="118" t="s">
        <v>7019</v>
      </c>
      <c r="D134" s="116">
        <v>0</v>
      </c>
      <c r="E134" s="116">
        <v>0</v>
      </c>
      <c r="F134" s="116">
        <v>0</v>
      </c>
      <c r="G134" s="116">
        <v>0</v>
      </c>
      <c r="H134" s="116">
        <v>0</v>
      </c>
      <c r="I134" s="116">
        <v>0</v>
      </c>
      <c r="J134" s="116">
        <v>0</v>
      </c>
      <c r="K134" s="116">
        <v>0</v>
      </c>
      <c r="L134" s="116">
        <v>0</v>
      </c>
      <c r="M134" s="116">
        <v>0</v>
      </c>
      <c r="N134" s="116">
        <v>0</v>
      </c>
      <c r="O134" s="116">
        <v>0</v>
      </c>
      <c r="P134" s="116">
        <v>0</v>
      </c>
      <c r="Q134" s="116">
        <v>0</v>
      </c>
      <c r="R134" s="116">
        <v>0</v>
      </c>
      <c r="S134" s="116">
        <v>0</v>
      </c>
      <c r="T134" s="116">
        <v>0</v>
      </c>
      <c r="U134" s="116">
        <v>0</v>
      </c>
      <c r="V134" s="116">
        <v>0</v>
      </c>
      <c r="W134" s="116">
        <v>0</v>
      </c>
      <c r="X134" s="116">
        <v>0</v>
      </c>
      <c r="Y134" s="116">
        <v>0</v>
      </c>
      <c r="Z134" s="116">
        <v>0</v>
      </c>
      <c r="AA134" s="116">
        <v>0</v>
      </c>
      <c r="AB134" s="116">
        <v>0</v>
      </c>
      <c r="AC134" s="116">
        <v>0</v>
      </c>
      <c r="AD134" s="116">
        <v>0</v>
      </c>
      <c r="AE134" s="116">
        <v>0</v>
      </c>
      <c r="AF134" s="116">
        <v>0</v>
      </c>
      <c r="AG134" s="116">
        <v>0</v>
      </c>
      <c r="AH134" s="116">
        <v>0</v>
      </c>
      <c r="AI134" s="116">
        <v>0</v>
      </c>
      <c r="AJ134" s="116">
        <v>0</v>
      </c>
      <c r="AK134" s="116">
        <v>0</v>
      </c>
      <c r="AL134" s="95">
        <f t="shared" si="4"/>
        <v>0</v>
      </c>
      <c r="AO134" s="70"/>
    </row>
    <row r="135" spans="1:41" ht="33" customHeight="1">
      <c r="A135" s="87">
        <v>299</v>
      </c>
      <c r="B135" s="88" t="s">
        <v>799</v>
      </c>
      <c r="C135" s="89" t="s">
        <v>7019</v>
      </c>
      <c r="D135" s="116">
        <v>0</v>
      </c>
      <c r="E135" s="116">
        <v>0</v>
      </c>
      <c r="F135" s="116">
        <v>0</v>
      </c>
      <c r="G135" s="116">
        <v>1151500</v>
      </c>
      <c r="H135" s="116">
        <v>0</v>
      </c>
      <c r="I135" s="116">
        <v>0</v>
      </c>
      <c r="J135" s="116">
        <v>0</v>
      </c>
      <c r="K135" s="116">
        <v>0</v>
      </c>
      <c r="L135" s="116">
        <v>0</v>
      </c>
      <c r="M135" s="116">
        <v>12759</v>
      </c>
      <c r="N135" s="116">
        <v>0</v>
      </c>
      <c r="O135" s="116">
        <v>0</v>
      </c>
      <c r="P135" s="116">
        <v>0</v>
      </c>
      <c r="Q135" s="116">
        <v>0</v>
      </c>
      <c r="R135" s="116">
        <v>0</v>
      </c>
      <c r="S135" s="116">
        <v>0</v>
      </c>
      <c r="T135" s="116">
        <v>0</v>
      </c>
      <c r="U135" s="116">
        <v>0</v>
      </c>
      <c r="V135" s="116">
        <v>0</v>
      </c>
      <c r="W135" s="116">
        <v>0</v>
      </c>
      <c r="X135" s="116">
        <v>0</v>
      </c>
      <c r="Y135" s="116">
        <v>0</v>
      </c>
      <c r="Z135" s="116">
        <v>0</v>
      </c>
      <c r="AA135" s="116">
        <v>0</v>
      </c>
      <c r="AB135" s="116">
        <v>0</v>
      </c>
      <c r="AC135" s="116">
        <v>0</v>
      </c>
      <c r="AD135" s="116">
        <v>0</v>
      </c>
      <c r="AE135" s="116">
        <v>0</v>
      </c>
      <c r="AF135" s="116">
        <v>0</v>
      </c>
      <c r="AG135" s="116">
        <v>0</v>
      </c>
      <c r="AH135" s="116">
        <v>0</v>
      </c>
      <c r="AI135" s="116">
        <v>0</v>
      </c>
      <c r="AJ135" s="116">
        <v>0</v>
      </c>
      <c r="AK135" s="116">
        <v>0</v>
      </c>
      <c r="AL135" s="95">
        <f t="shared" si="4"/>
        <v>1164259</v>
      </c>
      <c r="AO135" s="70"/>
    </row>
    <row r="136" spans="1:41" ht="33" customHeight="1">
      <c r="A136" s="87">
        <v>300</v>
      </c>
      <c r="B136" s="88" t="s">
        <v>800</v>
      </c>
      <c r="C136" s="89" t="s">
        <v>7019</v>
      </c>
      <c r="D136" s="116">
        <v>0</v>
      </c>
      <c r="E136" s="116">
        <v>0</v>
      </c>
      <c r="F136" s="116">
        <v>0</v>
      </c>
      <c r="G136" s="116">
        <v>0</v>
      </c>
      <c r="H136" s="116">
        <v>0</v>
      </c>
      <c r="I136" s="116">
        <v>0</v>
      </c>
      <c r="J136" s="116">
        <v>0</v>
      </c>
      <c r="K136" s="116">
        <v>0</v>
      </c>
      <c r="L136" s="116">
        <v>0</v>
      </c>
      <c r="M136" s="116">
        <v>4916</v>
      </c>
      <c r="N136" s="116">
        <v>0</v>
      </c>
      <c r="O136" s="116">
        <v>0</v>
      </c>
      <c r="P136" s="116">
        <v>0</v>
      </c>
      <c r="Q136" s="116">
        <v>0</v>
      </c>
      <c r="R136" s="116">
        <v>0</v>
      </c>
      <c r="S136" s="116">
        <v>0</v>
      </c>
      <c r="T136" s="116">
        <v>0</v>
      </c>
      <c r="U136" s="116">
        <v>0</v>
      </c>
      <c r="V136" s="116">
        <v>0</v>
      </c>
      <c r="W136" s="116">
        <v>0</v>
      </c>
      <c r="X136" s="116">
        <v>0</v>
      </c>
      <c r="Y136" s="116">
        <v>0</v>
      </c>
      <c r="Z136" s="116">
        <v>0</v>
      </c>
      <c r="AA136" s="116">
        <v>0</v>
      </c>
      <c r="AB136" s="116">
        <v>0</v>
      </c>
      <c r="AC136" s="116">
        <v>0</v>
      </c>
      <c r="AD136" s="116">
        <v>0</v>
      </c>
      <c r="AE136" s="116">
        <v>0</v>
      </c>
      <c r="AF136" s="116">
        <v>0</v>
      </c>
      <c r="AG136" s="116">
        <v>0</v>
      </c>
      <c r="AH136" s="116">
        <v>0</v>
      </c>
      <c r="AI136" s="116">
        <v>0</v>
      </c>
      <c r="AJ136" s="116">
        <v>0</v>
      </c>
      <c r="AK136" s="116">
        <v>0</v>
      </c>
      <c r="AL136" s="95">
        <f t="shared" si="4"/>
        <v>4916</v>
      </c>
      <c r="AO136" s="70"/>
    </row>
    <row r="137" spans="1:41" ht="33" customHeight="1">
      <c r="A137" s="87">
        <v>301</v>
      </c>
      <c r="B137" s="88" t="s">
        <v>801</v>
      </c>
      <c r="C137" s="89" t="s">
        <v>7019</v>
      </c>
      <c r="D137" s="116">
        <v>0</v>
      </c>
      <c r="E137" s="116">
        <v>0</v>
      </c>
      <c r="F137" s="116">
        <v>0</v>
      </c>
      <c r="G137" s="116">
        <v>0</v>
      </c>
      <c r="H137" s="116">
        <v>0</v>
      </c>
      <c r="I137" s="116">
        <v>0</v>
      </c>
      <c r="J137" s="116">
        <v>0</v>
      </c>
      <c r="K137" s="116">
        <v>0</v>
      </c>
      <c r="L137" s="116">
        <v>0</v>
      </c>
      <c r="M137" s="116">
        <v>9689</v>
      </c>
      <c r="N137" s="116">
        <v>0</v>
      </c>
      <c r="O137" s="116">
        <v>0</v>
      </c>
      <c r="P137" s="116">
        <v>0</v>
      </c>
      <c r="Q137" s="116">
        <v>0</v>
      </c>
      <c r="R137" s="116">
        <v>0</v>
      </c>
      <c r="S137" s="116">
        <v>0</v>
      </c>
      <c r="T137" s="116">
        <v>0</v>
      </c>
      <c r="U137" s="116">
        <v>0</v>
      </c>
      <c r="V137" s="116">
        <v>0</v>
      </c>
      <c r="W137" s="116">
        <v>0</v>
      </c>
      <c r="X137" s="116">
        <v>0</v>
      </c>
      <c r="Y137" s="116">
        <v>0</v>
      </c>
      <c r="Z137" s="116">
        <v>0</v>
      </c>
      <c r="AA137" s="116">
        <v>0</v>
      </c>
      <c r="AB137" s="116">
        <v>0</v>
      </c>
      <c r="AC137" s="116">
        <v>0</v>
      </c>
      <c r="AD137" s="116">
        <v>0</v>
      </c>
      <c r="AE137" s="116">
        <v>0</v>
      </c>
      <c r="AF137" s="116">
        <v>0</v>
      </c>
      <c r="AG137" s="116">
        <v>0</v>
      </c>
      <c r="AH137" s="116">
        <v>0</v>
      </c>
      <c r="AI137" s="116">
        <v>0</v>
      </c>
      <c r="AJ137" s="116">
        <v>0</v>
      </c>
      <c r="AK137" s="116">
        <v>0</v>
      </c>
      <c r="AL137" s="95">
        <f t="shared" si="4"/>
        <v>9689</v>
      </c>
      <c r="AO137" s="70"/>
    </row>
    <row r="138" spans="1:41" ht="33" customHeight="1">
      <c r="A138" s="87">
        <v>302</v>
      </c>
      <c r="B138" s="88" t="s">
        <v>802</v>
      </c>
      <c r="C138" s="89" t="s">
        <v>7019</v>
      </c>
      <c r="D138" s="116">
        <v>0</v>
      </c>
      <c r="E138" s="116">
        <v>0</v>
      </c>
      <c r="F138" s="116">
        <v>0</v>
      </c>
      <c r="G138" s="116">
        <v>0</v>
      </c>
      <c r="H138" s="116">
        <v>0</v>
      </c>
      <c r="I138" s="116">
        <v>0</v>
      </c>
      <c r="J138" s="116">
        <v>0</v>
      </c>
      <c r="K138" s="116">
        <v>0</v>
      </c>
      <c r="L138" s="116">
        <v>0</v>
      </c>
      <c r="M138" s="116">
        <v>0</v>
      </c>
      <c r="N138" s="116">
        <v>0</v>
      </c>
      <c r="O138" s="116">
        <v>0</v>
      </c>
      <c r="P138" s="116">
        <v>0</v>
      </c>
      <c r="Q138" s="116">
        <v>0</v>
      </c>
      <c r="R138" s="116">
        <v>0</v>
      </c>
      <c r="S138" s="116">
        <v>0</v>
      </c>
      <c r="T138" s="116">
        <v>0</v>
      </c>
      <c r="U138" s="116">
        <v>0</v>
      </c>
      <c r="V138" s="116">
        <v>0</v>
      </c>
      <c r="W138" s="116">
        <v>0</v>
      </c>
      <c r="X138" s="116">
        <v>0</v>
      </c>
      <c r="Y138" s="116">
        <v>0</v>
      </c>
      <c r="Z138" s="116">
        <v>0</v>
      </c>
      <c r="AA138" s="116">
        <v>0</v>
      </c>
      <c r="AB138" s="116">
        <v>0</v>
      </c>
      <c r="AC138" s="116">
        <v>0</v>
      </c>
      <c r="AD138" s="116">
        <v>0</v>
      </c>
      <c r="AE138" s="116">
        <v>0</v>
      </c>
      <c r="AF138" s="116">
        <v>0</v>
      </c>
      <c r="AG138" s="116">
        <v>0</v>
      </c>
      <c r="AH138" s="116">
        <v>0</v>
      </c>
      <c r="AI138" s="116">
        <v>0</v>
      </c>
      <c r="AJ138" s="116">
        <v>0</v>
      </c>
      <c r="AK138" s="116">
        <v>0</v>
      </c>
      <c r="AL138" s="95">
        <f t="shared" ref="AL138:AL169" si="5">SUM(D138:AK138)</f>
        <v>0</v>
      </c>
      <c r="AO138" s="70"/>
    </row>
    <row r="139" spans="1:41" ht="33" customHeight="1">
      <c r="A139" s="87">
        <v>303</v>
      </c>
      <c r="B139" s="88" t="s">
        <v>803</v>
      </c>
      <c r="C139" s="89" t="s">
        <v>7019</v>
      </c>
      <c r="D139" s="116">
        <v>0</v>
      </c>
      <c r="E139" s="116">
        <v>0</v>
      </c>
      <c r="F139" s="116">
        <v>0</v>
      </c>
      <c r="G139" s="116">
        <v>0</v>
      </c>
      <c r="H139" s="116">
        <v>0</v>
      </c>
      <c r="I139" s="116">
        <v>0</v>
      </c>
      <c r="J139" s="116">
        <v>0</v>
      </c>
      <c r="K139" s="116">
        <v>0</v>
      </c>
      <c r="L139" s="116">
        <v>0</v>
      </c>
      <c r="M139" s="116">
        <v>0</v>
      </c>
      <c r="N139" s="116">
        <v>0</v>
      </c>
      <c r="O139" s="116">
        <v>0</v>
      </c>
      <c r="P139" s="116">
        <v>0</v>
      </c>
      <c r="Q139" s="116">
        <v>0</v>
      </c>
      <c r="R139" s="116">
        <v>0</v>
      </c>
      <c r="S139" s="116">
        <v>0</v>
      </c>
      <c r="T139" s="116">
        <v>0</v>
      </c>
      <c r="U139" s="116">
        <v>0</v>
      </c>
      <c r="V139" s="116">
        <v>0</v>
      </c>
      <c r="W139" s="116">
        <v>0</v>
      </c>
      <c r="X139" s="116">
        <v>0</v>
      </c>
      <c r="Y139" s="116">
        <v>0</v>
      </c>
      <c r="Z139" s="116">
        <v>0</v>
      </c>
      <c r="AA139" s="116">
        <v>0</v>
      </c>
      <c r="AB139" s="116">
        <v>0</v>
      </c>
      <c r="AC139" s="116">
        <v>0</v>
      </c>
      <c r="AD139" s="116">
        <v>0</v>
      </c>
      <c r="AE139" s="116">
        <v>0</v>
      </c>
      <c r="AF139" s="116">
        <v>0</v>
      </c>
      <c r="AG139" s="116">
        <v>0</v>
      </c>
      <c r="AH139" s="116">
        <v>0</v>
      </c>
      <c r="AI139" s="116">
        <v>0</v>
      </c>
      <c r="AJ139" s="116">
        <v>0</v>
      </c>
      <c r="AK139" s="116">
        <v>0</v>
      </c>
      <c r="AL139" s="95">
        <f t="shared" si="5"/>
        <v>0</v>
      </c>
      <c r="AO139" s="70"/>
    </row>
    <row r="140" spans="1:41" ht="33" customHeight="1">
      <c r="A140" s="87">
        <v>304</v>
      </c>
      <c r="B140" s="88" t="s">
        <v>804</v>
      </c>
      <c r="C140" s="118" t="s">
        <v>7019</v>
      </c>
      <c r="D140" s="116">
        <v>0</v>
      </c>
      <c r="E140" s="116">
        <v>0</v>
      </c>
      <c r="F140" s="116">
        <v>0</v>
      </c>
      <c r="G140" s="116">
        <v>0</v>
      </c>
      <c r="H140" s="116">
        <v>0</v>
      </c>
      <c r="I140" s="116">
        <v>0</v>
      </c>
      <c r="J140" s="116">
        <v>0</v>
      </c>
      <c r="K140" s="116">
        <v>0</v>
      </c>
      <c r="L140" s="116">
        <v>0</v>
      </c>
      <c r="M140" s="116">
        <v>0</v>
      </c>
      <c r="N140" s="116">
        <v>0</v>
      </c>
      <c r="O140" s="116">
        <v>0</v>
      </c>
      <c r="P140" s="116">
        <v>0</v>
      </c>
      <c r="Q140" s="116">
        <v>0</v>
      </c>
      <c r="R140" s="116">
        <v>0</v>
      </c>
      <c r="S140" s="116">
        <v>0</v>
      </c>
      <c r="T140" s="116">
        <v>0</v>
      </c>
      <c r="U140" s="116">
        <v>0</v>
      </c>
      <c r="V140" s="116">
        <v>0</v>
      </c>
      <c r="W140" s="116">
        <v>0</v>
      </c>
      <c r="X140" s="116">
        <v>0</v>
      </c>
      <c r="Y140" s="116">
        <v>0</v>
      </c>
      <c r="Z140" s="116">
        <v>0</v>
      </c>
      <c r="AA140" s="116">
        <v>0</v>
      </c>
      <c r="AB140" s="116">
        <v>0</v>
      </c>
      <c r="AC140" s="116">
        <v>0</v>
      </c>
      <c r="AD140" s="116">
        <v>0</v>
      </c>
      <c r="AE140" s="116">
        <v>0</v>
      </c>
      <c r="AF140" s="116">
        <v>0</v>
      </c>
      <c r="AG140" s="116">
        <v>0</v>
      </c>
      <c r="AH140" s="116">
        <v>0</v>
      </c>
      <c r="AI140" s="116">
        <v>0</v>
      </c>
      <c r="AJ140" s="116">
        <v>0</v>
      </c>
      <c r="AK140" s="116">
        <v>0</v>
      </c>
      <c r="AL140" s="95">
        <f t="shared" si="5"/>
        <v>0</v>
      </c>
      <c r="AO140" s="70"/>
    </row>
    <row r="141" spans="1:41" ht="33" customHeight="1">
      <c r="A141" s="87">
        <v>305</v>
      </c>
      <c r="B141" s="88" t="s">
        <v>805</v>
      </c>
      <c r="C141" s="118" t="s">
        <v>7019</v>
      </c>
      <c r="D141" s="116">
        <v>0</v>
      </c>
      <c r="E141" s="116">
        <v>0</v>
      </c>
      <c r="F141" s="116">
        <v>0</v>
      </c>
      <c r="G141" s="116">
        <v>0</v>
      </c>
      <c r="H141" s="116">
        <v>0</v>
      </c>
      <c r="I141" s="116">
        <v>0</v>
      </c>
      <c r="J141" s="116">
        <v>0</v>
      </c>
      <c r="K141" s="116">
        <v>0</v>
      </c>
      <c r="L141" s="116">
        <v>0</v>
      </c>
      <c r="M141" s="116">
        <v>0</v>
      </c>
      <c r="N141" s="116">
        <v>0</v>
      </c>
      <c r="O141" s="116">
        <v>0</v>
      </c>
      <c r="P141" s="116">
        <v>0</v>
      </c>
      <c r="Q141" s="116">
        <v>0</v>
      </c>
      <c r="R141" s="116">
        <v>0</v>
      </c>
      <c r="S141" s="116">
        <v>0</v>
      </c>
      <c r="T141" s="116">
        <v>0</v>
      </c>
      <c r="U141" s="116">
        <v>0</v>
      </c>
      <c r="V141" s="116">
        <v>0</v>
      </c>
      <c r="W141" s="116">
        <v>0</v>
      </c>
      <c r="X141" s="116">
        <v>0</v>
      </c>
      <c r="Y141" s="116">
        <v>0</v>
      </c>
      <c r="Z141" s="116">
        <v>0</v>
      </c>
      <c r="AA141" s="116">
        <v>0</v>
      </c>
      <c r="AB141" s="116">
        <v>0</v>
      </c>
      <c r="AC141" s="116">
        <v>0</v>
      </c>
      <c r="AD141" s="116">
        <v>0</v>
      </c>
      <c r="AE141" s="116">
        <v>0</v>
      </c>
      <c r="AF141" s="116">
        <v>0</v>
      </c>
      <c r="AG141" s="116">
        <v>0</v>
      </c>
      <c r="AH141" s="116">
        <v>0</v>
      </c>
      <c r="AI141" s="116">
        <v>0</v>
      </c>
      <c r="AJ141" s="116">
        <v>0</v>
      </c>
      <c r="AK141" s="116">
        <v>0</v>
      </c>
      <c r="AL141" s="95">
        <f t="shared" si="5"/>
        <v>0</v>
      </c>
      <c r="AO141" s="70"/>
    </row>
    <row r="142" spans="1:41" ht="33" customHeight="1">
      <c r="A142" s="87">
        <v>306</v>
      </c>
      <c r="B142" s="88" t="s">
        <v>806</v>
      </c>
      <c r="C142" s="118" t="s">
        <v>7019</v>
      </c>
      <c r="D142" s="116">
        <v>0</v>
      </c>
      <c r="E142" s="116">
        <v>0</v>
      </c>
      <c r="F142" s="116">
        <v>0</v>
      </c>
      <c r="G142" s="116">
        <v>0</v>
      </c>
      <c r="H142" s="116">
        <v>0</v>
      </c>
      <c r="I142" s="116">
        <v>0</v>
      </c>
      <c r="J142" s="116">
        <v>0</v>
      </c>
      <c r="K142" s="116">
        <v>0</v>
      </c>
      <c r="L142" s="116">
        <v>0</v>
      </c>
      <c r="M142" s="116">
        <v>0</v>
      </c>
      <c r="N142" s="116">
        <v>0</v>
      </c>
      <c r="O142" s="116">
        <v>0</v>
      </c>
      <c r="P142" s="116">
        <v>0</v>
      </c>
      <c r="Q142" s="116">
        <v>0</v>
      </c>
      <c r="R142" s="116">
        <v>0</v>
      </c>
      <c r="S142" s="116">
        <v>0</v>
      </c>
      <c r="T142" s="116">
        <v>0</v>
      </c>
      <c r="U142" s="116">
        <v>0</v>
      </c>
      <c r="V142" s="116">
        <v>0</v>
      </c>
      <c r="W142" s="116">
        <v>0</v>
      </c>
      <c r="X142" s="116">
        <v>0</v>
      </c>
      <c r="Y142" s="116">
        <v>0</v>
      </c>
      <c r="Z142" s="116">
        <v>0</v>
      </c>
      <c r="AA142" s="116">
        <v>0</v>
      </c>
      <c r="AB142" s="116">
        <v>0</v>
      </c>
      <c r="AC142" s="116">
        <v>0</v>
      </c>
      <c r="AD142" s="116">
        <v>0</v>
      </c>
      <c r="AE142" s="116">
        <v>0</v>
      </c>
      <c r="AF142" s="116">
        <v>0</v>
      </c>
      <c r="AG142" s="116">
        <v>0</v>
      </c>
      <c r="AH142" s="116">
        <v>0</v>
      </c>
      <c r="AI142" s="116">
        <v>0</v>
      </c>
      <c r="AJ142" s="116">
        <v>0</v>
      </c>
      <c r="AK142" s="116">
        <v>0</v>
      </c>
      <c r="AL142" s="95">
        <f t="shared" si="5"/>
        <v>0</v>
      </c>
      <c r="AO142" s="70"/>
    </row>
    <row r="143" spans="1:41" ht="33" customHeight="1">
      <c r="A143" s="87">
        <v>309</v>
      </c>
      <c r="B143" s="88" t="s">
        <v>807</v>
      </c>
      <c r="C143" s="89" t="s">
        <v>7011</v>
      </c>
      <c r="D143" s="116">
        <v>0</v>
      </c>
      <c r="E143" s="116">
        <v>0</v>
      </c>
      <c r="F143" s="116">
        <v>0</v>
      </c>
      <c r="G143" s="116">
        <v>0</v>
      </c>
      <c r="H143" s="116">
        <v>0</v>
      </c>
      <c r="I143" s="116">
        <v>0</v>
      </c>
      <c r="J143" s="116">
        <v>0</v>
      </c>
      <c r="K143" s="116">
        <v>0</v>
      </c>
      <c r="L143" s="116">
        <v>0</v>
      </c>
      <c r="M143" s="116">
        <v>0</v>
      </c>
      <c r="N143" s="116">
        <v>0</v>
      </c>
      <c r="O143" s="116">
        <v>0</v>
      </c>
      <c r="P143" s="116">
        <v>0</v>
      </c>
      <c r="Q143" s="116">
        <v>0</v>
      </c>
      <c r="R143" s="116">
        <v>0</v>
      </c>
      <c r="S143" s="116">
        <v>0</v>
      </c>
      <c r="T143" s="116">
        <v>0</v>
      </c>
      <c r="U143" s="116">
        <v>0</v>
      </c>
      <c r="V143" s="116">
        <v>0</v>
      </c>
      <c r="W143" s="116">
        <v>0</v>
      </c>
      <c r="X143" s="116">
        <v>0</v>
      </c>
      <c r="Y143" s="116">
        <v>0</v>
      </c>
      <c r="Z143" s="116">
        <v>0</v>
      </c>
      <c r="AA143" s="116">
        <v>0</v>
      </c>
      <c r="AB143" s="116">
        <v>0</v>
      </c>
      <c r="AC143" s="116">
        <v>0</v>
      </c>
      <c r="AD143" s="116">
        <v>0</v>
      </c>
      <c r="AE143" s="116">
        <v>0</v>
      </c>
      <c r="AF143" s="116">
        <v>0</v>
      </c>
      <c r="AG143" s="116">
        <v>0</v>
      </c>
      <c r="AH143" s="116">
        <v>0</v>
      </c>
      <c r="AI143" s="116">
        <v>0</v>
      </c>
      <c r="AJ143" s="116">
        <v>0</v>
      </c>
      <c r="AK143" s="116">
        <v>0</v>
      </c>
      <c r="AL143" s="95">
        <f t="shared" si="5"/>
        <v>0</v>
      </c>
      <c r="AO143" s="70"/>
    </row>
    <row r="144" spans="1:41" ht="33" customHeight="1">
      <c r="A144" s="87">
        <v>310</v>
      </c>
      <c r="B144" s="88" t="s">
        <v>808</v>
      </c>
      <c r="C144" s="89" t="s">
        <v>7018</v>
      </c>
      <c r="D144" s="116">
        <v>0</v>
      </c>
      <c r="E144" s="116">
        <v>0</v>
      </c>
      <c r="F144" s="116">
        <v>991168051.11000001</v>
      </c>
      <c r="G144" s="116">
        <v>6687.6399999999994</v>
      </c>
      <c r="H144" s="116">
        <v>0</v>
      </c>
      <c r="I144" s="116">
        <v>50</v>
      </c>
      <c r="J144" s="116">
        <v>0</v>
      </c>
      <c r="K144" s="116">
        <v>0</v>
      </c>
      <c r="L144" s="116">
        <v>4551.8500000000004</v>
      </c>
      <c r="M144" s="116">
        <v>0</v>
      </c>
      <c r="N144" s="116">
        <v>0</v>
      </c>
      <c r="O144" s="116">
        <v>348</v>
      </c>
      <c r="P144" s="116">
        <v>83380.67</v>
      </c>
      <c r="Q144" s="116">
        <v>0</v>
      </c>
      <c r="R144" s="116">
        <v>0</v>
      </c>
      <c r="S144" s="116">
        <v>0</v>
      </c>
      <c r="T144" s="116">
        <v>0</v>
      </c>
      <c r="U144" s="116">
        <v>0</v>
      </c>
      <c r="V144" s="116">
        <v>0</v>
      </c>
      <c r="W144" s="116">
        <v>0</v>
      </c>
      <c r="X144" s="116">
        <v>0</v>
      </c>
      <c r="Y144" s="116">
        <v>0</v>
      </c>
      <c r="Z144" s="116">
        <v>0</v>
      </c>
      <c r="AA144" s="116">
        <v>0</v>
      </c>
      <c r="AB144" s="116">
        <v>0</v>
      </c>
      <c r="AC144" s="116">
        <v>0</v>
      </c>
      <c r="AD144" s="116">
        <v>0</v>
      </c>
      <c r="AE144" s="116">
        <v>0</v>
      </c>
      <c r="AF144" s="116">
        <v>0</v>
      </c>
      <c r="AG144" s="116">
        <v>0</v>
      </c>
      <c r="AH144" s="116">
        <v>0</v>
      </c>
      <c r="AI144" s="116">
        <v>0</v>
      </c>
      <c r="AJ144" s="116">
        <v>0</v>
      </c>
      <c r="AK144" s="116">
        <v>0</v>
      </c>
      <c r="AL144" s="95">
        <f t="shared" si="5"/>
        <v>991263069.26999998</v>
      </c>
      <c r="AO144" s="70"/>
    </row>
    <row r="145" spans="1:41" ht="33" customHeight="1">
      <c r="A145" s="87">
        <v>311</v>
      </c>
      <c r="B145" s="88" t="s">
        <v>809</v>
      </c>
      <c r="C145" s="89" t="s">
        <v>7018</v>
      </c>
      <c r="D145" s="116">
        <v>0</v>
      </c>
      <c r="E145" s="116">
        <v>0</v>
      </c>
      <c r="F145" s="116">
        <v>0</v>
      </c>
      <c r="G145" s="116">
        <v>61850</v>
      </c>
      <c r="H145" s="116">
        <v>0</v>
      </c>
      <c r="I145" s="116">
        <v>0</v>
      </c>
      <c r="J145" s="116">
        <v>0</v>
      </c>
      <c r="K145" s="116">
        <v>0</v>
      </c>
      <c r="L145" s="116">
        <v>0</v>
      </c>
      <c r="M145" s="116">
        <v>0</v>
      </c>
      <c r="N145" s="116">
        <v>0</v>
      </c>
      <c r="O145" s="116">
        <v>0</v>
      </c>
      <c r="P145" s="116">
        <v>0</v>
      </c>
      <c r="Q145" s="116">
        <v>0</v>
      </c>
      <c r="R145" s="116">
        <v>0</v>
      </c>
      <c r="S145" s="116">
        <v>0</v>
      </c>
      <c r="T145" s="116">
        <v>0</v>
      </c>
      <c r="U145" s="116">
        <v>0</v>
      </c>
      <c r="V145" s="116">
        <v>0</v>
      </c>
      <c r="W145" s="116">
        <v>0</v>
      </c>
      <c r="X145" s="116">
        <v>0</v>
      </c>
      <c r="Y145" s="116">
        <v>0</v>
      </c>
      <c r="Z145" s="116">
        <v>0</v>
      </c>
      <c r="AA145" s="116">
        <v>0</v>
      </c>
      <c r="AB145" s="116">
        <v>0</v>
      </c>
      <c r="AC145" s="116">
        <v>0</v>
      </c>
      <c r="AD145" s="116">
        <v>0</v>
      </c>
      <c r="AE145" s="116">
        <v>0</v>
      </c>
      <c r="AF145" s="116">
        <v>0</v>
      </c>
      <c r="AG145" s="116">
        <v>0</v>
      </c>
      <c r="AH145" s="116">
        <v>0</v>
      </c>
      <c r="AI145" s="116">
        <v>0</v>
      </c>
      <c r="AJ145" s="116">
        <v>0</v>
      </c>
      <c r="AK145" s="116">
        <v>0</v>
      </c>
      <c r="AL145" s="95">
        <f t="shared" si="5"/>
        <v>61850</v>
      </c>
      <c r="AO145" s="70"/>
    </row>
    <row r="146" spans="1:41" ht="33" customHeight="1">
      <c r="A146" s="87">
        <v>312</v>
      </c>
      <c r="B146" s="88" t="s">
        <v>810</v>
      </c>
      <c r="C146" s="89" t="s">
        <v>7014</v>
      </c>
      <c r="D146" s="116">
        <v>0</v>
      </c>
      <c r="E146" s="116">
        <v>0</v>
      </c>
      <c r="F146" s="116">
        <v>64052358.289999992</v>
      </c>
      <c r="G146" s="116">
        <v>12522.78</v>
      </c>
      <c r="H146" s="116">
        <v>0</v>
      </c>
      <c r="I146" s="116">
        <v>0</v>
      </c>
      <c r="J146" s="116">
        <v>0</v>
      </c>
      <c r="K146" s="116">
        <v>0</v>
      </c>
      <c r="L146" s="116">
        <v>0</v>
      </c>
      <c r="M146" s="116">
        <v>0</v>
      </c>
      <c r="N146" s="116">
        <v>0</v>
      </c>
      <c r="O146" s="116">
        <v>0</v>
      </c>
      <c r="P146" s="116">
        <v>0</v>
      </c>
      <c r="Q146" s="116">
        <v>44060.53</v>
      </c>
      <c r="R146" s="116">
        <v>0</v>
      </c>
      <c r="S146" s="116">
        <v>0</v>
      </c>
      <c r="T146" s="116">
        <v>0</v>
      </c>
      <c r="U146" s="116">
        <v>0</v>
      </c>
      <c r="V146" s="116">
        <v>0</v>
      </c>
      <c r="W146" s="116">
        <v>0</v>
      </c>
      <c r="X146" s="116">
        <v>0</v>
      </c>
      <c r="Y146" s="116">
        <v>0</v>
      </c>
      <c r="Z146" s="116">
        <v>0</v>
      </c>
      <c r="AA146" s="116">
        <v>0</v>
      </c>
      <c r="AB146" s="116">
        <v>0</v>
      </c>
      <c r="AC146" s="116">
        <v>0</v>
      </c>
      <c r="AD146" s="116">
        <v>0</v>
      </c>
      <c r="AE146" s="116">
        <v>0</v>
      </c>
      <c r="AF146" s="116">
        <v>0</v>
      </c>
      <c r="AG146" s="116">
        <v>0</v>
      </c>
      <c r="AH146" s="116">
        <v>0</v>
      </c>
      <c r="AI146" s="116">
        <v>0</v>
      </c>
      <c r="AJ146" s="116">
        <v>0</v>
      </c>
      <c r="AK146" s="116">
        <v>0</v>
      </c>
      <c r="AL146" s="95">
        <f t="shared" si="5"/>
        <v>64108941.599999994</v>
      </c>
      <c r="AO146" s="70"/>
    </row>
    <row r="147" spans="1:41" ht="33" customHeight="1">
      <c r="A147" s="87">
        <v>313</v>
      </c>
      <c r="B147" s="88" t="s">
        <v>811</v>
      </c>
      <c r="C147" s="89" t="s">
        <v>7017</v>
      </c>
      <c r="D147" s="116">
        <v>0</v>
      </c>
      <c r="E147" s="116">
        <v>0</v>
      </c>
      <c r="F147" s="116">
        <v>0</v>
      </c>
      <c r="G147" s="116">
        <v>3168.3599999999997</v>
      </c>
      <c r="H147" s="116">
        <v>0</v>
      </c>
      <c r="I147" s="116">
        <v>0</v>
      </c>
      <c r="J147" s="116">
        <v>0</v>
      </c>
      <c r="K147" s="116">
        <v>0</v>
      </c>
      <c r="L147" s="116">
        <v>0</v>
      </c>
      <c r="M147" s="116">
        <v>0</v>
      </c>
      <c r="N147" s="116">
        <v>0</v>
      </c>
      <c r="O147" s="116">
        <v>0</v>
      </c>
      <c r="P147" s="116">
        <v>0</v>
      </c>
      <c r="Q147" s="116">
        <v>0</v>
      </c>
      <c r="R147" s="116">
        <v>0</v>
      </c>
      <c r="S147" s="116">
        <v>0</v>
      </c>
      <c r="T147" s="116">
        <v>0</v>
      </c>
      <c r="U147" s="116">
        <v>0</v>
      </c>
      <c r="V147" s="116">
        <v>0</v>
      </c>
      <c r="W147" s="116">
        <v>0</v>
      </c>
      <c r="X147" s="116">
        <v>0</v>
      </c>
      <c r="Y147" s="116">
        <v>0</v>
      </c>
      <c r="Z147" s="116">
        <v>0</v>
      </c>
      <c r="AA147" s="116">
        <v>0</v>
      </c>
      <c r="AB147" s="116">
        <v>0</v>
      </c>
      <c r="AC147" s="116">
        <v>0</v>
      </c>
      <c r="AD147" s="116">
        <v>0</v>
      </c>
      <c r="AE147" s="116">
        <v>0</v>
      </c>
      <c r="AF147" s="116">
        <v>0</v>
      </c>
      <c r="AG147" s="116">
        <v>0</v>
      </c>
      <c r="AH147" s="116">
        <v>0</v>
      </c>
      <c r="AI147" s="116">
        <v>0</v>
      </c>
      <c r="AJ147" s="116">
        <v>0</v>
      </c>
      <c r="AK147" s="116">
        <v>0</v>
      </c>
      <c r="AL147" s="95">
        <f t="shared" si="5"/>
        <v>3168.3599999999997</v>
      </c>
      <c r="AO147" s="70"/>
    </row>
    <row r="148" spans="1:41" ht="33" customHeight="1">
      <c r="A148" s="87">
        <v>314</v>
      </c>
      <c r="B148" s="88" t="s">
        <v>812</v>
      </c>
      <c r="C148" s="89" t="s">
        <v>7009</v>
      </c>
      <c r="D148" s="116">
        <v>0</v>
      </c>
      <c r="E148" s="116">
        <v>0</v>
      </c>
      <c r="F148" s="116">
        <v>0</v>
      </c>
      <c r="G148" s="116">
        <v>0</v>
      </c>
      <c r="H148" s="116">
        <v>0</v>
      </c>
      <c r="I148" s="116">
        <v>0</v>
      </c>
      <c r="J148" s="116">
        <v>0</v>
      </c>
      <c r="K148" s="116">
        <v>0</v>
      </c>
      <c r="L148" s="116">
        <v>0</v>
      </c>
      <c r="M148" s="116">
        <v>0</v>
      </c>
      <c r="N148" s="116">
        <v>0</v>
      </c>
      <c r="O148" s="116">
        <v>0</v>
      </c>
      <c r="P148" s="116">
        <v>0</v>
      </c>
      <c r="Q148" s="116">
        <v>0</v>
      </c>
      <c r="R148" s="116">
        <v>0</v>
      </c>
      <c r="S148" s="116">
        <v>0</v>
      </c>
      <c r="T148" s="116">
        <v>0</v>
      </c>
      <c r="U148" s="116">
        <v>0</v>
      </c>
      <c r="V148" s="116">
        <v>0</v>
      </c>
      <c r="W148" s="116">
        <v>0</v>
      </c>
      <c r="X148" s="116">
        <v>0</v>
      </c>
      <c r="Y148" s="116">
        <v>0</v>
      </c>
      <c r="Z148" s="116">
        <v>0</v>
      </c>
      <c r="AA148" s="116">
        <v>0</v>
      </c>
      <c r="AB148" s="116">
        <v>0</v>
      </c>
      <c r="AC148" s="116">
        <v>0</v>
      </c>
      <c r="AD148" s="116">
        <v>0</v>
      </c>
      <c r="AE148" s="116">
        <v>0</v>
      </c>
      <c r="AF148" s="116">
        <v>0</v>
      </c>
      <c r="AG148" s="116">
        <v>0</v>
      </c>
      <c r="AH148" s="116">
        <v>0</v>
      </c>
      <c r="AI148" s="116">
        <v>0</v>
      </c>
      <c r="AJ148" s="116">
        <v>0</v>
      </c>
      <c r="AK148" s="116">
        <v>0</v>
      </c>
      <c r="AL148" s="95">
        <f t="shared" si="5"/>
        <v>0</v>
      </c>
      <c r="AO148" s="70"/>
    </row>
    <row r="149" spans="1:41" ht="33" customHeight="1">
      <c r="A149" s="87">
        <v>315</v>
      </c>
      <c r="B149" s="88" t="s">
        <v>813</v>
      </c>
      <c r="C149" s="89" t="s">
        <v>7008</v>
      </c>
      <c r="D149" s="116">
        <v>0</v>
      </c>
      <c r="E149" s="116">
        <v>0</v>
      </c>
      <c r="F149" s="116">
        <v>1732</v>
      </c>
      <c r="G149" s="116">
        <v>7930.2800000000007</v>
      </c>
      <c r="H149" s="116">
        <v>0</v>
      </c>
      <c r="I149" s="116">
        <v>0</v>
      </c>
      <c r="J149" s="116">
        <v>0</v>
      </c>
      <c r="K149" s="116">
        <v>0</v>
      </c>
      <c r="L149" s="116">
        <v>0</v>
      </c>
      <c r="M149" s="116">
        <v>1732</v>
      </c>
      <c r="N149" s="116">
        <v>0</v>
      </c>
      <c r="O149" s="116">
        <v>0</v>
      </c>
      <c r="P149" s="116">
        <v>0</v>
      </c>
      <c r="Q149" s="116">
        <v>0</v>
      </c>
      <c r="R149" s="116">
        <v>0</v>
      </c>
      <c r="S149" s="116">
        <v>0</v>
      </c>
      <c r="T149" s="116">
        <v>0</v>
      </c>
      <c r="U149" s="116">
        <v>0</v>
      </c>
      <c r="V149" s="116">
        <v>0</v>
      </c>
      <c r="W149" s="116">
        <v>0</v>
      </c>
      <c r="X149" s="116">
        <v>0</v>
      </c>
      <c r="Y149" s="116">
        <v>0</v>
      </c>
      <c r="Z149" s="116">
        <v>0</v>
      </c>
      <c r="AA149" s="116">
        <v>0</v>
      </c>
      <c r="AB149" s="116">
        <v>0</v>
      </c>
      <c r="AC149" s="116">
        <v>0</v>
      </c>
      <c r="AD149" s="116">
        <v>0</v>
      </c>
      <c r="AE149" s="116">
        <v>0</v>
      </c>
      <c r="AF149" s="116">
        <v>0</v>
      </c>
      <c r="AG149" s="116">
        <v>0</v>
      </c>
      <c r="AH149" s="116">
        <v>0</v>
      </c>
      <c r="AI149" s="116">
        <v>0</v>
      </c>
      <c r="AJ149" s="116">
        <v>0</v>
      </c>
      <c r="AK149" s="116">
        <v>0</v>
      </c>
      <c r="AL149" s="95">
        <f t="shared" si="5"/>
        <v>11394.28</v>
      </c>
      <c r="AO149" s="70"/>
    </row>
    <row r="150" spans="1:41" ht="33" customHeight="1">
      <c r="A150" s="87">
        <v>324</v>
      </c>
      <c r="B150" s="88" t="s">
        <v>814</v>
      </c>
      <c r="C150" s="89" t="s">
        <v>7008</v>
      </c>
      <c r="D150" s="116">
        <v>0</v>
      </c>
      <c r="E150" s="116">
        <v>0</v>
      </c>
      <c r="F150" s="116">
        <v>0</v>
      </c>
      <c r="G150" s="116">
        <v>0</v>
      </c>
      <c r="H150" s="116">
        <v>0</v>
      </c>
      <c r="I150" s="116">
        <v>0</v>
      </c>
      <c r="J150" s="116">
        <v>0</v>
      </c>
      <c r="K150" s="116">
        <v>0</v>
      </c>
      <c r="L150" s="116">
        <v>0</v>
      </c>
      <c r="M150" s="116">
        <v>0</v>
      </c>
      <c r="N150" s="116">
        <v>0</v>
      </c>
      <c r="O150" s="116">
        <v>0</v>
      </c>
      <c r="P150" s="116">
        <v>0</v>
      </c>
      <c r="Q150" s="116">
        <v>0</v>
      </c>
      <c r="R150" s="116">
        <v>0</v>
      </c>
      <c r="S150" s="116">
        <v>0</v>
      </c>
      <c r="T150" s="116">
        <v>0</v>
      </c>
      <c r="U150" s="116">
        <v>0</v>
      </c>
      <c r="V150" s="116">
        <v>0</v>
      </c>
      <c r="W150" s="116">
        <v>0</v>
      </c>
      <c r="X150" s="116">
        <v>0</v>
      </c>
      <c r="Y150" s="116">
        <v>0</v>
      </c>
      <c r="Z150" s="116">
        <v>0</v>
      </c>
      <c r="AA150" s="116">
        <v>0</v>
      </c>
      <c r="AB150" s="116">
        <v>0</v>
      </c>
      <c r="AC150" s="116">
        <v>0</v>
      </c>
      <c r="AD150" s="116">
        <v>0</v>
      </c>
      <c r="AE150" s="116">
        <v>0</v>
      </c>
      <c r="AF150" s="116">
        <v>0</v>
      </c>
      <c r="AG150" s="116">
        <v>0</v>
      </c>
      <c r="AH150" s="116">
        <v>0</v>
      </c>
      <c r="AI150" s="116">
        <v>0</v>
      </c>
      <c r="AJ150" s="116">
        <v>0</v>
      </c>
      <c r="AK150" s="116">
        <v>0</v>
      </c>
      <c r="AL150" s="95">
        <f t="shared" si="5"/>
        <v>0</v>
      </c>
      <c r="AO150" s="70"/>
    </row>
    <row r="151" spans="1:41" ht="33" customHeight="1">
      <c r="A151" s="87">
        <v>340</v>
      </c>
      <c r="B151" s="88" t="s">
        <v>815</v>
      </c>
      <c r="C151" s="89" t="s">
        <v>7017</v>
      </c>
      <c r="D151" s="116">
        <v>0</v>
      </c>
      <c r="E151" s="116">
        <v>0</v>
      </c>
      <c r="F151" s="116">
        <v>0</v>
      </c>
      <c r="G151" s="116">
        <v>3294.23</v>
      </c>
      <c r="H151" s="116">
        <v>0</v>
      </c>
      <c r="I151" s="116">
        <v>0</v>
      </c>
      <c r="J151" s="116">
        <v>326082.74999999994</v>
      </c>
      <c r="K151" s="116">
        <v>0</v>
      </c>
      <c r="L151" s="116">
        <v>4436.87</v>
      </c>
      <c r="M151" s="116">
        <v>0</v>
      </c>
      <c r="N151" s="116">
        <v>0</v>
      </c>
      <c r="O151" s="116">
        <v>0</v>
      </c>
      <c r="P151" s="116">
        <v>0</v>
      </c>
      <c r="Q151" s="116">
        <v>39529</v>
      </c>
      <c r="R151" s="116">
        <v>0</v>
      </c>
      <c r="S151" s="116">
        <v>0</v>
      </c>
      <c r="T151" s="116">
        <v>0</v>
      </c>
      <c r="U151" s="116">
        <v>0</v>
      </c>
      <c r="V151" s="116">
        <v>0</v>
      </c>
      <c r="W151" s="116">
        <v>0</v>
      </c>
      <c r="X151" s="116">
        <v>0</v>
      </c>
      <c r="Y151" s="116">
        <v>0</v>
      </c>
      <c r="Z151" s="116">
        <v>0</v>
      </c>
      <c r="AA151" s="116">
        <v>0</v>
      </c>
      <c r="AB151" s="116">
        <v>0</v>
      </c>
      <c r="AC151" s="116">
        <v>0</v>
      </c>
      <c r="AD151" s="116">
        <v>0</v>
      </c>
      <c r="AE151" s="116">
        <v>0</v>
      </c>
      <c r="AF151" s="116">
        <v>0</v>
      </c>
      <c r="AG151" s="116">
        <v>0</v>
      </c>
      <c r="AH151" s="116">
        <v>0</v>
      </c>
      <c r="AI151" s="116">
        <v>0</v>
      </c>
      <c r="AJ151" s="116">
        <v>0</v>
      </c>
      <c r="AK151" s="116">
        <v>0</v>
      </c>
      <c r="AL151" s="95">
        <f t="shared" si="5"/>
        <v>373342.84999999992</v>
      </c>
      <c r="AO151" s="70"/>
    </row>
    <row r="152" spans="1:41" ht="33" customHeight="1">
      <c r="A152" s="87">
        <v>341</v>
      </c>
      <c r="B152" s="88" t="s">
        <v>816</v>
      </c>
      <c r="C152" s="89" t="s">
        <v>7017</v>
      </c>
      <c r="D152" s="116">
        <v>0</v>
      </c>
      <c r="E152" s="116">
        <v>0</v>
      </c>
      <c r="F152" s="116">
        <v>0</v>
      </c>
      <c r="G152" s="116">
        <v>0</v>
      </c>
      <c r="H152" s="116">
        <v>0</v>
      </c>
      <c r="I152" s="116">
        <v>0</v>
      </c>
      <c r="J152" s="116">
        <v>0</v>
      </c>
      <c r="K152" s="116">
        <v>0</v>
      </c>
      <c r="L152" s="116">
        <v>0</v>
      </c>
      <c r="M152" s="116">
        <v>0</v>
      </c>
      <c r="N152" s="116">
        <v>0</v>
      </c>
      <c r="O152" s="116">
        <v>0</v>
      </c>
      <c r="P152" s="116">
        <v>0</v>
      </c>
      <c r="Q152" s="116">
        <v>0</v>
      </c>
      <c r="R152" s="116">
        <v>0</v>
      </c>
      <c r="S152" s="116">
        <v>0</v>
      </c>
      <c r="T152" s="116">
        <v>0</v>
      </c>
      <c r="U152" s="116">
        <v>0</v>
      </c>
      <c r="V152" s="116">
        <v>0</v>
      </c>
      <c r="W152" s="116">
        <v>0</v>
      </c>
      <c r="X152" s="116">
        <v>0</v>
      </c>
      <c r="Y152" s="116">
        <v>0</v>
      </c>
      <c r="Z152" s="116">
        <v>0</v>
      </c>
      <c r="AA152" s="116">
        <v>0</v>
      </c>
      <c r="AB152" s="116">
        <v>0</v>
      </c>
      <c r="AC152" s="116">
        <v>0</v>
      </c>
      <c r="AD152" s="116">
        <v>0</v>
      </c>
      <c r="AE152" s="116">
        <v>0</v>
      </c>
      <c r="AF152" s="116">
        <v>0</v>
      </c>
      <c r="AG152" s="116">
        <v>0</v>
      </c>
      <c r="AH152" s="116">
        <v>0</v>
      </c>
      <c r="AI152" s="116">
        <v>0</v>
      </c>
      <c r="AJ152" s="116">
        <v>0</v>
      </c>
      <c r="AK152" s="116">
        <v>0</v>
      </c>
      <c r="AL152" s="95">
        <f t="shared" si="5"/>
        <v>0</v>
      </c>
      <c r="AO152" s="70"/>
    </row>
    <row r="153" spans="1:41" ht="33" customHeight="1">
      <c r="A153" s="87">
        <v>342</v>
      </c>
      <c r="B153" s="88" t="s">
        <v>817</v>
      </c>
      <c r="C153" s="89" t="s">
        <v>7011</v>
      </c>
      <c r="D153" s="116">
        <v>0</v>
      </c>
      <c r="E153" s="116">
        <v>91.35</v>
      </c>
      <c r="F153" s="116">
        <v>0</v>
      </c>
      <c r="G153" s="116">
        <v>31958.32</v>
      </c>
      <c r="H153" s="116">
        <v>0</v>
      </c>
      <c r="I153" s="116">
        <v>0</v>
      </c>
      <c r="J153" s="116">
        <v>16023038.1</v>
      </c>
      <c r="K153" s="116">
        <v>0</v>
      </c>
      <c r="L153" s="116">
        <v>0</v>
      </c>
      <c r="M153" s="116">
        <v>0</v>
      </c>
      <c r="N153" s="116">
        <v>0</v>
      </c>
      <c r="O153" s="116">
        <v>0</v>
      </c>
      <c r="P153" s="116">
        <v>0</v>
      </c>
      <c r="Q153" s="116">
        <v>0</v>
      </c>
      <c r="R153" s="116">
        <v>0</v>
      </c>
      <c r="S153" s="116">
        <v>0</v>
      </c>
      <c r="T153" s="116">
        <v>0</v>
      </c>
      <c r="U153" s="116">
        <v>0</v>
      </c>
      <c r="V153" s="116">
        <v>0</v>
      </c>
      <c r="W153" s="116">
        <v>0</v>
      </c>
      <c r="X153" s="116">
        <v>0</v>
      </c>
      <c r="Y153" s="116">
        <v>0</v>
      </c>
      <c r="Z153" s="116">
        <v>0</v>
      </c>
      <c r="AA153" s="116">
        <v>0</v>
      </c>
      <c r="AB153" s="116">
        <v>0</v>
      </c>
      <c r="AC153" s="116">
        <v>0</v>
      </c>
      <c r="AD153" s="116">
        <v>0</v>
      </c>
      <c r="AE153" s="116">
        <v>0</v>
      </c>
      <c r="AF153" s="116">
        <v>0</v>
      </c>
      <c r="AG153" s="116">
        <v>0</v>
      </c>
      <c r="AH153" s="116">
        <v>0</v>
      </c>
      <c r="AI153" s="116">
        <v>0</v>
      </c>
      <c r="AJ153" s="116">
        <v>0</v>
      </c>
      <c r="AK153" s="116">
        <v>0</v>
      </c>
      <c r="AL153" s="95">
        <f t="shared" si="5"/>
        <v>16055087.77</v>
      </c>
      <c r="AO153" s="70"/>
    </row>
    <row r="154" spans="1:41" ht="33" customHeight="1">
      <c r="A154" s="87">
        <v>343</v>
      </c>
      <c r="B154" s="88" t="s">
        <v>818</v>
      </c>
      <c r="C154" s="89" t="s">
        <v>7011</v>
      </c>
      <c r="D154" s="116">
        <v>0</v>
      </c>
      <c r="E154" s="116">
        <v>0</v>
      </c>
      <c r="F154" s="116">
        <v>350</v>
      </c>
      <c r="G154" s="116">
        <v>0</v>
      </c>
      <c r="H154" s="116">
        <v>0</v>
      </c>
      <c r="I154" s="116">
        <v>0</v>
      </c>
      <c r="J154" s="116">
        <v>0</v>
      </c>
      <c r="K154" s="116">
        <v>0</v>
      </c>
      <c r="L154" s="116">
        <v>0</v>
      </c>
      <c r="M154" s="116">
        <v>0</v>
      </c>
      <c r="N154" s="116">
        <v>0</v>
      </c>
      <c r="O154" s="116">
        <v>0</v>
      </c>
      <c r="P154" s="116">
        <v>0</v>
      </c>
      <c r="Q154" s="116">
        <v>0</v>
      </c>
      <c r="R154" s="116">
        <v>0</v>
      </c>
      <c r="S154" s="116">
        <v>0</v>
      </c>
      <c r="T154" s="116">
        <v>0</v>
      </c>
      <c r="U154" s="116">
        <v>0</v>
      </c>
      <c r="V154" s="116">
        <v>0</v>
      </c>
      <c r="W154" s="116">
        <v>0</v>
      </c>
      <c r="X154" s="116">
        <v>0</v>
      </c>
      <c r="Y154" s="116">
        <v>0</v>
      </c>
      <c r="Z154" s="116">
        <v>0</v>
      </c>
      <c r="AA154" s="116">
        <v>0</v>
      </c>
      <c r="AB154" s="116">
        <v>0</v>
      </c>
      <c r="AC154" s="116">
        <v>0</v>
      </c>
      <c r="AD154" s="116">
        <v>0</v>
      </c>
      <c r="AE154" s="116">
        <v>0</v>
      </c>
      <c r="AF154" s="116">
        <v>0</v>
      </c>
      <c r="AG154" s="116">
        <v>0</v>
      </c>
      <c r="AH154" s="116">
        <v>0</v>
      </c>
      <c r="AI154" s="116">
        <v>0</v>
      </c>
      <c r="AJ154" s="116">
        <v>0</v>
      </c>
      <c r="AK154" s="116">
        <v>0</v>
      </c>
      <c r="AL154" s="95">
        <f t="shared" si="5"/>
        <v>350</v>
      </c>
      <c r="AO154" s="70"/>
    </row>
    <row r="155" spans="1:41" ht="33" customHeight="1">
      <c r="A155" s="87">
        <v>344</v>
      </c>
      <c r="B155" s="88" t="s">
        <v>819</v>
      </c>
      <c r="C155" s="89" t="s">
        <v>7009</v>
      </c>
      <c r="D155" s="116">
        <v>0</v>
      </c>
      <c r="E155" s="116">
        <v>0</v>
      </c>
      <c r="F155" s="116">
        <v>0</v>
      </c>
      <c r="G155" s="116">
        <v>108367.95000000001</v>
      </c>
      <c r="H155" s="116">
        <v>0</v>
      </c>
      <c r="I155" s="116">
        <v>0</v>
      </c>
      <c r="J155" s="116">
        <v>609952</v>
      </c>
      <c r="K155" s="116">
        <v>0</v>
      </c>
      <c r="L155" s="116">
        <v>0</v>
      </c>
      <c r="M155" s="116">
        <v>0</v>
      </c>
      <c r="N155" s="116">
        <v>0</v>
      </c>
      <c r="O155" s="116">
        <v>0</v>
      </c>
      <c r="P155" s="116">
        <v>0</v>
      </c>
      <c r="Q155" s="116">
        <v>0</v>
      </c>
      <c r="R155" s="116">
        <v>0</v>
      </c>
      <c r="S155" s="116">
        <v>0</v>
      </c>
      <c r="T155" s="116">
        <v>0</v>
      </c>
      <c r="U155" s="116">
        <v>0</v>
      </c>
      <c r="V155" s="116">
        <v>0</v>
      </c>
      <c r="W155" s="116">
        <v>0</v>
      </c>
      <c r="X155" s="116">
        <v>0</v>
      </c>
      <c r="Y155" s="116">
        <v>0</v>
      </c>
      <c r="Z155" s="116">
        <v>0</v>
      </c>
      <c r="AA155" s="116">
        <v>0</v>
      </c>
      <c r="AB155" s="116">
        <v>0</v>
      </c>
      <c r="AC155" s="116">
        <v>0</v>
      </c>
      <c r="AD155" s="116">
        <v>0</v>
      </c>
      <c r="AE155" s="116">
        <v>0</v>
      </c>
      <c r="AF155" s="116">
        <v>0</v>
      </c>
      <c r="AG155" s="116">
        <v>0</v>
      </c>
      <c r="AH155" s="116">
        <v>0</v>
      </c>
      <c r="AI155" s="116">
        <v>0</v>
      </c>
      <c r="AJ155" s="116">
        <v>0</v>
      </c>
      <c r="AK155" s="116">
        <v>0</v>
      </c>
      <c r="AL155" s="95">
        <f t="shared" si="5"/>
        <v>718319.95</v>
      </c>
      <c r="AO155" s="70"/>
    </row>
    <row r="156" spans="1:41" ht="33" customHeight="1">
      <c r="A156" s="87">
        <v>345</v>
      </c>
      <c r="B156" s="88" t="s">
        <v>820</v>
      </c>
      <c r="C156" s="89" t="s">
        <v>7010</v>
      </c>
      <c r="D156" s="116">
        <v>0</v>
      </c>
      <c r="E156" s="116">
        <v>0</v>
      </c>
      <c r="F156" s="116">
        <v>0</v>
      </c>
      <c r="G156" s="116">
        <v>0</v>
      </c>
      <c r="H156" s="116">
        <v>0</v>
      </c>
      <c r="I156" s="116">
        <v>0</v>
      </c>
      <c r="J156" s="116">
        <v>0</v>
      </c>
      <c r="K156" s="116">
        <v>0</v>
      </c>
      <c r="L156" s="116">
        <v>0</v>
      </c>
      <c r="M156" s="116">
        <v>0</v>
      </c>
      <c r="N156" s="116">
        <v>0</v>
      </c>
      <c r="O156" s="116">
        <v>0</v>
      </c>
      <c r="P156" s="116">
        <v>0</v>
      </c>
      <c r="Q156" s="116">
        <v>0</v>
      </c>
      <c r="R156" s="116">
        <v>0</v>
      </c>
      <c r="S156" s="116">
        <v>0</v>
      </c>
      <c r="T156" s="116">
        <v>0</v>
      </c>
      <c r="U156" s="116">
        <v>0</v>
      </c>
      <c r="V156" s="116">
        <v>0</v>
      </c>
      <c r="W156" s="116">
        <v>0</v>
      </c>
      <c r="X156" s="116">
        <v>0</v>
      </c>
      <c r="Y156" s="116">
        <v>0</v>
      </c>
      <c r="Z156" s="116">
        <v>0</v>
      </c>
      <c r="AA156" s="116">
        <v>0</v>
      </c>
      <c r="AB156" s="116">
        <v>0</v>
      </c>
      <c r="AC156" s="116">
        <v>0</v>
      </c>
      <c r="AD156" s="116">
        <v>0</v>
      </c>
      <c r="AE156" s="116">
        <v>0</v>
      </c>
      <c r="AF156" s="116">
        <v>0</v>
      </c>
      <c r="AG156" s="116">
        <v>0</v>
      </c>
      <c r="AH156" s="116">
        <v>0</v>
      </c>
      <c r="AI156" s="116">
        <v>0</v>
      </c>
      <c r="AJ156" s="116">
        <v>0</v>
      </c>
      <c r="AK156" s="116">
        <v>0</v>
      </c>
      <c r="AL156" s="95">
        <f t="shared" si="5"/>
        <v>0</v>
      </c>
      <c r="AO156" s="70"/>
    </row>
    <row r="157" spans="1:41" ht="33" customHeight="1">
      <c r="A157" s="87">
        <v>346</v>
      </c>
      <c r="B157" s="88" t="s">
        <v>821</v>
      </c>
      <c r="C157" s="118" t="s">
        <v>7010</v>
      </c>
      <c r="D157" s="116">
        <v>0</v>
      </c>
      <c r="E157" s="116">
        <v>0</v>
      </c>
      <c r="F157" s="116">
        <v>0</v>
      </c>
      <c r="G157" s="116">
        <v>19576.98</v>
      </c>
      <c r="H157" s="116">
        <v>0</v>
      </c>
      <c r="I157" s="116">
        <v>0</v>
      </c>
      <c r="J157" s="116">
        <v>0</v>
      </c>
      <c r="K157" s="116">
        <v>0</v>
      </c>
      <c r="L157" s="116">
        <v>0</v>
      </c>
      <c r="M157" s="116">
        <v>0</v>
      </c>
      <c r="N157" s="116">
        <v>0</v>
      </c>
      <c r="O157" s="116">
        <v>0</v>
      </c>
      <c r="P157" s="116">
        <v>0</v>
      </c>
      <c r="Q157" s="116">
        <v>0</v>
      </c>
      <c r="R157" s="116">
        <v>0</v>
      </c>
      <c r="S157" s="116">
        <v>0</v>
      </c>
      <c r="T157" s="116">
        <v>0</v>
      </c>
      <c r="U157" s="116">
        <v>0</v>
      </c>
      <c r="V157" s="116">
        <v>0</v>
      </c>
      <c r="W157" s="116">
        <v>0</v>
      </c>
      <c r="X157" s="116">
        <v>0</v>
      </c>
      <c r="Y157" s="116">
        <v>0</v>
      </c>
      <c r="Z157" s="116">
        <v>0</v>
      </c>
      <c r="AA157" s="116">
        <v>0</v>
      </c>
      <c r="AB157" s="116">
        <v>0</v>
      </c>
      <c r="AC157" s="116">
        <v>0</v>
      </c>
      <c r="AD157" s="116">
        <v>0</v>
      </c>
      <c r="AE157" s="116">
        <v>0</v>
      </c>
      <c r="AF157" s="116">
        <v>0</v>
      </c>
      <c r="AG157" s="116">
        <v>0</v>
      </c>
      <c r="AH157" s="116">
        <v>0</v>
      </c>
      <c r="AI157" s="116">
        <v>0</v>
      </c>
      <c r="AJ157" s="116">
        <v>0</v>
      </c>
      <c r="AK157" s="116">
        <v>0</v>
      </c>
      <c r="AL157" s="95">
        <f t="shared" si="5"/>
        <v>19576.98</v>
      </c>
      <c r="AO157" s="70"/>
    </row>
    <row r="158" spans="1:41" ht="33" customHeight="1">
      <c r="A158" s="87">
        <v>347</v>
      </c>
      <c r="B158" s="88" t="s">
        <v>822</v>
      </c>
      <c r="C158" s="118" t="s">
        <v>7010</v>
      </c>
      <c r="D158" s="116">
        <v>0</v>
      </c>
      <c r="E158" s="116">
        <v>0</v>
      </c>
      <c r="F158" s="116">
        <v>93128.399999999907</v>
      </c>
      <c r="G158" s="116">
        <v>0</v>
      </c>
      <c r="H158" s="116">
        <v>0</v>
      </c>
      <c r="I158" s="116">
        <v>0</v>
      </c>
      <c r="J158" s="116">
        <v>0</v>
      </c>
      <c r="K158" s="116">
        <v>0</v>
      </c>
      <c r="L158" s="116">
        <v>0</v>
      </c>
      <c r="M158" s="116">
        <v>0</v>
      </c>
      <c r="N158" s="116">
        <v>0</v>
      </c>
      <c r="O158" s="116">
        <v>0</v>
      </c>
      <c r="P158" s="116">
        <v>0</v>
      </c>
      <c r="Q158" s="116">
        <v>0</v>
      </c>
      <c r="R158" s="116">
        <v>0</v>
      </c>
      <c r="S158" s="116">
        <v>0</v>
      </c>
      <c r="T158" s="116">
        <v>0</v>
      </c>
      <c r="U158" s="116">
        <v>0</v>
      </c>
      <c r="V158" s="116">
        <v>0</v>
      </c>
      <c r="W158" s="116">
        <v>0</v>
      </c>
      <c r="X158" s="116">
        <v>0</v>
      </c>
      <c r="Y158" s="116">
        <v>0</v>
      </c>
      <c r="Z158" s="116">
        <v>0</v>
      </c>
      <c r="AA158" s="116">
        <v>0</v>
      </c>
      <c r="AB158" s="116">
        <v>0</v>
      </c>
      <c r="AC158" s="116">
        <v>0</v>
      </c>
      <c r="AD158" s="116">
        <v>0</v>
      </c>
      <c r="AE158" s="116">
        <v>0</v>
      </c>
      <c r="AF158" s="116">
        <v>0</v>
      </c>
      <c r="AG158" s="116">
        <v>0</v>
      </c>
      <c r="AH158" s="116">
        <v>0</v>
      </c>
      <c r="AI158" s="116">
        <v>0</v>
      </c>
      <c r="AJ158" s="116">
        <v>0</v>
      </c>
      <c r="AK158" s="116">
        <v>0</v>
      </c>
      <c r="AL158" s="95">
        <f t="shared" si="5"/>
        <v>93128.399999999907</v>
      </c>
      <c r="AO158" s="70"/>
    </row>
    <row r="159" spans="1:41" ht="33" customHeight="1">
      <c r="A159" s="87">
        <v>348</v>
      </c>
      <c r="B159" s="88" t="s">
        <v>823</v>
      </c>
      <c r="C159" s="118" t="s">
        <v>7014</v>
      </c>
      <c r="D159" s="116">
        <v>0</v>
      </c>
      <c r="E159" s="116">
        <v>0</v>
      </c>
      <c r="F159" s="116">
        <v>716910</v>
      </c>
      <c r="G159" s="116">
        <v>828.1</v>
      </c>
      <c r="H159" s="116">
        <v>0</v>
      </c>
      <c r="I159" s="116">
        <v>0</v>
      </c>
      <c r="J159" s="116">
        <v>0</v>
      </c>
      <c r="K159" s="116">
        <v>0</v>
      </c>
      <c r="L159" s="116">
        <v>0</v>
      </c>
      <c r="M159" s="116">
        <v>0</v>
      </c>
      <c r="N159" s="116">
        <v>0</v>
      </c>
      <c r="O159" s="116">
        <v>0</v>
      </c>
      <c r="P159" s="116">
        <v>0</v>
      </c>
      <c r="Q159" s="116">
        <v>0</v>
      </c>
      <c r="R159" s="116">
        <v>0</v>
      </c>
      <c r="S159" s="116">
        <v>0</v>
      </c>
      <c r="T159" s="116">
        <v>0</v>
      </c>
      <c r="U159" s="116">
        <v>0</v>
      </c>
      <c r="V159" s="116">
        <v>0</v>
      </c>
      <c r="W159" s="116">
        <v>0</v>
      </c>
      <c r="X159" s="116">
        <v>0</v>
      </c>
      <c r="Y159" s="116">
        <v>0</v>
      </c>
      <c r="Z159" s="116">
        <v>0</v>
      </c>
      <c r="AA159" s="116">
        <v>0</v>
      </c>
      <c r="AB159" s="116">
        <v>0</v>
      </c>
      <c r="AC159" s="116">
        <v>0</v>
      </c>
      <c r="AD159" s="116">
        <v>0</v>
      </c>
      <c r="AE159" s="116">
        <v>0</v>
      </c>
      <c r="AF159" s="116">
        <v>0</v>
      </c>
      <c r="AG159" s="116">
        <v>0</v>
      </c>
      <c r="AH159" s="116">
        <v>0</v>
      </c>
      <c r="AI159" s="116">
        <v>0</v>
      </c>
      <c r="AJ159" s="116">
        <v>0</v>
      </c>
      <c r="AK159" s="116">
        <v>0</v>
      </c>
      <c r="AL159" s="95">
        <f t="shared" si="5"/>
        <v>717738.1</v>
      </c>
      <c r="AO159" s="70"/>
    </row>
    <row r="160" spans="1:41" ht="33" customHeight="1">
      <c r="A160" s="87">
        <v>349</v>
      </c>
      <c r="B160" s="88" t="s">
        <v>824</v>
      </c>
      <c r="C160" s="89" t="s">
        <v>7012</v>
      </c>
      <c r="D160" s="116">
        <v>0</v>
      </c>
      <c r="E160" s="116">
        <v>0</v>
      </c>
      <c r="F160" s="116">
        <v>0</v>
      </c>
      <c r="G160" s="116">
        <v>0</v>
      </c>
      <c r="H160" s="116">
        <v>0</v>
      </c>
      <c r="I160" s="116">
        <v>0</v>
      </c>
      <c r="J160" s="116">
        <v>0</v>
      </c>
      <c r="K160" s="116">
        <v>0</v>
      </c>
      <c r="L160" s="116">
        <v>0</v>
      </c>
      <c r="M160" s="116">
        <v>0</v>
      </c>
      <c r="N160" s="116">
        <v>0</v>
      </c>
      <c r="O160" s="116">
        <v>0</v>
      </c>
      <c r="P160" s="116">
        <v>0</v>
      </c>
      <c r="Q160" s="116">
        <v>0</v>
      </c>
      <c r="R160" s="116">
        <v>0</v>
      </c>
      <c r="S160" s="116">
        <v>0</v>
      </c>
      <c r="T160" s="116">
        <v>0</v>
      </c>
      <c r="U160" s="116">
        <v>0</v>
      </c>
      <c r="V160" s="116">
        <v>0</v>
      </c>
      <c r="W160" s="116">
        <v>0</v>
      </c>
      <c r="X160" s="116">
        <v>0</v>
      </c>
      <c r="Y160" s="116">
        <v>0</v>
      </c>
      <c r="Z160" s="116">
        <v>0</v>
      </c>
      <c r="AA160" s="116">
        <v>0</v>
      </c>
      <c r="AB160" s="116">
        <v>0</v>
      </c>
      <c r="AC160" s="116">
        <v>0</v>
      </c>
      <c r="AD160" s="116">
        <v>0</v>
      </c>
      <c r="AE160" s="116">
        <v>0</v>
      </c>
      <c r="AF160" s="116">
        <v>0</v>
      </c>
      <c r="AG160" s="116">
        <v>0</v>
      </c>
      <c r="AH160" s="116">
        <v>0</v>
      </c>
      <c r="AI160" s="116">
        <v>0</v>
      </c>
      <c r="AJ160" s="116">
        <v>0</v>
      </c>
      <c r="AK160" s="116">
        <v>0</v>
      </c>
      <c r="AL160" s="95">
        <f t="shared" si="5"/>
        <v>0</v>
      </c>
      <c r="AO160" s="70"/>
    </row>
    <row r="161" spans="1:41" ht="33" customHeight="1">
      <c r="A161" s="87">
        <v>371</v>
      </c>
      <c r="B161" s="88" t="s">
        <v>825</v>
      </c>
      <c r="C161" s="89" t="s">
        <v>7011</v>
      </c>
      <c r="D161" s="116">
        <v>0</v>
      </c>
      <c r="E161" s="116">
        <v>0</v>
      </c>
      <c r="F161" s="116">
        <v>0</v>
      </c>
      <c r="G161" s="116">
        <v>0</v>
      </c>
      <c r="H161" s="116">
        <v>0</v>
      </c>
      <c r="I161" s="116">
        <v>0</v>
      </c>
      <c r="J161" s="116">
        <v>0</v>
      </c>
      <c r="K161" s="116">
        <v>0</v>
      </c>
      <c r="L161" s="116">
        <v>0</v>
      </c>
      <c r="M161" s="116">
        <v>0</v>
      </c>
      <c r="N161" s="116">
        <v>0</v>
      </c>
      <c r="O161" s="116">
        <v>0</v>
      </c>
      <c r="P161" s="116">
        <v>0</v>
      </c>
      <c r="Q161" s="116">
        <v>0</v>
      </c>
      <c r="R161" s="116">
        <v>0</v>
      </c>
      <c r="S161" s="116">
        <v>0</v>
      </c>
      <c r="T161" s="116">
        <v>0</v>
      </c>
      <c r="U161" s="116">
        <v>0</v>
      </c>
      <c r="V161" s="116">
        <v>0</v>
      </c>
      <c r="W161" s="116">
        <v>0</v>
      </c>
      <c r="X161" s="116">
        <v>0</v>
      </c>
      <c r="Y161" s="116">
        <v>0</v>
      </c>
      <c r="Z161" s="116">
        <v>0</v>
      </c>
      <c r="AA161" s="116">
        <v>0</v>
      </c>
      <c r="AB161" s="116">
        <v>0</v>
      </c>
      <c r="AC161" s="116">
        <v>0</v>
      </c>
      <c r="AD161" s="116">
        <v>0</v>
      </c>
      <c r="AE161" s="116">
        <v>0</v>
      </c>
      <c r="AF161" s="116">
        <v>0</v>
      </c>
      <c r="AG161" s="116">
        <v>0</v>
      </c>
      <c r="AH161" s="116">
        <v>0</v>
      </c>
      <c r="AI161" s="116">
        <v>0</v>
      </c>
      <c r="AJ161" s="116">
        <v>0</v>
      </c>
      <c r="AK161" s="116">
        <v>0</v>
      </c>
      <c r="AL161" s="95">
        <f t="shared" si="5"/>
        <v>0</v>
      </c>
      <c r="AO161" s="70"/>
    </row>
    <row r="162" spans="1:41" ht="33" customHeight="1">
      <c r="A162" s="87">
        <v>372</v>
      </c>
      <c r="B162" s="88" t="s">
        <v>1274</v>
      </c>
      <c r="C162" s="89" t="s">
        <v>7013</v>
      </c>
      <c r="D162" s="116">
        <v>0</v>
      </c>
      <c r="E162" s="116">
        <v>0</v>
      </c>
      <c r="F162" s="116">
        <v>0</v>
      </c>
      <c r="G162" s="116">
        <v>21021.230000000003</v>
      </c>
      <c r="H162" s="116">
        <v>0</v>
      </c>
      <c r="I162" s="116">
        <v>0</v>
      </c>
      <c r="J162" s="116">
        <v>0</v>
      </c>
      <c r="K162" s="116">
        <v>0</v>
      </c>
      <c r="L162" s="116">
        <v>0</v>
      </c>
      <c r="M162" s="116">
        <v>0</v>
      </c>
      <c r="N162" s="116">
        <v>0</v>
      </c>
      <c r="O162" s="116">
        <v>0</v>
      </c>
      <c r="P162" s="116">
        <v>0</v>
      </c>
      <c r="Q162" s="116">
        <v>0</v>
      </c>
      <c r="R162" s="116">
        <v>0</v>
      </c>
      <c r="S162" s="116">
        <v>0</v>
      </c>
      <c r="T162" s="116">
        <v>0</v>
      </c>
      <c r="U162" s="116">
        <v>0</v>
      </c>
      <c r="V162" s="116">
        <v>0</v>
      </c>
      <c r="W162" s="116">
        <v>0</v>
      </c>
      <c r="X162" s="116">
        <v>0</v>
      </c>
      <c r="Y162" s="116">
        <v>0</v>
      </c>
      <c r="Z162" s="116">
        <v>0</v>
      </c>
      <c r="AA162" s="116">
        <v>0</v>
      </c>
      <c r="AB162" s="116">
        <v>0</v>
      </c>
      <c r="AC162" s="116">
        <v>0</v>
      </c>
      <c r="AD162" s="116">
        <v>0</v>
      </c>
      <c r="AE162" s="116">
        <v>0</v>
      </c>
      <c r="AF162" s="116">
        <v>0</v>
      </c>
      <c r="AG162" s="116">
        <v>0</v>
      </c>
      <c r="AH162" s="116">
        <v>0</v>
      </c>
      <c r="AI162" s="116">
        <v>0</v>
      </c>
      <c r="AJ162" s="116">
        <v>0</v>
      </c>
      <c r="AK162" s="116">
        <v>0</v>
      </c>
      <c r="AL162" s="95">
        <f t="shared" si="5"/>
        <v>21021.230000000003</v>
      </c>
      <c r="AO162" s="70"/>
    </row>
    <row r="163" spans="1:41" ht="33" customHeight="1">
      <c r="A163" s="87">
        <v>373</v>
      </c>
      <c r="B163" s="88" t="s">
        <v>1275</v>
      </c>
      <c r="C163" s="89" t="s">
        <v>7013</v>
      </c>
      <c r="D163" s="116">
        <v>0</v>
      </c>
      <c r="E163" s="116">
        <v>2776.14</v>
      </c>
      <c r="F163" s="116">
        <v>0</v>
      </c>
      <c r="G163" s="116">
        <v>42985.1</v>
      </c>
      <c r="H163" s="116">
        <v>0</v>
      </c>
      <c r="I163" s="116">
        <v>0</v>
      </c>
      <c r="J163" s="116">
        <v>5598</v>
      </c>
      <c r="K163" s="116">
        <v>0</v>
      </c>
      <c r="L163" s="116">
        <v>0</v>
      </c>
      <c r="M163" s="116">
        <v>0</v>
      </c>
      <c r="N163" s="116">
        <v>0</v>
      </c>
      <c r="O163" s="116">
        <v>0</v>
      </c>
      <c r="P163" s="116">
        <v>0</v>
      </c>
      <c r="Q163" s="116">
        <v>45798720.889999993</v>
      </c>
      <c r="R163" s="116">
        <v>0</v>
      </c>
      <c r="S163" s="116">
        <v>0</v>
      </c>
      <c r="T163" s="116">
        <v>0</v>
      </c>
      <c r="U163" s="116">
        <v>0</v>
      </c>
      <c r="V163" s="116">
        <v>0</v>
      </c>
      <c r="W163" s="116">
        <v>0</v>
      </c>
      <c r="X163" s="116">
        <v>0</v>
      </c>
      <c r="Y163" s="116">
        <v>0</v>
      </c>
      <c r="Z163" s="116">
        <v>0</v>
      </c>
      <c r="AA163" s="116">
        <v>0</v>
      </c>
      <c r="AB163" s="116">
        <v>0</v>
      </c>
      <c r="AC163" s="116">
        <v>0</v>
      </c>
      <c r="AD163" s="116">
        <v>0</v>
      </c>
      <c r="AE163" s="116">
        <v>0</v>
      </c>
      <c r="AF163" s="116">
        <v>0</v>
      </c>
      <c r="AG163" s="116">
        <v>0</v>
      </c>
      <c r="AH163" s="116">
        <v>0</v>
      </c>
      <c r="AI163" s="116">
        <v>0</v>
      </c>
      <c r="AJ163" s="116">
        <v>0</v>
      </c>
      <c r="AK163" s="116">
        <v>0</v>
      </c>
      <c r="AL163" s="95">
        <f t="shared" si="5"/>
        <v>45850080.129999995</v>
      </c>
      <c r="AO163" s="70"/>
    </row>
    <row r="164" spans="1:41" ht="33" customHeight="1">
      <c r="A164" s="87">
        <v>374</v>
      </c>
      <c r="B164" s="88" t="s">
        <v>1276</v>
      </c>
      <c r="C164" s="89" t="s">
        <v>7018</v>
      </c>
      <c r="D164" s="116">
        <v>0</v>
      </c>
      <c r="E164" s="116">
        <v>0</v>
      </c>
      <c r="F164" s="116">
        <v>0</v>
      </c>
      <c r="G164" s="116">
        <v>13638.35</v>
      </c>
      <c r="H164" s="116">
        <v>0</v>
      </c>
      <c r="I164" s="116">
        <v>0</v>
      </c>
      <c r="J164" s="116">
        <v>0</v>
      </c>
      <c r="K164" s="116">
        <v>0</v>
      </c>
      <c r="L164" s="116">
        <v>0</v>
      </c>
      <c r="M164" s="116">
        <v>0</v>
      </c>
      <c r="N164" s="116">
        <v>0</v>
      </c>
      <c r="O164" s="116">
        <v>0</v>
      </c>
      <c r="P164" s="116">
        <v>0</v>
      </c>
      <c r="Q164" s="116">
        <v>0</v>
      </c>
      <c r="R164" s="116">
        <v>0</v>
      </c>
      <c r="S164" s="116">
        <v>0</v>
      </c>
      <c r="T164" s="116">
        <v>0</v>
      </c>
      <c r="U164" s="116">
        <v>0</v>
      </c>
      <c r="V164" s="116">
        <v>0</v>
      </c>
      <c r="W164" s="116">
        <v>0</v>
      </c>
      <c r="X164" s="116">
        <v>0</v>
      </c>
      <c r="Y164" s="116">
        <v>0</v>
      </c>
      <c r="Z164" s="116">
        <v>0</v>
      </c>
      <c r="AA164" s="116">
        <v>0</v>
      </c>
      <c r="AB164" s="116">
        <v>0</v>
      </c>
      <c r="AC164" s="116">
        <v>0</v>
      </c>
      <c r="AD164" s="116">
        <v>0</v>
      </c>
      <c r="AE164" s="116">
        <v>0</v>
      </c>
      <c r="AF164" s="116">
        <v>0</v>
      </c>
      <c r="AG164" s="116">
        <v>0</v>
      </c>
      <c r="AH164" s="116">
        <v>0</v>
      </c>
      <c r="AI164" s="116">
        <v>0</v>
      </c>
      <c r="AJ164" s="116">
        <v>0</v>
      </c>
      <c r="AK164" s="116">
        <v>0</v>
      </c>
      <c r="AL164" s="95">
        <f t="shared" si="5"/>
        <v>13638.35</v>
      </c>
      <c r="AO164" s="70"/>
    </row>
    <row r="165" spans="1:41" ht="33" customHeight="1">
      <c r="A165" s="87">
        <v>375</v>
      </c>
      <c r="B165" s="88" t="s">
        <v>1277</v>
      </c>
      <c r="C165" s="118" t="s">
        <v>1317</v>
      </c>
      <c r="D165" s="116">
        <v>0</v>
      </c>
      <c r="E165" s="116">
        <v>0</v>
      </c>
      <c r="F165" s="116">
        <v>0</v>
      </c>
      <c r="G165" s="116">
        <v>0</v>
      </c>
      <c r="H165" s="116">
        <v>0</v>
      </c>
      <c r="I165" s="116">
        <v>0</v>
      </c>
      <c r="J165" s="116">
        <v>0</v>
      </c>
      <c r="K165" s="116">
        <v>0</v>
      </c>
      <c r="L165" s="116">
        <v>0</v>
      </c>
      <c r="M165" s="116">
        <v>0</v>
      </c>
      <c r="N165" s="116">
        <v>0</v>
      </c>
      <c r="O165" s="116">
        <v>0</v>
      </c>
      <c r="P165" s="116">
        <v>0</v>
      </c>
      <c r="Q165" s="116">
        <v>0</v>
      </c>
      <c r="R165" s="116">
        <v>0</v>
      </c>
      <c r="S165" s="116">
        <v>0</v>
      </c>
      <c r="T165" s="116">
        <v>0</v>
      </c>
      <c r="U165" s="116">
        <v>0</v>
      </c>
      <c r="V165" s="116">
        <v>0</v>
      </c>
      <c r="W165" s="116">
        <v>0</v>
      </c>
      <c r="X165" s="116">
        <v>0</v>
      </c>
      <c r="Y165" s="116">
        <v>0</v>
      </c>
      <c r="Z165" s="116">
        <v>0</v>
      </c>
      <c r="AA165" s="116">
        <v>0</v>
      </c>
      <c r="AB165" s="116">
        <v>0</v>
      </c>
      <c r="AC165" s="116">
        <v>0</v>
      </c>
      <c r="AD165" s="116">
        <v>0</v>
      </c>
      <c r="AE165" s="116">
        <v>0</v>
      </c>
      <c r="AF165" s="116">
        <v>0</v>
      </c>
      <c r="AG165" s="116">
        <v>0</v>
      </c>
      <c r="AH165" s="116">
        <v>0</v>
      </c>
      <c r="AI165" s="116">
        <v>0</v>
      </c>
      <c r="AJ165" s="116">
        <v>0</v>
      </c>
      <c r="AK165" s="116">
        <v>0</v>
      </c>
      <c r="AL165" s="95">
        <f t="shared" si="5"/>
        <v>0</v>
      </c>
      <c r="AO165" s="70"/>
    </row>
    <row r="166" spans="1:41" ht="33" customHeight="1">
      <c r="A166" s="87">
        <v>376</v>
      </c>
      <c r="B166" s="88" t="s">
        <v>1278</v>
      </c>
      <c r="C166" s="89" t="s">
        <v>7010</v>
      </c>
      <c r="D166" s="116">
        <v>0</v>
      </c>
      <c r="E166" s="116">
        <v>0</v>
      </c>
      <c r="F166" s="116">
        <v>0</v>
      </c>
      <c r="G166" s="116">
        <v>0</v>
      </c>
      <c r="H166" s="116">
        <v>0</v>
      </c>
      <c r="I166" s="116">
        <v>0</v>
      </c>
      <c r="J166" s="116">
        <v>0</v>
      </c>
      <c r="K166" s="116">
        <v>0</v>
      </c>
      <c r="L166" s="116">
        <v>5539.91</v>
      </c>
      <c r="M166" s="116">
        <v>0</v>
      </c>
      <c r="N166" s="116">
        <v>0</v>
      </c>
      <c r="O166" s="116">
        <v>0</v>
      </c>
      <c r="P166" s="116">
        <v>0</v>
      </c>
      <c r="Q166" s="116">
        <v>0</v>
      </c>
      <c r="R166" s="116">
        <v>0</v>
      </c>
      <c r="S166" s="116">
        <v>0</v>
      </c>
      <c r="T166" s="116">
        <v>0</v>
      </c>
      <c r="U166" s="116">
        <v>0</v>
      </c>
      <c r="V166" s="116">
        <v>0</v>
      </c>
      <c r="W166" s="116">
        <v>0</v>
      </c>
      <c r="X166" s="116">
        <v>0</v>
      </c>
      <c r="Y166" s="116">
        <v>0</v>
      </c>
      <c r="Z166" s="116">
        <v>0</v>
      </c>
      <c r="AA166" s="116">
        <v>0</v>
      </c>
      <c r="AB166" s="116">
        <v>0</v>
      </c>
      <c r="AC166" s="116">
        <v>0</v>
      </c>
      <c r="AD166" s="116">
        <v>0</v>
      </c>
      <c r="AE166" s="116">
        <v>0</v>
      </c>
      <c r="AF166" s="116">
        <v>0</v>
      </c>
      <c r="AG166" s="116">
        <v>0</v>
      </c>
      <c r="AH166" s="116">
        <v>0</v>
      </c>
      <c r="AI166" s="116">
        <v>0</v>
      </c>
      <c r="AJ166" s="116">
        <v>0</v>
      </c>
      <c r="AK166" s="116">
        <v>0</v>
      </c>
      <c r="AL166" s="95">
        <f t="shared" si="5"/>
        <v>5539.91</v>
      </c>
      <c r="AO166" s="70"/>
    </row>
    <row r="167" spans="1:41" ht="33" customHeight="1">
      <c r="A167" s="87">
        <v>377</v>
      </c>
      <c r="B167" s="88" t="s">
        <v>1279</v>
      </c>
      <c r="C167" s="118" t="s">
        <v>1317</v>
      </c>
      <c r="D167" s="116">
        <v>0</v>
      </c>
      <c r="E167" s="116">
        <v>0</v>
      </c>
      <c r="F167" s="116">
        <v>0</v>
      </c>
      <c r="G167" s="116">
        <v>0</v>
      </c>
      <c r="H167" s="116">
        <v>0</v>
      </c>
      <c r="I167" s="116">
        <v>0</v>
      </c>
      <c r="J167" s="116">
        <v>0</v>
      </c>
      <c r="K167" s="116">
        <v>0</v>
      </c>
      <c r="L167" s="116">
        <v>0</v>
      </c>
      <c r="M167" s="116">
        <v>0</v>
      </c>
      <c r="N167" s="116">
        <v>0</v>
      </c>
      <c r="O167" s="116">
        <v>0</v>
      </c>
      <c r="P167" s="116">
        <v>0</v>
      </c>
      <c r="Q167" s="116">
        <v>0</v>
      </c>
      <c r="R167" s="116">
        <v>0</v>
      </c>
      <c r="S167" s="116">
        <v>0</v>
      </c>
      <c r="T167" s="116">
        <v>0</v>
      </c>
      <c r="U167" s="116">
        <v>0</v>
      </c>
      <c r="V167" s="116">
        <v>0</v>
      </c>
      <c r="W167" s="116">
        <v>0</v>
      </c>
      <c r="X167" s="116">
        <v>0</v>
      </c>
      <c r="Y167" s="116">
        <v>0</v>
      </c>
      <c r="Z167" s="116">
        <v>0</v>
      </c>
      <c r="AA167" s="116">
        <v>0</v>
      </c>
      <c r="AB167" s="116">
        <v>0</v>
      </c>
      <c r="AC167" s="116">
        <v>0</v>
      </c>
      <c r="AD167" s="116">
        <v>0</v>
      </c>
      <c r="AE167" s="116">
        <v>0</v>
      </c>
      <c r="AF167" s="116">
        <v>0</v>
      </c>
      <c r="AG167" s="116">
        <v>0</v>
      </c>
      <c r="AH167" s="116">
        <v>0</v>
      </c>
      <c r="AI167" s="116">
        <v>0</v>
      </c>
      <c r="AJ167" s="116">
        <v>0</v>
      </c>
      <c r="AK167" s="116">
        <v>0</v>
      </c>
      <c r="AL167" s="95">
        <f t="shared" si="5"/>
        <v>0</v>
      </c>
      <c r="AO167" s="70"/>
    </row>
    <row r="168" spans="1:41" ht="33" customHeight="1">
      <c r="A168" s="87">
        <v>378</v>
      </c>
      <c r="B168" s="88" t="s">
        <v>1280</v>
      </c>
      <c r="C168" s="89" t="s">
        <v>7017</v>
      </c>
      <c r="D168" s="116">
        <v>0</v>
      </c>
      <c r="E168" s="116">
        <v>72408</v>
      </c>
      <c r="F168" s="116">
        <v>0</v>
      </c>
      <c r="G168" s="116">
        <v>2088.7699999999995</v>
      </c>
      <c r="H168" s="116">
        <v>0</v>
      </c>
      <c r="I168" s="116">
        <v>150</v>
      </c>
      <c r="J168" s="116">
        <v>61234.080000000002</v>
      </c>
      <c r="K168" s="116">
        <v>0</v>
      </c>
      <c r="L168" s="116">
        <v>270</v>
      </c>
      <c r="M168" s="116">
        <v>0</v>
      </c>
      <c r="N168" s="116">
        <v>0</v>
      </c>
      <c r="O168" s="116">
        <v>50</v>
      </c>
      <c r="P168" s="116">
        <v>0</v>
      </c>
      <c r="Q168" s="116">
        <v>0</v>
      </c>
      <c r="R168" s="116">
        <v>0</v>
      </c>
      <c r="S168" s="116">
        <v>0</v>
      </c>
      <c r="T168" s="116">
        <v>0</v>
      </c>
      <c r="U168" s="116">
        <v>0</v>
      </c>
      <c r="V168" s="116">
        <v>0</v>
      </c>
      <c r="W168" s="116">
        <v>0</v>
      </c>
      <c r="X168" s="116">
        <v>0</v>
      </c>
      <c r="Y168" s="116">
        <v>0</v>
      </c>
      <c r="Z168" s="116">
        <v>0</v>
      </c>
      <c r="AA168" s="116">
        <v>0</v>
      </c>
      <c r="AB168" s="116">
        <v>0</v>
      </c>
      <c r="AC168" s="116">
        <v>0</v>
      </c>
      <c r="AD168" s="116">
        <v>0</v>
      </c>
      <c r="AE168" s="116">
        <v>0</v>
      </c>
      <c r="AF168" s="116">
        <v>0</v>
      </c>
      <c r="AG168" s="116">
        <v>0</v>
      </c>
      <c r="AH168" s="116">
        <v>0</v>
      </c>
      <c r="AI168" s="116">
        <v>0</v>
      </c>
      <c r="AJ168" s="116">
        <v>0</v>
      </c>
      <c r="AK168" s="116">
        <v>0</v>
      </c>
      <c r="AL168" s="95">
        <f t="shared" si="5"/>
        <v>136200.85</v>
      </c>
      <c r="AO168" s="70"/>
    </row>
    <row r="169" spans="1:41" ht="33" customHeight="1">
      <c r="A169" s="87">
        <v>380</v>
      </c>
      <c r="B169" s="88" t="s">
        <v>5950</v>
      </c>
      <c r="C169" s="89" t="s">
        <v>7014</v>
      </c>
      <c r="D169" s="116">
        <v>0</v>
      </c>
      <c r="E169" s="116">
        <v>0</v>
      </c>
      <c r="F169" s="116">
        <v>2103200.2500000005</v>
      </c>
      <c r="G169" s="116">
        <v>0</v>
      </c>
      <c r="H169" s="116">
        <v>0</v>
      </c>
      <c r="I169" s="116">
        <v>0</v>
      </c>
      <c r="J169" s="116">
        <v>0</v>
      </c>
      <c r="K169" s="116">
        <v>0</v>
      </c>
      <c r="L169" s="116">
        <v>0</v>
      </c>
      <c r="M169" s="116">
        <v>0</v>
      </c>
      <c r="N169" s="116">
        <v>0</v>
      </c>
      <c r="O169" s="116">
        <v>0</v>
      </c>
      <c r="P169" s="116">
        <v>0</v>
      </c>
      <c r="Q169" s="116">
        <v>0</v>
      </c>
      <c r="R169" s="116">
        <v>0</v>
      </c>
      <c r="S169" s="116">
        <v>0</v>
      </c>
      <c r="T169" s="116">
        <v>0</v>
      </c>
      <c r="U169" s="116">
        <v>0</v>
      </c>
      <c r="V169" s="116">
        <v>0</v>
      </c>
      <c r="W169" s="116">
        <v>0</v>
      </c>
      <c r="X169" s="116">
        <v>0</v>
      </c>
      <c r="Y169" s="116">
        <v>0</v>
      </c>
      <c r="Z169" s="116">
        <v>0</v>
      </c>
      <c r="AA169" s="116">
        <v>0</v>
      </c>
      <c r="AB169" s="116">
        <v>0</v>
      </c>
      <c r="AC169" s="116">
        <v>0</v>
      </c>
      <c r="AD169" s="116">
        <v>0</v>
      </c>
      <c r="AE169" s="116">
        <v>0</v>
      </c>
      <c r="AF169" s="116">
        <v>0</v>
      </c>
      <c r="AG169" s="116">
        <v>0</v>
      </c>
      <c r="AH169" s="116">
        <v>0</v>
      </c>
      <c r="AI169" s="116">
        <v>0</v>
      </c>
      <c r="AJ169" s="116">
        <v>0</v>
      </c>
      <c r="AK169" s="116">
        <v>0</v>
      </c>
      <c r="AL169" s="95">
        <f t="shared" si="5"/>
        <v>2103200.2500000005</v>
      </c>
      <c r="AO169" s="70"/>
    </row>
    <row r="170" spans="1:41" ht="33" customHeight="1">
      <c r="A170" s="87">
        <v>411</v>
      </c>
      <c r="B170" s="88" t="s">
        <v>826</v>
      </c>
      <c r="C170" s="118" t="s">
        <v>1317</v>
      </c>
      <c r="D170" s="116">
        <v>0</v>
      </c>
      <c r="E170" s="116">
        <v>0</v>
      </c>
      <c r="F170" s="116">
        <v>0</v>
      </c>
      <c r="G170" s="116">
        <v>0</v>
      </c>
      <c r="H170" s="116">
        <v>0</v>
      </c>
      <c r="I170" s="116">
        <v>0</v>
      </c>
      <c r="J170" s="116">
        <v>0</v>
      </c>
      <c r="K170" s="116">
        <v>0</v>
      </c>
      <c r="L170" s="116">
        <v>0</v>
      </c>
      <c r="M170" s="116">
        <v>0</v>
      </c>
      <c r="N170" s="116">
        <v>0</v>
      </c>
      <c r="O170" s="116">
        <v>0</v>
      </c>
      <c r="P170" s="116">
        <v>0</v>
      </c>
      <c r="Q170" s="116">
        <v>0</v>
      </c>
      <c r="R170" s="116">
        <v>0</v>
      </c>
      <c r="S170" s="116">
        <v>0</v>
      </c>
      <c r="T170" s="116">
        <v>0</v>
      </c>
      <c r="U170" s="116">
        <v>0</v>
      </c>
      <c r="V170" s="116">
        <v>0</v>
      </c>
      <c r="W170" s="116">
        <v>0</v>
      </c>
      <c r="X170" s="116">
        <v>0</v>
      </c>
      <c r="Y170" s="116">
        <v>0</v>
      </c>
      <c r="Z170" s="116">
        <v>0</v>
      </c>
      <c r="AA170" s="116">
        <v>0</v>
      </c>
      <c r="AB170" s="116">
        <v>0</v>
      </c>
      <c r="AC170" s="116">
        <v>0</v>
      </c>
      <c r="AD170" s="116">
        <v>0</v>
      </c>
      <c r="AE170" s="116">
        <v>0</v>
      </c>
      <c r="AF170" s="116">
        <v>0</v>
      </c>
      <c r="AG170" s="116">
        <v>0</v>
      </c>
      <c r="AH170" s="116">
        <v>0</v>
      </c>
      <c r="AI170" s="116">
        <v>0</v>
      </c>
      <c r="AJ170" s="116">
        <v>0</v>
      </c>
      <c r="AK170" s="116">
        <v>0</v>
      </c>
      <c r="AL170" s="95">
        <f t="shared" ref="AL170:AL201" si="6">SUM(D170:AK170)</f>
        <v>0</v>
      </c>
      <c r="AO170" s="70"/>
    </row>
    <row r="171" spans="1:41" ht="33" customHeight="1">
      <c r="A171" s="87">
        <v>417</v>
      </c>
      <c r="B171" s="88" t="s">
        <v>827</v>
      </c>
      <c r="C171" s="118" t="s">
        <v>1317</v>
      </c>
      <c r="D171" s="116">
        <v>0</v>
      </c>
      <c r="E171" s="116">
        <v>0</v>
      </c>
      <c r="F171" s="116">
        <v>0</v>
      </c>
      <c r="G171" s="116">
        <v>0</v>
      </c>
      <c r="H171" s="116">
        <v>0</v>
      </c>
      <c r="I171" s="116">
        <v>0</v>
      </c>
      <c r="J171" s="116">
        <v>0</v>
      </c>
      <c r="K171" s="116">
        <v>0</v>
      </c>
      <c r="L171" s="116">
        <v>0</v>
      </c>
      <c r="M171" s="116">
        <v>0</v>
      </c>
      <c r="N171" s="116">
        <v>0</v>
      </c>
      <c r="O171" s="116">
        <v>0</v>
      </c>
      <c r="P171" s="116">
        <v>0</v>
      </c>
      <c r="Q171" s="116">
        <v>0</v>
      </c>
      <c r="R171" s="116">
        <v>0</v>
      </c>
      <c r="S171" s="116">
        <v>0</v>
      </c>
      <c r="T171" s="116">
        <v>0</v>
      </c>
      <c r="U171" s="116">
        <v>0</v>
      </c>
      <c r="V171" s="116">
        <v>0</v>
      </c>
      <c r="W171" s="116">
        <v>0</v>
      </c>
      <c r="X171" s="116">
        <v>0</v>
      </c>
      <c r="Y171" s="116">
        <v>0</v>
      </c>
      <c r="Z171" s="116">
        <v>0</v>
      </c>
      <c r="AA171" s="116">
        <v>0</v>
      </c>
      <c r="AB171" s="116">
        <v>0</v>
      </c>
      <c r="AC171" s="116">
        <v>0</v>
      </c>
      <c r="AD171" s="116">
        <v>0</v>
      </c>
      <c r="AE171" s="116">
        <v>0</v>
      </c>
      <c r="AF171" s="116">
        <v>0</v>
      </c>
      <c r="AG171" s="116">
        <v>0</v>
      </c>
      <c r="AH171" s="116">
        <v>0</v>
      </c>
      <c r="AI171" s="116">
        <v>0</v>
      </c>
      <c r="AJ171" s="116">
        <v>0</v>
      </c>
      <c r="AK171" s="116">
        <v>0</v>
      </c>
      <c r="AL171" s="95">
        <f t="shared" si="6"/>
        <v>0</v>
      </c>
      <c r="AO171" s="70"/>
    </row>
    <row r="172" spans="1:41" ht="33" customHeight="1">
      <c r="A172" s="87">
        <v>418</v>
      </c>
      <c r="B172" s="88" t="s">
        <v>828</v>
      </c>
      <c r="C172" s="118" t="s">
        <v>1317</v>
      </c>
      <c r="D172" s="116">
        <v>0</v>
      </c>
      <c r="E172" s="116">
        <v>0</v>
      </c>
      <c r="F172" s="116">
        <v>0</v>
      </c>
      <c r="G172" s="116">
        <v>0</v>
      </c>
      <c r="H172" s="116">
        <v>0</v>
      </c>
      <c r="I172" s="116">
        <v>0</v>
      </c>
      <c r="J172" s="116">
        <v>0</v>
      </c>
      <c r="K172" s="116">
        <v>0</v>
      </c>
      <c r="L172" s="116">
        <v>0</v>
      </c>
      <c r="M172" s="116">
        <v>0</v>
      </c>
      <c r="N172" s="116">
        <v>0</v>
      </c>
      <c r="O172" s="116">
        <v>0</v>
      </c>
      <c r="P172" s="116">
        <v>0</v>
      </c>
      <c r="Q172" s="116">
        <v>0</v>
      </c>
      <c r="R172" s="116">
        <v>0</v>
      </c>
      <c r="S172" s="116">
        <v>0</v>
      </c>
      <c r="T172" s="116">
        <v>0</v>
      </c>
      <c r="U172" s="116">
        <v>0</v>
      </c>
      <c r="V172" s="116">
        <v>0</v>
      </c>
      <c r="W172" s="116">
        <v>0</v>
      </c>
      <c r="X172" s="116">
        <v>0</v>
      </c>
      <c r="Y172" s="116">
        <v>0</v>
      </c>
      <c r="Z172" s="116">
        <v>0</v>
      </c>
      <c r="AA172" s="116">
        <v>0</v>
      </c>
      <c r="AB172" s="116">
        <v>0</v>
      </c>
      <c r="AC172" s="116">
        <v>0</v>
      </c>
      <c r="AD172" s="116">
        <v>0</v>
      </c>
      <c r="AE172" s="116">
        <v>0</v>
      </c>
      <c r="AF172" s="116">
        <v>0</v>
      </c>
      <c r="AG172" s="116">
        <v>0</v>
      </c>
      <c r="AH172" s="116">
        <v>0</v>
      </c>
      <c r="AI172" s="116">
        <v>0</v>
      </c>
      <c r="AJ172" s="116">
        <v>0</v>
      </c>
      <c r="AK172" s="116">
        <v>0</v>
      </c>
      <c r="AL172" s="95">
        <f t="shared" si="6"/>
        <v>0</v>
      </c>
      <c r="AO172" s="70"/>
    </row>
    <row r="173" spans="1:41" ht="33" customHeight="1">
      <c r="A173" s="87">
        <v>422</v>
      </c>
      <c r="B173" s="88" t="s">
        <v>829</v>
      </c>
      <c r="C173" s="118" t="s">
        <v>1317</v>
      </c>
      <c r="D173" s="116">
        <v>0</v>
      </c>
      <c r="E173" s="116">
        <v>0</v>
      </c>
      <c r="F173" s="116">
        <v>0</v>
      </c>
      <c r="G173" s="116">
        <v>0</v>
      </c>
      <c r="H173" s="116">
        <v>0</v>
      </c>
      <c r="I173" s="116">
        <v>0</v>
      </c>
      <c r="J173" s="116">
        <v>0</v>
      </c>
      <c r="K173" s="116">
        <v>0</v>
      </c>
      <c r="L173" s="116">
        <v>0</v>
      </c>
      <c r="M173" s="116">
        <v>0</v>
      </c>
      <c r="N173" s="116">
        <v>0</v>
      </c>
      <c r="O173" s="116">
        <v>0</v>
      </c>
      <c r="P173" s="116">
        <v>0</v>
      </c>
      <c r="Q173" s="116">
        <v>0</v>
      </c>
      <c r="R173" s="116">
        <v>0</v>
      </c>
      <c r="S173" s="116">
        <v>0</v>
      </c>
      <c r="T173" s="116">
        <v>0</v>
      </c>
      <c r="U173" s="116">
        <v>0</v>
      </c>
      <c r="V173" s="116">
        <v>0</v>
      </c>
      <c r="W173" s="116">
        <v>0</v>
      </c>
      <c r="X173" s="116">
        <v>0</v>
      </c>
      <c r="Y173" s="116">
        <v>0</v>
      </c>
      <c r="Z173" s="116">
        <v>0</v>
      </c>
      <c r="AA173" s="116">
        <v>0</v>
      </c>
      <c r="AB173" s="116">
        <v>0</v>
      </c>
      <c r="AC173" s="116">
        <v>0</v>
      </c>
      <c r="AD173" s="116">
        <v>0</v>
      </c>
      <c r="AE173" s="116">
        <v>0</v>
      </c>
      <c r="AF173" s="116">
        <v>0</v>
      </c>
      <c r="AG173" s="116">
        <v>0</v>
      </c>
      <c r="AH173" s="116">
        <v>0</v>
      </c>
      <c r="AI173" s="116">
        <v>0</v>
      </c>
      <c r="AJ173" s="116">
        <v>0</v>
      </c>
      <c r="AK173" s="116">
        <v>0</v>
      </c>
      <c r="AL173" s="95">
        <f t="shared" si="6"/>
        <v>0</v>
      </c>
      <c r="AO173" s="70"/>
    </row>
    <row r="174" spans="1:41" ht="33" customHeight="1">
      <c r="A174" s="87">
        <v>423</v>
      </c>
      <c r="B174" s="88" t="s">
        <v>830</v>
      </c>
      <c r="C174" s="118" t="s">
        <v>1317</v>
      </c>
      <c r="D174" s="116">
        <v>0</v>
      </c>
      <c r="E174" s="116">
        <v>0</v>
      </c>
      <c r="F174" s="116">
        <v>0</v>
      </c>
      <c r="G174" s="116">
        <v>0</v>
      </c>
      <c r="H174" s="116">
        <v>0</v>
      </c>
      <c r="I174" s="116">
        <v>0</v>
      </c>
      <c r="J174" s="116">
        <v>0</v>
      </c>
      <c r="K174" s="116">
        <v>0</v>
      </c>
      <c r="L174" s="116">
        <v>0</v>
      </c>
      <c r="M174" s="116">
        <v>0</v>
      </c>
      <c r="N174" s="116">
        <v>0</v>
      </c>
      <c r="O174" s="116">
        <v>0</v>
      </c>
      <c r="P174" s="116">
        <v>0</v>
      </c>
      <c r="Q174" s="116">
        <v>0</v>
      </c>
      <c r="R174" s="116">
        <v>0</v>
      </c>
      <c r="S174" s="116">
        <v>0</v>
      </c>
      <c r="T174" s="116">
        <v>0</v>
      </c>
      <c r="U174" s="116">
        <v>0</v>
      </c>
      <c r="V174" s="116">
        <v>0</v>
      </c>
      <c r="W174" s="116">
        <v>0</v>
      </c>
      <c r="X174" s="116">
        <v>0</v>
      </c>
      <c r="Y174" s="116">
        <v>0</v>
      </c>
      <c r="Z174" s="116">
        <v>0</v>
      </c>
      <c r="AA174" s="116">
        <v>0</v>
      </c>
      <c r="AB174" s="116">
        <v>0</v>
      </c>
      <c r="AC174" s="116">
        <v>0</v>
      </c>
      <c r="AD174" s="116">
        <v>0</v>
      </c>
      <c r="AE174" s="116">
        <v>0</v>
      </c>
      <c r="AF174" s="116">
        <v>0</v>
      </c>
      <c r="AG174" s="116">
        <v>0</v>
      </c>
      <c r="AH174" s="116">
        <v>0</v>
      </c>
      <c r="AI174" s="116">
        <v>0</v>
      </c>
      <c r="AJ174" s="116">
        <v>0</v>
      </c>
      <c r="AK174" s="116">
        <v>0</v>
      </c>
      <c r="AL174" s="95">
        <f t="shared" si="6"/>
        <v>0</v>
      </c>
      <c r="AO174" s="70"/>
    </row>
    <row r="175" spans="1:41" ht="33" customHeight="1">
      <c r="A175" s="87">
        <v>424</v>
      </c>
      <c r="B175" s="88" t="s">
        <v>831</v>
      </c>
      <c r="C175" s="118" t="s">
        <v>1317</v>
      </c>
      <c r="D175" s="116">
        <v>0</v>
      </c>
      <c r="E175" s="116">
        <v>0</v>
      </c>
      <c r="F175" s="116">
        <v>0</v>
      </c>
      <c r="G175" s="116">
        <v>0</v>
      </c>
      <c r="H175" s="116">
        <v>0</v>
      </c>
      <c r="I175" s="116">
        <v>0</v>
      </c>
      <c r="J175" s="116">
        <v>0</v>
      </c>
      <c r="K175" s="116">
        <v>0</v>
      </c>
      <c r="L175" s="116">
        <v>0</v>
      </c>
      <c r="M175" s="116">
        <v>0</v>
      </c>
      <c r="N175" s="116">
        <v>0</v>
      </c>
      <c r="O175" s="116">
        <v>0</v>
      </c>
      <c r="P175" s="116">
        <v>0</v>
      </c>
      <c r="Q175" s="116">
        <v>0</v>
      </c>
      <c r="R175" s="116">
        <v>0</v>
      </c>
      <c r="S175" s="116">
        <v>0</v>
      </c>
      <c r="T175" s="116">
        <v>0</v>
      </c>
      <c r="U175" s="116">
        <v>0</v>
      </c>
      <c r="V175" s="116">
        <v>0</v>
      </c>
      <c r="W175" s="116">
        <v>0</v>
      </c>
      <c r="X175" s="116">
        <v>0</v>
      </c>
      <c r="Y175" s="116">
        <v>0</v>
      </c>
      <c r="Z175" s="116">
        <v>0</v>
      </c>
      <c r="AA175" s="116">
        <v>0</v>
      </c>
      <c r="AB175" s="116">
        <v>0</v>
      </c>
      <c r="AC175" s="116">
        <v>0</v>
      </c>
      <c r="AD175" s="116">
        <v>0</v>
      </c>
      <c r="AE175" s="116">
        <v>0</v>
      </c>
      <c r="AF175" s="116">
        <v>0</v>
      </c>
      <c r="AG175" s="116">
        <v>0</v>
      </c>
      <c r="AH175" s="116">
        <v>0</v>
      </c>
      <c r="AI175" s="116">
        <v>0</v>
      </c>
      <c r="AJ175" s="116">
        <v>0</v>
      </c>
      <c r="AK175" s="116">
        <v>0</v>
      </c>
      <c r="AL175" s="95">
        <f t="shared" si="6"/>
        <v>0</v>
      </c>
      <c r="AO175" s="70"/>
    </row>
    <row r="176" spans="1:41" ht="33" customHeight="1">
      <c r="A176" s="87">
        <v>425</v>
      </c>
      <c r="B176" s="88" t="s">
        <v>832</v>
      </c>
      <c r="C176" s="118" t="s">
        <v>1317</v>
      </c>
      <c r="D176" s="116">
        <v>0</v>
      </c>
      <c r="E176" s="116">
        <v>0</v>
      </c>
      <c r="F176" s="116">
        <v>0</v>
      </c>
      <c r="G176" s="116">
        <v>0</v>
      </c>
      <c r="H176" s="116">
        <v>0</v>
      </c>
      <c r="I176" s="116">
        <v>0</v>
      </c>
      <c r="J176" s="116">
        <v>0</v>
      </c>
      <c r="K176" s="116">
        <v>0</v>
      </c>
      <c r="L176" s="116">
        <v>0</v>
      </c>
      <c r="M176" s="116">
        <v>0</v>
      </c>
      <c r="N176" s="116">
        <v>0</v>
      </c>
      <c r="O176" s="116">
        <v>0</v>
      </c>
      <c r="P176" s="116">
        <v>0</v>
      </c>
      <c r="Q176" s="116">
        <v>0</v>
      </c>
      <c r="R176" s="116">
        <v>0</v>
      </c>
      <c r="S176" s="116">
        <v>0</v>
      </c>
      <c r="T176" s="116">
        <v>0</v>
      </c>
      <c r="U176" s="116">
        <v>0</v>
      </c>
      <c r="V176" s="116">
        <v>0</v>
      </c>
      <c r="W176" s="116">
        <v>0</v>
      </c>
      <c r="X176" s="116">
        <v>0</v>
      </c>
      <c r="Y176" s="116">
        <v>0</v>
      </c>
      <c r="Z176" s="116">
        <v>0</v>
      </c>
      <c r="AA176" s="116">
        <v>0</v>
      </c>
      <c r="AB176" s="116">
        <v>0</v>
      </c>
      <c r="AC176" s="116">
        <v>0</v>
      </c>
      <c r="AD176" s="116">
        <v>0</v>
      </c>
      <c r="AE176" s="116">
        <v>0</v>
      </c>
      <c r="AF176" s="116">
        <v>0</v>
      </c>
      <c r="AG176" s="116">
        <v>0</v>
      </c>
      <c r="AH176" s="116">
        <v>0</v>
      </c>
      <c r="AI176" s="116">
        <v>0</v>
      </c>
      <c r="AJ176" s="116">
        <v>0</v>
      </c>
      <c r="AK176" s="116">
        <v>0</v>
      </c>
      <c r="AL176" s="95">
        <f t="shared" si="6"/>
        <v>0</v>
      </c>
      <c r="AO176" s="70"/>
    </row>
    <row r="177" spans="1:41" ht="33" customHeight="1">
      <c r="A177" s="87">
        <v>426</v>
      </c>
      <c r="B177" s="88" t="s">
        <v>833</v>
      </c>
      <c r="C177" s="118" t="s">
        <v>1317</v>
      </c>
      <c r="D177" s="116">
        <v>0</v>
      </c>
      <c r="E177" s="116">
        <v>0</v>
      </c>
      <c r="F177" s="116">
        <v>0</v>
      </c>
      <c r="G177" s="116">
        <v>0</v>
      </c>
      <c r="H177" s="116">
        <v>0</v>
      </c>
      <c r="I177" s="116">
        <v>0</v>
      </c>
      <c r="J177" s="116">
        <v>0</v>
      </c>
      <c r="K177" s="116">
        <v>0</v>
      </c>
      <c r="L177" s="116">
        <v>0</v>
      </c>
      <c r="M177" s="116">
        <v>0</v>
      </c>
      <c r="N177" s="116">
        <v>0</v>
      </c>
      <c r="O177" s="116">
        <v>0</v>
      </c>
      <c r="P177" s="116">
        <v>0</v>
      </c>
      <c r="Q177" s="116">
        <v>0</v>
      </c>
      <c r="R177" s="116">
        <v>0</v>
      </c>
      <c r="S177" s="116">
        <v>0</v>
      </c>
      <c r="T177" s="116">
        <v>0</v>
      </c>
      <c r="U177" s="116">
        <v>0</v>
      </c>
      <c r="V177" s="116">
        <v>0</v>
      </c>
      <c r="W177" s="116">
        <v>0</v>
      </c>
      <c r="X177" s="116">
        <v>0</v>
      </c>
      <c r="Y177" s="116">
        <v>0</v>
      </c>
      <c r="Z177" s="116">
        <v>0</v>
      </c>
      <c r="AA177" s="116">
        <v>0</v>
      </c>
      <c r="AB177" s="116">
        <v>0</v>
      </c>
      <c r="AC177" s="116">
        <v>0</v>
      </c>
      <c r="AD177" s="116">
        <v>0</v>
      </c>
      <c r="AE177" s="116">
        <v>0</v>
      </c>
      <c r="AF177" s="116">
        <v>0</v>
      </c>
      <c r="AG177" s="116">
        <v>0</v>
      </c>
      <c r="AH177" s="116">
        <v>0</v>
      </c>
      <c r="AI177" s="116">
        <v>0</v>
      </c>
      <c r="AJ177" s="116">
        <v>0</v>
      </c>
      <c r="AK177" s="116">
        <v>0</v>
      </c>
      <c r="AL177" s="95">
        <f t="shared" si="6"/>
        <v>0</v>
      </c>
      <c r="AO177" s="70"/>
    </row>
    <row r="178" spans="1:41" ht="33" customHeight="1">
      <c r="A178" s="87">
        <v>427</v>
      </c>
      <c r="B178" s="88" t="s">
        <v>834</v>
      </c>
      <c r="C178" s="118" t="s">
        <v>1317</v>
      </c>
      <c r="D178" s="116">
        <v>0</v>
      </c>
      <c r="E178" s="116">
        <v>0</v>
      </c>
      <c r="F178" s="116">
        <v>0</v>
      </c>
      <c r="G178" s="116">
        <v>0</v>
      </c>
      <c r="H178" s="116">
        <v>0</v>
      </c>
      <c r="I178" s="116">
        <v>0</v>
      </c>
      <c r="J178" s="116">
        <v>0</v>
      </c>
      <c r="K178" s="116">
        <v>0</v>
      </c>
      <c r="L178" s="116">
        <v>0</v>
      </c>
      <c r="M178" s="116">
        <v>0</v>
      </c>
      <c r="N178" s="116">
        <v>0</v>
      </c>
      <c r="O178" s="116">
        <v>0</v>
      </c>
      <c r="P178" s="116">
        <v>0</v>
      </c>
      <c r="Q178" s="116">
        <v>0</v>
      </c>
      <c r="R178" s="116">
        <v>0</v>
      </c>
      <c r="S178" s="116">
        <v>0</v>
      </c>
      <c r="T178" s="116">
        <v>0</v>
      </c>
      <c r="U178" s="116">
        <v>0</v>
      </c>
      <c r="V178" s="116">
        <v>0</v>
      </c>
      <c r="W178" s="116">
        <v>0</v>
      </c>
      <c r="X178" s="116">
        <v>0</v>
      </c>
      <c r="Y178" s="116">
        <v>0</v>
      </c>
      <c r="Z178" s="116">
        <v>0</v>
      </c>
      <c r="AA178" s="116">
        <v>0</v>
      </c>
      <c r="AB178" s="116">
        <v>0</v>
      </c>
      <c r="AC178" s="116">
        <v>0</v>
      </c>
      <c r="AD178" s="116">
        <v>0</v>
      </c>
      <c r="AE178" s="116">
        <v>0</v>
      </c>
      <c r="AF178" s="116">
        <v>0</v>
      </c>
      <c r="AG178" s="116">
        <v>0</v>
      </c>
      <c r="AH178" s="116">
        <v>0</v>
      </c>
      <c r="AI178" s="116">
        <v>0</v>
      </c>
      <c r="AJ178" s="116">
        <v>0</v>
      </c>
      <c r="AK178" s="116">
        <v>0</v>
      </c>
      <c r="AL178" s="95">
        <f t="shared" si="6"/>
        <v>0</v>
      </c>
      <c r="AO178" s="70"/>
    </row>
    <row r="179" spans="1:41" ht="33" customHeight="1">
      <c r="A179" s="87">
        <v>428</v>
      </c>
      <c r="B179" s="88" t="s">
        <v>835</v>
      </c>
      <c r="C179" s="118" t="s">
        <v>1317</v>
      </c>
      <c r="D179" s="116">
        <v>0</v>
      </c>
      <c r="E179" s="116">
        <v>0</v>
      </c>
      <c r="F179" s="116">
        <v>0</v>
      </c>
      <c r="G179" s="116">
        <v>0</v>
      </c>
      <c r="H179" s="116">
        <v>0</v>
      </c>
      <c r="I179" s="116">
        <v>0</v>
      </c>
      <c r="J179" s="116">
        <v>0</v>
      </c>
      <c r="K179" s="116">
        <v>0</v>
      </c>
      <c r="L179" s="116">
        <v>0</v>
      </c>
      <c r="M179" s="116">
        <v>0</v>
      </c>
      <c r="N179" s="116">
        <v>0</v>
      </c>
      <c r="O179" s="116">
        <v>0</v>
      </c>
      <c r="P179" s="116">
        <v>0</v>
      </c>
      <c r="Q179" s="116">
        <v>0</v>
      </c>
      <c r="R179" s="116">
        <v>0</v>
      </c>
      <c r="S179" s="116">
        <v>0</v>
      </c>
      <c r="T179" s="116">
        <v>0</v>
      </c>
      <c r="U179" s="116">
        <v>0</v>
      </c>
      <c r="V179" s="116">
        <v>0</v>
      </c>
      <c r="W179" s="116">
        <v>0</v>
      </c>
      <c r="X179" s="116">
        <v>0</v>
      </c>
      <c r="Y179" s="116">
        <v>0</v>
      </c>
      <c r="Z179" s="116">
        <v>0</v>
      </c>
      <c r="AA179" s="116">
        <v>0</v>
      </c>
      <c r="AB179" s="116">
        <v>0</v>
      </c>
      <c r="AC179" s="116">
        <v>0</v>
      </c>
      <c r="AD179" s="116">
        <v>0</v>
      </c>
      <c r="AE179" s="116">
        <v>0</v>
      </c>
      <c r="AF179" s="116">
        <v>0</v>
      </c>
      <c r="AG179" s="116">
        <v>0</v>
      </c>
      <c r="AH179" s="116">
        <v>0</v>
      </c>
      <c r="AI179" s="116">
        <v>0</v>
      </c>
      <c r="AJ179" s="116">
        <v>0</v>
      </c>
      <c r="AK179" s="116">
        <v>0</v>
      </c>
      <c r="AL179" s="95">
        <f t="shared" si="6"/>
        <v>0</v>
      </c>
      <c r="AO179" s="70"/>
    </row>
    <row r="180" spans="1:41" ht="33" customHeight="1">
      <c r="A180" s="87">
        <v>429</v>
      </c>
      <c r="B180" s="88" t="s">
        <v>836</v>
      </c>
      <c r="C180" s="118" t="s">
        <v>1317</v>
      </c>
      <c r="D180" s="116">
        <v>0</v>
      </c>
      <c r="E180" s="116">
        <v>0</v>
      </c>
      <c r="F180" s="116">
        <v>0</v>
      </c>
      <c r="G180" s="116">
        <v>0</v>
      </c>
      <c r="H180" s="116">
        <v>0</v>
      </c>
      <c r="I180" s="116">
        <v>0</v>
      </c>
      <c r="J180" s="116">
        <v>0</v>
      </c>
      <c r="K180" s="116">
        <v>0</v>
      </c>
      <c r="L180" s="116">
        <v>0</v>
      </c>
      <c r="M180" s="116">
        <v>0</v>
      </c>
      <c r="N180" s="116">
        <v>0</v>
      </c>
      <c r="O180" s="116">
        <v>0</v>
      </c>
      <c r="P180" s="116">
        <v>0</v>
      </c>
      <c r="Q180" s="116">
        <v>0</v>
      </c>
      <c r="R180" s="116">
        <v>0</v>
      </c>
      <c r="S180" s="116">
        <v>0</v>
      </c>
      <c r="T180" s="116">
        <v>0</v>
      </c>
      <c r="U180" s="116">
        <v>0</v>
      </c>
      <c r="V180" s="116">
        <v>0</v>
      </c>
      <c r="W180" s="116">
        <v>0</v>
      </c>
      <c r="X180" s="116">
        <v>0</v>
      </c>
      <c r="Y180" s="116">
        <v>0</v>
      </c>
      <c r="Z180" s="116">
        <v>0</v>
      </c>
      <c r="AA180" s="116">
        <v>0</v>
      </c>
      <c r="AB180" s="116">
        <v>0</v>
      </c>
      <c r="AC180" s="116">
        <v>0</v>
      </c>
      <c r="AD180" s="116">
        <v>0</v>
      </c>
      <c r="AE180" s="116">
        <v>0</v>
      </c>
      <c r="AF180" s="116">
        <v>0</v>
      </c>
      <c r="AG180" s="116">
        <v>0</v>
      </c>
      <c r="AH180" s="116">
        <v>0</v>
      </c>
      <c r="AI180" s="116">
        <v>0</v>
      </c>
      <c r="AJ180" s="116">
        <v>0</v>
      </c>
      <c r="AK180" s="116">
        <v>0</v>
      </c>
      <c r="AL180" s="95">
        <f t="shared" si="6"/>
        <v>0</v>
      </c>
      <c r="AO180" s="70"/>
    </row>
    <row r="181" spans="1:41" ht="33" customHeight="1">
      <c r="A181" s="87">
        <v>432</v>
      </c>
      <c r="B181" s="88" t="s">
        <v>837</v>
      </c>
      <c r="C181" s="118" t="s">
        <v>1317</v>
      </c>
      <c r="D181" s="116">
        <v>0</v>
      </c>
      <c r="E181" s="116">
        <v>0</v>
      </c>
      <c r="F181" s="116">
        <v>0</v>
      </c>
      <c r="G181" s="116">
        <v>0</v>
      </c>
      <c r="H181" s="116">
        <v>0</v>
      </c>
      <c r="I181" s="116">
        <v>0</v>
      </c>
      <c r="J181" s="116">
        <v>0</v>
      </c>
      <c r="K181" s="116">
        <v>0</v>
      </c>
      <c r="L181" s="116">
        <v>0</v>
      </c>
      <c r="M181" s="116">
        <v>0</v>
      </c>
      <c r="N181" s="116">
        <v>0</v>
      </c>
      <c r="O181" s="116">
        <v>0</v>
      </c>
      <c r="P181" s="116">
        <v>0</v>
      </c>
      <c r="Q181" s="116">
        <v>0</v>
      </c>
      <c r="R181" s="116">
        <v>0</v>
      </c>
      <c r="S181" s="116">
        <v>0</v>
      </c>
      <c r="T181" s="116">
        <v>0</v>
      </c>
      <c r="U181" s="116">
        <v>0</v>
      </c>
      <c r="V181" s="116">
        <v>0</v>
      </c>
      <c r="W181" s="116">
        <v>0</v>
      </c>
      <c r="X181" s="116">
        <v>0</v>
      </c>
      <c r="Y181" s="116">
        <v>0</v>
      </c>
      <c r="Z181" s="116">
        <v>0</v>
      </c>
      <c r="AA181" s="116">
        <v>0</v>
      </c>
      <c r="AB181" s="116">
        <v>0</v>
      </c>
      <c r="AC181" s="116">
        <v>0</v>
      </c>
      <c r="AD181" s="116">
        <v>0</v>
      </c>
      <c r="AE181" s="116">
        <v>0</v>
      </c>
      <c r="AF181" s="116">
        <v>0</v>
      </c>
      <c r="AG181" s="116">
        <v>0</v>
      </c>
      <c r="AH181" s="116">
        <v>0</v>
      </c>
      <c r="AI181" s="116">
        <v>0</v>
      </c>
      <c r="AJ181" s="116">
        <v>0</v>
      </c>
      <c r="AK181" s="116">
        <v>0</v>
      </c>
      <c r="AL181" s="95">
        <f t="shared" si="6"/>
        <v>0</v>
      </c>
      <c r="AO181" s="70"/>
    </row>
    <row r="182" spans="1:41" ht="33" customHeight="1">
      <c r="A182" s="87">
        <v>433</v>
      </c>
      <c r="B182" s="88" t="s">
        <v>838</v>
      </c>
      <c r="C182" s="118" t="s">
        <v>1317</v>
      </c>
      <c r="D182" s="116">
        <v>0</v>
      </c>
      <c r="E182" s="116">
        <v>0</v>
      </c>
      <c r="F182" s="116">
        <v>0</v>
      </c>
      <c r="G182" s="116">
        <v>0</v>
      </c>
      <c r="H182" s="116">
        <v>0</v>
      </c>
      <c r="I182" s="116">
        <v>0</v>
      </c>
      <c r="J182" s="116">
        <v>0</v>
      </c>
      <c r="K182" s="116">
        <v>0</v>
      </c>
      <c r="L182" s="116">
        <v>0</v>
      </c>
      <c r="M182" s="116">
        <v>0</v>
      </c>
      <c r="N182" s="116">
        <v>0</v>
      </c>
      <c r="O182" s="116">
        <v>0</v>
      </c>
      <c r="P182" s="116">
        <v>0</v>
      </c>
      <c r="Q182" s="116">
        <v>0</v>
      </c>
      <c r="R182" s="116">
        <v>0</v>
      </c>
      <c r="S182" s="116">
        <v>0</v>
      </c>
      <c r="T182" s="116">
        <v>0</v>
      </c>
      <c r="U182" s="116">
        <v>0</v>
      </c>
      <c r="V182" s="116">
        <v>0</v>
      </c>
      <c r="W182" s="116">
        <v>0</v>
      </c>
      <c r="X182" s="116">
        <v>0</v>
      </c>
      <c r="Y182" s="116">
        <v>0</v>
      </c>
      <c r="Z182" s="116">
        <v>0</v>
      </c>
      <c r="AA182" s="116">
        <v>0</v>
      </c>
      <c r="AB182" s="116">
        <v>0</v>
      </c>
      <c r="AC182" s="116">
        <v>0</v>
      </c>
      <c r="AD182" s="116">
        <v>0</v>
      </c>
      <c r="AE182" s="116">
        <v>0</v>
      </c>
      <c r="AF182" s="116">
        <v>0</v>
      </c>
      <c r="AG182" s="116">
        <v>0</v>
      </c>
      <c r="AH182" s="116">
        <v>0</v>
      </c>
      <c r="AI182" s="116">
        <v>0</v>
      </c>
      <c r="AJ182" s="116">
        <v>0</v>
      </c>
      <c r="AK182" s="116">
        <v>0</v>
      </c>
      <c r="AL182" s="95">
        <f t="shared" si="6"/>
        <v>0</v>
      </c>
      <c r="AO182" s="70"/>
    </row>
    <row r="183" spans="1:41" ht="33" customHeight="1">
      <c r="A183" s="87">
        <v>434</v>
      </c>
      <c r="B183" s="88" t="s">
        <v>839</v>
      </c>
      <c r="C183" s="118" t="s">
        <v>1317</v>
      </c>
      <c r="D183" s="116">
        <v>0</v>
      </c>
      <c r="E183" s="116">
        <v>0</v>
      </c>
      <c r="F183" s="116">
        <v>0</v>
      </c>
      <c r="G183" s="116">
        <v>0</v>
      </c>
      <c r="H183" s="116">
        <v>0</v>
      </c>
      <c r="I183" s="116">
        <v>0</v>
      </c>
      <c r="J183" s="116">
        <v>0</v>
      </c>
      <c r="K183" s="116">
        <v>0</v>
      </c>
      <c r="L183" s="116">
        <v>0</v>
      </c>
      <c r="M183" s="116">
        <v>0</v>
      </c>
      <c r="N183" s="116">
        <v>0</v>
      </c>
      <c r="O183" s="116">
        <v>0</v>
      </c>
      <c r="P183" s="116">
        <v>0</v>
      </c>
      <c r="Q183" s="116">
        <v>0</v>
      </c>
      <c r="R183" s="116">
        <v>0</v>
      </c>
      <c r="S183" s="116">
        <v>0</v>
      </c>
      <c r="T183" s="116">
        <v>0</v>
      </c>
      <c r="U183" s="116">
        <v>0</v>
      </c>
      <c r="V183" s="116">
        <v>0</v>
      </c>
      <c r="W183" s="116">
        <v>0</v>
      </c>
      <c r="X183" s="116">
        <v>0</v>
      </c>
      <c r="Y183" s="116">
        <v>0</v>
      </c>
      <c r="Z183" s="116">
        <v>0</v>
      </c>
      <c r="AA183" s="116">
        <v>0</v>
      </c>
      <c r="AB183" s="116">
        <v>0</v>
      </c>
      <c r="AC183" s="116">
        <v>0</v>
      </c>
      <c r="AD183" s="116">
        <v>0</v>
      </c>
      <c r="AE183" s="116">
        <v>0</v>
      </c>
      <c r="AF183" s="116">
        <v>0</v>
      </c>
      <c r="AG183" s="116">
        <v>0</v>
      </c>
      <c r="AH183" s="116">
        <v>0</v>
      </c>
      <c r="AI183" s="116">
        <v>0</v>
      </c>
      <c r="AJ183" s="116">
        <v>0</v>
      </c>
      <c r="AK183" s="116">
        <v>0</v>
      </c>
      <c r="AL183" s="95">
        <f t="shared" si="6"/>
        <v>0</v>
      </c>
      <c r="AO183" s="70"/>
    </row>
    <row r="184" spans="1:41" ht="33" customHeight="1">
      <c r="A184" s="87">
        <v>435</v>
      </c>
      <c r="B184" s="88" t="s">
        <v>840</v>
      </c>
      <c r="C184" s="118" t="s">
        <v>1317</v>
      </c>
      <c r="D184" s="116">
        <v>0</v>
      </c>
      <c r="E184" s="116">
        <v>0</v>
      </c>
      <c r="F184" s="116">
        <v>0</v>
      </c>
      <c r="G184" s="116">
        <v>0</v>
      </c>
      <c r="H184" s="116">
        <v>0</v>
      </c>
      <c r="I184" s="116">
        <v>0</v>
      </c>
      <c r="J184" s="116">
        <v>0</v>
      </c>
      <c r="K184" s="116">
        <v>0</v>
      </c>
      <c r="L184" s="116">
        <v>0</v>
      </c>
      <c r="M184" s="116">
        <v>0</v>
      </c>
      <c r="N184" s="116">
        <v>0</v>
      </c>
      <c r="O184" s="116">
        <v>0</v>
      </c>
      <c r="P184" s="116">
        <v>0</v>
      </c>
      <c r="Q184" s="116">
        <v>0</v>
      </c>
      <c r="R184" s="116">
        <v>0</v>
      </c>
      <c r="S184" s="116">
        <v>0</v>
      </c>
      <c r="T184" s="116">
        <v>0</v>
      </c>
      <c r="U184" s="116">
        <v>0</v>
      </c>
      <c r="V184" s="116">
        <v>0</v>
      </c>
      <c r="W184" s="116">
        <v>0</v>
      </c>
      <c r="X184" s="116">
        <v>0</v>
      </c>
      <c r="Y184" s="116">
        <v>0</v>
      </c>
      <c r="Z184" s="116">
        <v>0</v>
      </c>
      <c r="AA184" s="116">
        <v>0</v>
      </c>
      <c r="AB184" s="116">
        <v>0</v>
      </c>
      <c r="AC184" s="116">
        <v>0</v>
      </c>
      <c r="AD184" s="116">
        <v>0</v>
      </c>
      <c r="AE184" s="116">
        <v>0</v>
      </c>
      <c r="AF184" s="116">
        <v>0</v>
      </c>
      <c r="AG184" s="116">
        <v>0</v>
      </c>
      <c r="AH184" s="116">
        <v>0</v>
      </c>
      <c r="AI184" s="116">
        <v>0</v>
      </c>
      <c r="AJ184" s="116">
        <v>0</v>
      </c>
      <c r="AK184" s="116">
        <v>0</v>
      </c>
      <c r="AL184" s="95">
        <f t="shared" si="6"/>
        <v>0</v>
      </c>
      <c r="AO184" s="70"/>
    </row>
    <row r="185" spans="1:41" ht="33" customHeight="1">
      <c r="A185" s="87">
        <v>512</v>
      </c>
      <c r="B185" s="88" t="s">
        <v>841</v>
      </c>
      <c r="C185" s="89" t="s">
        <v>7012</v>
      </c>
      <c r="D185" s="116">
        <v>0</v>
      </c>
      <c r="E185" s="116">
        <v>0</v>
      </c>
      <c r="F185" s="116">
        <v>54724.31</v>
      </c>
      <c r="G185" s="116">
        <v>7531.1900000000005</v>
      </c>
      <c r="H185" s="116">
        <v>0</v>
      </c>
      <c r="I185" s="116">
        <v>0</v>
      </c>
      <c r="J185" s="116">
        <v>58769.17</v>
      </c>
      <c r="K185" s="116">
        <v>0</v>
      </c>
      <c r="L185" s="116">
        <v>0</v>
      </c>
      <c r="M185" s="116">
        <v>0</v>
      </c>
      <c r="N185" s="116">
        <v>0</v>
      </c>
      <c r="O185" s="116">
        <v>0</v>
      </c>
      <c r="P185" s="116">
        <v>0</v>
      </c>
      <c r="Q185" s="116">
        <v>0</v>
      </c>
      <c r="R185" s="116">
        <v>0</v>
      </c>
      <c r="S185" s="116">
        <v>0</v>
      </c>
      <c r="T185" s="116">
        <v>0</v>
      </c>
      <c r="U185" s="116">
        <v>0</v>
      </c>
      <c r="V185" s="116">
        <v>0</v>
      </c>
      <c r="W185" s="116">
        <v>0</v>
      </c>
      <c r="X185" s="116">
        <v>0</v>
      </c>
      <c r="Y185" s="116">
        <v>0</v>
      </c>
      <c r="Z185" s="116">
        <v>0</v>
      </c>
      <c r="AA185" s="116">
        <v>0</v>
      </c>
      <c r="AB185" s="116">
        <v>0</v>
      </c>
      <c r="AC185" s="116">
        <v>0</v>
      </c>
      <c r="AD185" s="116">
        <v>0</v>
      </c>
      <c r="AE185" s="116">
        <v>0</v>
      </c>
      <c r="AF185" s="116">
        <v>0</v>
      </c>
      <c r="AG185" s="116">
        <v>0</v>
      </c>
      <c r="AH185" s="116">
        <v>0</v>
      </c>
      <c r="AI185" s="116">
        <v>0</v>
      </c>
      <c r="AJ185" s="116">
        <v>0</v>
      </c>
      <c r="AK185" s="116">
        <v>0</v>
      </c>
      <c r="AL185" s="95">
        <f t="shared" si="6"/>
        <v>121024.67</v>
      </c>
      <c r="AO185" s="70"/>
    </row>
    <row r="186" spans="1:41" ht="33" customHeight="1">
      <c r="A186" s="87">
        <v>513</v>
      </c>
      <c r="B186" s="88" t="s">
        <v>201</v>
      </c>
      <c r="C186" s="89" t="s">
        <v>7013</v>
      </c>
      <c r="D186" s="116">
        <v>0</v>
      </c>
      <c r="E186" s="116">
        <v>0</v>
      </c>
      <c r="F186" s="116">
        <v>0</v>
      </c>
      <c r="G186" s="116">
        <v>1472896.3</v>
      </c>
      <c r="H186" s="116">
        <v>0</v>
      </c>
      <c r="I186" s="116">
        <v>508408.00000000006</v>
      </c>
      <c r="J186" s="116">
        <v>170920697.20000002</v>
      </c>
      <c r="K186" s="116">
        <v>0</v>
      </c>
      <c r="L186" s="116">
        <v>3899660.6000000006</v>
      </c>
      <c r="M186" s="116">
        <v>0</v>
      </c>
      <c r="N186" s="116">
        <v>0</v>
      </c>
      <c r="O186" s="116">
        <v>34127932.93</v>
      </c>
      <c r="P186" s="116">
        <v>0</v>
      </c>
      <c r="Q186" s="116">
        <v>4162969.6599999992</v>
      </c>
      <c r="R186" s="116">
        <v>0</v>
      </c>
      <c r="S186" s="116">
        <v>0</v>
      </c>
      <c r="T186" s="116">
        <v>0</v>
      </c>
      <c r="U186" s="116">
        <v>0</v>
      </c>
      <c r="V186" s="116">
        <v>0</v>
      </c>
      <c r="W186" s="116">
        <v>0</v>
      </c>
      <c r="X186" s="116">
        <v>0</v>
      </c>
      <c r="Y186" s="116">
        <v>0</v>
      </c>
      <c r="Z186" s="116">
        <v>0</v>
      </c>
      <c r="AA186" s="116">
        <v>0</v>
      </c>
      <c r="AB186" s="116">
        <v>0</v>
      </c>
      <c r="AC186" s="116">
        <v>0</v>
      </c>
      <c r="AD186" s="116">
        <v>0</v>
      </c>
      <c r="AE186" s="116">
        <v>0</v>
      </c>
      <c r="AF186" s="116">
        <v>0</v>
      </c>
      <c r="AG186" s="116">
        <v>0</v>
      </c>
      <c r="AH186" s="116">
        <v>0</v>
      </c>
      <c r="AI186" s="116">
        <v>0</v>
      </c>
      <c r="AJ186" s="116">
        <v>0</v>
      </c>
      <c r="AK186" s="116">
        <v>0</v>
      </c>
      <c r="AL186" s="95">
        <f t="shared" si="6"/>
        <v>215092564.69000003</v>
      </c>
      <c r="AO186" s="70"/>
    </row>
    <row r="187" spans="1:41" ht="33" customHeight="1">
      <c r="A187" s="87">
        <v>514</v>
      </c>
      <c r="B187" s="88" t="s">
        <v>842</v>
      </c>
      <c r="C187" s="118" t="s">
        <v>7017</v>
      </c>
      <c r="D187" s="116">
        <v>0</v>
      </c>
      <c r="E187" s="116">
        <v>0</v>
      </c>
      <c r="F187" s="116">
        <v>9876472.6799999997</v>
      </c>
      <c r="G187" s="116">
        <v>0</v>
      </c>
      <c r="H187" s="116">
        <v>0</v>
      </c>
      <c r="I187" s="116">
        <v>0</v>
      </c>
      <c r="J187" s="116">
        <v>0</v>
      </c>
      <c r="K187" s="116">
        <v>0</v>
      </c>
      <c r="L187" s="116">
        <v>0</v>
      </c>
      <c r="M187" s="116">
        <v>0</v>
      </c>
      <c r="N187" s="116">
        <v>0</v>
      </c>
      <c r="O187" s="116">
        <v>0</v>
      </c>
      <c r="P187" s="116">
        <v>0</v>
      </c>
      <c r="Q187" s="116">
        <v>0</v>
      </c>
      <c r="R187" s="116">
        <v>0</v>
      </c>
      <c r="S187" s="116">
        <v>0</v>
      </c>
      <c r="T187" s="116">
        <v>0</v>
      </c>
      <c r="U187" s="116">
        <v>0</v>
      </c>
      <c r="V187" s="116">
        <v>0</v>
      </c>
      <c r="W187" s="116">
        <v>0</v>
      </c>
      <c r="X187" s="116">
        <v>0</v>
      </c>
      <c r="Y187" s="116">
        <v>50.01</v>
      </c>
      <c r="Z187" s="116">
        <v>0</v>
      </c>
      <c r="AA187" s="116">
        <v>150.03</v>
      </c>
      <c r="AB187" s="116">
        <v>39784088.009999998</v>
      </c>
      <c r="AC187" s="116">
        <v>0</v>
      </c>
      <c r="AD187" s="116">
        <v>0</v>
      </c>
      <c r="AE187" s="116">
        <v>0</v>
      </c>
      <c r="AF187" s="116">
        <v>0</v>
      </c>
      <c r="AG187" s="116">
        <v>0</v>
      </c>
      <c r="AH187" s="116">
        <v>0</v>
      </c>
      <c r="AI187" s="116">
        <v>0</v>
      </c>
      <c r="AJ187" s="116">
        <v>0</v>
      </c>
      <c r="AK187" s="116">
        <v>0</v>
      </c>
      <c r="AL187" s="95">
        <f t="shared" si="6"/>
        <v>49660760.729999997</v>
      </c>
      <c r="AO187" s="70"/>
    </row>
    <row r="188" spans="1:41" ht="33" customHeight="1">
      <c r="A188" s="87">
        <v>517</v>
      </c>
      <c r="B188" s="88" t="s">
        <v>843</v>
      </c>
      <c r="C188" s="89" t="s">
        <v>7017</v>
      </c>
      <c r="D188" s="116">
        <v>0</v>
      </c>
      <c r="E188" s="116">
        <v>0</v>
      </c>
      <c r="F188" s="116">
        <v>0</v>
      </c>
      <c r="G188" s="116">
        <v>0</v>
      </c>
      <c r="H188" s="116">
        <v>0</v>
      </c>
      <c r="I188" s="116">
        <v>0</v>
      </c>
      <c r="J188" s="116">
        <v>0</v>
      </c>
      <c r="K188" s="116">
        <v>0</v>
      </c>
      <c r="L188" s="116">
        <v>0</v>
      </c>
      <c r="M188" s="116">
        <v>0</v>
      </c>
      <c r="N188" s="116">
        <v>0</v>
      </c>
      <c r="O188" s="116">
        <v>0</v>
      </c>
      <c r="P188" s="116">
        <v>0</v>
      </c>
      <c r="Q188" s="116">
        <v>0</v>
      </c>
      <c r="R188" s="116">
        <v>0</v>
      </c>
      <c r="S188" s="116">
        <v>0</v>
      </c>
      <c r="T188" s="116">
        <v>0</v>
      </c>
      <c r="U188" s="116">
        <v>0</v>
      </c>
      <c r="V188" s="116">
        <v>0</v>
      </c>
      <c r="W188" s="116">
        <v>0</v>
      </c>
      <c r="X188" s="116">
        <v>0</v>
      </c>
      <c r="Y188" s="116">
        <v>0</v>
      </c>
      <c r="Z188" s="116">
        <v>0</v>
      </c>
      <c r="AA188" s="116">
        <v>0</v>
      </c>
      <c r="AB188" s="116">
        <v>0</v>
      </c>
      <c r="AC188" s="116">
        <v>0</v>
      </c>
      <c r="AD188" s="116">
        <v>0</v>
      </c>
      <c r="AE188" s="116">
        <v>0</v>
      </c>
      <c r="AF188" s="116">
        <v>0</v>
      </c>
      <c r="AG188" s="116">
        <v>0</v>
      </c>
      <c r="AH188" s="116">
        <v>0</v>
      </c>
      <c r="AI188" s="116">
        <v>0</v>
      </c>
      <c r="AJ188" s="116">
        <v>0</v>
      </c>
      <c r="AK188" s="116">
        <v>0</v>
      </c>
      <c r="AL188" s="95">
        <f t="shared" si="6"/>
        <v>0</v>
      </c>
      <c r="AO188" s="70"/>
    </row>
    <row r="189" spans="1:41" ht="33" customHeight="1">
      <c r="A189" s="87">
        <v>520</v>
      </c>
      <c r="B189" s="88" t="s">
        <v>844</v>
      </c>
      <c r="C189" s="89" t="s">
        <v>7008</v>
      </c>
      <c r="D189" s="116">
        <v>0</v>
      </c>
      <c r="E189" s="116">
        <v>0</v>
      </c>
      <c r="F189" s="116">
        <v>0</v>
      </c>
      <c r="G189" s="116">
        <v>0</v>
      </c>
      <c r="H189" s="116">
        <v>0</v>
      </c>
      <c r="I189" s="116">
        <v>0</v>
      </c>
      <c r="J189" s="116">
        <v>0</v>
      </c>
      <c r="K189" s="116">
        <v>0</v>
      </c>
      <c r="L189" s="116">
        <v>0</v>
      </c>
      <c r="M189" s="116">
        <v>0</v>
      </c>
      <c r="N189" s="116">
        <v>0</v>
      </c>
      <c r="O189" s="116">
        <v>0</v>
      </c>
      <c r="P189" s="116">
        <v>0</v>
      </c>
      <c r="Q189" s="116">
        <v>0</v>
      </c>
      <c r="R189" s="116">
        <v>0</v>
      </c>
      <c r="S189" s="116">
        <v>0</v>
      </c>
      <c r="T189" s="116">
        <v>0</v>
      </c>
      <c r="U189" s="116">
        <v>0</v>
      </c>
      <c r="V189" s="116">
        <v>0</v>
      </c>
      <c r="W189" s="116">
        <v>0</v>
      </c>
      <c r="X189" s="116">
        <v>0</v>
      </c>
      <c r="Y189" s="116">
        <v>0</v>
      </c>
      <c r="Z189" s="116">
        <v>0</v>
      </c>
      <c r="AA189" s="116">
        <v>0</v>
      </c>
      <c r="AB189" s="116">
        <v>0</v>
      </c>
      <c r="AC189" s="116">
        <v>0</v>
      </c>
      <c r="AD189" s="116">
        <v>0</v>
      </c>
      <c r="AE189" s="116">
        <v>0</v>
      </c>
      <c r="AF189" s="116">
        <v>0</v>
      </c>
      <c r="AG189" s="116">
        <v>0</v>
      </c>
      <c r="AH189" s="116">
        <v>0</v>
      </c>
      <c r="AI189" s="116">
        <v>0</v>
      </c>
      <c r="AJ189" s="116">
        <v>0</v>
      </c>
      <c r="AK189" s="116">
        <v>0</v>
      </c>
      <c r="AL189" s="95">
        <f t="shared" si="6"/>
        <v>0</v>
      </c>
      <c r="AO189" s="70"/>
    </row>
    <row r="190" spans="1:41" ht="33" customHeight="1">
      <c r="A190" s="87">
        <v>522</v>
      </c>
      <c r="B190" s="88" t="s">
        <v>845</v>
      </c>
      <c r="C190" s="89" t="s">
        <v>7008</v>
      </c>
      <c r="D190" s="116">
        <v>0</v>
      </c>
      <c r="E190" s="116">
        <v>0</v>
      </c>
      <c r="F190" s="116">
        <v>827353.12999999989</v>
      </c>
      <c r="G190" s="116">
        <v>0</v>
      </c>
      <c r="H190" s="116">
        <v>0</v>
      </c>
      <c r="I190" s="116">
        <v>0</v>
      </c>
      <c r="J190" s="116">
        <v>0</v>
      </c>
      <c r="K190" s="116">
        <v>0</v>
      </c>
      <c r="L190" s="116">
        <v>0</v>
      </c>
      <c r="M190" s="116">
        <v>0</v>
      </c>
      <c r="N190" s="116">
        <v>0</v>
      </c>
      <c r="O190" s="116">
        <v>0</v>
      </c>
      <c r="P190" s="116">
        <v>0</v>
      </c>
      <c r="Q190" s="116">
        <v>0</v>
      </c>
      <c r="R190" s="116">
        <v>0</v>
      </c>
      <c r="S190" s="116">
        <v>0</v>
      </c>
      <c r="T190" s="116">
        <v>0</v>
      </c>
      <c r="U190" s="116">
        <v>0</v>
      </c>
      <c r="V190" s="116">
        <v>0</v>
      </c>
      <c r="W190" s="116">
        <v>0</v>
      </c>
      <c r="X190" s="116">
        <v>0</v>
      </c>
      <c r="Y190" s="116">
        <v>0</v>
      </c>
      <c r="Z190" s="116">
        <v>0</v>
      </c>
      <c r="AA190" s="116">
        <v>0</v>
      </c>
      <c r="AB190" s="116">
        <v>0</v>
      </c>
      <c r="AC190" s="116">
        <v>0</v>
      </c>
      <c r="AD190" s="116">
        <v>0</v>
      </c>
      <c r="AE190" s="116">
        <v>0</v>
      </c>
      <c r="AF190" s="116">
        <v>0</v>
      </c>
      <c r="AG190" s="116">
        <v>0</v>
      </c>
      <c r="AH190" s="116">
        <v>0</v>
      </c>
      <c r="AI190" s="116">
        <v>0</v>
      </c>
      <c r="AJ190" s="116">
        <v>0</v>
      </c>
      <c r="AK190" s="116">
        <v>0</v>
      </c>
      <c r="AL190" s="95">
        <f t="shared" si="6"/>
        <v>827353.12999999989</v>
      </c>
      <c r="AO190" s="70"/>
    </row>
    <row r="191" spans="1:41" ht="33" customHeight="1">
      <c r="A191" s="87">
        <v>523</v>
      </c>
      <c r="B191" s="88" t="s">
        <v>846</v>
      </c>
      <c r="C191" s="89" t="s">
        <v>7009</v>
      </c>
      <c r="D191" s="116">
        <v>0</v>
      </c>
      <c r="E191" s="116">
        <v>0</v>
      </c>
      <c r="F191" s="116">
        <v>5181</v>
      </c>
      <c r="G191" s="116">
        <v>258295.27999999988</v>
      </c>
      <c r="H191" s="116">
        <v>0</v>
      </c>
      <c r="I191" s="116">
        <v>0</v>
      </c>
      <c r="J191" s="116">
        <v>1930</v>
      </c>
      <c r="K191" s="116">
        <v>0</v>
      </c>
      <c r="L191" s="116">
        <v>0</v>
      </c>
      <c r="M191" s="116">
        <v>0</v>
      </c>
      <c r="N191" s="116">
        <v>0</v>
      </c>
      <c r="O191" s="116">
        <v>0</v>
      </c>
      <c r="P191" s="116">
        <v>0</v>
      </c>
      <c r="Q191" s="116">
        <v>0</v>
      </c>
      <c r="R191" s="116">
        <v>0</v>
      </c>
      <c r="S191" s="116">
        <v>0</v>
      </c>
      <c r="T191" s="116">
        <v>0</v>
      </c>
      <c r="U191" s="116">
        <v>0</v>
      </c>
      <c r="V191" s="116">
        <v>0</v>
      </c>
      <c r="W191" s="116">
        <v>0</v>
      </c>
      <c r="X191" s="116">
        <v>0</v>
      </c>
      <c r="Y191" s="116">
        <v>0</v>
      </c>
      <c r="Z191" s="116">
        <v>0</v>
      </c>
      <c r="AA191" s="116">
        <v>0</v>
      </c>
      <c r="AB191" s="116">
        <v>0</v>
      </c>
      <c r="AC191" s="116">
        <v>0</v>
      </c>
      <c r="AD191" s="116">
        <v>0</v>
      </c>
      <c r="AE191" s="116">
        <v>0</v>
      </c>
      <c r="AF191" s="116">
        <v>0</v>
      </c>
      <c r="AG191" s="116">
        <v>0</v>
      </c>
      <c r="AH191" s="116">
        <v>0</v>
      </c>
      <c r="AI191" s="116">
        <v>0</v>
      </c>
      <c r="AJ191" s="116">
        <v>0</v>
      </c>
      <c r="AK191" s="116">
        <v>0</v>
      </c>
      <c r="AL191" s="95">
        <f t="shared" si="6"/>
        <v>265406.27999999991</v>
      </c>
      <c r="AO191" s="70"/>
    </row>
    <row r="192" spans="1:41" ht="33" customHeight="1">
      <c r="A192" s="87">
        <v>525</v>
      </c>
      <c r="B192" s="88" t="s">
        <v>207</v>
      </c>
      <c r="C192" s="89" t="s">
        <v>7018</v>
      </c>
      <c r="D192" s="116">
        <v>0</v>
      </c>
      <c r="E192" s="116">
        <v>0</v>
      </c>
      <c r="F192" s="116">
        <v>11208.72</v>
      </c>
      <c r="G192" s="116">
        <v>0</v>
      </c>
      <c r="H192" s="116">
        <v>0</v>
      </c>
      <c r="I192" s="116">
        <v>0</v>
      </c>
      <c r="J192" s="116">
        <v>0</v>
      </c>
      <c r="K192" s="116">
        <v>0</v>
      </c>
      <c r="L192" s="116">
        <v>0</v>
      </c>
      <c r="M192" s="116">
        <v>0</v>
      </c>
      <c r="N192" s="116">
        <v>0</v>
      </c>
      <c r="O192" s="116">
        <v>0</v>
      </c>
      <c r="P192" s="116">
        <v>0</v>
      </c>
      <c r="Q192" s="116">
        <v>0</v>
      </c>
      <c r="R192" s="116">
        <v>0</v>
      </c>
      <c r="S192" s="116">
        <v>0</v>
      </c>
      <c r="T192" s="116">
        <v>0</v>
      </c>
      <c r="U192" s="116">
        <v>0</v>
      </c>
      <c r="V192" s="116">
        <v>0</v>
      </c>
      <c r="W192" s="116">
        <v>0</v>
      </c>
      <c r="X192" s="116">
        <v>0</v>
      </c>
      <c r="Y192" s="116">
        <v>0</v>
      </c>
      <c r="Z192" s="116">
        <v>0</v>
      </c>
      <c r="AA192" s="116">
        <v>0</v>
      </c>
      <c r="AB192" s="116">
        <v>0</v>
      </c>
      <c r="AC192" s="116">
        <v>0</v>
      </c>
      <c r="AD192" s="116">
        <v>0</v>
      </c>
      <c r="AE192" s="116">
        <v>0</v>
      </c>
      <c r="AF192" s="116">
        <v>0</v>
      </c>
      <c r="AG192" s="116">
        <v>0</v>
      </c>
      <c r="AH192" s="116">
        <v>0</v>
      </c>
      <c r="AI192" s="116">
        <v>0</v>
      </c>
      <c r="AJ192" s="116">
        <v>0</v>
      </c>
      <c r="AK192" s="116">
        <v>0</v>
      </c>
      <c r="AL192" s="95">
        <f t="shared" si="6"/>
        <v>11208.72</v>
      </c>
      <c r="AO192" s="70"/>
    </row>
    <row r="193" spans="1:41" ht="33" customHeight="1">
      <c r="A193" s="87">
        <v>526</v>
      </c>
      <c r="B193" s="88" t="s">
        <v>847</v>
      </c>
      <c r="C193" s="89" t="s">
        <v>7008</v>
      </c>
      <c r="D193" s="116">
        <v>0</v>
      </c>
      <c r="E193" s="116">
        <v>0</v>
      </c>
      <c r="F193" s="116">
        <v>44720</v>
      </c>
      <c r="G193" s="116">
        <v>242547.66000000003</v>
      </c>
      <c r="H193" s="116">
        <v>0</v>
      </c>
      <c r="I193" s="116">
        <v>50</v>
      </c>
      <c r="J193" s="116">
        <v>0</v>
      </c>
      <c r="K193" s="116">
        <v>0</v>
      </c>
      <c r="L193" s="116">
        <v>8049.19</v>
      </c>
      <c r="M193" s="116">
        <v>0</v>
      </c>
      <c r="N193" s="116">
        <v>0</v>
      </c>
      <c r="O193" s="116">
        <v>119.02</v>
      </c>
      <c r="P193" s="116">
        <v>7092.45</v>
      </c>
      <c r="Q193" s="116">
        <v>3933</v>
      </c>
      <c r="R193" s="116">
        <v>0</v>
      </c>
      <c r="S193" s="116">
        <v>0</v>
      </c>
      <c r="T193" s="116">
        <v>0</v>
      </c>
      <c r="U193" s="116">
        <v>0</v>
      </c>
      <c r="V193" s="116">
        <v>0</v>
      </c>
      <c r="W193" s="116">
        <v>0</v>
      </c>
      <c r="X193" s="116">
        <v>0</v>
      </c>
      <c r="Y193" s="116">
        <v>0</v>
      </c>
      <c r="Z193" s="116">
        <v>0</v>
      </c>
      <c r="AA193" s="116">
        <v>0</v>
      </c>
      <c r="AB193" s="116">
        <v>0</v>
      </c>
      <c r="AC193" s="116">
        <v>0</v>
      </c>
      <c r="AD193" s="116">
        <v>0</v>
      </c>
      <c r="AE193" s="116">
        <v>0</v>
      </c>
      <c r="AF193" s="116">
        <v>0</v>
      </c>
      <c r="AG193" s="116">
        <v>0</v>
      </c>
      <c r="AH193" s="116">
        <v>0</v>
      </c>
      <c r="AI193" s="116">
        <v>0</v>
      </c>
      <c r="AJ193" s="116">
        <v>0</v>
      </c>
      <c r="AK193" s="116">
        <v>0</v>
      </c>
      <c r="AL193" s="95">
        <f t="shared" si="6"/>
        <v>306511.32000000007</v>
      </c>
      <c r="AO193" s="70"/>
    </row>
    <row r="194" spans="1:41" ht="33" customHeight="1">
      <c r="A194" s="87">
        <v>548</v>
      </c>
      <c r="B194" s="88" t="s">
        <v>848</v>
      </c>
      <c r="C194" s="89" t="s">
        <v>7015</v>
      </c>
      <c r="D194" s="116">
        <v>0</v>
      </c>
      <c r="E194" s="116">
        <v>0</v>
      </c>
      <c r="F194" s="116">
        <v>0</v>
      </c>
      <c r="G194" s="116">
        <v>0</v>
      </c>
      <c r="H194" s="116">
        <v>0</v>
      </c>
      <c r="I194" s="116">
        <v>0</v>
      </c>
      <c r="J194" s="116">
        <v>0</v>
      </c>
      <c r="K194" s="116">
        <v>0</v>
      </c>
      <c r="L194" s="116">
        <v>0</v>
      </c>
      <c r="M194" s="116">
        <v>0</v>
      </c>
      <c r="N194" s="116">
        <v>0</v>
      </c>
      <c r="O194" s="116">
        <v>0</v>
      </c>
      <c r="P194" s="116">
        <v>0</v>
      </c>
      <c r="Q194" s="116">
        <v>0</v>
      </c>
      <c r="R194" s="116">
        <v>0</v>
      </c>
      <c r="S194" s="116">
        <v>0</v>
      </c>
      <c r="T194" s="116">
        <v>0</v>
      </c>
      <c r="U194" s="116">
        <v>0</v>
      </c>
      <c r="V194" s="116">
        <v>0</v>
      </c>
      <c r="W194" s="116">
        <v>0</v>
      </c>
      <c r="X194" s="116">
        <v>0</v>
      </c>
      <c r="Y194" s="116">
        <v>0</v>
      </c>
      <c r="Z194" s="116">
        <v>0</v>
      </c>
      <c r="AA194" s="116">
        <v>0</v>
      </c>
      <c r="AB194" s="116">
        <v>0</v>
      </c>
      <c r="AC194" s="116">
        <v>0</v>
      </c>
      <c r="AD194" s="116">
        <v>0</v>
      </c>
      <c r="AE194" s="116">
        <v>0</v>
      </c>
      <c r="AF194" s="116">
        <v>0</v>
      </c>
      <c r="AG194" s="116">
        <v>0</v>
      </c>
      <c r="AH194" s="116">
        <v>0</v>
      </c>
      <c r="AI194" s="116">
        <v>0</v>
      </c>
      <c r="AJ194" s="116">
        <v>0</v>
      </c>
      <c r="AK194" s="116">
        <v>0</v>
      </c>
      <c r="AL194" s="95">
        <f t="shared" si="6"/>
        <v>0</v>
      </c>
      <c r="AO194" s="70"/>
    </row>
    <row r="195" spans="1:41" ht="33" customHeight="1">
      <c r="A195" s="87">
        <v>551</v>
      </c>
      <c r="B195" s="88" t="s">
        <v>210</v>
      </c>
      <c r="C195" s="89" t="s">
        <v>7018</v>
      </c>
      <c r="D195" s="116">
        <v>0</v>
      </c>
      <c r="E195" s="116">
        <v>0</v>
      </c>
      <c r="F195" s="116">
        <v>0</v>
      </c>
      <c r="G195" s="116">
        <v>0</v>
      </c>
      <c r="H195" s="116">
        <v>0</v>
      </c>
      <c r="I195" s="116">
        <v>0</v>
      </c>
      <c r="J195" s="116">
        <v>0</v>
      </c>
      <c r="K195" s="116">
        <v>0</v>
      </c>
      <c r="L195" s="116">
        <v>0</v>
      </c>
      <c r="M195" s="116">
        <v>0</v>
      </c>
      <c r="N195" s="116">
        <v>0</v>
      </c>
      <c r="O195" s="116">
        <v>0</v>
      </c>
      <c r="P195" s="116">
        <v>0</v>
      </c>
      <c r="Q195" s="116">
        <v>0</v>
      </c>
      <c r="R195" s="116">
        <v>0</v>
      </c>
      <c r="S195" s="116">
        <v>0</v>
      </c>
      <c r="T195" s="116">
        <v>0</v>
      </c>
      <c r="U195" s="116">
        <v>0</v>
      </c>
      <c r="V195" s="116">
        <v>0</v>
      </c>
      <c r="W195" s="116">
        <v>0</v>
      </c>
      <c r="X195" s="116">
        <v>0</v>
      </c>
      <c r="Y195" s="116">
        <v>0</v>
      </c>
      <c r="Z195" s="116">
        <v>0</v>
      </c>
      <c r="AA195" s="116">
        <v>0</v>
      </c>
      <c r="AB195" s="116">
        <v>0</v>
      </c>
      <c r="AC195" s="116">
        <v>0</v>
      </c>
      <c r="AD195" s="116">
        <v>0</v>
      </c>
      <c r="AE195" s="116">
        <v>0</v>
      </c>
      <c r="AF195" s="116">
        <v>0</v>
      </c>
      <c r="AG195" s="116">
        <v>0</v>
      </c>
      <c r="AH195" s="116">
        <v>0</v>
      </c>
      <c r="AI195" s="116">
        <v>0</v>
      </c>
      <c r="AJ195" s="116">
        <v>0</v>
      </c>
      <c r="AK195" s="116">
        <v>0</v>
      </c>
      <c r="AL195" s="95">
        <f t="shared" si="6"/>
        <v>0</v>
      </c>
      <c r="AO195" s="70"/>
    </row>
    <row r="196" spans="1:41" ht="33" customHeight="1">
      <c r="A196" s="87">
        <v>572</v>
      </c>
      <c r="B196" s="88" t="s">
        <v>849</v>
      </c>
      <c r="C196" s="89" t="s">
        <v>7015</v>
      </c>
      <c r="D196" s="116">
        <v>0</v>
      </c>
      <c r="E196" s="116">
        <v>2334.62</v>
      </c>
      <c r="F196" s="116">
        <v>0</v>
      </c>
      <c r="G196" s="116">
        <v>2501.46</v>
      </c>
      <c r="H196" s="116">
        <v>0</v>
      </c>
      <c r="I196" s="116">
        <v>0</v>
      </c>
      <c r="J196" s="116">
        <v>0</v>
      </c>
      <c r="K196" s="116">
        <v>0</v>
      </c>
      <c r="L196" s="116">
        <v>0</v>
      </c>
      <c r="M196" s="116">
        <v>0</v>
      </c>
      <c r="N196" s="116">
        <v>0</v>
      </c>
      <c r="O196" s="116">
        <v>0</v>
      </c>
      <c r="P196" s="116">
        <v>0</v>
      </c>
      <c r="Q196" s="116">
        <v>4500</v>
      </c>
      <c r="R196" s="116">
        <v>0</v>
      </c>
      <c r="S196" s="116">
        <v>0</v>
      </c>
      <c r="T196" s="116">
        <v>0</v>
      </c>
      <c r="U196" s="116">
        <v>0</v>
      </c>
      <c r="V196" s="116">
        <v>0</v>
      </c>
      <c r="W196" s="116">
        <v>0</v>
      </c>
      <c r="X196" s="116">
        <v>0</v>
      </c>
      <c r="Y196" s="116">
        <v>0</v>
      </c>
      <c r="Z196" s="116">
        <v>0</v>
      </c>
      <c r="AA196" s="116">
        <v>0</v>
      </c>
      <c r="AB196" s="116">
        <v>0</v>
      </c>
      <c r="AC196" s="116">
        <v>0</v>
      </c>
      <c r="AD196" s="116">
        <v>0</v>
      </c>
      <c r="AE196" s="116">
        <v>0</v>
      </c>
      <c r="AF196" s="116">
        <v>0</v>
      </c>
      <c r="AG196" s="116">
        <v>0</v>
      </c>
      <c r="AH196" s="116">
        <v>0</v>
      </c>
      <c r="AI196" s="116">
        <v>0</v>
      </c>
      <c r="AJ196" s="116">
        <v>0</v>
      </c>
      <c r="AK196" s="116">
        <v>0</v>
      </c>
      <c r="AL196" s="95">
        <f t="shared" si="6"/>
        <v>9336.08</v>
      </c>
      <c r="AO196" s="70"/>
    </row>
    <row r="197" spans="1:41" ht="33" customHeight="1">
      <c r="A197" s="87">
        <v>573</v>
      </c>
      <c r="B197" s="88" t="s">
        <v>850</v>
      </c>
      <c r="C197" s="89" t="s">
        <v>7008</v>
      </c>
      <c r="D197" s="116">
        <v>0</v>
      </c>
      <c r="E197" s="116">
        <v>0</v>
      </c>
      <c r="F197" s="116">
        <v>0.89</v>
      </c>
      <c r="G197" s="116">
        <v>0</v>
      </c>
      <c r="H197" s="116">
        <v>0</v>
      </c>
      <c r="I197" s="116">
        <v>0</v>
      </c>
      <c r="J197" s="116">
        <v>0</v>
      </c>
      <c r="K197" s="116">
        <v>0</v>
      </c>
      <c r="L197" s="116">
        <v>0</v>
      </c>
      <c r="M197" s="116">
        <v>0</v>
      </c>
      <c r="N197" s="116">
        <v>0</v>
      </c>
      <c r="O197" s="116">
        <v>0</v>
      </c>
      <c r="P197" s="116">
        <v>0</v>
      </c>
      <c r="Q197" s="116">
        <v>0</v>
      </c>
      <c r="R197" s="116">
        <v>0</v>
      </c>
      <c r="S197" s="116">
        <v>0</v>
      </c>
      <c r="T197" s="116">
        <v>0</v>
      </c>
      <c r="U197" s="116">
        <v>0</v>
      </c>
      <c r="V197" s="116">
        <v>0</v>
      </c>
      <c r="W197" s="116">
        <v>0</v>
      </c>
      <c r="X197" s="116">
        <v>0</v>
      </c>
      <c r="Y197" s="116">
        <v>0</v>
      </c>
      <c r="Z197" s="116">
        <v>0</v>
      </c>
      <c r="AA197" s="116">
        <v>0</v>
      </c>
      <c r="AB197" s="116">
        <v>0</v>
      </c>
      <c r="AC197" s="116">
        <v>0</v>
      </c>
      <c r="AD197" s="116">
        <v>0</v>
      </c>
      <c r="AE197" s="116">
        <v>0</v>
      </c>
      <c r="AF197" s="116">
        <v>0</v>
      </c>
      <c r="AG197" s="116">
        <v>0</v>
      </c>
      <c r="AH197" s="116">
        <v>0</v>
      </c>
      <c r="AI197" s="116">
        <v>0</v>
      </c>
      <c r="AJ197" s="116">
        <v>0</v>
      </c>
      <c r="AK197" s="116">
        <v>0</v>
      </c>
      <c r="AL197" s="95">
        <f t="shared" si="6"/>
        <v>0.89</v>
      </c>
      <c r="AO197" s="70"/>
    </row>
    <row r="198" spans="1:41" ht="33" customHeight="1">
      <c r="A198" s="87">
        <v>574</v>
      </c>
      <c r="B198" s="88" t="s">
        <v>851</v>
      </c>
      <c r="C198" s="118" t="s">
        <v>7014</v>
      </c>
      <c r="D198" s="116">
        <v>1000000</v>
      </c>
      <c r="E198" s="116">
        <v>0</v>
      </c>
      <c r="F198" s="116">
        <v>0</v>
      </c>
      <c r="G198" s="116">
        <v>417640.98000000004</v>
      </c>
      <c r="H198" s="116">
        <v>0</v>
      </c>
      <c r="I198" s="116">
        <v>50</v>
      </c>
      <c r="J198" s="116">
        <v>0</v>
      </c>
      <c r="K198" s="116">
        <v>0</v>
      </c>
      <c r="L198" s="116">
        <v>0</v>
      </c>
      <c r="M198" s="116">
        <v>0</v>
      </c>
      <c r="N198" s="116">
        <v>0</v>
      </c>
      <c r="O198" s="116">
        <v>0</v>
      </c>
      <c r="P198" s="116">
        <v>0</v>
      </c>
      <c r="Q198" s="116">
        <v>0</v>
      </c>
      <c r="R198" s="116">
        <v>0</v>
      </c>
      <c r="S198" s="116">
        <v>0</v>
      </c>
      <c r="T198" s="116">
        <v>0</v>
      </c>
      <c r="U198" s="116">
        <v>0</v>
      </c>
      <c r="V198" s="116">
        <v>0</v>
      </c>
      <c r="W198" s="116">
        <v>0</v>
      </c>
      <c r="X198" s="116">
        <v>0</v>
      </c>
      <c r="Y198" s="116">
        <v>0</v>
      </c>
      <c r="Z198" s="116">
        <v>0</v>
      </c>
      <c r="AA198" s="116">
        <v>0</v>
      </c>
      <c r="AB198" s="116">
        <v>0</v>
      </c>
      <c r="AC198" s="116">
        <v>0</v>
      </c>
      <c r="AD198" s="116">
        <v>0</v>
      </c>
      <c r="AE198" s="116">
        <v>0</v>
      </c>
      <c r="AF198" s="116">
        <v>0</v>
      </c>
      <c r="AG198" s="116">
        <v>0</v>
      </c>
      <c r="AH198" s="116">
        <v>0</v>
      </c>
      <c r="AI198" s="116">
        <v>0</v>
      </c>
      <c r="AJ198" s="116">
        <v>0</v>
      </c>
      <c r="AK198" s="116">
        <v>0</v>
      </c>
      <c r="AL198" s="95">
        <f t="shared" si="6"/>
        <v>1417690.98</v>
      </c>
      <c r="AO198" s="70"/>
    </row>
    <row r="199" spans="1:41" ht="33" customHeight="1">
      <c r="A199" s="87">
        <v>575</v>
      </c>
      <c r="B199" s="88" t="s">
        <v>852</v>
      </c>
      <c r="C199" s="89" t="s">
        <v>7009</v>
      </c>
      <c r="D199" s="116">
        <v>0</v>
      </c>
      <c r="E199" s="116">
        <v>0</v>
      </c>
      <c r="F199" s="116">
        <v>0</v>
      </c>
      <c r="G199" s="116">
        <v>0</v>
      </c>
      <c r="H199" s="116">
        <v>0</v>
      </c>
      <c r="I199" s="116">
        <v>0</v>
      </c>
      <c r="J199" s="116">
        <v>0</v>
      </c>
      <c r="K199" s="116">
        <v>0</v>
      </c>
      <c r="L199" s="116">
        <v>0</v>
      </c>
      <c r="M199" s="116">
        <v>0</v>
      </c>
      <c r="N199" s="116">
        <v>0</v>
      </c>
      <c r="O199" s="116">
        <v>0</v>
      </c>
      <c r="P199" s="116">
        <v>0</v>
      </c>
      <c r="Q199" s="116">
        <v>0</v>
      </c>
      <c r="R199" s="116">
        <v>0</v>
      </c>
      <c r="S199" s="116">
        <v>0</v>
      </c>
      <c r="T199" s="116">
        <v>0</v>
      </c>
      <c r="U199" s="116">
        <v>0</v>
      </c>
      <c r="V199" s="116">
        <v>0</v>
      </c>
      <c r="W199" s="116">
        <v>0</v>
      </c>
      <c r="X199" s="116">
        <v>0</v>
      </c>
      <c r="Y199" s="116">
        <v>0</v>
      </c>
      <c r="Z199" s="116">
        <v>0</v>
      </c>
      <c r="AA199" s="116">
        <v>0</v>
      </c>
      <c r="AB199" s="116">
        <v>0</v>
      </c>
      <c r="AC199" s="116">
        <v>0</v>
      </c>
      <c r="AD199" s="116">
        <v>0</v>
      </c>
      <c r="AE199" s="116">
        <v>0</v>
      </c>
      <c r="AF199" s="116">
        <v>0</v>
      </c>
      <c r="AG199" s="116">
        <v>0</v>
      </c>
      <c r="AH199" s="116">
        <v>0</v>
      </c>
      <c r="AI199" s="116">
        <v>0</v>
      </c>
      <c r="AJ199" s="116">
        <v>0</v>
      </c>
      <c r="AK199" s="116">
        <v>0</v>
      </c>
      <c r="AL199" s="95">
        <f t="shared" si="6"/>
        <v>0</v>
      </c>
      <c r="AO199" s="70"/>
    </row>
    <row r="200" spans="1:41" ht="33" customHeight="1">
      <c r="A200" s="87">
        <v>576</v>
      </c>
      <c r="B200" s="88" t="s">
        <v>853</v>
      </c>
      <c r="C200" s="89" t="s">
        <v>7014</v>
      </c>
      <c r="D200" s="116">
        <v>0</v>
      </c>
      <c r="E200" s="116">
        <v>0</v>
      </c>
      <c r="F200" s="116">
        <v>137494.20999999973</v>
      </c>
      <c r="G200" s="116">
        <v>72785.100000000006</v>
      </c>
      <c r="H200" s="116">
        <v>0</v>
      </c>
      <c r="I200" s="116">
        <v>528.48</v>
      </c>
      <c r="J200" s="116">
        <v>30086.550000000003</v>
      </c>
      <c r="K200" s="116">
        <v>0</v>
      </c>
      <c r="L200" s="116">
        <v>669.66</v>
      </c>
      <c r="M200" s="116">
        <v>0</v>
      </c>
      <c r="N200" s="116">
        <v>0</v>
      </c>
      <c r="O200" s="116">
        <v>0</v>
      </c>
      <c r="P200" s="116">
        <v>0</v>
      </c>
      <c r="Q200" s="116">
        <v>0</v>
      </c>
      <c r="R200" s="116">
        <v>0</v>
      </c>
      <c r="S200" s="116">
        <v>0</v>
      </c>
      <c r="T200" s="116">
        <v>0</v>
      </c>
      <c r="U200" s="116">
        <v>0</v>
      </c>
      <c r="V200" s="116">
        <v>0</v>
      </c>
      <c r="W200" s="116">
        <v>0</v>
      </c>
      <c r="X200" s="116">
        <v>0</v>
      </c>
      <c r="Y200" s="116">
        <v>0</v>
      </c>
      <c r="Z200" s="116">
        <v>0</v>
      </c>
      <c r="AA200" s="116">
        <v>0</v>
      </c>
      <c r="AB200" s="116">
        <v>0</v>
      </c>
      <c r="AC200" s="116">
        <v>0</v>
      </c>
      <c r="AD200" s="116">
        <v>0</v>
      </c>
      <c r="AE200" s="116">
        <v>0</v>
      </c>
      <c r="AF200" s="116">
        <v>0</v>
      </c>
      <c r="AG200" s="116">
        <v>0</v>
      </c>
      <c r="AH200" s="116">
        <v>0</v>
      </c>
      <c r="AI200" s="116">
        <v>0</v>
      </c>
      <c r="AJ200" s="116">
        <v>0</v>
      </c>
      <c r="AK200" s="116">
        <v>0</v>
      </c>
      <c r="AL200" s="95">
        <f t="shared" si="6"/>
        <v>241563.99999999974</v>
      </c>
      <c r="AO200" s="70"/>
    </row>
    <row r="201" spans="1:41" ht="33" customHeight="1">
      <c r="A201" s="87">
        <v>578</v>
      </c>
      <c r="B201" s="88" t="s">
        <v>854</v>
      </c>
      <c r="C201" s="89" t="s">
        <v>7008</v>
      </c>
      <c r="D201" s="116">
        <v>0</v>
      </c>
      <c r="E201" s="116">
        <v>0</v>
      </c>
      <c r="F201" s="116">
        <v>0</v>
      </c>
      <c r="G201" s="116">
        <v>2672346.6800000002</v>
      </c>
      <c r="H201" s="116">
        <v>0</v>
      </c>
      <c r="I201" s="116">
        <v>0</v>
      </c>
      <c r="J201" s="116">
        <v>0</v>
      </c>
      <c r="K201" s="116">
        <v>0</v>
      </c>
      <c r="L201" s="116">
        <v>0</v>
      </c>
      <c r="M201" s="116">
        <v>0</v>
      </c>
      <c r="N201" s="116">
        <v>0</v>
      </c>
      <c r="O201" s="116">
        <v>0</v>
      </c>
      <c r="P201" s="116">
        <v>0</v>
      </c>
      <c r="Q201" s="116">
        <v>0</v>
      </c>
      <c r="R201" s="116">
        <v>0</v>
      </c>
      <c r="S201" s="116">
        <v>0</v>
      </c>
      <c r="T201" s="116">
        <v>0</v>
      </c>
      <c r="U201" s="116">
        <v>0</v>
      </c>
      <c r="V201" s="116">
        <v>0</v>
      </c>
      <c r="W201" s="116">
        <v>0</v>
      </c>
      <c r="X201" s="116">
        <v>0</v>
      </c>
      <c r="Y201" s="116">
        <v>0</v>
      </c>
      <c r="Z201" s="116">
        <v>0</v>
      </c>
      <c r="AA201" s="116">
        <v>0</v>
      </c>
      <c r="AB201" s="116">
        <v>0</v>
      </c>
      <c r="AC201" s="116">
        <v>0</v>
      </c>
      <c r="AD201" s="116">
        <v>0</v>
      </c>
      <c r="AE201" s="116">
        <v>0</v>
      </c>
      <c r="AF201" s="116">
        <v>0</v>
      </c>
      <c r="AG201" s="116">
        <v>0</v>
      </c>
      <c r="AH201" s="116">
        <v>0</v>
      </c>
      <c r="AI201" s="116">
        <v>0</v>
      </c>
      <c r="AJ201" s="116">
        <v>0</v>
      </c>
      <c r="AK201" s="116">
        <v>0</v>
      </c>
      <c r="AL201" s="95">
        <f t="shared" si="6"/>
        <v>2672346.6800000002</v>
      </c>
      <c r="AO201" s="70"/>
    </row>
    <row r="202" spans="1:41" ht="33" customHeight="1">
      <c r="A202" s="87">
        <v>579</v>
      </c>
      <c r="B202" s="88" t="s">
        <v>855</v>
      </c>
      <c r="C202" s="89" t="s">
        <v>7014</v>
      </c>
      <c r="D202" s="116">
        <v>0</v>
      </c>
      <c r="E202" s="116">
        <v>0</v>
      </c>
      <c r="F202" s="116">
        <v>0</v>
      </c>
      <c r="G202" s="116">
        <v>0</v>
      </c>
      <c r="H202" s="116">
        <v>0</v>
      </c>
      <c r="I202" s="116">
        <v>0</v>
      </c>
      <c r="J202" s="116">
        <v>0</v>
      </c>
      <c r="K202" s="116">
        <v>0</v>
      </c>
      <c r="L202" s="116">
        <v>0</v>
      </c>
      <c r="M202" s="116">
        <v>0</v>
      </c>
      <c r="N202" s="116">
        <v>0</v>
      </c>
      <c r="O202" s="116">
        <v>0</v>
      </c>
      <c r="P202" s="116">
        <v>0</v>
      </c>
      <c r="Q202" s="116">
        <v>0</v>
      </c>
      <c r="R202" s="116">
        <v>0</v>
      </c>
      <c r="S202" s="116">
        <v>0</v>
      </c>
      <c r="T202" s="116">
        <v>0</v>
      </c>
      <c r="U202" s="116">
        <v>0</v>
      </c>
      <c r="V202" s="116">
        <v>0</v>
      </c>
      <c r="W202" s="116">
        <v>0</v>
      </c>
      <c r="X202" s="116">
        <v>0</v>
      </c>
      <c r="Y202" s="116">
        <v>0</v>
      </c>
      <c r="Z202" s="116">
        <v>0</v>
      </c>
      <c r="AA202" s="116">
        <v>0</v>
      </c>
      <c r="AB202" s="116">
        <v>0</v>
      </c>
      <c r="AC202" s="116">
        <v>0</v>
      </c>
      <c r="AD202" s="116">
        <v>0</v>
      </c>
      <c r="AE202" s="116">
        <v>0</v>
      </c>
      <c r="AF202" s="116">
        <v>0</v>
      </c>
      <c r="AG202" s="116">
        <v>0</v>
      </c>
      <c r="AH202" s="116">
        <v>0</v>
      </c>
      <c r="AI202" s="116">
        <v>0</v>
      </c>
      <c r="AJ202" s="116">
        <v>0</v>
      </c>
      <c r="AK202" s="116">
        <v>0</v>
      </c>
      <c r="AL202" s="95">
        <f t="shared" ref="AL202:AL233" si="7">SUM(D202:AK202)</f>
        <v>0</v>
      </c>
      <c r="AO202" s="70"/>
    </row>
    <row r="203" spans="1:41" ht="33" customHeight="1">
      <c r="A203" s="87">
        <v>580</v>
      </c>
      <c r="B203" s="88" t="s">
        <v>218</v>
      </c>
      <c r="C203" s="89" t="s">
        <v>7017</v>
      </c>
      <c r="D203" s="116">
        <v>0</v>
      </c>
      <c r="E203" s="116">
        <v>0</v>
      </c>
      <c r="F203" s="116">
        <v>0</v>
      </c>
      <c r="G203" s="116">
        <v>168764.88999999998</v>
      </c>
      <c r="H203" s="116">
        <v>0</v>
      </c>
      <c r="I203" s="116">
        <v>0</v>
      </c>
      <c r="J203" s="116">
        <v>0</v>
      </c>
      <c r="K203" s="116">
        <v>0</v>
      </c>
      <c r="L203" s="116">
        <v>0</v>
      </c>
      <c r="M203" s="116">
        <v>0</v>
      </c>
      <c r="N203" s="116">
        <v>0</v>
      </c>
      <c r="O203" s="116">
        <v>0</v>
      </c>
      <c r="P203" s="116">
        <v>0</v>
      </c>
      <c r="Q203" s="116">
        <v>0</v>
      </c>
      <c r="R203" s="116">
        <v>0</v>
      </c>
      <c r="S203" s="116">
        <v>0</v>
      </c>
      <c r="T203" s="116">
        <v>0</v>
      </c>
      <c r="U203" s="116">
        <v>0</v>
      </c>
      <c r="V203" s="116">
        <v>0</v>
      </c>
      <c r="W203" s="116">
        <v>0</v>
      </c>
      <c r="X203" s="116">
        <v>0</v>
      </c>
      <c r="Y203" s="116">
        <v>0</v>
      </c>
      <c r="Z203" s="116">
        <v>0</v>
      </c>
      <c r="AA203" s="116">
        <v>0</v>
      </c>
      <c r="AB203" s="116">
        <v>0</v>
      </c>
      <c r="AC203" s="116">
        <v>0</v>
      </c>
      <c r="AD203" s="116">
        <v>0</v>
      </c>
      <c r="AE203" s="116">
        <v>0</v>
      </c>
      <c r="AF203" s="116">
        <v>0</v>
      </c>
      <c r="AG203" s="116">
        <v>0</v>
      </c>
      <c r="AH203" s="116">
        <v>0</v>
      </c>
      <c r="AI203" s="116">
        <v>0</v>
      </c>
      <c r="AJ203" s="116">
        <v>0</v>
      </c>
      <c r="AK203" s="116">
        <v>0</v>
      </c>
      <c r="AL203" s="95">
        <f t="shared" si="7"/>
        <v>168764.88999999998</v>
      </c>
      <c r="AO203" s="70"/>
    </row>
    <row r="204" spans="1:41" ht="33" customHeight="1">
      <c r="A204" s="87">
        <v>581</v>
      </c>
      <c r="B204" s="88" t="s">
        <v>856</v>
      </c>
      <c r="C204" s="89" t="s">
        <v>7018</v>
      </c>
      <c r="D204" s="116">
        <v>0</v>
      </c>
      <c r="E204" s="116">
        <v>0</v>
      </c>
      <c r="F204" s="116">
        <v>0</v>
      </c>
      <c r="G204" s="116">
        <v>0</v>
      </c>
      <c r="H204" s="116">
        <v>0</v>
      </c>
      <c r="I204" s="116">
        <v>0</v>
      </c>
      <c r="J204" s="116">
        <v>0</v>
      </c>
      <c r="K204" s="116">
        <v>0</v>
      </c>
      <c r="L204" s="116">
        <v>0</v>
      </c>
      <c r="M204" s="116">
        <v>0</v>
      </c>
      <c r="N204" s="116">
        <v>0</v>
      </c>
      <c r="O204" s="116">
        <v>0</v>
      </c>
      <c r="P204" s="116">
        <v>0</v>
      </c>
      <c r="Q204" s="116">
        <v>0</v>
      </c>
      <c r="R204" s="116">
        <v>0</v>
      </c>
      <c r="S204" s="116">
        <v>0</v>
      </c>
      <c r="T204" s="116">
        <v>0</v>
      </c>
      <c r="U204" s="116">
        <v>0</v>
      </c>
      <c r="V204" s="116">
        <v>0</v>
      </c>
      <c r="W204" s="116">
        <v>0</v>
      </c>
      <c r="X204" s="116">
        <v>0</v>
      </c>
      <c r="Y204" s="116">
        <v>0</v>
      </c>
      <c r="Z204" s="116">
        <v>0</v>
      </c>
      <c r="AA204" s="116">
        <v>0</v>
      </c>
      <c r="AB204" s="116">
        <v>0</v>
      </c>
      <c r="AC204" s="116">
        <v>0</v>
      </c>
      <c r="AD204" s="116">
        <v>0</v>
      </c>
      <c r="AE204" s="116">
        <v>0</v>
      </c>
      <c r="AF204" s="116">
        <v>0</v>
      </c>
      <c r="AG204" s="116">
        <v>0</v>
      </c>
      <c r="AH204" s="116">
        <v>0</v>
      </c>
      <c r="AI204" s="116">
        <v>0</v>
      </c>
      <c r="AJ204" s="116">
        <v>0</v>
      </c>
      <c r="AK204" s="116">
        <v>0</v>
      </c>
      <c r="AL204" s="95">
        <f t="shared" si="7"/>
        <v>0</v>
      </c>
      <c r="AO204" s="70"/>
    </row>
    <row r="205" spans="1:41" ht="33" customHeight="1">
      <c r="A205" s="87">
        <v>582</v>
      </c>
      <c r="B205" s="88" t="s">
        <v>857</v>
      </c>
      <c r="C205" s="89" t="s">
        <v>7013</v>
      </c>
      <c r="D205" s="116">
        <v>1500000</v>
      </c>
      <c r="E205" s="116">
        <v>0</v>
      </c>
      <c r="F205" s="116">
        <v>5087226.1399998963</v>
      </c>
      <c r="G205" s="116">
        <v>6834059.5599999996</v>
      </c>
      <c r="H205" s="116">
        <v>0</v>
      </c>
      <c r="I205" s="116">
        <v>0</v>
      </c>
      <c r="J205" s="116">
        <v>2374</v>
      </c>
      <c r="K205" s="116">
        <v>0</v>
      </c>
      <c r="L205" s="116">
        <v>905.77</v>
      </c>
      <c r="M205" s="116">
        <v>0</v>
      </c>
      <c r="N205" s="116">
        <v>0</v>
      </c>
      <c r="O205" s="116">
        <v>0</v>
      </c>
      <c r="P205" s="116">
        <v>119.27</v>
      </c>
      <c r="Q205" s="116">
        <v>5814</v>
      </c>
      <c r="R205" s="116">
        <v>0</v>
      </c>
      <c r="S205" s="116">
        <v>0</v>
      </c>
      <c r="T205" s="116">
        <v>0</v>
      </c>
      <c r="U205" s="116">
        <v>0</v>
      </c>
      <c r="V205" s="116">
        <v>0</v>
      </c>
      <c r="W205" s="116">
        <v>0</v>
      </c>
      <c r="X205" s="116">
        <v>0</v>
      </c>
      <c r="Y205" s="116">
        <v>0</v>
      </c>
      <c r="Z205" s="116">
        <v>0</v>
      </c>
      <c r="AA205" s="116">
        <v>0</v>
      </c>
      <c r="AB205" s="116">
        <v>0</v>
      </c>
      <c r="AC205" s="116">
        <v>0</v>
      </c>
      <c r="AD205" s="116">
        <v>0</v>
      </c>
      <c r="AE205" s="116">
        <v>0</v>
      </c>
      <c r="AF205" s="116">
        <v>0</v>
      </c>
      <c r="AG205" s="116">
        <v>0</v>
      </c>
      <c r="AH205" s="116">
        <v>0</v>
      </c>
      <c r="AI205" s="116">
        <v>0</v>
      </c>
      <c r="AJ205" s="116">
        <v>0</v>
      </c>
      <c r="AK205" s="116">
        <v>0</v>
      </c>
      <c r="AL205" s="95">
        <f t="shared" si="7"/>
        <v>13430498.739999894</v>
      </c>
      <c r="AO205" s="70"/>
    </row>
    <row r="206" spans="1:41" ht="33" customHeight="1">
      <c r="A206" s="87">
        <v>584</v>
      </c>
      <c r="B206" s="88" t="s">
        <v>858</v>
      </c>
      <c r="C206" s="89" t="s">
        <v>7012</v>
      </c>
      <c r="D206" s="116">
        <v>0</v>
      </c>
      <c r="E206" s="116">
        <v>0</v>
      </c>
      <c r="F206" s="116">
        <v>0</v>
      </c>
      <c r="G206" s="116">
        <v>0</v>
      </c>
      <c r="H206" s="116">
        <v>0</v>
      </c>
      <c r="I206" s="116">
        <v>0</v>
      </c>
      <c r="J206" s="116">
        <v>0</v>
      </c>
      <c r="K206" s="116">
        <v>0</v>
      </c>
      <c r="L206" s="116">
        <v>0</v>
      </c>
      <c r="M206" s="116">
        <v>0</v>
      </c>
      <c r="N206" s="116">
        <v>0</v>
      </c>
      <c r="O206" s="116">
        <v>0</v>
      </c>
      <c r="P206" s="116">
        <v>0</v>
      </c>
      <c r="Q206" s="116">
        <v>0</v>
      </c>
      <c r="R206" s="116">
        <v>0</v>
      </c>
      <c r="S206" s="116">
        <v>0</v>
      </c>
      <c r="T206" s="116">
        <v>0</v>
      </c>
      <c r="U206" s="116">
        <v>0</v>
      </c>
      <c r="V206" s="116">
        <v>0</v>
      </c>
      <c r="W206" s="116">
        <v>0</v>
      </c>
      <c r="X206" s="116">
        <v>0</v>
      </c>
      <c r="Y206" s="116">
        <v>0</v>
      </c>
      <c r="Z206" s="116">
        <v>0</v>
      </c>
      <c r="AA206" s="116">
        <v>0</v>
      </c>
      <c r="AB206" s="116">
        <v>0</v>
      </c>
      <c r="AC206" s="116">
        <v>0</v>
      </c>
      <c r="AD206" s="116">
        <v>0</v>
      </c>
      <c r="AE206" s="116">
        <v>0</v>
      </c>
      <c r="AF206" s="116">
        <v>0</v>
      </c>
      <c r="AG206" s="116">
        <v>0</v>
      </c>
      <c r="AH206" s="116">
        <v>0</v>
      </c>
      <c r="AI206" s="116">
        <v>0</v>
      </c>
      <c r="AJ206" s="116">
        <v>0</v>
      </c>
      <c r="AK206" s="116">
        <v>0</v>
      </c>
      <c r="AL206" s="95">
        <f t="shared" si="7"/>
        <v>0</v>
      </c>
      <c r="AO206" s="70"/>
    </row>
    <row r="207" spans="1:41" ht="33" customHeight="1">
      <c r="A207" s="87">
        <v>585</v>
      </c>
      <c r="B207" s="88" t="s">
        <v>222</v>
      </c>
      <c r="C207" s="118" t="s">
        <v>7013</v>
      </c>
      <c r="D207" s="116">
        <v>0</v>
      </c>
      <c r="E207" s="116">
        <v>0</v>
      </c>
      <c r="F207" s="116">
        <v>0</v>
      </c>
      <c r="G207" s="116">
        <v>367.52</v>
      </c>
      <c r="H207" s="116">
        <v>0</v>
      </c>
      <c r="I207" s="116">
        <v>0</v>
      </c>
      <c r="J207" s="116">
        <v>0</v>
      </c>
      <c r="K207" s="116">
        <v>0</v>
      </c>
      <c r="L207" s="116">
        <v>0</v>
      </c>
      <c r="M207" s="116">
        <v>0</v>
      </c>
      <c r="N207" s="116">
        <v>0</v>
      </c>
      <c r="O207" s="116">
        <v>0</v>
      </c>
      <c r="P207" s="116">
        <v>0</v>
      </c>
      <c r="Q207" s="116">
        <v>0</v>
      </c>
      <c r="R207" s="116">
        <v>0</v>
      </c>
      <c r="S207" s="116">
        <v>0</v>
      </c>
      <c r="T207" s="116">
        <v>0</v>
      </c>
      <c r="U207" s="116">
        <v>0</v>
      </c>
      <c r="V207" s="116">
        <v>0</v>
      </c>
      <c r="W207" s="116">
        <v>0</v>
      </c>
      <c r="X207" s="116">
        <v>0</v>
      </c>
      <c r="Y207" s="116">
        <v>0</v>
      </c>
      <c r="Z207" s="116">
        <v>0</v>
      </c>
      <c r="AA207" s="116">
        <v>0</v>
      </c>
      <c r="AB207" s="116">
        <v>850638.95000000007</v>
      </c>
      <c r="AC207" s="116">
        <v>0</v>
      </c>
      <c r="AD207" s="116">
        <v>0</v>
      </c>
      <c r="AE207" s="116">
        <v>0</v>
      </c>
      <c r="AF207" s="116">
        <v>0</v>
      </c>
      <c r="AG207" s="116">
        <v>0</v>
      </c>
      <c r="AH207" s="116">
        <v>0</v>
      </c>
      <c r="AI207" s="116">
        <v>0</v>
      </c>
      <c r="AJ207" s="116">
        <v>0</v>
      </c>
      <c r="AK207" s="116">
        <v>0</v>
      </c>
      <c r="AL207" s="95">
        <f t="shared" si="7"/>
        <v>851006.47000000009</v>
      </c>
      <c r="AO207" s="70"/>
    </row>
    <row r="208" spans="1:41" ht="33" customHeight="1">
      <c r="A208" s="87">
        <v>586</v>
      </c>
      <c r="B208" s="88" t="s">
        <v>223</v>
      </c>
      <c r="C208" s="89" t="s">
        <v>7013</v>
      </c>
      <c r="D208" s="116">
        <v>0</v>
      </c>
      <c r="E208" s="116">
        <v>0</v>
      </c>
      <c r="F208" s="116">
        <v>5740312.1599999992</v>
      </c>
      <c r="G208" s="116">
        <v>160947.25</v>
      </c>
      <c r="H208" s="116">
        <v>0</v>
      </c>
      <c r="I208" s="116">
        <v>3682.04</v>
      </c>
      <c r="J208" s="116">
        <v>270826.18</v>
      </c>
      <c r="K208" s="116">
        <v>0</v>
      </c>
      <c r="L208" s="116">
        <v>0</v>
      </c>
      <c r="M208" s="116">
        <v>0</v>
      </c>
      <c r="N208" s="116">
        <v>0</v>
      </c>
      <c r="O208" s="116">
        <v>0</v>
      </c>
      <c r="P208" s="116">
        <v>0</v>
      </c>
      <c r="Q208" s="116">
        <v>0</v>
      </c>
      <c r="R208" s="116">
        <v>0</v>
      </c>
      <c r="S208" s="116">
        <v>0</v>
      </c>
      <c r="T208" s="116">
        <v>0</v>
      </c>
      <c r="U208" s="116">
        <v>0</v>
      </c>
      <c r="V208" s="116">
        <v>0</v>
      </c>
      <c r="W208" s="116">
        <v>0</v>
      </c>
      <c r="X208" s="116">
        <v>0</v>
      </c>
      <c r="Y208" s="116">
        <v>0</v>
      </c>
      <c r="Z208" s="116">
        <v>0</v>
      </c>
      <c r="AA208" s="116">
        <v>0</v>
      </c>
      <c r="AB208" s="116">
        <v>0</v>
      </c>
      <c r="AC208" s="116">
        <v>0</v>
      </c>
      <c r="AD208" s="116">
        <v>0</v>
      </c>
      <c r="AE208" s="116">
        <v>0</v>
      </c>
      <c r="AF208" s="116">
        <v>0</v>
      </c>
      <c r="AG208" s="116">
        <v>0</v>
      </c>
      <c r="AH208" s="116">
        <v>0</v>
      </c>
      <c r="AI208" s="116">
        <v>0</v>
      </c>
      <c r="AJ208" s="116">
        <v>0</v>
      </c>
      <c r="AK208" s="116">
        <v>0</v>
      </c>
      <c r="AL208" s="95">
        <f t="shared" si="7"/>
        <v>6175767.629999999</v>
      </c>
      <c r="AO208" s="70"/>
    </row>
    <row r="209" spans="1:41" ht="30">
      <c r="A209" s="87">
        <v>587</v>
      </c>
      <c r="B209" s="88" t="s">
        <v>859</v>
      </c>
      <c r="C209" s="89" t="s">
        <v>7017</v>
      </c>
      <c r="D209" s="116">
        <v>0</v>
      </c>
      <c r="E209" s="116">
        <v>0</v>
      </c>
      <c r="F209" s="116">
        <v>935967.96000000008</v>
      </c>
      <c r="G209" s="116">
        <v>53991.610000000015</v>
      </c>
      <c r="H209" s="116">
        <v>0</v>
      </c>
      <c r="I209" s="116">
        <v>0</v>
      </c>
      <c r="J209" s="116">
        <v>0</v>
      </c>
      <c r="K209" s="116">
        <v>0</v>
      </c>
      <c r="L209" s="116">
        <v>0</v>
      </c>
      <c r="M209" s="116">
        <v>0</v>
      </c>
      <c r="N209" s="116">
        <v>0</v>
      </c>
      <c r="O209" s="116">
        <v>0</v>
      </c>
      <c r="P209" s="116">
        <v>0</v>
      </c>
      <c r="Q209" s="116">
        <v>0</v>
      </c>
      <c r="R209" s="116">
        <v>0</v>
      </c>
      <c r="S209" s="116">
        <v>0</v>
      </c>
      <c r="T209" s="116">
        <v>0</v>
      </c>
      <c r="U209" s="116">
        <v>0</v>
      </c>
      <c r="V209" s="116">
        <v>0</v>
      </c>
      <c r="W209" s="116">
        <v>0</v>
      </c>
      <c r="X209" s="116">
        <v>0</v>
      </c>
      <c r="Y209" s="116">
        <v>0</v>
      </c>
      <c r="Z209" s="116">
        <v>0</v>
      </c>
      <c r="AA209" s="116">
        <v>0</v>
      </c>
      <c r="AB209" s="116">
        <v>0</v>
      </c>
      <c r="AC209" s="116">
        <v>0</v>
      </c>
      <c r="AD209" s="116">
        <v>0</v>
      </c>
      <c r="AE209" s="116">
        <v>0</v>
      </c>
      <c r="AF209" s="116">
        <v>0</v>
      </c>
      <c r="AG209" s="116">
        <v>0</v>
      </c>
      <c r="AH209" s="116">
        <v>0</v>
      </c>
      <c r="AI209" s="116">
        <v>0</v>
      </c>
      <c r="AJ209" s="116">
        <v>0</v>
      </c>
      <c r="AK209" s="116">
        <v>0</v>
      </c>
      <c r="AL209" s="95">
        <f t="shared" si="7"/>
        <v>989959.57000000007</v>
      </c>
      <c r="AO209" s="70"/>
    </row>
    <row r="210" spans="1:41" ht="33" customHeight="1">
      <c r="A210" s="87">
        <v>588</v>
      </c>
      <c r="B210" s="88" t="s">
        <v>224</v>
      </c>
      <c r="C210" s="89" t="s">
        <v>7017</v>
      </c>
      <c r="D210" s="116">
        <v>0</v>
      </c>
      <c r="E210" s="116">
        <v>0</v>
      </c>
      <c r="F210" s="116">
        <v>0</v>
      </c>
      <c r="G210" s="116">
        <v>0</v>
      </c>
      <c r="H210" s="116">
        <v>0</v>
      </c>
      <c r="I210" s="116">
        <v>0</v>
      </c>
      <c r="J210" s="116">
        <v>0</v>
      </c>
      <c r="K210" s="116">
        <v>0</v>
      </c>
      <c r="L210" s="116">
        <v>0</v>
      </c>
      <c r="M210" s="116">
        <v>0</v>
      </c>
      <c r="N210" s="116">
        <v>0</v>
      </c>
      <c r="O210" s="116">
        <v>0</v>
      </c>
      <c r="P210" s="116">
        <v>0</v>
      </c>
      <c r="Q210" s="116">
        <v>0</v>
      </c>
      <c r="R210" s="116">
        <v>0</v>
      </c>
      <c r="S210" s="116">
        <v>0</v>
      </c>
      <c r="T210" s="116">
        <v>0</v>
      </c>
      <c r="U210" s="116">
        <v>0</v>
      </c>
      <c r="V210" s="116">
        <v>0</v>
      </c>
      <c r="W210" s="116">
        <v>0</v>
      </c>
      <c r="X210" s="116">
        <v>0</v>
      </c>
      <c r="Y210" s="116">
        <v>0</v>
      </c>
      <c r="Z210" s="116">
        <v>0</v>
      </c>
      <c r="AA210" s="116">
        <v>0</v>
      </c>
      <c r="AB210" s="116">
        <v>0</v>
      </c>
      <c r="AC210" s="116">
        <v>0</v>
      </c>
      <c r="AD210" s="116">
        <v>0</v>
      </c>
      <c r="AE210" s="116">
        <v>0</v>
      </c>
      <c r="AF210" s="116">
        <v>0</v>
      </c>
      <c r="AG210" s="116">
        <v>0</v>
      </c>
      <c r="AH210" s="116">
        <v>0</v>
      </c>
      <c r="AI210" s="116">
        <v>0</v>
      </c>
      <c r="AJ210" s="116">
        <v>0</v>
      </c>
      <c r="AK210" s="116">
        <v>0</v>
      </c>
      <c r="AL210" s="95">
        <f t="shared" si="7"/>
        <v>0</v>
      </c>
      <c r="AO210" s="70"/>
    </row>
    <row r="211" spans="1:41" ht="15" customHeight="1">
      <c r="A211" s="87">
        <v>589</v>
      </c>
      <c r="B211" s="88" t="s">
        <v>860</v>
      </c>
      <c r="C211" s="89" t="s">
        <v>7011</v>
      </c>
      <c r="D211" s="116">
        <v>0</v>
      </c>
      <c r="E211" s="116">
        <v>0</v>
      </c>
      <c r="F211" s="116">
        <v>0</v>
      </c>
      <c r="G211" s="116">
        <v>0</v>
      </c>
      <c r="H211" s="116">
        <v>0</v>
      </c>
      <c r="I211" s="116">
        <v>0</v>
      </c>
      <c r="J211" s="116">
        <v>0</v>
      </c>
      <c r="K211" s="116">
        <v>0</v>
      </c>
      <c r="L211" s="116">
        <v>0</v>
      </c>
      <c r="M211" s="116">
        <v>0</v>
      </c>
      <c r="N211" s="116">
        <v>0</v>
      </c>
      <c r="O211" s="116">
        <v>0</v>
      </c>
      <c r="P211" s="116">
        <v>0</v>
      </c>
      <c r="Q211" s="116">
        <v>0</v>
      </c>
      <c r="R211" s="116">
        <v>0</v>
      </c>
      <c r="S211" s="116">
        <v>0</v>
      </c>
      <c r="T211" s="116">
        <v>0</v>
      </c>
      <c r="U211" s="116">
        <v>0</v>
      </c>
      <c r="V211" s="116">
        <v>0</v>
      </c>
      <c r="W211" s="116">
        <v>0</v>
      </c>
      <c r="X211" s="116">
        <v>0</v>
      </c>
      <c r="Y211" s="116">
        <v>0</v>
      </c>
      <c r="Z211" s="116">
        <v>0</v>
      </c>
      <c r="AA211" s="116">
        <v>0</v>
      </c>
      <c r="AB211" s="116">
        <v>0</v>
      </c>
      <c r="AC211" s="116">
        <v>0</v>
      </c>
      <c r="AD211" s="116">
        <v>0</v>
      </c>
      <c r="AE211" s="116">
        <v>0</v>
      </c>
      <c r="AF211" s="116">
        <v>0</v>
      </c>
      <c r="AG211" s="116">
        <v>0</v>
      </c>
      <c r="AH211" s="116">
        <v>0</v>
      </c>
      <c r="AI211" s="116">
        <v>0</v>
      </c>
      <c r="AJ211" s="116">
        <v>0</v>
      </c>
      <c r="AK211" s="116">
        <v>0</v>
      </c>
      <c r="AL211" s="95">
        <f t="shared" si="7"/>
        <v>0</v>
      </c>
      <c r="AO211" s="70"/>
    </row>
    <row r="212" spans="1:41" ht="33" customHeight="1">
      <c r="A212" s="87">
        <v>590</v>
      </c>
      <c r="B212" s="88" t="s">
        <v>861</v>
      </c>
      <c r="C212" s="89" t="s">
        <v>7011</v>
      </c>
      <c r="D212" s="116">
        <v>0</v>
      </c>
      <c r="E212" s="116">
        <v>0</v>
      </c>
      <c r="F212" s="116">
        <v>0</v>
      </c>
      <c r="G212" s="116">
        <v>2364585.1</v>
      </c>
      <c r="H212" s="116">
        <v>0</v>
      </c>
      <c r="I212" s="116">
        <v>0</v>
      </c>
      <c r="J212" s="116">
        <v>0</v>
      </c>
      <c r="K212" s="116">
        <v>0</v>
      </c>
      <c r="L212" s="116">
        <v>525.26</v>
      </c>
      <c r="M212" s="116">
        <v>0</v>
      </c>
      <c r="N212" s="116">
        <v>0</v>
      </c>
      <c r="O212" s="116">
        <v>0</v>
      </c>
      <c r="P212" s="116">
        <v>0</v>
      </c>
      <c r="Q212" s="116">
        <v>0</v>
      </c>
      <c r="R212" s="116">
        <v>0</v>
      </c>
      <c r="S212" s="116">
        <v>0</v>
      </c>
      <c r="T212" s="116">
        <v>0</v>
      </c>
      <c r="U212" s="116">
        <v>0</v>
      </c>
      <c r="V212" s="116">
        <v>0</v>
      </c>
      <c r="W212" s="116">
        <v>0</v>
      </c>
      <c r="X212" s="116">
        <v>0</v>
      </c>
      <c r="Y212" s="116">
        <v>0</v>
      </c>
      <c r="Z212" s="116">
        <v>0</v>
      </c>
      <c r="AA212" s="116">
        <v>0</v>
      </c>
      <c r="AB212" s="116">
        <v>0</v>
      </c>
      <c r="AC212" s="116">
        <v>0</v>
      </c>
      <c r="AD212" s="116">
        <v>0</v>
      </c>
      <c r="AE212" s="116">
        <v>0</v>
      </c>
      <c r="AF212" s="116">
        <v>0</v>
      </c>
      <c r="AG212" s="116">
        <v>0</v>
      </c>
      <c r="AH212" s="116">
        <v>0</v>
      </c>
      <c r="AI212" s="116">
        <v>0</v>
      </c>
      <c r="AJ212" s="116">
        <v>0</v>
      </c>
      <c r="AK212" s="116">
        <v>0</v>
      </c>
      <c r="AL212" s="95">
        <f t="shared" si="7"/>
        <v>2365110.36</v>
      </c>
      <c r="AO212" s="70"/>
    </row>
    <row r="213" spans="1:41" ht="33" customHeight="1">
      <c r="A213" s="87">
        <v>591</v>
      </c>
      <c r="B213" s="88" t="s">
        <v>862</v>
      </c>
      <c r="C213" s="118" t="s">
        <v>7010</v>
      </c>
      <c r="D213" s="116">
        <v>0</v>
      </c>
      <c r="E213" s="116">
        <v>0</v>
      </c>
      <c r="F213" s="116">
        <v>83365241.280000001</v>
      </c>
      <c r="G213" s="116">
        <v>8512398.0800000019</v>
      </c>
      <c r="H213" s="116">
        <v>0</v>
      </c>
      <c r="I213" s="116">
        <v>150</v>
      </c>
      <c r="J213" s="116">
        <v>0</v>
      </c>
      <c r="K213" s="116">
        <v>0</v>
      </c>
      <c r="L213" s="116">
        <v>0</v>
      </c>
      <c r="M213" s="116">
        <v>0</v>
      </c>
      <c r="N213" s="116">
        <v>0</v>
      </c>
      <c r="O213" s="116">
        <v>0</v>
      </c>
      <c r="P213" s="116">
        <v>0</v>
      </c>
      <c r="Q213" s="116">
        <v>0</v>
      </c>
      <c r="R213" s="116">
        <v>0</v>
      </c>
      <c r="S213" s="116">
        <v>0</v>
      </c>
      <c r="T213" s="116">
        <v>0</v>
      </c>
      <c r="U213" s="116">
        <v>0</v>
      </c>
      <c r="V213" s="116">
        <v>0</v>
      </c>
      <c r="W213" s="116">
        <v>0</v>
      </c>
      <c r="X213" s="116">
        <v>0</v>
      </c>
      <c r="Y213" s="116">
        <v>0</v>
      </c>
      <c r="Z213" s="116">
        <v>0</v>
      </c>
      <c r="AA213" s="116">
        <v>0</v>
      </c>
      <c r="AB213" s="116">
        <v>0</v>
      </c>
      <c r="AC213" s="116">
        <v>0</v>
      </c>
      <c r="AD213" s="116">
        <v>0</v>
      </c>
      <c r="AE213" s="116">
        <v>0</v>
      </c>
      <c r="AF213" s="116">
        <v>0</v>
      </c>
      <c r="AG213" s="116">
        <v>0</v>
      </c>
      <c r="AH213" s="116">
        <v>0</v>
      </c>
      <c r="AI213" s="116">
        <v>0</v>
      </c>
      <c r="AJ213" s="116">
        <v>0</v>
      </c>
      <c r="AK213" s="116">
        <v>0</v>
      </c>
      <c r="AL213" s="95">
        <f t="shared" si="7"/>
        <v>91877789.359999999</v>
      </c>
      <c r="AO213" s="70"/>
    </row>
    <row r="214" spans="1:41" ht="33" customHeight="1">
      <c r="A214" s="87">
        <v>592</v>
      </c>
      <c r="B214" s="88" t="s">
        <v>863</v>
      </c>
      <c r="C214" s="118" t="s">
        <v>7014</v>
      </c>
      <c r="D214" s="116">
        <v>0</v>
      </c>
      <c r="E214" s="116">
        <v>0</v>
      </c>
      <c r="F214" s="116">
        <v>37090391.109999999</v>
      </c>
      <c r="G214" s="116">
        <v>479718.27999999997</v>
      </c>
      <c r="H214" s="116">
        <v>0</v>
      </c>
      <c r="I214" s="116">
        <v>50</v>
      </c>
      <c r="J214" s="116">
        <v>0</v>
      </c>
      <c r="K214" s="116">
        <v>0</v>
      </c>
      <c r="L214" s="116">
        <v>0</v>
      </c>
      <c r="M214" s="116">
        <v>0</v>
      </c>
      <c r="N214" s="116">
        <v>0</v>
      </c>
      <c r="O214" s="116">
        <v>0</v>
      </c>
      <c r="P214" s="116">
        <v>0</v>
      </c>
      <c r="Q214" s="116">
        <v>0</v>
      </c>
      <c r="R214" s="116">
        <v>0</v>
      </c>
      <c r="S214" s="116">
        <v>0</v>
      </c>
      <c r="T214" s="116">
        <v>0</v>
      </c>
      <c r="U214" s="116">
        <v>0</v>
      </c>
      <c r="V214" s="116">
        <v>0</v>
      </c>
      <c r="W214" s="116">
        <v>0</v>
      </c>
      <c r="X214" s="116">
        <v>0</v>
      </c>
      <c r="Y214" s="116">
        <v>0</v>
      </c>
      <c r="Z214" s="116">
        <v>0</v>
      </c>
      <c r="AA214" s="116">
        <v>0</v>
      </c>
      <c r="AB214" s="116">
        <v>0</v>
      </c>
      <c r="AC214" s="116">
        <v>0</v>
      </c>
      <c r="AD214" s="116">
        <v>0</v>
      </c>
      <c r="AE214" s="116">
        <v>0</v>
      </c>
      <c r="AF214" s="116">
        <v>0</v>
      </c>
      <c r="AG214" s="116">
        <v>0</v>
      </c>
      <c r="AH214" s="116">
        <v>0</v>
      </c>
      <c r="AI214" s="116">
        <v>0</v>
      </c>
      <c r="AJ214" s="116">
        <v>0</v>
      </c>
      <c r="AK214" s="116">
        <v>0</v>
      </c>
      <c r="AL214" s="95">
        <f t="shared" si="7"/>
        <v>37570159.390000001</v>
      </c>
      <c r="AO214" s="70"/>
    </row>
    <row r="215" spans="1:41" ht="33" customHeight="1">
      <c r="A215" s="87">
        <v>593</v>
      </c>
      <c r="B215" s="88" t="s">
        <v>864</v>
      </c>
      <c r="C215" s="89" t="s">
        <v>7014</v>
      </c>
      <c r="D215" s="116">
        <v>0</v>
      </c>
      <c r="E215" s="116">
        <v>0</v>
      </c>
      <c r="F215" s="116">
        <v>0</v>
      </c>
      <c r="G215" s="116">
        <v>185.6</v>
      </c>
      <c r="H215" s="116">
        <v>0</v>
      </c>
      <c r="I215" s="116">
        <v>0</v>
      </c>
      <c r="J215" s="116">
        <v>0</v>
      </c>
      <c r="K215" s="116">
        <v>0</v>
      </c>
      <c r="L215" s="116">
        <v>0</v>
      </c>
      <c r="M215" s="116">
        <v>0</v>
      </c>
      <c r="N215" s="116">
        <v>0</v>
      </c>
      <c r="O215" s="116">
        <v>0</v>
      </c>
      <c r="P215" s="116">
        <v>0</v>
      </c>
      <c r="Q215" s="116">
        <v>0</v>
      </c>
      <c r="R215" s="116">
        <v>0</v>
      </c>
      <c r="S215" s="116">
        <v>0</v>
      </c>
      <c r="T215" s="116">
        <v>0</v>
      </c>
      <c r="U215" s="116">
        <v>0</v>
      </c>
      <c r="V215" s="116">
        <v>0</v>
      </c>
      <c r="W215" s="116">
        <v>0</v>
      </c>
      <c r="X215" s="116">
        <v>0</v>
      </c>
      <c r="Y215" s="116">
        <v>0</v>
      </c>
      <c r="Z215" s="116">
        <v>0</v>
      </c>
      <c r="AA215" s="116">
        <v>0</v>
      </c>
      <c r="AB215" s="116">
        <v>0</v>
      </c>
      <c r="AC215" s="116">
        <v>0</v>
      </c>
      <c r="AD215" s="116">
        <v>0</v>
      </c>
      <c r="AE215" s="116">
        <v>0</v>
      </c>
      <c r="AF215" s="116">
        <v>0</v>
      </c>
      <c r="AG215" s="116">
        <v>0</v>
      </c>
      <c r="AH215" s="116">
        <v>0</v>
      </c>
      <c r="AI215" s="116">
        <v>0</v>
      </c>
      <c r="AJ215" s="116">
        <v>0</v>
      </c>
      <c r="AK215" s="116">
        <v>0</v>
      </c>
      <c r="AL215" s="95">
        <f t="shared" si="7"/>
        <v>185.6</v>
      </c>
      <c r="AO215" s="70"/>
    </row>
    <row r="216" spans="1:41" ht="33" customHeight="1">
      <c r="A216" s="87">
        <v>594</v>
      </c>
      <c r="B216" s="88" t="s">
        <v>113</v>
      </c>
      <c r="C216" s="89" t="s">
        <v>7008</v>
      </c>
      <c r="D216" s="116">
        <v>0</v>
      </c>
      <c r="E216" s="116">
        <v>0</v>
      </c>
      <c r="F216" s="116">
        <v>0</v>
      </c>
      <c r="G216" s="116">
        <v>18186.129999999997</v>
      </c>
      <c r="H216" s="116">
        <v>0</v>
      </c>
      <c r="I216" s="116">
        <v>0</v>
      </c>
      <c r="J216" s="116">
        <v>365912.4</v>
      </c>
      <c r="K216" s="116">
        <v>0</v>
      </c>
      <c r="L216" s="116">
        <v>5058.7199999999993</v>
      </c>
      <c r="M216" s="116">
        <v>0</v>
      </c>
      <c r="N216" s="116">
        <v>0</v>
      </c>
      <c r="O216" s="116">
        <v>0</v>
      </c>
      <c r="P216" s="116">
        <v>0</v>
      </c>
      <c r="Q216" s="116">
        <v>0</v>
      </c>
      <c r="R216" s="116">
        <v>0</v>
      </c>
      <c r="S216" s="116">
        <v>0</v>
      </c>
      <c r="T216" s="116">
        <v>0</v>
      </c>
      <c r="U216" s="116">
        <v>0</v>
      </c>
      <c r="V216" s="116">
        <v>0</v>
      </c>
      <c r="W216" s="116">
        <v>0</v>
      </c>
      <c r="X216" s="116">
        <v>0</v>
      </c>
      <c r="Y216" s="116">
        <v>0</v>
      </c>
      <c r="Z216" s="116">
        <v>0</v>
      </c>
      <c r="AA216" s="116">
        <v>0</v>
      </c>
      <c r="AB216" s="116">
        <v>0</v>
      </c>
      <c r="AC216" s="116">
        <v>0</v>
      </c>
      <c r="AD216" s="116">
        <v>0</v>
      </c>
      <c r="AE216" s="116">
        <v>0</v>
      </c>
      <c r="AF216" s="116">
        <v>0</v>
      </c>
      <c r="AG216" s="116">
        <v>0</v>
      </c>
      <c r="AH216" s="116">
        <v>0</v>
      </c>
      <c r="AI216" s="116">
        <v>0</v>
      </c>
      <c r="AJ216" s="116">
        <v>0</v>
      </c>
      <c r="AK216" s="116">
        <v>0</v>
      </c>
      <c r="AL216" s="95">
        <f t="shared" si="7"/>
        <v>389157.25</v>
      </c>
      <c r="AO216" s="70"/>
    </row>
    <row r="217" spans="1:41" ht="33" customHeight="1">
      <c r="A217" s="87">
        <v>595</v>
      </c>
      <c r="B217" s="88" t="s">
        <v>1281</v>
      </c>
      <c r="C217" s="118" t="s">
        <v>7008</v>
      </c>
      <c r="D217" s="116">
        <v>0</v>
      </c>
      <c r="E217" s="116">
        <v>0</v>
      </c>
      <c r="F217" s="116">
        <v>0</v>
      </c>
      <c r="G217" s="116">
        <v>2967.34</v>
      </c>
      <c r="H217" s="116">
        <v>0</v>
      </c>
      <c r="I217" s="116">
        <v>0</v>
      </c>
      <c r="J217" s="116">
        <v>0</v>
      </c>
      <c r="K217" s="116">
        <v>0</v>
      </c>
      <c r="L217" s="116">
        <v>1230.33</v>
      </c>
      <c r="M217" s="116">
        <v>0</v>
      </c>
      <c r="N217" s="116">
        <v>0</v>
      </c>
      <c r="O217" s="116">
        <v>0</v>
      </c>
      <c r="P217" s="116">
        <v>0</v>
      </c>
      <c r="Q217" s="116">
        <v>0</v>
      </c>
      <c r="R217" s="116">
        <v>0</v>
      </c>
      <c r="S217" s="116">
        <v>0</v>
      </c>
      <c r="T217" s="116">
        <v>0</v>
      </c>
      <c r="U217" s="116">
        <v>0</v>
      </c>
      <c r="V217" s="116">
        <v>0</v>
      </c>
      <c r="W217" s="116">
        <v>0</v>
      </c>
      <c r="X217" s="116">
        <v>0</v>
      </c>
      <c r="Y217" s="116">
        <v>0</v>
      </c>
      <c r="Z217" s="116">
        <v>0</v>
      </c>
      <c r="AA217" s="116">
        <v>0</v>
      </c>
      <c r="AB217" s="116">
        <v>0</v>
      </c>
      <c r="AC217" s="116">
        <v>0</v>
      </c>
      <c r="AD217" s="116">
        <v>0</v>
      </c>
      <c r="AE217" s="116">
        <v>0</v>
      </c>
      <c r="AF217" s="116">
        <v>0</v>
      </c>
      <c r="AG217" s="116">
        <v>0</v>
      </c>
      <c r="AH217" s="116">
        <v>0</v>
      </c>
      <c r="AI217" s="116">
        <v>0</v>
      </c>
      <c r="AJ217" s="116">
        <v>0</v>
      </c>
      <c r="AK217" s="116">
        <v>0</v>
      </c>
      <c r="AL217" s="95">
        <f t="shared" si="7"/>
        <v>4197.67</v>
      </c>
      <c r="AO217" s="70"/>
    </row>
    <row r="218" spans="1:41" ht="33" customHeight="1">
      <c r="A218" s="87">
        <v>620</v>
      </c>
      <c r="B218" s="88" t="s">
        <v>865</v>
      </c>
      <c r="C218" s="89" t="s">
        <v>7009</v>
      </c>
      <c r="D218" s="116">
        <v>0</v>
      </c>
      <c r="E218" s="116">
        <v>0</v>
      </c>
      <c r="F218" s="116">
        <v>0</v>
      </c>
      <c r="G218" s="116">
        <v>0</v>
      </c>
      <c r="H218" s="116">
        <v>0</v>
      </c>
      <c r="I218" s="116">
        <v>0</v>
      </c>
      <c r="J218" s="116">
        <v>0</v>
      </c>
      <c r="K218" s="116">
        <v>0</v>
      </c>
      <c r="L218" s="116">
        <v>0</v>
      </c>
      <c r="M218" s="116">
        <v>0</v>
      </c>
      <c r="N218" s="116">
        <v>0</v>
      </c>
      <c r="O218" s="116">
        <v>0</v>
      </c>
      <c r="P218" s="116">
        <v>0</v>
      </c>
      <c r="Q218" s="116">
        <v>0</v>
      </c>
      <c r="R218" s="116">
        <v>0</v>
      </c>
      <c r="S218" s="116">
        <v>0</v>
      </c>
      <c r="T218" s="116">
        <v>0</v>
      </c>
      <c r="U218" s="116">
        <v>0</v>
      </c>
      <c r="V218" s="116">
        <v>0</v>
      </c>
      <c r="W218" s="116">
        <v>0</v>
      </c>
      <c r="X218" s="116">
        <v>0</v>
      </c>
      <c r="Y218" s="116">
        <v>0</v>
      </c>
      <c r="Z218" s="116">
        <v>0</v>
      </c>
      <c r="AA218" s="116">
        <v>0</v>
      </c>
      <c r="AB218" s="116">
        <v>0</v>
      </c>
      <c r="AC218" s="116">
        <v>0</v>
      </c>
      <c r="AD218" s="116">
        <v>0</v>
      </c>
      <c r="AE218" s="116">
        <v>0</v>
      </c>
      <c r="AF218" s="116">
        <v>0</v>
      </c>
      <c r="AG218" s="116">
        <v>0</v>
      </c>
      <c r="AH218" s="116">
        <v>0</v>
      </c>
      <c r="AI218" s="116">
        <v>0</v>
      </c>
      <c r="AJ218" s="116">
        <v>0</v>
      </c>
      <c r="AK218" s="116">
        <v>0</v>
      </c>
      <c r="AL218" s="95">
        <f t="shared" si="7"/>
        <v>0</v>
      </c>
      <c r="AO218" s="70"/>
    </row>
    <row r="219" spans="1:41" ht="33" customHeight="1">
      <c r="A219" s="87">
        <v>633</v>
      </c>
      <c r="B219" s="88" t="s">
        <v>231</v>
      </c>
      <c r="C219" s="89" t="s">
        <v>7015</v>
      </c>
      <c r="D219" s="116">
        <v>0</v>
      </c>
      <c r="E219" s="116">
        <v>0</v>
      </c>
      <c r="F219" s="116">
        <v>0</v>
      </c>
      <c r="G219" s="116">
        <v>0</v>
      </c>
      <c r="H219" s="116">
        <v>0</v>
      </c>
      <c r="I219" s="116">
        <v>0</v>
      </c>
      <c r="J219" s="116">
        <v>0</v>
      </c>
      <c r="K219" s="116">
        <v>0</v>
      </c>
      <c r="L219" s="116">
        <v>0</v>
      </c>
      <c r="M219" s="116">
        <v>0</v>
      </c>
      <c r="N219" s="116">
        <v>0</v>
      </c>
      <c r="O219" s="116">
        <v>0</v>
      </c>
      <c r="P219" s="116">
        <v>0</v>
      </c>
      <c r="Q219" s="116">
        <v>0</v>
      </c>
      <c r="R219" s="116">
        <v>0</v>
      </c>
      <c r="S219" s="116">
        <v>0</v>
      </c>
      <c r="T219" s="116">
        <v>0</v>
      </c>
      <c r="U219" s="116">
        <v>0</v>
      </c>
      <c r="V219" s="116">
        <v>0</v>
      </c>
      <c r="W219" s="116">
        <v>0</v>
      </c>
      <c r="X219" s="116">
        <v>0</v>
      </c>
      <c r="Y219" s="116">
        <v>0</v>
      </c>
      <c r="Z219" s="116">
        <v>0</v>
      </c>
      <c r="AA219" s="116">
        <v>0</v>
      </c>
      <c r="AB219" s="116">
        <v>0</v>
      </c>
      <c r="AC219" s="116">
        <v>0</v>
      </c>
      <c r="AD219" s="116">
        <v>0</v>
      </c>
      <c r="AE219" s="116">
        <v>0</v>
      </c>
      <c r="AF219" s="116">
        <v>0</v>
      </c>
      <c r="AG219" s="116">
        <v>0</v>
      </c>
      <c r="AH219" s="116">
        <v>0</v>
      </c>
      <c r="AI219" s="116">
        <v>0</v>
      </c>
      <c r="AJ219" s="116">
        <v>0</v>
      </c>
      <c r="AK219" s="116">
        <v>0</v>
      </c>
      <c r="AL219" s="95">
        <f t="shared" si="7"/>
        <v>0</v>
      </c>
      <c r="AO219" s="70"/>
    </row>
    <row r="220" spans="1:41" ht="33" customHeight="1">
      <c r="A220" s="87">
        <v>634</v>
      </c>
      <c r="B220" s="88" t="s">
        <v>866</v>
      </c>
      <c r="C220" s="89" t="s">
        <v>7016</v>
      </c>
      <c r="D220" s="116">
        <v>0</v>
      </c>
      <c r="E220" s="116">
        <v>0</v>
      </c>
      <c r="F220" s="116">
        <v>0</v>
      </c>
      <c r="G220" s="116">
        <v>0</v>
      </c>
      <c r="H220" s="116">
        <v>0</v>
      </c>
      <c r="I220" s="116">
        <v>0</v>
      </c>
      <c r="J220" s="116">
        <v>0</v>
      </c>
      <c r="K220" s="116">
        <v>0</v>
      </c>
      <c r="L220" s="116">
        <v>0</v>
      </c>
      <c r="M220" s="116">
        <v>0</v>
      </c>
      <c r="N220" s="116">
        <v>0</v>
      </c>
      <c r="O220" s="116">
        <v>0</v>
      </c>
      <c r="P220" s="116">
        <v>0</v>
      </c>
      <c r="Q220" s="116">
        <v>0</v>
      </c>
      <c r="R220" s="116">
        <v>0</v>
      </c>
      <c r="S220" s="116">
        <v>0</v>
      </c>
      <c r="T220" s="116">
        <v>0</v>
      </c>
      <c r="U220" s="116">
        <v>0</v>
      </c>
      <c r="V220" s="116">
        <v>0</v>
      </c>
      <c r="W220" s="116">
        <v>0</v>
      </c>
      <c r="X220" s="116">
        <v>0</v>
      </c>
      <c r="Y220" s="116">
        <v>0</v>
      </c>
      <c r="Z220" s="116">
        <v>0</v>
      </c>
      <c r="AA220" s="116">
        <v>0</v>
      </c>
      <c r="AB220" s="116">
        <v>0</v>
      </c>
      <c r="AC220" s="116">
        <v>0</v>
      </c>
      <c r="AD220" s="116">
        <v>0</v>
      </c>
      <c r="AE220" s="116">
        <v>0</v>
      </c>
      <c r="AF220" s="116">
        <v>0</v>
      </c>
      <c r="AG220" s="116">
        <v>0</v>
      </c>
      <c r="AH220" s="116">
        <v>0</v>
      </c>
      <c r="AI220" s="116">
        <v>0</v>
      </c>
      <c r="AJ220" s="116">
        <v>0</v>
      </c>
      <c r="AK220" s="116">
        <v>0</v>
      </c>
      <c r="AL220" s="95">
        <f t="shared" si="7"/>
        <v>0</v>
      </c>
      <c r="AO220" s="70"/>
    </row>
    <row r="221" spans="1:41" ht="33" customHeight="1">
      <c r="A221" s="87">
        <v>650</v>
      </c>
      <c r="B221" s="88" t="s">
        <v>233</v>
      </c>
      <c r="C221" s="89" t="s">
        <v>7017</v>
      </c>
      <c r="D221" s="116">
        <v>0</v>
      </c>
      <c r="E221" s="116">
        <v>0</v>
      </c>
      <c r="F221" s="116">
        <v>0</v>
      </c>
      <c r="G221" s="116">
        <v>31950.239999999998</v>
      </c>
      <c r="H221" s="116">
        <v>0</v>
      </c>
      <c r="I221" s="116">
        <v>0</v>
      </c>
      <c r="J221" s="116">
        <v>27699</v>
      </c>
      <c r="K221" s="116">
        <v>0</v>
      </c>
      <c r="L221" s="116">
        <v>0</v>
      </c>
      <c r="M221" s="116">
        <v>0</v>
      </c>
      <c r="N221" s="116">
        <v>0</v>
      </c>
      <c r="O221" s="116">
        <v>0</v>
      </c>
      <c r="P221" s="116">
        <v>0</v>
      </c>
      <c r="Q221" s="116">
        <v>0</v>
      </c>
      <c r="R221" s="116">
        <v>0</v>
      </c>
      <c r="S221" s="116">
        <v>0</v>
      </c>
      <c r="T221" s="116">
        <v>0</v>
      </c>
      <c r="U221" s="116">
        <v>0</v>
      </c>
      <c r="V221" s="116">
        <v>0</v>
      </c>
      <c r="W221" s="116">
        <v>0</v>
      </c>
      <c r="X221" s="116">
        <v>0</v>
      </c>
      <c r="Y221" s="116">
        <v>0</v>
      </c>
      <c r="Z221" s="116">
        <v>0</v>
      </c>
      <c r="AA221" s="116">
        <v>0</v>
      </c>
      <c r="AB221" s="116">
        <v>0</v>
      </c>
      <c r="AC221" s="116">
        <v>0</v>
      </c>
      <c r="AD221" s="116">
        <v>0</v>
      </c>
      <c r="AE221" s="116">
        <v>0</v>
      </c>
      <c r="AF221" s="116">
        <v>0</v>
      </c>
      <c r="AG221" s="116">
        <v>0</v>
      </c>
      <c r="AH221" s="116">
        <v>0</v>
      </c>
      <c r="AI221" s="116">
        <v>0</v>
      </c>
      <c r="AJ221" s="116">
        <v>0</v>
      </c>
      <c r="AK221" s="116">
        <v>0</v>
      </c>
      <c r="AL221" s="95">
        <f t="shared" si="7"/>
        <v>59649.24</v>
      </c>
      <c r="AO221" s="70"/>
    </row>
    <row r="222" spans="1:41" ht="33" customHeight="1">
      <c r="A222" s="87">
        <v>660</v>
      </c>
      <c r="B222" s="88" t="s">
        <v>234</v>
      </c>
      <c r="C222" s="89" t="s">
        <v>7015</v>
      </c>
      <c r="D222" s="116">
        <v>0</v>
      </c>
      <c r="E222" s="116">
        <v>0</v>
      </c>
      <c r="F222" s="116">
        <v>121531827.00000001</v>
      </c>
      <c r="G222" s="116">
        <v>78541.000000000015</v>
      </c>
      <c r="H222" s="116">
        <v>0</v>
      </c>
      <c r="I222" s="116">
        <v>0</v>
      </c>
      <c r="J222" s="116">
        <v>0</v>
      </c>
      <c r="K222" s="116">
        <v>0</v>
      </c>
      <c r="L222" s="116">
        <v>0</v>
      </c>
      <c r="M222" s="116">
        <v>0</v>
      </c>
      <c r="N222" s="116">
        <v>0</v>
      </c>
      <c r="O222" s="116">
        <v>0</v>
      </c>
      <c r="P222" s="116">
        <v>0</v>
      </c>
      <c r="Q222" s="116">
        <v>245777.41</v>
      </c>
      <c r="R222" s="116">
        <v>0</v>
      </c>
      <c r="S222" s="116">
        <v>0</v>
      </c>
      <c r="T222" s="116">
        <v>0</v>
      </c>
      <c r="U222" s="116">
        <v>0</v>
      </c>
      <c r="V222" s="116">
        <v>0</v>
      </c>
      <c r="W222" s="116">
        <v>0</v>
      </c>
      <c r="X222" s="116">
        <v>0</v>
      </c>
      <c r="Y222" s="116">
        <v>0</v>
      </c>
      <c r="Z222" s="116">
        <v>0</v>
      </c>
      <c r="AA222" s="116">
        <v>0</v>
      </c>
      <c r="AB222" s="116">
        <v>0</v>
      </c>
      <c r="AC222" s="116">
        <v>0</v>
      </c>
      <c r="AD222" s="116">
        <v>0</v>
      </c>
      <c r="AE222" s="116">
        <v>0</v>
      </c>
      <c r="AF222" s="116">
        <v>0</v>
      </c>
      <c r="AG222" s="116">
        <v>0</v>
      </c>
      <c r="AH222" s="116">
        <v>0</v>
      </c>
      <c r="AI222" s="116">
        <v>0</v>
      </c>
      <c r="AJ222" s="116">
        <v>0</v>
      </c>
      <c r="AK222" s="116">
        <v>0</v>
      </c>
      <c r="AL222" s="95">
        <f t="shared" si="7"/>
        <v>121856145.41000001</v>
      </c>
      <c r="AO222" s="70"/>
    </row>
    <row r="223" spans="1:41" ht="33" customHeight="1">
      <c r="A223" s="87">
        <v>661</v>
      </c>
      <c r="B223" s="88" t="s">
        <v>235</v>
      </c>
      <c r="C223" s="89" t="s">
        <v>7015</v>
      </c>
      <c r="D223" s="116">
        <v>0</v>
      </c>
      <c r="E223" s="116">
        <v>0</v>
      </c>
      <c r="F223" s="116">
        <v>260.55</v>
      </c>
      <c r="G223" s="116">
        <v>0</v>
      </c>
      <c r="H223" s="116">
        <v>0</v>
      </c>
      <c r="I223" s="116">
        <v>0</v>
      </c>
      <c r="J223" s="116">
        <v>0</v>
      </c>
      <c r="K223" s="116">
        <v>0</v>
      </c>
      <c r="L223" s="116">
        <v>0</v>
      </c>
      <c r="M223" s="116">
        <v>0</v>
      </c>
      <c r="N223" s="116">
        <v>0</v>
      </c>
      <c r="O223" s="116">
        <v>0</v>
      </c>
      <c r="P223" s="116">
        <v>0</v>
      </c>
      <c r="Q223" s="116">
        <v>0</v>
      </c>
      <c r="R223" s="116">
        <v>0</v>
      </c>
      <c r="S223" s="116">
        <v>0</v>
      </c>
      <c r="T223" s="116">
        <v>0</v>
      </c>
      <c r="U223" s="116">
        <v>0</v>
      </c>
      <c r="V223" s="116">
        <v>0</v>
      </c>
      <c r="W223" s="116">
        <v>0</v>
      </c>
      <c r="X223" s="116">
        <v>0</v>
      </c>
      <c r="Y223" s="116">
        <v>0</v>
      </c>
      <c r="Z223" s="116">
        <v>0</v>
      </c>
      <c r="AA223" s="116">
        <v>0</v>
      </c>
      <c r="AB223" s="116">
        <v>0</v>
      </c>
      <c r="AC223" s="116">
        <v>0</v>
      </c>
      <c r="AD223" s="116">
        <v>0</v>
      </c>
      <c r="AE223" s="116">
        <v>0</v>
      </c>
      <c r="AF223" s="116">
        <v>0</v>
      </c>
      <c r="AG223" s="116">
        <v>0</v>
      </c>
      <c r="AH223" s="116">
        <v>0</v>
      </c>
      <c r="AI223" s="116">
        <v>0</v>
      </c>
      <c r="AJ223" s="116">
        <v>0</v>
      </c>
      <c r="AK223" s="116">
        <v>0</v>
      </c>
      <c r="AL223" s="95">
        <f t="shared" si="7"/>
        <v>260.55</v>
      </c>
      <c r="AO223" s="70"/>
    </row>
    <row r="224" spans="1:41" ht="33" customHeight="1">
      <c r="A224" s="87">
        <v>670</v>
      </c>
      <c r="B224" s="88" t="s">
        <v>236</v>
      </c>
      <c r="C224" s="89" t="s">
        <v>7009</v>
      </c>
      <c r="D224" s="116">
        <v>0</v>
      </c>
      <c r="E224" s="116">
        <v>2973.09</v>
      </c>
      <c r="F224" s="116">
        <v>15030198.510000005</v>
      </c>
      <c r="G224" s="116">
        <v>46658.979999999996</v>
      </c>
      <c r="H224" s="116">
        <v>0</v>
      </c>
      <c r="I224" s="116">
        <v>0</v>
      </c>
      <c r="J224" s="116">
        <v>0</v>
      </c>
      <c r="K224" s="116">
        <v>0</v>
      </c>
      <c r="L224" s="116">
        <v>0</v>
      </c>
      <c r="M224" s="116">
        <v>0</v>
      </c>
      <c r="N224" s="116">
        <v>0</v>
      </c>
      <c r="O224" s="116">
        <v>0</v>
      </c>
      <c r="P224" s="116">
        <v>0</v>
      </c>
      <c r="Q224" s="116">
        <v>5096</v>
      </c>
      <c r="R224" s="116">
        <v>0</v>
      </c>
      <c r="S224" s="116">
        <v>0</v>
      </c>
      <c r="T224" s="116">
        <v>0</v>
      </c>
      <c r="U224" s="116">
        <v>0</v>
      </c>
      <c r="V224" s="116">
        <v>0</v>
      </c>
      <c r="W224" s="116">
        <v>0</v>
      </c>
      <c r="X224" s="116">
        <v>0</v>
      </c>
      <c r="Y224" s="116">
        <v>0</v>
      </c>
      <c r="Z224" s="116">
        <v>0</v>
      </c>
      <c r="AA224" s="116">
        <v>0</v>
      </c>
      <c r="AB224" s="116">
        <v>0</v>
      </c>
      <c r="AC224" s="116">
        <v>0</v>
      </c>
      <c r="AD224" s="116">
        <v>0</v>
      </c>
      <c r="AE224" s="116">
        <v>0</v>
      </c>
      <c r="AF224" s="116">
        <v>0</v>
      </c>
      <c r="AG224" s="116">
        <v>0</v>
      </c>
      <c r="AH224" s="116">
        <v>0</v>
      </c>
      <c r="AI224" s="116">
        <v>0</v>
      </c>
      <c r="AJ224" s="116">
        <v>0</v>
      </c>
      <c r="AK224" s="116">
        <v>0</v>
      </c>
      <c r="AL224" s="95">
        <f t="shared" si="7"/>
        <v>15084926.580000006</v>
      </c>
      <c r="AO224" s="70"/>
    </row>
    <row r="225" spans="1:41" ht="33" customHeight="1">
      <c r="A225" s="87">
        <v>680</v>
      </c>
      <c r="B225" s="88" t="s">
        <v>867</v>
      </c>
      <c r="C225" s="118" t="s">
        <v>7012</v>
      </c>
      <c r="D225" s="116">
        <v>0</v>
      </c>
      <c r="E225" s="116">
        <v>0</v>
      </c>
      <c r="F225" s="116">
        <v>0</v>
      </c>
      <c r="G225" s="116">
        <v>98617.67</v>
      </c>
      <c r="H225" s="116">
        <v>0</v>
      </c>
      <c r="I225" s="116">
        <v>0</v>
      </c>
      <c r="J225" s="116">
        <v>0</v>
      </c>
      <c r="K225" s="116">
        <v>0</v>
      </c>
      <c r="L225" s="116">
        <v>0</v>
      </c>
      <c r="M225" s="116">
        <v>0</v>
      </c>
      <c r="N225" s="116">
        <v>0</v>
      </c>
      <c r="O225" s="116">
        <v>0</v>
      </c>
      <c r="P225" s="116">
        <v>0</v>
      </c>
      <c r="Q225" s="116">
        <v>0</v>
      </c>
      <c r="R225" s="116">
        <v>0</v>
      </c>
      <c r="S225" s="116">
        <v>0</v>
      </c>
      <c r="T225" s="116">
        <v>0</v>
      </c>
      <c r="U225" s="116">
        <v>0</v>
      </c>
      <c r="V225" s="116">
        <v>0</v>
      </c>
      <c r="W225" s="116">
        <v>0</v>
      </c>
      <c r="X225" s="116">
        <v>0</v>
      </c>
      <c r="Y225" s="116">
        <v>0</v>
      </c>
      <c r="Z225" s="116">
        <v>0</v>
      </c>
      <c r="AA225" s="116">
        <v>0</v>
      </c>
      <c r="AB225" s="116">
        <v>0</v>
      </c>
      <c r="AC225" s="116">
        <v>0</v>
      </c>
      <c r="AD225" s="116">
        <v>0</v>
      </c>
      <c r="AE225" s="116">
        <v>0</v>
      </c>
      <c r="AF225" s="116">
        <v>0</v>
      </c>
      <c r="AG225" s="116">
        <v>0</v>
      </c>
      <c r="AH225" s="116">
        <v>0</v>
      </c>
      <c r="AI225" s="116">
        <v>0</v>
      </c>
      <c r="AJ225" s="116">
        <v>0</v>
      </c>
      <c r="AK225" s="116">
        <v>0</v>
      </c>
      <c r="AL225" s="95">
        <f t="shared" si="7"/>
        <v>98617.67</v>
      </c>
      <c r="AO225" s="70"/>
    </row>
    <row r="226" spans="1:41" ht="33" customHeight="1">
      <c r="A226" s="87">
        <v>681</v>
      </c>
      <c r="B226" s="88" t="s">
        <v>238</v>
      </c>
      <c r="C226" s="89" t="s">
        <v>7016</v>
      </c>
      <c r="D226" s="116">
        <v>0</v>
      </c>
      <c r="E226" s="116">
        <v>0</v>
      </c>
      <c r="F226" s="116">
        <v>0</v>
      </c>
      <c r="G226" s="116">
        <v>294</v>
      </c>
      <c r="H226" s="116">
        <v>0</v>
      </c>
      <c r="I226" s="116">
        <v>0</v>
      </c>
      <c r="J226" s="116">
        <v>0</v>
      </c>
      <c r="K226" s="116">
        <v>0</v>
      </c>
      <c r="L226" s="116">
        <v>0</v>
      </c>
      <c r="M226" s="116">
        <v>0</v>
      </c>
      <c r="N226" s="116">
        <v>0</v>
      </c>
      <c r="O226" s="116">
        <v>0</v>
      </c>
      <c r="P226" s="116">
        <v>0</v>
      </c>
      <c r="Q226" s="116">
        <v>0</v>
      </c>
      <c r="R226" s="116">
        <v>0</v>
      </c>
      <c r="S226" s="116">
        <v>0</v>
      </c>
      <c r="T226" s="116">
        <v>0</v>
      </c>
      <c r="U226" s="116">
        <v>0</v>
      </c>
      <c r="V226" s="116">
        <v>0</v>
      </c>
      <c r="W226" s="116">
        <v>0</v>
      </c>
      <c r="X226" s="116">
        <v>0</v>
      </c>
      <c r="Y226" s="116">
        <v>0</v>
      </c>
      <c r="Z226" s="116">
        <v>0</v>
      </c>
      <c r="AA226" s="116">
        <v>0</v>
      </c>
      <c r="AB226" s="116">
        <v>0</v>
      </c>
      <c r="AC226" s="116">
        <v>0</v>
      </c>
      <c r="AD226" s="116">
        <v>0</v>
      </c>
      <c r="AE226" s="116">
        <v>0</v>
      </c>
      <c r="AF226" s="116">
        <v>0</v>
      </c>
      <c r="AG226" s="116">
        <v>0</v>
      </c>
      <c r="AH226" s="116">
        <v>0</v>
      </c>
      <c r="AI226" s="116">
        <v>0</v>
      </c>
      <c r="AJ226" s="116">
        <v>0</v>
      </c>
      <c r="AK226" s="116">
        <v>0</v>
      </c>
      <c r="AL226" s="95">
        <f t="shared" si="7"/>
        <v>294</v>
      </c>
      <c r="AO226" s="70"/>
    </row>
    <row r="227" spans="1:41" ht="33" customHeight="1">
      <c r="A227" s="87">
        <v>682</v>
      </c>
      <c r="B227" s="88" t="s">
        <v>868</v>
      </c>
      <c r="C227" s="118" t="s">
        <v>7015</v>
      </c>
      <c r="D227" s="116">
        <v>0</v>
      </c>
      <c r="E227" s="116">
        <v>0</v>
      </c>
      <c r="F227" s="116">
        <v>0</v>
      </c>
      <c r="G227" s="116">
        <v>753.77</v>
      </c>
      <c r="H227" s="116">
        <v>0</v>
      </c>
      <c r="I227" s="116">
        <v>0</v>
      </c>
      <c r="J227" s="116">
        <v>0</v>
      </c>
      <c r="K227" s="116">
        <v>0</v>
      </c>
      <c r="L227" s="116">
        <v>0</v>
      </c>
      <c r="M227" s="116">
        <v>0</v>
      </c>
      <c r="N227" s="116">
        <v>0</v>
      </c>
      <c r="O227" s="116">
        <v>0</v>
      </c>
      <c r="P227" s="116">
        <v>0</v>
      </c>
      <c r="Q227" s="116">
        <v>0</v>
      </c>
      <c r="R227" s="116">
        <v>0</v>
      </c>
      <c r="S227" s="116">
        <v>0</v>
      </c>
      <c r="T227" s="116">
        <v>0</v>
      </c>
      <c r="U227" s="116">
        <v>0</v>
      </c>
      <c r="V227" s="116">
        <v>0</v>
      </c>
      <c r="W227" s="116">
        <v>0</v>
      </c>
      <c r="X227" s="116">
        <v>0</v>
      </c>
      <c r="Y227" s="116">
        <v>0</v>
      </c>
      <c r="Z227" s="116">
        <v>0</v>
      </c>
      <c r="AA227" s="116">
        <v>0</v>
      </c>
      <c r="AB227" s="116">
        <v>0</v>
      </c>
      <c r="AC227" s="116">
        <v>0</v>
      </c>
      <c r="AD227" s="116">
        <v>0</v>
      </c>
      <c r="AE227" s="116">
        <v>0</v>
      </c>
      <c r="AF227" s="116">
        <v>0</v>
      </c>
      <c r="AG227" s="116">
        <v>0</v>
      </c>
      <c r="AH227" s="116">
        <v>0</v>
      </c>
      <c r="AI227" s="116">
        <v>0</v>
      </c>
      <c r="AJ227" s="116">
        <v>0</v>
      </c>
      <c r="AK227" s="116">
        <v>0</v>
      </c>
      <c r="AL227" s="95">
        <f t="shared" si="7"/>
        <v>753.77</v>
      </c>
      <c r="AO227" s="70"/>
    </row>
    <row r="228" spans="1:41" ht="33" customHeight="1">
      <c r="A228" s="87">
        <v>683</v>
      </c>
      <c r="B228" s="88" t="s">
        <v>869</v>
      </c>
      <c r="C228" s="89" t="s">
        <v>7012</v>
      </c>
      <c r="D228" s="116">
        <v>0</v>
      </c>
      <c r="E228" s="116">
        <v>0</v>
      </c>
      <c r="F228" s="116">
        <v>0</v>
      </c>
      <c r="G228" s="116">
        <v>0</v>
      </c>
      <c r="H228" s="116">
        <v>0</v>
      </c>
      <c r="I228" s="116">
        <v>0</v>
      </c>
      <c r="J228" s="116">
        <v>0</v>
      </c>
      <c r="K228" s="116">
        <v>0</v>
      </c>
      <c r="L228" s="116">
        <v>0</v>
      </c>
      <c r="M228" s="116">
        <v>0</v>
      </c>
      <c r="N228" s="116">
        <v>0</v>
      </c>
      <c r="O228" s="116">
        <v>0</v>
      </c>
      <c r="P228" s="116">
        <v>0</v>
      </c>
      <c r="Q228" s="116">
        <v>0</v>
      </c>
      <c r="R228" s="116">
        <v>0</v>
      </c>
      <c r="S228" s="116">
        <v>0</v>
      </c>
      <c r="T228" s="116">
        <v>0</v>
      </c>
      <c r="U228" s="116">
        <v>0</v>
      </c>
      <c r="V228" s="116">
        <v>0</v>
      </c>
      <c r="W228" s="116">
        <v>0</v>
      </c>
      <c r="X228" s="116">
        <v>0</v>
      </c>
      <c r="Y228" s="116">
        <v>0</v>
      </c>
      <c r="Z228" s="116">
        <v>0</v>
      </c>
      <c r="AA228" s="116">
        <v>0</v>
      </c>
      <c r="AB228" s="116">
        <v>0</v>
      </c>
      <c r="AC228" s="116">
        <v>0</v>
      </c>
      <c r="AD228" s="116">
        <v>0</v>
      </c>
      <c r="AE228" s="116">
        <v>0</v>
      </c>
      <c r="AF228" s="116">
        <v>0</v>
      </c>
      <c r="AG228" s="116">
        <v>0</v>
      </c>
      <c r="AH228" s="116">
        <v>0</v>
      </c>
      <c r="AI228" s="116">
        <v>0</v>
      </c>
      <c r="AJ228" s="116">
        <v>0</v>
      </c>
      <c r="AK228" s="116">
        <v>0</v>
      </c>
      <c r="AL228" s="95">
        <f t="shared" si="7"/>
        <v>0</v>
      </c>
      <c r="AO228" s="70"/>
    </row>
    <row r="229" spans="1:41" ht="33" customHeight="1">
      <c r="A229" s="87">
        <v>716</v>
      </c>
      <c r="B229" s="88" t="s">
        <v>870</v>
      </c>
      <c r="C229" s="118" t="s">
        <v>1317</v>
      </c>
      <c r="D229" s="116">
        <v>0</v>
      </c>
      <c r="E229" s="116">
        <v>0</v>
      </c>
      <c r="F229" s="116">
        <v>0</v>
      </c>
      <c r="G229" s="116">
        <v>0</v>
      </c>
      <c r="H229" s="116">
        <v>0</v>
      </c>
      <c r="I229" s="116">
        <v>0</v>
      </c>
      <c r="J229" s="116">
        <v>0</v>
      </c>
      <c r="K229" s="116">
        <v>0</v>
      </c>
      <c r="L229" s="116">
        <v>0</v>
      </c>
      <c r="M229" s="116">
        <v>0</v>
      </c>
      <c r="N229" s="116">
        <v>0</v>
      </c>
      <c r="O229" s="116">
        <v>0</v>
      </c>
      <c r="P229" s="116">
        <v>0</v>
      </c>
      <c r="Q229" s="116">
        <v>0</v>
      </c>
      <c r="R229" s="116">
        <v>0</v>
      </c>
      <c r="S229" s="116">
        <v>0</v>
      </c>
      <c r="T229" s="116">
        <v>0</v>
      </c>
      <c r="U229" s="116">
        <v>0</v>
      </c>
      <c r="V229" s="116">
        <v>0</v>
      </c>
      <c r="W229" s="116">
        <v>0</v>
      </c>
      <c r="X229" s="116">
        <v>0</v>
      </c>
      <c r="Y229" s="116">
        <v>0</v>
      </c>
      <c r="Z229" s="116">
        <v>0</v>
      </c>
      <c r="AA229" s="116">
        <v>0</v>
      </c>
      <c r="AB229" s="116">
        <v>0</v>
      </c>
      <c r="AC229" s="116">
        <v>0</v>
      </c>
      <c r="AD229" s="116">
        <v>0</v>
      </c>
      <c r="AE229" s="116">
        <v>0</v>
      </c>
      <c r="AF229" s="116">
        <v>0</v>
      </c>
      <c r="AG229" s="116">
        <v>0</v>
      </c>
      <c r="AH229" s="116">
        <v>0</v>
      </c>
      <c r="AI229" s="116">
        <v>0</v>
      </c>
      <c r="AJ229" s="116">
        <v>0</v>
      </c>
      <c r="AK229" s="116">
        <v>0</v>
      </c>
      <c r="AL229" s="95">
        <f t="shared" si="7"/>
        <v>0</v>
      </c>
      <c r="AO229" s="70"/>
    </row>
    <row r="230" spans="1:41" ht="33" customHeight="1">
      <c r="A230" s="87">
        <v>718</v>
      </c>
      <c r="B230" s="88" t="s">
        <v>242</v>
      </c>
      <c r="C230" s="118" t="s">
        <v>1317</v>
      </c>
      <c r="D230" s="116">
        <v>0</v>
      </c>
      <c r="E230" s="116">
        <v>0</v>
      </c>
      <c r="F230" s="116">
        <v>0</v>
      </c>
      <c r="G230" s="116">
        <v>0</v>
      </c>
      <c r="H230" s="116">
        <v>0</v>
      </c>
      <c r="I230" s="116">
        <v>0</v>
      </c>
      <c r="J230" s="116">
        <v>0</v>
      </c>
      <c r="K230" s="116">
        <v>0</v>
      </c>
      <c r="L230" s="116">
        <v>0</v>
      </c>
      <c r="M230" s="116">
        <v>0</v>
      </c>
      <c r="N230" s="116">
        <v>0</v>
      </c>
      <c r="O230" s="116">
        <v>0</v>
      </c>
      <c r="P230" s="116">
        <v>0</v>
      </c>
      <c r="Q230" s="116">
        <v>0</v>
      </c>
      <c r="R230" s="116">
        <v>0</v>
      </c>
      <c r="S230" s="116">
        <v>0</v>
      </c>
      <c r="T230" s="116">
        <v>0</v>
      </c>
      <c r="U230" s="116">
        <v>0</v>
      </c>
      <c r="V230" s="116">
        <v>0</v>
      </c>
      <c r="W230" s="116">
        <v>0</v>
      </c>
      <c r="X230" s="116">
        <v>0</v>
      </c>
      <c r="Y230" s="116">
        <v>0</v>
      </c>
      <c r="Z230" s="116">
        <v>0</v>
      </c>
      <c r="AA230" s="116">
        <v>0</v>
      </c>
      <c r="AB230" s="116">
        <v>0</v>
      </c>
      <c r="AC230" s="116">
        <v>0</v>
      </c>
      <c r="AD230" s="116">
        <v>0</v>
      </c>
      <c r="AE230" s="116">
        <v>0</v>
      </c>
      <c r="AF230" s="116">
        <v>0</v>
      </c>
      <c r="AG230" s="116">
        <v>0</v>
      </c>
      <c r="AH230" s="116">
        <v>0</v>
      </c>
      <c r="AI230" s="116">
        <v>0</v>
      </c>
      <c r="AJ230" s="116">
        <v>0</v>
      </c>
      <c r="AK230" s="116">
        <v>0</v>
      </c>
      <c r="AL230" s="95">
        <f t="shared" si="7"/>
        <v>0</v>
      </c>
      <c r="AO230" s="70"/>
    </row>
    <row r="231" spans="1:41" ht="33" customHeight="1">
      <c r="A231" s="87">
        <v>761</v>
      </c>
      <c r="B231" s="88" t="s">
        <v>871</v>
      </c>
      <c r="C231" s="118" t="s">
        <v>1317</v>
      </c>
      <c r="D231" s="116">
        <v>0</v>
      </c>
      <c r="E231" s="116">
        <v>0</v>
      </c>
      <c r="F231" s="116">
        <v>0</v>
      </c>
      <c r="G231" s="116">
        <v>0</v>
      </c>
      <c r="H231" s="116">
        <v>0</v>
      </c>
      <c r="I231" s="116">
        <v>0</v>
      </c>
      <c r="J231" s="116">
        <v>0</v>
      </c>
      <c r="K231" s="116">
        <v>0</v>
      </c>
      <c r="L231" s="116">
        <v>0</v>
      </c>
      <c r="M231" s="116">
        <v>0</v>
      </c>
      <c r="N231" s="116">
        <v>0</v>
      </c>
      <c r="O231" s="116">
        <v>0</v>
      </c>
      <c r="P231" s="116">
        <v>0</v>
      </c>
      <c r="Q231" s="116">
        <v>0</v>
      </c>
      <c r="R231" s="116">
        <v>0</v>
      </c>
      <c r="S231" s="116">
        <v>0</v>
      </c>
      <c r="T231" s="116">
        <v>0</v>
      </c>
      <c r="U231" s="116">
        <v>0</v>
      </c>
      <c r="V231" s="116">
        <v>0</v>
      </c>
      <c r="W231" s="116">
        <v>0</v>
      </c>
      <c r="X231" s="116">
        <v>0</v>
      </c>
      <c r="Y231" s="116">
        <v>0</v>
      </c>
      <c r="Z231" s="116">
        <v>0</v>
      </c>
      <c r="AA231" s="116">
        <v>0</v>
      </c>
      <c r="AB231" s="116">
        <v>0</v>
      </c>
      <c r="AC231" s="116">
        <v>0</v>
      </c>
      <c r="AD231" s="116">
        <v>0</v>
      </c>
      <c r="AE231" s="116">
        <v>0</v>
      </c>
      <c r="AF231" s="116">
        <v>0</v>
      </c>
      <c r="AG231" s="116">
        <v>0</v>
      </c>
      <c r="AH231" s="116">
        <v>0</v>
      </c>
      <c r="AI231" s="116">
        <v>0</v>
      </c>
      <c r="AJ231" s="116">
        <v>0</v>
      </c>
      <c r="AK231" s="116">
        <v>0</v>
      </c>
      <c r="AL231" s="95">
        <f t="shared" si="7"/>
        <v>0</v>
      </c>
      <c r="AO231" s="70"/>
    </row>
    <row r="232" spans="1:41" ht="33" customHeight="1">
      <c r="A232" s="87">
        <v>781</v>
      </c>
      <c r="B232" s="88" t="s">
        <v>872</v>
      </c>
      <c r="C232" s="118" t="s">
        <v>1317</v>
      </c>
      <c r="D232" s="116">
        <v>0</v>
      </c>
      <c r="E232" s="116">
        <v>0</v>
      </c>
      <c r="F232" s="116">
        <v>0</v>
      </c>
      <c r="G232" s="116">
        <v>0</v>
      </c>
      <c r="H232" s="116">
        <v>0</v>
      </c>
      <c r="I232" s="116">
        <v>0</v>
      </c>
      <c r="J232" s="116">
        <v>0</v>
      </c>
      <c r="K232" s="116">
        <v>0</v>
      </c>
      <c r="L232" s="116">
        <v>0</v>
      </c>
      <c r="M232" s="116">
        <v>0</v>
      </c>
      <c r="N232" s="116">
        <v>0</v>
      </c>
      <c r="O232" s="116">
        <v>0</v>
      </c>
      <c r="P232" s="116">
        <v>0</v>
      </c>
      <c r="Q232" s="116">
        <v>0</v>
      </c>
      <c r="R232" s="116">
        <v>0</v>
      </c>
      <c r="S232" s="116">
        <v>0</v>
      </c>
      <c r="T232" s="116">
        <v>0</v>
      </c>
      <c r="U232" s="116">
        <v>0</v>
      </c>
      <c r="V232" s="116">
        <v>0</v>
      </c>
      <c r="W232" s="116">
        <v>0</v>
      </c>
      <c r="X232" s="116">
        <v>0</v>
      </c>
      <c r="Y232" s="116">
        <v>0</v>
      </c>
      <c r="Z232" s="116">
        <v>0</v>
      </c>
      <c r="AA232" s="116">
        <v>0</v>
      </c>
      <c r="AB232" s="116">
        <v>0</v>
      </c>
      <c r="AC232" s="116">
        <v>0</v>
      </c>
      <c r="AD232" s="116">
        <v>0</v>
      </c>
      <c r="AE232" s="116">
        <v>0</v>
      </c>
      <c r="AF232" s="116">
        <v>0</v>
      </c>
      <c r="AG232" s="116">
        <v>0</v>
      </c>
      <c r="AH232" s="116">
        <v>0</v>
      </c>
      <c r="AI232" s="116">
        <v>0</v>
      </c>
      <c r="AJ232" s="116">
        <v>0</v>
      </c>
      <c r="AK232" s="116">
        <v>0</v>
      </c>
      <c r="AL232" s="95">
        <f t="shared" si="7"/>
        <v>0</v>
      </c>
      <c r="AO232" s="70"/>
    </row>
    <row r="233" spans="1:41" ht="33" customHeight="1">
      <c r="A233" s="87">
        <v>802</v>
      </c>
      <c r="B233" s="88" t="s">
        <v>873</v>
      </c>
      <c r="C233" s="118" t="s">
        <v>1317</v>
      </c>
      <c r="D233" s="116">
        <v>0</v>
      </c>
      <c r="E233" s="116">
        <v>0</v>
      </c>
      <c r="F233" s="116">
        <v>0</v>
      </c>
      <c r="G233" s="116">
        <v>0</v>
      </c>
      <c r="H233" s="116">
        <v>0</v>
      </c>
      <c r="I233" s="116">
        <v>0</v>
      </c>
      <c r="J233" s="116">
        <v>0</v>
      </c>
      <c r="K233" s="116">
        <v>0</v>
      </c>
      <c r="L233" s="116">
        <v>0</v>
      </c>
      <c r="M233" s="116">
        <v>0</v>
      </c>
      <c r="N233" s="116">
        <v>0</v>
      </c>
      <c r="O233" s="116">
        <v>0</v>
      </c>
      <c r="P233" s="116">
        <v>0</v>
      </c>
      <c r="Q233" s="116">
        <v>0</v>
      </c>
      <c r="R233" s="116">
        <v>0</v>
      </c>
      <c r="S233" s="116">
        <v>0</v>
      </c>
      <c r="T233" s="116">
        <v>0</v>
      </c>
      <c r="U233" s="116">
        <v>0</v>
      </c>
      <c r="V233" s="116">
        <v>0</v>
      </c>
      <c r="W233" s="116">
        <v>0</v>
      </c>
      <c r="X233" s="116">
        <v>0</v>
      </c>
      <c r="Y233" s="116">
        <v>0</v>
      </c>
      <c r="Z233" s="116">
        <v>0</v>
      </c>
      <c r="AA233" s="116">
        <v>0</v>
      </c>
      <c r="AB233" s="116">
        <v>0</v>
      </c>
      <c r="AC233" s="116">
        <v>0</v>
      </c>
      <c r="AD233" s="116">
        <v>0</v>
      </c>
      <c r="AE233" s="116">
        <v>0</v>
      </c>
      <c r="AF233" s="116">
        <v>0</v>
      </c>
      <c r="AG233" s="116">
        <v>0</v>
      </c>
      <c r="AH233" s="116">
        <v>0</v>
      </c>
      <c r="AI233" s="116">
        <v>0</v>
      </c>
      <c r="AJ233" s="116">
        <v>0</v>
      </c>
      <c r="AK233" s="116">
        <v>0</v>
      </c>
      <c r="AL233" s="95">
        <f t="shared" si="7"/>
        <v>0</v>
      </c>
      <c r="AO233" s="70"/>
    </row>
    <row r="234" spans="1:41" ht="33" customHeight="1">
      <c r="A234" s="87">
        <v>821</v>
      </c>
      <c r="B234" s="88" t="s">
        <v>874</v>
      </c>
      <c r="C234" s="118" t="s">
        <v>1317</v>
      </c>
      <c r="D234" s="116">
        <v>0</v>
      </c>
      <c r="E234" s="116">
        <v>0</v>
      </c>
      <c r="F234" s="116">
        <v>0</v>
      </c>
      <c r="G234" s="116">
        <v>0</v>
      </c>
      <c r="H234" s="116">
        <v>0</v>
      </c>
      <c r="I234" s="116">
        <v>0</v>
      </c>
      <c r="J234" s="116">
        <v>0</v>
      </c>
      <c r="K234" s="116">
        <v>0</v>
      </c>
      <c r="L234" s="116">
        <v>0</v>
      </c>
      <c r="M234" s="116">
        <v>0</v>
      </c>
      <c r="N234" s="116">
        <v>0</v>
      </c>
      <c r="O234" s="116">
        <v>0</v>
      </c>
      <c r="P234" s="116">
        <v>0</v>
      </c>
      <c r="Q234" s="116">
        <v>0</v>
      </c>
      <c r="R234" s="116">
        <v>0</v>
      </c>
      <c r="S234" s="116">
        <v>0</v>
      </c>
      <c r="T234" s="116">
        <v>0</v>
      </c>
      <c r="U234" s="116">
        <v>0</v>
      </c>
      <c r="V234" s="116">
        <v>0</v>
      </c>
      <c r="W234" s="116">
        <v>0</v>
      </c>
      <c r="X234" s="116">
        <v>0</v>
      </c>
      <c r="Y234" s="116">
        <v>0</v>
      </c>
      <c r="Z234" s="116">
        <v>0</v>
      </c>
      <c r="AA234" s="116">
        <v>0</v>
      </c>
      <c r="AB234" s="116">
        <v>0</v>
      </c>
      <c r="AC234" s="116">
        <v>0</v>
      </c>
      <c r="AD234" s="116">
        <v>0</v>
      </c>
      <c r="AE234" s="116">
        <v>0</v>
      </c>
      <c r="AF234" s="116">
        <v>0</v>
      </c>
      <c r="AG234" s="116">
        <v>0</v>
      </c>
      <c r="AH234" s="116">
        <v>0</v>
      </c>
      <c r="AI234" s="116">
        <v>0</v>
      </c>
      <c r="AJ234" s="116">
        <v>0</v>
      </c>
      <c r="AK234" s="116">
        <v>0</v>
      </c>
      <c r="AL234" s="95">
        <f t="shared" ref="AL234:AL237" si="8">SUM(D234:AK234)</f>
        <v>0</v>
      </c>
      <c r="AO234" s="70"/>
    </row>
    <row r="235" spans="1:41" ht="33" customHeight="1">
      <c r="A235" s="87">
        <v>831</v>
      </c>
      <c r="B235" s="88" t="s">
        <v>875</v>
      </c>
      <c r="C235" s="118" t="s">
        <v>1317</v>
      </c>
      <c r="D235" s="116">
        <v>0</v>
      </c>
      <c r="E235" s="116">
        <v>0</v>
      </c>
      <c r="F235" s="116">
        <v>0</v>
      </c>
      <c r="G235" s="116">
        <v>0</v>
      </c>
      <c r="H235" s="116">
        <v>0</v>
      </c>
      <c r="I235" s="116">
        <v>0</v>
      </c>
      <c r="J235" s="116">
        <v>0</v>
      </c>
      <c r="K235" s="116">
        <v>0</v>
      </c>
      <c r="L235" s="116">
        <v>0</v>
      </c>
      <c r="M235" s="116">
        <v>0</v>
      </c>
      <c r="N235" s="116">
        <v>0</v>
      </c>
      <c r="O235" s="116">
        <v>0</v>
      </c>
      <c r="P235" s="116">
        <v>0</v>
      </c>
      <c r="Q235" s="116">
        <v>0</v>
      </c>
      <c r="R235" s="116">
        <v>0</v>
      </c>
      <c r="S235" s="116">
        <v>0</v>
      </c>
      <c r="T235" s="116">
        <v>0</v>
      </c>
      <c r="U235" s="116">
        <v>0</v>
      </c>
      <c r="V235" s="116">
        <v>0</v>
      </c>
      <c r="W235" s="116">
        <v>0</v>
      </c>
      <c r="X235" s="116">
        <v>0</v>
      </c>
      <c r="Y235" s="116">
        <v>0</v>
      </c>
      <c r="Z235" s="116">
        <v>0</v>
      </c>
      <c r="AA235" s="116">
        <v>0</v>
      </c>
      <c r="AB235" s="116">
        <v>0</v>
      </c>
      <c r="AC235" s="116">
        <v>0</v>
      </c>
      <c r="AD235" s="116">
        <v>0</v>
      </c>
      <c r="AE235" s="116">
        <v>0</v>
      </c>
      <c r="AF235" s="116">
        <v>0</v>
      </c>
      <c r="AG235" s="116">
        <v>0</v>
      </c>
      <c r="AH235" s="116">
        <v>0</v>
      </c>
      <c r="AI235" s="116">
        <v>0</v>
      </c>
      <c r="AJ235" s="116">
        <v>0</v>
      </c>
      <c r="AK235" s="116">
        <v>0</v>
      </c>
      <c r="AL235" s="95">
        <f t="shared" si="8"/>
        <v>0</v>
      </c>
      <c r="AO235" s="70"/>
    </row>
    <row r="236" spans="1:41" ht="33" customHeight="1">
      <c r="A236" s="87">
        <v>862</v>
      </c>
      <c r="B236" s="88" t="s">
        <v>876</v>
      </c>
      <c r="C236" s="89" t="s">
        <v>7012</v>
      </c>
      <c r="D236" s="116">
        <v>0</v>
      </c>
      <c r="E236" s="116">
        <v>0</v>
      </c>
      <c r="F236" s="116">
        <v>0</v>
      </c>
      <c r="G236" s="116">
        <v>0</v>
      </c>
      <c r="H236" s="116">
        <v>0</v>
      </c>
      <c r="I236" s="116">
        <v>0</v>
      </c>
      <c r="J236" s="116">
        <v>695849.37</v>
      </c>
      <c r="K236" s="116">
        <v>0</v>
      </c>
      <c r="L236" s="116">
        <v>0</v>
      </c>
      <c r="M236" s="116">
        <v>0</v>
      </c>
      <c r="N236" s="116">
        <v>0</v>
      </c>
      <c r="O236" s="116">
        <v>0</v>
      </c>
      <c r="P236" s="116">
        <v>0</v>
      </c>
      <c r="Q236" s="116">
        <v>0</v>
      </c>
      <c r="R236" s="116">
        <v>0</v>
      </c>
      <c r="S236" s="116">
        <v>0</v>
      </c>
      <c r="T236" s="116">
        <v>0</v>
      </c>
      <c r="U236" s="116">
        <v>0</v>
      </c>
      <c r="V236" s="116">
        <v>0</v>
      </c>
      <c r="W236" s="116">
        <v>0</v>
      </c>
      <c r="X236" s="116">
        <v>0</v>
      </c>
      <c r="Y236" s="116">
        <v>0</v>
      </c>
      <c r="Z236" s="116">
        <v>0</v>
      </c>
      <c r="AA236" s="116">
        <v>0</v>
      </c>
      <c r="AB236" s="116">
        <v>0</v>
      </c>
      <c r="AC236" s="116">
        <v>0</v>
      </c>
      <c r="AD236" s="116">
        <v>0</v>
      </c>
      <c r="AE236" s="116">
        <v>0</v>
      </c>
      <c r="AF236" s="116">
        <v>0</v>
      </c>
      <c r="AG236" s="116">
        <v>0</v>
      </c>
      <c r="AH236" s="116">
        <v>0</v>
      </c>
      <c r="AI236" s="116">
        <v>0</v>
      </c>
      <c r="AJ236" s="116">
        <v>0</v>
      </c>
      <c r="AK236" s="116">
        <v>0</v>
      </c>
      <c r="AL236" s="95">
        <f t="shared" si="8"/>
        <v>695849.37</v>
      </c>
      <c r="AO236" s="70"/>
    </row>
    <row r="237" spans="1:41" ht="33" customHeight="1">
      <c r="A237" s="87">
        <v>865</v>
      </c>
      <c r="B237" s="88" t="s">
        <v>877</v>
      </c>
      <c r="C237" s="89" t="s">
        <v>7015</v>
      </c>
      <c r="D237" s="116">
        <v>0</v>
      </c>
      <c r="E237" s="116">
        <v>0</v>
      </c>
      <c r="F237" s="116">
        <v>0</v>
      </c>
      <c r="G237" s="116">
        <v>0</v>
      </c>
      <c r="H237" s="116">
        <v>0</v>
      </c>
      <c r="I237" s="116">
        <v>0</v>
      </c>
      <c r="J237" s="116">
        <v>31137.61</v>
      </c>
      <c r="K237" s="116">
        <v>0</v>
      </c>
      <c r="L237" s="116">
        <v>0</v>
      </c>
      <c r="M237" s="116">
        <v>0</v>
      </c>
      <c r="N237" s="116">
        <v>0</v>
      </c>
      <c r="O237" s="116">
        <v>0</v>
      </c>
      <c r="P237" s="116">
        <v>0</v>
      </c>
      <c r="Q237" s="116">
        <v>0</v>
      </c>
      <c r="R237" s="116">
        <v>0</v>
      </c>
      <c r="S237" s="116">
        <v>0</v>
      </c>
      <c r="T237" s="116">
        <v>0</v>
      </c>
      <c r="U237" s="116">
        <v>0</v>
      </c>
      <c r="V237" s="116">
        <v>0</v>
      </c>
      <c r="W237" s="116">
        <v>0</v>
      </c>
      <c r="X237" s="116">
        <v>0</v>
      </c>
      <c r="Y237" s="116">
        <v>0</v>
      </c>
      <c r="Z237" s="116">
        <v>0</v>
      </c>
      <c r="AA237" s="116">
        <v>0</v>
      </c>
      <c r="AB237" s="116">
        <v>0</v>
      </c>
      <c r="AC237" s="116">
        <v>0</v>
      </c>
      <c r="AD237" s="116">
        <v>0</v>
      </c>
      <c r="AE237" s="116">
        <v>0</v>
      </c>
      <c r="AF237" s="116">
        <v>0</v>
      </c>
      <c r="AG237" s="116">
        <v>0</v>
      </c>
      <c r="AH237" s="116">
        <v>0</v>
      </c>
      <c r="AI237" s="116">
        <v>0</v>
      </c>
      <c r="AJ237" s="116">
        <v>0</v>
      </c>
      <c r="AK237" s="116">
        <v>0</v>
      </c>
      <c r="AL237" s="95">
        <f t="shared" si="8"/>
        <v>31137.61</v>
      </c>
      <c r="AO237" s="70"/>
    </row>
    <row r="238" spans="1:41" ht="33" customHeight="1">
      <c r="A238" s="87">
        <v>866</v>
      </c>
      <c r="B238" s="88" t="s">
        <v>878</v>
      </c>
      <c r="C238" s="118" t="s">
        <v>1317</v>
      </c>
      <c r="D238" s="116">
        <v>0</v>
      </c>
      <c r="E238" s="116">
        <v>0</v>
      </c>
      <c r="F238" s="116">
        <v>0</v>
      </c>
      <c r="G238" s="116">
        <v>0</v>
      </c>
      <c r="H238" s="116">
        <v>0</v>
      </c>
      <c r="I238" s="116">
        <v>0</v>
      </c>
      <c r="J238" s="116">
        <v>0</v>
      </c>
      <c r="K238" s="116">
        <v>0</v>
      </c>
      <c r="L238" s="116">
        <v>0</v>
      </c>
      <c r="M238" s="116">
        <v>0</v>
      </c>
      <c r="N238" s="116">
        <v>0</v>
      </c>
      <c r="O238" s="116">
        <v>0</v>
      </c>
      <c r="P238" s="116">
        <v>0</v>
      </c>
      <c r="Q238" s="116">
        <v>0</v>
      </c>
      <c r="R238" s="116">
        <v>0</v>
      </c>
      <c r="S238" s="116">
        <v>0</v>
      </c>
      <c r="T238" s="116">
        <v>0</v>
      </c>
      <c r="U238" s="116">
        <v>0</v>
      </c>
      <c r="V238" s="116">
        <v>0</v>
      </c>
      <c r="W238" s="116">
        <v>0</v>
      </c>
      <c r="X238" s="116">
        <v>0</v>
      </c>
      <c r="Y238" s="116">
        <v>0</v>
      </c>
      <c r="Z238" s="116">
        <v>0</v>
      </c>
      <c r="AA238" s="116">
        <v>0</v>
      </c>
      <c r="AB238" s="116">
        <v>0</v>
      </c>
      <c r="AC238" s="116">
        <v>0</v>
      </c>
      <c r="AD238" s="116">
        <v>0</v>
      </c>
      <c r="AE238" s="116">
        <v>0</v>
      </c>
      <c r="AF238" s="116">
        <v>0</v>
      </c>
      <c r="AG238" s="116">
        <v>0</v>
      </c>
      <c r="AH238" s="116">
        <v>0</v>
      </c>
      <c r="AI238" s="116">
        <v>0</v>
      </c>
      <c r="AJ238" s="116">
        <v>0</v>
      </c>
      <c r="AK238" s="116">
        <v>0</v>
      </c>
      <c r="AL238" s="95">
        <f t="shared" ref="AL238:AL268" si="9">SUM(D238:AK238)</f>
        <v>0</v>
      </c>
      <c r="AO238" s="70"/>
    </row>
    <row r="239" spans="1:41" ht="33" customHeight="1">
      <c r="A239" s="87">
        <v>867</v>
      </c>
      <c r="B239" s="88" t="s">
        <v>879</v>
      </c>
      <c r="C239" s="89" t="s">
        <v>7015</v>
      </c>
      <c r="D239" s="116">
        <v>0</v>
      </c>
      <c r="E239" s="116">
        <v>0</v>
      </c>
      <c r="F239" s="116">
        <v>0</v>
      </c>
      <c r="G239" s="116">
        <v>0</v>
      </c>
      <c r="H239" s="116">
        <v>0</v>
      </c>
      <c r="I239" s="116">
        <v>0</v>
      </c>
      <c r="J239" s="116">
        <v>0</v>
      </c>
      <c r="K239" s="116">
        <v>0</v>
      </c>
      <c r="L239" s="116">
        <v>0</v>
      </c>
      <c r="M239" s="116">
        <v>0</v>
      </c>
      <c r="N239" s="116">
        <v>0</v>
      </c>
      <c r="O239" s="116">
        <v>0</v>
      </c>
      <c r="P239" s="116">
        <v>0</v>
      </c>
      <c r="Q239" s="116">
        <v>0</v>
      </c>
      <c r="R239" s="116">
        <v>0</v>
      </c>
      <c r="S239" s="116">
        <v>0</v>
      </c>
      <c r="T239" s="116">
        <v>0</v>
      </c>
      <c r="U239" s="116">
        <v>0</v>
      </c>
      <c r="V239" s="116">
        <v>0</v>
      </c>
      <c r="W239" s="116">
        <v>0</v>
      </c>
      <c r="X239" s="116">
        <v>0</v>
      </c>
      <c r="Y239" s="116">
        <v>0</v>
      </c>
      <c r="Z239" s="116">
        <v>0</v>
      </c>
      <c r="AA239" s="116">
        <v>0</v>
      </c>
      <c r="AB239" s="116">
        <v>0</v>
      </c>
      <c r="AC239" s="116">
        <v>0</v>
      </c>
      <c r="AD239" s="116">
        <v>0</v>
      </c>
      <c r="AE239" s="116">
        <v>0</v>
      </c>
      <c r="AF239" s="116">
        <v>0</v>
      </c>
      <c r="AG239" s="116">
        <v>0</v>
      </c>
      <c r="AH239" s="116">
        <v>0</v>
      </c>
      <c r="AI239" s="116">
        <v>0</v>
      </c>
      <c r="AJ239" s="116">
        <v>0</v>
      </c>
      <c r="AK239" s="116">
        <v>0</v>
      </c>
      <c r="AL239" s="95">
        <f>SUM(D239:AK239)</f>
        <v>0</v>
      </c>
      <c r="AO239" s="70"/>
    </row>
    <row r="240" spans="1:41" ht="33" customHeight="1">
      <c r="A240" s="87">
        <v>901</v>
      </c>
      <c r="B240" s="88" t="s">
        <v>880</v>
      </c>
      <c r="C240" s="118" t="s">
        <v>7019</v>
      </c>
      <c r="D240" s="116">
        <v>0</v>
      </c>
      <c r="E240" s="116">
        <v>0</v>
      </c>
      <c r="F240" s="116">
        <v>0</v>
      </c>
      <c r="G240" s="116">
        <v>0</v>
      </c>
      <c r="H240" s="116">
        <v>0</v>
      </c>
      <c r="I240" s="116">
        <v>0</v>
      </c>
      <c r="J240" s="116">
        <v>0</v>
      </c>
      <c r="K240" s="116">
        <v>0</v>
      </c>
      <c r="L240" s="116">
        <v>0</v>
      </c>
      <c r="M240" s="116">
        <v>0</v>
      </c>
      <c r="N240" s="116">
        <v>0</v>
      </c>
      <c r="O240" s="116">
        <v>0</v>
      </c>
      <c r="P240" s="116">
        <v>0</v>
      </c>
      <c r="Q240" s="116">
        <v>0</v>
      </c>
      <c r="R240" s="116">
        <v>0</v>
      </c>
      <c r="S240" s="116">
        <v>0</v>
      </c>
      <c r="T240" s="116">
        <v>0</v>
      </c>
      <c r="U240" s="116">
        <v>0</v>
      </c>
      <c r="V240" s="116">
        <v>0</v>
      </c>
      <c r="W240" s="116">
        <v>0</v>
      </c>
      <c r="X240" s="116">
        <v>0</v>
      </c>
      <c r="Y240" s="116">
        <v>0</v>
      </c>
      <c r="Z240" s="116">
        <v>0</v>
      </c>
      <c r="AA240" s="116">
        <v>0</v>
      </c>
      <c r="AB240" s="116">
        <v>0</v>
      </c>
      <c r="AC240" s="116">
        <v>0</v>
      </c>
      <c r="AD240" s="116">
        <v>0</v>
      </c>
      <c r="AE240" s="116">
        <v>0</v>
      </c>
      <c r="AF240" s="116">
        <v>0</v>
      </c>
      <c r="AG240" s="116">
        <v>0</v>
      </c>
      <c r="AH240" s="116">
        <v>0</v>
      </c>
      <c r="AI240" s="116">
        <v>0</v>
      </c>
      <c r="AJ240" s="116">
        <v>0</v>
      </c>
      <c r="AK240" s="116">
        <v>0</v>
      </c>
      <c r="AL240" s="95">
        <f t="shared" si="9"/>
        <v>0</v>
      </c>
      <c r="AO240" s="70"/>
    </row>
    <row r="241" spans="1:41" ht="33" customHeight="1">
      <c r="A241" s="87">
        <v>902</v>
      </c>
      <c r="B241" s="88" t="s">
        <v>881</v>
      </c>
      <c r="C241" s="118" t="s">
        <v>7019</v>
      </c>
      <c r="D241" s="116">
        <v>0</v>
      </c>
      <c r="E241" s="116">
        <v>0</v>
      </c>
      <c r="F241" s="116">
        <v>0</v>
      </c>
      <c r="G241" s="116">
        <v>0</v>
      </c>
      <c r="H241" s="116">
        <v>0</v>
      </c>
      <c r="I241" s="116">
        <v>0</v>
      </c>
      <c r="J241" s="116">
        <v>0</v>
      </c>
      <c r="K241" s="116">
        <v>0</v>
      </c>
      <c r="L241" s="116">
        <v>0</v>
      </c>
      <c r="M241" s="116">
        <v>0</v>
      </c>
      <c r="N241" s="116">
        <v>0</v>
      </c>
      <c r="O241" s="116">
        <v>0</v>
      </c>
      <c r="P241" s="116">
        <v>0</v>
      </c>
      <c r="Q241" s="116">
        <v>0</v>
      </c>
      <c r="R241" s="116">
        <v>0</v>
      </c>
      <c r="S241" s="116">
        <v>0</v>
      </c>
      <c r="T241" s="116">
        <v>0</v>
      </c>
      <c r="U241" s="116">
        <v>0</v>
      </c>
      <c r="V241" s="116">
        <v>0</v>
      </c>
      <c r="W241" s="116">
        <v>0</v>
      </c>
      <c r="X241" s="116">
        <v>0</v>
      </c>
      <c r="Y241" s="116">
        <v>0</v>
      </c>
      <c r="Z241" s="116">
        <v>0</v>
      </c>
      <c r="AA241" s="116">
        <v>0</v>
      </c>
      <c r="AB241" s="116">
        <v>0</v>
      </c>
      <c r="AC241" s="116">
        <v>0</v>
      </c>
      <c r="AD241" s="116">
        <v>0</v>
      </c>
      <c r="AE241" s="116">
        <v>0</v>
      </c>
      <c r="AF241" s="116">
        <v>0</v>
      </c>
      <c r="AG241" s="116">
        <v>0</v>
      </c>
      <c r="AH241" s="116">
        <v>0</v>
      </c>
      <c r="AI241" s="116">
        <v>0</v>
      </c>
      <c r="AJ241" s="116">
        <v>0</v>
      </c>
      <c r="AK241" s="116">
        <v>0</v>
      </c>
      <c r="AL241" s="95">
        <f t="shared" si="9"/>
        <v>0</v>
      </c>
      <c r="AO241" s="70"/>
    </row>
    <row r="242" spans="1:41" ht="33" customHeight="1">
      <c r="A242" s="87">
        <v>903</v>
      </c>
      <c r="B242" s="88" t="s">
        <v>882</v>
      </c>
      <c r="C242" s="118" t="s">
        <v>7019</v>
      </c>
      <c r="D242" s="116">
        <v>0</v>
      </c>
      <c r="E242" s="116">
        <v>0</v>
      </c>
      <c r="F242" s="116">
        <v>0</v>
      </c>
      <c r="G242" s="116">
        <v>0</v>
      </c>
      <c r="H242" s="116">
        <v>0</v>
      </c>
      <c r="I242" s="116">
        <v>0</v>
      </c>
      <c r="J242" s="116">
        <v>0</v>
      </c>
      <c r="K242" s="116">
        <v>0</v>
      </c>
      <c r="L242" s="116">
        <v>0</v>
      </c>
      <c r="M242" s="116">
        <v>0</v>
      </c>
      <c r="N242" s="116">
        <v>0</v>
      </c>
      <c r="O242" s="116">
        <v>0</v>
      </c>
      <c r="P242" s="116">
        <v>0</v>
      </c>
      <c r="Q242" s="116">
        <v>0</v>
      </c>
      <c r="R242" s="116">
        <v>0</v>
      </c>
      <c r="S242" s="116">
        <v>0</v>
      </c>
      <c r="T242" s="116">
        <v>0</v>
      </c>
      <c r="U242" s="116">
        <v>0</v>
      </c>
      <c r="V242" s="116">
        <v>0</v>
      </c>
      <c r="W242" s="116">
        <v>0</v>
      </c>
      <c r="X242" s="116">
        <v>0</v>
      </c>
      <c r="Y242" s="116">
        <v>0</v>
      </c>
      <c r="Z242" s="116">
        <v>0</v>
      </c>
      <c r="AA242" s="116">
        <v>0</v>
      </c>
      <c r="AB242" s="116">
        <v>0</v>
      </c>
      <c r="AC242" s="116">
        <v>0</v>
      </c>
      <c r="AD242" s="116">
        <v>0</v>
      </c>
      <c r="AE242" s="116">
        <v>0</v>
      </c>
      <c r="AF242" s="116">
        <v>0</v>
      </c>
      <c r="AG242" s="116">
        <v>0</v>
      </c>
      <c r="AH242" s="116">
        <v>0</v>
      </c>
      <c r="AI242" s="116">
        <v>0</v>
      </c>
      <c r="AJ242" s="116">
        <v>0</v>
      </c>
      <c r="AK242" s="116">
        <v>0</v>
      </c>
      <c r="AL242" s="95">
        <f t="shared" si="9"/>
        <v>0</v>
      </c>
      <c r="AO242" s="70"/>
    </row>
    <row r="243" spans="1:41" ht="33" customHeight="1">
      <c r="A243" s="87">
        <v>904</v>
      </c>
      <c r="B243" s="88" t="s">
        <v>883</v>
      </c>
      <c r="C243" s="118" t="s">
        <v>7019</v>
      </c>
      <c r="D243" s="116">
        <v>0</v>
      </c>
      <c r="E243" s="116">
        <v>0</v>
      </c>
      <c r="F243" s="116">
        <v>0</v>
      </c>
      <c r="G243" s="116">
        <v>0</v>
      </c>
      <c r="H243" s="116">
        <v>0</v>
      </c>
      <c r="I243" s="116">
        <v>0</v>
      </c>
      <c r="J243" s="116">
        <v>0</v>
      </c>
      <c r="K243" s="116">
        <v>0</v>
      </c>
      <c r="L243" s="116">
        <v>0</v>
      </c>
      <c r="M243" s="116">
        <v>0</v>
      </c>
      <c r="N243" s="116">
        <v>0</v>
      </c>
      <c r="O243" s="116">
        <v>0</v>
      </c>
      <c r="P243" s="116">
        <v>0</v>
      </c>
      <c r="Q243" s="116">
        <v>0</v>
      </c>
      <c r="R243" s="116">
        <v>0</v>
      </c>
      <c r="S243" s="116">
        <v>0</v>
      </c>
      <c r="T243" s="116">
        <v>0</v>
      </c>
      <c r="U243" s="116">
        <v>0</v>
      </c>
      <c r="V243" s="116">
        <v>0</v>
      </c>
      <c r="W243" s="116">
        <v>0</v>
      </c>
      <c r="X243" s="116">
        <v>0</v>
      </c>
      <c r="Y243" s="116">
        <v>0</v>
      </c>
      <c r="Z243" s="116">
        <v>0</v>
      </c>
      <c r="AA243" s="116">
        <v>0</v>
      </c>
      <c r="AB243" s="116">
        <v>0</v>
      </c>
      <c r="AC243" s="116">
        <v>0</v>
      </c>
      <c r="AD243" s="116">
        <v>0</v>
      </c>
      <c r="AE243" s="116">
        <v>0</v>
      </c>
      <c r="AF243" s="116">
        <v>0</v>
      </c>
      <c r="AG243" s="116">
        <v>0</v>
      </c>
      <c r="AH243" s="116">
        <v>0</v>
      </c>
      <c r="AI243" s="116">
        <v>0</v>
      </c>
      <c r="AJ243" s="116">
        <v>0</v>
      </c>
      <c r="AK243" s="116">
        <v>0</v>
      </c>
      <c r="AL243" s="95">
        <f t="shared" si="9"/>
        <v>0</v>
      </c>
      <c r="AO243" s="70"/>
    </row>
    <row r="244" spans="1:41" ht="33" customHeight="1">
      <c r="A244" s="87">
        <v>905</v>
      </c>
      <c r="B244" s="88" t="s">
        <v>884</v>
      </c>
      <c r="C244" s="118" t="s">
        <v>7019</v>
      </c>
      <c r="D244" s="116">
        <v>0</v>
      </c>
      <c r="E244" s="116">
        <v>0</v>
      </c>
      <c r="F244" s="116">
        <v>0</v>
      </c>
      <c r="G244" s="116">
        <v>0</v>
      </c>
      <c r="H244" s="116">
        <v>0</v>
      </c>
      <c r="I244" s="116">
        <v>0</v>
      </c>
      <c r="J244" s="116">
        <v>0</v>
      </c>
      <c r="K244" s="116">
        <v>0</v>
      </c>
      <c r="L244" s="116">
        <v>0</v>
      </c>
      <c r="M244" s="116">
        <v>0</v>
      </c>
      <c r="N244" s="116">
        <v>0</v>
      </c>
      <c r="O244" s="116">
        <v>0</v>
      </c>
      <c r="P244" s="116">
        <v>0</v>
      </c>
      <c r="Q244" s="116">
        <v>0</v>
      </c>
      <c r="R244" s="116">
        <v>0</v>
      </c>
      <c r="S244" s="116">
        <v>0</v>
      </c>
      <c r="T244" s="116">
        <v>0</v>
      </c>
      <c r="U244" s="116">
        <v>0</v>
      </c>
      <c r="V244" s="116">
        <v>0</v>
      </c>
      <c r="W244" s="116">
        <v>0</v>
      </c>
      <c r="X244" s="116">
        <v>0</v>
      </c>
      <c r="Y244" s="116">
        <v>0</v>
      </c>
      <c r="Z244" s="116">
        <v>0</v>
      </c>
      <c r="AA244" s="116">
        <v>0</v>
      </c>
      <c r="AB244" s="116">
        <v>0</v>
      </c>
      <c r="AC244" s="116">
        <v>0</v>
      </c>
      <c r="AD244" s="116">
        <v>0</v>
      </c>
      <c r="AE244" s="116">
        <v>0</v>
      </c>
      <c r="AF244" s="116">
        <v>0</v>
      </c>
      <c r="AG244" s="116">
        <v>0</v>
      </c>
      <c r="AH244" s="116">
        <v>0</v>
      </c>
      <c r="AI244" s="116">
        <v>0</v>
      </c>
      <c r="AJ244" s="116">
        <v>0</v>
      </c>
      <c r="AK244" s="116">
        <v>0</v>
      </c>
      <c r="AL244" s="95">
        <f t="shared" si="9"/>
        <v>0</v>
      </c>
      <c r="AO244" s="70"/>
    </row>
    <row r="245" spans="1:41" ht="33" customHeight="1">
      <c r="A245" s="87">
        <v>906</v>
      </c>
      <c r="B245" s="88" t="s">
        <v>885</v>
      </c>
      <c r="C245" s="118" t="s">
        <v>7019</v>
      </c>
      <c r="D245" s="116">
        <v>0</v>
      </c>
      <c r="E245" s="116">
        <v>0</v>
      </c>
      <c r="F245" s="116">
        <v>0</v>
      </c>
      <c r="G245" s="116">
        <v>0</v>
      </c>
      <c r="H245" s="116">
        <v>0</v>
      </c>
      <c r="I245" s="116">
        <v>0</v>
      </c>
      <c r="J245" s="116">
        <v>0</v>
      </c>
      <c r="K245" s="116">
        <v>0</v>
      </c>
      <c r="L245" s="116">
        <v>0</v>
      </c>
      <c r="M245" s="116">
        <v>0</v>
      </c>
      <c r="N245" s="116">
        <v>0</v>
      </c>
      <c r="O245" s="116">
        <v>0</v>
      </c>
      <c r="P245" s="116">
        <v>0</v>
      </c>
      <c r="Q245" s="116">
        <v>0</v>
      </c>
      <c r="R245" s="116">
        <v>0</v>
      </c>
      <c r="S245" s="116">
        <v>0</v>
      </c>
      <c r="T245" s="116">
        <v>0</v>
      </c>
      <c r="U245" s="116">
        <v>0</v>
      </c>
      <c r="V245" s="116">
        <v>0</v>
      </c>
      <c r="W245" s="116">
        <v>0</v>
      </c>
      <c r="X245" s="116">
        <v>0</v>
      </c>
      <c r="Y245" s="116">
        <v>0</v>
      </c>
      <c r="Z245" s="116">
        <v>0</v>
      </c>
      <c r="AA245" s="116">
        <v>0</v>
      </c>
      <c r="AB245" s="116">
        <v>0</v>
      </c>
      <c r="AC245" s="116">
        <v>0</v>
      </c>
      <c r="AD245" s="116">
        <v>0</v>
      </c>
      <c r="AE245" s="116">
        <v>0</v>
      </c>
      <c r="AF245" s="116">
        <v>0</v>
      </c>
      <c r="AG245" s="116">
        <v>0</v>
      </c>
      <c r="AH245" s="116">
        <v>0</v>
      </c>
      <c r="AI245" s="116">
        <v>0</v>
      </c>
      <c r="AJ245" s="116">
        <v>0</v>
      </c>
      <c r="AK245" s="116">
        <v>0</v>
      </c>
      <c r="AL245" s="95">
        <f t="shared" si="9"/>
        <v>0</v>
      </c>
      <c r="AO245" s="70"/>
    </row>
    <row r="246" spans="1:41" ht="33" customHeight="1">
      <c r="A246" s="87">
        <v>907</v>
      </c>
      <c r="B246" s="88" t="s">
        <v>886</v>
      </c>
      <c r="C246" s="118" t="s">
        <v>7019</v>
      </c>
      <c r="D246" s="116">
        <v>0</v>
      </c>
      <c r="E246" s="116">
        <v>0</v>
      </c>
      <c r="F246" s="116">
        <v>0</v>
      </c>
      <c r="G246" s="116">
        <v>0</v>
      </c>
      <c r="H246" s="116">
        <v>0</v>
      </c>
      <c r="I246" s="116">
        <v>0</v>
      </c>
      <c r="J246" s="116">
        <v>0</v>
      </c>
      <c r="K246" s="116">
        <v>0</v>
      </c>
      <c r="L246" s="116">
        <v>0</v>
      </c>
      <c r="M246" s="116">
        <v>0</v>
      </c>
      <c r="N246" s="116">
        <v>0</v>
      </c>
      <c r="O246" s="116">
        <v>0</v>
      </c>
      <c r="P246" s="116">
        <v>0</v>
      </c>
      <c r="Q246" s="116">
        <v>0</v>
      </c>
      <c r="R246" s="116">
        <v>0</v>
      </c>
      <c r="S246" s="116">
        <v>0</v>
      </c>
      <c r="T246" s="116">
        <v>0</v>
      </c>
      <c r="U246" s="116">
        <v>0</v>
      </c>
      <c r="V246" s="116">
        <v>0</v>
      </c>
      <c r="W246" s="116">
        <v>0</v>
      </c>
      <c r="X246" s="116">
        <v>0</v>
      </c>
      <c r="Y246" s="116">
        <v>0</v>
      </c>
      <c r="Z246" s="116">
        <v>0</v>
      </c>
      <c r="AA246" s="116">
        <v>0</v>
      </c>
      <c r="AB246" s="116">
        <v>0</v>
      </c>
      <c r="AC246" s="116">
        <v>0</v>
      </c>
      <c r="AD246" s="116">
        <v>0</v>
      </c>
      <c r="AE246" s="116">
        <v>0</v>
      </c>
      <c r="AF246" s="116">
        <v>0</v>
      </c>
      <c r="AG246" s="116">
        <v>0</v>
      </c>
      <c r="AH246" s="116">
        <v>0</v>
      </c>
      <c r="AI246" s="116">
        <v>0</v>
      </c>
      <c r="AJ246" s="116">
        <v>0</v>
      </c>
      <c r="AK246" s="116">
        <v>0</v>
      </c>
      <c r="AL246" s="95">
        <f t="shared" si="9"/>
        <v>0</v>
      </c>
      <c r="AO246" s="70"/>
    </row>
    <row r="247" spans="1:41" ht="33" customHeight="1">
      <c r="A247" s="87">
        <v>908</v>
      </c>
      <c r="B247" s="88" t="s">
        <v>887</v>
      </c>
      <c r="C247" s="118" t="s">
        <v>7019</v>
      </c>
      <c r="D247" s="116">
        <v>0</v>
      </c>
      <c r="E247" s="116">
        <v>0</v>
      </c>
      <c r="F247" s="116">
        <v>0</v>
      </c>
      <c r="G247" s="116">
        <v>0</v>
      </c>
      <c r="H247" s="116">
        <v>0</v>
      </c>
      <c r="I247" s="116">
        <v>0</v>
      </c>
      <c r="J247" s="116">
        <v>0</v>
      </c>
      <c r="K247" s="116">
        <v>0</v>
      </c>
      <c r="L247" s="116">
        <v>0</v>
      </c>
      <c r="M247" s="116">
        <v>0</v>
      </c>
      <c r="N247" s="116">
        <v>0</v>
      </c>
      <c r="O247" s="116">
        <v>0</v>
      </c>
      <c r="P247" s="116">
        <v>0</v>
      </c>
      <c r="Q247" s="116">
        <v>0</v>
      </c>
      <c r="R247" s="116">
        <v>0</v>
      </c>
      <c r="S247" s="116">
        <v>0</v>
      </c>
      <c r="T247" s="116">
        <v>0</v>
      </c>
      <c r="U247" s="116">
        <v>0</v>
      </c>
      <c r="V247" s="116">
        <v>0</v>
      </c>
      <c r="W247" s="116">
        <v>0</v>
      </c>
      <c r="X247" s="116">
        <v>0</v>
      </c>
      <c r="Y247" s="116">
        <v>0</v>
      </c>
      <c r="Z247" s="116">
        <v>0</v>
      </c>
      <c r="AA247" s="116">
        <v>0</v>
      </c>
      <c r="AB247" s="116">
        <v>0</v>
      </c>
      <c r="AC247" s="116">
        <v>0</v>
      </c>
      <c r="AD247" s="116">
        <v>0</v>
      </c>
      <c r="AE247" s="116">
        <v>0</v>
      </c>
      <c r="AF247" s="116">
        <v>0</v>
      </c>
      <c r="AG247" s="116">
        <v>0</v>
      </c>
      <c r="AH247" s="116">
        <v>0</v>
      </c>
      <c r="AI247" s="116">
        <v>0</v>
      </c>
      <c r="AJ247" s="116">
        <v>0</v>
      </c>
      <c r="AK247" s="116">
        <v>0</v>
      </c>
      <c r="AL247" s="95">
        <f t="shared" si="9"/>
        <v>0</v>
      </c>
      <c r="AO247" s="70"/>
    </row>
    <row r="248" spans="1:41" ht="33" customHeight="1">
      <c r="A248" s="87">
        <v>909</v>
      </c>
      <c r="B248" s="88" t="s">
        <v>888</v>
      </c>
      <c r="C248" s="118" t="s">
        <v>7019</v>
      </c>
      <c r="D248" s="116">
        <v>0</v>
      </c>
      <c r="E248" s="116">
        <v>0</v>
      </c>
      <c r="F248" s="116">
        <v>0</v>
      </c>
      <c r="G248" s="116">
        <v>0</v>
      </c>
      <c r="H248" s="116">
        <v>0</v>
      </c>
      <c r="I248" s="116">
        <v>0</v>
      </c>
      <c r="J248" s="116">
        <v>0</v>
      </c>
      <c r="K248" s="116">
        <v>0</v>
      </c>
      <c r="L248" s="116">
        <v>0</v>
      </c>
      <c r="M248" s="116">
        <v>0</v>
      </c>
      <c r="N248" s="116">
        <v>0</v>
      </c>
      <c r="O248" s="116">
        <v>0</v>
      </c>
      <c r="P248" s="116">
        <v>0</v>
      </c>
      <c r="Q248" s="116">
        <v>0</v>
      </c>
      <c r="R248" s="116">
        <v>0</v>
      </c>
      <c r="S248" s="116">
        <v>0</v>
      </c>
      <c r="T248" s="116">
        <v>0</v>
      </c>
      <c r="U248" s="116">
        <v>0</v>
      </c>
      <c r="V248" s="116">
        <v>0</v>
      </c>
      <c r="W248" s="116">
        <v>0</v>
      </c>
      <c r="X248" s="116">
        <v>0</v>
      </c>
      <c r="Y248" s="116">
        <v>0</v>
      </c>
      <c r="Z248" s="116">
        <v>0</v>
      </c>
      <c r="AA248" s="116">
        <v>0</v>
      </c>
      <c r="AB248" s="116">
        <v>0</v>
      </c>
      <c r="AC248" s="116">
        <v>0</v>
      </c>
      <c r="AD248" s="116">
        <v>0</v>
      </c>
      <c r="AE248" s="116">
        <v>0</v>
      </c>
      <c r="AF248" s="116">
        <v>0</v>
      </c>
      <c r="AG248" s="116">
        <v>0</v>
      </c>
      <c r="AH248" s="116">
        <v>0</v>
      </c>
      <c r="AI248" s="116">
        <v>0</v>
      </c>
      <c r="AJ248" s="116">
        <v>0</v>
      </c>
      <c r="AK248" s="116">
        <v>0</v>
      </c>
      <c r="AL248" s="95">
        <f t="shared" si="9"/>
        <v>0</v>
      </c>
      <c r="AO248" s="70"/>
    </row>
    <row r="249" spans="1:41" ht="33" customHeight="1">
      <c r="A249" s="87">
        <v>950</v>
      </c>
      <c r="B249" s="88" t="s">
        <v>261</v>
      </c>
      <c r="C249" s="118" t="s">
        <v>1317</v>
      </c>
      <c r="D249" s="116">
        <v>0</v>
      </c>
      <c r="E249" s="116">
        <v>0</v>
      </c>
      <c r="F249" s="116">
        <v>0</v>
      </c>
      <c r="G249" s="116">
        <v>0</v>
      </c>
      <c r="H249" s="116">
        <v>0</v>
      </c>
      <c r="I249" s="116">
        <v>0</v>
      </c>
      <c r="J249" s="116">
        <v>0</v>
      </c>
      <c r="K249" s="116">
        <v>0</v>
      </c>
      <c r="L249" s="116">
        <v>0</v>
      </c>
      <c r="M249" s="116">
        <v>0</v>
      </c>
      <c r="N249" s="116">
        <v>0</v>
      </c>
      <c r="O249" s="116">
        <v>0</v>
      </c>
      <c r="P249" s="116">
        <v>0</v>
      </c>
      <c r="Q249" s="116">
        <v>0</v>
      </c>
      <c r="R249" s="116">
        <v>0</v>
      </c>
      <c r="S249" s="116">
        <v>0</v>
      </c>
      <c r="T249" s="116">
        <v>0</v>
      </c>
      <c r="U249" s="116">
        <v>0</v>
      </c>
      <c r="V249" s="116">
        <v>0</v>
      </c>
      <c r="W249" s="116">
        <v>0</v>
      </c>
      <c r="X249" s="116">
        <v>0</v>
      </c>
      <c r="Y249" s="116">
        <v>0</v>
      </c>
      <c r="Z249" s="116">
        <v>0</v>
      </c>
      <c r="AA249" s="116">
        <v>0</v>
      </c>
      <c r="AB249" s="116">
        <v>0</v>
      </c>
      <c r="AC249" s="116">
        <v>0</v>
      </c>
      <c r="AD249" s="116">
        <v>0</v>
      </c>
      <c r="AE249" s="116">
        <v>0</v>
      </c>
      <c r="AF249" s="116">
        <v>0</v>
      </c>
      <c r="AG249" s="116">
        <v>0</v>
      </c>
      <c r="AH249" s="116">
        <v>0</v>
      </c>
      <c r="AI249" s="116">
        <v>0</v>
      </c>
      <c r="AJ249" s="116">
        <v>0</v>
      </c>
      <c r="AK249" s="116">
        <v>0</v>
      </c>
      <c r="AL249" s="95">
        <f t="shared" si="9"/>
        <v>0</v>
      </c>
      <c r="AO249" s="70"/>
    </row>
    <row r="250" spans="1:41" ht="33" customHeight="1">
      <c r="A250" s="87">
        <v>951</v>
      </c>
      <c r="B250" s="88" t="s">
        <v>889</v>
      </c>
      <c r="C250" s="118" t="s">
        <v>1317</v>
      </c>
      <c r="D250" s="116">
        <v>0</v>
      </c>
      <c r="E250" s="116">
        <v>0</v>
      </c>
      <c r="F250" s="116">
        <v>0</v>
      </c>
      <c r="G250" s="116">
        <v>0</v>
      </c>
      <c r="H250" s="116">
        <v>0</v>
      </c>
      <c r="I250" s="116">
        <v>0</v>
      </c>
      <c r="J250" s="116">
        <v>0</v>
      </c>
      <c r="K250" s="116">
        <v>0</v>
      </c>
      <c r="L250" s="116">
        <v>0</v>
      </c>
      <c r="M250" s="116">
        <v>0</v>
      </c>
      <c r="N250" s="116">
        <v>0</v>
      </c>
      <c r="O250" s="116">
        <v>0</v>
      </c>
      <c r="P250" s="116">
        <v>0</v>
      </c>
      <c r="Q250" s="116">
        <v>0</v>
      </c>
      <c r="R250" s="116">
        <v>0</v>
      </c>
      <c r="S250" s="116">
        <v>0</v>
      </c>
      <c r="T250" s="116">
        <v>0</v>
      </c>
      <c r="U250" s="116">
        <v>0</v>
      </c>
      <c r="V250" s="116">
        <v>0</v>
      </c>
      <c r="W250" s="116">
        <v>0</v>
      </c>
      <c r="X250" s="116">
        <v>0</v>
      </c>
      <c r="Y250" s="116">
        <v>0</v>
      </c>
      <c r="Z250" s="116">
        <v>0</v>
      </c>
      <c r="AA250" s="116">
        <v>0</v>
      </c>
      <c r="AB250" s="116">
        <v>0</v>
      </c>
      <c r="AC250" s="116">
        <v>0</v>
      </c>
      <c r="AD250" s="116">
        <v>0</v>
      </c>
      <c r="AE250" s="116">
        <v>0</v>
      </c>
      <c r="AF250" s="116">
        <v>0</v>
      </c>
      <c r="AG250" s="116">
        <v>0</v>
      </c>
      <c r="AH250" s="116">
        <v>0</v>
      </c>
      <c r="AI250" s="116">
        <v>0</v>
      </c>
      <c r="AJ250" s="116">
        <v>0</v>
      </c>
      <c r="AK250" s="116">
        <v>0</v>
      </c>
      <c r="AL250" s="95">
        <f t="shared" si="9"/>
        <v>0</v>
      </c>
      <c r="AO250" s="70"/>
    </row>
    <row r="251" spans="1:41" ht="33" customHeight="1">
      <c r="A251" s="87">
        <v>999</v>
      </c>
      <c r="B251" s="88" t="s">
        <v>263</v>
      </c>
      <c r="C251" s="118" t="s">
        <v>1317</v>
      </c>
      <c r="D251" s="116">
        <v>0</v>
      </c>
      <c r="E251" s="116">
        <v>0</v>
      </c>
      <c r="F251" s="116">
        <v>0</v>
      </c>
      <c r="G251" s="116">
        <v>0</v>
      </c>
      <c r="H251" s="116">
        <v>0</v>
      </c>
      <c r="I251" s="116">
        <v>0</v>
      </c>
      <c r="J251" s="116">
        <v>0</v>
      </c>
      <c r="K251" s="116">
        <v>0</v>
      </c>
      <c r="L251" s="116">
        <v>0</v>
      </c>
      <c r="M251" s="116">
        <v>0</v>
      </c>
      <c r="N251" s="116">
        <v>0</v>
      </c>
      <c r="O251" s="116">
        <v>0</v>
      </c>
      <c r="P251" s="116">
        <v>0</v>
      </c>
      <c r="Q251" s="116">
        <v>0</v>
      </c>
      <c r="R251" s="116">
        <v>0</v>
      </c>
      <c r="S251" s="116">
        <v>0</v>
      </c>
      <c r="T251" s="116">
        <v>0</v>
      </c>
      <c r="U251" s="116">
        <v>0</v>
      </c>
      <c r="V251" s="116">
        <v>0</v>
      </c>
      <c r="W251" s="116">
        <v>0</v>
      </c>
      <c r="X251" s="116">
        <v>0</v>
      </c>
      <c r="Y251" s="116">
        <v>0</v>
      </c>
      <c r="Z251" s="116">
        <v>0</v>
      </c>
      <c r="AA251" s="116">
        <v>0</v>
      </c>
      <c r="AB251" s="116">
        <v>0</v>
      </c>
      <c r="AC251" s="116">
        <v>0</v>
      </c>
      <c r="AD251" s="116">
        <v>0</v>
      </c>
      <c r="AE251" s="116">
        <v>0</v>
      </c>
      <c r="AF251" s="116">
        <v>0</v>
      </c>
      <c r="AG251" s="116">
        <v>0</v>
      </c>
      <c r="AH251" s="116">
        <v>0</v>
      </c>
      <c r="AI251" s="116">
        <v>0</v>
      </c>
      <c r="AJ251" s="116">
        <v>0</v>
      </c>
      <c r="AK251" s="116">
        <v>0</v>
      </c>
      <c r="AL251" s="95">
        <f t="shared" si="9"/>
        <v>0</v>
      </c>
      <c r="AO251" s="70"/>
    </row>
    <row r="252" spans="1:41" ht="33" customHeight="1">
      <c r="A252" s="87">
        <v>1101</v>
      </c>
      <c r="B252" s="88" t="s">
        <v>890</v>
      </c>
      <c r="C252" s="118" t="s">
        <v>7019</v>
      </c>
      <c r="D252" s="116">
        <v>0</v>
      </c>
      <c r="E252" s="116">
        <v>0</v>
      </c>
      <c r="F252" s="116">
        <v>0</v>
      </c>
      <c r="G252" s="116">
        <v>0</v>
      </c>
      <c r="H252" s="116">
        <v>0</v>
      </c>
      <c r="I252" s="116">
        <v>0</v>
      </c>
      <c r="J252" s="116">
        <v>0</v>
      </c>
      <c r="K252" s="116">
        <v>0</v>
      </c>
      <c r="L252" s="116">
        <v>0</v>
      </c>
      <c r="M252" s="116">
        <v>0</v>
      </c>
      <c r="N252" s="116">
        <v>0</v>
      </c>
      <c r="O252" s="116">
        <v>0</v>
      </c>
      <c r="P252" s="116">
        <v>0</v>
      </c>
      <c r="Q252" s="116">
        <v>0</v>
      </c>
      <c r="R252" s="116">
        <v>0</v>
      </c>
      <c r="S252" s="116">
        <v>0</v>
      </c>
      <c r="T252" s="116">
        <v>0</v>
      </c>
      <c r="U252" s="116">
        <v>0</v>
      </c>
      <c r="V252" s="116">
        <v>0</v>
      </c>
      <c r="W252" s="116">
        <v>0</v>
      </c>
      <c r="X252" s="116">
        <v>0</v>
      </c>
      <c r="Y252" s="116">
        <v>0</v>
      </c>
      <c r="Z252" s="116">
        <v>0</v>
      </c>
      <c r="AA252" s="116">
        <v>0</v>
      </c>
      <c r="AB252" s="116">
        <v>0</v>
      </c>
      <c r="AC252" s="116">
        <v>0</v>
      </c>
      <c r="AD252" s="116">
        <v>0</v>
      </c>
      <c r="AE252" s="116">
        <v>0</v>
      </c>
      <c r="AF252" s="116">
        <v>0</v>
      </c>
      <c r="AG252" s="116">
        <v>0</v>
      </c>
      <c r="AH252" s="116">
        <v>0</v>
      </c>
      <c r="AI252" s="116">
        <v>0</v>
      </c>
      <c r="AJ252" s="116">
        <v>0</v>
      </c>
      <c r="AK252" s="116">
        <v>0</v>
      </c>
      <c r="AL252" s="95">
        <f t="shared" si="9"/>
        <v>0</v>
      </c>
      <c r="AO252" s="70"/>
    </row>
    <row r="253" spans="1:41" ht="33" customHeight="1">
      <c r="A253" s="87">
        <v>1102</v>
      </c>
      <c r="B253" s="88" t="s">
        <v>891</v>
      </c>
      <c r="C253" s="118" t="s">
        <v>7019</v>
      </c>
      <c r="D253" s="116">
        <v>0</v>
      </c>
      <c r="E253" s="116">
        <v>0</v>
      </c>
      <c r="F253" s="116">
        <v>0</v>
      </c>
      <c r="G253" s="116">
        <v>0</v>
      </c>
      <c r="H253" s="116">
        <v>0</v>
      </c>
      <c r="I253" s="116">
        <v>0</v>
      </c>
      <c r="J253" s="116">
        <v>0</v>
      </c>
      <c r="K253" s="116">
        <v>0</v>
      </c>
      <c r="L253" s="116">
        <v>0</v>
      </c>
      <c r="M253" s="116">
        <v>0</v>
      </c>
      <c r="N253" s="116">
        <v>0</v>
      </c>
      <c r="O253" s="116">
        <v>0</v>
      </c>
      <c r="P253" s="116">
        <v>0</v>
      </c>
      <c r="Q253" s="116">
        <v>0</v>
      </c>
      <c r="R253" s="116">
        <v>0</v>
      </c>
      <c r="S253" s="116">
        <v>0</v>
      </c>
      <c r="T253" s="116">
        <v>0</v>
      </c>
      <c r="U253" s="116">
        <v>0</v>
      </c>
      <c r="V253" s="116">
        <v>0</v>
      </c>
      <c r="W253" s="116">
        <v>0</v>
      </c>
      <c r="X253" s="116">
        <v>0</v>
      </c>
      <c r="Y253" s="116">
        <v>0</v>
      </c>
      <c r="Z253" s="116">
        <v>0</v>
      </c>
      <c r="AA253" s="116">
        <v>0</v>
      </c>
      <c r="AB253" s="116">
        <v>0</v>
      </c>
      <c r="AC253" s="116">
        <v>0</v>
      </c>
      <c r="AD253" s="116">
        <v>0</v>
      </c>
      <c r="AE253" s="116">
        <v>0</v>
      </c>
      <c r="AF253" s="116">
        <v>0</v>
      </c>
      <c r="AG253" s="116">
        <v>0</v>
      </c>
      <c r="AH253" s="116">
        <v>0</v>
      </c>
      <c r="AI253" s="116">
        <v>0</v>
      </c>
      <c r="AJ253" s="116">
        <v>0</v>
      </c>
      <c r="AK253" s="116">
        <v>0</v>
      </c>
      <c r="AL253" s="95">
        <f t="shared" si="9"/>
        <v>0</v>
      </c>
      <c r="AO253" s="70"/>
    </row>
    <row r="254" spans="1:41" ht="33" customHeight="1">
      <c r="A254" s="87">
        <v>1103</v>
      </c>
      <c r="B254" s="88" t="s">
        <v>892</v>
      </c>
      <c r="C254" s="118" t="s">
        <v>7019</v>
      </c>
      <c r="D254" s="116">
        <v>0</v>
      </c>
      <c r="E254" s="116">
        <v>0</v>
      </c>
      <c r="F254" s="116">
        <v>0</v>
      </c>
      <c r="G254" s="116">
        <v>0</v>
      </c>
      <c r="H254" s="116">
        <v>0</v>
      </c>
      <c r="I254" s="116">
        <v>0</v>
      </c>
      <c r="J254" s="116">
        <v>0</v>
      </c>
      <c r="K254" s="116">
        <v>0</v>
      </c>
      <c r="L254" s="116">
        <v>0</v>
      </c>
      <c r="M254" s="116">
        <v>0</v>
      </c>
      <c r="N254" s="116">
        <v>0</v>
      </c>
      <c r="O254" s="116">
        <v>0</v>
      </c>
      <c r="P254" s="116">
        <v>0</v>
      </c>
      <c r="Q254" s="116">
        <v>0</v>
      </c>
      <c r="R254" s="116">
        <v>0</v>
      </c>
      <c r="S254" s="116">
        <v>0</v>
      </c>
      <c r="T254" s="116">
        <v>0</v>
      </c>
      <c r="U254" s="116">
        <v>0</v>
      </c>
      <c r="V254" s="116">
        <v>0</v>
      </c>
      <c r="W254" s="116">
        <v>0</v>
      </c>
      <c r="X254" s="116">
        <v>0</v>
      </c>
      <c r="Y254" s="116">
        <v>0</v>
      </c>
      <c r="Z254" s="116">
        <v>0</v>
      </c>
      <c r="AA254" s="116">
        <v>0</v>
      </c>
      <c r="AB254" s="116">
        <v>0</v>
      </c>
      <c r="AC254" s="116">
        <v>0</v>
      </c>
      <c r="AD254" s="116">
        <v>0</v>
      </c>
      <c r="AE254" s="116">
        <v>0</v>
      </c>
      <c r="AF254" s="116">
        <v>0</v>
      </c>
      <c r="AG254" s="116">
        <v>0</v>
      </c>
      <c r="AH254" s="116">
        <v>0</v>
      </c>
      <c r="AI254" s="116">
        <v>0</v>
      </c>
      <c r="AJ254" s="116">
        <v>0</v>
      </c>
      <c r="AK254" s="116">
        <v>0</v>
      </c>
      <c r="AL254" s="95">
        <f t="shared" si="9"/>
        <v>0</v>
      </c>
      <c r="AO254" s="70"/>
    </row>
    <row r="255" spans="1:41" ht="33" customHeight="1">
      <c r="A255" s="87">
        <v>1104</v>
      </c>
      <c r="B255" s="88" t="s">
        <v>893</v>
      </c>
      <c r="C255" s="118" t="s">
        <v>7019</v>
      </c>
      <c r="D255" s="116">
        <v>0</v>
      </c>
      <c r="E255" s="116">
        <v>0</v>
      </c>
      <c r="F255" s="116">
        <v>0</v>
      </c>
      <c r="G255" s="116">
        <v>0</v>
      </c>
      <c r="H255" s="116">
        <v>0</v>
      </c>
      <c r="I255" s="116">
        <v>0</v>
      </c>
      <c r="J255" s="116">
        <v>0</v>
      </c>
      <c r="K255" s="116">
        <v>0</v>
      </c>
      <c r="L255" s="116">
        <v>0</v>
      </c>
      <c r="M255" s="116">
        <v>0</v>
      </c>
      <c r="N255" s="116">
        <v>0</v>
      </c>
      <c r="O255" s="116">
        <v>0</v>
      </c>
      <c r="P255" s="116">
        <v>0</v>
      </c>
      <c r="Q255" s="116">
        <v>0</v>
      </c>
      <c r="R255" s="116">
        <v>0</v>
      </c>
      <c r="S255" s="116">
        <v>0</v>
      </c>
      <c r="T255" s="116">
        <v>0</v>
      </c>
      <c r="U255" s="116">
        <v>0</v>
      </c>
      <c r="V255" s="116">
        <v>0</v>
      </c>
      <c r="W255" s="116">
        <v>0</v>
      </c>
      <c r="X255" s="116">
        <v>0</v>
      </c>
      <c r="Y255" s="116">
        <v>0</v>
      </c>
      <c r="Z255" s="116">
        <v>0</v>
      </c>
      <c r="AA255" s="116">
        <v>0</v>
      </c>
      <c r="AB255" s="116">
        <v>0</v>
      </c>
      <c r="AC255" s="116">
        <v>0</v>
      </c>
      <c r="AD255" s="116">
        <v>0</v>
      </c>
      <c r="AE255" s="116">
        <v>0</v>
      </c>
      <c r="AF255" s="116">
        <v>0</v>
      </c>
      <c r="AG255" s="116">
        <v>0</v>
      </c>
      <c r="AH255" s="116">
        <v>0</v>
      </c>
      <c r="AI255" s="116">
        <v>0</v>
      </c>
      <c r="AJ255" s="116">
        <v>0</v>
      </c>
      <c r="AK255" s="116">
        <v>0</v>
      </c>
      <c r="AL255" s="95">
        <f t="shared" si="9"/>
        <v>0</v>
      </c>
      <c r="AO255" s="70"/>
    </row>
    <row r="256" spans="1:41" ht="33" customHeight="1">
      <c r="A256" s="87">
        <v>1105</v>
      </c>
      <c r="B256" s="88" t="s">
        <v>894</v>
      </c>
      <c r="C256" s="118" t="s">
        <v>7019</v>
      </c>
      <c r="D256" s="116">
        <v>0</v>
      </c>
      <c r="E256" s="116">
        <v>0</v>
      </c>
      <c r="F256" s="116">
        <v>0</v>
      </c>
      <c r="G256" s="116">
        <v>0</v>
      </c>
      <c r="H256" s="116">
        <v>0</v>
      </c>
      <c r="I256" s="116">
        <v>0</v>
      </c>
      <c r="J256" s="116">
        <v>0</v>
      </c>
      <c r="K256" s="116">
        <v>0</v>
      </c>
      <c r="L256" s="116">
        <v>0</v>
      </c>
      <c r="M256" s="116">
        <v>0</v>
      </c>
      <c r="N256" s="116">
        <v>0</v>
      </c>
      <c r="O256" s="116">
        <v>0</v>
      </c>
      <c r="P256" s="116">
        <v>0</v>
      </c>
      <c r="Q256" s="116">
        <v>0</v>
      </c>
      <c r="R256" s="116">
        <v>0</v>
      </c>
      <c r="S256" s="116">
        <v>0</v>
      </c>
      <c r="T256" s="116">
        <v>0</v>
      </c>
      <c r="U256" s="116">
        <v>0</v>
      </c>
      <c r="V256" s="116">
        <v>0</v>
      </c>
      <c r="W256" s="116">
        <v>0</v>
      </c>
      <c r="X256" s="116">
        <v>0</v>
      </c>
      <c r="Y256" s="116">
        <v>0</v>
      </c>
      <c r="Z256" s="116">
        <v>0</v>
      </c>
      <c r="AA256" s="116">
        <v>0</v>
      </c>
      <c r="AB256" s="116">
        <v>0</v>
      </c>
      <c r="AC256" s="116">
        <v>0</v>
      </c>
      <c r="AD256" s="116">
        <v>0</v>
      </c>
      <c r="AE256" s="116">
        <v>0</v>
      </c>
      <c r="AF256" s="116">
        <v>0</v>
      </c>
      <c r="AG256" s="116">
        <v>0</v>
      </c>
      <c r="AH256" s="116">
        <v>0</v>
      </c>
      <c r="AI256" s="116">
        <v>0</v>
      </c>
      <c r="AJ256" s="116">
        <v>0</v>
      </c>
      <c r="AK256" s="116">
        <v>0</v>
      </c>
      <c r="AL256" s="95">
        <f t="shared" si="9"/>
        <v>0</v>
      </c>
      <c r="AO256" s="70"/>
    </row>
    <row r="257" spans="1:41" ht="33" customHeight="1">
      <c r="A257" s="87">
        <v>1106</v>
      </c>
      <c r="B257" s="88" t="s">
        <v>895</v>
      </c>
      <c r="C257" s="118" t="s">
        <v>7019</v>
      </c>
      <c r="D257" s="116">
        <v>0</v>
      </c>
      <c r="E257" s="116">
        <v>0</v>
      </c>
      <c r="F257" s="116">
        <v>0</v>
      </c>
      <c r="G257" s="116">
        <v>0</v>
      </c>
      <c r="H257" s="116">
        <v>0</v>
      </c>
      <c r="I257" s="116">
        <v>0</v>
      </c>
      <c r="J257" s="116">
        <v>0</v>
      </c>
      <c r="K257" s="116">
        <v>0</v>
      </c>
      <c r="L257" s="116">
        <v>0</v>
      </c>
      <c r="M257" s="116">
        <v>0</v>
      </c>
      <c r="N257" s="116">
        <v>0</v>
      </c>
      <c r="O257" s="116">
        <v>0</v>
      </c>
      <c r="P257" s="116">
        <v>0</v>
      </c>
      <c r="Q257" s="116">
        <v>0</v>
      </c>
      <c r="R257" s="116">
        <v>0</v>
      </c>
      <c r="S257" s="116">
        <v>0</v>
      </c>
      <c r="T257" s="116">
        <v>0</v>
      </c>
      <c r="U257" s="116">
        <v>0</v>
      </c>
      <c r="V257" s="116">
        <v>0</v>
      </c>
      <c r="W257" s="116">
        <v>0</v>
      </c>
      <c r="X257" s="116">
        <v>0</v>
      </c>
      <c r="Y257" s="116">
        <v>0</v>
      </c>
      <c r="Z257" s="116">
        <v>0</v>
      </c>
      <c r="AA257" s="116">
        <v>0</v>
      </c>
      <c r="AB257" s="116">
        <v>0</v>
      </c>
      <c r="AC257" s="116">
        <v>0</v>
      </c>
      <c r="AD257" s="116">
        <v>0</v>
      </c>
      <c r="AE257" s="116">
        <v>0</v>
      </c>
      <c r="AF257" s="116">
        <v>0</v>
      </c>
      <c r="AG257" s="116">
        <v>0</v>
      </c>
      <c r="AH257" s="116">
        <v>0</v>
      </c>
      <c r="AI257" s="116">
        <v>0</v>
      </c>
      <c r="AJ257" s="116">
        <v>0</v>
      </c>
      <c r="AK257" s="116">
        <v>0</v>
      </c>
      <c r="AL257" s="95">
        <f t="shared" si="9"/>
        <v>0</v>
      </c>
      <c r="AO257" s="70"/>
    </row>
    <row r="258" spans="1:41" ht="33" customHeight="1">
      <c r="A258" s="87">
        <v>1107</v>
      </c>
      <c r="B258" s="88" t="s">
        <v>896</v>
      </c>
      <c r="C258" s="118" t="s">
        <v>7019</v>
      </c>
      <c r="D258" s="116">
        <v>0</v>
      </c>
      <c r="E258" s="116">
        <v>0</v>
      </c>
      <c r="F258" s="116">
        <v>0</v>
      </c>
      <c r="G258" s="116">
        <v>0</v>
      </c>
      <c r="H258" s="116">
        <v>0</v>
      </c>
      <c r="I258" s="116">
        <v>0</v>
      </c>
      <c r="J258" s="116">
        <v>0</v>
      </c>
      <c r="K258" s="116">
        <v>0</v>
      </c>
      <c r="L258" s="116">
        <v>0</v>
      </c>
      <c r="M258" s="116">
        <v>0</v>
      </c>
      <c r="N258" s="116">
        <v>0</v>
      </c>
      <c r="O258" s="116">
        <v>0</v>
      </c>
      <c r="P258" s="116">
        <v>0</v>
      </c>
      <c r="Q258" s="116">
        <v>0</v>
      </c>
      <c r="R258" s="116">
        <v>0</v>
      </c>
      <c r="S258" s="116">
        <v>0</v>
      </c>
      <c r="T258" s="116">
        <v>0</v>
      </c>
      <c r="U258" s="116">
        <v>0</v>
      </c>
      <c r="V258" s="116">
        <v>0</v>
      </c>
      <c r="W258" s="116">
        <v>0</v>
      </c>
      <c r="X258" s="116">
        <v>0</v>
      </c>
      <c r="Y258" s="116">
        <v>0</v>
      </c>
      <c r="Z258" s="116">
        <v>0</v>
      </c>
      <c r="AA258" s="116">
        <v>0</v>
      </c>
      <c r="AB258" s="116">
        <v>0</v>
      </c>
      <c r="AC258" s="116">
        <v>0</v>
      </c>
      <c r="AD258" s="116">
        <v>0</v>
      </c>
      <c r="AE258" s="116">
        <v>0</v>
      </c>
      <c r="AF258" s="116">
        <v>0</v>
      </c>
      <c r="AG258" s="116">
        <v>0</v>
      </c>
      <c r="AH258" s="116">
        <v>0</v>
      </c>
      <c r="AI258" s="116">
        <v>0</v>
      </c>
      <c r="AJ258" s="116">
        <v>0</v>
      </c>
      <c r="AK258" s="116">
        <v>0</v>
      </c>
      <c r="AL258" s="95">
        <f t="shared" si="9"/>
        <v>0</v>
      </c>
      <c r="AO258" s="70"/>
    </row>
    <row r="259" spans="1:41" ht="33" customHeight="1">
      <c r="A259" s="87">
        <v>1108</v>
      </c>
      <c r="B259" s="88" t="s">
        <v>897</v>
      </c>
      <c r="C259" s="118" t="s">
        <v>7019</v>
      </c>
      <c r="D259" s="116">
        <v>0</v>
      </c>
      <c r="E259" s="116">
        <v>0</v>
      </c>
      <c r="F259" s="116">
        <v>0</v>
      </c>
      <c r="G259" s="116">
        <v>0</v>
      </c>
      <c r="H259" s="116">
        <v>0</v>
      </c>
      <c r="I259" s="116">
        <v>0</v>
      </c>
      <c r="J259" s="116">
        <v>0</v>
      </c>
      <c r="K259" s="116">
        <v>0</v>
      </c>
      <c r="L259" s="116">
        <v>0</v>
      </c>
      <c r="M259" s="116">
        <v>0</v>
      </c>
      <c r="N259" s="116">
        <v>0</v>
      </c>
      <c r="O259" s="116">
        <v>0</v>
      </c>
      <c r="P259" s="116">
        <v>0</v>
      </c>
      <c r="Q259" s="116">
        <v>0</v>
      </c>
      <c r="R259" s="116">
        <v>0</v>
      </c>
      <c r="S259" s="116">
        <v>0</v>
      </c>
      <c r="T259" s="116">
        <v>0</v>
      </c>
      <c r="U259" s="116">
        <v>0</v>
      </c>
      <c r="V259" s="116">
        <v>0</v>
      </c>
      <c r="W259" s="116">
        <v>0</v>
      </c>
      <c r="X259" s="116">
        <v>0</v>
      </c>
      <c r="Y259" s="116">
        <v>0</v>
      </c>
      <c r="Z259" s="116">
        <v>0</v>
      </c>
      <c r="AA259" s="116">
        <v>0</v>
      </c>
      <c r="AB259" s="116">
        <v>0</v>
      </c>
      <c r="AC259" s="116">
        <v>0</v>
      </c>
      <c r="AD259" s="116">
        <v>0</v>
      </c>
      <c r="AE259" s="116">
        <v>0</v>
      </c>
      <c r="AF259" s="116">
        <v>0</v>
      </c>
      <c r="AG259" s="116">
        <v>0</v>
      </c>
      <c r="AH259" s="116">
        <v>0</v>
      </c>
      <c r="AI259" s="116">
        <v>0</v>
      </c>
      <c r="AJ259" s="116">
        <v>0</v>
      </c>
      <c r="AK259" s="116">
        <v>0</v>
      </c>
      <c r="AL259" s="95">
        <f t="shared" si="9"/>
        <v>0</v>
      </c>
      <c r="AO259" s="70"/>
    </row>
    <row r="260" spans="1:41" ht="33" customHeight="1">
      <c r="A260" s="87">
        <v>1109</v>
      </c>
      <c r="B260" s="88" t="s">
        <v>898</v>
      </c>
      <c r="C260" s="118" t="s">
        <v>7019</v>
      </c>
      <c r="D260" s="116">
        <v>0</v>
      </c>
      <c r="E260" s="116">
        <v>0</v>
      </c>
      <c r="F260" s="116">
        <v>0</v>
      </c>
      <c r="G260" s="116">
        <v>0</v>
      </c>
      <c r="H260" s="116">
        <v>0</v>
      </c>
      <c r="I260" s="116">
        <v>0</v>
      </c>
      <c r="J260" s="116">
        <v>0</v>
      </c>
      <c r="K260" s="116">
        <v>0</v>
      </c>
      <c r="L260" s="116">
        <v>0</v>
      </c>
      <c r="M260" s="116">
        <v>0</v>
      </c>
      <c r="N260" s="116">
        <v>0</v>
      </c>
      <c r="O260" s="116">
        <v>0</v>
      </c>
      <c r="P260" s="116">
        <v>0</v>
      </c>
      <c r="Q260" s="116">
        <v>0</v>
      </c>
      <c r="R260" s="116">
        <v>0</v>
      </c>
      <c r="S260" s="116">
        <v>0</v>
      </c>
      <c r="T260" s="116">
        <v>0</v>
      </c>
      <c r="U260" s="116">
        <v>0</v>
      </c>
      <c r="V260" s="116">
        <v>0</v>
      </c>
      <c r="W260" s="116">
        <v>0</v>
      </c>
      <c r="X260" s="116">
        <v>0</v>
      </c>
      <c r="Y260" s="116">
        <v>0</v>
      </c>
      <c r="Z260" s="116">
        <v>0</v>
      </c>
      <c r="AA260" s="116">
        <v>0</v>
      </c>
      <c r="AB260" s="116">
        <v>0</v>
      </c>
      <c r="AC260" s="116">
        <v>0</v>
      </c>
      <c r="AD260" s="116">
        <v>0</v>
      </c>
      <c r="AE260" s="116">
        <v>0</v>
      </c>
      <c r="AF260" s="116">
        <v>0</v>
      </c>
      <c r="AG260" s="116">
        <v>0</v>
      </c>
      <c r="AH260" s="116">
        <v>0</v>
      </c>
      <c r="AI260" s="116">
        <v>0</v>
      </c>
      <c r="AJ260" s="116">
        <v>0</v>
      </c>
      <c r="AK260" s="116">
        <v>0</v>
      </c>
      <c r="AL260" s="95">
        <f t="shared" si="9"/>
        <v>0</v>
      </c>
      <c r="AO260" s="70"/>
    </row>
    <row r="261" spans="1:41" ht="33" customHeight="1">
      <c r="A261" s="87">
        <v>1110</v>
      </c>
      <c r="B261" s="88" t="s">
        <v>899</v>
      </c>
      <c r="C261" s="118" t="s">
        <v>7019</v>
      </c>
      <c r="D261" s="116">
        <v>0</v>
      </c>
      <c r="E261" s="116">
        <v>0</v>
      </c>
      <c r="F261" s="116">
        <v>0</v>
      </c>
      <c r="G261" s="116">
        <v>0</v>
      </c>
      <c r="H261" s="116">
        <v>0</v>
      </c>
      <c r="I261" s="116">
        <v>0</v>
      </c>
      <c r="J261" s="116">
        <v>0</v>
      </c>
      <c r="K261" s="116">
        <v>0</v>
      </c>
      <c r="L261" s="116">
        <v>0</v>
      </c>
      <c r="M261" s="116">
        <v>0</v>
      </c>
      <c r="N261" s="116">
        <v>0</v>
      </c>
      <c r="O261" s="116">
        <v>0</v>
      </c>
      <c r="P261" s="116">
        <v>0</v>
      </c>
      <c r="Q261" s="116">
        <v>0</v>
      </c>
      <c r="R261" s="116">
        <v>0</v>
      </c>
      <c r="S261" s="116">
        <v>0</v>
      </c>
      <c r="T261" s="116">
        <v>0</v>
      </c>
      <c r="U261" s="116">
        <v>0</v>
      </c>
      <c r="V261" s="116">
        <v>0</v>
      </c>
      <c r="W261" s="116">
        <v>0</v>
      </c>
      <c r="X261" s="116">
        <v>0</v>
      </c>
      <c r="Y261" s="116">
        <v>0</v>
      </c>
      <c r="Z261" s="116">
        <v>0</v>
      </c>
      <c r="AA261" s="116">
        <v>0</v>
      </c>
      <c r="AB261" s="116">
        <v>0</v>
      </c>
      <c r="AC261" s="116">
        <v>0</v>
      </c>
      <c r="AD261" s="116">
        <v>0</v>
      </c>
      <c r="AE261" s="116">
        <v>0</v>
      </c>
      <c r="AF261" s="116">
        <v>0</v>
      </c>
      <c r="AG261" s="116">
        <v>0</v>
      </c>
      <c r="AH261" s="116">
        <v>0</v>
      </c>
      <c r="AI261" s="116">
        <v>0</v>
      </c>
      <c r="AJ261" s="116">
        <v>0</v>
      </c>
      <c r="AK261" s="116">
        <v>0</v>
      </c>
      <c r="AL261" s="95">
        <f t="shared" si="9"/>
        <v>0</v>
      </c>
      <c r="AO261" s="70"/>
    </row>
    <row r="262" spans="1:41" ht="33" customHeight="1">
      <c r="A262" s="87">
        <v>1111</v>
      </c>
      <c r="B262" s="88" t="s">
        <v>900</v>
      </c>
      <c r="C262" s="118" t="s">
        <v>7019</v>
      </c>
      <c r="D262" s="116">
        <v>0</v>
      </c>
      <c r="E262" s="116">
        <v>0</v>
      </c>
      <c r="F262" s="116">
        <v>0</v>
      </c>
      <c r="G262" s="116">
        <v>0</v>
      </c>
      <c r="H262" s="116">
        <v>0</v>
      </c>
      <c r="I262" s="116">
        <v>0</v>
      </c>
      <c r="J262" s="116">
        <v>0</v>
      </c>
      <c r="K262" s="116">
        <v>0</v>
      </c>
      <c r="L262" s="116">
        <v>0</v>
      </c>
      <c r="M262" s="116">
        <v>0</v>
      </c>
      <c r="N262" s="116">
        <v>0</v>
      </c>
      <c r="O262" s="116">
        <v>0</v>
      </c>
      <c r="P262" s="116">
        <v>0</v>
      </c>
      <c r="Q262" s="116">
        <v>0</v>
      </c>
      <c r="R262" s="116">
        <v>0</v>
      </c>
      <c r="S262" s="116">
        <v>0</v>
      </c>
      <c r="T262" s="116">
        <v>0</v>
      </c>
      <c r="U262" s="116">
        <v>0</v>
      </c>
      <c r="V262" s="116">
        <v>0</v>
      </c>
      <c r="W262" s="116">
        <v>0</v>
      </c>
      <c r="X262" s="116">
        <v>0</v>
      </c>
      <c r="Y262" s="116">
        <v>0</v>
      </c>
      <c r="Z262" s="116">
        <v>0</v>
      </c>
      <c r="AA262" s="116">
        <v>0</v>
      </c>
      <c r="AB262" s="116">
        <v>0</v>
      </c>
      <c r="AC262" s="116">
        <v>0</v>
      </c>
      <c r="AD262" s="116">
        <v>0</v>
      </c>
      <c r="AE262" s="116">
        <v>0</v>
      </c>
      <c r="AF262" s="116">
        <v>0</v>
      </c>
      <c r="AG262" s="116">
        <v>0</v>
      </c>
      <c r="AH262" s="116">
        <v>0</v>
      </c>
      <c r="AI262" s="116">
        <v>0</v>
      </c>
      <c r="AJ262" s="116">
        <v>0</v>
      </c>
      <c r="AK262" s="116">
        <v>0</v>
      </c>
      <c r="AL262" s="95">
        <f t="shared" si="9"/>
        <v>0</v>
      </c>
      <c r="AO262" s="70"/>
    </row>
    <row r="263" spans="1:41" ht="33" customHeight="1">
      <c r="A263" s="87">
        <v>1112</v>
      </c>
      <c r="B263" s="88" t="s">
        <v>901</v>
      </c>
      <c r="C263" s="118" t="s">
        <v>7019</v>
      </c>
      <c r="D263" s="116">
        <v>0</v>
      </c>
      <c r="E263" s="116">
        <v>0</v>
      </c>
      <c r="F263" s="116">
        <v>0</v>
      </c>
      <c r="G263" s="116">
        <v>0</v>
      </c>
      <c r="H263" s="116">
        <v>0</v>
      </c>
      <c r="I263" s="116">
        <v>0</v>
      </c>
      <c r="J263" s="116">
        <v>0</v>
      </c>
      <c r="K263" s="116">
        <v>0</v>
      </c>
      <c r="L263" s="116">
        <v>0</v>
      </c>
      <c r="M263" s="116">
        <v>0</v>
      </c>
      <c r="N263" s="116">
        <v>0</v>
      </c>
      <c r="O263" s="116">
        <v>0</v>
      </c>
      <c r="P263" s="116">
        <v>0</v>
      </c>
      <c r="Q263" s="116">
        <v>0</v>
      </c>
      <c r="R263" s="116">
        <v>0</v>
      </c>
      <c r="S263" s="116">
        <v>0</v>
      </c>
      <c r="T263" s="116">
        <v>0</v>
      </c>
      <c r="U263" s="116">
        <v>0</v>
      </c>
      <c r="V263" s="116">
        <v>0</v>
      </c>
      <c r="W263" s="116">
        <v>0</v>
      </c>
      <c r="X263" s="116">
        <v>0</v>
      </c>
      <c r="Y263" s="116">
        <v>0</v>
      </c>
      <c r="Z263" s="116">
        <v>0</v>
      </c>
      <c r="AA263" s="116">
        <v>0</v>
      </c>
      <c r="AB263" s="116">
        <v>0</v>
      </c>
      <c r="AC263" s="116">
        <v>0</v>
      </c>
      <c r="AD263" s="116">
        <v>0</v>
      </c>
      <c r="AE263" s="116">
        <v>0</v>
      </c>
      <c r="AF263" s="116">
        <v>0</v>
      </c>
      <c r="AG263" s="116">
        <v>0</v>
      </c>
      <c r="AH263" s="116">
        <v>0</v>
      </c>
      <c r="AI263" s="116">
        <v>0</v>
      </c>
      <c r="AJ263" s="116">
        <v>0</v>
      </c>
      <c r="AK263" s="116">
        <v>0</v>
      </c>
      <c r="AL263" s="95">
        <f t="shared" si="9"/>
        <v>0</v>
      </c>
      <c r="AO263" s="70"/>
    </row>
    <row r="264" spans="1:41" ht="33" customHeight="1">
      <c r="A264" s="87">
        <v>1113</v>
      </c>
      <c r="B264" s="88" t="s">
        <v>902</v>
      </c>
      <c r="C264" s="118" t="s">
        <v>7019</v>
      </c>
      <c r="D264" s="116">
        <v>0</v>
      </c>
      <c r="E264" s="116">
        <v>0</v>
      </c>
      <c r="F264" s="116">
        <v>0</v>
      </c>
      <c r="G264" s="116">
        <v>0</v>
      </c>
      <c r="H264" s="116">
        <v>0</v>
      </c>
      <c r="I264" s="116">
        <v>0</v>
      </c>
      <c r="J264" s="116">
        <v>0</v>
      </c>
      <c r="K264" s="116">
        <v>0</v>
      </c>
      <c r="L264" s="116">
        <v>0</v>
      </c>
      <c r="M264" s="116">
        <v>0</v>
      </c>
      <c r="N264" s="116">
        <v>0</v>
      </c>
      <c r="O264" s="116">
        <v>0</v>
      </c>
      <c r="P264" s="116">
        <v>0</v>
      </c>
      <c r="Q264" s="116">
        <v>0</v>
      </c>
      <c r="R264" s="116">
        <v>0</v>
      </c>
      <c r="S264" s="116">
        <v>0</v>
      </c>
      <c r="T264" s="116">
        <v>0</v>
      </c>
      <c r="U264" s="116">
        <v>0</v>
      </c>
      <c r="V264" s="116">
        <v>0</v>
      </c>
      <c r="W264" s="116">
        <v>0</v>
      </c>
      <c r="X264" s="116">
        <v>0</v>
      </c>
      <c r="Y264" s="116">
        <v>0</v>
      </c>
      <c r="Z264" s="116">
        <v>0</v>
      </c>
      <c r="AA264" s="116">
        <v>0</v>
      </c>
      <c r="AB264" s="116">
        <v>0</v>
      </c>
      <c r="AC264" s="116">
        <v>0</v>
      </c>
      <c r="AD264" s="116">
        <v>0</v>
      </c>
      <c r="AE264" s="116">
        <v>0</v>
      </c>
      <c r="AF264" s="116">
        <v>0</v>
      </c>
      <c r="AG264" s="116">
        <v>0</v>
      </c>
      <c r="AH264" s="116">
        <v>0</v>
      </c>
      <c r="AI264" s="116">
        <v>0</v>
      </c>
      <c r="AJ264" s="116">
        <v>0</v>
      </c>
      <c r="AK264" s="116">
        <v>0</v>
      </c>
      <c r="AL264" s="95">
        <f t="shared" si="9"/>
        <v>0</v>
      </c>
      <c r="AO264" s="70"/>
    </row>
    <row r="265" spans="1:41" ht="33" customHeight="1">
      <c r="A265" s="87">
        <v>1114</v>
      </c>
      <c r="B265" s="88" t="s">
        <v>903</v>
      </c>
      <c r="C265" s="118" t="s">
        <v>7019</v>
      </c>
      <c r="D265" s="116">
        <v>0</v>
      </c>
      <c r="E265" s="116">
        <v>0</v>
      </c>
      <c r="F265" s="116">
        <v>0</v>
      </c>
      <c r="G265" s="116">
        <v>0</v>
      </c>
      <c r="H265" s="116">
        <v>0</v>
      </c>
      <c r="I265" s="116">
        <v>0</v>
      </c>
      <c r="J265" s="116">
        <v>0</v>
      </c>
      <c r="K265" s="116">
        <v>0</v>
      </c>
      <c r="L265" s="116">
        <v>0</v>
      </c>
      <c r="M265" s="116">
        <v>0</v>
      </c>
      <c r="N265" s="116">
        <v>0</v>
      </c>
      <c r="O265" s="116">
        <v>0</v>
      </c>
      <c r="P265" s="116">
        <v>0</v>
      </c>
      <c r="Q265" s="116">
        <v>0</v>
      </c>
      <c r="R265" s="116">
        <v>0</v>
      </c>
      <c r="S265" s="116">
        <v>0</v>
      </c>
      <c r="T265" s="116">
        <v>0</v>
      </c>
      <c r="U265" s="116">
        <v>0</v>
      </c>
      <c r="V265" s="116">
        <v>0</v>
      </c>
      <c r="W265" s="116">
        <v>0</v>
      </c>
      <c r="X265" s="116">
        <v>0</v>
      </c>
      <c r="Y265" s="116">
        <v>0</v>
      </c>
      <c r="Z265" s="116">
        <v>0</v>
      </c>
      <c r="AA265" s="116">
        <v>0</v>
      </c>
      <c r="AB265" s="116">
        <v>0</v>
      </c>
      <c r="AC265" s="116">
        <v>0</v>
      </c>
      <c r="AD265" s="116">
        <v>0</v>
      </c>
      <c r="AE265" s="116">
        <v>0</v>
      </c>
      <c r="AF265" s="116">
        <v>0</v>
      </c>
      <c r="AG265" s="116">
        <v>0</v>
      </c>
      <c r="AH265" s="116">
        <v>0</v>
      </c>
      <c r="AI265" s="116">
        <v>0</v>
      </c>
      <c r="AJ265" s="116">
        <v>0</v>
      </c>
      <c r="AK265" s="116">
        <v>0</v>
      </c>
      <c r="AL265" s="95">
        <f t="shared" si="9"/>
        <v>0</v>
      </c>
      <c r="AO265" s="70"/>
    </row>
    <row r="266" spans="1:41" ht="33" customHeight="1">
      <c r="A266" s="87">
        <v>1115</v>
      </c>
      <c r="B266" s="88" t="s">
        <v>904</v>
      </c>
      <c r="C266" s="118" t="s">
        <v>7019</v>
      </c>
      <c r="D266" s="116">
        <v>0</v>
      </c>
      <c r="E266" s="116">
        <v>0</v>
      </c>
      <c r="F266" s="116">
        <v>0</v>
      </c>
      <c r="G266" s="116">
        <v>0</v>
      </c>
      <c r="H266" s="116">
        <v>0</v>
      </c>
      <c r="I266" s="116">
        <v>0</v>
      </c>
      <c r="J266" s="116">
        <v>0</v>
      </c>
      <c r="K266" s="116">
        <v>0</v>
      </c>
      <c r="L266" s="116">
        <v>0</v>
      </c>
      <c r="M266" s="116">
        <v>0</v>
      </c>
      <c r="N266" s="116">
        <v>0</v>
      </c>
      <c r="O266" s="116">
        <v>0</v>
      </c>
      <c r="P266" s="116">
        <v>0</v>
      </c>
      <c r="Q266" s="116">
        <v>0</v>
      </c>
      <c r="R266" s="116">
        <v>0</v>
      </c>
      <c r="S266" s="116">
        <v>0</v>
      </c>
      <c r="T266" s="116">
        <v>0</v>
      </c>
      <c r="U266" s="116">
        <v>0</v>
      </c>
      <c r="V266" s="116">
        <v>0</v>
      </c>
      <c r="W266" s="116">
        <v>0</v>
      </c>
      <c r="X266" s="116">
        <v>0</v>
      </c>
      <c r="Y266" s="116">
        <v>0</v>
      </c>
      <c r="Z266" s="116">
        <v>0</v>
      </c>
      <c r="AA266" s="116">
        <v>0</v>
      </c>
      <c r="AB266" s="116">
        <v>0</v>
      </c>
      <c r="AC266" s="116">
        <v>0</v>
      </c>
      <c r="AD266" s="116">
        <v>0</v>
      </c>
      <c r="AE266" s="116">
        <v>0</v>
      </c>
      <c r="AF266" s="116">
        <v>0</v>
      </c>
      <c r="AG266" s="116">
        <v>0</v>
      </c>
      <c r="AH266" s="116">
        <v>0</v>
      </c>
      <c r="AI266" s="116">
        <v>0</v>
      </c>
      <c r="AJ266" s="116">
        <v>0</v>
      </c>
      <c r="AK266" s="116">
        <v>0</v>
      </c>
      <c r="AL266" s="95">
        <f t="shared" si="9"/>
        <v>0</v>
      </c>
      <c r="AO266" s="70"/>
    </row>
    <row r="267" spans="1:41" ht="33" customHeight="1">
      <c r="A267" s="87">
        <v>1116</v>
      </c>
      <c r="B267" s="88" t="s">
        <v>905</v>
      </c>
      <c r="C267" s="118" t="s">
        <v>7019</v>
      </c>
      <c r="D267" s="116">
        <v>0</v>
      </c>
      <c r="E267" s="116">
        <v>0</v>
      </c>
      <c r="F267" s="116">
        <v>0</v>
      </c>
      <c r="G267" s="116">
        <v>0</v>
      </c>
      <c r="H267" s="116">
        <v>0</v>
      </c>
      <c r="I267" s="116">
        <v>0</v>
      </c>
      <c r="J267" s="116">
        <v>0</v>
      </c>
      <c r="K267" s="116">
        <v>0</v>
      </c>
      <c r="L267" s="116">
        <v>0</v>
      </c>
      <c r="M267" s="116">
        <v>0</v>
      </c>
      <c r="N267" s="116">
        <v>0</v>
      </c>
      <c r="O267" s="116">
        <v>0</v>
      </c>
      <c r="P267" s="116">
        <v>0</v>
      </c>
      <c r="Q267" s="116">
        <v>0</v>
      </c>
      <c r="R267" s="116">
        <v>0</v>
      </c>
      <c r="S267" s="116">
        <v>0</v>
      </c>
      <c r="T267" s="116">
        <v>0</v>
      </c>
      <c r="U267" s="116">
        <v>0</v>
      </c>
      <c r="V267" s="116">
        <v>0</v>
      </c>
      <c r="W267" s="116">
        <v>0</v>
      </c>
      <c r="X267" s="116">
        <v>0</v>
      </c>
      <c r="Y267" s="116">
        <v>0</v>
      </c>
      <c r="Z267" s="116">
        <v>0</v>
      </c>
      <c r="AA267" s="116">
        <v>0</v>
      </c>
      <c r="AB267" s="116">
        <v>0</v>
      </c>
      <c r="AC267" s="116">
        <v>0</v>
      </c>
      <c r="AD267" s="116">
        <v>0</v>
      </c>
      <c r="AE267" s="116">
        <v>0</v>
      </c>
      <c r="AF267" s="116">
        <v>0</v>
      </c>
      <c r="AG267" s="116">
        <v>0</v>
      </c>
      <c r="AH267" s="116">
        <v>0</v>
      </c>
      <c r="AI267" s="116">
        <v>0</v>
      </c>
      <c r="AJ267" s="116">
        <v>0</v>
      </c>
      <c r="AK267" s="116">
        <v>0</v>
      </c>
      <c r="AL267" s="95">
        <f t="shared" si="9"/>
        <v>0</v>
      </c>
      <c r="AO267" s="70"/>
    </row>
    <row r="268" spans="1:41" ht="33" customHeight="1">
      <c r="A268" s="87">
        <v>1117</v>
      </c>
      <c r="B268" s="88" t="s">
        <v>906</v>
      </c>
      <c r="C268" s="118" t="s">
        <v>7019</v>
      </c>
      <c r="D268" s="116">
        <v>0</v>
      </c>
      <c r="E268" s="116">
        <v>0</v>
      </c>
      <c r="F268" s="116">
        <v>0</v>
      </c>
      <c r="G268" s="116">
        <v>0</v>
      </c>
      <c r="H268" s="116">
        <v>0</v>
      </c>
      <c r="I268" s="116">
        <v>0</v>
      </c>
      <c r="J268" s="116">
        <v>0</v>
      </c>
      <c r="K268" s="116">
        <v>0</v>
      </c>
      <c r="L268" s="116">
        <v>0</v>
      </c>
      <c r="M268" s="116">
        <v>0</v>
      </c>
      <c r="N268" s="116">
        <v>0</v>
      </c>
      <c r="O268" s="116">
        <v>0</v>
      </c>
      <c r="P268" s="116">
        <v>0</v>
      </c>
      <c r="Q268" s="116">
        <v>0</v>
      </c>
      <c r="R268" s="116">
        <v>0</v>
      </c>
      <c r="S268" s="116">
        <v>0</v>
      </c>
      <c r="T268" s="116">
        <v>0</v>
      </c>
      <c r="U268" s="116">
        <v>0</v>
      </c>
      <c r="V268" s="116">
        <v>0</v>
      </c>
      <c r="W268" s="116">
        <v>0</v>
      </c>
      <c r="X268" s="116">
        <v>0</v>
      </c>
      <c r="Y268" s="116">
        <v>0</v>
      </c>
      <c r="Z268" s="116">
        <v>0</v>
      </c>
      <c r="AA268" s="116">
        <v>0</v>
      </c>
      <c r="AB268" s="116">
        <v>0</v>
      </c>
      <c r="AC268" s="116">
        <v>0</v>
      </c>
      <c r="AD268" s="116">
        <v>0</v>
      </c>
      <c r="AE268" s="116">
        <v>0</v>
      </c>
      <c r="AF268" s="116">
        <v>0</v>
      </c>
      <c r="AG268" s="116">
        <v>0</v>
      </c>
      <c r="AH268" s="116">
        <v>0</v>
      </c>
      <c r="AI268" s="116">
        <v>0</v>
      </c>
      <c r="AJ268" s="116">
        <v>0</v>
      </c>
      <c r="AK268" s="116">
        <v>0</v>
      </c>
      <c r="AL268" s="95">
        <f t="shared" si="9"/>
        <v>0</v>
      </c>
      <c r="AO268" s="70"/>
    </row>
    <row r="269" spans="1:41" ht="33" customHeight="1">
      <c r="A269" s="87">
        <v>1118</v>
      </c>
      <c r="B269" s="88" t="s">
        <v>907</v>
      </c>
      <c r="C269" s="118" t="s">
        <v>7019</v>
      </c>
      <c r="D269" s="116">
        <v>0</v>
      </c>
      <c r="E269" s="116">
        <v>0</v>
      </c>
      <c r="F269" s="116">
        <v>0</v>
      </c>
      <c r="G269" s="116">
        <v>0</v>
      </c>
      <c r="H269" s="116">
        <v>0</v>
      </c>
      <c r="I269" s="116">
        <v>0</v>
      </c>
      <c r="J269" s="116">
        <v>0</v>
      </c>
      <c r="K269" s="116">
        <v>0</v>
      </c>
      <c r="L269" s="116">
        <v>0</v>
      </c>
      <c r="M269" s="116">
        <v>0</v>
      </c>
      <c r="N269" s="116">
        <v>0</v>
      </c>
      <c r="O269" s="116">
        <v>0</v>
      </c>
      <c r="P269" s="116">
        <v>0</v>
      </c>
      <c r="Q269" s="116">
        <v>0</v>
      </c>
      <c r="R269" s="116">
        <v>0</v>
      </c>
      <c r="S269" s="116">
        <v>0</v>
      </c>
      <c r="T269" s="116">
        <v>0</v>
      </c>
      <c r="U269" s="116">
        <v>0</v>
      </c>
      <c r="V269" s="116">
        <v>0</v>
      </c>
      <c r="W269" s="116">
        <v>0</v>
      </c>
      <c r="X269" s="116">
        <v>0</v>
      </c>
      <c r="Y269" s="116">
        <v>0</v>
      </c>
      <c r="Z269" s="116">
        <v>0</v>
      </c>
      <c r="AA269" s="116">
        <v>0</v>
      </c>
      <c r="AB269" s="116">
        <v>0</v>
      </c>
      <c r="AC269" s="116">
        <v>0</v>
      </c>
      <c r="AD269" s="116">
        <v>0</v>
      </c>
      <c r="AE269" s="116">
        <v>0</v>
      </c>
      <c r="AF269" s="116">
        <v>0</v>
      </c>
      <c r="AG269" s="116">
        <v>0</v>
      </c>
      <c r="AH269" s="116">
        <v>0</v>
      </c>
      <c r="AI269" s="116">
        <v>0</v>
      </c>
      <c r="AJ269" s="116">
        <v>0</v>
      </c>
      <c r="AK269" s="116">
        <v>0</v>
      </c>
      <c r="AL269" s="95">
        <f t="shared" ref="AL269:AL332" si="10">SUM(D269:AK269)</f>
        <v>0</v>
      </c>
      <c r="AO269" s="70"/>
    </row>
    <row r="270" spans="1:41" ht="33" customHeight="1">
      <c r="A270" s="87">
        <v>1119</v>
      </c>
      <c r="B270" s="88" t="s">
        <v>908</v>
      </c>
      <c r="C270" s="118" t="s">
        <v>7019</v>
      </c>
      <c r="D270" s="116">
        <v>0</v>
      </c>
      <c r="E270" s="116">
        <v>0</v>
      </c>
      <c r="F270" s="116">
        <v>0</v>
      </c>
      <c r="G270" s="116">
        <v>0</v>
      </c>
      <c r="H270" s="116">
        <v>0</v>
      </c>
      <c r="I270" s="116">
        <v>0</v>
      </c>
      <c r="J270" s="116">
        <v>0</v>
      </c>
      <c r="K270" s="116">
        <v>0</v>
      </c>
      <c r="L270" s="116">
        <v>0</v>
      </c>
      <c r="M270" s="116">
        <v>0</v>
      </c>
      <c r="N270" s="116">
        <v>0</v>
      </c>
      <c r="O270" s="116">
        <v>0</v>
      </c>
      <c r="P270" s="116">
        <v>0</v>
      </c>
      <c r="Q270" s="116">
        <v>0</v>
      </c>
      <c r="R270" s="116">
        <v>0</v>
      </c>
      <c r="S270" s="116">
        <v>0</v>
      </c>
      <c r="T270" s="116">
        <v>0</v>
      </c>
      <c r="U270" s="116">
        <v>0</v>
      </c>
      <c r="V270" s="116">
        <v>0</v>
      </c>
      <c r="W270" s="116">
        <v>0</v>
      </c>
      <c r="X270" s="116">
        <v>0</v>
      </c>
      <c r="Y270" s="116">
        <v>0</v>
      </c>
      <c r="Z270" s="116">
        <v>0</v>
      </c>
      <c r="AA270" s="116">
        <v>0</v>
      </c>
      <c r="AB270" s="116">
        <v>0</v>
      </c>
      <c r="AC270" s="116">
        <v>0</v>
      </c>
      <c r="AD270" s="116">
        <v>0</v>
      </c>
      <c r="AE270" s="116">
        <v>0</v>
      </c>
      <c r="AF270" s="116">
        <v>0</v>
      </c>
      <c r="AG270" s="116">
        <v>0</v>
      </c>
      <c r="AH270" s="116">
        <v>0</v>
      </c>
      <c r="AI270" s="116">
        <v>0</v>
      </c>
      <c r="AJ270" s="116">
        <v>0</v>
      </c>
      <c r="AK270" s="116">
        <v>0</v>
      </c>
      <c r="AL270" s="95">
        <f t="shared" si="10"/>
        <v>0</v>
      </c>
      <c r="AO270" s="70"/>
    </row>
    <row r="271" spans="1:41" ht="33" customHeight="1">
      <c r="A271" s="87">
        <v>1120</v>
      </c>
      <c r="B271" s="88" t="s">
        <v>909</v>
      </c>
      <c r="C271" s="118" t="s">
        <v>7019</v>
      </c>
      <c r="D271" s="116">
        <v>0</v>
      </c>
      <c r="E271" s="116">
        <v>0</v>
      </c>
      <c r="F271" s="116">
        <v>0</v>
      </c>
      <c r="G271" s="116">
        <v>0</v>
      </c>
      <c r="H271" s="116">
        <v>0</v>
      </c>
      <c r="I271" s="116">
        <v>0</v>
      </c>
      <c r="J271" s="116">
        <v>0</v>
      </c>
      <c r="K271" s="116">
        <v>0</v>
      </c>
      <c r="L271" s="116">
        <v>0</v>
      </c>
      <c r="M271" s="116">
        <v>0</v>
      </c>
      <c r="N271" s="116">
        <v>0</v>
      </c>
      <c r="O271" s="116">
        <v>0</v>
      </c>
      <c r="P271" s="116">
        <v>0</v>
      </c>
      <c r="Q271" s="116">
        <v>0</v>
      </c>
      <c r="R271" s="116">
        <v>0</v>
      </c>
      <c r="S271" s="116">
        <v>0</v>
      </c>
      <c r="T271" s="116">
        <v>0</v>
      </c>
      <c r="U271" s="116">
        <v>0</v>
      </c>
      <c r="V271" s="116">
        <v>0</v>
      </c>
      <c r="W271" s="116">
        <v>0</v>
      </c>
      <c r="X271" s="116">
        <v>0</v>
      </c>
      <c r="Y271" s="116">
        <v>0</v>
      </c>
      <c r="Z271" s="116">
        <v>0</v>
      </c>
      <c r="AA271" s="116">
        <v>0</v>
      </c>
      <c r="AB271" s="116">
        <v>0</v>
      </c>
      <c r="AC271" s="116">
        <v>0</v>
      </c>
      <c r="AD271" s="116">
        <v>0</v>
      </c>
      <c r="AE271" s="116">
        <v>0</v>
      </c>
      <c r="AF271" s="116">
        <v>0</v>
      </c>
      <c r="AG271" s="116">
        <v>0</v>
      </c>
      <c r="AH271" s="116">
        <v>0</v>
      </c>
      <c r="AI271" s="116">
        <v>0</v>
      </c>
      <c r="AJ271" s="116">
        <v>0</v>
      </c>
      <c r="AK271" s="116">
        <v>0</v>
      </c>
      <c r="AL271" s="95">
        <f t="shared" si="10"/>
        <v>0</v>
      </c>
      <c r="AO271" s="70"/>
    </row>
    <row r="272" spans="1:41" ht="33" customHeight="1">
      <c r="A272" s="87">
        <v>1121</v>
      </c>
      <c r="B272" s="88" t="s">
        <v>910</v>
      </c>
      <c r="C272" s="118" t="s">
        <v>7019</v>
      </c>
      <c r="D272" s="116">
        <v>0</v>
      </c>
      <c r="E272" s="116">
        <v>0</v>
      </c>
      <c r="F272" s="116">
        <v>0</v>
      </c>
      <c r="G272" s="116">
        <v>0</v>
      </c>
      <c r="H272" s="116">
        <v>0</v>
      </c>
      <c r="I272" s="116">
        <v>0</v>
      </c>
      <c r="J272" s="116">
        <v>0</v>
      </c>
      <c r="K272" s="116">
        <v>0</v>
      </c>
      <c r="L272" s="116">
        <v>0</v>
      </c>
      <c r="M272" s="116">
        <v>0</v>
      </c>
      <c r="N272" s="116">
        <v>0</v>
      </c>
      <c r="O272" s="116">
        <v>0</v>
      </c>
      <c r="P272" s="116">
        <v>0</v>
      </c>
      <c r="Q272" s="116">
        <v>0</v>
      </c>
      <c r="R272" s="116">
        <v>0</v>
      </c>
      <c r="S272" s="116">
        <v>0</v>
      </c>
      <c r="T272" s="116">
        <v>0</v>
      </c>
      <c r="U272" s="116">
        <v>0</v>
      </c>
      <c r="V272" s="116">
        <v>0</v>
      </c>
      <c r="W272" s="116">
        <v>0</v>
      </c>
      <c r="X272" s="116">
        <v>0</v>
      </c>
      <c r="Y272" s="116">
        <v>0</v>
      </c>
      <c r="Z272" s="116">
        <v>0</v>
      </c>
      <c r="AA272" s="116">
        <v>0</v>
      </c>
      <c r="AB272" s="116">
        <v>0</v>
      </c>
      <c r="AC272" s="116">
        <v>0</v>
      </c>
      <c r="AD272" s="116">
        <v>0</v>
      </c>
      <c r="AE272" s="116">
        <v>0</v>
      </c>
      <c r="AF272" s="116">
        <v>0</v>
      </c>
      <c r="AG272" s="116">
        <v>0</v>
      </c>
      <c r="AH272" s="116">
        <v>0</v>
      </c>
      <c r="AI272" s="116">
        <v>0</v>
      </c>
      <c r="AJ272" s="116">
        <v>0</v>
      </c>
      <c r="AK272" s="116">
        <v>0</v>
      </c>
      <c r="AL272" s="95">
        <f t="shared" si="10"/>
        <v>0</v>
      </c>
      <c r="AO272" s="70"/>
    </row>
    <row r="273" spans="1:41" ht="33" customHeight="1">
      <c r="A273" s="87">
        <v>1122</v>
      </c>
      <c r="B273" s="88" t="s">
        <v>911</v>
      </c>
      <c r="C273" s="118" t="s">
        <v>7019</v>
      </c>
      <c r="D273" s="116">
        <v>0</v>
      </c>
      <c r="E273" s="116">
        <v>0</v>
      </c>
      <c r="F273" s="116">
        <v>0</v>
      </c>
      <c r="G273" s="116">
        <v>0</v>
      </c>
      <c r="H273" s="116">
        <v>0</v>
      </c>
      <c r="I273" s="116">
        <v>0</v>
      </c>
      <c r="J273" s="116">
        <v>0</v>
      </c>
      <c r="K273" s="116">
        <v>0</v>
      </c>
      <c r="L273" s="116">
        <v>0</v>
      </c>
      <c r="M273" s="116">
        <v>0</v>
      </c>
      <c r="N273" s="116">
        <v>0</v>
      </c>
      <c r="O273" s="116">
        <v>0</v>
      </c>
      <c r="P273" s="116">
        <v>0</v>
      </c>
      <c r="Q273" s="116">
        <v>0</v>
      </c>
      <c r="R273" s="116">
        <v>0</v>
      </c>
      <c r="S273" s="116">
        <v>0</v>
      </c>
      <c r="T273" s="116">
        <v>0</v>
      </c>
      <c r="U273" s="116">
        <v>0</v>
      </c>
      <c r="V273" s="116">
        <v>0</v>
      </c>
      <c r="W273" s="116">
        <v>0</v>
      </c>
      <c r="X273" s="116">
        <v>0</v>
      </c>
      <c r="Y273" s="116">
        <v>0</v>
      </c>
      <c r="Z273" s="116">
        <v>0</v>
      </c>
      <c r="AA273" s="116">
        <v>0</v>
      </c>
      <c r="AB273" s="116">
        <v>0</v>
      </c>
      <c r="AC273" s="116">
        <v>0</v>
      </c>
      <c r="AD273" s="116">
        <v>0</v>
      </c>
      <c r="AE273" s="116">
        <v>0</v>
      </c>
      <c r="AF273" s="116">
        <v>0</v>
      </c>
      <c r="AG273" s="116">
        <v>0</v>
      </c>
      <c r="AH273" s="116">
        <v>0</v>
      </c>
      <c r="AI273" s="116">
        <v>0</v>
      </c>
      <c r="AJ273" s="116">
        <v>0</v>
      </c>
      <c r="AK273" s="116">
        <v>0</v>
      </c>
      <c r="AL273" s="95">
        <f t="shared" si="10"/>
        <v>0</v>
      </c>
      <c r="AO273" s="70"/>
    </row>
    <row r="274" spans="1:41" ht="33" customHeight="1">
      <c r="A274" s="87">
        <v>1123</v>
      </c>
      <c r="B274" s="88" t="s">
        <v>912</v>
      </c>
      <c r="C274" s="118" t="s">
        <v>7019</v>
      </c>
      <c r="D274" s="116">
        <v>0</v>
      </c>
      <c r="E274" s="116">
        <v>0</v>
      </c>
      <c r="F274" s="116">
        <v>0</v>
      </c>
      <c r="G274" s="116">
        <v>0</v>
      </c>
      <c r="H274" s="116">
        <v>0</v>
      </c>
      <c r="I274" s="116">
        <v>0</v>
      </c>
      <c r="J274" s="116">
        <v>0</v>
      </c>
      <c r="K274" s="116">
        <v>0</v>
      </c>
      <c r="L274" s="116">
        <v>0</v>
      </c>
      <c r="M274" s="116">
        <v>0</v>
      </c>
      <c r="N274" s="116">
        <v>0</v>
      </c>
      <c r="O274" s="116">
        <v>0</v>
      </c>
      <c r="P274" s="116">
        <v>0</v>
      </c>
      <c r="Q274" s="116">
        <v>0</v>
      </c>
      <c r="R274" s="116">
        <v>0</v>
      </c>
      <c r="S274" s="116">
        <v>0</v>
      </c>
      <c r="T274" s="116">
        <v>0</v>
      </c>
      <c r="U274" s="116">
        <v>0</v>
      </c>
      <c r="V274" s="116">
        <v>0</v>
      </c>
      <c r="W274" s="116">
        <v>0</v>
      </c>
      <c r="X274" s="116">
        <v>0</v>
      </c>
      <c r="Y274" s="116">
        <v>0</v>
      </c>
      <c r="Z274" s="116">
        <v>0</v>
      </c>
      <c r="AA274" s="116">
        <v>0</v>
      </c>
      <c r="AB274" s="116">
        <v>0</v>
      </c>
      <c r="AC274" s="116">
        <v>0</v>
      </c>
      <c r="AD274" s="116">
        <v>0</v>
      </c>
      <c r="AE274" s="116">
        <v>0</v>
      </c>
      <c r="AF274" s="116">
        <v>0</v>
      </c>
      <c r="AG274" s="116">
        <v>0</v>
      </c>
      <c r="AH274" s="116">
        <v>0</v>
      </c>
      <c r="AI274" s="116">
        <v>0</v>
      </c>
      <c r="AJ274" s="116">
        <v>0</v>
      </c>
      <c r="AK274" s="116">
        <v>0</v>
      </c>
      <c r="AL274" s="95">
        <f t="shared" si="10"/>
        <v>0</v>
      </c>
      <c r="AO274" s="70"/>
    </row>
    <row r="275" spans="1:41" ht="33" customHeight="1">
      <c r="A275" s="87">
        <v>1124</v>
      </c>
      <c r="B275" s="88" t="s">
        <v>913</v>
      </c>
      <c r="C275" s="118" t="s">
        <v>7019</v>
      </c>
      <c r="D275" s="116">
        <v>0</v>
      </c>
      <c r="E275" s="116">
        <v>0</v>
      </c>
      <c r="F275" s="116">
        <v>0</v>
      </c>
      <c r="G275" s="116">
        <v>0</v>
      </c>
      <c r="H275" s="116">
        <v>0</v>
      </c>
      <c r="I275" s="116">
        <v>0</v>
      </c>
      <c r="J275" s="116">
        <v>0</v>
      </c>
      <c r="K275" s="116">
        <v>0</v>
      </c>
      <c r="L275" s="116">
        <v>0</v>
      </c>
      <c r="M275" s="116">
        <v>0</v>
      </c>
      <c r="N275" s="116">
        <v>0</v>
      </c>
      <c r="O275" s="116">
        <v>0</v>
      </c>
      <c r="P275" s="116">
        <v>0</v>
      </c>
      <c r="Q275" s="116">
        <v>0</v>
      </c>
      <c r="R275" s="116">
        <v>0</v>
      </c>
      <c r="S275" s="116">
        <v>0</v>
      </c>
      <c r="T275" s="116">
        <v>0</v>
      </c>
      <c r="U275" s="116">
        <v>0</v>
      </c>
      <c r="V275" s="116">
        <v>0</v>
      </c>
      <c r="W275" s="116">
        <v>0</v>
      </c>
      <c r="X275" s="116">
        <v>0</v>
      </c>
      <c r="Y275" s="116">
        <v>0</v>
      </c>
      <c r="Z275" s="116">
        <v>0</v>
      </c>
      <c r="AA275" s="116">
        <v>0</v>
      </c>
      <c r="AB275" s="116">
        <v>0</v>
      </c>
      <c r="AC275" s="116">
        <v>0</v>
      </c>
      <c r="AD275" s="116">
        <v>0</v>
      </c>
      <c r="AE275" s="116">
        <v>0</v>
      </c>
      <c r="AF275" s="116">
        <v>0</v>
      </c>
      <c r="AG275" s="116">
        <v>0</v>
      </c>
      <c r="AH275" s="116">
        <v>0</v>
      </c>
      <c r="AI275" s="116">
        <v>0</v>
      </c>
      <c r="AJ275" s="116">
        <v>0</v>
      </c>
      <c r="AK275" s="116">
        <v>0</v>
      </c>
      <c r="AL275" s="95">
        <f t="shared" si="10"/>
        <v>0</v>
      </c>
      <c r="AO275" s="70"/>
    </row>
    <row r="276" spans="1:41" ht="33" customHeight="1">
      <c r="A276" s="87">
        <v>1125</v>
      </c>
      <c r="B276" s="88" t="s">
        <v>914</v>
      </c>
      <c r="C276" s="118" t="s">
        <v>7019</v>
      </c>
      <c r="D276" s="116">
        <v>0</v>
      </c>
      <c r="E276" s="116">
        <v>0</v>
      </c>
      <c r="F276" s="116">
        <v>0</v>
      </c>
      <c r="G276" s="116">
        <v>0</v>
      </c>
      <c r="H276" s="116">
        <v>0</v>
      </c>
      <c r="I276" s="116">
        <v>0</v>
      </c>
      <c r="J276" s="116">
        <v>0</v>
      </c>
      <c r="K276" s="116">
        <v>0</v>
      </c>
      <c r="L276" s="116">
        <v>0</v>
      </c>
      <c r="M276" s="116">
        <v>0</v>
      </c>
      <c r="N276" s="116">
        <v>0</v>
      </c>
      <c r="O276" s="116">
        <v>0</v>
      </c>
      <c r="P276" s="116">
        <v>0</v>
      </c>
      <c r="Q276" s="116">
        <v>0</v>
      </c>
      <c r="R276" s="116">
        <v>0</v>
      </c>
      <c r="S276" s="116">
        <v>0</v>
      </c>
      <c r="T276" s="116">
        <v>0</v>
      </c>
      <c r="U276" s="116">
        <v>0</v>
      </c>
      <c r="V276" s="116">
        <v>0</v>
      </c>
      <c r="W276" s="116">
        <v>0</v>
      </c>
      <c r="X276" s="116">
        <v>0</v>
      </c>
      <c r="Y276" s="116">
        <v>0</v>
      </c>
      <c r="Z276" s="116">
        <v>0</v>
      </c>
      <c r="AA276" s="116">
        <v>0</v>
      </c>
      <c r="AB276" s="116">
        <v>0</v>
      </c>
      <c r="AC276" s="116">
        <v>0</v>
      </c>
      <c r="AD276" s="116">
        <v>0</v>
      </c>
      <c r="AE276" s="116">
        <v>0</v>
      </c>
      <c r="AF276" s="116">
        <v>0</v>
      </c>
      <c r="AG276" s="116">
        <v>0</v>
      </c>
      <c r="AH276" s="116">
        <v>0</v>
      </c>
      <c r="AI276" s="116">
        <v>0</v>
      </c>
      <c r="AJ276" s="116">
        <v>0</v>
      </c>
      <c r="AK276" s="116">
        <v>0</v>
      </c>
      <c r="AL276" s="95">
        <f t="shared" si="10"/>
        <v>0</v>
      </c>
      <c r="AO276" s="70"/>
    </row>
    <row r="277" spans="1:41" ht="33" customHeight="1">
      <c r="A277" s="87">
        <v>1126</v>
      </c>
      <c r="B277" s="88" t="s">
        <v>915</v>
      </c>
      <c r="C277" s="118" t="s">
        <v>7019</v>
      </c>
      <c r="D277" s="116">
        <v>0</v>
      </c>
      <c r="E277" s="116">
        <v>0</v>
      </c>
      <c r="F277" s="116">
        <v>0</v>
      </c>
      <c r="G277" s="116">
        <v>0</v>
      </c>
      <c r="H277" s="116">
        <v>0</v>
      </c>
      <c r="I277" s="116">
        <v>0</v>
      </c>
      <c r="J277" s="116">
        <v>0</v>
      </c>
      <c r="K277" s="116">
        <v>0</v>
      </c>
      <c r="L277" s="116">
        <v>0</v>
      </c>
      <c r="M277" s="116">
        <v>0</v>
      </c>
      <c r="N277" s="116">
        <v>0</v>
      </c>
      <c r="O277" s="116">
        <v>0</v>
      </c>
      <c r="P277" s="116">
        <v>0</v>
      </c>
      <c r="Q277" s="116">
        <v>0</v>
      </c>
      <c r="R277" s="116">
        <v>0</v>
      </c>
      <c r="S277" s="116">
        <v>0</v>
      </c>
      <c r="T277" s="116">
        <v>0</v>
      </c>
      <c r="U277" s="116">
        <v>0</v>
      </c>
      <c r="V277" s="116">
        <v>0</v>
      </c>
      <c r="W277" s="116">
        <v>0</v>
      </c>
      <c r="X277" s="116">
        <v>0</v>
      </c>
      <c r="Y277" s="116">
        <v>0</v>
      </c>
      <c r="Z277" s="116">
        <v>0</v>
      </c>
      <c r="AA277" s="116">
        <v>0</v>
      </c>
      <c r="AB277" s="116">
        <v>0</v>
      </c>
      <c r="AC277" s="116">
        <v>0</v>
      </c>
      <c r="AD277" s="116">
        <v>0</v>
      </c>
      <c r="AE277" s="116">
        <v>0</v>
      </c>
      <c r="AF277" s="116">
        <v>0</v>
      </c>
      <c r="AG277" s="116">
        <v>0</v>
      </c>
      <c r="AH277" s="116">
        <v>0</v>
      </c>
      <c r="AI277" s="116">
        <v>0</v>
      </c>
      <c r="AJ277" s="116">
        <v>0</v>
      </c>
      <c r="AK277" s="116">
        <v>0</v>
      </c>
      <c r="AL277" s="95">
        <f t="shared" si="10"/>
        <v>0</v>
      </c>
      <c r="AO277" s="70"/>
    </row>
    <row r="278" spans="1:41" ht="33" customHeight="1">
      <c r="A278" s="87">
        <v>1127</v>
      </c>
      <c r="B278" s="88" t="s">
        <v>916</v>
      </c>
      <c r="C278" s="118" t="s">
        <v>7019</v>
      </c>
      <c r="D278" s="116">
        <v>0</v>
      </c>
      <c r="E278" s="116">
        <v>0</v>
      </c>
      <c r="F278" s="116">
        <v>0</v>
      </c>
      <c r="G278" s="116">
        <v>0</v>
      </c>
      <c r="H278" s="116">
        <v>0</v>
      </c>
      <c r="I278" s="116">
        <v>0</v>
      </c>
      <c r="J278" s="116">
        <v>0</v>
      </c>
      <c r="K278" s="116">
        <v>0</v>
      </c>
      <c r="L278" s="116">
        <v>0</v>
      </c>
      <c r="M278" s="116">
        <v>0</v>
      </c>
      <c r="N278" s="116">
        <v>0</v>
      </c>
      <c r="O278" s="116">
        <v>0</v>
      </c>
      <c r="P278" s="116">
        <v>0</v>
      </c>
      <c r="Q278" s="116">
        <v>0</v>
      </c>
      <c r="R278" s="116">
        <v>0</v>
      </c>
      <c r="S278" s="116">
        <v>0</v>
      </c>
      <c r="T278" s="116">
        <v>0</v>
      </c>
      <c r="U278" s="116">
        <v>0</v>
      </c>
      <c r="V278" s="116">
        <v>0</v>
      </c>
      <c r="W278" s="116">
        <v>0</v>
      </c>
      <c r="X278" s="116">
        <v>0</v>
      </c>
      <c r="Y278" s="116">
        <v>0</v>
      </c>
      <c r="Z278" s="116">
        <v>0</v>
      </c>
      <c r="AA278" s="116">
        <v>0</v>
      </c>
      <c r="AB278" s="116">
        <v>0</v>
      </c>
      <c r="AC278" s="116">
        <v>0</v>
      </c>
      <c r="AD278" s="116">
        <v>0</v>
      </c>
      <c r="AE278" s="116">
        <v>0</v>
      </c>
      <c r="AF278" s="116">
        <v>0</v>
      </c>
      <c r="AG278" s="116">
        <v>0</v>
      </c>
      <c r="AH278" s="116">
        <v>0</v>
      </c>
      <c r="AI278" s="116">
        <v>0</v>
      </c>
      <c r="AJ278" s="116">
        <v>0</v>
      </c>
      <c r="AK278" s="116">
        <v>0</v>
      </c>
      <c r="AL278" s="95">
        <f t="shared" si="10"/>
        <v>0</v>
      </c>
      <c r="AO278" s="70"/>
    </row>
    <row r="279" spans="1:41" ht="33" customHeight="1">
      <c r="A279" s="87">
        <v>1128</v>
      </c>
      <c r="B279" s="88" t="s">
        <v>917</v>
      </c>
      <c r="C279" s="118" t="s">
        <v>7019</v>
      </c>
      <c r="D279" s="116">
        <v>0</v>
      </c>
      <c r="E279" s="116">
        <v>0</v>
      </c>
      <c r="F279" s="116">
        <v>0</v>
      </c>
      <c r="G279" s="116">
        <v>0</v>
      </c>
      <c r="H279" s="116">
        <v>0</v>
      </c>
      <c r="I279" s="116">
        <v>0</v>
      </c>
      <c r="J279" s="116">
        <v>0</v>
      </c>
      <c r="K279" s="116">
        <v>0</v>
      </c>
      <c r="L279" s="116">
        <v>0</v>
      </c>
      <c r="M279" s="116">
        <v>0</v>
      </c>
      <c r="N279" s="116">
        <v>0</v>
      </c>
      <c r="O279" s="116">
        <v>0</v>
      </c>
      <c r="P279" s="116">
        <v>0</v>
      </c>
      <c r="Q279" s="116">
        <v>0</v>
      </c>
      <c r="R279" s="116">
        <v>0</v>
      </c>
      <c r="S279" s="116">
        <v>0</v>
      </c>
      <c r="T279" s="116">
        <v>0</v>
      </c>
      <c r="U279" s="116">
        <v>0</v>
      </c>
      <c r="V279" s="116">
        <v>0</v>
      </c>
      <c r="W279" s="116">
        <v>0</v>
      </c>
      <c r="X279" s="116">
        <v>0</v>
      </c>
      <c r="Y279" s="116">
        <v>0</v>
      </c>
      <c r="Z279" s="116">
        <v>0</v>
      </c>
      <c r="AA279" s="116">
        <v>0</v>
      </c>
      <c r="AB279" s="116">
        <v>0</v>
      </c>
      <c r="AC279" s="116">
        <v>0</v>
      </c>
      <c r="AD279" s="116">
        <v>0</v>
      </c>
      <c r="AE279" s="116">
        <v>0</v>
      </c>
      <c r="AF279" s="116">
        <v>0</v>
      </c>
      <c r="AG279" s="116">
        <v>0</v>
      </c>
      <c r="AH279" s="116">
        <v>0</v>
      </c>
      <c r="AI279" s="116">
        <v>0</v>
      </c>
      <c r="AJ279" s="116">
        <v>0</v>
      </c>
      <c r="AK279" s="116">
        <v>0</v>
      </c>
      <c r="AL279" s="95">
        <f t="shared" si="10"/>
        <v>0</v>
      </c>
      <c r="AO279" s="70"/>
    </row>
    <row r="280" spans="1:41" ht="33" customHeight="1">
      <c r="A280" s="87">
        <v>1129</v>
      </c>
      <c r="B280" s="88" t="s">
        <v>918</v>
      </c>
      <c r="C280" s="118" t="s">
        <v>7019</v>
      </c>
      <c r="D280" s="116">
        <v>0</v>
      </c>
      <c r="E280" s="116">
        <v>0</v>
      </c>
      <c r="F280" s="116">
        <v>0</v>
      </c>
      <c r="G280" s="116">
        <v>0</v>
      </c>
      <c r="H280" s="116">
        <v>0</v>
      </c>
      <c r="I280" s="116">
        <v>0</v>
      </c>
      <c r="J280" s="116">
        <v>0</v>
      </c>
      <c r="K280" s="116">
        <v>0</v>
      </c>
      <c r="L280" s="116">
        <v>0</v>
      </c>
      <c r="M280" s="116">
        <v>0</v>
      </c>
      <c r="N280" s="116">
        <v>0</v>
      </c>
      <c r="O280" s="116">
        <v>0</v>
      </c>
      <c r="P280" s="116">
        <v>0</v>
      </c>
      <c r="Q280" s="116">
        <v>0</v>
      </c>
      <c r="R280" s="116">
        <v>0</v>
      </c>
      <c r="S280" s="116">
        <v>0</v>
      </c>
      <c r="T280" s="116">
        <v>0</v>
      </c>
      <c r="U280" s="116">
        <v>0</v>
      </c>
      <c r="V280" s="116">
        <v>0</v>
      </c>
      <c r="W280" s="116">
        <v>0</v>
      </c>
      <c r="X280" s="116">
        <v>0</v>
      </c>
      <c r="Y280" s="116">
        <v>0</v>
      </c>
      <c r="Z280" s="116">
        <v>0</v>
      </c>
      <c r="AA280" s="116">
        <v>0</v>
      </c>
      <c r="AB280" s="116">
        <v>0</v>
      </c>
      <c r="AC280" s="116">
        <v>0</v>
      </c>
      <c r="AD280" s="116">
        <v>0</v>
      </c>
      <c r="AE280" s="116">
        <v>0</v>
      </c>
      <c r="AF280" s="116">
        <v>0</v>
      </c>
      <c r="AG280" s="116">
        <v>0</v>
      </c>
      <c r="AH280" s="116">
        <v>0</v>
      </c>
      <c r="AI280" s="116">
        <v>0</v>
      </c>
      <c r="AJ280" s="116">
        <v>0</v>
      </c>
      <c r="AK280" s="116">
        <v>0</v>
      </c>
      <c r="AL280" s="95">
        <f t="shared" si="10"/>
        <v>0</v>
      </c>
      <c r="AO280" s="70"/>
    </row>
    <row r="281" spans="1:41" ht="33" customHeight="1">
      <c r="A281" s="87">
        <v>1201</v>
      </c>
      <c r="B281" s="88" t="s">
        <v>919</v>
      </c>
      <c r="C281" s="118" t="s">
        <v>7019</v>
      </c>
      <c r="D281" s="116">
        <v>0</v>
      </c>
      <c r="E281" s="116">
        <v>0</v>
      </c>
      <c r="F281" s="116">
        <v>0</v>
      </c>
      <c r="G281" s="116">
        <v>0</v>
      </c>
      <c r="H281" s="116">
        <v>0</v>
      </c>
      <c r="I281" s="116">
        <v>0</v>
      </c>
      <c r="J281" s="116">
        <v>0</v>
      </c>
      <c r="K281" s="116">
        <v>0</v>
      </c>
      <c r="L281" s="116">
        <v>0</v>
      </c>
      <c r="M281" s="116">
        <v>0</v>
      </c>
      <c r="N281" s="116">
        <v>0</v>
      </c>
      <c r="O281" s="116">
        <v>0</v>
      </c>
      <c r="P281" s="116">
        <v>0</v>
      </c>
      <c r="Q281" s="116">
        <v>0</v>
      </c>
      <c r="R281" s="116">
        <v>0</v>
      </c>
      <c r="S281" s="116">
        <v>0</v>
      </c>
      <c r="T281" s="116">
        <v>0</v>
      </c>
      <c r="U281" s="116">
        <v>0</v>
      </c>
      <c r="V281" s="116">
        <v>0</v>
      </c>
      <c r="W281" s="116">
        <v>0</v>
      </c>
      <c r="X281" s="116">
        <v>0</v>
      </c>
      <c r="Y281" s="116">
        <v>0</v>
      </c>
      <c r="Z281" s="116">
        <v>0</v>
      </c>
      <c r="AA281" s="116">
        <v>0</v>
      </c>
      <c r="AB281" s="116">
        <v>0</v>
      </c>
      <c r="AC281" s="116">
        <v>0</v>
      </c>
      <c r="AD281" s="116">
        <v>0</v>
      </c>
      <c r="AE281" s="116">
        <v>0</v>
      </c>
      <c r="AF281" s="116">
        <v>0</v>
      </c>
      <c r="AG281" s="116">
        <v>0</v>
      </c>
      <c r="AH281" s="116">
        <v>0</v>
      </c>
      <c r="AI281" s="116">
        <v>0</v>
      </c>
      <c r="AJ281" s="116">
        <v>0</v>
      </c>
      <c r="AK281" s="116">
        <v>0</v>
      </c>
      <c r="AL281" s="95">
        <f t="shared" si="10"/>
        <v>0</v>
      </c>
      <c r="AO281" s="70"/>
    </row>
    <row r="282" spans="1:41" ht="33" customHeight="1">
      <c r="A282" s="87">
        <v>1202</v>
      </c>
      <c r="B282" s="88" t="s">
        <v>920</v>
      </c>
      <c r="C282" s="118" t="s">
        <v>7019</v>
      </c>
      <c r="D282" s="116">
        <v>0</v>
      </c>
      <c r="E282" s="116">
        <v>0</v>
      </c>
      <c r="F282" s="116">
        <v>0</v>
      </c>
      <c r="G282" s="116">
        <v>0</v>
      </c>
      <c r="H282" s="116">
        <v>0</v>
      </c>
      <c r="I282" s="116">
        <v>0</v>
      </c>
      <c r="J282" s="116">
        <v>0</v>
      </c>
      <c r="K282" s="116">
        <v>0</v>
      </c>
      <c r="L282" s="116">
        <v>0</v>
      </c>
      <c r="M282" s="116">
        <v>0</v>
      </c>
      <c r="N282" s="116">
        <v>0</v>
      </c>
      <c r="O282" s="116">
        <v>0</v>
      </c>
      <c r="P282" s="116">
        <v>0</v>
      </c>
      <c r="Q282" s="116">
        <v>0</v>
      </c>
      <c r="R282" s="116">
        <v>0</v>
      </c>
      <c r="S282" s="116">
        <v>0</v>
      </c>
      <c r="T282" s="116">
        <v>0</v>
      </c>
      <c r="U282" s="116">
        <v>0</v>
      </c>
      <c r="V282" s="116">
        <v>0</v>
      </c>
      <c r="W282" s="116">
        <v>0</v>
      </c>
      <c r="X282" s="116">
        <v>0</v>
      </c>
      <c r="Y282" s="116">
        <v>0</v>
      </c>
      <c r="Z282" s="116">
        <v>0</v>
      </c>
      <c r="AA282" s="116">
        <v>0</v>
      </c>
      <c r="AB282" s="116">
        <v>0</v>
      </c>
      <c r="AC282" s="116">
        <v>0</v>
      </c>
      <c r="AD282" s="116">
        <v>0</v>
      </c>
      <c r="AE282" s="116">
        <v>0</v>
      </c>
      <c r="AF282" s="116">
        <v>0</v>
      </c>
      <c r="AG282" s="116">
        <v>0</v>
      </c>
      <c r="AH282" s="116">
        <v>0</v>
      </c>
      <c r="AI282" s="116">
        <v>0</v>
      </c>
      <c r="AJ282" s="116">
        <v>0</v>
      </c>
      <c r="AK282" s="116">
        <v>0</v>
      </c>
      <c r="AL282" s="95">
        <f t="shared" si="10"/>
        <v>0</v>
      </c>
      <c r="AO282" s="70"/>
    </row>
    <row r="283" spans="1:41" ht="33" customHeight="1">
      <c r="A283" s="87">
        <v>1203</v>
      </c>
      <c r="B283" s="88" t="s">
        <v>921</v>
      </c>
      <c r="C283" s="118" t="s">
        <v>7019</v>
      </c>
      <c r="D283" s="116">
        <v>0</v>
      </c>
      <c r="E283" s="116">
        <v>0</v>
      </c>
      <c r="F283" s="116">
        <v>0</v>
      </c>
      <c r="G283" s="116">
        <v>0</v>
      </c>
      <c r="H283" s="116">
        <v>0</v>
      </c>
      <c r="I283" s="116">
        <v>0</v>
      </c>
      <c r="J283" s="116">
        <v>0</v>
      </c>
      <c r="K283" s="116">
        <v>0</v>
      </c>
      <c r="L283" s="116">
        <v>0</v>
      </c>
      <c r="M283" s="116">
        <v>0</v>
      </c>
      <c r="N283" s="116">
        <v>0</v>
      </c>
      <c r="O283" s="116">
        <v>0</v>
      </c>
      <c r="P283" s="116">
        <v>0</v>
      </c>
      <c r="Q283" s="116">
        <v>0</v>
      </c>
      <c r="R283" s="116">
        <v>0</v>
      </c>
      <c r="S283" s="116">
        <v>0</v>
      </c>
      <c r="T283" s="116">
        <v>0</v>
      </c>
      <c r="U283" s="116">
        <v>0</v>
      </c>
      <c r="V283" s="116">
        <v>0</v>
      </c>
      <c r="W283" s="116">
        <v>0</v>
      </c>
      <c r="X283" s="116">
        <v>0</v>
      </c>
      <c r="Y283" s="116">
        <v>0</v>
      </c>
      <c r="Z283" s="116">
        <v>0</v>
      </c>
      <c r="AA283" s="116">
        <v>0</v>
      </c>
      <c r="AB283" s="116">
        <v>0</v>
      </c>
      <c r="AC283" s="116">
        <v>0</v>
      </c>
      <c r="AD283" s="116">
        <v>0</v>
      </c>
      <c r="AE283" s="116">
        <v>0</v>
      </c>
      <c r="AF283" s="116">
        <v>0</v>
      </c>
      <c r="AG283" s="116">
        <v>0</v>
      </c>
      <c r="AH283" s="116">
        <v>0</v>
      </c>
      <c r="AI283" s="116">
        <v>0</v>
      </c>
      <c r="AJ283" s="116">
        <v>0</v>
      </c>
      <c r="AK283" s="116">
        <v>0</v>
      </c>
      <c r="AL283" s="95">
        <f t="shared" si="10"/>
        <v>0</v>
      </c>
      <c r="AO283" s="70"/>
    </row>
    <row r="284" spans="1:41" ht="33" customHeight="1">
      <c r="A284" s="87">
        <v>1204</v>
      </c>
      <c r="B284" s="88" t="s">
        <v>922</v>
      </c>
      <c r="C284" s="118" t="s">
        <v>7019</v>
      </c>
      <c r="D284" s="116">
        <v>0</v>
      </c>
      <c r="E284" s="116">
        <v>0</v>
      </c>
      <c r="F284" s="116">
        <v>0</v>
      </c>
      <c r="G284" s="116">
        <v>0</v>
      </c>
      <c r="H284" s="116">
        <v>0</v>
      </c>
      <c r="I284" s="116">
        <v>0</v>
      </c>
      <c r="J284" s="116">
        <v>0</v>
      </c>
      <c r="K284" s="116">
        <v>0</v>
      </c>
      <c r="L284" s="116">
        <v>0</v>
      </c>
      <c r="M284" s="116">
        <v>0</v>
      </c>
      <c r="N284" s="116">
        <v>0</v>
      </c>
      <c r="O284" s="116">
        <v>0</v>
      </c>
      <c r="P284" s="116">
        <v>0</v>
      </c>
      <c r="Q284" s="116">
        <v>0</v>
      </c>
      <c r="R284" s="116">
        <v>0</v>
      </c>
      <c r="S284" s="116">
        <v>0</v>
      </c>
      <c r="T284" s="116">
        <v>0</v>
      </c>
      <c r="U284" s="116">
        <v>0</v>
      </c>
      <c r="V284" s="116">
        <v>0</v>
      </c>
      <c r="W284" s="116">
        <v>0</v>
      </c>
      <c r="X284" s="116">
        <v>0</v>
      </c>
      <c r="Y284" s="116">
        <v>0</v>
      </c>
      <c r="Z284" s="116">
        <v>0</v>
      </c>
      <c r="AA284" s="116">
        <v>0</v>
      </c>
      <c r="AB284" s="116">
        <v>0</v>
      </c>
      <c r="AC284" s="116">
        <v>0</v>
      </c>
      <c r="AD284" s="116">
        <v>0</v>
      </c>
      <c r="AE284" s="116">
        <v>0</v>
      </c>
      <c r="AF284" s="116">
        <v>0</v>
      </c>
      <c r="AG284" s="116">
        <v>0</v>
      </c>
      <c r="AH284" s="116">
        <v>0</v>
      </c>
      <c r="AI284" s="116">
        <v>0</v>
      </c>
      <c r="AJ284" s="116">
        <v>0</v>
      </c>
      <c r="AK284" s="116">
        <v>0</v>
      </c>
      <c r="AL284" s="95">
        <f t="shared" si="10"/>
        <v>0</v>
      </c>
      <c r="AO284" s="70"/>
    </row>
    <row r="285" spans="1:41" ht="33" customHeight="1">
      <c r="A285" s="87">
        <v>1205</v>
      </c>
      <c r="B285" s="88" t="s">
        <v>923</v>
      </c>
      <c r="C285" s="118" t="s">
        <v>7019</v>
      </c>
      <c r="D285" s="116">
        <v>0</v>
      </c>
      <c r="E285" s="116">
        <v>0</v>
      </c>
      <c r="F285" s="116">
        <v>0</v>
      </c>
      <c r="G285" s="116">
        <v>0</v>
      </c>
      <c r="H285" s="116">
        <v>0</v>
      </c>
      <c r="I285" s="116">
        <v>0</v>
      </c>
      <c r="J285" s="116">
        <v>0</v>
      </c>
      <c r="K285" s="116">
        <v>0</v>
      </c>
      <c r="L285" s="116">
        <v>0</v>
      </c>
      <c r="M285" s="116">
        <v>0</v>
      </c>
      <c r="N285" s="116">
        <v>0</v>
      </c>
      <c r="O285" s="116">
        <v>0</v>
      </c>
      <c r="P285" s="116">
        <v>0</v>
      </c>
      <c r="Q285" s="116">
        <v>0</v>
      </c>
      <c r="R285" s="116">
        <v>0</v>
      </c>
      <c r="S285" s="116">
        <v>0</v>
      </c>
      <c r="T285" s="116">
        <v>0</v>
      </c>
      <c r="U285" s="116">
        <v>0</v>
      </c>
      <c r="V285" s="116">
        <v>0</v>
      </c>
      <c r="W285" s="116">
        <v>0</v>
      </c>
      <c r="X285" s="116">
        <v>0</v>
      </c>
      <c r="Y285" s="116">
        <v>0</v>
      </c>
      <c r="Z285" s="116">
        <v>0</v>
      </c>
      <c r="AA285" s="116">
        <v>0</v>
      </c>
      <c r="AB285" s="116">
        <v>0</v>
      </c>
      <c r="AC285" s="116">
        <v>0</v>
      </c>
      <c r="AD285" s="116">
        <v>0</v>
      </c>
      <c r="AE285" s="116">
        <v>0</v>
      </c>
      <c r="AF285" s="116">
        <v>0</v>
      </c>
      <c r="AG285" s="116">
        <v>0</v>
      </c>
      <c r="AH285" s="116">
        <v>0</v>
      </c>
      <c r="AI285" s="116">
        <v>0</v>
      </c>
      <c r="AJ285" s="116">
        <v>0</v>
      </c>
      <c r="AK285" s="116">
        <v>0</v>
      </c>
      <c r="AL285" s="95">
        <f t="shared" si="10"/>
        <v>0</v>
      </c>
      <c r="AO285" s="70"/>
    </row>
    <row r="286" spans="1:41" ht="33" customHeight="1">
      <c r="A286" s="87">
        <v>1206</v>
      </c>
      <c r="B286" s="88" t="s">
        <v>924</v>
      </c>
      <c r="C286" s="118" t="s">
        <v>7019</v>
      </c>
      <c r="D286" s="116">
        <v>0</v>
      </c>
      <c r="E286" s="116">
        <v>0</v>
      </c>
      <c r="F286" s="116">
        <v>0</v>
      </c>
      <c r="G286" s="116">
        <v>0</v>
      </c>
      <c r="H286" s="116">
        <v>0</v>
      </c>
      <c r="I286" s="116">
        <v>0</v>
      </c>
      <c r="J286" s="116">
        <v>0</v>
      </c>
      <c r="K286" s="116">
        <v>0</v>
      </c>
      <c r="L286" s="116">
        <v>0</v>
      </c>
      <c r="M286" s="116">
        <v>0</v>
      </c>
      <c r="N286" s="116">
        <v>0</v>
      </c>
      <c r="O286" s="116">
        <v>0</v>
      </c>
      <c r="P286" s="116">
        <v>0</v>
      </c>
      <c r="Q286" s="116">
        <v>0</v>
      </c>
      <c r="R286" s="116">
        <v>0</v>
      </c>
      <c r="S286" s="116">
        <v>0</v>
      </c>
      <c r="T286" s="116">
        <v>0</v>
      </c>
      <c r="U286" s="116">
        <v>0</v>
      </c>
      <c r="V286" s="116">
        <v>0</v>
      </c>
      <c r="W286" s="116">
        <v>0</v>
      </c>
      <c r="X286" s="116">
        <v>0</v>
      </c>
      <c r="Y286" s="116">
        <v>0</v>
      </c>
      <c r="Z286" s="116">
        <v>0</v>
      </c>
      <c r="AA286" s="116">
        <v>0</v>
      </c>
      <c r="AB286" s="116">
        <v>0</v>
      </c>
      <c r="AC286" s="116">
        <v>0</v>
      </c>
      <c r="AD286" s="116">
        <v>0</v>
      </c>
      <c r="AE286" s="116">
        <v>0</v>
      </c>
      <c r="AF286" s="116">
        <v>0</v>
      </c>
      <c r="AG286" s="116">
        <v>0</v>
      </c>
      <c r="AH286" s="116">
        <v>0</v>
      </c>
      <c r="AI286" s="116">
        <v>0</v>
      </c>
      <c r="AJ286" s="116">
        <v>0</v>
      </c>
      <c r="AK286" s="116">
        <v>0</v>
      </c>
      <c r="AL286" s="95">
        <f t="shared" si="10"/>
        <v>0</v>
      </c>
      <c r="AO286" s="70"/>
    </row>
    <row r="287" spans="1:41" ht="33" customHeight="1">
      <c r="A287" s="87">
        <v>1207</v>
      </c>
      <c r="B287" s="88" t="s">
        <v>925</v>
      </c>
      <c r="C287" s="118" t="s">
        <v>7019</v>
      </c>
      <c r="D287" s="116">
        <v>0</v>
      </c>
      <c r="E287" s="116">
        <v>0</v>
      </c>
      <c r="F287" s="116">
        <v>0</v>
      </c>
      <c r="G287" s="116">
        <v>0</v>
      </c>
      <c r="H287" s="116">
        <v>0</v>
      </c>
      <c r="I287" s="116">
        <v>0</v>
      </c>
      <c r="J287" s="116">
        <v>0</v>
      </c>
      <c r="K287" s="116">
        <v>0</v>
      </c>
      <c r="L287" s="116">
        <v>0</v>
      </c>
      <c r="M287" s="116">
        <v>0</v>
      </c>
      <c r="N287" s="116">
        <v>0</v>
      </c>
      <c r="O287" s="116">
        <v>0</v>
      </c>
      <c r="P287" s="116">
        <v>0</v>
      </c>
      <c r="Q287" s="116">
        <v>0</v>
      </c>
      <c r="R287" s="116">
        <v>0</v>
      </c>
      <c r="S287" s="116">
        <v>0</v>
      </c>
      <c r="T287" s="116">
        <v>0</v>
      </c>
      <c r="U287" s="116">
        <v>0</v>
      </c>
      <c r="V287" s="116">
        <v>0</v>
      </c>
      <c r="W287" s="116">
        <v>0</v>
      </c>
      <c r="X287" s="116">
        <v>0</v>
      </c>
      <c r="Y287" s="116">
        <v>0</v>
      </c>
      <c r="Z287" s="116">
        <v>0</v>
      </c>
      <c r="AA287" s="116">
        <v>0</v>
      </c>
      <c r="AB287" s="116">
        <v>0</v>
      </c>
      <c r="AC287" s="116">
        <v>0</v>
      </c>
      <c r="AD287" s="116">
        <v>0</v>
      </c>
      <c r="AE287" s="116">
        <v>0</v>
      </c>
      <c r="AF287" s="116">
        <v>0</v>
      </c>
      <c r="AG287" s="116">
        <v>0</v>
      </c>
      <c r="AH287" s="116">
        <v>0</v>
      </c>
      <c r="AI287" s="116">
        <v>0</v>
      </c>
      <c r="AJ287" s="116">
        <v>0</v>
      </c>
      <c r="AK287" s="116">
        <v>0</v>
      </c>
      <c r="AL287" s="95">
        <f t="shared" si="10"/>
        <v>0</v>
      </c>
      <c r="AO287" s="70"/>
    </row>
    <row r="288" spans="1:41" ht="33" customHeight="1">
      <c r="A288" s="87">
        <v>1208</v>
      </c>
      <c r="B288" s="88" t="s">
        <v>926</v>
      </c>
      <c r="C288" s="118" t="s">
        <v>7019</v>
      </c>
      <c r="D288" s="116">
        <v>0</v>
      </c>
      <c r="E288" s="116">
        <v>0</v>
      </c>
      <c r="F288" s="116">
        <v>0</v>
      </c>
      <c r="G288" s="116">
        <v>0</v>
      </c>
      <c r="H288" s="116">
        <v>0</v>
      </c>
      <c r="I288" s="116">
        <v>0</v>
      </c>
      <c r="J288" s="116">
        <v>0</v>
      </c>
      <c r="K288" s="116">
        <v>0</v>
      </c>
      <c r="L288" s="116">
        <v>0</v>
      </c>
      <c r="M288" s="116">
        <v>0</v>
      </c>
      <c r="N288" s="116">
        <v>0</v>
      </c>
      <c r="O288" s="116">
        <v>0</v>
      </c>
      <c r="P288" s="116">
        <v>0</v>
      </c>
      <c r="Q288" s="116">
        <v>0</v>
      </c>
      <c r="R288" s="116">
        <v>0</v>
      </c>
      <c r="S288" s="116">
        <v>0</v>
      </c>
      <c r="T288" s="116">
        <v>0</v>
      </c>
      <c r="U288" s="116">
        <v>0</v>
      </c>
      <c r="V288" s="116">
        <v>0</v>
      </c>
      <c r="W288" s="116">
        <v>0</v>
      </c>
      <c r="X288" s="116">
        <v>0</v>
      </c>
      <c r="Y288" s="116">
        <v>0</v>
      </c>
      <c r="Z288" s="116">
        <v>0</v>
      </c>
      <c r="AA288" s="116">
        <v>0</v>
      </c>
      <c r="AB288" s="116">
        <v>0</v>
      </c>
      <c r="AC288" s="116">
        <v>0</v>
      </c>
      <c r="AD288" s="116">
        <v>0</v>
      </c>
      <c r="AE288" s="116">
        <v>0</v>
      </c>
      <c r="AF288" s="116">
        <v>0</v>
      </c>
      <c r="AG288" s="116">
        <v>0</v>
      </c>
      <c r="AH288" s="116">
        <v>0</v>
      </c>
      <c r="AI288" s="116">
        <v>0</v>
      </c>
      <c r="AJ288" s="116">
        <v>0</v>
      </c>
      <c r="AK288" s="116">
        <v>0</v>
      </c>
      <c r="AL288" s="95">
        <f t="shared" si="10"/>
        <v>0</v>
      </c>
      <c r="AO288" s="70"/>
    </row>
    <row r="289" spans="1:41" ht="33" customHeight="1">
      <c r="A289" s="87">
        <v>1209</v>
      </c>
      <c r="B289" s="88" t="s">
        <v>927</v>
      </c>
      <c r="C289" s="118" t="s">
        <v>7019</v>
      </c>
      <c r="D289" s="116">
        <v>0</v>
      </c>
      <c r="E289" s="116">
        <v>0</v>
      </c>
      <c r="F289" s="116">
        <v>0</v>
      </c>
      <c r="G289" s="116">
        <v>0</v>
      </c>
      <c r="H289" s="116">
        <v>0</v>
      </c>
      <c r="I289" s="116">
        <v>0</v>
      </c>
      <c r="J289" s="116">
        <v>0</v>
      </c>
      <c r="K289" s="116">
        <v>0</v>
      </c>
      <c r="L289" s="116">
        <v>0</v>
      </c>
      <c r="M289" s="116">
        <v>0</v>
      </c>
      <c r="N289" s="116">
        <v>0</v>
      </c>
      <c r="O289" s="116">
        <v>0</v>
      </c>
      <c r="P289" s="116">
        <v>0</v>
      </c>
      <c r="Q289" s="116">
        <v>0</v>
      </c>
      <c r="R289" s="116">
        <v>0</v>
      </c>
      <c r="S289" s="116">
        <v>0</v>
      </c>
      <c r="T289" s="116">
        <v>0</v>
      </c>
      <c r="U289" s="116">
        <v>0</v>
      </c>
      <c r="V289" s="116">
        <v>0</v>
      </c>
      <c r="W289" s="116">
        <v>0</v>
      </c>
      <c r="X289" s="116">
        <v>0</v>
      </c>
      <c r="Y289" s="116">
        <v>0</v>
      </c>
      <c r="Z289" s="116">
        <v>0</v>
      </c>
      <c r="AA289" s="116">
        <v>0</v>
      </c>
      <c r="AB289" s="116">
        <v>0</v>
      </c>
      <c r="AC289" s="116">
        <v>0</v>
      </c>
      <c r="AD289" s="116">
        <v>0</v>
      </c>
      <c r="AE289" s="116">
        <v>0</v>
      </c>
      <c r="AF289" s="116">
        <v>0</v>
      </c>
      <c r="AG289" s="116">
        <v>0</v>
      </c>
      <c r="AH289" s="116">
        <v>0</v>
      </c>
      <c r="AI289" s="116">
        <v>0</v>
      </c>
      <c r="AJ289" s="116">
        <v>0</v>
      </c>
      <c r="AK289" s="116">
        <v>0</v>
      </c>
      <c r="AL289" s="95">
        <f t="shared" si="10"/>
        <v>0</v>
      </c>
      <c r="AO289" s="70"/>
    </row>
    <row r="290" spans="1:41" ht="33" customHeight="1">
      <c r="A290" s="87">
        <v>1210</v>
      </c>
      <c r="B290" s="88" t="s">
        <v>928</v>
      </c>
      <c r="C290" s="118" t="s">
        <v>7019</v>
      </c>
      <c r="D290" s="116">
        <v>0</v>
      </c>
      <c r="E290" s="116">
        <v>0</v>
      </c>
      <c r="F290" s="116">
        <v>0</v>
      </c>
      <c r="G290" s="116">
        <v>0</v>
      </c>
      <c r="H290" s="116">
        <v>0</v>
      </c>
      <c r="I290" s="116">
        <v>0</v>
      </c>
      <c r="J290" s="116">
        <v>0</v>
      </c>
      <c r="K290" s="116">
        <v>0</v>
      </c>
      <c r="L290" s="116">
        <v>0</v>
      </c>
      <c r="M290" s="116">
        <v>0</v>
      </c>
      <c r="N290" s="116">
        <v>0</v>
      </c>
      <c r="O290" s="116">
        <v>0</v>
      </c>
      <c r="P290" s="116">
        <v>0</v>
      </c>
      <c r="Q290" s="116">
        <v>0</v>
      </c>
      <c r="R290" s="116">
        <v>0</v>
      </c>
      <c r="S290" s="116">
        <v>0</v>
      </c>
      <c r="T290" s="116">
        <v>0</v>
      </c>
      <c r="U290" s="116">
        <v>0</v>
      </c>
      <c r="V290" s="116">
        <v>0</v>
      </c>
      <c r="W290" s="116">
        <v>0</v>
      </c>
      <c r="X290" s="116">
        <v>0</v>
      </c>
      <c r="Y290" s="116">
        <v>0</v>
      </c>
      <c r="Z290" s="116">
        <v>0</v>
      </c>
      <c r="AA290" s="116">
        <v>0</v>
      </c>
      <c r="AB290" s="116">
        <v>0</v>
      </c>
      <c r="AC290" s="116">
        <v>0</v>
      </c>
      <c r="AD290" s="116">
        <v>0</v>
      </c>
      <c r="AE290" s="116">
        <v>0</v>
      </c>
      <c r="AF290" s="116">
        <v>0</v>
      </c>
      <c r="AG290" s="116">
        <v>0</v>
      </c>
      <c r="AH290" s="116">
        <v>0</v>
      </c>
      <c r="AI290" s="116">
        <v>0</v>
      </c>
      <c r="AJ290" s="116">
        <v>0</v>
      </c>
      <c r="AK290" s="116">
        <v>0</v>
      </c>
      <c r="AL290" s="95">
        <f t="shared" si="10"/>
        <v>0</v>
      </c>
      <c r="AO290" s="70"/>
    </row>
    <row r="291" spans="1:41" ht="33" customHeight="1">
      <c r="A291" s="87">
        <v>1211</v>
      </c>
      <c r="B291" s="88" t="s">
        <v>929</v>
      </c>
      <c r="C291" s="118" t="s">
        <v>7019</v>
      </c>
      <c r="D291" s="116">
        <v>0</v>
      </c>
      <c r="E291" s="116">
        <v>0</v>
      </c>
      <c r="F291" s="116">
        <v>0</v>
      </c>
      <c r="G291" s="116">
        <v>0</v>
      </c>
      <c r="H291" s="116">
        <v>0</v>
      </c>
      <c r="I291" s="116">
        <v>0</v>
      </c>
      <c r="J291" s="116">
        <v>0</v>
      </c>
      <c r="K291" s="116">
        <v>0</v>
      </c>
      <c r="L291" s="116">
        <v>0</v>
      </c>
      <c r="M291" s="116">
        <v>0</v>
      </c>
      <c r="N291" s="116">
        <v>0</v>
      </c>
      <c r="O291" s="116">
        <v>0</v>
      </c>
      <c r="P291" s="116">
        <v>0</v>
      </c>
      <c r="Q291" s="116">
        <v>0</v>
      </c>
      <c r="R291" s="116">
        <v>0</v>
      </c>
      <c r="S291" s="116">
        <v>0</v>
      </c>
      <c r="T291" s="116">
        <v>0</v>
      </c>
      <c r="U291" s="116">
        <v>0</v>
      </c>
      <c r="V291" s="116">
        <v>0</v>
      </c>
      <c r="W291" s="116">
        <v>0</v>
      </c>
      <c r="X291" s="116">
        <v>0</v>
      </c>
      <c r="Y291" s="116">
        <v>0</v>
      </c>
      <c r="Z291" s="116">
        <v>0</v>
      </c>
      <c r="AA291" s="116">
        <v>0</v>
      </c>
      <c r="AB291" s="116">
        <v>0</v>
      </c>
      <c r="AC291" s="116">
        <v>0</v>
      </c>
      <c r="AD291" s="116">
        <v>0</v>
      </c>
      <c r="AE291" s="116">
        <v>0</v>
      </c>
      <c r="AF291" s="116">
        <v>0</v>
      </c>
      <c r="AG291" s="116">
        <v>0</v>
      </c>
      <c r="AH291" s="116">
        <v>0</v>
      </c>
      <c r="AI291" s="116">
        <v>0</v>
      </c>
      <c r="AJ291" s="116">
        <v>0</v>
      </c>
      <c r="AK291" s="116">
        <v>0</v>
      </c>
      <c r="AL291" s="95">
        <f t="shared" si="10"/>
        <v>0</v>
      </c>
      <c r="AO291" s="70"/>
    </row>
    <row r="292" spans="1:41" ht="33" customHeight="1">
      <c r="A292" s="87">
        <v>1212</v>
      </c>
      <c r="B292" s="88" t="s">
        <v>930</v>
      </c>
      <c r="C292" s="118" t="s">
        <v>7019</v>
      </c>
      <c r="D292" s="116">
        <v>0</v>
      </c>
      <c r="E292" s="116">
        <v>0</v>
      </c>
      <c r="F292" s="116">
        <v>0</v>
      </c>
      <c r="G292" s="116">
        <v>0</v>
      </c>
      <c r="H292" s="116">
        <v>0</v>
      </c>
      <c r="I292" s="116">
        <v>0</v>
      </c>
      <c r="J292" s="116">
        <v>0</v>
      </c>
      <c r="K292" s="116">
        <v>0</v>
      </c>
      <c r="L292" s="116">
        <v>0</v>
      </c>
      <c r="M292" s="116">
        <v>0</v>
      </c>
      <c r="N292" s="116">
        <v>0</v>
      </c>
      <c r="O292" s="116">
        <v>0</v>
      </c>
      <c r="P292" s="116">
        <v>0</v>
      </c>
      <c r="Q292" s="116">
        <v>0</v>
      </c>
      <c r="R292" s="116">
        <v>0</v>
      </c>
      <c r="S292" s="116">
        <v>0</v>
      </c>
      <c r="T292" s="116">
        <v>0</v>
      </c>
      <c r="U292" s="116">
        <v>0</v>
      </c>
      <c r="V292" s="116">
        <v>0</v>
      </c>
      <c r="W292" s="116">
        <v>0</v>
      </c>
      <c r="X292" s="116">
        <v>0</v>
      </c>
      <c r="Y292" s="116">
        <v>0</v>
      </c>
      <c r="Z292" s="116">
        <v>0</v>
      </c>
      <c r="AA292" s="116">
        <v>0</v>
      </c>
      <c r="AB292" s="116">
        <v>0</v>
      </c>
      <c r="AC292" s="116">
        <v>0</v>
      </c>
      <c r="AD292" s="116">
        <v>0</v>
      </c>
      <c r="AE292" s="116">
        <v>0</v>
      </c>
      <c r="AF292" s="116">
        <v>0</v>
      </c>
      <c r="AG292" s="116">
        <v>0</v>
      </c>
      <c r="AH292" s="116">
        <v>0</v>
      </c>
      <c r="AI292" s="116">
        <v>0</v>
      </c>
      <c r="AJ292" s="116">
        <v>0</v>
      </c>
      <c r="AK292" s="116">
        <v>0</v>
      </c>
      <c r="AL292" s="95">
        <f t="shared" si="10"/>
        <v>0</v>
      </c>
      <c r="AO292" s="70"/>
    </row>
    <row r="293" spans="1:41" ht="33" customHeight="1">
      <c r="A293" s="87">
        <v>1213</v>
      </c>
      <c r="B293" s="88" t="s">
        <v>931</v>
      </c>
      <c r="C293" s="118" t="s">
        <v>7019</v>
      </c>
      <c r="D293" s="116">
        <v>0</v>
      </c>
      <c r="E293" s="116">
        <v>0</v>
      </c>
      <c r="F293" s="116">
        <v>0</v>
      </c>
      <c r="G293" s="116">
        <v>0</v>
      </c>
      <c r="H293" s="116">
        <v>0</v>
      </c>
      <c r="I293" s="116">
        <v>0</v>
      </c>
      <c r="J293" s="116">
        <v>0</v>
      </c>
      <c r="K293" s="116">
        <v>0</v>
      </c>
      <c r="L293" s="116">
        <v>0</v>
      </c>
      <c r="M293" s="116">
        <v>0</v>
      </c>
      <c r="N293" s="116">
        <v>0</v>
      </c>
      <c r="O293" s="116">
        <v>0</v>
      </c>
      <c r="P293" s="116">
        <v>0</v>
      </c>
      <c r="Q293" s="116">
        <v>0</v>
      </c>
      <c r="R293" s="116">
        <v>0</v>
      </c>
      <c r="S293" s="116">
        <v>0</v>
      </c>
      <c r="T293" s="116">
        <v>0</v>
      </c>
      <c r="U293" s="116">
        <v>0</v>
      </c>
      <c r="V293" s="116">
        <v>0</v>
      </c>
      <c r="W293" s="116">
        <v>0</v>
      </c>
      <c r="X293" s="116">
        <v>0</v>
      </c>
      <c r="Y293" s="116">
        <v>0</v>
      </c>
      <c r="Z293" s="116">
        <v>0</v>
      </c>
      <c r="AA293" s="116">
        <v>0</v>
      </c>
      <c r="AB293" s="116">
        <v>0</v>
      </c>
      <c r="AC293" s="116">
        <v>0</v>
      </c>
      <c r="AD293" s="116">
        <v>0</v>
      </c>
      <c r="AE293" s="116">
        <v>0</v>
      </c>
      <c r="AF293" s="116">
        <v>0</v>
      </c>
      <c r="AG293" s="116">
        <v>0</v>
      </c>
      <c r="AH293" s="116">
        <v>0</v>
      </c>
      <c r="AI293" s="116">
        <v>0</v>
      </c>
      <c r="AJ293" s="116">
        <v>0</v>
      </c>
      <c r="AK293" s="116">
        <v>0</v>
      </c>
      <c r="AL293" s="95">
        <f t="shared" si="10"/>
        <v>0</v>
      </c>
      <c r="AO293" s="70"/>
    </row>
    <row r="294" spans="1:41" ht="33" customHeight="1">
      <c r="A294" s="87">
        <v>1214</v>
      </c>
      <c r="B294" s="88" t="s">
        <v>932</v>
      </c>
      <c r="C294" s="118" t="s">
        <v>7019</v>
      </c>
      <c r="D294" s="116">
        <v>0</v>
      </c>
      <c r="E294" s="116">
        <v>0</v>
      </c>
      <c r="F294" s="116">
        <v>0</v>
      </c>
      <c r="G294" s="116">
        <v>0</v>
      </c>
      <c r="H294" s="116">
        <v>0</v>
      </c>
      <c r="I294" s="116">
        <v>0</v>
      </c>
      <c r="J294" s="116">
        <v>0</v>
      </c>
      <c r="K294" s="116">
        <v>0</v>
      </c>
      <c r="L294" s="116">
        <v>0</v>
      </c>
      <c r="M294" s="116">
        <v>0</v>
      </c>
      <c r="N294" s="116">
        <v>0</v>
      </c>
      <c r="O294" s="116">
        <v>0</v>
      </c>
      <c r="P294" s="116">
        <v>0</v>
      </c>
      <c r="Q294" s="116">
        <v>0</v>
      </c>
      <c r="R294" s="116">
        <v>0</v>
      </c>
      <c r="S294" s="116">
        <v>0</v>
      </c>
      <c r="T294" s="116">
        <v>0</v>
      </c>
      <c r="U294" s="116">
        <v>0</v>
      </c>
      <c r="V294" s="116">
        <v>0</v>
      </c>
      <c r="W294" s="116">
        <v>0</v>
      </c>
      <c r="X294" s="116">
        <v>0</v>
      </c>
      <c r="Y294" s="116">
        <v>0</v>
      </c>
      <c r="Z294" s="116">
        <v>0</v>
      </c>
      <c r="AA294" s="116">
        <v>0</v>
      </c>
      <c r="AB294" s="116">
        <v>0</v>
      </c>
      <c r="AC294" s="116">
        <v>0</v>
      </c>
      <c r="AD294" s="116">
        <v>0</v>
      </c>
      <c r="AE294" s="116">
        <v>0</v>
      </c>
      <c r="AF294" s="116">
        <v>0</v>
      </c>
      <c r="AG294" s="116">
        <v>0</v>
      </c>
      <c r="AH294" s="116">
        <v>0</v>
      </c>
      <c r="AI294" s="116">
        <v>0</v>
      </c>
      <c r="AJ294" s="116">
        <v>0</v>
      </c>
      <c r="AK294" s="116">
        <v>0</v>
      </c>
      <c r="AL294" s="95">
        <f t="shared" si="10"/>
        <v>0</v>
      </c>
      <c r="AO294" s="70"/>
    </row>
    <row r="295" spans="1:41" ht="33" customHeight="1">
      <c r="A295" s="87">
        <v>1215</v>
      </c>
      <c r="B295" s="88" t="s">
        <v>933</v>
      </c>
      <c r="C295" s="118" t="s">
        <v>7019</v>
      </c>
      <c r="D295" s="116">
        <v>0</v>
      </c>
      <c r="E295" s="116">
        <v>0</v>
      </c>
      <c r="F295" s="116">
        <v>0</v>
      </c>
      <c r="G295" s="116">
        <v>0</v>
      </c>
      <c r="H295" s="116">
        <v>0</v>
      </c>
      <c r="I295" s="116">
        <v>0</v>
      </c>
      <c r="J295" s="116">
        <v>0</v>
      </c>
      <c r="K295" s="116">
        <v>0</v>
      </c>
      <c r="L295" s="116">
        <v>0</v>
      </c>
      <c r="M295" s="116">
        <v>0</v>
      </c>
      <c r="N295" s="116">
        <v>0</v>
      </c>
      <c r="O295" s="116">
        <v>0</v>
      </c>
      <c r="P295" s="116">
        <v>0</v>
      </c>
      <c r="Q295" s="116">
        <v>0</v>
      </c>
      <c r="R295" s="116">
        <v>0</v>
      </c>
      <c r="S295" s="116">
        <v>0</v>
      </c>
      <c r="T295" s="116">
        <v>0</v>
      </c>
      <c r="U295" s="116">
        <v>0</v>
      </c>
      <c r="V295" s="116">
        <v>0</v>
      </c>
      <c r="W295" s="116">
        <v>0</v>
      </c>
      <c r="X295" s="116">
        <v>0</v>
      </c>
      <c r="Y295" s="116">
        <v>0</v>
      </c>
      <c r="Z295" s="116">
        <v>0</v>
      </c>
      <c r="AA295" s="116">
        <v>0</v>
      </c>
      <c r="AB295" s="116">
        <v>0</v>
      </c>
      <c r="AC295" s="116">
        <v>0</v>
      </c>
      <c r="AD295" s="116">
        <v>0</v>
      </c>
      <c r="AE295" s="116">
        <v>0</v>
      </c>
      <c r="AF295" s="116">
        <v>0</v>
      </c>
      <c r="AG295" s="116">
        <v>0</v>
      </c>
      <c r="AH295" s="116">
        <v>0</v>
      </c>
      <c r="AI295" s="116">
        <v>0</v>
      </c>
      <c r="AJ295" s="116">
        <v>0</v>
      </c>
      <c r="AK295" s="116">
        <v>0</v>
      </c>
      <c r="AL295" s="95">
        <f t="shared" si="10"/>
        <v>0</v>
      </c>
      <c r="AO295" s="70"/>
    </row>
    <row r="296" spans="1:41" ht="33" customHeight="1">
      <c r="A296" s="87">
        <v>1216</v>
      </c>
      <c r="B296" s="88" t="s">
        <v>934</v>
      </c>
      <c r="C296" s="118" t="s">
        <v>7019</v>
      </c>
      <c r="D296" s="116">
        <v>0</v>
      </c>
      <c r="E296" s="116">
        <v>0</v>
      </c>
      <c r="F296" s="116">
        <v>0</v>
      </c>
      <c r="G296" s="116">
        <v>0</v>
      </c>
      <c r="H296" s="116">
        <v>0</v>
      </c>
      <c r="I296" s="116">
        <v>0</v>
      </c>
      <c r="J296" s="116">
        <v>0</v>
      </c>
      <c r="K296" s="116">
        <v>0</v>
      </c>
      <c r="L296" s="116">
        <v>0</v>
      </c>
      <c r="M296" s="116">
        <v>0</v>
      </c>
      <c r="N296" s="116">
        <v>0</v>
      </c>
      <c r="O296" s="116">
        <v>0</v>
      </c>
      <c r="P296" s="116">
        <v>0</v>
      </c>
      <c r="Q296" s="116">
        <v>0</v>
      </c>
      <c r="R296" s="116">
        <v>0</v>
      </c>
      <c r="S296" s="116">
        <v>0</v>
      </c>
      <c r="T296" s="116">
        <v>0</v>
      </c>
      <c r="U296" s="116">
        <v>0</v>
      </c>
      <c r="V296" s="116">
        <v>0</v>
      </c>
      <c r="W296" s="116">
        <v>0</v>
      </c>
      <c r="X296" s="116">
        <v>0</v>
      </c>
      <c r="Y296" s="116">
        <v>0</v>
      </c>
      <c r="Z296" s="116">
        <v>0</v>
      </c>
      <c r="AA296" s="116">
        <v>0</v>
      </c>
      <c r="AB296" s="116">
        <v>0</v>
      </c>
      <c r="AC296" s="116">
        <v>0</v>
      </c>
      <c r="AD296" s="116">
        <v>0</v>
      </c>
      <c r="AE296" s="116">
        <v>0</v>
      </c>
      <c r="AF296" s="116">
        <v>0</v>
      </c>
      <c r="AG296" s="116">
        <v>0</v>
      </c>
      <c r="AH296" s="116">
        <v>0</v>
      </c>
      <c r="AI296" s="116">
        <v>0</v>
      </c>
      <c r="AJ296" s="116">
        <v>0</v>
      </c>
      <c r="AK296" s="116">
        <v>0</v>
      </c>
      <c r="AL296" s="95">
        <f t="shared" si="10"/>
        <v>0</v>
      </c>
      <c r="AO296" s="70"/>
    </row>
    <row r="297" spans="1:41" ht="33" customHeight="1">
      <c r="A297" s="87">
        <v>1217</v>
      </c>
      <c r="B297" s="88" t="s">
        <v>935</v>
      </c>
      <c r="C297" s="118" t="s">
        <v>7019</v>
      </c>
      <c r="D297" s="116">
        <v>0</v>
      </c>
      <c r="E297" s="116">
        <v>0</v>
      </c>
      <c r="F297" s="116">
        <v>0</v>
      </c>
      <c r="G297" s="116">
        <v>0</v>
      </c>
      <c r="H297" s="116">
        <v>0</v>
      </c>
      <c r="I297" s="116">
        <v>0</v>
      </c>
      <c r="J297" s="116">
        <v>0</v>
      </c>
      <c r="K297" s="116">
        <v>0</v>
      </c>
      <c r="L297" s="116">
        <v>0</v>
      </c>
      <c r="M297" s="116">
        <v>0</v>
      </c>
      <c r="N297" s="116">
        <v>0</v>
      </c>
      <c r="O297" s="116">
        <v>0</v>
      </c>
      <c r="P297" s="116">
        <v>0</v>
      </c>
      <c r="Q297" s="116">
        <v>0</v>
      </c>
      <c r="R297" s="116">
        <v>0</v>
      </c>
      <c r="S297" s="116">
        <v>0</v>
      </c>
      <c r="T297" s="116">
        <v>0</v>
      </c>
      <c r="U297" s="116">
        <v>0</v>
      </c>
      <c r="V297" s="116">
        <v>0</v>
      </c>
      <c r="W297" s="116">
        <v>0</v>
      </c>
      <c r="X297" s="116">
        <v>0</v>
      </c>
      <c r="Y297" s="116">
        <v>0</v>
      </c>
      <c r="Z297" s="116">
        <v>0</v>
      </c>
      <c r="AA297" s="116">
        <v>0</v>
      </c>
      <c r="AB297" s="116">
        <v>0</v>
      </c>
      <c r="AC297" s="116">
        <v>0</v>
      </c>
      <c r="AD297" s="116">
        <v>0</v>
      </c>
      <c r="AE297" s="116">
        <v>0</v>
      </c>
      <c r="AF297" s="116">
        <v>0</v>
      </c>
      <c r="AG297" s="116">
        <v>0</v>
      </c>
      <c r="AH297" s="116">
        <v>0</v>
      </c>
      <c r="AI297" s="116">
        <v>0</v>
      </c>
      <c r="AJ297" s="116">
        <v>0</v>
      </c>
      <c r="AK297" s="116">
        <v>0</v>
      </c>
      <c r="AL297" s="95">
        <f t="shared" si="10"/>
        <v>0</v>
      </c>
      <c r="AO297" s="70"/>
    </row>
    <row r="298" spans="1:41" ht="33" customHeight="1">
      <c r="A298" s="87">
        <v>1218</v>
      </c>
      <c r="B298" s="88" t="s">
        <v>936</v>
      </c>
      <c r="C298" s="118" t="s">
        <v>7019</v>
      </c>
      <c r="D298" s="116">
        <v>0</v>
      </c>
      <c r="E298" s="116">
        <v>0</v>
      </c>
      <c r="F298" s="116">
        <v>0</v>
      </c>
      <c r="G298" s="116">
        <v>0</v>
      </c>
      <c r="H298" s="116">
        <v>0</v>
      </c>
      <c r="I298" s="116">
        <v>0</v>
      </c>
      <c r="J298" s="116">
        <v>0</v>
      </c>
      <c r="K298" s="116">
        <v>0</v>
      </c>
      <c r="L298" s="116">
        <v>0</v>
      </c>
      <c r="M298" s="116">
        <v>0</v>
      </c>
      <c r="N298" s="116">
        <v>0</v>
      </c>
      <c r="O298" s="116">
        <v>0</v>
      </c>
      <c r="P298" s="116">
        <v>0</v>
      </c>
      <c r="Q298" s="116">
        <v>0</v>
      </c>
      <c r="R298" s="116">
        <v>0</v>
      </c>
      <c r="S298" s="116">
        <v>0</v>
      </c>
      <c r="T298" s="116">
        <v>0</v>
      </c>
      <c r="U298" s="116">
        <v>0</v>
      </c>
      <c r="V298" s="116">
        <v>0</v>
      </c>
      <c r="W298" s="116">
        <v>0</v>
      </c>
      <c r="X298" s="116">
        <v>0</v>
      </c>
      <c r="Y298" s="116">
        <v>0</v>
      </c>
      <c r="Z298" s="116">
        <v>0</v>
      </c>
      <c r="AA298" s="116">
        <v>0</v>
      </c>
      <c r="AB298" s="116">
        <v>0</v>
      </c>
      <c r="AC298" s="116">
        <v>0</v>
      </c>
      <c r="AD298" s="116">
        <v>0</v>
      </c>
      <c r="AE298" s="116">
        <v>0</v>
      </c>
      <c r="AF298" s="116">
        <v>0</v>
      </c>
      <c r="AG298" s="116">
        <v>0</v>
      </c>
      <c r="AH298" s="116">
        <v>0</v>
      </c>
      <c r="AI298" s="116">
        <v>0</v>
      </c>
      <c r="AJ298" s="116">
        <v>0</v>
      </c>
      <c r="AK298" s="116">
        <v>0</v>
      </c>
      <c r="AL298" s="95">
        <f t="shared" si="10"/>
        <v>0</v>
      </c>
      <c r="AO298" s="70"/>
    </row>
    <row r="299" spans="1:41" ht="33" customHeight="1">
      <c r="A299" s="87">
        <v>1219</v>
      </c>
      <c r="B299" s="88" t="s">
        <v>937</v>
      </c>
      <c r="C299" s="118" t="s">
        <v>7019</v>
      </c>
      <c r="D299" s="116">
        <v>0</v>
      </c>
      <c r="E299" s="116">
        <v>0</v>
      </c>
      <c r="F299" s="116">
        <v>0</v>
      </c>
      <c r="G299" s="116">
        <v>0</v>
      </c>
      <c r="H299" s="116">
        <v>0</v>
      </c>
      <c r="I299" s="116">
        <v>0</v>
      </c>
      <c r="J299" s="116">
        <v>0</v>
      </c>
      <c r="K299" s="116">
        <v>0</v>
      </c>
      <c r="L299" s="116">
        <v>0</v>
      </c>
      <c r="M299" s="116">
        <v>0</v>
      </c>
      <c r="N299" s="116">
        <v>0</v>
      </c>
      <c r="O299" s="116">
        <v>0</v>
      </c>
      <c r="P299" s="116">
        <v>0</v>
      </c>
      <c r="Q299" s="116">
        <v>0</v>
      </c>
      <c r="R299" s="116">
        <v>0</v>
      </c>
      <c r="S299" s="116">
        <v>0</v>
      </c>
      <c r="T299" s="116">
        <v>0</v>
      </c>
      <c r="U299" s="116">
        <v>0</v>
      </c>
      <c r="V299" s="116">
        <v>0</v>
      </c>
      <c r="W299" s="116">
        <v>0</v>
      </c>
      <c r="X299" s="116">
        <v>0</v>
      </c>
      <c r="Y299" s="116">
        <v>0</v>
      </c>
      <c r="Z299" s="116">
        <v>0</v>
      </c>
      <c r="AA299" s="116">
        <v>0</v>
      </c>
      <c r="AB299" s="116">
        <v>0</v>
      </c>
      <c r="AC299" s="116">
        <v>0</v>
      </c>
      <c r="AD299" s="116">
        <v>0</v>
      </c>
      <c r="AE299" s="116">
        <v>0</v>
      </c>
      <c r="AF299" s="116">
        <v>0</v>
      </c>
      <c r="AG299" s="116">
        <v>0</v>
      </c>
      <c r="AH299" s="116">
        <v>0</v>
      </c>
      <c r="AI299" s="116">
        <v>0</v>
      </c>
      <c r="AJ299" s="116">
        <v>0</v>
      </c>
      <c r="AK299" s="116">
        <v>0</v>
      </c>
      <c r="AL299" s="95">
        <f t="shared" si="10"/>
        <v>0</v>
      </c>
      <c r="AO299" s="70"/>
    </row>
    <row r="300" spans="1:41" ht="33" customHeight="1">
      <c r="A300" s="87">
        <v>1220</v>
      </c>
      <c r="B300" s="88" t="s">
        <v>938</v>
      </c>
      <c r="C300" s="118" t="s">
        <v>7019</v>
      </c>
      <c r="D300" s="116">
        <v>0</v>
      </c>
      <c r="E300" s="116">
        <v>0</v>
      </c>
      <c r="F300" s="116">
        <v>0</v>
      </c>
      <c r="G300" s="116">
        <v>0</v>
      </c>
      <c r="H300" s="116">
        <v>0</v>
      </c>
      <c r="I300" s="116">
        <v>0</v>
      </c>
      <c r="J300" s="116">
        <v>0</v>
      </c>
      <c r="K300" s="116">
        <v>0</v>
      </c>
      <c r="L300" s="116">
        <v>0</v>
      </c>
      <c r="M300" s="116">
        <v>0</v>
      </c>
      <c r="N300" s="116">
        <v>0</v>
      </c>
      <c r="O300" s="116">
        <v>0</v>
      </c>
      <c r="P300" s="116">
        <v>0</v>
      </c>
      <c r="Q300" s="116">
        <v>0</v>
      </c>
      <c r="R300" s="116">
        <v>0</v>
      </c>
      <c r="S300" s="116">
        <v>0</v>
      </c>
      <c r="T300" s="116">
        <v>0</v>
      </c>
      <c r="U300" s="116">
        <v>0</v>
      </c>
      <c r="V300" s="116">
        <v>0</v>
      </c>
      <c r="W300" s="116">
        <v>0</v>
      </c>
      <c r="X300" s="116">
        <v>0</v>
      </c>
      <c r="Y300" s="116">
        <v>0</v>
      </c>
      <c r="Z300" s="116">
        <v>0</v>
      </c>
      <c r="AA300" s="116">
        <v>0</v>
      </c>
      <c r="AB300" s="116">
        <v>0</v>
      </c>
      <c r="AC300" s="116">
        <v>0</v>
      </c>
      <c r="AD300" s="116">
        <v>0</v>
      </c>
      <c r="AE300" s="116">
        <v>0</v>
      </c>
      <c r="AF300" s="116">
        <v>0</v>
      </c>
      <c r="AG300" s="116">
        <v>0</v>
      </c>
      <c r="AH300" s="116">
        <v>0</v>
      </c>
      <c r="AI300" s="116">
        <v>0</v>
      </c>
      <c r="AJ300" s="116">
        <v>0</v>
      </c>
      <c r="AK300" s="116">
        <v>0</v>
      </c>
      <c r="AL300" s="95">
        <f>SUM(D300:AK300)</f>
        <v>0</v>
      </c>
      <c r="AO300" s="70"/>
    </row>
    <row r="301" spans="1:41" ht="33" customHeight="1">
      <c r="A301" s="87">
        <v>1221</v>
      </c>
      <c r="B301" s="88" t="s">
        <v>939</v>
      </c>
      <c r="C301" s="118" t="s">
        <v>7019</v>
      </c>
      <c r="D301" s="116">
        <v>0</v>
      </c>
      <c r="E301" s="116">
        <v>0</v>
      </c>
      <c r="F301" s="116">
        <v>0</v>
      </c>
      <c r="G301" s="116">
        <v>0</v>
      </c>
      <c r="H301" s="116">
        <v>0</v>
      </c>
      <c r="I301" s="116">
        <v>0</v>
      </c>
      <c r="J301" s="116">
        <v>0</v>
      </c>
      <c r="K301" s="116">
        <v>0</v>
      </c>
      <c r="L301" s="116">
        <v>0</v>
      </c>
      <c r="M301" s="116">
        <v>0</v>
      </c>
      <c r="N301" s="116">
        <v>0</v>
      </c>
      <c r="O301" s="116">
        <v>0</v>
      </c>
      <c r="P301" s="116">
        <v>0</v>
      </c>
      <c r="Q301" s="116">
        <v>0</v>
      </c>
      <c r="R301" s="116">
        <v>0</v>
      </c>
      <c r="S301" s="116">
        <v>0</v>
      </c>
      <c r="T301" s="116">
        <v>0</v>
      </c>
      <c r="U301" s="116">
        <v>0</v>
      </c>
      <c r="V301" s="116">
        <v>0</v>
      </c>
      <c r="W301" s="116">
        <v>0</v>
      </c>
      <c r="X301" s="116">
        <v>0</v>
      </c>
      <c r="Y301" s="116">
        <v>0</v>
      </c>
      <c r="Z301" s="116">
        <v>0</v>
      </c>
      <c r="AA301" s="116">
        <v>0</v>
      </c>
      <c r="AB301" s="116">
        <v>0</v>
      </c>
      <c r="AC301" s="116">
        <v>0</v>
      </c>
      <c r="AD301" s="116">
        <v>0</v>
      </c>
      <c r="AE301" s="116">
        <v>0</v>
      </c>
      <c r="AF301" s="116">
        <v>0</v>
      </c>
      <c r="AG301" s="116">
        <v>0</v>
      </c>
      <c r="AH301" s="116">
        <v>0</v>
      </c>
      <c r="AI301" s="116">
        <v>0</v>
      </c>
      <c r="AJ301" s="116">
        <v>0</v>
      </c>
      <c r="AK301" s="116">
        <v>0</v>
      </c>
      <c r="AL301" s="95">
        <f t="shared" si="10"/>
        <v>0</v>
      </c>
      <c r="AO301" s="70"/>
    </row>
    <row r="302" spans="1:41" ht="33" customHeight="1">
      <c r="A302" s="87">
        <v>1222</v>
      </c>
      <c r="B302" s="88" t="s">
        <v>940</v>
      </c>
      <c r="C302" s="118" t="s">
        <v>7019</v>
      </c>
      <c r="D302" s="116">
        <v>0</v>
      </c>
      <c r="E302" s="116">
        <v>0</v>
      </c>
      <c r="F302" s="116">
        <v>0</v>
      </c>
      <c r="G302" s="116">
        <v>0</v>
      </c>
      <c r="H302" s="116">
        <v>0</v>
      </c>
      <c r="I302" s="116">
        <v>0</v>
      </c>
      <c r="J302" s="116">
        <v>0</v>
      </c>
      <c r="K302" s="116">
        <v>0</v>
      </c>
      <c r="L302" s="116">
        <v>0</v>
      </c>
      <c r="M302" s="116">
        <v>0</v>
      </c>
      <c r="N302" s="116">
        <v>0</v>
      </c>
      <c r="O302" s="116">
        <v>0</v>
      </c>
      <c r="P302" s="116">
        <v>0</v>
      </c>
      <c r="Q302" s="116">
        <v>0</v>
      </c>
      <c r="R302" s="116">
        <v>0</v>
      </c>
      <c r="S302" s="116">
        <v>0</v>
      </c>
      <c r="T302" s="116">
        <v>0</v>
      </c>
      <c r="U302" s="116">
        <v>0</v>
      </c>
      <c r="V302" s="116">
        <v>0</v>
      </c>
      <c r="W302" s="116">
        <v>0</v>
      </c>
      <c r="X302" s="116">
        <v>0</v>
      </c>
      <c r="Y302" s="116">
        <v>0</v>
      </c>
      <c r="Z302" s="116">
        <v>0</v>
      </c>
      <c r="AA302" s="116">
        <v>0</v>
      </c>
      <c r="AB302" s="116">
        <v>0</v>
      </c>
      <c r="AC302" s="116">
        <v>0</v>
      </c>
      <c r="AD302" s="116">
        <v>0</v>
      </c>
      <c r="AE302" s="116">
        <v>0</v>
      </c>
      <c r="AF302" s="116">
        <v>0</v>
      </c>
      <c r="AG302" s="116">
        <v>0</v>
      </c>
      <c r="AH302" s="116">
        <v>0</v>
      </c>
      <c r="AI302" s="116">
        <v>0</v>
      </c>
      <c r="AJ302" s="116">
        <v>0</v>
      </c>
      <c r="AK302" s="116">
        <v>0</v>
      </c>
      <c r="AL302" s="95">
        <f t="shared" si="10"/>
        <v>0</v>
      </c>
      <c r="AO302" s="70"/>
    </row>
    <row r="303" spans="1:41" ht="33" customHeight="1">
      <c r="A303" s="87">
        <v>1223</v>
      </c>
      <c r="B303" s="88" t="s">
        <v>941</v>
      </c>
      <c r="C303" s="118" t="s">
        <v>7019</v>
      </c>
      <c r="D303" s="116">
        <v>0</v>
      </c>
      <c r="E303" s="116">
        <v>0</v>
      </c>
      <c r="F303" s="116">
        <v>0</v>
      </c>
      <c r="G303" s="116">
        <v>0</v>
      </c>
      <c r="H303" s="116">
        <v>0</v>
      </c>
      <c r="I303" s="116">
        <v>0</v>
      </c>
      <c r="J303" s="116">
        <v>0</v>
      </c>
      <c r="K303" s="116">
        <v>0</v>
      </c>
      <c r="L303" s="116">
        <v>0</v>
      </c>
      <c r="M303" s="116">
        <v>0</v>
      </c>
      <c r="N303" s="116">
        <v>0</v>
      </c>
      <c r="O303" s="116">
        <v>0</v>
      </c>
      <c r="P303" s="116">
        <v>0</v>
      </c>
      <c r="Q303" s="116">
        <v>0</v>
      </c>
      <c r="R303" s="116">
        <v>0</v>
      </c>
      <c r="S303" s="116">
        <v>0</v>
      </c>
      <c r="T303" s="116">
        <v>0</v>
      </c>
      <c r="U303" s="116">
        <v>0</v>
      </c>
      <c r="V303" s="116">
        <v>0</v>
      </c>
      <c r="W303" s="116">
        <v>0</v>
      </c>
      <c r="X303" s="116">
        <v>0</v>
      </c>
      <c r="Y303" s="116">
        <v>0</v>
      </c>
      <c r="Z303" s="116">
        <v>0</v>
      </c>
      <c r="AA303" s="116">
        <v>0</v>
      </c>
      <c r="AB303" s="116">
        <v>0</v>
      </c>
      <c r="AC303" s="116">
        <v>0</v>
      </c>
      <c r="AD303" s="116">
        <v>0</v>
      </c>
      <c r="AE303" s="116">
        <v>0</v>
      </c>
      <c r="AF303" s="116">
        <v>0</v>
      </c>
      <c r="AG303" s="116">
        <v>0</v>
      </c>
      <c r="AH303" s="116">
        <v>0</v>
      </c>
      <c r="AI303" s="116">
        <v>0</v>
      </c>
      <c r="AJ303" s="116">
        <v>0</v>
      </c>
      <c r="AK303" s="116">
        <v>0</v>
      </c>
      <c r="AL303" s="95">
        <f t="shared" si="10"/>
        <v>0</v>
      </c>
      <c r="AO303" s="70"/>
    </row>
    <row r="304" spans="1:41" ht="33" customHeight="1">
      <c r="A304" s="87">
        <v>1224</v>
      </c>
      <c r="B304" s="88" t="s">
        <v>942</v>
      </c>
      <c r="C304" s="118" t="s">
        <v>7019</v>
      </c>
      <c r="D304" s="116">
        <v>0</v>
      </c>
      <c r="E304" s="116">
        <v>0</v>
      </c>
      <c r="F304" s="116">
        <v>0</v>
      </c>
      <c r="G304" s="116">
        <v>0</v>
      </c>
      <c r="H304" s="116">
        <v>0</v>
      </c>
      <c r="I304" s="116">
        <v>0</v>
      </c>
      <c r="J304" s="116">
        <v>0</v>
      </c>
      <c r="K304" s="116">
        <v>0</v>
      </c>
      <c r="L304" s="116">
        <v>0</v>
      </c>
      <c r="M304" s="116">
        <v>0</v>
      </c>
      <c r="N304" s="116">
        <v>0</v>
      </c>
      <c r="O304" s="116">
        <v>0</v>
      </c>
      <c r="P304" s="116">
        <v>0</v>
      </c>
      <c r="Q304" s="116">
        <v>0</v>
      </c>
      <c r="R304" s="116">
        <v>0</v>
      </c>
      <c r="S304" s="116">
        <v>0</v>
      </c>
      <c r="T304" s="116">
        <v>0</v>
      </c>
      <c r="U304" s="116">
        <v>0</v>
      </c>
      <c r="V304" s="116">
        <v>0</v>
      </c>
      <c r="W304" s="116">
        <v>0</v>
      </c>
      <c r="X304" s="116">
        <v>0</v>
      </c>
      <c r="Y304" s="116">
        <v>0</v>
      </c>
      <c r="Z304" s="116">
        <v>0</v>
      </c>
      <c r="AA304" s="116">
        <v>0</v>
      </c>
      <c r="AB304" s="116">
        <v>0</v>
      </c>
      <c r="AC304" s="116">
        <v>0</v>
      </c>
      <c r="AD304" s="116">
        <v>0</v>
      </c>
      <c r="AE304" s="116">
        <v>0</v>
      </c>
      <c r="AF304" s="116">
        <v>0</v>
      </c>
      <c r="AG304" s="116">
        <v>0</v>
      </c>
      <c r="AH304" s="116">
        <v>0</v>
      </c>
      <c r="AI304" s="116">
        <v>0</v>
      </c>
      <c r="AJ304" s="116">
        <v>0</v>
      </c>
      <c r="AK304" s="116">
        <v>0</v>
      </c>
      <c r="AL304" s="95">
        <f t="shared" si="10"/>
        <v>0</v>
      </c>
      <c r="AO304" s="70"/>
    </row>
    <row r="305" spans="1:41" ht="33" customHeight="1">
      <c r="A305" s="87">
        <v>1225</v>
      </c>
      <c r="B305" s="88" t="s">
        <v>943</v>
      </c>
      <c r="C305" s="118" t="s">
        <v>7019</v>
      </c>
      <c r="D305" s="116">
        <v>0</v>
      </c>
      <c r="E305" s="116">
        <v>0</v>
      </c>
      <c r="F305" s="116">
        <v>0</v>
      </c>
      <c r="G305" s="116">
        <v>0</v>
      </c>
      <c r="H305" s="116">
        <v>0</v>
      </c>
      <c r="I305" s="116">
        <v>0</v>
      </c>
      <c r="J305" s="116">
        <v>0</v>
      </c>
      <c r="K305" s="116">
        <v>0</v>
      </c>
      <c r="L305" s="116">
        <v>0</v>
      </c>
      <c r="M305" s="116">
        <v>0</v>
      </c>
      <c r="N305" s="116">
        <v>0</v>
      </c>
      <c r="O305" s="116">
        <v>0</v>
      </c>
      <c r="P305" s="116">
        <v>0</v>
      </c>
      <c r="Q305" s="116">
        <v>0</v>
      </c>
      <c r="R305" s="116">
        <v>0</v>
      </c>
      <c r="S305" s="116">
        <v>0</v>
      </c>
      <c r="T305" s="116">
        <v>0</v>
      </c>
      <c r="U305" s="116">
        <v>0</v>
      </c>
      <c r="V305" s="116">
        <v>0</v>
      </c>
      <c r="W305" s="116">
        <v>0</v>
      </c>
      <c r="X305" s="116">
        <v>0</v>
      </c>
      <c r="Y305" s="116">
        <v>0</v>
      </c>
      <c r="Z305" s="116">
        <v>0</v>
      </c>
      <c r="AA305" s="116">
        <v>0</v>
      </c>
      <c r="AB305" s="116">
        <v>0</v>
      </c>
      <c r="AC305" s="116">
        <v>0</v>
      </c>
      <c r="AD305" s="116">
        <v>0</v>
      </c>
      <c r="AE305" s="116">
        <v>0</v>
      </c>
      <c r="AF305" s="116">
        <v>0</v>
      </c>
      <c r="AG305" s="116">
        <v>0</v>
      </c>
      <c r="AH305" s="116">
        <v>0</v>
      </c>
      <c r="AI305" s="116">
        <v>0</v>
      </c>
      <c r="AJ305" s="116">
        <v>0</v>
      </c>
      <c r="AK305" s="116">
        <v>0</v>
      </c>
      <c r="AL305" s="95">
        <f t="shared" si="10"/>
        <v>0</v>
      </c>
      <c r="AO305" s="70"/>
    </row>
    <row r="306" spans="1:41" ht="33" customHeight="1">
      <c r="A306" s="87">
        <v>1226</v>
      </c>
      <c r="B306" s="88" t="s">
        <v>944</v>
      </c>
      <c r="C306" s="118" t="s">
        <v>7019</v>
      </c>
      <c r="D306" s="116">
        <v>0</v>
      </c>
      <c r="E306" s="116">
        <v>0</v>
      </c>
      <c r="F306" s="116">
        <v>0</v>
      </c>
      <c r="G306" s="116">
        <v>0</v>
      </c>
      <c r="H306" s="116">
        <v>0</v>
      </c>
      <c r="I306" s="116">
        <v>0</v>
      </c>
      <c r="J306" s="116">
        <v>0</v>
      </c>
      <c r="K306" s="116">
        <v>0</v>
      </c>
      <c r="L306" s="116">
        <v>0</v>
      </c>
      <c r="M306" s="116">
        <v>0</v>
      </c>
      <c r="N306" s="116">
        <v>0</v>
      </c>
      <c r="O306" s="116">
        <v>0</v>
      </c>
      <c r="P306" s="116">
        <v>0</v>
      </c>
      <c r="Q306" s="116">
        <v>0</v>
      </c>
      <c r="R306" s="116">
        <v>0</v>
      </c>
      <c r="S306" s="116">
        <v>0</v>
      </c>
      <c r="T306" s="116">
        <v>0</v>
      </c>
      <c r="U306" s="116">
        <v>0</v>
      </c>
      <c r="V306" s="116">
        <v>0</v>
      </c>
      <c r="W306" s="116">
        <v>0</v>
      </c>
      <c r="X306" s="116">
        <v>0</v>
      </c>
      <c r="Y306" s="116">
        <v>0</v>
      </c>
      <c r="Z306" s="116">
        <v>0</v>
      </c>
      <c r="AA306" s="116">
        <v>0</v>
      </c>
      <c r="AB306" s="116">
        <v>0</v>
      </c>
      <c r="AC306" s="116">
        <v>0</v>
      </c>
      <c r="AD306" s="116">
        <v>0</v>
      </c>
      <c r="AE306" s="116">
        <v>0</v>
      </c>
      <c r="AF306" s="116">
        <v>0</v>
      </c>
      <c r="AG306" s="116">
        <v>0</v>
      </c>
      <c r="AH306" s="116">
        <v>0</v>
      </c>
      <c r="AI306" s="116">
        <v>0</v>
      </c>
      <c r="AJ306" s="116">
        <v>0</v>
      </c>
      <c r="AK306" s="116">
        <v>0</v>
      </c>
      <c r="AL306" s="95">
        <f t="shared" si="10"/>
        <v>0</v>
      </c>
      <c r="AO306" s="70"/>
    </row>
    <row r="307" spans="1:41" ht="33" customHeight="1">
      <c r="A307" s="87">
        <v>1227</v>
      </c>
      <c r="B307" s="88" t="s">
        <v>945</v>
      </c>
      <c r="C307" s="118" t="s">
        <v>7019</v>
      </c>
      <c r="D307" s="116">
        <v>0</v>
      </c>
      <c r="E307" s="116">
        <v>0</v>
      </c>
      <c r="F307" s="116">
        <v>0</v>
      </c>
      <c r="G307" s="116">
        <v>0</v>
      </c>
      <c r="H307" s="116">
        <v>0</v>
      </c>
      <c r="I307" s="116">
        <v>0</v>
      </c>
      <c r="J307" s="116">
        <v>0</v>
      </c>
      <c r="K307" s="116">
        <v>0</v>
      </c>
      <c r="L307" s="116">
        <v>0</v>
      </c>
      <c r="M307" s="116">
        <v>0</v>
      </c>
      <c r="N307" s="116">
        <v>0</v>
      </c>
      <c r="O307" s="116">
        <v>0</v>
      </c>
      <c r="P307" s="116">
        <v>0</v>
      </c>
      <c r="Q307" s="116">
        <v>0</v>
      </c>
      <c r="R307" s="116">
        <v>0</v>
      </c>
      <c r="S307" s="116">
        <v>0</v>
      </c>
      <c r="T307" s="116">
        <v>0</v>
      </c>
      <c r="U307" s="116">
        <v>0</v>
      </c>
      <c r="V307" s="116">
        <v>0</v>
      </c>
      <c r="W307" s="116">
        <v>0</v>
      </c>
      <c r="X307" s="116">
        <v>0</v>
      </c>
      <c r="Y307" s="116">
        <v>0</v>
      </c>
      <c r="Z307" s="116">
        <v>0</v>
      </c>
      <c r="AA307" s="116">
        <v>0</v>
      </c>
      <c r="AB307" s="116">
        <v>0</v>
      </c>
      <c r="AC307" s="116">
        <v>0</v>
      </c>
      <c r="AD307" s="116">
        <v>0</v>
      </c>
      <c r="AE307" s="116">
        <v>0</v>
      </c>
      <c r="AF307" s="116">
        <v>0</v>
      </c>
      <c r="AG307" s="116">
        <v>0</v>
      </c>
      <c r="AH307" s="116">
        <v>0</v>
      </c>
      <c r="AI307" s="116">
        <v>0</v>
      </c>
      <c r="AJ307" s="116">
        <v>0</v>
      </c>
      <c r="AK307" s="116">
        <v>0</v>
      </c>
      <c r="AL307" s="95">
        <f t="shared" si="10"/>
        <v>0</v>
      </c>
      <c r="AO307" s="70"/>
    </row>
    <row r="308" spans="1:41" ht="33" customHeight="1">
      <c r="A308" s="87">
        <v>1228</v>
      </c>
      <c r="B308" s="88" t="s">
        <v>946</v>
      </c>
      <c r="C308" s="118" t="s">
        <v>7019</v>
      </c>
      <c r="D308" s="116">
        <v>0</v>
      </c>
      <c r="E308" s="116">
        <v>0</v>
      </c>
      <c r="F308" s="116">
        <v>0</v>
      </c>
      <c r="G308" s="116">
        <v>0</v>
      </c>
      <c r="H308" s="116">
        <v>0</v>
      </c>
      <c r="I308" s="116">
        <v>0</v>
      </c>
      <c r="J308" s="116">
        <v>0</v>
      </c>
      <c r="K308" s="116">
        <v>0</v>
      </c>
      <c r="L308" s="116">
        <v>0</v>
      </c>
      <c r="M308" s="116">
        <v>0</v>
      </c>
      <c r="N308" s="116">
        <v>0</v>
      </c>
      <c r="O308" s="116">
        <v>0</v>
      </c>
      <c r="P308" s="116">
        <v>0</v>
      </c>
      <c r="Q308" s="116">
        <v>0</v>
      </c>
      <c r="R308" s="116">
        <v>0</v>
      </c>
      <c r="S308" s="116">
        <v>0</v>
      </c>
      <c r="T308" s="116">
        <v>0</v>
      </c>
      <c r="U308" s="116">
        <v>0</v>
      </c>
      <c r="V308" s="116">
        <v>0</v>
      </c>
      <c r="W308" s="116">
        <v>0</v>
      </c>
      <c r="X308" s="116">
        <v>0</v>
      </c>
      <c r="Y308" s="116">
        <v>0</v>
      </c>
      <c r="Z308" s="116">
        <v>0</v>
      </c>
      <c r="AA308" s="116">
        <v>0</v>
      </c>
      <c r="AB308" s="116">
        <v>0</v>
      </c>
      <c r="AC308" s="116">
        <v>0</v>
      </c>
      <c r="AD308" s="116">
        <v>0</v>
      </c>
      <c r="AE308" s="116">
        <v>0</v>
      </c>
      <c r="AF308" s="116">
        <v>0</v>
      </c>
      <c r="AG308" s="116">
        <v>0</v>
      </c>
      <c r="AH308" s="116">
        <v>0</v>
      </c>
      <c r="AI308" s="116">
        <v>0</v>
      </c>
      <c r="AJ308" s="116">
        <v>0</v>
      </c>
      <c r="AK308" s="116">
        <v>0</v>
      </c>
      <c r="AL308" s="95">
        <f t="shared" si="10"/>
        <v>0</v>
      </c>
      <c r="AO308" s="70"/>
    </row>
    <row r="309" spans="1:41" ht="33" customHeight="1">
      <c r="A309" s="87">
        <v>1229</v>
      </c>
      <c r="B309" s="88" t="s">
        <v>947</v>
      </c>
      <c r="C309" s="118" t="s">
        <v>7019</v>
      </c>
      <c r="D309" s="116">
        <v>0</v>
      </c>
      <c r="E309" s="116">
        <v>0</v>
      </c>
      <c r="F309" s="116">
        <v>0</v>
      </c>
      <c r="G309" s="116">
        <v>0</v>
      </c>
      <c r="H309" s="116">
        <v>0</v>
      </c>
      <c r="I309" s="116">
        <v>0</v>
      </c>
      <c r="J309" s="116">
        <v>0</v>
      </c>
      <c r="K309" s="116">
        <v>0</v>
      </c>
      <c r="L309" s="116">
        <v>0</v>
      </c>
      <c r="M309" s="116">
        <v>0</v>
      </c>
      <c r="N309" s="116">
        <v>0</v>
      </c>
      <c r="O309" s="116">
        <v>0</v>
      </c>
      <c r="P309" s="116">
        <v>0</v>
      </c>
      <c r="Q309" s="116">
        <v>0</v>
      </c>
      <c r="R309" s="116">
        <v>0</v>
      </c>
      <c r="S309" s="116">
        <v>0</v>
      </c>
      <c r="T309" s="116">
        <v>0</v>
      </c>
      <c r="U309" s="116">
        <v>0</v>
      </c>
      <c r="V309" s="116">
        <v>0</v>
      </c>
      <c r="W309" s="116">
        <v>0</v>
      </c>
      <c r="X309" s="116">
        <v>0</v>
      </c>
      <c r="Y309" s="116">
        <v>0</v>
      </c>
      <c r="Z309" s="116">
        <v>0</v>
      </c>
      <c r="AA309" s="116">
        <v>0</v>
      </c>
      <c r="AB309" s="116">
        <v>0</v>
      </c>
      <c r="AC309" s="116">
        <v>0</v>
      </c>
      <c r="AD309" s="116">
        <v>0</v>
      </c>
      <c r="AE309" s="116">
        <v>0</v>
      </c>
      <c r="AF309" s="116">
        <v>0</v>
      </c>
      <c r="AG309" s="116">
        <v>0</v>
      </c>
      <c r="AH309" s="116">
        <v>0</v>
      </c>
      <c r="AI309" s="116">
        <v>0</v>
      </c>
      <c r="AJ309" s="116">
        <v>0</v>
      </c>
      <c r="AK309" s="116">
        <v>0</v>
      </c>
      <c r="AL309" s="95">
        <f t="shared" si="10"/>
        <v>0</v>
      </c>
      <c r="AO309" s="70"/>
    </row>
    <row r="310" spans="1:41" ht="33" customHeight="1">
      <c r="A310" s="87">
        <v>1230</v>
      </c>
      <c r="B310" s="88" t="s">
        <v>948</v>
      </c>
      <c r="C310" s="118" t="s">
        <v>7019</v>
      </c>
      <c r="D310" s="116">
        <v>0</v>
      </c>
      <c r="E310" s="116">
        <v>0</v>
      </c>
      <c r="F310" s="116">
        <v>0</v>
      </c>
      <c r="G310" s="116">
        <v>0</v>
      </c>
      <c r="H310" s="116">
        <v>0</v>
      </c>
      <c r="I310" s="116">
        <v>0</v>
      </c>
      <c r="J310" s="116">
        <v>0</v>
      </c>
      <c r="K310" s="116">
        <v>0</v>
      </c>
      <c r="L310" s="116">
        <v>0</v>
      </c>
      <c r="M310" s="116">
        <v>0</v>
      </c>
      <c r="N310" s="116">
        <v>0</v>
      </c>
      <c r="O310" s="116">
        <v>0</v>
      </c>
      <c r="P310" s="116">
        <v>0</v>
      </c>
      <c r="Q310" s="116">
        <v>0</v>
      </c>
      <c r="R310" s="116">
        <v>0</v>
      </c>
      <c r="S310" s="116">
        <v>0</v>
      </c>
      <c r="T310" s="116">
        <v>0</v>
      </c>
      <c r="U310" s="116">
        <v>0</v>
      </c>
      <c r="V310" s="116">
        <v>0</v>
      </c>
      <c r="W310" s="116">
        <v>0</v>
      </c>
      <c r="X310" s="116">
        <v>0</v>
      </c>
      <c r="Y310" s="116">
        <v>0</v>
      </c>
      <c r="Z310" s="116">
        <v>0</v>
      </c>
      <c r="AA310" s="116">
        <v>0</v>
      </c>
      <c r="AB310" s="116">
        <v>0</v>
      </c>
      <c r="AC310" s="116">
        <v>0</v>
      </c>
      <c r="AD310" s="116">
        <v>0</v>
      </c>
      <c r="AE310" s="116">
        <v>0</v>
      </c>
      <c r="AF310" s="116">
        <v>0</v>
      </c>
      <c r="AG310" s="116">
        <v>0</v>
      </c>
      <c r="AH310" s="116">
        <v>0</v>
      </c>
      <c r="AI310" s="116">
        <v>0</v>
      </c>
      <c r="AJ310" s="116">
        <v>0</v>
      </c>
      <c r="AK310" s="116">
        <v>0</v>
      </c>
      <c r="AL310" s="95">
        <f t="shared" si="10"/>
        <v>0</v>
      </c>
      <c r="AO310" s="70"/>
    </row>
    <row r="311" spans="1:41" ht="33" customHeight="1">
      <c r="A311" s="87">
        <v>1231</v>
      </c>
      <c r="B311" s="88" t="s">
        <v>949</v>
      </c>
      <c r="C311" s="118" t="s">
        <v>7019</v>
      </c>
      <c r="D311" s="116">
        <v>0</v>
      </c>
      <c r="E311" s="116">
        <v>0</v>
      </c>
      <c r="F311" s="116">
        <v>0</v>
      </c>
      <c r="G311" s="116">
        <v>0</v>
      </c>
      <c r="H311" s="116">
        <v>0</v>
      </c>
      <c r="I311" s="116">
        <v>0</v>
      </c>
      <c r="J311" s="116">
        <v>0</v>
      </c>
      <c r="K311" s="116">
        <v>0</v>
      </c>
      <c r="L311" s="116">
        <v>0</v>
      </c>
      <c r="M311" s="116">
        <v>0</v>
      </c>
      <c r="N311" s="116">
        <v>0</v>
      </c>
      <c r="O311" s="116">
        <v>0</v>
      </c>
      <c r="P311" s="116">
        <v>0</v>
      </c>
      <c r="Q311" s="116">
        <v>0</v>
      </c>
      <c r="R311" s="116">
        <v>0</v>
      </c>
      <c r="S311" s="116">
        <v>0</v>
      </c>
      <c r="T311" s="116">
        <v>0</v>
      </c>
      <c r="U311" s="116">
        <v>0</v>
      </c>
      <c r="V311" s="116">
        <v>0</v>
      </c>
      <c r="W311" s="116">
        <v>0</v>
      </c>
      <c r="X311" s="116">
        <v>0</v>
      </c>
      <c r="Y311" s="116">
        <v>0</v>
      </c>
      <c r="Z311" s="116">
        <v>0</v>
      </c>
      <c r="AA311" s="116">
        <v>0</v>
      </c>
      <c r="AB311" s="116">
        <v>0</v>
      </c>
      <c r="AC311" s="116">
        <v>0</v>
      </c>
      <c r="AD311" s="116">
        <v>0</v>
      </c>
      <c r="AE311" s="116">
        <v>0</v>
      </c>
      <c r="AF311" s="116">
        <v>0</v>
      </c>
      <c r="AG311" s="116">
        <v>0</v>
      </c>
      <c r="AH311" s="116">
        <v>0</v>
      </c>
      <c r="AI311" s="116">
        <v>0</v>
      </c>
      <c r="AJ311" s="116">
        <v>0</v>
      </c>
      <c r="AK311" s="116">
        <v>0</v>
      </c>
      <c r="AL311" s="95">
        <f t="shared" si="10"/>
        <v>0</v>
      </c>
      <c r="AO311" s="70"/>
    </row>
    <row r="312" spans="1:41" ht="33" customHeight="1">
      <c r="A312" s="87">
        <v>1232</v>
      </c>
      <c r="B312" s="88" t="s">
        <v>950</v>
      </c>
      <c r="C312" s="118" t="s">
        <v>7019</v>
      </c>
      <c r="D312" s="116">
        <v>0</v>
      </c>
      <c r="E312" s="116">
        <v>0</v>
      </c>
      <c r="F312" s="116">
        <v>0</v>
      </c>
      <c r="G312" s="116">
        <v>0</v>
      </c>
      <c r="H312" s="116">
        <v>0</v>
      </c>
      <c r="I312" s="116">
        <v>0</v>
      </c>
      <c r="J312" s="116">
        <v>0</v>
      </c>
      <c r="K312" s="116">
        <v>0</v>
      </c>
      <c r="L312" s="116">
        <v>0</v>
      </c>
      <c r="M312" s="116">
        <v>0</v>
      </c>
      <c r="N312" s="116">
        <v>0</v>
      </c>
      <c r="O312" s="116">
        <v>0</v>
      </c>
      <c r="P312" s="116">
        <v>0</v>
      </c>
      <c r="Q312" s="116">
        <v>0</v>
      </c>
      <c r="R312" s="116">
        <v>0</v>
      </c>
      <c r="S312" s="116">
        <v>0</v>
      </c>
      <c r="T312" s="116">
        <v>0</v>
      </c>
      <c r="U312" s="116">
        <v>0</v>
      </c>
      <c r="V312" s="116">
        <v>0</v>
      </c>
      <c r="W312" s="116">
        <v>0</v>
      </c>
      <c r="X312" s="116">
        <v>0</v>
      </c>
      <c r="Y312" s="116">
        <v>0</v>
      </c>
      <c r="Z312" s="116">
        <v>0</v>
      </c>
      <c r="AA312" s="116">
        <v>0</v>
      </c>
      <c r="AB312" s="116">
        <v>0</v>
      </c>
      <c r="AC312" s="116">
        <v>0</v>
      </c>
      <c r="AD312" s="116">
        <v>0</v>
      </c>
      <c r="AE312" s="116">
        <v>0</v>
      </c>
      <c r="AF312" s="116">
        <v>0</v>
      </c>
      <c r="AG312" s="116">
        <v>0</v>
      </c>
      <c r="AH312" s="116">
        <v>0</v>
      </c>
      <c r="AI312" s="116">
        <v>0</v>
      </c>
      <c r="AJ312" s="116">
        <v>0</v>
      </c>
      <c r="AK312" s="116">
        <v>0</v>
      </c>
      <c r="AL312" s="95">
        <f t="shared" si="10"/>
        <v>0</v>
      </c>
      <c r="AO312" s="70"/>
    </row>
    <row r="313" spans="1:41" ht="33" customHeight="1">
      <c r="A313" s="87">
        <v>1233</v>
      </c>
      <c r="B313" s="88" t="s">
        <v>951</v>
      </c>
      <c r="C313" s="118" t="s">
        <v>7019</v>
      </c>
      <c r="D313" s="116">
        <v>0</v>
      </c>
      <c r="E313" s="116">
        <v>0</v>
      </c>
      <c r="F313" s="116">
        <v>0</v>
      </c>
      <c r="G313" s="116">
        <v>0</v>
      </c>
      <c r="H313" s="116">
        <v>0</v>
      </c>
      <c r="I313" s="116">
        <v>0</v>
      </c>
      <c r="J313" s="116">
        <v>0</v>
      </c>
      <c r="K313" s="116">
        <v>0</v>
      </c>
      <c r="L313" s="116">
        <v>0</v>
      </c>
      <c r="M313" s="116">
        <v>0</v>
      </c>
      <c r="N313" s="116">
        <v>0</v>
      </c>
      <c r="O313" s="116">
        <v>0</v>
      </c>
      <c r="P313" s="116">
        <v>0</v>
      </c>
      <c r="Q313" s="116">
        <v>0</v>
      </c>
      <c r="R313" s="116">
        <v>0</v>
      </c>
      <c r="S313" s="116">
        <v>0</v>
      </c>
      <c r="T313" s="116">
        <v>0</v>
      </c>
      <c r="U313" s="116">
        <v>0</v>
      </c>
      <c r="V313" s="116">
        <v>0</v>
      </c>
      <c r="W313" s="116">
        <v>0</v>
      </c>
      <c r="X313" s="116">
        <v>0</v>
      </c>
      <c r="Y313" s="116">
        <v>0</v>
      </c>
      <c r="Z313" s="116">
        <v>0</v>
      </c>
      <c r="AA313" s="116">
        <v>0</v>
      </c>
      <c r="AB313" s="116">
        <v>0</v>
      </c>
      <c r="AC313" s="116">
        <v>0</v>
      </c>
      <c r="AD313" s="116">
        <v>0</v>
      </c>
      <c r="AE313" s="116">
        <v>0</v>
      </c>
      <c r="AF313" s="116">
        <v>0</v>
      </c>
      <c r="AG313" s="116">
        <v>0</v>
      </c>
      <c r="AH313" s="116">
        <v>0</v>
      </c>
      <c r="AI313" s="116">
        <v>0</v>
      </c>
      <c r="AJ313" s="116">
        <v>0</v>
      </c>
      <c r="AK313" s="116">
        <v>0</v>
      </c>
      <c r="AL313" s="95">
        <f t="shared" si="10"/>
        <v>0</v>
      </c>
      <c r="AO313" s="70"/>
    </row>
    <row r="314" spans="1:41" ht="33" customHeight="1">
      <c r="A314" s="87">
        <v>1234</v>
      </c>
      <c r="B314" s="88" t="s">
        <v>952</v>
      </c>
      <c r="C314" s="118" t="s">
        <v>7019</v>
      </c>
      <c r="D314" s="116">
        <v>0</v>
      </c>
      <c r="E314" s="116">
        <v>0</v>
      </c>
      <c r="F314" s="116">
        <v>0</v>
      </c>
      <c r="G314" s="116">
        <v>0</v>
      </c>
      <c r="H314" s="116">
        <v>0</v>
      </c>
      <c r="I314" s="116">
        <v>0</v>
      </c>
      <c r="J314" s="116">
        <v>0</v>
      </c>
      <c r="K314" s="116">
        <v>0</v>
      </c>
      <c r="L314" s="116">
        <v>0</v>
      </c>
      <c r="M314" s="116">
        <v>0</v>
      </c>
      <c r="N314" s="116">
        <v>0</v>
      </c>
      <c r="O314" s="116">
        <v>0</v>
      </c>
      <c r="P314" s="116">
        <v>0</v>
      </c>
      <c r="Q314" s="116">
        <v>0</v>
      </c>
      <c r="R314" s="116">
        <v>0</v>
      </c>
      <c r="S314" s="116">
        <v>0</v>
      </c>
      <c r="T314" s="116">
        <v>0</v>
      </c>
      <c r="U314" s="116">
        <v>0</v>
      </c>
      <c r="V314" s="116">
        <v>0</v>
      </c>
      <c r="W314" s="116">
        <v>0</v>
      </c>
      <c r="X314" s="116">
        <v>0</v>
      </c>
      <c r="Y314" s="116">
        <v>0</v>
      </c>
      <c r="Z314" s="116">
        <v>0</v>
      </c>
      <c r="AA314" s="116">
        <v>0</v>
      </c>
      <c r="AB314" s="116">
        <v>0</v>
      </c>
      <c r="AC314" s="116">
        <v>0</v>
      </c>
      <c r="AD314" s="116">
        <v>0</v>
      </c>
      <c r="AE314" s="116">
        <v>0</v>
      </c>
      <c r="AF314" s="116">
        <v>0</v>
      </c>
      <c r="AG314" s="116">
        <v>0</v>
      </c>
      <c r="AH314" s="116">
        <v>0</v>
      </c>
      <c r="AI314" s="116">
        <v>0</v>
      </c>
      <c r="AJ314" s="116">
        <v>0</v>
      </c>
      <c r="AK314" s="116">
        <v>0</v>
      </c>
      <c r="AL314" s="95">
        <f t="shared" si="10"/>
        <v>0</v>
      </c>
      <c r="AO314" s="70"/>
    </row>
    <row r="315" spans="1:41" ht="33" customHeight="1">
      <c r="A315" s="87">
        <v>1235</v>
      </c>
      <c r="B315" s="88" t="s">
        <v>953</v>
      </c>
      <c r="C315" s="118" t="s">
        <v>7019</v>
      </c>
      <c r="D315" s="116">
        <v>0</v>
      </c>
      <c r="E315" s="116">
        <v>0</v>
      </c>
      <c r="F315" s="116">
        <v>0</v>
      </c>
      <c r="G315" s="116">
        <v>0</v>
      </c>
      <c r="H315" s="116">
        <v>0</v>
      </c>
      <c r="I315" s="116">
        <v>0</v>
      </c>
      <c r="J315" s="116">
        <v>0</v>
      </c>
      <c r="K315" s="116">
        <v>0</v>
      </c>
      <c r="L315" s="116">
        <v>0</v>
      </c>
      <c r="M315" s="116">
        <v>0</v>
      </c>
      <c r="N315" s="116">
        <v>0</v>
      </c>
      <c r="O315" s="116">
        <v>0</v>
      </c>
      <c r="P315" s="116">
        <v>0</v>
      </c>
      <c r="Q315" s="116">
        <v>0</v>
      </c>
      <c r="R315" s="116">
        <v>0</v>
      </c>
      <c r="S315" s="116">
        <v>0</v>
      </c>
      <c r="T315" s="116">
        <v>0</v>
      </c>
      <c r="U315" s="116">
        <v>0</v>
      </c>
      <c r="V315" s="116">
        <v>0</v>
      </c>
      <c r="W315" s="116">
        <v>0</v>
      </c>
      <c r="X315" s="116">
        <v>0</v>
      </c>
      <c r="Y315" s="116">
        <v>0</v>
      </c>
      <c r="Z315" s="116">
        <v>0</v>
      </c>
      <c r="AA315" s="116">
        <v>0</v>
      </c>
      <c r="AB315" s="116">
        <v>0</v>
      </c>
      <c r="AC315" s="116">
        <v>0</v>
      </c>
      <c r="AD315" s="116">
        <v>0</v>
      </c>
      <c r="AE315" s="116">
        <v>0</v>
      </c>
      <c r="AF315" s="116">
        <v>0</v>
      </c>
      <c r="AG315" s="116">
        <v>0</v>
      </c>
      <c r="AH315" s="116">
        <v>0</v>
      </c>
      <c r="AI315" s="116">
        <v>0</v>
      </c>
      <c r="AJ315" s="116">
        <v>0</v>
      </c>
      <c r="AK315" s="116">
        <v>0</v>
      </c>
      <c r="AL315" s="95">
        <f t="shared" si="10"/>
        <v>0</v>
      </c>
      <c r="AO315" s="70"/>
    </row>
    <row r="316" spans="1:41" ht="33" customHeight="1">
      <c r="A316" s="87">
        <v>1236</v>
      </c>
      <c r="B316" s="88" t="s">
        <v>954</v>
      </c>
      <c r="C316" s="118" t="s">
        <v>7019</v>
      </c>
      <c r="D316" s="116">
        <v>0</v>
      </c>
      <c r="E316" s="116">
        <v>0</v>
      </c>
      <c r="F316" s="116">
        <v>0</v>
      </c>
      <c r="G316" s="116">
        <v>0</v>
      </c>
      <c r="H316" s="116">
        <v>0</v>
      </c>
      <c r="I316" s="116">
        <v>0</v>
      </c>
      <c r="J316" s="116">
        <v>0</v>
      </c>
      <c r="K316" s="116">
        <v>0</v>
      </c>
      <c r="L316" s="116">
        <v>0</v>
      </c>
      <c r="M316" s="116">
        <v>0</v>
      </c>
      <c r="N316" s="116">
        <v>0</v>
      </c>
      <c r="O316" s="116">
        <v>0</v>
      </c>
      <c r="P316" s="116">
        <v>0</v>
      </c>
      <c r="Q316" s="116">
        <v>0</v>
      </c>
      <c r="R316" s="116">
        <v>0</v>
      </c>
      <c r="S316" s="116">
        <v>0</v>
      </c>
      <c r="T316" s="116">
        <v>0</v>
      </c>
      <c r="U316" s="116">
        <v>0</v>
      </c>
      <c r="V316" s="116">
        <v>0</v>
      </c>
      <c r="W316" s="116">
        <v>0</v>
      </c>
      <c r="X316" s="116">
        <v>0</v>
      </c>
      <c r="Y316" s="116">
        <v>0</v>
      </c>
      <c r="Z316" s="116">
        <v>0</v>
      </c>
      <c r="AA316" s="116">
        <v>0</v>
      </c>
      <c r="AB316" s="116">
        <v>0</v>
      </c>
      <c r="AC316" s="116">
        <v>0</v>
      </c>
      <c r="AD316" s="116">
        <v>0</v>
      </c>
      <c r="AE316" s="116">
        <v>0</v>
      </c>
      <c r="AF316" s="116">
        <v>0</v>
      </c>
      <c r="AG316" s="116">
        <v>0</v>
      </c>
      <c r="AH316" s="116">
        <v>0</v>
      </c>
      <c r="AI316" s="116">
        <v>0</v>
      </c>
      <c r="AJ316" s="116">
        <v>0</v>
      </c>
      <c r="AK316" s="116">
        <v>0</v>
      </c>
      <c r="AL316" s="95">
        <f t="shared" si="10"/>
        <v>0</v>
      </c>
      <c r="AO316" s="70"/>
    </row>
    <row r="317" spans="1:41" ht="33" customHeight="1">
      <c r="A317" s="87">
        <v>1237</v>
      </c>
      <c r="B317" s="88" t="s">
        <v>955</v>
      </c>
      <c r="C317" s="118" t="s">
        <v>7019</v>
      </c>
      <c r="D317" s="116">
        <v>0</v>
      </c>
      <c r="E317" s="116">
        <v>0</v>
      </c>
      <c r="F317" s="116">
        <v>0</v>
      </c>
      <c r="G317" s="116">
        <v>0</v>
      </c>
      <c r="H317" s="116">
        <v>0</v>
      </c>
      <c r="I317" s="116">
        <v>0</v>
      </c>
      <c r="J317" s="116">
        <v>0</v>
      </c>
      <c r="K317" s="116">
        <v>0</v>
      </c>
      <c r="L317" s="116">
        <v>0</v>
      </c>
      <c r="M317" s="116">
        <v>0</v>
      </c>
      <c r="N317" s="116">
        <v>0</v>
      </c>
      <c r="O317" s="116">
        <v>0</v>
      </c>
      <c r="P317" s="116">
        <v>0</v>
      </c>
      <c r="Q317" s="116">
        <v>0</v>
      </c>
      <c r="R317" s="116">
        <v>0</v>
      </c>
      <c r="S317" s="116">
        <v>0</v>
      </c>
      <c r="T317" s="116">
        <v>0</v>
      </c>
      <c r="U317" s="116">
        <v>0</v>
      </c>
      <c r="V317" s="116">
        <v>0</v>
      </c>
      <c r="W317" s="116">
        <v>0</v>
      </c>
      <c r="X317" s="116">
        <v>0</v>
      </c>
      <c r="Y317" s="116">
        <v>0</v>
      </c>
      <c r="Z317" s="116">
        <v>0</v>
      </c>
      <c r="AA317" s="116">
        <v>0</v>
      </c>
      <c r="AB317" s="116">
        <v>0</v>
      </c>
      <c r="AC317" s="116">
        <v>0</v>
      </c>
      <c r="AD317" s="116">
        <v>0</v>
      </c>
      <c r="AE317" s="116">
        <v>0</v>
      </c>
      <c r="AF317" s="116">
        <v>0</v>
      </c>
      <c r="AG317" s="116">
        <v>0</v>
      </c>
      <c r="AH317" s="116">
        <v>0</v>
      </c>
      <c r="AI317" s="116">
        <v>0</v>
      </c>
      <c r="AJ317" s="116">
        <v>0</v>
      </c>
      <c r="AK317" s="116">
        <v>0</v>
      </c>
      <c r="AL317" s="95">
        <f t="shared" si="10"/>
        <v>0</v>
      </c>
      <c r="AO317" s="70"/>
    </row>
    <row r="318" spans="1:41" ht="33" customHeight="1">
      <c r="A318" s="87">
        <v>1238</v>
      </c>
      <c r="B318" s="88" t="s">
        <v>956</v>
      </c>
      <c r="C318" s="118" t="s">
        <v>7019</v>
      </c>
      <c r="D318" s="116">
        <v>0</v>
      </c>
      <c r="E318" s="116">
        <v>0</v>
      </c>
      <c r="F318" s="116">
        <v>0</v>
      </c>
      <c r="G318" s="116">
        <v>0</v>
      </c>
      <c r="H318" s="116">
        <v>0</v>
      </c>
      <c r="I318" s="116">
        <v>0</v>
      </c>
      <c r="J318" s="116">
        <v>0</v>
      </c>
      <c r="K318" s="116">
        <v>0</v>
      </c>
      <c r="L318" s="116">
        <v>0</v>
      </c>
      <c r="M318" s="116">
        <v>0</v>
      </c>
      <c r="N318" s="116">
        <v>0</v>
      </c>
      <c r="O318" s="116">
        <v>0</v>
      </c>
      <c r="P318" s="116">
        <v>0</v>
      </c>
      <c r="Q318" s="116">
        <v>0</v>
      </c>
      <c r="R318" s="116">
        <v>0</v>
      </c>
      <c r="S318" s="116">
        <v>0</v>
      </c>
      <c r="T318" s="116">
        <v>0</v>
      </c>
      <c r="U318" s="116">
        <v>0</v>
      </c>
      <c r="V318" s="116">
        <v>0</v>
      </c>
      <c r="W318" s="116">
        <v>0</v>
      </c>
      <c r="X318" s="116">
        <v>0</v>
      </c>
      <c r="Y318" s="116">
        <v>0</v>
      </c>
      <c r="Z318" s="116">
        <v>0</v>
      </c>
      <c r="AA318" s="116">
        <v>0</v>
      </c>
      <c r="AB318" s="116">
        <v>0</v>
      </c>
      <c r="AC318" s="116">
        <v>0</v>
      </c>
      <c r="AD318" s="116">
        <v>0</v>
      </c>
      <c r="AE318" s="116">
        <v>0</v>
      </c>
      <c r="AF318" s="116">
        <v>0</v>
      </c>
      <c r="AG318" s="116">
        <v>0</v>
      </c>
      <c r="AH318" s="116">
        <v>0</v>
      </c>
      <c r="AI318" s="116">
        <v>0</v>
      </c>
      <c r="AJ318" s="116">
        <v>0</v>
      </c>
      <c r="AK318" s="116">
        <v>0</v>
      </c>
      <c r="AL318" s="95">
        <f t="shared" si="10"/>
        <v>0</v>
      </c>
      <c r="AO318" s="70"/>
    </row>
    <row r="319" spans="1:41" ht="33" customHeight="1">
      <c r="A319" s="87">
        <v>1239</v>
      </c>
      <c r="B319" s="88" t="s">
        <v>957</v>
      </c>
      <c r="C319" s="118" t="s">
        <v>7019</v>
      </c>
      <c r="D319" s="116">
        <v>0</v>
      </c>
      <c r="E319" s="116">
        <v>0</v>
      </c>
      <c r="F319" s="116">
        <v>0</v>
      </c>
      <c r="G319" s="116">
        <v>0</v>
      </c>
      <c r="H319" s="116">
        <v>0</v>
      </c>
      <c r="I319" s="116">
        <v>0</v>
      </c>
      <c r="J319" s="116">
        <v>0</v>
      </c>
      <c r="K319" s="116">
        <v>0</v>
      </c>
      <c r="L319" s="116">
        <v>0</v>
      </c>
      <c r="M319" s="116">
        <v>0</v>
      </c>
      <c r="N319" s="116">
        <v>0</v>
      </c>
      <c r="O319" s="116">
        <v>0</v>
      </c>
      <c r="P319" s="116">
        <v>0</v>
      </c>
      <c r="Q319" s="116">
        <v>0</v>
      </c>
      <c r="R319" s="116">
        <v>0</v>
      </c>
      <c r="S319" s="116">
        <v>0</v>
      </c>
      <c r="T319" s="116">
        <v>0</v>
      </c>
      <c r="U319" s="116">
        <v>0</v>
      </c>
      <c r="V319" s="116">
        <v>0</v>
      </c>
      <c r="W319" s="116">
        <v>0</v>
      </c>
      <c r="X319" s="116">
        <v>0</v>
      </c>
      <c r="Y319" s="116">
        <v>0</v>
      </c>
      <c r="Z319" s="116">
        <v>0</v>
      </c>
      <c r="AA319" s="116">
        <v>0</v>
      </c>
      <c r="AB319" s="116">
        <v>0</v>
      </c>
      <c r="AC319" s="116">
        <v>0</v>
      </c>
      <c r="AD319" s="116">
        <v>0</v>
      </c>
      <c r="AE319" s="116">
        <v>0</v>
      </c>
      <c r="AF319" s="116">
        <v>0</v>
      </c>
      <c r="AG319" s="116">
        <v>0</v>
      </c>
      <c r="AH319" s="116">
        <v>0</v>
      </c>
      <c r="AI319" s="116">
        <v>0</v>
      </c>
      <c r="AJ319" s="116">
        <v>0</v>
      </c>
      <c r="AK319" s="116">
        <v>0</v>
      </c>
      <c r="AL319" s="95">
        <f t="shared" si="10"/>
        <v>0</v>
      </c>
      <c r="AO319" s="70"/>
    </row>
    <row r="320" spans="1:41" ht="33" customHeight="1">
      <c r="A320" s="87">
        <v>1240</v>
      </c>
      <c r="B320" s="88" t="s">
        <v>958</v>
      </c>
      <c r="C320" s="118" t="s">
        <v>7019</v>
      </c>
      <c r="D320" s="116">
        <v>0</v>
      </c>
      <c r="E320" s="116">
        <v>0</v>
      </c>
      <c r="F320" s="116">
        <v>0</v>
      </c>
      <c r="G320" s="116">
        <v>0</v>
      </c>
      <c r="H320" s="116">
        <v>0</v>
      </c>
      <c r="I320" s="116">
        <v>0</v>
      </c>
      <c r="J320" s="116">
        <v>0</v>
      </c>
      <c r="K320" s="116">
        <v>0</v>
      </c>
      <c r="L320" s="116">
        <v>0</v>
      </c>
      <c r="M320" s="116">
        <v>0</v>
      </c>
      <c r="N320" s="116">
        <v>0</v>
      </c>
      <c r="O320" s="116">
        <v>0</v>
      </c>
      <c r="P320" s="116">
        <v>0</v>
      </c>
      <c r="Q320" s="116">
        <v>0</v>
      </c>
      <c r="R320" s="116">
        <v>0</v>
      </c>
      <c r="S320" s="116">
        <v>0</v>
      </c>
      <c r="T320" s="116">
        <v>0</v>
      </c>
      <c r="U320" s="116">
        <v>0</v>
      </c>
      <c r="V320" s="116">
        <v>0</v>
      </c>
      <c r="W320" s="116">
        <v>0</v>
      </c>
      <c r="X320" s="116">
        <v>0</v>
      </c>
      <c r="Y320" s="116">
        <v>0</v>
      </c>
      <c r="Z320" s="116">
        <v>0</v>
      </c>
      <c r="AA320" s="116">
        <v>0</v>
      </c>
      <c r="AB320" s="116">
        <v>0</v>
      </c>
      <c r="AC320" s="116">
        <v>0</v>
      </c>
      <c r="AD320" s="116">
        <v>0</v>
      </c>
      <c r="AE320" s="116">
        <v>0</v>
      </c>
      <c r="AF320" s="116">
        <v>0</v>
      </c>
      <c r="AG320" s="116">
        <v>0</v>
      </c>
      <c r="AH320" s="116">
        <v>0</v>
      </c>
      <c r="AI320" s="116">
        <v>0</v>
      </c>
      <c r="AJ320" s="116">
        <v>0</v>
      </c>
      <c r="AK320" s="116">
        <v>0</v>
      </c>
      <c r="AL320" s="95">
        <f t="shared" si="10"/>
        <v>0</v>
      </c>
      <c r="AO320" s="70"/>
    </row>
    <row r="321" spans="1:41" ht="33" customHeight="1">
      <c r="A321" s="87">
        <v>1241</v>
      </c>
      <c r="B321" s="88" t="s">
        <v>959</v>
      </c>
      <c r="C321" s="118" t="s">
        <v>7019</v>
      </c>
      <c r="D321" s="116">
        <v>0</v>
      </c>
      <c r="E321" s="116">
        <v>0</v>
      </c>
      <c r="F321" s="116">
        <v>0</v>
      </c>
      <c r="G321" s="116">
        <v>0</v>
      </c>
      <c r="H321" s="116">
        <v>0</v>
      </c>
      <c r="I321" s="116">
        <v>0</v>
      </c>
      <c r="J321" s="116">
        <v>0</v>
      </c>
      <c r="K321" s="116">
        <v>0</v>
      </c>
      <c r="L321" s="116">
        <v>0</v>
      </c>
      <c r="M321" s="116">
        <v>0</v>
      </c>
      <c r="N321" s="116">
        <v>0</v>
      </c>
      <c r="O321" s="116">
        <v>0</v>
      </c>
      <c r="P321" s="116">
        <v>0</v>
      </c>
      <c r="Q321" s="116">
        <v>0</v>
      </c>
      <c r="R321" s="116">
        <v>0</v>
      </c>
      <c r="S321" s="116">
        <v>0</v>
      </c>
      <c r="T321" s="116">
        <v>0</v>
      </c>
      <c r="U321" s="116">
        <v>0</v>
      </c>
      <c r="V321" s="116">
        <v>0</v>
      </c>
      <c r="W321" s="116">
        <v>0</v>
      </c>
      <c r="X321" s="116">
        <v>0</v>
      </c>
      <c r="Y321" s="116">
        <v>0</v>
      </c>
      <c r="Z321" s="116">
        <v>0</v>
      </c>
      <c r="AA321" s="116">
        <v>0</v>
      </c>
      <c r="AB321" s="116">
        <v>0</v>
      </c>
      <c r="AC321" s="116">
        <v>0</v>
      </c>
      <c r="AD321" s="116">
        <v>0</v>
      </c>
      <c r="AE321" s="116">
        <v>0</v>
      </c>
      <c r="AF321" s="116">
        <v>0</v>
      </c>
      <c r="AG321" s="116">
        <v>0</v>
      </c>
      <c r="AH321" s="116">
        <v>0</v>
      </c>
      <c r="AI321" s="116">
        <v>0</v>
      </c>
      <c r="AJ321" s="116">
        <v>0</v>
      </c>
      <c r="AK321" s="116">
        <v>0</v>
      </c>
      <c r="AL321" s="95">
        <f t="shared" si="10"/>
        <v>0</v>
      </c>
      <c r="AO321" s="70"/>
    </row>
    <row r="322" spans="1:41" ht="33" customHeight="1">
      <c r="A322" s="87">
        <v>1242</v>
      </c>
      <c r="B322" s="88" t="s">
        <v>960</v>
      </c>
      <c r="C322" s="118" t="s">
        <v>7019</v>
      </c>
      <c r="D322" s="116">
        <v>0</v>
      </c>
      <c r="E322" s="116">
        <v>0</v>
      </c>
      <c r="F322" s="116">
        <v>0</v>
      </c>
      <c r="G322" s="116">
        <v>0</v>
      </c>
      <c r="H322" s="116">
        <v>0</v>
      </c>
      <c r="I322" s="116">
        <v>0</v>
      </c>
      <c r="J322" s="116">
        <v>0</v>
      </c>
      <c r="K322" s="116">
        <v>0</v>
      </c>
      <c r="L322" s="116">
        <v>0</v>
      </c>
      <c r="M322" s="116">
        <v>0</v>
      </c>
      <c r="N322" s="116">
        <v>0</v>
      </c>
      <c r="O322" s="116">
        <v>0</v>
      </c>
      <c r="P322" s="116">
        <v>0</v>
      </c>
      <c r="Q322" s="116">
        <v>0</v>
      </c>
      <c r="R322" s="116">
        <v>0</v>
      </c>
      <c r="S322" s="116">
        <v>0</v>
      </c>
      <c r="T322" s="116">
        <v>0</v>
      </c>
      <c r="U322" s="116">
        <v>0</v>
      </c>
      <c r="V322" s="116">
        <v>0</v>
      </c>
      <c r="W322" s="116">
        <v>0</v>
      </c>
      <c r="X322" s="116">
        <v>0</v>
      </c>
      <c r="Y322" s="116">
        <v>0</v>
      </c>
      <c r="Z322" s="116">
        <v>0</v>
      </c>
      <c r="AA322" s="116">
        <v>0</v>
      </c>
      <c r="AB322" s="116">
        <v>0</v>
      </c>
      <c r="AC322" s="116">
        <v>0</v>
      </c>
      <c r="AD322" s="116">
        <v>0</v>
      </c>
      <c r="AE322" s="116">
        <v>0</v>
      </c>
      <c r="AF322" s="116">
        <v>0</v>
      </c>
      <c r="AG322" s="116">
        <v>0</v>
      </c>
      <c r="AH322" s="116">
        <v>0</v>
      </c>
      <c r="AI322" s="116">
        <v>0</v>
      </c>
      <c r="AJ322" s="116">
        <v>0</v>
      </c>
      <c r="AK322" s="116">
        <v>0</v>
      </c>
      <c r="AL322" s="95">
        <f t="shared" si="10"/>
        <v>0</v>
      </c>
      <c r="AO322" s="70"/>
    </row>
    <row r="323" spans="1:41" ht="33" customHeight="1">
      <c r="A323" s="87">
        <v>1243</v>
      </c>
      <c r="B323" s="88" t="s">
        <v>961</v>
      </c>
      <c r="C323" s="118" t="s">
        <v>7019</v>
      </c>
      <c r="D323" s="116">
        <v>0</v>
      </c>
      <c r="E323" s="116">
        <v>0</v>
      </c>
      <c r="F323" s="116">
        <v>0</v>
      </c>
      <c r="G323" s="116">
        <v>0</v>
      </c>
      <c r="H323" s="116">
        <v>0</v>
      </c>
      <c r="I323" s="116">
        <v>0</v>
      </c>
      <c r="J323" s="116">
        <v>0</v>
      </c>
      <c r="K323" s="116">
        <v>0</v>
      </c>
      <c r="L323" s="116">
        <v>0</v>
      </c>
      <c r="M323" s="116">
        <v>0</v>
      </c>
      <c r="N323" s="116">
        <v>0</v>
      </c>
      <c r="O323" s="116">
        <v>0</v>
      </c>
      <c r="P323" s="116">
        <v>0</v>
      </c>
      <c r="Q323" s="116">
        <v>0</v>
      </c>
      <c r="R323" s="116">
        <v>0</v>
      </c>
      <c r="S323" s="116">
        <v>0</v>
      </c>
      <c r="T323" s="116">
        <v>0</v>
      </c>
      <c r="U323" s="116">
        <v>0</v>
      </c>
      <c r="V323" s="116">
        <v>0</v>
      </c>
      <c r="W323" s="116">
        <v>0</v>
      </c>
      <c r="X323" s="116">
        <v>0</v>
      </c>
      <c r="Y323" s="116">
        <v>0</v>
      </c>
      <c r="Z323" s="116">
        <v>0</v>
      </c>
      <c r="AA323" s="116">
        <v>0</v>
      </c>
      <c r="AB323" s="116">
        <v>0</v>
      </c>
      <c r="AC323" s="116">
        <v>0</v>
      </c>
      <c r="AD323" s="116">
        <v>0</v>
      </c>
      <c r="AE323" s="116">
        <v>0</v>
      </c>
      <c r="AF323" s="116">
        <v>0</v>
      </c>
      <c r="AG323" s="116">
        <v>0</v>
      </c>
      <c r="AH323" s="116">
        <v>0</v>
      </c>
      <c r="AI323" s="116">
        <v>0</v>
      </c>
      <c r="AJ323" s="116">
        <v>0</v>
      </c>
      <c r="AK323" s="116">
        <v>0</v>
      </c>
      <c r="AL323" s="95">
        <f t="shared" si="10"/>
        <v>0</v>
      </c>
      <c r="AO323" s="70"/>
    </row>
    <row r="324" spans="1:41" ht="33" customHeight="1">
      <c r="A324" s="87">
        <v>1244</v>
      </c>
      <c r="B324" s="88" t="s">
        <v>962</v>
      </c>
      <c r="C324" s="118" t="s">
        <v>7019</v>
      </c>
      <c r="D324" s="116">
        <v>0</v>
      </c>
      <c r="E324" s="116">
        <v>0</v>
      </c>
      <c r="F324" s="116">
        <v>0</v>
      </c>
      <c r="G324" s="116">
        <v>0</v>
      </c>
      <c r="H324" s="116">
        <v>0</v>
      </c>
      <c r="I324" s="116">
        <v>0</v>
      </c>
      <c r="J324" s="116">
        <v>0</v>
      </c>
      <c r="K324" s="116">
        <v>0</v>
      </c>
      <c r="L324" s="116">
        <v>0</v>
      </c>
      <c r="M324" s="116">
        <v>0</v>
      </c>
      <c r="N324" s="116">
        <v>0</v>
      </c>
      <c r="O324" s="116">
        <v>0</v>
      </c>
      <c r="P324" s="116">
        <v>0</v>
      </c>
      <c r="Q324" s="116">
        <v>0</v>
      </c>
      <c r="R324" s="116">
        <v>0</v>
      </c>
      <c r="S324" s="116">
        <v>0</v>
      </c>
      <c r="T324" s="116">
        <v>0</v>
      </c>
      <c r="U324" s="116">
        <v>0</v>
      </c>
      <c r="V324" s="116">
        <v>0</v>
      </c>
      <c r="W324" s="116">
        <v>0</v>
      </c>
      <c r="X324" s="116">
        <v>0</v>
      </c>
      <c r="Y324" s="116">
        <v>0</v>
      </c>
      <c r="Z324" s="116">
        <v>0</v>
      </c>
      <c r="AA324" s="116">
        <v>0</v>
      </c>
      <c r="AB324" s="116">
        <v>0</v>
      </c>
      <c r="AC324" s="116">
        <v>0</v>
      </c>
      <c r="AD324" s="116">
        <v>0</v>
      </c>
      <c r="AE324" s="116">
        <v>0</v>
      </c>
      <c r="AF324" s="116">
        <v>0</v>
      </c>
      <c r="AG324" s="116">
        <v>0</v>
      </c>
      <c r="AH324" s="116">
        <v>0</v>
      </c>
      <c r="AI324" s="116">
        <v>0</v>
      </c>
      <c r="AJ324" s="116">
        <v>0</v>
      </c>
      <c r="AK324" s="116">
        <v>0</v>
      </c>
      <c r="AL324" s="95">
        <f t="shared" si="10"/>
        <v>0</v>
      </c>
      <c r="AO324" s="70"/>
    </row>
    <row r="325" spans="1:41" ht="33" customHeight="1">
      <c r="A325" s="87">
        <v>1245</v>
      </c>
      <c r="B325" s="88" t="s">
        <v>963</v>
      </c>
      <c r="C325" s="118" t="s">
        <v>7019</v>
      </c>
      <c r="D325" s="116">
        <v>0</v>
      </c>
      <c r="E325" s="116">
        <v>0</v>
      </c>
      <c r="F325" s="116">
        <v>0</v>
      </c>
      <c r="G325" s="116">
        <v>0</v>
      </c>
      <c r="H325" s="116">
        <v>0</v>
      </c>
      <c r="I325" s="116">
        <v>0</v>
      </c>
      <c r="J325" s="116">
        <v>0</v>
      </c>
      <c r="K325" s="116">
        <v>0</v>
      </c>
      <c r="L325" s="116">
        <v>0</v>
      </c>
      <c r="M325" s="116">
        <v>0</v>
      </c>
      <c r="N325" s="116">
        <v>0</v>
      </c>
      <c r="O325" s="116">
        <v>0</v>
      </c>
      <c r="P325" s="116">
        <v>0</v>
      </c>
      <c r="Q325" s="116">
        <v>0</v>
      </c>
      <c r="R325" s="116">
        <v>0</v>
      </c>
      <c r="S325" s="116">
        <v>0</v>
      </c>
      <c r="T325" s="116">
        <v>0</v>
      </c>
      <c r="U325" s="116">
        <v>0</v>
      </c>
      <c r="V325" s="116">
        <v>0</v>
      </c>
      <c r="W325" s="116">
        <v>0</v>
      </c>
      <c r="X325" s="116">
        <v>0</v>
      </c>
      <c r="Y325" s="116">
        <v>0</v>
      </c>
      <c r="Z325" s="116">
        <v>0</v>
      </c>
      <c r="AA325" s="116">
        <v>0</v>
      </c>
      <c r="AB325" s="116">
        <v>0</v>
      </c>
      <c r="AC325" s="116">
        <v>0</v>
      </c>
      <c r="AD325" s="116">
        <v>0</v>
      </c>
      <c r="AE325" s="116">
        <v>0</v>
      </c>
      <c r="AF325" s="116">
        <v>0</v>
      </c>
      <c r="AG325" s="116">
        <v>0</v>
      </c>
      <c r="AH325" s="116">
        <v>0</v>
      </c>
      <c r="AI325" s="116">
        <v>0</v>
      </c>
      <c r="AJ325" s="116">
        <v>0</v>
      </c>
      <c r="AK325" s="116">
        <v>0</v>
      </c>
      <c r="AL325" s="95">
        <f t="shared" si="10"/>
        <v>0</v>
      </c>
      <c r="AO325" s="70"/>
    </row>
    <row r="326" spans="1:41" ht="33" customHeight="1">
      <c r="A326" s="87">
        <v>1246</v>
      </c>
      <c r="B326" s="88" t="s">
        <v>964</v>
      </c>
      <c r="C326" s="118" t="s">
        <v>7019</v>
      </c>
      <c r="D326" s="116">
        <v>0</v>
      </c>
      <c r="E326" s="116">
        <v>0</v>
      </c>
      <c r="F326" s="116">
        <v>0</v>
      </c>
      <c r="G326" s="116">
        <v>0</v>
      </c>
      <c r="H326" s="116">
        <v>0</v>
      </c>
      <c r="I326" s="116">
        <v>0</v>
      </c>
      <c r="J326" s="116">
        <v>0</v>
      </c>
      <c r="K326" s="116">
        <v>0</v>
      </c>
      <c r="L326" s="116">
        <v>0</v>
      </c>
      <c r="M326" s="116">
        <v>0</v>
      </c>
      <c r="N326" s="116">
        <v>0</v>
      </c>
      <c r="O326" s="116">
        <v>0</v>
      </c>
      <c r="P326" s="116">
        <v>0</v>
      </c>
      <c r="Q326" s="116">
        <v>0</v>
      </c>
      <c r="R326" s="116">
        <v>0</v>
      </c>
      <c r="S326" s="116">
        <v>0</v>
      </c>
      <c r="T326" s="116">
        <v>0</v>
      </c>
      <c r="U326" s="116">
        <v>0</v>
      </c>
      <c r="V326" s="116">
        <v>0</v>
      </c>
      <c r="W326" s="116">
        <v>0</v>
      </c>
      <c r="X326" s="116">
        <v>0</v>
      </c>
      <c r="Y326" s="116">
        <v>0</v>
      </c>
      <c r="Z326" s="116">
        <v>0</v>
      </c>
      <c r="AA326" s="116">
        <v>0</v>
      </c>
      <c r="AB326" s="116">
        <v>0</v>
      </c>
      <c r="AC326" s="116">
        <v>0</v>
      </c>
      <c r="AD326" s="116">
        <v>0</v>
      </c>
      <c r="AE326" s="116">
        <v>0</v>
      </c>
      <c r="AF326" s="116">
        <v>0</v>
      </c>
      <c r="AG326" s="116">
        <v>0</v>
      </c>
      <c r="AH326" s="116">
        <v>0</v>
      </c>
      <c r="AI326" s="116">
        <v>0</v>
      </c>
      <c r="AJ326" s="116">
        <v>0</v>
      </c>
      <c r="AK326" s="116">
        <v>0</v>
      </c>
      <c r="AL326" s="95">
        <f t="shared" si="10"/>
        <v>0</v>
      </c>
      <c r="AO326" s="70"/>
    </row>
    <row r="327" spans="1:41" ht="33" customHeight="1">
      <c r="A327" s="87">
        <v>1247</v>
      </c>
      <c r="B327" s="88" t="s">
        <v>965</v>
      </c>
      <c r="C327" s="118" t="s">
        <v>7019</v>
      </c>
      <c r="D327" s="116">
        <v>0</v>
      </c>
      <c r="E327" s="116">
        <v>0</v>
      </c>
      <c r="F327" s="116">
        <v>0</v>
      </c>
      <c r="G327" s="116">
        <v>0</v>
      </c>
      <c r="H327" s="116">
        <v>0</v>
      </c>
      <c r="I327" s="116">
        <v>0</v>
      </c>
      <c r="J327" s="116">
        <v>0</v>
      </c>
      <c r="K327" s="116">
        <v>0</v>
      </c>
      <c r="L327" s="116">
        <v>0</v>
      </c>
      <c r="M327" s="116">
        <v>0</v>
      </c>
      <c r="N327" s="116">
        <v>0</v>
      </c>
      <c r="O327" s="116">
        <v>0</v>
      </c>
      <c r="P327" s="116">
        <v>0</v>
      </c>
      <c r="Q327" s="116">
        <v>0</v>
      </c>
      <c r="R327" s="116">
        <v>0</v>
      </c>
      <c r="S327" s="116">
        <v>0</v>
      </c>
      <c r="T327" s="116">
        <v>0</v>
      </c>
      <c r="U327" s="116">
        <v>0</v>
      </c>
      <c r="V327" s="116">
        <v>0</v>
      </c>
      <c r="W327" s="116">
        <v>0</v>
      </c>
      <c r="X327" s="116">
        <v>0</v>
      </c>
      <c r="Y327" s="116">
        <v>0</v>
      </c>
      <c r="Z327" s="116">
        <v>0</v>
      </c>
      <c r="AA327" s="116">
        <v>0</v>
      </c>
      <c r="AB327" s="116">
        <v>0</v>
      </c>
      <c r="AC327" s="116">
        <v>0</v>
      </c>
      <c r="AD327" s="116">
        <v>0</v>
      </c>
      <c r="AE327" s="116">
        <v>0</v>
      </c>
      <c r="AF327" s="116">
        <v>0</v>
      </c>
      <c r="AG327" s="116">
        <v>0</v>
      </c>
      <c r="AH327" s="116">
        <v>0</v>
      </c>
      <c r="AI327" s="116">
        <v>0</v>
      </c>
      <c r="AJ327" s="116">
        <v>0</v>
      </c>
      <c r="AK327" s="116">
        <v>0</v>
      </c>
      <c r="AL327" s="95">
        <f t="shared" si="10"/>
        <v>0</v>
      </c>
      <c r="AO327" s="70"/>
    </row>
    <row r="328" spans="1:41" ht="33" customHeight="1">
      <c r="A328" s="87">
        <v>1248</v>
      </c>
      <c r="B328" s="88" t="s">
        <v>966</v>
      </c>
      <c r="C328" s="118" t="s">
        <v>7019</v>
      </c>
      <c r="D328" s="116">
        <v>0</v>
      </c>
      <c r="E328" s="116">
        <v>0</v>
      </c>
      <c r="F328" s="116">
        <v>0</v>
      </c>
      <c r="G328" s="116">
        <v>0</v>
      </c>
      <c r="H328" s="116">
        <v>0</v>
      </c>
      <c r="I328" s="116">
        <v>0</v>
      </c>
      <c r="J328" s="116">
        <v>0</v>
      </c>
      <c r="K328" s="116">
        <v>0</v>
      </c>
      <c r="L328" s="116">
        <v>0</v>
      </c>
      <c r="M328" s="116">
        <v>0</v>
      </c>
      <c r="N328" s="116">
        <v>0</v>
      </c>
      <c r="O328" s="116">
        <v>0</v>
      </c>
      <c r="P328" s="116">
        <v>0</v>
      </c>
      <c r="Q328" s="116">
        <v>0</v>
      </c>
      <c r="R328" s="116">
        <v>0</v>
      </c>
      <c r="S328" s="116">
        <v>0</v>
      </c>
      <c r="T328" s="116">
        <v>0</v>
      </c>
      <c r="U328" s="116">
        <v>0</v>
      </c>
      <c r="V328" s="116">
        <v>0</v>
      </c>
      <c r="W328" s="116">
        <v>0</v>
      </c>
      <c r="X328" s="116">
        <v>0</v>
      </c>
      <c r="Y328" s="116">
        <v>0</v>
      </c>
      <c r="Z328" s="116">
        <v>0</v>
      </c>
      <c r="AA328" s="116">
        <v>0</v>
      </c>
      <c r="AB328" s="116">
        <v>0</v>
      </c>
      <c r="AC328" s="116">
        <v>0</v>
      </c>
      <c r="AD328" s="116">
        <v>0</v>
      </c>
      <c r="AE328" s="116">
        <v>0</v>
      </c>
      <c r="AF328" s="116">
        <v>0</v>
      </c>
      <c r="AG328" s="116">
        <v>0</v>
      </c>
      <c r="AH328" s="116">
        <v>0</v>
      </c>
      <c r="AI328" s="116">
        <v>0</v>
      </c>
      <c r="AJ328" s="116">
        <v>0</v>
      </c>
      <c r="AK328" s="116">
        <v>0</v>
      </c>
      <c r="AL328" s="95">
        <f t="shared" si="10"/>
        <v>0</v>
      </c>
      <c r="AO328" s="70"/>
    </row>
    <row r="329" spans="1:41" ht="33" customHeight="1">
      <c r="A329" s="87">
        <v>1249</v>
      </c>
      <c r="B329" s="88" t="s">
        <v>967</v>
      </c>
      <c r="C329" s="118" t="s">
        <v>7019</v>
      </c>
      <c r="D329" s="116">
        <v>0</v>
      </c>
      <c r="E329" s="116">
        <v>0</v>
      </c>
      <c r="F329" s="116">
        <v>0</v>
      </c>
      <c r="G329" s="116">
        <v>0</v>
      </c>
      <c r="H329" s="116">
        <v>0</v>
      </c>
      <c r="I329" s="116">
        <v>0</v>
      </c>
      <c r="J329" s="116">
        <v>0</v>
      </c>
      <c r="K329" s="116">
        <v>0</v>
      </c>
      <c r="L329" s="116">
        <v>0</v>
      </c>
      <c r="M329" s="116">
        <v>0</v>
      </c>
      <c r="N329" s="116">
        <v>0</v>
      </c>
      <c r="O329" s="116">
        <v>0</v>
      </c>
      <c r="P329" s="116">
        <v>0</v>
      </c>
      <c r="Q329" s="116">
        <v>0</v>
      </c>
      <c r="R329" s="116">
        <v>0</v>
      </c>
      <c r="S329" s="116">
        <v>0</v>
      </c>
      <c r="T329" s="116">
        <v>0</v>
      </c>
      <c r="U329" s="116">
        <v>0</v>
      </c>
      <c r="V329" s="116">
        <v>0</v>
      </c>
      <c r="W329" s="116">
        <v>0</v>
      </c>
      <c r="X329" s="116">
        <v>0</v>
      </c>
      <c r="Y329" s="116">
        <v>0</v>
      </c>
      <c r="Z329" s="116">
        <v>0</v>
      </c>
      <c r="AA329" s="116">
        <v>0</v>
      </c>
      <c r="AB329" s="116">
        <v>0</v>
      </c>
      <c r="AC329" s="116">
        <v>0</v>
      </c>
      <c r="AD329" s="116">
        <v>0</v>
      </c>
      <c r="AE329" s="116">
        <v>0</v>
      </c>
      <c r="AF329" s="116">
        <v>0</v>
      </c>
      <c r="AG329" s="116">
        <v>0</v>
      </c>
      <c r="AH329" s="116">
        <v>0</v>
      </c>
      <c r="AI329" s="116">
        <v>0</v>
      </c>
      <c r="AJ329" s="116">
        <v>0</v>
      </c>
      <c r="AK329" s="116">
        <v>0</v>
      </c>
      <c r="AL329" s="95">
        <f t="shared" si="10"/>
        <v>0</v>
      </c>
      <c r="AO329" s="70"/>
    </row>
    <row r="330" spans="1:41" ht="33" customHeight="1">
      <c r="A330" s="87">
        <v>1250</v>
      </c>
      <c r="B330" s="88" t="s">
        <v>968</v>
      </c>
      <c r="C330" s="118" t="s">
        <v>7019</v>
      </c>
      <c r="D330" s="116">
        <v>0</v>
      </c>
      <c r="E330" s="116">
        <v>0</v>
      </c>
      <c r="F330" s="116">
        <v>0</v>
      </c>
      <c r="G330" s="116">
        <v>0</v>
      </c>
      <c r="H330" s="116">
        <v>0</v>
      </c>
      <c r="I330" s="116">
        <v>0</v>
      </c>
      <c r="J330" s="116">
        <v>0</v>
      </c>
      <c r="K330" s="116">
        <v>0</v>
      </c>
      <c r="L330" s="116">
        <v>0</v>
      </c>
      <c r="M330" s="116">
        <v>0</v>
      </c>
      <c r="N330" s="116">
        <v>0</v>
      </c>
      <c r="O330" s="116">
        <v>0</v>
      </c>
      <c r="P330" s="116">
        <v>0</v>
      </c>
      <c r="Q330" s="116">
        <v>0</v>
      </c>
      <c r="R330" s="116">
        <v>0</v>
      </c>
      <c r="S330" s="116">
        <v>0</v>
      </c>
      <c r="T330" s="116">
        <v>0</v>
      </c>
      <c r="U330" s="116">
        <v>0</v>
      </c>
      <c r="V330" s="116">
        <v>0</v>
      </c>
      <c r="W330" s="116">
        <v>0</v>
      </c>
      <c r="X330" s="116">
        <v>0</v>
      </c>
      <c r="Y330" s="116">
        <v>0</v>
      </c>
      <c r="Z330" s="116">
        <v>0</v>
      </c>
      <c r="AA330" s="116">
        <v>0</v>
      </c>
      <c r="AB330" s="116">
        <v>0</v>
      </c>
      <c r="AC330" s="116">
        <v>0</v>
      </c>
      <c r="AD330" s="116">
        <v>0</v>
      </c>
      <c r="AE330" s="116">
        <v>0</v>
      </c>
      <c r="AF330" s="116">
        <v>0</v>
      </c>
      <c r="AG330" s="116">
        <v>0</v>
      </c>
      <c r="AH330" s="116">
        <v>0</v>
      </c>
      <c r="AI330" s="116">
        <v>0</v>
      </c>
      <c r="AJ330" s="116">
        <v>0</v>
      </c>
      <c r="AK330" s="116">
        <v>0</v>
      </c>
      <c r="AL330" s="95">
        <f t="shared" si="10"/>
        <v>0</v>
      </c>
      <c r="AO330" s="70"/>
    </row>
    <row r="331" spans="1:41" ht="33" customHeight="1">
      <c r="A331" s="87">
        <v>1251</v>
      </c>
      <c r="B331" s="88" t="s">
        <v>969</v>
      </c>
      <c r="C331" s="118" t="s">
        <v>7019</v>
      </c>
      <c r="D331" s="116">
        <v>0</v>
      </c>
      <c r="E331" s="116">
        <v>0</v>
      </c>
      <c r="F331" s="116">
        <v>0</v>
      </c>
      <c r="G331" s="116">
        <v>0</v>
      </c>
      <c r="H331" s="116">
        <v>0</v>
      </c>
      <c r="I331" s="116">
        <v>0</v>
      </c>
      <c r="J331" s="116">
        <v>0</v>
      </c>
      <c r="K331" s="116">
        <v>0</v>
      </c>
      <c r="L331" s="116">
        <v>0</v>
      </c>
      <c r="M331" s="116">
        <v>0</v>
      </c>
      <c r="N331" s="116">
        <v>0</v>
      </c>
      <c r="O331" s="116">
        <v>0</v>
      </c>
      <c r="P331" s="116">
        <v>0</v>
      </c>
      <c r="Q331" s="116">
        <v>0</v>
      </c>
      <c r="R331" s="116">
        <v>0</v>
      </c>
      <c r="S331" s="116">
        <v>0</v>
      </c>
      <c r="T331" s="116">
        <v>0</v>
      </c>
      <c r="U331" s="116">
        <v>0</v>
      </c>
      <c r="V331" s="116">
        <v>0</v>
      </c>
      <c r="W331" s="116">
        <v>0</v>
      </c>
      <c r="X331" s="116">
        <v>0</v>
      </c>
      <c r="Y331" s="116">
        <v>0</v>
      </c>
      <c r="Z331" s="116">
        <v>0</v>
      </c>
      <c r="AA331" s="116">
        <v>0</v>
      </c>
      <c r="AB331" s="116">
        <v>0</v>
      </c>
      <c r="AC331" s="116">
        <v>0</v>
      </c>
      <c r="AD331" s="116">
        <v>0</v>
      </c>
      <c r="AE331" s="116">
        <v>0</v>
      </c>
      <c r="AF331" s="116">
        <v>0</v>
      </c>
      <c r="AG331" s="116">
        <v>0</v>
      </c>
      <c r="AH331" s="116">
        <v>0</v>
      </c>
      <c r="AI331" s="116">
        <v>0</v>
      </c>
      <c r="AJ331" s="116">
        <v>0</v>
      </c>
      <c r="AK331" s="116">
        <v>0</v>
      </c>
      <c r="AL331" s="95">
        <f t="shared" si="10"/>
        <v>0</v>
      </c>
      <c r="AO331" s="70"/>
    </row>
    <row r="332" spans="1:41" ht="33" customHeight="1">
      <c r="A332" s="87">
        <v>1252</v>
      </c>
      <c r="B332" s="88" t="s">
        <v>970</v>
      </c>
      <c r="C332" s="118" t="s">
        <v>7019</v>
      </c>
      <c r="D332" s="116">
        <v>0</v>
      </c>
      <c r="E332" s="116">
        <v>0</v>
      </c>
      <c r="F332" s="116">
        <v>0</v>
      </c>
      <c r="G332" s="116">
        <v>0</v>
      </c>
      <c r="H332" s="116">
        <v>0</v>
      </c>
      <c r="I332" s="116">
        <v>0</v>
      </c>
      <c r="J332" s="116">
        <v>0</v>
      </c>
      <c r="K332" s="116">
        <v>0</v>
      </c>
      <c r="L332" s="116">
        <v>0</v>
      </c>
      <c r="M332" s="116">
        <v>0</v>
      </c>
      <c r="N332" s="116">
        <v>0</v>
      </c>
      <c r="O332" s="116">
        <v>0</v>
      </c>
      <c r="P332" s="116">
        <v>0</v>
      </c>
      <c r="Q332" s="116">
        <v>0</v>
      </c>
      <c r="R332" s="116">
        <v>0</v>
      </c>
      <c r="S332" s="116">
        <v>0</v>
      </c>
      <c r="T332" s="116">
        <v>0</v>
      </c>
      <c r="U332" s="116">
        <v>0</v>
      </c>
      <c r="V332" s="116">
        <v>0</v>
      </c>
      <c r="W332" s="116">
        <v>0</v>
      </c>
      <c r="X332" s="116">
        <v>0</v>
      </c>
      <c r="Y332" s="116">
        <v>0</v>
      </c>
      <c r="Z332" s="116">
        <v>0</v>
      </c>
      <c r="AA332" s="116">
        <v>0</v>
      </c>
      <c r="AB332" s="116">
        <v>0</v>
      </c>
      <c r="AC332" s="116">
        <v>0</v>
      </c>
      <c r="AD332" s="116">
        <v>0</v>
      </c>
      <c r="AE332" s="116">
        <v>0</v>
      </c>
      <c r="AF332" s="116">
        <v>0</v>
      </c>
      <c r="AG332" s="116">
        <v>0</v>
      </c>
      <c r="AH332" s="116">
        <v>0</v>
      </c>
      <c r="AI332" s="116">
        <v>0</v>
      </c>
      <c r="AJ332" s="116">
        <v>0</v>
      </c>
      <c r="AK332" s="116">
        <v>0</v>
      </c>
      <c r="AL332" s="95">
        <f t="shared" si="10"/>
        <v>0</v>
      </c>
      <c r="AO332" s="70"/>
    </row>
    <row r="333" spans="1:41" ht="33" customHeight="1">
      <c r="A333" s="87">
        <v>1253</v>
      </c>
      <c r="B333" s="88" t="s">
        <v>971</v>
      </c>
      <c r="C333" s="118" t="s">
        <v>7019</v>
      </c>
      <c r="D333" s="116">
        <v>0</v>
      </c>
      <c r="E333" s="116">
        <v>0</v>
      </c>
      <c r="F333" s="116">
        <v>0</v>
      </c>
      <c r="G333" s="116">
        <v>0</v>
      </c>
      <c r="H333" s="116">
        <v>0</v>
      </c>
      <c r="I333" s="116">
        <v>0</v>
      </c>
      <c r="J333" s="116">
        <v>0</v>
      </c>
      <c r="K333" s="116">
        <v>0</v>
      </c>
      <c r="L333" s="116">
        <v>0</v>
      </c>
      <c r="M333" s="116">
        <v>0</v>
      </c>
      <c r="N333" s="116">
        <v>0</v>
      </c>
      <c r="O333" s="116">
        <v>0</v>
      </c>
      <c r="P333" s="116">
        <v>0</v>
      </c>
      <c r="Q333" s="116">
        <v>0</v>
      </c>
      <c r="R333" s="116">
        <v>0</v>
      </c>
      <c r="S333" s="116">
        <v>0</v>
      </c>
      <c r="T333" s="116">
        <v>0</v>
      </c>
      <c r="U333" s="116">
        <v>0</v>
      </c>
      <c r="V333" s="116">
        <v>0</v>
      </c>
      <c r="W333" s="116">
        <v>0</v>
      </c>
      <c r="X333" s="116">
        <v>0</v>
      </c>
      <c r="Y333" s="116">
        <v>0</v>
      </c>
      <c r="Z333" s="116">
        <v>0</v>
      </c>
      <c r="AA333" s="116">
        <v>0</v>
      </c>
      <c r="AB333" s="116">
        <v>0</v>
      </c>
      <c r="AC333" s="116">
        <v>0</v>
      </c>
      <c r="AD333" s="116">
        <v>0</v>
      </c>
      <c r="AE333" s="116">
        <v>0</v>
      </c>
      <c r="AF333" s="116">
        <v>0</v>
      </c>
      <c r="AG333" s="116">
        <v>0</v>
      </c>
      <c r="AH333" s="116">
        <v>0</v>
      </c>
      <c r="AI333" s="116">
        <v>0</v>
      </c>
      <c r="AJ333" s="116">
        <v>0</v>
      </c>
      <c r="AK333" s="116">
        <v>0</v>
      </c>
      <c r="AL333" s="95">
        <f t="shared" ref="AL333:AL396" si="11">SUM(D333:AK333)</f>
        <v>0</v>
      </c>
      <c r="AO333" s="70"/>
    </row>
    <row r="334" spans="1:41" ht="33" customHeight="1">
      <c r="A334" s="87">
        <v>1254</v>
      </c>
      <c r="B334" s="88" t="s">
        <v>972</v>
      </c>
      <c r="C334" s="118" t="s">
        <v>7019</v>
      </c>
      <c r="D334" s="116">
        <v>0</v>
      </c>
      <c r="E334" s="116">
        <v>0</v>
      </c>
      <c r="F334" s="116">
        <v>0</v>
      </c>
      <c r="G334" s="116">
        <v>0</v>
      </c>
      <c r="H334" s="116">
        <v>0</v>
      </c>
      <c r="I334" s="116">
        <v>0</v>
      </c>
      <c r="J334" s="116">
        <v>0</v>
      </c>
      <c r="K334" s="116">
        <v>0</v>
      </c>
      <c r="L334" s="116">
        <v>0</v>
      </c>
      <c r="M334" s="116">
        <v>0</v>
      </c>
      <c r="N334" s="116">
        <v>0</v>
      </c>
      <c r="O334" s="116">
        <v>0</v>
      </c>
      <c r="P334" s="116">
        <v>0</v>
      </c>
      <c r="Q334" s="116">
        <v>0</v>
      </c>
      <c r="R334" s="116">
        <v>0</v>
      </c>
      <c r="S334" s="116">
        <v>0</v>
      </c>
      <c r="T334" s="116">
        <v>0</v>
      </c>
      <c r="U334" s="116">
        <v>0</v>
      </c>
      <c r="V334" s="116">
        <v>0</v>
      </c>
      <c r="W334" s="116">
        <v>0</v>
      </c>
      <c r="X334" s="116">
        <v>0</v>
      </c>
      <c r="Y334" s="116">
        <v>0</v>
      </c>
      <c r="Z334" s="116">
        <v>0</v>
      </c>
      <c r="AA334" s="116">
        <v>0</v>
      </c>
      <c r="AB334" s="116">
        <v>0</v>
      </c>
      <c r="AC334" s="116">
        <v>0</v>
      </c>
      <c r="AD334" s="116">
        <v>0</v>
      </c>
      <c r="AE334" s="116">
        <v>0</v>
      </c>
      <c r="AF334" s="116">
        <v>0</v>
      </c>
      <c r="AG334" s="116">
        <v>0</v>
      </c>
      <c r="AH334" s="116">
        <v>0</v>
      </c>
      <c r="AI334" s="116">
        <v>0</v>
      </c>
      <c r="AJ334" s="116">
        <v>0</v>
      </c>
      <c r="AK334" s="116">
        <v>0</v>
      </c>
      <c r="AL334" s="95">
        <f t="shared" si="11"/>
        <v>0</v>
      </c>
      <c r="AO334" s="70"/>
    </row>
    <row r="335" spans="1:41" ht="33" customHeight="1">
      <c r="A335" s="87">
        <v>1255</v>
      </c>
      <c r="B335" s="88" t="s">
        <v>973</v>
      </c>
      <c r="C335" s="118" t="s">
        <v>7019</v>
      </c>
      <c r="D335" s="116">
        <v>0</v>
      </c>
      <c r="E335" s="116">
        <v>0</v>
      </c>
      <c r="F335" s="116">
        <v>0</v>
      </c>
      <c r="G335" s="116">
        <v>0</v>
      </c>
      <c r="H335" s="116">
        <v>0</v>
      </c>
      <c r="I335" s="116">
        <v>0</v>
      </c>
      <c r="J335" s="116">
        <v>0</v>
      </c>
      <c r="K335" s="116">
        <v>0</v>
      </c>
      <c r="L335" s="116">
        <v>0</v>
      </c>
      <c r="M335" s="116">
        <v>0</v>
      </c>
      <c r="N335" s="116">
        <v>0</v>
      </c>
      <c r="O335" s="116">
        <v>0</v>
      </c>
      <c r="P335" s="116">
        <v>0</v>
      </c>
      <c r="Q335" s="116">
        <v>0</v>
      </c>
      <c r="R335" s="116">
        <v>0</v>
      </c>
      <c r="S335" s="116">
        <v>0</v>
      </c>
      <c r="T335" s="116">
        <v>0</v>
      </c>
      <c r="U335" s="116">
        <v>0</v>
      </c>
      <c r="V335" s="116">
        <v>0</v>
      </c>
      <c r="W335" s="116">
        <v>0</v>
      </c>
      <c r="X335" s="116">
        <v>0</v>
      </c>
      <c r="Y335" s="116">
        <v>0</v>
      </c>
      <c r="Z335" s="116">
        <v>0</v>
      </c>
      <c r="AA335" s="116">
        <v>0</v>
      </c>
      <c r="AB335" s="116">
        <v>0</v>
      </c>
      <c r="AC335" s="116">
        <v>0</v>
      </c>
      <c r="AD335" s="116">
        <v>0</v>
      </c>
      <c r="AE335" s="116">
        <v>0</v>
      </c>
      <c r="AF335" s="116">
        <v>0</v>
      </c>
      <c r="AG335" s="116">
        <v>0</v>
      </c>
      <c r="AH335" s="116">
        <v>0</v>
      </c>
      <c r="AI335" s="116">
        <v>0</v>
      </c>
      <c r="AJ335" s="116">
        <v>0</v>
      </c>
      <c r="AK335" s="116">
        <v>0</v>
      </c>
      <c r="AL335" s="95">
        <f t="shared" si="11"/>
        <v>0</v>
      </c>
      <c r="AO335" s="70"/>
    </row>
    <row r="336" spans="1:41" ht="33" customHeight="1">
      <c r="A336" s="87">
        <v>1256</v>
      </c>
      <c r="B336" s="88" t="s">
        <v>974</v>
      </c>
      <c r="C336" s="118" t="s">
        <v>7019</v>
      </c>
      <c r="D336" s="116">
        <v>0</v>
      </c>
      <c r="E336" s="116">
        <v>0</v>
      </c>
      <c r="F336" s="116">
        <v>0</v>
      </c>
      <c r="G336" s="116">
        <v>0</v>
      </c>
      <c r="H336" s="116">
        <v>0</v>
      </c>
      <c r="I336" s="116">
        <v>0</v>
      </c>
      <c r="J336" s="116">
        <v>0</v>
      </c>
      <c r="K336" s="116">
        <v>0</v>
      </c>
      <c r="L336" s="116">
        <v>0</v>
      </c>
      <c r="M336" s="116">
        <v>0</v>
      </c>
      <c r="N336" s="116">
        <v>0</v>
      </c>
      <c r="O336" s="116">
        <v>0</v>
      </c>
      <c r="P336" s="116">
        <v>0</v>
      </c>
      <c r="Q336" s="116">
        <v>0</v>
      </c>
      <c r="R336" s="116">
        <v>0</v>
      </c>
      <c r="S336" s="116">
        <v>0</v>
      </c>
      <c r="T336" s="116">
        <v>0</v>
      </c>
      <c r="U336" s="116">
        <v>0</v>
      </c>
      <c r="V336" s="116">
        <v>0</v>
      </c>
      <c r="W336" s="116">
        <v>0</v>
      </c>
      <c r="X336" s="116">
        <v>0</v>
      </c>
      <c r="Y336" s="116">
        <v>0</v>
      </c>
      <c r="Z336" s="116">
        <v>0</v>
      </c>
      <c r="AA336" s="116">
        <v>0</v>
      </c>
      <c r="AB336" s="116">
        <v>0</v>
      </c>
      <c r="AC336" s="116">
        <v>0</v>
      </c>
      <c r="AD336" s="116">
        <v>0</v>
      </c>
      <c r="AE336" s="116">
        <v>0</v>
      </c>
      <c r="AF336" s="116">
        <v>0</v>
      </c>
      <c r="AG336" s="116">
        <v>0</v>
      </c>
      <c r="AH336" s="116">
        <v>0</v>
      </c>
      <c r="AI336" s="116">
        <v>0</v>
      </c>
      <c r="AJ336" s="116">
        <v>0</v>
      </c>
      <c r="AK336" s="116">
        <v>0</v>
      </c>
      <c r="AL336" s="95">
        <f t="shared" si="11"/>
        <v>0</v>
      </c>
      <c r="AO336" s="70"/>
    </row>
    <row r="337" spans="1:41" ht="33" customHeight="1">
      <c r="A337" s="87">
        <v>1257</v>
      </c>
      <c r="B337" s="88" t="s">
        <v>975</v>
      </c>
      <c r="C337" s="118" t="s">
        <v>7019</v>
      </c>
      <c r="D337" s="116">
        <v>0</v>
      </c>
      <c r="E337" s="116">
        <v>0</v>
      </c>
      <c r="F337" s="116">
        <v>0</v>
      </c>
      <c r="G337" s="116">
        <v>0</v>
      </c>
      <c r="H337" s="116">
        <v>0</v>
      </c>
      <c r="I337" s="116">
        <v>0</v>
      </c>
      <c r="J337" s="116">
        <v>0</v>
      </c>
      <c r="K337" s="116">
        <v>0</v>
      </c>
      <c r="L337" s="116">
        <v>0</v>
      </c>
      <c r="M337" s="116">
        <v>0</v>
      </c>
      <c r="N337" s="116">
        <v>0</v>
      </c>
      <c r="O337" s="116">
        <v>0</v>
      </c>
      <c r="P337" s="116">
        <v>0</v>
      </c>
      <c r="Q337" s="116">
        <v>0</v>
      </c>
      <c r="R337" s="116">
        <v>0</v>
      </c>
      <c r="S337" s="116">
        <v>0</v>
      </c>
      <c r="T337" s="116">
        <v>0</v>
      </c>
      <c r="U337" s="116">
        <v>0</v>
      </c>
      <c r="V337" s="116">
        <v>0</v>
      </c>
      <c r="W337" s="116">
        <v>0</v>
      </c>
      <c r="X337" s="116">
        <v>0</v>
      </c>
      <c r="Y337" s="116">
        <v>0</v>
      </c>
      <c r="Z337" s="116">
        <v>0</v>
      </c>
      <c r="AA337" s="116">
        <v>0</v>
      </c>
      <c r="AB337" s="116">
        <v>0</v>
      </c>
      <c r="AC337" s="116">
        <v>0</v>
      </c>
      <c r="AD337" s="116">
        <v>0</v>
      </c>
      <c r="AE337" s="116">
        <v>0</v>
      </c>
      <c r="AF337" s="116">
        <v>0</v>
      </c>
      <c r="AG337" s="116">
        <v>0</v>
      </c>
      <c r="AH337" s="116">
        <v>0</v>
      </c>
      <c r="AI337" s="116">
        <v>0</v>
      </c>
      <c r="AJ337" s="116">
        <v>0</v>
      </c>
      <c r="AK337" s="116">
        <v>0</v>
      </c>
      <c r="AL337" s="95">
        <f t="shared" si="11"/>
        <v>0</v>
      </c>
      <c r="AO337" s="70"/>
    </row>
    <row r="338" spans="1:41" ht="33" customHeight="1">
      <c r="A338" s="87">
        <v>1258</v>
      </c>
      <c r="B338" s="88" t="s">
        <v>976</v>
      </c>
      <c r="C338" s="118" t="s">
        <v>7019</v>
      </c>
      <c r="D338" s="116">
        <v>0</v>
      </c>
      <c r="E338" s="116">
        <v>0</v>
      </c>
      <c r="F338" s="116">
        <v>0</v>
      </c>
      <c r="G338" s="116">
        <v>0</v>
      </c>
      <c r="H338" s="116">
        <v>0</v>
      </c>
      <c r="I338" s="116">
        <v>0</v>
      </c>
      <c r="J338" s="116">
        <v>0</v>
      </c>
      <c r="K338" s="116">
        <v>0</v>
      </c>
      <c r="L338" s="116">
        <v>0</v>
      </c>
      <c r="M338" s="116">
        <v>0</v>
      </c>
      <c r="N338" s="116">
        <v>0</v>
      </c>
      <c r="O338" s="116">
        <v>0</v>
      </c>
      <c r="P338" s="116">
        <v>0</v>
      </c>
      <c r="Q338" s="116">
        <v>0</v>
      </c>
      <c r="R338" s="116">
        <v>0</v>
      </c>
      <c r="S338" s="116">
        <v>0</v>
      </c>
      <c r="T338" s="116">
        <v>0</v>
      </c>
      <c r="U338" s="116">
        <v>0</v>
      </c>
      <c r="V338" s="116">
        <v>0</v>
      </c>
      <c r="W338" s="116">
        <v>0</v>
      </c>
      <c r="X338" s="116">
        <v>0</v>
      </c>
      <c r="Y338" s="116">
        <v>0</v>
      </c>
      <c r="Z338" s="116">
        <v>0</v>
      </c>
      <c r="AA338" s="116">
        <v>0</v>
      </c>
      <c r="AB338" s="116">
        <v>0</v>
      </c>
      <c r="AC338" s="116">
        <v>0</v>
      </c>
      <c r="AD338" s="116">
        <v>0</v>
      </c>
      <c r="AE338" s="116">
        <v>0</v>
      </c>
      <c r="AF338" s="116">
        <v>0</v>
      </c>
      <c r="AG338" s="116">
        <v>0</v>
      </c>
      <c r="AH338" s="116">
        <v>0</v>
      </c>
      <c r="AI338" s="116">
        <v>0</v>
      </c>
      <c r="AJ338" s="116">
        <v>0</v>
      </c>
      <c r="AK338" s="116">
        <v>0</v>
      </c>
      <c r="AL338" s="95">
        <f t="shared" si="11"/>
        <v>0</v>
      </c>
      <c r="AO338" s="70"/>
    </row>
    <row r="339" spans="1:41" ht="33" customHeight="1">
      <c r="A339" s="87">
        <v>1259</v>
      </c>
      <c r="B339" s="88" t="s">
        <v>977</v>
      </c>
      <c r="C339" s="118" t="s">
        <v>7019</v>
      </c>
      <c r="D339" s="116">
        <v>0</v>
      </c>
      <c r="E339" s="116">
        <v>0</v>
      </c>
      <c r="F339" s="116">
        <v>0</v>
      </c>
      <c r="G339" s="116">
        <v>0</v>
      </c>
      <c r="H339" s="116">
        <v>0</v>
      </c>
      <c r="I339" s="116">
        <v>0</v>
      </c>
      <c r="J339" s="116">
        <v>0</v>
      </c>
      <c r="K339" s="116">
        <v>0</v>
      </c>
      <c r="L339" s="116">
        <v>0</v>
      </c>
      <c r="M339" s="116">
        <v>0</v>
      </c>
      <c r="N339" s="116">
        <v>0</v>
      </c>
      <c r="O339" s="116">
        <v>0</v>
      </c>
      <c r="P339" s="116">
        <v>0</v>
      </c>
      <c r="Q339" s="116">
        <v>0</v>
      </c>
      <c r="R339" s="116">
        <v>0</v>
      </c>
      <c r="S339" s="116">
        <v>0</v>
      </c>
      <c r="T339" s="116">
        <v>0</v>
      </c>
      <c r="U339" s="116">
        <v>0</v>
      </c>
      <c r="V339" s="116">
        <v>0</v>
      </c>
      <c r="W339" s="116">
        <v>0</v>
      </c>
      <c r="X339" s="116">
        <v>0</v>
      </c>
      <c r="Y339" s="116">
        <v>0</v>
      </c>
      <c r="Z339" s="116">
        <v>0</v>
      </c>
      <c r="AA339" s="116">
        <v>0</v>
      </c>
      <c r="AB339" s="116">
        <v>0</v>
      </c>
      <c r="AC339" s="116">
        <v>0</v>
      </c>
      <c r="AD339" s="116">
        <v>0</v>
      </c>
      <c r="AE339" s="116">
        <v>0</v>
      </c>
      <c r="AF339" s="116">
        <v>0</v>
      </c>
      <c r="AG339" s="116">
        <v>0</v>
      </c>
      <c r="AH339" s="116">
        <v>0</v>
      </c>
      <c r="AI339" s="116">
        <v>0</v>
      </c>
      <c r="AJ339" s="116">
        <v>0</v>
      </c>
      <c r="AK339" s="116">
        <v>0</v>
      </c>
      <c r="AL339" s="95">
        <f t="shared" si="11"/>
        <v>0</v>
      </c>
      <c r="AO339" s="70"/>
    </row>
    <row r="340" spans="1:41" ht="33" customHeight="1">
      <c r="A340" s="87">
        <v>1260</v>
      </c>
      <c r="B340" s="88" t="s">
        <v>978</v>
      </c>
      <c r="C340" s="118" t="s">
        <v>7019</v>
      </c>
      <c r="D340" s="116">
        <v>0</v>
      </c>
      <c r="E340" s="116">
        <v>0</v>
      </c>
      <c r="F340" s="116">
        <v>0</v>
      </c>
      <c r="G340" s="116">
        <v>0</v>
      </c>
      <c r="H340" s="116">
        <v>0</v>
      </c>
      <c r="I340" s="116">
        <v>0</v>
      </c>
      <c r="J340" s="116">
        <v>0</v>
      </c>
      <c r="K340" s="116">
        <v>0</v>
      </c>
      <c r="L340" s="116">
        <v>0</v>
      </c>
      <c r="M340" s="116">
        <v>0</v>
      </c>
      <c r="N340" s="116">
        <v>0</v>
      </c>
      <c r="O340" s="116">
        <v>0</v>
      </c>
      <c r="P340" s="116">
        <v>0</v>
      </c>
      <c r="Q340" s="116">
        <v>0</v>
      </c>
      <c r="R340" s="116">
        <v>0</v>
      </c>
      <c r="S340" s="116">
        <v>0</v>
      </c>
      <c r="T340" s="116">
        <v>0</v>
      </c>
      <c r="U340" s="116">
        <v>0</v>
      </c>
      <c r="V340" s="116">
        <v>0</v>
      </c>
      <c r="W340" s="116">
        <v>0</v>
      </c>
      <c r="X340" s="116">
        <v>0</v>
      </c>
      <c r="Y340" s="116">
        <v>0</v>
      </c>
      <c r="Z340" s="116">
        <v>0</v>
      </c>
      <c r="AA340" s="116">
        <v>0</v>
      </c>
      <c r="AB340" s="116">
        <v>0</v>
      </c>
      <c r="AC340" s="116">
        <v>0</v>
      </c>
      <c r="AD340" s="116">
        <v>0</v>
      </c>
      <c r="AE340" s="116">
        <v>0</v>
      </c>
      <c r="AF340" s="116">
        <v>0</v>
      </c>
      <c r="AG340" s="116">
        <v>0</v>
      </c>
      <c r="AH340" s="116">
        <v>0</v>
      </c>
      <c r="AI340" s="116">
        <v>0</v>
      </c>
      <c r="AJ340" s="116">
        <v>0</v>
      </c>
      <c r="AK340" s="116">
        <v>0</v>
      </c>
      <c r="AL340" s="95">
        <f t="shared" si="11"/>
        <v>0</v>
      </c>
      <c r="AO340" s="70"/>
    </row>
    <row r="341" spans="1:41" ht="33" customHeight="1">
      <c r="A341" s="87">
        <v>1261</v>
      </c>
      <c r="B341" s="88" t="s">
        <v>979</v>
      </c>
      <c r="C341" s="118" t="s">
        <v>7019</v>
      </c>
      <c r="D341" s="116">
        <v>0</v>
      </c>
      <c r="E341" s="116">
        <v>0</v>
      </c>
      <c r="F341" s="116">
        <v>0</v>
      </c>
      <c r="G341" s="116">
        <v>0</v>
      </c>
      <c r="H341" s="116">
        <v>0</v>
      </c>
      <c r="I341" s="116">
        <v>0</v>
      </c>
      <c r="J341" s="116">
        <v>0</v>
      </c>
      <c r="K341" s="116">
        <v>0</v>
      </c>
      <c r="L341" s="116">
        <v>0</v>
      </c>
      <c r="M341" s="116">
        <v>0</v>
      </c>
      <c r="N341" s="116">
        <v>0</v>
      </c>
      <c r="O341" s="116">
        <v>0</v>
      </c>
      <c r="P341" s="116">
        <v>0</v>
      </c>
      <c r="Q341" s="116">
        <v>0</v>
      </c>
      <c r="R341" s="116">
        <v>0</v>
      </c>
      <c r="S341" s="116">
        <v>0</v>
      </c>
      <c r="T341" s="116">
        <v>0</v>
      </c>
      <c r="U341" s="116">
        <v>0</v>
      </c>
      <c r="V341" s="116">
        <v>0</v>
      </c>
      <c r="W341" s="116">
        <v>0</v>
      </c>
      <c r="X341" s="116">
        <v>0</v>
      </c>
      <c r="Y341" s="116">
        <v>0</v>
      </c>
      <c r="Z341" s="116">
        <v>0</v>
      </c>
      <c r="AA341" s="116">
        <v>0</v>
      </c>
      <c r="AB341" s="116">
        <v>0</v>
      </c>
      <c r="AC341" s="116">
        <v>0</v>
      </c>
      <c r="AD341" s="116">
        <v>0</v>
      </c>
      <c r="AE341" s="116">
        <v>0</v>
      </c>
      <c r="AF341" s="116">
        <v>0</v>
      </c>
      <c r="AG341" s="116">
        <v>0</v>
      </c>
      <c r="AH341" s="116">
        <v>0</v>
      </c>
      <c r="AI341" s="116">
        <v>0</v>
      </c>
      <c r="AJ341" s="116">
        <v>0</v>
      </c>
      <c r="AK341" s="116">
        <v>0</v>
      </c>
      <c r="AL341" s="95">
        <f t="shared" si="11"/>
        <v>0</v>
      </c>
      <c r="AO341" s="70"/>
    </row>
    <row r="342" spans="1:41" ht="33" customHeight="1">
      <c r="A342" s="87">
        <v>1262</v>
      </c>
      <c r="B342" s="88" t="s">
        <v>980</v>
      </c>
      <c r="C342" s="118" t="s">
        <v>7019</v>
      </c>
      <c r="D342" s="116">
        <v>0</v>
      </c>
      <c r="E342" s="116">
        <v>0</v>
      </c>
      <c r="F342" s="116">
        <v>0</v>
      </c>
      <c r="G342" s="116">
        <v>0</v>
      </c>
      <c r="H342" s="116">
        <v>0</v>
      </c>
      <c r="I342" s="116">
        <v>0</v>
      </c>
      <c r="J342" s="116">
        <v>0</v>
      </c>
      <c r="K342" s="116">
        <v>0</v>
      </c>
      <c r="L342" s="116">
        <v>0</v>
      </c>
      <c r="M342" s="116">
        <v>0</v>
      </c>
      <c r="N342" s="116">
        <v>0</v>
      </c>
      <c r="O342" s="116">
        <v>0</v>
      </c>
      <c r="P342" s="116">
        <v>0</v>
      </c>
      <c r="Q342" s="116">
        <v>0</v>
      </c>
      <c r="R342" s="116">
        <v>0</v>
      </c>
      <c r="S342" s="116">
        <v>0</v>
      </c>
      <c r="T342" s="116">
        <v>0</v>
      </c>
      <c r="U342" s="116">
        <v>0</v>
      </c>
      <c r="V342" s="116">
        <v>0</v>
      </c>
      <c r="W342" s="116">
        <v>0</v>
      </c>
      <c r="X342" s="116">
        <v>0</v>
      </c>
      <c r="Y342" s="116">
        <v>0</v>
      </c>
      <c r="Z342" s="116">
        <v>0</v>
      </c>
      <c r="AA342" s="116">
        <v>0</v>
      </c>
      <c r="AB342" s="116">
        <v>0</v>
      </c>
      <c r="AC342" s="116">
        <v>0</v>
      </c>
      <c r="AD342" s="116">
        <v>0</v>
      </c>
      <c r="AE342" s="116">
        <v>0</v>
      </c>
      <c r="AF342" s="116">
        <v>0</v>
      </c>
      <c r="AG342" s="116">
        <v>0</v>
      </c>
      <c r="AH342" s="116">
        <v>0</v>
      </c>
      <c r="AI342" s="116">
        <v>0</v>
      </c>
      <c r="AJ342" s="116">
        <v>0</v>
      </c>
      <c r="AK342" s="116">
        <v>0</v>
      </c>
      <c r="AL342" s="95">
        <f t="shared" si="11"/>
        <v>0</v>
      </c>
      <c r="AO342" s="70"/>
    </row>
    <row r="343" spans="1:41" ht="33" customHeight="1">
      <c r="A343" s="87">
        <v>1263</v>
      </c>
      <c r="B343" s="88" t="s">
        <v>981</v>
      </c>
      <c r="C343" s="118" t="s">
        <v>7019</v>
      </c>
      <c r="D343" s="116">
        <v>0</v>
      </c>
      <c r="E343" s="116">
        <v>0</v>
      </c>
      <c r="F343" s="116">
        <v>0</v>
      </c>
      <c r="G343" s="116">
        <v>0</v>
      </c>
      <c r="H343" s="116">
        <v>0</v>
      </c>
      <c r="I343" s="116">
        <v>0</v>
      </c>
      <c r="J343" s="116">
        <v>0</v>
      </c>
      <c r="K343" s="116">
        <v>0</v>
      </c>
      <c r="L343" s="116">
        <v>0</v>
      </c>
      <c r="M343" s="116">
        <v>0</v>
      </c>
      <c r="N343" s="116">
        <v>0</v>
      </c>
      <c r="O343" s="116">
        <v>0</v>
      </c>
      <c r="P343" s="116">
        <v>0</v>
      </c>
      <c r="Q343" s="116">
        <v>0</v>
      </c>
      <c r="R343" s="116">
        <v>0</v>
      </c>
      <c r="S343" s="116">
        <v>0</v>
      </c>
      <c r="T343" s="116">
        <v>0</v>
      </c>
      <c r="U343" s="116">
        <v>0</v>
      </c>
      <c r="V343" s="116">
        <v>0</v>
      </c>
      <c r="W343" s="116">
        <v>0</v>
      </c>
      <c r="X343" s="116">
        <v>0</v>
      </c>
      <c r="Y343" s="116">
        <v>0</v>
      </c>
      <c r="Z343" s="116">
        <v>0</v>
      </c>
      <c r="AA343" s="116">
        <v>0</v>
      </c>
      <c r="AB343" s="116">
        <v>0</v>
      </c>
      <c r="AC343" s="116">
        <v>0</v>
      </c>
      <c r="AD343" s="116">
        <v>0</v>
      </c>
      <c r="AE343" s="116">
        <v>0</v>
      </c>
      <c r="AF343" s="116">
        <v>0</v>
      </c>
      <c r="AG343" s="116">
        <v>0</v>
      </c>
      <c r="AH343" s="116">
        <v>0</v>
      </c>
      <c r="AI343" s="116">
        <v>0</v>
      </c>
      <c r="AJ343" s="116">
        <v>0</v>
      </c>
      <c r="AK343" s="116">
        <v>0</v>
      </c>
      <c r="AL343" s="95">
        <f t="shared" si="11"/>
        <v>0</v>
      </c>
      <c r="AO343" s="70"/>
    </row>
    <row r="344" spans="1:41" ht="33" customHeight="1">
      <c r="A344" s="87">
        <v>1264</v>
      </c>
      <c r="B344" s="88" t="s">
        <v>982</v>
      </c>
      <c r="C344" s="118" t="s">
        <v>7019</v>
      </c>
      <c r="D344" s="116">
        <v>0</v>
      </c>
      <c r="E344" s="116">
        <v>0</v>
      </c>
      <c r="F344" s="116">
        <v>0</v>
      </c>
      <c r="G344" s="116">
        <v>0</v>
      </c>
      <c r="H344" s="116">
        <v>0</v>
      </c>
      <c r="I344" s="116">
        <v>0</v>
      </c>
      <c r="J344" s="116">
        <v>0</v>
      </c>
      <c r="K344" s="116">
        <v>0</v>
      </c>
      <c r="L344" s="116">
        <v>0</v>
      </c>
      <c r="M344" s="116">
        <v>0</v>
      </c>
      <c r="N344" s="116">
        <v>0</v>
      </c>
      <c r="O344" s="116">
        <v>0</v>
      </c>
      <c r="P344" s="116">
        <v>0</v>
      </c>
      <c r="Q344" s="116">
        <v>0</v>
      </c>
      <c r="R344" s="116">
        <v>0</v>
      </c>
      <c r="S344" s="116">
        <v>0</v>
      </c>
      <c r="T344" s="116">
        <v>0</v>
      </c>
      <c r="U344" s="116">
        <v>0</v>
      </c>
      <c r="V344" s="116">
        <v>0</v>
      </c>
      <c r="W344" s="116">
        <v>0</v>
      </c>
      <c r="X344" s="116">
        <v>0</v>
      </c>
      <c r="Y344" s="116">
        <v>0</v>
      </c>
      <c r="Z344" s="116">
        <v>0</v>
      </c>
      <c r="AA344" s="116">
        <v>0</v>
      </c>
      <c r="AB344" s="116">
        <v>0</v>
      </c>
      <c r="AC344" s="116">
        <v>0</v>
      </c>
      <c r="AD344" s="116">
        <v>0</v>
      </c>
      <c r="AE344" s="116">
        <v>0</v>
      </c>
      <c r="AF344" s="116">
        <v>0</v>
      </c>
      <c r="AG344" s="116">
        <v>0</v>
      </c>
      <c r="AH344" s="116">
        <v>0</v>
      </c>
      <c r="AI344" s="116">
        <v>0</v>
      </c>
      <c r="AJ344" s="116">
        <v>0</v>
      </c>
      <c r="AK344" s="116">
        <v>0</v>
      </c>
      <c r="AL344" s="95">
        <f t="shared" si="11"/>
        <v>0</v>
      </c>
      <c r="AO344" s="70"/>
    </row>
    <row r="345" spans="1:41" ht="33" customHeight="1">
      <c r="A345" s="87">
        <v>1265</v>
      </c>
      <c r="B345" s="88" t="s">
        <v>983</v>
      </c>
      <c r="C345" s="118" t="s">
        <v>7019</v>
      </c>
      <c r="D345" s="116">
        <v>0</v>
      </c>
      <c r="E345" s="116">
        <v>0</v>
      </c>
      <c r="F345" s="116">
        <v>0</v>
      </c>
      <c r="G345" s="116">
        <v>0</v>
      </c>
      <c r="H345" s="116">
        <v>0</v>
      </c>
      <c r="I345" s="116">
        <v>0</v>
      </c>
      <c r="J345" s="116">
        <v>0</v>
      </c>
      <c r="K345" s="116">
        <v>0</v>
      </c>
      <c r="L345" s="116">
        <v>0</v>
      </c>
      <c r="M345" s="116">
        <v>0</v>
      </c>
      <c r="N345" s="116">
        <v>0</v>
      </c>
      <c r="O345" s="116">
        <v>0</v>
      </c>
      <c r="P345" s="116">
        <v>0</v>
      </c>
      <c r="Q345" s="116">
        <v>0</v>
      </c>
      <c r="R345" s="116">
        <v>0</v>
      </c>
      <c r="S345" s="116">
        <v>0</v>
      </c>
      <c r="T345" s="116">
        <v>0</v>
      </c>
      <c r="U345" s="116">
        <v>0</v>
      </c>
      <c r="V345" s="116">
        <v>0</v>
      </c>
      <c r="W345" s="116">
        <v>0</v>
      </c>
      <c r="X345" s="116">
        <v>0</v>
      </c>
      <c r="Y345" s="116">
        <v>0</v>
      </c>
      <c r="Z345" s="116">
        <v>0</v>
      </c>
      <c r="AA345" s="116">
        <v>0</v>
      </c>
      <c r="AB345" s="116">
        <v>0</v>
      </c>
      <c r="AC345" s="116">
        <v>0</v>
      </c>
      <c r="AD345" s="116">
        <v>0</v>
      </c>
      <c r="AE345" s="116">
        <v>0</v>
      </c>
      <c r="AF345" s="116">
        <v>0</v>
      </c>
      <c r="AG345" s="116">
        <v>0</v>
      </c>
      <c r="AH345" s="116">
        <v>0</v>
      </c>
      <c r="AI345" s="116">
        <v>0</v>
      </c>
      <c r="AJ345" s="116">
        <v>0</v>
      </c>
      <c r="AK345" s="116">
        <v>0</v>
      </c>
      <c r="AL345" s="95">
        <f>SUM(D345:AK345)</f>
        <v>0</v>
      </c>
      <c r="AO345" s="70"/>
    </row>
    <row r="346" spans="1:41" ht="33" customHeight="1">
      <c r="A346" s="87">
        <v>1266</v>
      </c>
      <c r="B346" s="88" t="s">
        <v>984</v>
      </c>
      <c r="C346" s="118" t="s">
        <v>7019</v>
      </c>
      <c r="D346" s="116">
        <v>0</v>
      </c>
      <c r="E346" s="116">
        <v>0</v>
      </c>
      <c r="F346" s="116">
        <v>0</v>
      </c>
      <c r="G346" s="116">
        <v>0</v>
      </c>
      <c r="H346" s="116">
        <v>0</v>
      </c>
      <c r="I346" s="116">
        <v>0</v>
      </c>
      <c r="J346" s="116">
        <v>0</v>
      </c>
      <c r="K346" s="116">
        <v>0</v>
      </c>
      <c r="L346" s="116">
        <v>0</v>
      </c>
      <c r="M346" s="116">
        <v>0</v>
      </c>
      <c r="N346" s="116">
        <v>0</v>
      </c>
      <c r="O346" s="116">
        <v>0</v>
      </c>
      <c r="P346" s="116">
        <v>0</v>
      </c>
      <c r="Q346" s="116">
        <v>0</v>
      </c>
      <c r="R346" s="116">
        <v>0</v>
      </c>
      <c r="S346" s="116">
        <v>0</v>
      </c>
      <c r="T346" s="116">
        <v>0</v>
      </c>
      <c r="U346" s="116">
        <v>0</v>
      </c>
      <c r="V346" s="116">
        <v>0</v>
      </c>
      <c r="W346" s="116">
        <v>0</v>
      </c>
      <c r="X346" s="116">
        <v>0</v>
      </c>
      <c r="Y346" s="116">
        <v>0</v>
      </c>
      <c r="Z346" s="116">
        <v>0</v>
      </c>
      <c r="AA346" s="116">
        <v>0</v>
      </c>
      <c r="AB346" s="116">
        <v>0</v>
      </c>
      <c r="AC346" s="116">
        <v>0</v>
      </c>
      <c r="AD346" s="116">
        <v>0</v>
      </c>
      <c r="AE346" s="116">
        <v>0</v>
      </c>
      <c r="AF346" s="116">
        <v>0</v>
      </c>
      <c r="AG346" s="116">
        <v>0</v>
      </c>
      <c r="AH346" s="116">
        <v>0</v>
      </c>
      <c r="AI346" s="116">
        <v>0</v>
      </c>
      <c r="AJ346" s="116">
        <v>0</v>
      </c>
      <c r="AK346" s="116">
        <v>0</v>
      </c>
      <c r="AL346" s="95">
        <f t="shared" si="11"/>
        <v>0</v>
      </c>
      <c r="AO346" s="70"/>
    </row>
    <row r="347" spans="1:41" ht="33" customHeight="1">
      <c r="A347" s="87">
        <v>1267</v>
      </c>
      <c r="B347" s="88" t="s">
        <v>985</v>
      </c>
      <c r="C347" s="118" t="s">
        <v>7019</v>
      </c>
      <c r="D347" s="116">
        <v>0</v>
      </c>
      <c r="E347" s="116">
        <v>0</v>
      </c>
      <c r="F347" s="116">
        <v>0</v>
      </c>
      <c r="G347" s="116">
        <v>0</v>
      </c>
      <c r="H347" s="116">
        <v>0</v>
      </c>
      <c r="I347" s="116">
        <v>0</v>
      </c>
      <c r="J347" s="116">
        <v>0</v>
      </c>
      <c r="K347" s="116">
        <v>0</v>
      </c>
      <c r="L347" s="116">
        <v>0</v>
      </c>
      <c r="M347" s="116">
        <v>0</v>
      </c>
      <c r="N347" s="116">
        <v>0</v>
      </c>
      <c r="O347" s="116">
        <v>0</v>
      </c>
      <c r="P347" s="116">
        <v>0</v>
      </c>
      <c r="Q347" s="116">
        <v>0</v>
      </c>
      <c r="R347" s="116">
        <v>0</v>
      </c>
      <c r="S347" s="116">
        <v>0</v>
      </c>
      <c r="T347" s="116">
        <v>0</v>
      </c>
      <c r="U347" s="116">
        <v>0</v>
      </c>
      <c r="V347" s="116">
        <v>0</v>
      </c>
      <c r="W347" s="116">
        <v>0</v>
      </c>
      <c r="X347" s="116">
        <v>0</v>
      </c>
      <c r="Y347" s="116">
        <v>0</v>
      </c>
      <c r="Z347" s="116">
        <v>0</v>
      </c>
      <c r="AA347" s="116">
        <v>0</v>
      </c>
      <c r="AB347" s="116">
        <v>0</v>
      </c>
      <c r="AC347" s="116">
        <v>0</v>
      </c>
      <c r="AD347" s="116">
        <v>0</v>
      </c>
      <c r="AE347" s="116">
        <v>0</v>
      </c>
      <c r="AF347" s="116">
        <v>0</v>
      </c>
      <c r="AG347" s="116">
        <v>0</v>
      </c>
      <c r="AH347" s="116">
        <v>0</v>
      </c>
      <c r="AI347" s="116">
        <v>0</v>
      </c>
      <c r="AJ347" s="116">
        <v>0</v>
      </c>
      <c r="AK347" s="116">
        <v>0</v>
      </c>
      <c r="AL347" s="95">
        <f t="shared" si="11"/>
        <v>0</v>
      </c>
      <c r="AO347" s="70"/>
    </row>
    <row r="348" spans="1:41" ht="33" customHeight="1">
      <c r="A348" s="87">
        <v>1268</v>
      </c>
      <c r="B348" s="88" t="s">
        <v>986</v>
      </c>
      <c r="C348" s="118" t="s">
        <v>7019</v>
      </c>
      <c r="D348" s="116">
        <v>0</v>
      </c>
      <c r="E348" s="116">
        <v>0</v>
      </c>
      <c r="F348" s="116">
        <v>0</v>
      </c>
      <c r="G348" s="116">
        <v>0</v>
      </c>
      <c r="H348" s="116">
        <v>0</v>
      </c>
      <c r="I348" s="116">
        <v>0</v>
      </c>
      <c r="J348" s="116">
        <v>0</v>
      </c>
      <c r="K348" s="116">
        <v>0</v>
      </c>
      <c r="L348" s="116">
        <v>0</v>
      </c>
      <c r="M348" s="116">
        <v>0</v>
      </c>
      <c r="N348" s="116">
        <v>0</v>
      </c>
      <c r="O348" s="116">
        <v>0</v>
      </c>
      <c r="P348" s="116">
        <v>0</v>
      </c>
      <c r="Q348" s="116">
        <v>0</v>
      </c>
      <c r="R348" s="116">
        <v>0</v>
      </c>
      <c r="S348" s="116">
        <v>0</v>
      </c>
      <c r="T348" s="116">
        <v>0</v>
      </c>
      <c r="U348" s="116">
        <v>0</v>
      </c>
      <c r="V348" s="116">
        <v>0</v>
      </c>
      <c r="W348" s="116">
        <v>0</v>
      </c>
      <c r="X348" s="116">
        <v>0</v>
      </c>
      <c r="Y348" s="116">
        <v>0</v>
      </c>
      <c r="Z348" s="116">
        <v>0</v>
      </c>
      <c r="AA348" s="116">
        <v>0</v>
      </c>
      <c r="AB348" s="116">
        <v>0</v>
      </c>
      <c r="AC348" s="116">
        <v>0</v>
      </c>
      <c r="AD348" s="116">
        <v>0</v>
      </c>
      <c r="AE348" s="116">
        <v>0</v>
      </c>
      <c r="AF348" s="116">
        <v>0</v>
      </c>
      <c r="AG348" s="116">
        <v>0</v>
      </c>
      <c r="AH348" s="116">
        <v>0</v>
      </c>
      <c r="AI348" s="116">
        <v>0</v>
      </c>
      <c r="AJ348" s="116">
        <v>0</v>
      </c>
      <c r="AK348" s="116">
        <v>0</v>
      </c>
      <c r="AL348" s="95">
        <f t="shared" si="11"/>
        <v>0</v>
      </c>
      <c r="AO348" s="70"/>
    </row>
    <row r="349" spans="1:41" ht="33" customHeight="1">
      <c r="A349" s="87">
        <v>1269</v>
      </c>
      <c r="B349" s="88" t="s">
        <v>987</v>
      </c>
      <c r="C349" s="118" t="s">
        <v>7019</v>
      </c>
      <c r="D349" s="116">
        <v>0</v>
      </c>
      <c r="E349" s="116">
        <v>0</v>
      </c>
      <c r="F349" s="116">
        <v>0</v>
      </c>
      <c r="G349" s="116">
        <v>0</v>
      </c>
      <c r="H349" s="116">
        <v>0</v>
      </c>
      <c r="I349" s="116">
        <v>0</v>
      </c>
      <c r="J349" s="116">
        <v>0</v>
      </c>
      <c r="K349" s="116">
        <v>0</v>
      </c>
      <c r="L349" s="116">
        <v>0</v>
      </c>
      <c r="M349" s="116">
        <v>0</v>
      </c>
      <c r="N349" s="116">
        <v>0</v>
      </c>
      <c r="O349" s="116">
        <v>0</v>
      </c>
      <c r="P349" s="116">
        <v>0</v>
      </c>
      <c r="Q349" s="116">
        <v>0</v>
      </c>
      <c r="R349" s="116">
        <v>0</v>
      </c>
      <c r="S349" s="116">
        <v>0</v>
      </c>
      <c r="T349" s="116">
        <v>0</v>
      </c>
      <c r="U349" s="116">
        <v>0</v>
      </c>
      <c r="V349" s="116">
        <v>0</v>
      </c>
      <c r="W349" s="116">
        <v>0</v>
      </c>
      <c r="X349" s="116">
        <v>0</v>
      </c>
      <c r="Y349" s="116">
        <v>0</v>
      </c>
      <c r="Z349" s="116">
        <v>0</v>
      </c>
      <c r="AA349" s="116">
        <v>0</v>
      </c>
      <c r="AB349" s="116">
        <v>0</v>
      </c>
      <c r="AC349" s="116">
        <v>0</v>
      </c>
      <c r="AD349" s="116">
        <v>0</v>
      </c>
      <c r="AE349" s="116">
        <v>0</v>
      </c>
      <c r="AF349" s="116">
        <v>0</v>
      </c>
      <c r="AG349" s="116">
        <v>0</v>
      </c>
      <c r="AH349" s="116">
        <v>0</v>
      </c>
      <c r="AI349" s="116">
        <v>0</v>
      </c>
      <c r="AJ349" s="116">
        <v>0</v>
      </c>
      <c r="AK349" s="116">
        <v>0</v>
      </c>
      <c r="AL349" s="95">
        <f t="shared" si="11"/>
        <v>0</v>
      </c>
      <c r="AO349" s="70"/>
    </row>
    <row r="350" spans="1:41" ht="33" customHeight="1">
      <c r="A350" s="87">
        <v>1270</v>
      </c>
      <c r="B350" s="88" t="s">
        <v>988</v>
      </c>
      <c r="C350" s="118" t="s">
        <v>7019</v>
      </c>
      <c r="D350" s="116">
        <v>0</v>
      </c>
      <c r="E350" s="116">
        <v>0</v>
      </c>
      <c r="F350" s="116">
        <v>0</v>
      </c>
      <c r="G350" s="116">
        <v>0</v>
      </c>
      <c r="H350" s="116">
        <v>0</v>
      </c>
      <c r="I350" s="116">
        <v>0</v>
      </c>
      <c r="J350" s="116">
        <v>0</v>
      </c>
      <c r="K350" s="116">
        <v>0</v>
      </c>
      <c r="L350" s="116">
        <v>0</v>
      </c>
      <c r="M350" s="116">
        <v>0</v>
      </c>
      <c r="N350" s="116">
        <v>0</v>
      </c>
      <c r="O350" s="116">
        <v>0</v>
      </c>
      <c r="P350" s="116">
        <v>0</v>
      </c>
      <c r="Q350" s="116">
        <v>0</v>
      </c>
      <c r="R350" s="116">
        <v>0</v>
      </c>
      <c r="S350" s="116">
        <v>0</v>
      </c>
      <c r="T350" s="116">
        <v>0</v>
      </c>
      <c r="U350" s="116">
        <v>0</v>
      </c>
      <c r="V350" s="116">
        <v>0</v>
      </c>
      <c r="W350" s="116">
        <v>0</v>
      </c>
      <c r="X350" s="116">
        <v>0</v>
      </c>
      <c r="Y350" s="116">
        <v>0</v>
      </c>
      <c r="Z350" s="116">
        <v>0</v>
      </c>
      <c r="AA350" s="116">
        <v>0</v>
      </c>
      <c r="AB350" s="116">
        <v>0</v>
      </c>
      <c r="AC350" s="116">
        <v>0</v>
      </c>
      <c r="AD350" s="116">
        <v>0</v>
      </c>
      <c r="AE350" s="116">
        <v>0</v>
      </c>
      <c r="AF350" s="116">
        <v>0</v>
      </c>
      <c r="AG350" s="116">
        <v>0</v>
      </c>
      <c r="AH350" s="116">
        <v>0</v>
      </c>
      <c r="AI350" s="116">
        <v>0</v>
      </c>
      <c r="AJ350" s="116">
        <v>0</v>
      </c>
      <c r="AK350" s="116">
        <v>0</v>
      </c>
      <c r="AL350" s="95">
        <f t="shared" si="11"/>
        <v>0</v>
      </c>
      <c r="AO350" s="70"/>
    </row>
    <row r="351" spans="1:41" ht="33" customHeight="1">
      <c r="A351" s="87">
        <v>1271</v>
      </c>
      <c r="B351" s="88" t="s">
        <v>989</v>
      </c>
      <c r="C351" s="118" t="s">
        <v>7019</v>
      </c>
      <c r="D351" s="116">
        <v>0</v>
      </c>
      <c r="E351" s="116">
        <v>0</v>
      </c>
      <c r="F351" s="116">
        <v>0</v>
      </c>
      <c r="G351" s="116">
        <v>0</v>
      </c>
      <c r="H351" s="116">
        <v>0</v>
      </c>
      <c r="I351" s="116">
        <v>0</v>
      </c>
      <c r="J351" s="116">
        <v>0</v>
      </c>
      <c r="K351" s="116">
        <v>0</v>
      </c>
      <c r="L351" s="116">
        <v>0</v>
      </c>
      <c r="M351" s="116">
        <v>0</v>
      </c>
      <c r="N351" s="116">
        <v>0</v>
      </c>
      <c r="O351" s="116">
        <v>0</v>
      </c>
      <c r="P351" s="116">
        <v>0</v>
      </c>
      <c r="Q351" s="116">
        <v>0</v>
      </c>
      <c r="R351" s="116">
        <v>0</v>
      </c>
      <c r="S351" s="116">
        <v>0</v>
      </c>
      <c r="T351" s="116">
        <v>0</v>
      </c>
      <c r="U351" s="116">
        <v>0</v>
      </c>
      <c r="V351" s="116">
        <v>0</v>
      </c>
      <c r="W351" s="116">
        <v>0</v>
      </c>
      <c r="X351" s="116">
        <v>0</v>
      </c>
      <c r="Y351" s="116">
        <v>0</v>
      </c>
      <c r="Z351" s="116">
        <v>0</v>
      </c>
      <c r="AA351" s="116">
        <v>0</v>
      </c>
      <c r="AB351" s="116">
        <v>0</v>
      </c>
      <c r="AC351" s="116">
        <v>0</v>
      </c>
      <c r="AD351" s="116">
        <v>0</v>
      </c>
      <c r="AE351" s="116">
        <v>0</v>
      </c>
      <c r="AF351" s="116">
        <v>0</v>
      </c>
      <c r="AG351" s="116">
        <v>0</v>
      </c>
      <c r="AH351" s="116">
        <v>0</v>
      </c>
      <c r="AI351" s="116">
        <v>0</v>
      </c>
      <c r="AJ351" s="116">
        <v>0</v>
      </c>
      <c r="AK351" s="116">
        <v>0</v>
      </c>
      <c r="AL351" s="95">
        <f t="shared" si="11"/>
        <v>0</v>
      </c>
      <c r="AO351" s="70"/>
    </row>
    <row r="352" spans="1:41" ht="33" customHeight="1">
      <c r="A352" s="87">
        <v>1272</v>
      </c>
      <c r="B352" s="88" t="s">
        <v>990</v>
      </c>
      <c r="C352" s="118" t="s">
        <v>7019</v>
      </c>
      <c r="D352" s="116">
        <v>0</v>
      </c>
      <c r="E352" s="116">
        <v>0</v>
      </c>
      <c r="F352" s="116">
        <v>0</v>
      </c>
      <c r="G352" s="116">
        <v>0</v>
      </c>
      <c r="H352" s="116">
        <v>0</v>
      </c>
      <c r="I352" s="116">
        <v>0</v>
      </c>
      <c r="J352" s="116">
        <v>0</v>
      </c>
      <c r="K352" s="116">
        <v>0</v>
      </c>
      <c r="L352" s="116">
        <v>0</v>
      </c>
      <c r="M352" s="116">
        <v>0</v>
      </c>
      <c r="N352" s="116">
        <v>0</v>
      </c>
      <c r="O352" s="116">
        <v>0</v>
      </c>
      <c r="P352" s="116">
        <v>0</v>
      </c>
      <c r="Q352" s="116">
        <v>0</v>
      </c>
      <c r="R352" s="116">
        <v>0</v>
      </c>
      <c r="S352" s="116">
        <v>0</v>
      </c>
      <c r="T352" s="116">
        <v>0</v>
      </c>
      <c r="U352" s="116">
        <v>0</v>
      </c>
      <c r="V352" s="116">
        <v>0</v>
      </c>
      <c r="W352" s="116">
        <v>0</v>
      </c>
      <c r="X352" s="116">
        <v>0</v>
      </c>
      <c r="Y352" s="116">
        <v>0</v>
      </c>
      <c r="Z352" s="116">
        <v>0</v>
      </c>
      <c r="AA352" s="116">
        <v>0</v>
      </c>
      <c r="AB352" s="116">
        <v>0</v>
      </c>
      <c r="AC352" s="116">
        <v>0</v>
      </c>
      <c r="AD352" s="116">
        <v>0</v>
      </c>
      <c r="AE352" s="116">
        <v>0</v>
      </c>
      <c r="AF352" s="116">
        <v>0</v>
      </c>
      <c r="AG352" s="116">
        <v>0</v>
      </c>
      <c r="AH352" s="116">
        <v>0</v>
      </c>
      <c r="AI352" s="116">
        <v>0</v>
      </c>
      <c r="AJ352" s="116">
        <v>0</v>
      </c>
      <c r="AK352" s="116">
        <v>0</v>
      </c>
      <c r="AL352" s="95">
        <f t="shared" si="11"/>
        <v>0</v>
      </c>
      <c r="AO352" s="70"/>
    </row>
    <row r="353" spans="1:41" ht="33" customHeight="1">
      <c r="A353" s="87">
        <v>1273</v>
      </c>
      <c r="B353" s="88" t="s">
        <v>991</v>
      </c>
      <c r="C353" s="118" t="s">
        <v>7019</v>
      </c>
      <c r="D353" s="116">
        <v>0</v>
      </c>
      <c r="E353" s="116">
        <v>0</v>
      </c>
      <c r="F353" s="116">
        <v>0</v>
      </c>
      <c r="G353" s="116">
        <v>0</v>
      </c>
      <c r="H353" s="116">
        <v>0</v>
      </c>
      <c r="I353" s="116">
        <v>0</v>
      </c>
      <c r="J353" s="116">
        <v>0</v>
      </c>
      <c r="K353" s="116">
        <v>0</v>
      </c>
      <c r="L353" s="116">
        <v>0</v>
      </c>
      <c r="M353" s="116">
        <v>0</v>
      </c>
      <c r="N353" s="116">
        <v>0</v>
      </c>
      <c r="O353" s="116">
        <v>0</v>
      </c>
      <c r="P353" s="116">
        <v>0</v>
      </c>
      <c r="Q353" s="116">
        <v>0</v>
      </c>
      <c r="R353" s="116">
        <v>0</v>
      </c>
      <c r="S353" s="116">
        <v>0</v>
      </c>
      <c r="T353" s="116">
        <v>0</v>
      </c>
      <c r="U353" s="116">
        <v>0</v>
      </c>
      <c r="V353" s="116">
        <v>0</v>
      </c>
      <c r="W353" s="116">
        <v>0</v>
      </c>
      <c r="X353" s="116">
        <v>0</v>
      </c>
      <c r="Y353" s="116">
        <v>0</v>
      </c>
      <c r="Z353" s="116">
        <v>0</v>
      </c>
      <c r="AA353" s="116">
        <v>0</v>
      </c>
      <c r="AB353" s="116">
        <v>0</v>
      </c>
      <c r="AC353" s="116">
        <v>0</v>
      </c>
      <c r="AD353" s="116">
        <v>0</v>
      </c>
      <c r="AE353" s="116">
        <v>0</v>
      </c>
      <c r="AF353" s="116">
        <v>0</v>
      </c>
      <c r="AG353" s="116">
        <v>0</v>
      </c>
      <c r="AH353" s="116">
        <v>0</v>
      </c>
      <c r="AI353" s="116">
        <v>0</v>
      </c>
      <c r="AJ353" s="116">
        <v>0</v>
      </c>
      <c r="AK353" s="116">
        <v>0</v>
      </c>
      <c r="AL353" s="95">
        <f t="shared" si="11"/>
        <v>0</v>
      </c>
      <c r="AO353" s="70"/>
    </row>
    <row r="354" spans="1:41" ht="33" customHeight="1">
      <c r="A354" s="87">
        <v>1274</v>
      </c>
      <c r="B354" s="88" t="s">
        <v>992</v>
      </c>
      <c r="C354" s="118" t="s">
        <v>7019</v>
      </c>
      <c r="D354" s="116">
        <v>0</v>
      </c>
      <c r="E354" s="116">
        <v>0</v>
      </c>
      <c r="F354" s="116">
        <v>0</v>
      </c>
      <c r="G354" s="116">
        <v>0</v>
      </c>
      <c r="H354" s="116">
        <v>0</v>
      </c>
      <c r="I354" s="116">
        <v>0</v>
      </c>
      <c r="J354" s="116">
        <v>0</v>
      </c>
      <c r="K354" s="116">
        <v>0</v>
      </c>
      <c r="L354" s="116">
        <v>0</v>
      </c>
      <c r="M354" s="116">
        <v>0</v>
      </c>
      <c r="N354" s="116">
        <v>0</v>
      </c>
      <c r="O354" s="116">
        <v>0</v>
      </c>
      <c r="P354" s="116">
        <v>0</v>
      </c>
      <c r="Q354" s="116">
        <v>0</v>
      </c>
      <c r="R354" s="116">
        <v>0</v>
      </c>
      <c r="S354" s="116">
        <v>0</v>
      </c>
      <c r="T354" s="116">
        <v>0</v>
      </c>
      <c r="U354" s="116">
        <v>0</v>
      </c>
      <c r="V354" s="116">
        <v>0</v>
      </c>
      <c r="W354" s="116">
        <v>0</v>
      </c>
      <c r="X354" s="116">
        <v>0</v>
      </c>
      <c r="Y354" s="116">
        <v>0</v>
      </c>
      <c r="Z354" s="116">
        <v>0</v>
      </c>
      <c r="AA354" s="116">
        <v>0</v>
      </c>
      <c r="AB354" s="116">
        <v>0</v>
      </c>
      <c r="AC354" s="116">
        <v>0</v>
      </c>
      <c r="AD354" s="116">
        <v>0</v>
      </c>
      <c r="AE354" s="116">
        <v>0</v>
      </c>
      <c r="AF354" s="116">
        <v>0</v>
      </c>
      <c r="AG354" s="116">
        <v>0</v>
      </c>
      <c r="AH354" s="116">
        <v>0</v>
      </c>
      <c r="AI354" s="116">
        <v>0</v>
      </c>
      <c r="AJ354" s="116">
        <v>0</v>
      </c>
      <c r="AK354" s="116">
        <v>0</v>
      </c>
      <c r="AL354" s="95">
        <f t="shared" si="11"/>
        <v>0</v>
      </c>
      <c r="AO354" s="70"/>
    </row>
    <row r="355" spans="1:41" ht="33" customHeight="1">
      <c r="A355" s="87">
        <v>1275</v>
      </c>
      <c r="B355" s="88" t="s">
        <v>993</v>
      </c>
      <c r="C355" s="118" t="s">
        <v>7019</v>
      </c>
      <c r="D355" s="116">
        <v>0</v>
      </c>
      <c r="E355" s="116">
        <v>0</v>
      </c>
      <c r="F355" s="116">
        <v>0</v>
      </c>
      <c r="G355" s="116">
        <v>0</v>
      </c>
      <c r="H355" s="116">
        <v>0</v>
      </c>
      <c r="I355" s="116">
        <v>0</v>
      </c>
      <c r="J355" s="116">
        <v>0</v>
      </c>
      <c r="K355" s="116">
        <v>0</v>
      </c>
      <c r="L355" s="116">
        <v>0</v>
      </c>
      <c r="M355" s="116">
        <v>0</v>
      </c>
      <c r="N355" s="116">
        <v>0</v>
      </c>
      <c r="O355" s="116">
        <v>0</v>
      </c>
      <c r="P355" s="116">
        <v>0</v>
      </c>
      <c r="Q355" s="116">
        <v>0</v>
      </c>
      <c r="R355" s="116">
        <v>0</v>
      </c>
      <c r="S355" s="116">
        <v>0</v>
      </c>
      <c r="T355" s="116">
        <v>0</v>
      </c>
      <c r="U355" s="116">
        <v>0</v>
      </c>
      <c r="V355" s="116">
        <v>0</v>
      </c>
      <c r="W355" s="116">
        <v>0</v>
      </c>
      <c r="X355" s="116">
        <v>0</v>
      </c>
      <c r="Y355" s="116">
        <v>0</v>
      </c>
      <c r="Z355" s="116">
        <v>0</v>
      </c>
      <c r="AA355" s="116">
        <v>0</v>
      </c>
      <c r="AB355" s="116">
        <v>0</v>
      </c>
      <c r="AC355" s="116">
        <v>0</v>
      </c>
      <c r="AD355" s="116">
        <v>0</v>
      </c>
      <c r="AE355" s="116">
        <v>0</v>
      </c>
      <c r="AF355" s="116">
        <v>0</v>
      </c>
      <c r="AG355" s="116">
        <v>0</v>
      </c>
      <c r="AH355" s="116">
        <v>0</v>
      </c>
      <c r="AI355" s="116">
        <v>0</v>
      </c>
      <c r="AJ355" s="116">
        <v>0</v>
      </c>
      <c r="AK355" s="116">
        <v>0</v>
      </c>
      <c r="AL355" s="95">
        <f t="shared" si="11"/>
        <v>0</v>
      </c>
      <c r="AO355" s="70"/>
    </row>
    <row r="356" spans="1:41" ht="33" customHeight="1">
      <c r="A356" s="87">
        <v>1276</v>
      </c>
      <c r="B356" s="88" t="s">
        <v>994</v>
      </c>
      <c r="C356" s="118" t="s">
        <v>7019</v>
      </c>
      <c r="D356" s="116">
        <v>0</v>
      </c>
      <c r="E356" s="116">
        <v>0</v>
      </c>
      <c r="F356" s="116">
        <v>0</v>
      </c>
      <c r="G356" s="116">
        <v>0</v>
      </c>
      <c r="H356" s="116">
        <v>0</v>
      </c>
      <c r="I356" s="116">
        <v>0</v>
      </c>
      <c r="J356" s="116">
        <v>0</v>
      </c>
      <c r="K356" s="116">
        <v>0</v>
      </c>
      <c r="L356" s="116">
        <v>0</v>
      </c>
      <c r="M356" s="116">
        <v>0</v>
      </c>
      <c r="N356" s="116">
        <v>0</v>
      </c>
      <c r="O356" s="116">
        <v>0</v>
      </c>
      <c r="P356" s="116">
        <v>0</v>
      </c>
      <c r="Q356" s="116">
        <v>0</v>
      </c>
      <c r="R356" s="116">
        <v>0</v>
      </c>
      <c r="S356" s="116">
        <v>0</v>
      </c>
      <c r="T356" s="116">
        <v>0</v>
      </c>
      <c r="U356" s="116">
        <v>0</v>
      </c>
      <c r="V356" s="116">
        <v>0</v>
      </c>
      <c r="W356" s="116">
        <v>0</v>
      </c>
      <c r="X356" s="116">
        <v>0</v>
      </c>
      <c r="Y356" s="116">
        <v>0</v>
      </c>
      <c r="Z356" s="116">
        <v>0</v>
      </c>
      <c r="AA356" s="116">
        <v>0</v>
      </c>
      <c r="AB356" s="116">
        <v>0</v>
      </c>
      <c r="AC356" s="116">
        <v>0</v>
      </c>
      <c r="AD356" s="116">
        <v>0</v>
      </c>
      <c r="AE356" s="116">
        <v>0</v>
      </c>
      <c r="AF356" s="116">
        <v>0</v>
      </c>
      <c r="AG356" s="116">
        <v>0</v>
      </c>
      <c r="AH356" s="116">
        <v>0</v>
      </c>
      <c r="AI356" s="116">
        <v>0</v>
      </c>
      <c r="AJ356" s="116">
        <v>0</v>
      </c>
      <c r="AK356" s="116">
        <v>0</v>
      </c>
      <c r="AL356" s="95">
        <f t="shared" si="11"/>
        <v>0</v>
      </c>
      <c r="AO356" s="70"/>
    </row>
    <row r="357" spans="1:41" ht="33" customHeight="1">
      <c r="A357" s="87">
        <v>1277</v>
      </c>
      <c r="B357" s="88" t="s">
        <v>995</v>
      </c>
      <c r="C357" s="118" t="s">
        <v>7019</v>
      </c>
      <c r="D357" s="116">
        <v>0</v>
      </c>
      <c r="E357" s="116">
        <v>0</v>
      </c>
      <c r="F357" s="116">
        <v>0</v>
      </c>
      <c r="G357" s="116">
        <v>0</v>
      </c>
      <c r="H357" s="116">
        <v>0</v>
      </c>
      <c r="I357" s="116">
        <v>0</v>
      </c>
      <c r="J357" s="116">
        <v>0</v>
      </c>
      <c r="K357" s="116">
        <v>0</v>
      </c>
      <c r="L357" s="116">
        <v>0</v>
      </c>
      <c r="M357" s="116">
        <v>0</v>
      </c>
      <c r="N357" s="116">
        <v>0</v>
      </c>
      <c r="O357" s="116">
        <v>0</v>
      </c>
      <c r="P357" s="116">
        <v>0</v>
      </c>
      <c r="Q357" s="116">
        <v>0</v>
      </c>
      <c r="R357" s="116">
        <v>0</v>
      </c>
      <c r="S357" s="116">
        <v>0</v>
      </c>
      <c r="T357" s="116">
        <v>0</v>
      </c>
      <c r="U357" s="116">
        <v>0</v>
      </c>
      <c r="V357" s="116">
        <v>0</v>
      </c>
      <c r="W357" s="116">
        <v>0</v>
      </c>
      <c r="X357" s="116">
        <v>0</v>
      </c>
      <c r="Y357" s="116">
        <v>0</v>
      </c>
      <c r="Z357" s="116">
        <v>0</v>
      </c>
      <c r="AA357" s="116">
        <v>0</v>
      </c>
      <c r="AB357" s="116">
        <v>0</v>
      </c>
      <c r="AC357" s="116">
        <v>0</v>
      </c>
      <c r="AD357" s="116">
        <v>0</v>
      </c>
      <c r="AE357" s="116">
        <v>0</v>
      </c>
      <c r="AF357" s="116">
        <v>0</v>
      </c>
      <c r="AG357" s="116">
        <v>0</v>
      </c>
      <c r="AH357" s="116">
        <v>0</v>
      </c>
      <c r="AI357" s="116">
        <v>0</v>
      </c>
      <c r="AJ357" s="116">
        <v>0</v>
      </c>
      <c r="AK357" s="116">
        <v>0</v>
      </c>
      <c r="AL357" s="95">
        <f t="shared" si="11"/>
        <v>0</v>
      </c>
      <c r="AO357" s="70"/>
    </row>
    <row r="358" spans="1:41" ht="33" customHeight="1">
      <c r="A358" s="87">
        <v>1278</v>
      </c>
      <c r="B358" s="88" t="s">
        <v>996</v>
      </c>
      <c r="C358" s="118" t="s">
        <v>7019</v>
      </c>
      <c r="D358" s="116">
        <v>0</v>
      </c>
      <c r="E358" s="116">
        <v>0</v>
      </c>
      <c r="F358" s="116">
        <v>0</v>
      </c>
      <c r="G358" s="116">
        <v>0</v>
      </c>
      <c r="H358" s="116">
        <v>0</v>
      </c>
      <c r="I358" s="116">
        <v>0</v>
      </c>
      <c r="J358" s="116">
        <v>0</v>
      </c>
      <c r="K358" s="116">
        <v>0</v>
      </c>
      <c r="L358" s="116">
        <v>0</v>
      </c>
      <c r="M358" s="116">
        <v>0</v>
      </c>
      <c r="N358" s="116">
        <v>0</v>
      </c>
      <c r="O358" s="116">
        <v>0</v>
      </c>
      <c r="P358" s="116">
        <v>0</v>
      </c>
      <c r="Q358" s="116">
        <v>0</v>
      </c>
      <c r="R358" s="116">
        <v>0</v>
      </c>
      <c r="S358" s="116">
        <v>0</v>
      </c>
      <c r="T358" s="116">
        <v>0</v>
      </c>
      <c r="U358" s="116">
        <v>0</v>
      </c>
      <c r="V358" s="116">
        <v>0</v>
      </c>
      <c r="W358" s="116">
        <v>0</v>
      </c>
      <c r="X358" s="116">
        <v>0</v>
      </c>
      <c r="Y358" s="116">
        <v>0</v>
      </c>
      <c r="Z358" s="116">
        <v>0</v>
      </c>
      <c r="AA358" s="116">
        <v>0</v>
      </c>
      <c r="AB358" s="116">
        <v>0</v>
      </c>
      <c r="AC358" s="116">
        <v>0</v>
      </c>
      <c r="AD358" s="116">
        <v>0</v>
      </c>
      <c r="AE358" s="116">
        <v>0</v>
      </c>
      <c r="AF358" s="116">
        <v>0</v>
      </c>
      <c r="AG358" s="116">
        <v>0</v>
      </c>
      <c r="AH358" s="116">
        <v>0</v>
      </c>
      <c r="AI358" s="116">
        <v>0</v>
      </c>
      <c r="AJ358" s="116">
        <v>0</v>
      </c>
      <c r="AK358" s="116">
        <v>0</v>
      </c>
      <c r="AL358" s="95">
        <f t="shared" si="11"/>
        <v>0</v>
      </c>
      <c r="AO358" s="70"/>
    </row>
    <row r="359" spans="1:41" ht="33" customHeight="1">
      <c r="A359" s="87">
        <v>1279</v>
      </c>
      <c r="B359" s="88" t="s">
        <v>997</v>
      </c>
      <c r="C359" s="118" t="s">
        <v>7019</v>
      </c>
      <c r="D359" s="116">
        <v>0</v>
      </c>
      <c r="E359" s="116">
        <v>0</v>
      </c>
      <c r="F359" s="116">
        <v>0</v>
      </c>
      <c r="G359" s="116">
        <v>0</v>
      </c>
      <c r="H359" s="116">
        <v>0</v>
      </c>
      <c r="I359" s="116">
        <v>0</v>
      </c>
      <c r="J359" s="116">
        <v>0</v>
      </c>
      <c r="K359" s="116">
        <v>0</v>
      </c>
      <c r="L359" s="116">
        <v>0</v>
      </c>
      <c r="M359" s="116">
        <v>0</v>
      </c>
      <c r="N359" s="116">
        <v>0</v>
      </c>
      <c r="O359" s="116">
        <v>0</v>
      </c>
      <c r="P359" s="116">
        <v>0</v>
      </c>
      <c r="Q359" s="116">
        <v>0</v>
      </c>
      <c r="R359" s="116">
        <v>0</v>
      </c>
      <c r="S359" s="116">
        <v>0</v>
      </c>
      <c r="T359" s="116">
        <v>0</v>
      </c>
      <c r="U359" s="116">
        <v>0</v>
      </c>
      <c r="V359" s="116">
        <v>0</v>
      </c>
      <c r="W359" s="116">
        <v>0</v>
      </c>
      <c r="X359" s="116">
        <v>0</v>
      </c>
      <c r="Y359" s="116">
        <v>0</v>
      </c>
      <c r="Z359" s="116">
        <v>0</v>
      </c>
      <c r="AA359" s="116">
        <v>0</v>
      </c>
      <c r="AB359" s="116">
        <v>0</v>
      </c>
      <c r="AC359" s="116">
        <v>0</v>
      </c>
      <c r="AD359" s="116">
        <v>0</v>
      </c>
      <c r="AE359" s="116">
        <v>0</v>
      </c>
      <c r="AF359" s="116">
        <v>0</v>
      </c>
      <c r="AG359" s="116">
        <v>0</v>
      </c>
      <c r="AH359" s="116">
        <v>0</v>
      </c>
      <c r="AI359" s="116">
        <v>0</v>
      </c>
      <c r="AJ359" s="116">
        <v>0</v>
      </c>
      <c r="AK359" s="116">
        <v>0</v>
      </c>
      <c r="AL359" s="95">
        <f t="shared" si="11"/>
        <v>0</v>
      </c>
      <c r="AO359" s="70"/>
    </row>
    <row r="360" spans="1:41" ht="33" customHeight="1">
      <c r="A360" s="87">
        <v>1280</v>
      </c>
      <c r="B360" s="88" t="s">
        <v>998</v>
      </c>
      <c r="C360" s="118" t="s">
        <v>7019</v>
      </c>
      <c r="D360" s="116">
        <v>0</v>
      </c>
      <c r="E360" s="116">
        <v>0</v>
      </c>
      <c r="F360" s="116">
        <v>0</v>
      </c>
      <c r="G360" s="116">
        <v>0</v>
      </c>
      <c r="H360" s="116">
        <v>0</v>
      </c>
      <c r="I360" s="116">
        <v>0</v>
      </c>
      <c r="J360" s="116">
        <v>0</v>
      </c>
      <c r="K360" s="116">
        <v>0</v>
      </c>
      <c r="L360" s="116">
        <v>0</v>
      </c>
      <c r="M360" s="116">
        <v>0</v>
      </c>
      <c r="N360" s="116">
        <v>0</v>
      </c>
      <c r="O360" s="116">
        <v>0</v>
      </c>
      <c r="P360" s="116">
        <v>0</v>
      </c>
      <c r="Q360" s="116">
        <v>0</v>
      </c>
      <c r="R360" s="116">
        <v>0</v>
      </c>
      <c r="S360" s="116">
        <v>0</v>
      </c>
      <c r="T360" s="116">
        <v>0</v>
      </c>
      <c r="U360" s="116">
        <v>0</v>
      </c>
      <c r="V360" s="116">
        <v>0</v>
      </c>
      <c r="W360" s="116">
        <v>0</v>
      </c>
      <c r="X360" s="116">
        <v>0</v>
      </c>
      <c r="Y360" s="116">
        <v>0</v>
      </c>
      <c r="Z360" s="116">
        <v>0</v>
      </c>
      <c r="AA360" s="116">
        <v>0</v>
      </c>
      <c r="AB360" s="116">
        <v>0</v>
      </c>
      <c r="AC360" s="116">
        <v>0</v>
      </c>
      <c r="AD360" s="116">
        <v>0</v>
      </c>
      <c r="AE360" s="116">
        <v>0</v>
      </c>
      <c r="AF360" s="116">
        <v>0</v>
      </c>
      <c r="AG360" s="116">
        <v>0</v>
      </c>
      <c r="AH360" s="116">
        <v>0</v>
      </c>
      <c r="AI360" s="116">
        <v>0</v>
      </c>
      <c r="AJ360" s="116">
        <v>0</v>
      </c>
      <c r="AK360" s="116">
        <v>0</v>
      </c>
      <c r="AL360" s="95">
        <f t="shared" si="11"/>
        <v>0</v>
      </c>
      <c r="AO360" s="70"/>
    </row>
    <row r="361" spans="1:41" ht="33" customHeight="1">
      <c r="A361" s="87">
        <v>1281</v>
      </c>
      <c r="B361" s="88" t="s">
        <v>999</v>
      </c>
      <c r="C361" s="118" t="s">
        <v>7019</v>
      </c>
      <c r="D361" s="116">
        <v>0</v>
      </c>
      <c r="E361" s="116">
        <v>0</v>
      </c>
      <c r="F361" s="116">
        <v>0</v>
      </c>
      <c r="G361" s="116">
        <v>0</v>
      </c>
      <c r="H361" s="116">
        <v>0</v>
      </c>
      <c r="I361" s="116">
        <v>0</v>
      </c>
      <c r="J361" s="116">
        <v>0</v>
      </c>
      <c r="K361" s="116">
        <v>0</v>
      </c>
      <c r="L361" s="116">
        <v>0</v>
      </c>
      <c r="M361" s="116">
        <v>0</v>
      </c>
      <c r="N361" s="116">
        <v>0</v>
      </c>
      <c r="O361" s="116">
        <v>0</v>
      </c>
      <c r="P361" s="116">
        <v>0</v>
      </c>
      <c r="Q361" s="116">
        <v>0</v>
      </c>
      <c r="R361" s="116">
        <v>0</v>
      </c>
      <c r="S361" s="116">
        <v>0</v>
      </c>
      <c r="T361" s="116">
        <v>0</v>
      </c>
      <c r="U361" s="116">
        <v>0</v>
      </c>
      <c r="V361" s="116">
        <v>0</v>
      </c>
      <c r="W361" s="116">
        <v>0</v>
      </c>
      <c r="X361" s="116">
        <v>0</v>
      </c>
      <c r="Y361" s="116">
        <v>0</v>
      </c>
      <c r="Z361" s="116">
        <v>0</v>
      </c>
      <c r="AA361" s="116">
        <v>0</v>
      </c>
      <c r="AB361" s="116">
        <v>0</v>
      </c>
      <c r="AC361" s="116">
        <v>0</v>
      </c>
      <c r="AD361" s="116">
        <v>0</v>
      </c>
      <c r="AE361" s="116">
        <v>0</v>
      </c>
      <c r="AF361" s="116">
        <v>0</v>
      </c>
      <c r="AG361" s="116">
        <v>0</v>
      </c>
      <c r="AH361" s="116">
        <v>0</v>
      </c>
      <c r="AI361" s="116">
        <v>0</v>
      </c>
      <c r="AJ361" s="116">
        <v>0</v>
      </c>
      <c r="AK361" s="116">
        <v>0</v>
      </c>
      <c r="AL361" s="95">
        <f t="shared" si="11"/>
        <v>0</v>
      </c>
      <c r="AO361" s="70"/>
    </row>
    <row r="362" spans="1:41" ht="33" customHeight="1">
      <c r="A362" s="87">
        <v>1282</v>
      </c>
      <c r="B362" s="88" t="s">
        <v>1000</v>
      </c>
      <c r="C362" s="118" t="s">
        <v>7019</v>
      </c>
      <c r="D362" s="116">
        <v>0</v>
      </c>
      <c r="E362" s="116">
        <v>0</v>
      </c>
      <c r="F362" s="116">
        <v>0</v>
      </c>
      <c r="G362" s="116">
        <v>0</v>
      </c>
      <c r="H362" s="116">
        <v>0</v>
      </c>
      <c r="I362" s="116">
        <v>0</v>
      </c>
      <c r="J362" s="116">
        <v>0</v>
      </c>
      <c r="K362" s="116">
        <v>0</v>
      </c>
      <c r="L362" s="116">
        <v>0</v>
      </c>
      <c r="M362" s="116">
        <v>0</v>
      </c>
      <c r="N362" s="116">
        <v>0</v>
      </c>
      <c r="O362" s="116">
        <v>0</v>
      </c>
      <c r="P362" s="116">
        <v>0</v>
      </c>
      <c r="Q362" s="116">
        <v>0</v>
      </c>
      <c r="R362" s="116">
        <v>0</v>
      </c>
      <c r="S362" s="116">
        <v>0</v>
      </c>
      <c r="T362" s="116">
        <v>0</v>
      </c>
      <c r="U362" s="116">
        <v>0</v>
      </c>
      <c r="V362" s="116">
        <v>0</v>
      </c>
      <c r="W362" s="116">
        <v>0</v>
      </c>
      <c r="X362" s="116">
        <v>0</v>
      </c>
      <c r="Y362" s="116">
        <v>0</v>
      </c>
      <c r="Z362" s="116">
        <v>0</v>
      </c>
      <c r="AA362" s="116">
        <v>0</v>
      </c>
      <c r="AB362" s="116">
        <v>0</v>
      </c>
      <c r="AC362" s="116">
        <v>0</v>
      </c>
      <c r="AD362" s="116">
        <v>0</v>
      </c>
      <c r="AE362" s="116">
        <v>0</v>
      </c>
      <c r="AF362" s="116">
        <v>0</v>
      </c>
      <c r="AG362" s="116">
        <v>0</v>
      </c>
      <c r="AH362" s="116">
        <v>0</v>
      </c>
      <c r="AI362" s="116">
        <v>0</v>
      </c>
      <c r="AJ362" s="116">
        <v>0</v>
      </c>
      <c r="AK362" s="116">
        <v>0</v>
      </c>
      <c r="AL362" s="95">
        <f t="shared" si="11"/>
        <v>0</v>
      </c>
      <c r="AO362" s="70"/>
    </row>
    <row r="363" spans="1:41" ht="33" customHeight="1">
      <c r="A363" s="87">
        <v>1283</v>
      </c>
      <c r="B363" s="88" t="s">
        <v>1001</v>
      </c>
      <c r="C363" s="118" t="s">
        <v>7019</v>
      </c>
      <c r="D363" s="116">
        <v>0</v>
      </c>
      <c r="E363" s="116">
        <v>0</v>
      </c>
      <c r="F363" s="116">
        <v>0</v>
      </c>
      <c r="G363" s="116">
        <v>0</v>
      </c>
      <c r="H363" s="116">
        <v>0</v>
      </c>
      <c r="I363" s="116">
        <v>0</v>
      </c>
      <c r="J363" s="116">
        <v>0</v>
      </c>
      <c r="K363" s="116">
        <v>0</v>
      </c>
      <c r="L363" s="116">
        <v>0</v>
      </c>
      <c r="M363" s="116">
        <v>0</v>
      </c>
      <c r="N363" s="116">
        <v>0</v>
      </c>
      <c r="O363" s="116">
        <v>0</v>
      </c>
      <c r="P363" s="116">
        <v>0</v>
      </c>
      <c r="Q363" s="116">
        <v>0</v>
      </c>
      <c r="R363" s="116">
        <v>0</v>
      </c>
      <c r="S363" s="116">
        <v>0</v>
      </c>
      <c r="T363" s="116">
        <v>0</v>
      </c>
      <c r="U363" s="116">
        <v>0</v>
      </c>
      <c r="V363" s="116">
        <v>0</v>
      </c>
      <c r="W363" s="116">
        <v>0</v>
      </c>
      <c r="X363" s="116">
        <v>0</v>
      </c>
      <c r="Y363" s="116">
        <v>0</v>
      </c>
      <c r="Z363" s="116">
        <v>0</v>
      </c>
      <c r="AA363" s="116">
        <v>0</v>
      </c>
      <c r="AB363" s="116">
        <v>0</v>
      </c>
      <c r="AC363" s="116">
        <v>0</v>
      </c>
      <c r="AD363" s="116">
        <v>0</v>
      </c>
      <c r="AE363" s="116">
        <v>0</v>
      </c>
      <c r="AF363" s="116">
        <v>0</v>
      </c>
      <c r="AG363" s="116">
        <v>0</v>
      </c>
      <c r="AH363" s="116">
        <v>0</v>
      </c>
      <c r="AI363" s="116">
        <v>0</v>
      </c>
      <c r="AJ363" s="116">
        <v>0</v>
      </c>
      <c r="AK363" s="116">
        <v>0</v>
      </c>
      <c r="AL363" s="95">
        <f t="shared" si="11"/>
        <v>0</v>
      </c>
      <c r="AO363" s="70"/>
    </row>
    <row r="364" spans="1:41" ht="33" customHeight="1">
      <c r="A364" s="87">
        <v>1284</v>
      </c>
      <c r="B364" s="88" t="s">
        <v>1002</v>
      </c>
      <c r="C364" s="118" t="s">
        <v>7019</v>
      </c>
      <c r="D364" s="116">
        <v>0</v>
      </c>
      <c r="E364" s="116">
        <v>0</v>
      </c>
      <c r="F364" s="116">
        <v>0</v>
      </c>
      <c r="G364" s="116">
        <v>0</v>
      </c>
      <c r="H364" s="116">
        <v>0</v>
      </c>
      <c r="I364" s="116">
        <v>0</v>
      </c>
      <c r="J364" s="116">
        <v>0</v>
      </c>
      <c r="K364" s="116">
        <v>0</v>
      </c>
      <c r="L364" s="116">
        <v>0</v>
      </c>
      <c r="M364" s="116">
        <v>0</v>
      </c>
      <c r="N364" s="116">
        <v>0</v>
      </c>
      <c r="O364" s="116">
        <v>0</v>
      </c>
      <c r="P364" s="116">
        <v>0</v>
      </c>
      <c r="Q364" s="116">
        <v>0</v>
      </c>
      <c r="R364" s="116">
        <v>0</v>
      </c>
      <c r="S364" s="116">
        <v>0</v>
      </c>
      <c r="T364" s="116">
        <v>0</v>
      </c>
      <c r="U364" s="116">
        <v>0</v>
      </c>
      <c r="V364" s="116">
        <v>0</v>
      </c>
      <c r="W364" s="116">
        <v>0</v>
      </c>
      <c r="X364" s="116">
        <v>0</v>
      </c>
      <c r="Y364" s="116">
        <v>0</v>
      </c>
      <c r="Z364" s="116">
        <v>0</v>
      </c>
      <c r="AA364" s="116">
        <v>0</v>
      </c>
      <c r="AB364" s="116">
        <v>0</v>
      </c>
      <c r="AC364" s="116">
        <v>0</v>
      </c>
      <c r="AD364" s="116">
        <v>0</v>
      </c>
      <c r="AE364" s="116">
        <v>0</v>
      </c>
      <c r="AF364" s="116">
        <v>0</v>
      </c>
      <c r="AG364" s="116">
        <v>0</v>
      </c>
      <c r="AH364" s="116">
        <v>0</v>
      </c>
      <c r="AI364" s="116">
        <v>0</v>
      </c>
      <c r="AJ364" s="116">
        <v>0</v>
      </c>
      <c r="AK364" s="116">
        <v>0</v>
      </c>
      <c r="AL364" s="95">
        <f t="shared" si="11"/>
        <v>0</v>
      </c>
      <c r="AO364" s="70"/>
    </row>
    <row r="365" spans="1:41" ht="33" customHeight="1">
      <c r="A365" s="87">
        <v>1285</v>
      </c>
      <c r="B365" s="88" t="s">
        <v>1003</v>
      </c>
      <c r="C365" s="118" t="s">
        <v>7019</v>
      </c>
      <c r="D365" s="116">
        <v>0</v>
      </c>
      <c r="E365" s="116">
        <v>0</v>
      </c>
      <c r="F365" s="116">
        <v>0</v>
      </c>
      <c r="G365" s="116">
        <v>0</v>
      </c>
      <c r="H365" s="116">
        <v>0</v>
      </c>
      <c r="I365" s="116">
        <v>0</v>
      </c>
      <c r="J365" s="116">
        <v>0</v>
      </c>
      <c r="K365" s="116">
        <v>0</v>
      </c>
      <c r="L365" s="116">
        <v>0</v>
      </c>
      <c r="M365" s="116">
        <v>0</v>
      </c>
      <c r="N365" s="116">
        <v>0</v>
      </c>
      <c r="O365" s="116">
        <v>0</v>
      </c>
      <c r="P365" s="116">
        <v>0</v>
      </c>
      <c r="Q365" s="116">
        <v>0</v>
      </c>
      <c r="R365" s="116">
        <v>0</v>
      </c>
      <c r="S365" s="116">
        <v>0</v>
      </c>
      <c r="T365" s="116">
        <v>0</v>
      </c>
      <c r="U365" s="116">
        <v>0</v>
      </c>
      <c r="V365" s="116">
        <v>0</v>
      </c>
      <c r="W365" s="116">
        <v>0</v>
      </c>
      <c r="X365" s="116">
        <v>0</v>
      </c>
      <c r="Y365" s="116">
        <v>0</v>
      </c>
      <c r="Z365" s="116">
        <v>0</v>
      </c>
      <c r="AA365" s="116">
        <v>0</v>
      </c>
      <c r="AB365" s="116">
        <v>0</v>
      </c>
      <c r="AC365" s="116">
        <v>0</v>
      </c>
      <c r="AD365" s="116">
        <v>0</v>
      </c>
      <c r="AE365" s="116">
        <v>0</v>
      </c>
      <c r="AF365" s="116">
        <v>0</v>
      </c>
      <c r="AG365" s="116">
        <v>0</v>
      </c>
      <c r="AH365" s="116">
        <v>0</v>
      </c>
      <c r="AI365" s="116">
        <v>0</v>
      </c>
      <c r="AJ365" s="116">
        <v>0</v>
      </c>
      <c r="AK365" s="116">
        <v>0</v>
      </c>
      <c r="AL365" s="95">
        <f t="shared" si="11"/>
        <v>0</v>
      </c>
      <c r="AO365" s="70"/>
    </row>
    <row r="366" spans="1:41" ht="33" customHeight="1">
      <c r="A366" s="87">
        <v>1286</v>
      </c>
      <c r="B366" s="88" t="s">
        <v>1004</v>
      </c>
      <c r="C366" s="118" t="s">
        <v>7019</v>
      </c>
      <c r="D366" s="116">
        <v>0</v>
      </c>
      <c r="E366" s="116">
        <v>0</v>
      </c>
      <c r="F366" s="116">
        <v>0</v>
      </c>
      <c r="G366" s="116">
        <v>0</v>
      </c>
      <c r="H366" s="116">
        <v>0</v>
      </c>
      <c r="I366" s="116">
        <v>0</v>
      </c>
      <c r="J366" s="116">
        <v>0</v>
      </c>
      <c r="K366" s="116">
        <v>0</v>
      </c>
      <c r="L366" s="116">
        <v>0</v>
      </c>
      <c r="M366" s="116">
        <v>0</v>
      </c>
      <c r="N366" s="116">
        <v>0</v>
      </c>
      <c r="O366" s="116">
        <v>0</v>
      </c>
      <c r="P366" s="116">
        <v>0</v>
      </c>
      <c r="Q366" s="116">
        <v>0</v>
      </c>
      <c r="R366" s="116">
        <v>0</v>
      </c>
      <c r="S366" s="116">
        <v>0</v>
      </c>
      <c r="T366" s="116">
        <v>0</v>
      </c>
      <c r="U366" s="116">
        <v>0</v>
      </c>
      <c r="V366" s="116">
        <v>0</v>
      </c>
      <c r="W366" s="116">
        <v>0</v>
      </c>
      <c r="X366" s="116">
        <v>0</v>
      </c>
      <c r="Y366" s="116">
        <v>0</v>
      </c>
      <c r="Z366" s="116">
        <v>0</v>
      </c>
      <c r="AA366" s="116">
        <v>0</v>
      </c>
      <c r="AB366" s="116">
        <v>0</v>
      </c>
      <c r="AC366" s="116">
        <v>0</v>
      </c>
      <c r="AD366" s="116">
        <v>0</v>
      </c>
      <c r="AE366" s="116">
        <v>0</v>
      </c>
      <c r="AF366" s="116">
        <v>0</v>
      </c>
      <c r="AG366" s="116">
        <v>0</v>
      </c>
      <c r="AH366" s="116">
        <v>0</v>
      </c>
      <c r="AI366" s="116">
        <v>0</v>
      </c>
      <c r="AJ366" s="116">
        <v>0</v>
      </c>
      <c r="AK366" s="116">
        <v>0</v>
      </c>
      <c r="AL366" s="95">
        <f t="shared" si="11"/>
        <v>0</v>
      </c>
      <c r="AO366" s="70"/>
    </row>
    <row r="367" spans="1:41" ht="33" customHeight="1">
      <c r="A367" s="87">
        <v>1287</v>
      </c>
      <c r="B367" s="88" t="s">
        <v>1005</v>
      </c>
      <c r="C367" s="118" t="s">
        <v>7019</v>
      </c>
      <c r="D367" s="116">
        <v>0</v>
      </c>
      <c r="E367" s="116">
        <v>0</v>
      </c>
      <c r="F367" s="116">
        <v>0</v>
      </c>
      <c r="G367" s="116">
        <v>0</v>
      </c>
      <c r="H367" s="116">
        <v>0</v>
      </c>
      <c r="I367" s="116">
        <v>0</v>
      </c>
      <c r="J367" s="116">
        <v>0</v>
      </c>
      <c r="K367" s="116">
        <v>0</v>
      </c>
      <c r="L367" s="116">
        <v>0</v>
      </c>
      <c r="M367" s="116">
        <v>0</v>
      </c>
      <c r="N367" s="116">
        <v>0</v>
      </c>
      <c r="O367" s="116">
        <v>0</v>
      </c>
      <c r="P367" s="116">
        <v>0</v>
      </c>
      <c r="Q367" s="116">
        <v>0</v>
      </c>
      <c r="R367" s="116">
        <v>0</v>
      </c>
      <c r="S367" s="116">
        <v>0</v>
      </c>
      <c r="T367" s="116">
        <v>0</v>
      </c>
      <c r="U367" s="116">
        <v>0</v>
      </c>
      <c r="V367" s="116">
        <v>0</v>
      </c>
      <c r="W367" s="116">
        <v>0</v>
      </c>
      <c r="X367" s="116">
        <v>0</v>
      </c>
      <c r="Y367" s="116">
        <v>0</v>
      </c>
      <c r="Z367" s="116">
        <v>0</v>
      </c>
      <c r="AA367" s="116">
        <v>0</v>
      </c>
      <c r="AB367" s="116">
        <v>0</v>
      </c>
      <c r="AC367" s="116">
        <v>0</v>
      </c>
      <c r="AD367" s="116">
        <v>0</v>
      </c>
      <c r="AE367" s="116">
        <v>0</v>
      </c>
      <c r="AF367" s="116">
        <v>0</v>
      </c>
      <c r="AG367" s="116">
        <v>0</v>
      </c>
      <c r="AH367" s="116">
        <v>0</v>
      </c>
      <c r="AI367" s="116">
        <v>0</v>
      </c>
      <c r="AJ367" s="116">
        <v>0</v>
      </c>
      <c r="AK367" s="116">
        <v>0</v>
      </c>
      <c r="AL367" s="95">
        <f t="shared" si="11"/>
        <v>0</v>
      </c>
      <c r="AO367" s="70"/>
    </row>
    <row r="368" spans="1:41" ht="33" customHeight="1">
      <c r="A368" s="87">
        <v>1301</v>
      </c>
      <c r="B368" s="88" t="s">
        <v>1006</v>
      </c>
      <c r="C368" s="118" t="s">
        <v>7019</v>
      </c>
      <c r="D368" s="116">
        <v>0</v>
      </c>
      <c r="E368" s="116">
        <v>0</v>
      </c>
      <c r="F368" s="116">
        <v>0</v>
      </c>
      <c r="G368" s="116">
        <v>0</v>
      </c>
      <c r="H368" s="116">
        <v>0</v>
      </c>
      <c r="I368" s="116">
        <v>0</v>
      </c>
      <c r="J368" s="116">
        <v>0</v>
      </c>
      <c r="K368" s="116">
        <v>0</v>
      </c>
      <c r="L368" s="116">
        <v>0</v>
      </c>
      <c r="M368" s="116">
        <v>0</v>
      </c>
      <c r="N368" s="116">
        <v>0</v>
      </c>
      <c r="O368" s="116">
        <v>0</v>
      </c>
      <c r="P368" s="116">
        <v>0</v>
      </c>
      <c r="Q368" s="116">
        <v>0</v>
      </c>
      <c r="R368" s="116">
        <v>0</v>
      </c>
      <c r="S368" s="116">
        <v>0</v>
      </c>
      <c r="T368" s="116">
        <v>0</v>
      </c>
      <c r="U368" s="116">
        <v>0</v>
      </c>
      <c r="V368" s="116">
        <v>0</v>
      </c>
      <c r="W368" s="116">
        <v>0</v>
      </c>
      <c r="X368" s="116">
        <v>0</v>
      </c>
      <c r="Y368" s="116">
        <v>0</v>
      </c>
      <c r="Z368" s="116">
        <v>0</v>
      </c>
      <c r="AA368" s="116">
        <v>0</v>
      </c>
      <c r="AB368" s="116">
        <v>0</v>
      </c>
      <c r="AC368" s="116">
        <v>0</v>
      </c>
      <c r="AD368" s="116">
        <v>0</v>
      </c>
      <c r="AE368" s="116">
        <v>0</v>
      </c>
      <c r="AF368" s="116">
        <v>0</v>
      </c>
      <c r="AG368" s="116">
        <v>0</v>
      </c>
      <c r="AH368" s="116">
        <v>0</v>
      </c>
      <c r="AI368" s="116">
        <v>0</v>
      </c>
      <c r="AJ368" s="116">
        <v>0</v>
      </c>
      <c r="AK368" s="116">
        <v>0</v>
      </c>
      <c r="AL368" s="95">
        <f t="shared" si="11"/>
        <v>0</v>
      </c>
      <c r="AO368" s="70"/>
    </row>
    <row r="369" spans="1:41" ht="33" customHeight="1">
      <c r="A369" s="87">
        <v>1302</v>
      </c>
      <c r="B369" s="88" t="s">
        <v>1007</v>
      </c>
      <c r="C369" s="118" t="s">
        <v>7019</v>
      </c>
      <c r="D369" s="116">
        <v>0</v>
      </c>
      <c r="E369" s="116">
        <v>0</v>
      </c>
      <c r="F369" s="116">
        <v>0</v>
      </c>
      <c r="G369" s="116">
        <v>0</v>
      </c>
      <c r="H369" s="116">
        <v>0</v>
      </c>
      <c r="I369" s="116">
        <v>0</v>
      </c>
      <c r="J369" s="116">
        <v>0</v>
      </c>
      <c r="K369" s="116">
        <v>0</v>
      </c>
      <c r="L369" s="116">
        <v>0</v>
      </c>
      <c r="M369" s="116">
        <v>0</v>
      </c>
      <c r="N369" s="116">
        <v>0</v>
      </c>
      <c r="O369" s="116">
        <v>0</v>
      </c>
      <c r="P369" s="116">
        <v>0</v>
      </c>
      <c r="Q369" s="116">
        <v>0</v>
      </c>
      <c r="R369" s="116">
        <v>0</v>
      </c>
      <c r="S369" s="116">
        <v>0</v>
      </c>
      <c r="T369" s="116">
        <v>0</v>
      </c>
      <c r="U369" s="116">
        <v>0</v>
      </c>
      <c r="V369" s="116">
        <v>0</v>
      </c>
      <c r="W369" s="116">
        <v>0</v>
      </c>
      <c r="X369" s="116">
        <v>0</v>
      </c>
      <c r="Y369" s="116">
        <v>0</v>
      </c>
      <c r="Z369" s="116">
        <v>0</v>
      </c>
      <c r="AA369" s="116">
        <v>0</v>
      </c>
      <c r="AB369" s="116">
        <v>0</v>
      </c>
      <c r="AC369" s="116">
        <v>0</v>
      </c>
      <c r="AD369" s="116">
        <v>0</v>
      </c>
      <c r="AE369" s="116">
        <v>0</v>
      </c>
      <c r="AF369" s="116">
        <v>0</v>
      </c>
      <c r="AG369" s="116">
        <v>0</v>
      </c>
      <c r="AH369" s="116">
        <v>0</v>
      </c>
      <c r="AI369" s="116">
        <v>0</v>
      </c>
      <c r="AJ369" s="116">
        <v>0</v>
      </c>
      <c r="AK369" s="116">
        <v>0</v>
      </c>
      <c r="AL369" s="95">
        <f t="shared" si="11"/>
        <v>0</v>
      </c>
      <c r="AO369" s="70"/>
    </row>
    <row r="370" spans="1:41" ht="33" customHeight="1">
      <c r="A370" s="87">
        <v>1303</v>
      </c>
      <c r="B370" s="88" t="s">
        <v>1008</v>
      </c>
      <c r="C370" s="118" t="s">
        <v>7019</v>
      </c>
      <c r="D370" s="116">
        <v>0</v>
      </c>
      <c r="E370" s="116">
        <v>0</v>
      </c>
      <c r="F370" s="116">
        <v>0</v>
      </c>
      <c r="G370" s="116">
        <v>0</v>
      </c>
      <c r="H370" s="116">
        <v>0</v>
      </c>
      <c r="I370" s="116">
        <v>0</v>
      </c>
      <c r="J370" s="116">
        <v>0</v>
      </c>
      <c r="K370" s="116">
        <v>0</v>
      </c>
      <c r="L370" s="116">
        <v>0</v>
      </c>
      <c r="M370" s="116">
        <v>0</v>
      </c>
      <c r="N370" s="116">
        <v>0</v>
      </c>
      <c r="O370" s="116">
        <v>0</v>
      </c>
      <c r="P370" s="116">
        <v>0</v>
      </c>
      <c r="Q370" s="116">
        <v>0</v>
      </c>
      <c r="R370" s="116">
        <v>0</v>
      </c>
      <c r="S370" s="116">
        <v>0</v>
      </c>
      <c r="T370" s="116">
        <v>0</v>
      </c>
      <c r="U370" s="116">
        <v>0</v>
      </c>
      <c r="V370" s="116">
        <v>0</v>
      </c>
      <c r="W370" s="116">
        <v>0</v>
      </c>
      <c r="X370" s="116">
        <v>0</v>
      </c>
      <c r="Y370" s="116">
        <v>0</v>
      </c>
      <c r="Z370" s="116">
        <v>0</v>
      </c>
      <c r="AA370" s="116">
        <v>0</v>
      </c>
      <c r="AB370" s="116">
        <v>0</v>
      </c>
      <c r="AC370" s="116">
        <v>0</v>
      </c>
      <c r="AD370" s="116">
        <v>0</v>
      </c>
      <c r="AE370" s="116">
        <v>0</v>
      </c>
      <c r="AF370" s="116">
        <v>0</v>
      </c>
      <c r="AG370" s="116">
        <v>0</v>
      </c>
      <c r="AH370" s="116">
        <v>0</v>
      </c>
      <c r="AI370" s="116">
        <v>0</v>
      </c>
      <c r="AJ370" s="116">
        <v>0</v>
      </c>
      <c r="AK370" s="116">
        <v>0</v>
      </c>
      <c r="AL370" s="95">
        <f t="shared" si="11"/>
        <v>0</v>
      </c>
      <c r="AO370" s="70"/>
    </row>
    <row r="371" spans="1:41" ht="33" customHeight="1">
      <c r="A371" s="87">
        <v>1304</v>
      </c>
      <c r="B371" s="88" t="s">
        <v>1009</v>
      </c>
      <c r="C371" s="118" t="s">
        <v>7019</v>
      </c>
      <c r="D371" s="116">
        <v>0</v>
      </c>
      <c r="E371" s="116">
        <v>0</v>
      </c>
      <c r="F371" s="116">
        <v>0</v>
      </c>
      <c r="G371" s="116">
        <v>0</v>
      </c>
      <c r="H371" s="116">
        <v>0</v>
      </c>
      <c r="I371" s="116">
        <v>0</v>
      </c>
      <c r="J371" s="116">
        <v>0</v>
      </c>
      <c r="K371" s="116">
        <v>0</v>
      </c>
      <c r="L371" s="116">
        <v>0</v>
      </c>
      <c r="M371" s="116">
        <v>0</v>
      </c>
      <c r="N371" s="116">
        <v>0</v>
      </c>
      <c r="O371" s="116">
        <v>0</v>
      </c>
      <c r="P371" s="116">
        <v>0</v>
      </c>
      <c r="Q371" s="116">
        <v>0</v>
      </c>
      <c r="R371" s="116">
        <v>0</v>
      </c>
      <c r="S371" s="116">
        <v>0</v>
      </c>
      <c r="T371" s="116">
        <v>0</v>
      </c>
      <c r="U371" s="116">
        <v>0</v>
      </c>
      <c r="V371" s="116">
        <v>0</v>
      </c>
      <c r="W371" s="116">
        <v>0</v>
      </c>
      <c r="X371" s="116">
        <v>0</v>
      </c>
      <c r="Y371" s="116">
        <v>0</v>
      </c>
      <c r="Z371" s="116">
        <v>0</v>
      </c>
      <c r="AA371" s="116">
        <v>0</v>
      </c>
      <c r="AB371" s="116">
        <v>0</v>
      </c>
      <c r="AC371" s="116">
        <v>0</v>
      </c>
      <c r="AD371" s="116">
        <v>0</v>
      </c>
      <c r="AE371" s="116">
        <v>0</v>
      </c>
      <c r="AF371" s="116">
        <v>0</v>
      </c>
      <c r="AG371" s="116">
        <v>0</v>
      </c>
      <c r="AH371" s="116">
        <v>0</v>
      </c>
      <c r="AI371" s="116">
        <v>0</v>
      </c>
      <c r="AJ371" s="116">
        <v>0</v>
      </c>
      <c r="AK371" s="116">
        <v>0</v>
      </c>
      <c r="AL371" s="95">
        <f t="shared" si="11"/>
        <v>0</v>
      </c>
      <c r="AO371" s="70"/>
    </row>
    <row r="372" spans="1:41" ht="33" customHeight="1">
      <c r="A372" s="87">
        <v>1305</v>
      </c>
      <c r="B372" s="88" t="s">
        <v>1010</v>
      </c>
      <c r="C372" s="118" t="s">
        <v>7019</v>
      </c>
      <c r="D372" s="116">
        <v>0</v>
      </c>
      <c r="E372" s="116">
        <v>0</v>
      </c>
      <c r="F372" s="116">
        <v>0</v>
      </c>
      <c r="G372" s="116">
        <v>0</v>
      </c>
      <c r="H372" s="116">
        <v>0</v>
      </c>
      <c r="I372" s="116">
        <v>0</v>
      </c>
      <c r="J372" s="116">
        <v>0</v>
      </c>
      <c r="K372" s="116">
        <v>0</v>
      </c>
      <c r="L372" s="116">
        <v>0</v>
      </c>
      <c r="M372" s="116">
        <v>0</v>
      </c>
      <c r="N372" s="116">
        <v>0</v>
      </c>
      <c r="O372" s="116">
        <v>0</v>
      </c>
      <c r="P372" s="116">
        <v>0</v>
      </c>
      <c r="Q372" s="116">
        <v>0</v>
      </c>
      <c r="R372" s="116">
        <v>0</v>
      </c>
      <c r="S372" s="116">
        <v>0</v>
      </c>
      <c r="T372" s="116">
        <v>0</v>
      </c>
      <c r="U372" s="116">
        <v>0</v>
      </c>
      <c r="V372" s="116">
        <v>0</v>
      </c>
      <c r="W372" s="116">
        <v>0</v>
      </c>
      <c r="X372" s="116">
        <v>0</v>
      </c>
      <c r="Y372" s="116">
        <v>0</v>
      </c>
      <c r="Z372" s="116">
        <v>0</v>
      </c>
      <c r="AA372" s="116">
        <v>0</v>
      </c>
      <c r="AB372" s="116">
        <v>0</v>
      </c>
      <c r="AC372" s="116">
        <v>0</v>
      </c>
      <c r="AD372" s="116">
        <v>0</v>
      </c>
      <c r="AE372" s="116">
        <v>0</v>
      </c>
      <c r="AF372" s="116">
        <v>0</v>
      </c>
      <c r="AG372" s="116">
        <v>0</v>
      </c>
      <c r="AH372" s="116">
        <v>0</v>
      </c>
      <c r="AI372" s="116">
        <v>0</v>
      </c>
      <c r="AJ372" s="116">
        <v>0</v>
      </c>
      <c r="AK372" s="116">
        <v>0</v>
      </c>
      <c r="AL372" s="95">
        <f t="shared" si="11"/>
        <v>0</v>
      </c>
      <c r="AO372" s="70"/>
    </row>
    <row r="373" spans="1:41" ht="33" customHeight="1">
      <c r="A373" s="87">
        <v>1306</v>
      </c>
      <c r="B373" s="88" t="s">
        <v>1011</v>
      </c>
      <c r="C373" s="118" t="s">
        <v>7019</v>
      </c>
      <c r="D373" s="116">
        <v>0</v>
      </c>
      <c r="E373" s="116">
        <v>0</v>
      </c>
      <c r="F373" s="116">
        <v>0</v>
      </c>
      <c r="G373" s="116">
        <v>0</v>
      </c>
      <c r="H373" s="116">
        <v>0</v>
      </c>
      <c r="I373" s="116">
        <v>0</v>
      </c>
      <c r="J373" s="116">
        <v>0</v>
      </c>
      <c r="K373" s="116">
        <v>0</v>
      </c>
      <c r="L373" s="116">
        <v>0</v>
      </c>
      <c r="M373" s="116">
        <v>0</v>
      </c>
      <c r="N373" s="116">
        <v>0</v>
      </c>
      <c r="O373" s="116">
        <v>0</v>
      </c>
      <c r="P373" s="116">
        <v>0</v>
      </c>
      <c r="Q373" s="116">
        <v>0</v>
      </c>
      <c r="R373" s="116">
        <v>0</v>
      </c>
      <c r="S373" s="116">
        <v>0</v>
      </c>
      <c r="T373" s="116">
        <v>0</v>
      </c>
      <c r="U373" s="116">
        <v>0</v>
      </c>
      <c r="V373" s="116">
        <v>0</v>
      </c>
      <c r="W373" s="116">
        <v>0</v>
      </c>
      <c r="X373" s="116">
        <v>0</v>
      </c>
      <c r="Y373" s="116">
        <v>0</v>
      </c>
      <c r="Z373" s="116">
        <v>0</v>
      </c>
      <c r="AA373" s="116">
        <v>0</v>
      </c>
      <c r="AB373" s="116">
        <v>0</v>
      </c>
      <c r="AC373" s="116">
        <v>0</v>
      </c>
      <c r="AD373" s="116">
        <v>0</v>
      </c>
      <c r="AE373" s="116">
        <v>0</v>
      </c>
      <c r="AF373" s="116">
        <v>0</v>
      </c>
      <c r="AG373" s="116">
        <v>0</v>
      </c>
      <c r="AH373" s="116">
        <v>0</v>
      </c>
      <c r="AI373" s="116">
        <v>0</v>
      </c>
      <c r="AJ373" s="116">
        <v>0</v>
      </c>
      <c r="AK373" s="116">
        <v>0</v>
      </c>
      <c r="AL373" s="95">
        <f t="shared" si="11"/>
        <v>0</v>
      </c>
      <c r="AO373" s="70"/>
    </row>
    <row r="374" spans="1:41" ht="33" customHeight="1">
      <c r="A374" s="87">
        <v>1307</v>
      </c>
      <c r="B374" s="88" t="s">
        <v>1012</v>
      </c>
      <c r="C374" s="118" t="s">
        <v>7019</v>
      </c>
      <c r="D374" s="116">
        <v>0</v>
      </c>
      <c r="E374" s="116">
        <v>0</v>
      </c>
      <c r="F374" s="116">
        <v>0</v>
      </c>
      <c r="G374" s="116">
        <v>0</v>
      </c>
      <c r="H374" s="116">
        <v>0</v>
      </c>
      <c r="I374" s="116">
        <v>0</v>
      </c>
      <c r="J374" s="116">
        <v>0</v>
      </c>
      <c r="K374" s="116">
        <v>0</v>
      </c>
      <c r="L374" s="116">
        <v>0</v>
      </c>
      <c r="M374" s="116">
        <v>0</v>
      </c>
      <c r="N374" s="116">
        <v>0</v>
      </c>
      <c r="O374" s="116">
        <v>0</v>
      </c>
      <c r="P374" s="116">
        <v>0</v>
      </c>
      <c r="Q374" s="116">
        <v>0</v>
      </c>
      <c r="R374" s="116">
        <v>0</v>
      </c>
      <c r="S374" s="116">
        <v>0</v>
      </c>
      <c r="T374" s="116">
        <v>0</v>
      </c>
      <c r="U374" s="116">
        <v>0</v>
      </c>
      <c r="V374" s="116">
        <v>0</v>
      </c>
      <c r="W374" s="116">
        <v>0</v>
      </c>
      <c r="X374" s="116">
        <v>0</v>
      </c>
      <c r="Y374" s="116">
        <v>0</v>
      </c>
      <c r="Z374" s="116">
        <v>0</v>
      </c>
      <c r="AA374" s="116">
        <v>0</v>
      </c>
      <c r="AB374" s="116">
        <v>0</v>
      </c>
      <c r="AC374" s="116">
        <v>0</v>
      </c>
      <c r="AD374" s="116">
        <v>0</v>
      </c>
      <c r="AE374" s="116">
        <v>0</v>
      </c>
      <c r="AF374" s="116">
        <v>0</v>
      </c>
      <c r="AG374" s="116">
        <v>0</v>
      </c>
      <c r="AH374" s="116">
        <v>0</v>
      </c>
      <c r="AI374" s="116">
        <v>0</v>
      </c>
      <c r="AJ374" s="116">
        <v>0</v>
      </c>
      <c r="AK374" s="116">
        <v>0</v>
      </c>
      <c r="AL374" s="95">
        <f t="shared" si="11"/>
        <v>0</v>
      </c>
      <c r="AO374" s="70"/>
    </row>
    <row r="375" spans="1:41" ht="33" customHeight="1">
      <c r="A375" s="87">
        <v>1308</v>
      </c>
      <c r="B375" s="88" t="s">
        <v>1013</v>
      </c>
      <c r="C375" s="118" t="s">
        <v>7019</v>
      </c>
      <c r="D375" s="116">
        <v>0</v>
      </c>
      <c r="E375" s="116">
        <v>0</v>
      </c>
      <c r="F375" s="116">
        <v>0</v>
      </c>
      <c r="G375" s="116">
        <v>0</v>
      </c>
      <c r="H375" s="116">
        <v>0</v>
      </c>
      <c r="I375" s="116">
        <v>0</v>
      </c>
      <c r="J375" s="116">
        <v>0</v>
      </c>
      <c r="K375" s="116">
        <v>0</v>
      </c>
      <c r="L375" s="116">
        <v>0</v>
      </c>
      <c r="M375" s="116">
        <v>0</v>
      </c>
      <c r="N375" s="116">
        <v>0</v>
      </c>
      <c r="O375" s="116">
        <v>0</v>
      </c>
      <c r="P375" s="116">
        <v>0</v>
      </c>
      <c r="Q375" s="116">
        <v>0</v>
      </c>
      <c r="R375" s="116">
        <v>0</v>
      </c>
      <c r="S375" s="116">
        <v>0</v>
      </c>
      <c r="T375" s="116">
        <v>0</v>
      </c>
      <c r="U375" s="116">
        <v>0</v>
      </c>
      <c r="V375" s="116">
        <v>0</v>
      </c>
      <c r="W375" s="116">
        <v>0</v>
      </c>
      <c r="X375" s="116">
        <v>0</v>
      </c>
      <c r="Y375" s="116">
        <v>0</v>
      </c>
      <c r="Z375" s="116">
        <v>0</v>
      </c>
      <c r="AA375" s="116">
        <v>0</v>
      </c>
      <c r="AB375" s="116">
        <v>0</v>
      </c>
      <c r="AC375" s="116">
        <v>0</v>
      </c>
      <c r="AD375" s="116">
        <v>0</v>
      </c>
      <c r="AE375" s="116">
        <v>0</v>
      </c>
      <c r="AF375" s="116">
        <v>0</v>
      </c>
      <c r="AG375" s="116">
        <v>0</v>
      </c>
      <c r="AH375" s="116">
        <v>0</v>
      </c>
      <c r="AI375" s="116">
        <v>0</v>
      </c>
      <c r="AJ375" s="116">
        <v>0</v>
      </c>
      <c r="AK375" s="116">
        <v>0</v>
      </c>
      <c r="AL375" s="95">
        <f t="shared" si="11"/>
        <v>0</v>
      </c>
      <c r="AO375" s="70"/>
    </row>
    <row r="376" spans="1:41" ht="33" customHeight="1">
      <c r="A376" s="87">
        <v>1309</v>
      </c>
      <c r="B376" s="88" t="s">
        <v>1014</v>
      </c>
      <c r="C376" s="118" t="s">
        <v>7019</v>
      </c>
      <c r="D376" s="116">
        <v>0</v>
      </c>
      <c r="E376" s="116">
        <v>0</v>
      </c>
      <c r="F376" s="116">
        <v>0</v>
      </c>
      <c r="G376" s="116">
        <v>0</v>
      </c>
      <c r="H376" s="116">
        <v>0</v>
      </c>
      <c r="I376" s="116">
        <v>0</v>
      </c>
      <c r="J376" s="116">
        <v>0</v>
      </c>
      <c r="K376" s="116">
        <v>0</v>
      </c>
      <c r="L376" s="116">
        <v>0</v>
      </c>
      <c r="M376" s="116">
        <v>0</v>
      </c>
      <c r="N376" s="116">
        <v>0</v>
      </c>
      <c r="O376" s="116">
        <v>0</v>
      </c>
      <c r="P376" s="116">
        <v>0</v>
      </c>
      <c r="Q376" s="116">
        <v>0</v>
      </c>
      <c r="R376" s="116">
        <v>0</v>
      </c>
      <c r="S376" s="116">
        <v>0</v>
      </c>
      <c r="T376" s="116">
        <v>0</v>
      </c>
      <c r="U376" s="116">
        <v>0</v>
      </c>
      <c r="V376" s="116">
        <v>0</v>
      </c>
      <c r="W376" s="116">
        <v>0</v>
      </c>
      <c r="X376" s="116">
        <v>0</v>
      </c>
      <c r="Y376" s="116">
        <v>0</v>
      </c>
      <c r="Z376" s="116">
        <v>0</v>
      </c>
      <c r="AA376" s="116">
        <v>0</v>
      </c>
      <c r="AB376" s="116">
        <v>0</v>
      </c>
      <c r="AC376" s="116">
        <v>0</v>
      </c>
      <c r="AD376" s="116">
        <v>0</v>
      </c>
      <c r="AE376" s="116">
        <v>0</v>
      </c>
      <c r="AF376" s="116">
        <v>0</v>
      </c>
      <c r="AG376" s="116">
        <v>0</v>
      </c>
      <c r="AH376" s="116">
        <v>0</v>
      </c>
      <c r="AI376" s="116">
        <v>0</v>
      </c>
      <c r="AJ376" s="116">
        <v>0</v>
      </c>
      <c r="AK376" s="116">
        <v>0</v>
      </c>
      <c r="AL376" s="95">
        <f t="shared" si="11"/>
        <v>0</v>
      </c>
      <c r="AO376" s="70"/>
    </row>
    <row r="377" spans="1:41" ht="33" customHeight="1">
      <c r="A377" s="87">
        <v>1310</v>
      </c>
      <c r="B377" s="88" t="s">
        <v>1015</v>
      </c>
      <c r="C377" s="118" t="s">
        <v>7019</v>
      </c>
      <c r="D377" s="116">
        <v>0</v>
      </c>
      <c r="E377" s="116">
        <v>0</v>
      </c>
      <c r="F377" s="116">
        <v>0</v>
      </c>
      <c r="G377" s="116">
        <v>0</v>
      </c>
      <c r="H377" s="116">
        <v>0</v>
      </c>
      <c r="I377" s="116">
        <v>0</v>
      </c>
      <c r="J377" s="116">
        <v>0</v>
      </c>
      <c r="K377" s="116">
        <v>0</v>
      </c>
      <c r="L377" s="116">
        <v>0</v>
      </c>
      <c r="M377" s="116">
        <v>0</v>
      </c>
      <c r="N377" s="116">
        <v>0</v>
      </c>
      <c r="O377" s="116">
        <v>0</v>
      </c>
      <c r="P377" s="116">
        <v>0</v>
      </c>
      <c r="Q377" s="116">
        <v>0</v>
      </c>
      <c r="R377" s="116">
        <v>0</v>
      </c>
      <c r="S377" s="116">
        <v>0</v>
      </c>
      <c r="T377" s="116">
        <v>0</v>
      </c>
      <c r="U377" s="116">
        <v>0</v>
      </c>
      <c r="V377" s="116">
        <v>0</v>
      </c>
      <c r="W377" s="116">
        <v>0</v>
      </c>
      <c r="X377" s="116">
        <v>0</v>
      </c>
      <c r="Y377" s="116">
        <v>0</v>
      </c>
      <c r="Z377" s="116">
        <v>0</v>
      </c>
      <c r="AA377" s="116">
        <v>0</v>
      </c>
      <c r="AB377" s="116">
        <v>0</v>
      </c>
      <c r="AC377" s="116">
        <v>0</v>
      </c>
      <c r="AD377" s="116">
        <v>0</v>
      </c>
      <c r="AE377" s="116">
        <v>0</v>
      </c>
      <c r="AF377" s="116">
        <v>0</v>
      </c>
      <c r="AG377" s="116">
        <v>0</v>
      </c>
      <c r="AH377" s="116">
        <v>0</v>
      </c>
      <c r="AI377" s="116">
        <v>0</v>
      </c>
      <c r="AJ377" s="116">
        <v>0</v>
      </c>
      <c r="AK377" s="116">
        <v>0</v>
      </c>
      <c r="AL377" s="95">
        <f t="shared" si="11"/>
        <v>0</v>
      </c>
      <c r="AO377" s="70"/>
    </row>
    <row r="378" spans="1:41" ht="33" customHeight="1">
      <c r="A378" s="87">
        <v>1311</v>
      </c>
      <c r="B378" s="88" t="s">
        <v>1016</v>
      </c>
      <c r="C378" s="118" t="s">
        <v>7019</v>
      </c>
      <c r="D378" s="116">
        <v>0</v>
      </c>
      <c r="E378" s="116">
        <v>0</v>
      </c>
      <c r="F378" s="116">
        <v>0</v>
      </c>
      <c r="G378" s="116">
        <v>0</v>
      </c>
      <c r="H378" s="116">
        <v>0</v>
      </c>
      <c r="I378" s="116">
        <v>0</v>
      </c>
      <c r="J378" s="116">
        <v>0</v>
      </c>
      <c r="K378" s="116">
        <v>0</v>
      </c>
      <c r="L378" s="116">
        <v>0</v>
      </c>
      <c r="M378" s="116">
        <v>0</v>
      </c>
      <c r="N378" s="116">
        <v>0</v>
      </c>
      <c r="O378" s="116">
        <v>0</v>
      </c>
      <c r="P378" s="116">
        <v>0</v>
      </c>
      <c r="Q378" s="116">
        <v>0</v>
      </c>
      <c r="R378" s="116">
        <v>0</v>
      </c>
      <c r="S378" s="116">
        <v>0</v>
      </c>
      <c r="T378" s="116">
        <v>0</v>
      </c>
      <c r="U378" s="116">
        <v>0</v>
      </c>
      <c r="V378" s="116">
        <v>0</v>
      </c>
      <c r="W378" s="116">
        <v>0</v>
      </c>
      <c r="X378" s="116">
        <v>0</v>
      </c>
      <c r="Y378" s="116">
        <v>0</v>
      </c>
      <c r="Z378" s="116">
        <v>0</v>
      </c>
      <c r="AA378" s="116">
        <v>0</v>
      </c>
      <c r="AB378" s="116">
        <v>0</v>
      </c>
      <c r="AC378" s="116">
        <v>0</v>
      </c>
      <c r="AD378" s="116">
        <v>0</v>
      </c>
      <c r="AE378" s="116">
        <v>0</v>
      </c>
      <c r="AF378" s="116">
        <v>0</v>
      </c>
      <c r="AG378" s="116">
        <v>0</v>
      </c>
      <c r="AH378" s="116">
        <v>0</v>
      </c>
      <c r="AI378" s="116">
        <v>0</v>
      </c>
      <c r="AJ378" s="116">
        <v>0</v>
      </c>
      <c r="AK378" s="116">
        <v>0</v>
      </c>
      <c r="AL378" s="95">
        <f t="shared" si="11"/>
        <v>0</v>
      </c>
      <c r="AO378" s="70"/>
    </row>
    <row r="379" spans="1:41" ht="33" customHeight="1">
      <c r="A379" s="87">
        <v>1312</v>
      </c>
      <c r="B379" s="88" t="s">
        <v>1017</v>
      </c>
      <c r="C379" s="118" t="s">
        <v>7019</v>
      </c>
      <c r="D379" s="116">
        <v>0</v>
      </c>
      <c r="E379" s="116">
        <v>0</v>
      </c>
      <c r="F379" s="116">
        <v>0</v>
      </c>
      <c r="G379" s="116">
        <v>0</v>
      </c>
      <c r="H379" s="116">
        <v>0</v>
      </c>
      <c r="I379" s="116">
        <v>0</v>
      </c>
      <c r="J379" s="116">
        <v>0</v>
      </c>
      <c r="K379" s="116">
        <v>0</v>
      </c>
      <c r="L379" s="116">
        <v>0</v>
      </c>
      <c r="M379" s="116">
        <v>0</v>
      </c>
      <c r="N379" s="116">
        <v>0</v>
      </c>
      <c r="O379" s="116">
        <v>0</v>
      </c>
      <c r="P379" s="116">
        <v>0</v>
      </c>
      <c r="Q379" s="116">
        <v>0</v>
      </c>
      <c r="R379" s="116">
        <v>0</v>
      </c>
      <c r="S379" s="116">
        <v>0</v>
      </c>
      <c r="T379" s="116">
        <v>0</v>
      </c>
      <c r="U379" s="116">
        <v>0</v>
      </c>
      <c r="V379" s="116">
        <v>0</v>
      </c>
      <c r="W379" s="116">
        <v>0</v>
      </c>
      <c r="X379" s="116">
        <v>0</v>
      </c>
      <c r="Y379" s="116">
        <v>0</v>
      </c>
      <c r="Z379" s="116">
        <v>0</v>
      </c>
      <c r="AA379" s="116">
        <v>0</v>
      </c>
      <c r="AB379" s="116">
        <v>0</v>
      </c>
      <c r="AC379" s="116">
        <v>0</v>
      </c>
      <c r="AD379" s="116">
        <v>0</v>
      </c>
      <c r="AE379" s="116">
        <v>0</v>
      </c>
      <c r="AF379" s="116">
        <v>0</v>
      </c>
      <c r="AG379" s="116">
        <v>0</v>
      </c>
      <c r="AH379" s="116">
        <v>0</v>
      </c>
      <c r="AI379" s="116">
        <v>0</v>
      </c>
      <c r="AJ379" s="116">
        <v>0</v>
      </c>
      <c r="AK379" s="116">
        <v>0</v>
      </c>
      <c r="AL379" s="95">
        <f t="shared" si="11"/>
        <v>0</v>
      </c>
      <c r="AO379" s="70"/>
    </row>
    <row r="380" spans="1:41" ht="33" customHeight="1">
      <c r="A380" s="87">
        <v>1313</v>
      </c>
      <c r="B380" s="88" t="s">
        <v>1018</v>
      </c>
      <c r="C380" s="118" t="s">
        <v>7019</v>
      </c>
      <c r="D380" s="116">
        <v>0</v>
      </c>
      <c r="E380" s="116">
        <v>0</v>
      </c>
      <c r="F380" s="116">
        <v>0</v>
      </c>
      <c r="G380" s="116">
        <v>0</v>
      </c>
      <c r="H380" s="116">
        <v>0</v>
      </c>
      <c r="I380" s="116">
        <v>0</v>
      </c>
      <c r="J380" s="116">
        <v>0</v>
      </c>
      <c r="K380" s="116">
        <v>0</v>
      </c>
      <c r="L380" s="116">
        <v>0</v>
      </c>
      <c r="M380" s="116">
        <v>0</v>
      </c>
      <c r="N380" s="116">
        <v>0</v>
      </c>
      <c r="O380" s="116">
        <v>0</v>
      </c>
      <c r="P380" s="116">
        <v>0</v>
      </c>
      <c r="Q380" s="116">
        <v>0</v>
      </c>
      <c r="R380" s="116">
        <v>0</v>
      </c>
      <c r="S380" s="116">
        <v>0</v>
      </c>
      <c r="T380" s="116">
        <v>0</v>
      </c>
      <c r="U380" s="116">
        <v>0</v>
      </c>
      <c r="V380" s="116">
        <v>0</v>
      </c>
      <c r="W380" s="116">
        <v>0</v>
      </c>
      <c r="X380" s="116">
        <v>0</v>
      </c>
      <c r="Y380" s="116">
        <v>0</v>
      </c>
      <c r="Z380" s="116">
        <v>0</v>
      </c>
      <c r="AA380" s="116">
        <v>0</v>
      </c>
      <c r="AB380" s="116">
        <v>0</v>
      </c>
      <c r="AC380" s="116">
        <v>0</v>
      </c>
      <c r="AD380" s="116">
        <v>0</v>
      </c>
      <c r="AE380" s="116">
        <v>0</v>
      </c>
      <c r="AF380" s="116">
        <v>0</v>
      </c>
      <c r="AG380" s="116">
        <v>0</v>
      </c>
      <c r="AH380" s="116">
        <v>0</v>
      </c>
      <c r="AI380" s="116">
        <v>0</v>
      </c>
      <c r="AJ380" s="116">
        <v>0</v>
      </c>
      <c r="AK380" s="116">
        <v>0</v>
      </c>
      <c r="AL380" s="95">
        <f t="shared" si="11"/>
        <v>0</v>
      </c>
      <c r="AO380" s="70"/>
    </row>
    <row r="381" spans="1:41" ht="33" customHeight="1">
      <c r="A381" s="87">
        <v>1314</v>
      </c>
      <c r="B381" s="88" t="s">
        <v>1019</v>
      </c>
      <c r="C381" s="118" t="s">
        <v>7019</v>
      </c>
      <c r="D381" s="116">
        <v>0</v>
      </c>
      <c r="E381" s="116">
        <v>0</v>
      </c>
      <c r="F381" s="116">
        <v>0</v>
      </c>
      <c r="G381" s="116">
        <v>0</v>
      </c>
      <c r="H381" s="116">
        <v>0</v>
      </c>
      <c r="I381" s="116">
        <v>0</v>
      </c>
      <c r="J381" s="116">
        <v>0</v>
      </c>
      <c r="K381" s="116">
        <v>0</v>
      </c>
      <c r="L381" s="116">
        <v>0</v>
      </c>
      <c r="M381" s="116">
        <v>0</v>
      </c>
      <c r="N381" s="116">
        <v>0</v>
      </c>
      <c r="O381" s="116">
        <v>0</v>
      </c>
      <c r="P381" s="116">
        <v>0</v>
      </c>
      <c r="Q381" s="116">
        <v>0</v>
      </c>
      <c r="R381" s="116">
        <v>0</v>
      </c>
      <c r="S381" s="116">
        <v>0</v>
      </c>
      <c r="T381" s="116">
        <v>0</v>
      </c>
      <c r="U381" s="116">
        <v>0</v>
      </c>
      <c r="V381" s="116">
        <v>0</v>
      </c>
      <c r="W381" s="116">
        <v>0</v>
      </c>
      <c r="X381" s="116">
        <v>0</v>
      </c>
      <c r="Y381" s="116">
        <v>0</v>
      </c>
      <c r="Z381" s="116">
        <v>0</v>
      </c>
      <c r="AA381" s="116">
        <v>0</v>
      </c>
      <c r="AB381" s="116">
        <v>0</v>
      </c>
      <c r="AC381" s="116">
        <v>0</v>
      </c>
      <c r="AD381" s="116">
        <v>0</v>
      </c>
      <c r="AE381" s="116">
        <v>0</v>
      </c>
      <c r="AF381" s="116">
        <v>0</v>
      </c>
      <c r="AG381" s="116">
        <v>0</v>
      </c>
      <c r="AH381" s="116">
        <v>0</v>
      </c>
      <c r="AI381" s="116">
        <v>0</v>
      </c>
      <c r="AJ381" s="116">
        <v>0</v>
      </c>
      <c r="AK381" s="116">
        <v>0</v>
      </c>
      <c r="AL381" s="95">
        <f t="shared" si="11"/>
        <v>0</v>
      </c>
      <c r="AO381" s="70"/>
    </row>
    <row r="382" spans="1:41" ht="33" customHeight="1">
      <c r="A382" s="87">
        <v>1315</v>
      </c>
      <c r="B382" s="88" t="s">
        <v>1020</v>
      </c>
      <c r="C382" s="118" t="s">
        <v>7019</v>
      </c>
      <c r="D382" s="116">
        <v>0</v>
      </c>
      <c r="E382" s="116">
        <v>0</v>
      </c>
      <c r="F382" s="116">
        <v>0</v>
      </c>
      <c r="G382" s="116">
        <v>0</v>
      </c>
      <c r="H382" s="116">
        <v>0</v>
      </c>
      <c r="I382" s="116">
        <v>0</v>
      </c>
      <c r="J382" s="116">
        <v>0</v>
      </c>
      <c r="K382" s="116">
        <v>0</v>
      </c>
      <c r="L382" s="116">
        <v>0</v>
      </c>
      <c r="M382" s="116">
        <v>0</v>
      </c>
      <c r="N382" s="116">
        <v>0</v>
      </c>
      <c r="O382" s="116">
        <v>0</v>
      </c>
      <c r="P382" s="116">
        <v>0</v>
      </c>
      <c r="Q382" s="116">
        <v>0</v>
      </c>
      <c r="R382" s="116">
        <v>0</v>
      </c>
      <c r="S382" s="116">
        <v>0</v>
      </c>
      <c r="T382" s="116">
        <v>0</v>
      </c>
      <c r="U382" s="116">
        <v>0</v>
      </c>
      <c r="V382" s="116">
        <v>0</v>
      </c>
      <c r="W382" s="116">
        <v>0</v>
      </c>
      <c r="X382" s="116">
        <v>0</v>
      </c>
      <c r="Y382" s="116">
        <v>0</v>
      </c>
      <c r="Z382" s="116">
        <v>0</v>
      </c>
      <c r="AA382" s="116">
        <v>0</v>
      </c>
      <c r="AB382" s="116">
        <v>0</v>
      </c>
      <c r="AC382" s="116">
        <v>0</v>
      </c>
      <c r="AD382" s="116">
        <v>0</v>
      </c>
      <c r="AE382" s="116">
        <v>0</v>
      </c>
      <c r="AF382" s="116">
        <v>0</v>
      </c>
      <c r="AG382" s="116">
        <v>0</v>
      </c>
      <c r="AH382" s="116">
        <v>0</v>
      </c>
      <c r="AI382" s="116">
        <v>0</v>
      </c>
      <c r="AJ382" s="116">
        <v>0</v>
      </c>
      <c r="AK382" s="116">
        <v>0</v>
      </c>
      <c r="AL382" s="95">
        <f t="shared" si="11"/>
        <v>0</v>
      </c>
      <c r="AO382" s="70"/>
    </row>
    <row r="383" spans="1:41" ht="33" customHeight="1">
      <c r="A383" s="87">
        <v>1316</v>
      </c>
      <c r="B383" s="88" t="s">
        <v>1021</v>
      </c>
      <c r="C383" s="118" t="s">
        <v>7019</v>
      </c>
      <c r="D383" s="116">
        <v>0</v>
      </c>
      <c r="E383" s="116">
        <v>0</v>
      </c>
      <c r="F383" s="116">
        <v>0</v>
      </c>
      <c r="G383" s="116">
        <v>0</v>
      </c>
      <c r="H383" s="116">
        <v>0</v>
      </c>
      <c r="I383" s="116">
        <v>0</v>
      </c>
      <c r="J383" s="116">
        <v>0</v>
      </c>
      <c r="K383" s="116">
        <v>0</v>
      </c>
      <c r="L383" s="116">
        <v>0</v>
      </c>
      <c r="M383" s="116">
        <v>0</v>
      </c>
      <c r="N383" s="116">
        <v>0</v>
      </c>
      <c r="O383" s="116">
        <v>0</v>
      </c>
      <c r="P383" s="116">
        <v>0</v>
      </c>
      <c r="Q383" s="116">
        <v>0</v>
      </c>
      <c r="R383" s="116">
        <v>0</v>
      </c>
      <c r="S383" s="116">
        <v>0</v>
      </c>
      <c r="T383" s="116">
        <v>0</v>
      </c>
      <c r="U383" s="116">
        <v>0</v>
      </c>
      <c r="V383" s="116">
        <v>0</v>
      </c>
      <c r="W383" s="116">
        <v>0</v>
      </c>
      <c r="X383" s="116">
        <v>0</v>
      </c>
      <c r="Y383" s="116">
        <v>0</v>
      </c>
      <c r="Z383" s="116">
        <v>0</v>
      </c>
      <c r="AA383" s="116">
        <v>0</v>
      </c>
      <c r="AB383" s="116">
        <v>0</v>
      </c>
      <c r="AC383" s="116">
        <v>0</v>
      </c>
      <c r="AD383" s="116">
        <v>0</v>
      </c>
      <c r="AE383" s="116">
        <v>0</v>
      </c>
      <c r="AF383" s="116">
        <v>0</v>
      </c>
      <c r="AG383" s="116">
        <v>0</v>
      </c>
      <c r="AH383" s="116">
        <v>0</v>
      </c>
      <c r="AI383" s="116">
        <v>0</v>
      </c>
      <c r="AJ383" s="116">
        <v>0</v>
      </c>
      <c r="AK383" s="116">
        <v>0</v>
      </c>
      <c r="AL383" s="95">
        <f t="shared" si="11"/>
        <v>0</v>
      </c>
      <c r="AO383" s="70"/>
    </row>
    <row r="384" spans="1:41" ht="33" customHeight="1">
      <c r="A384" s="87">
        <v>1317</v>
      </c>
      <c r="B384" s="88" t="s">
        <v>1022</v>
      </c>
      <c r="C384" s="118" t="s">
        <v>7019</v>
      </c>
      <c r="D384" s="116">
        <v>0</v>
      </c>
      <c r="E384" s="116">
        <v>0</v>
      </c>
      <c r="F384" s="116">
        <v>0</v>
      </c>
      <c r="G384" s="116">
        <v>0</v>
      </c>
      <c r="H384" s="116">
        <v>0</v>
      </c>
      <c r="I384" s="116">
        <v>0</v>
      </c>
      <c r="J384" s="116">
        <v>0</v>
      </c>
      <c r="K384" s="116">
        <v>0</v>
      </c>
      <c r="L384" s="116">
        <v>0</v>
      </c>
      <c r="M384" s="116">
        <v>0</v>
      </c>
      <c r="N384" s="116">
        <v>0</v>
      </c>
      <c r="O384" s="116">
        <v>0</v>
      </c>
      <c r="P384" s="116">
        <v>0</v>
      </c>
      <c r="Q384" s="116">
        <v>0</v>
      </c>
      <c r="R384" s="116">
        <v>0</v>
      </c>
      <c r="S384" s="116">
        <v>0</v>
      </c>
      <c r="T384" s="116">
        <v>0</v>
      </c>
      <c r="U384" s="116">
        <v>0</v>
      </c>
      <c r="V384" s="116">
        <v>0</v>
      </c>
      <c r="W384" s="116">
        <v>0</v>
      </c>
      <c r="X384" s="116">
        <v>0</v>
      </c>
      <c r="Y384" s="116">
        <v>0</v>
      </c>
      <c r="Z384" s="116">
        <v>0</v>
      </c>
      <c r="AA384" s="116">
        <v>0</v>
      </c>
      <c r="AB384" s="116">
        <v>0</v>
      </c>
      <c r="AC384" s="116">
        <v>0</v>
      </c>
      <c r="AD384" s="116">
        <v>0</v>
      </c>
      <c r="AE384" s="116">
        <v>0</v>
      </c>
      <c r="AF384" s="116">
        <v>0</v>
      </c>
      <c r="AG384" s="116">
        <v>0</v>
      </c>
      <c r="AH384" s="116">
        <v>0</v>
      </c>
      <c r="AI384" s="116">
        <v>0</v>
      </c>
      <c r="AJ384" s="116">
        <v>0</v>
      </c>
      <c r="AK384" s="116">
        <v>0</v>
      </c>
      <c r="AL384" s="95">
        <f t="shared" si="11"/>
        <v>0</v>
      </c>
      <c r="AO384" s="70"/>
    </row>
    <row r="385" spans="1:41" ht="33" customHeight="1">
      <c r="A385" s="87">
        <v>1318</v>
      </c>
      <c r="B385" s="88" t="s">
        <v>1023</v>
      </c>
      <c r="C385" s="118" t="s">
        <v>7019</v>
      </c>
      <c r="D385" s="116">
        <v>0</v>
      </c>
      <c r="E385" s="116">
        <v>0</v>
      </c>
      <c r="F385" s="116">
        <v>0</v>
      </c>
      <c r="G385" s="116">
        <v>0</v>
      </c>
      <c r="H385" s="116">
        <v>0</v>
      </c>
      <c r="I385" s="116">
        <v>0</v>
      </c>
      <c r="J385" s="116">
        <v>0</v>
      </c>
      <c r="K385" s="116">
        <v>0</v>
      </c>
      <c r="L385" s="116">
        <v>0</v>
      </c>
      <c r="M385" s="116">
        <v>0</v>
      </c>
      <c r="N385" s="116">
        <v>0</v>
      </c>
      <c r="O385" s="116">
        <v>0</v>
      </c>
      <c r="P385" s="116">
        <v>0</v>
      </c>
      <c r="Q385" s="116">
        <v>0</v>
      </c>
      <c r="R385" s="116">
        <v>0</v>
      </c>
      <c r="S385" s="116">
        <v>0</v>
      </c>
      <c r="T385" s="116">
        <v>0</v>
      </c>
      <c r="U385" s="116">
        <v>0</v>
      </c>
      <c r="V385" s="116">
        <v>0</v>
      </c>
      <c r="W385" s="116">
        <v>0</v>
      </c>
      <c r="X385" s="116">
        <v>0</v>
      </c>
      <c r="Y385" s="116">
        <v>0</v>
      </c>
      <c r="Z385" s="116">
        <v>0</v>
      </c>
      <c r="AA385" s="116">
        <v>0</v>
      </c>
      <c r="AB385" s="116">
        <v>0</v>
      </c>
      <c r="AC385" s="116">
        <v>0</v>
      </c>
      <c r="AD385" s="116">
        <v>0</v>
      </c>
      <c r="AE385" s="116">
        <v>0</v>
      </c>
      <c r="AF385" s="116">
        <v>0</v>
      </c>
      <c r="AG385" s="116">
        <v>0</v>
      </c>
      <c r="AH385" s="116">
        <v>0</v>
      </c>
      <c r="AI385" s="116">
        <v>0</v>
      </c>
      <c r="AJ385" s="116">
        <v>0</v>
      </c>
      <c r="AK385" s="116">
        <v>0</v>
      </c>
      <c r="AL385" s="95">
        <f t="shared" si="11"/>
        <v>0</v>
      </c>
      <c r="AO385" s="70"/>
    </row>
    <row r="386" spans="1:41" ht="33" customHeight="1">
      <c r="A386" s="87">
        <v>1319</v>
      </c>
      <c r="B386" s="88" t="s">
        <v>398</v>
      </c>
      <c r="C386" s="118" t="s">
        <v>7019</v>
      </c>
      <c r="D386" s="116">
        <v>0</v>
      </c>
      <c r="E386" s="116">
        <v>0</v>
      </c>
      <c r="F386" s="116">
        <v>0</v>
      </c>
      <c r="G386" s="116">
        <v>0</v>
      </c>
      <c r="H386" s="116">
        <v>0</v>
      </c>
      <c r="I386" s="116">
        <v>0</v>
      </c>
      <c r="J386" s="116">
        <v>0</v>
      </c>
      <c r="K386" s="116">
        <v>0</v>
      </c>
      <c r="L386" s="116">
        <v>0</v>
      </c>
      <c r="M386" s="116">
        <v>0</v>
      </c>
      <c r="N386" s="116">
        <v>0</v>
      </c>
      <c r="O386" s="116">
        <v>0</v>
      </c>
      <c r="P386" s="116">
        <v>0</v>
      </c>
      <c r="Q386" s="116">
        <v>0</v>
      </c>
      <c r="R386" s="116">
        <v>0</v>
      </c>
      <c r="S386" s="116">
        <v>0</v>
      </c>
      <c r="T386" s="116">
        <v>0</v>
      </c>
      <c r="U386" s="116">
        <v>0</v>
      </c>
      <c r="V386" s="116">
        <v>0</v>
      </c>
      <c r="W386" s="116">
        <v>0</v>
      </c>
      <c r="X386" s="116">
        <v>0</v>
      </c>
      <c r="Y386" s="116">
        <v>0</v>
      </c>
      <c r="Z386" s="116">
        <v>0</v>
      </c>
      <c r="AA386" s="116">
        <v>0</v>
      </c>
      <c r="AB386" s="116">
        <v>0</v>
      </c>
      <c r="AC386" s="116">
        <v>0</v>
      </c>
      <c r="AD386" s="116">
        <v>0</v>
      </c>
      <c r="AE386" s="116">
        <v>0</v>
      </c>
      <c r="AF386" s="116">
        <v>0</v>
      </c>
      <c r="AG386" s="116">
        <v>0</v>
      </c>
      <c r="AH386" s="116">
        <v>0</v>
      </c>
      <c r="AI386" s="116">
        <v>0</v>
      </c>
      <c r="AJ386" s="116">
        <v>0</v>
      </c>
      <c r="AK386" s="116">
        <v>0</v>
      </c>
      <c r="AL386" s="95">
        <f t="shared" si="11"/>
        <v>0</v>
      </c>
      <c r="AO386" s="70"/>
    </row>
    <row r="387" spans="1:41" ht="33" customHeight="1">
      <c r="A387" s="87">
        <v>1320</v>
      </c>
      <c r="B387" s="88" t="s">
        <v>1024</v>
      </c>
      <c r="C387" s="118" t="s">
        <v>7019</v>
      </c>
      <c r="D387" s="116">
        <v>0</v>
      </c>
      <c r="E387" s="116">
        <v>0</v>
      </c>
      <c r="F387" s="116">
        <v>0</v>
      </c>
      <c r="G387" s="116">
        <v>0</v>
      </c>
      <c r="H387" s="116">
        <v>0</v>
      </c>
      <c r="I387" s="116">
        <v>0</v>
      </c>
      <c r="J387" s="116">
        <v>0</v>
      </c>
      <c r="K387" s="116">
        <v>0</v>
      </c>
      <c r="L387" s="116">
        <v>0</v>
      </c>
      <c r="M387" s="116">
        <v>0</v>
      </c>
      <c r="N387" s="116">
        <v>0</v>
      </c>
      <c r="O387" s="116">
        <v>0</v>
      </c>
      <c r="P387" s="116">
        <v>0</v>
      </c>
      <c r="Q387" s="116">
        <v>0</v>
      </c>
      <c r="R387" s="116">
        <v>0</v>
      </c>
      <c r="S387" s="116">
        <v>0</v>
      </c>
      <c r="T387" s="116">
        <v>0</v>
      </c>
      <c r="U387" s="116">
        <v>0</v>
      </c>
      <c r="V387" s="116">
        <v>0</v>
      </c>
      <c r="W387" s="116">
        <v>0</v>
      </c>
      <c r="X387" s="116">
        <v>0</v>
      </c>
      <c r="Y387" s="116">
        <v>0</v>
      </c>
      <c r="Z387" s="116">
        <v>0</v>
      </c>
      <c r="AA387" s="116">
        <v>0</v>
      </c>
      <c r="AB387" s="116">
        <v>0</v>
      </c>
      <c r="AC387" s="116">
        <v>0</v>
      </c>
      <c r="AD387" s="116">
        <v>0</v>
      </c>
      <c r="AE387" s="116">
        <v>0</v>
      </c>
      <c r="AF387" s="116">
        <v>0</v>
      </c>
      <c r="AG387" s="116">
        <v>0</v>
      </c>
      <c r="AH387" s="116">
        <v>0</v>
      </c>
      <c r="AI387" s="116">
        <v>0</v>
      </c>
      <c r="AJ387" s="116">
        <v>0</v>
      </c>
      <c r="AK387" s="116">
        <v>0</v>
      </c>
      <c r="AL387" s="95">
        <f t="shared" si="11"/>
        <v>0</v>
      </c>
      <c r="AO387" s="70"/>
    </row>
    <row r="388" spans="1:41" ht="33" customHeight="1">
      <c r="A388" s="87">
        <v>1321</v>
      </c>
      <c r="B388" s="88" t="s">
        <v>1025</v>
      </c>
      <c r="C388" s="118" t="s">
        <v>7019</v>
      </c>
      <c r="D388" s="116">
        <v>0</v>
      </c>
      <c r="E388" s="116">
        <v>0</v>
      </c>
      <c r="F388" s="116">
        <v>0</v>
      </c>
      <c r="G388" s="116">
        <v>0</v>
      </c>
      <c r="H388" s="116">
        <v>0</v>
      </c>
      <c r="I388" s="116">
        <v>0</v>
      </c>
      <c r="J388" s="116">
        <v>0</v>
      </c>
      <c r="K388" s="116">
        <v>0</v>
      </c>
      <c r="L388" s="116">
        <v>0</v>
      </c>
      <c r="M388" s="116">
        <v>0</v>
      </c>
      <c r="N388" s="116">
        <v>0</v>
      </c>
      <c r="O388" s="116">
        <v>0</v>
      </c>
      <c r="P388" s="116">
        <v>0</v>
      </c>
      <c r="Q388" s="116">
        <v>0</v>
      </c>
      <c r="R388" s="116">
        <v>0</v>
      </c>
      <c r="S388" s="116">
        <v>0</v>
      </c>
      <c r="T388" s="116">
        <v>0</v>
      </c>
      <c r="U388" s="116">
        <v>0</v>
      </c>
      <c r="V388" s="116">
        <v>0</v>
      </c>
      <c r="W388" s="116">
        <v>0</v>
      </c>
      <c r="X388" s="116">
        <v>0</v>
      </c>
      <c r="Y388" s="116">
        <v>0</v>
      </c>
      <c r="Z388" s="116">
        <v>0</v>
      </c>
      <c r="AA388" s="116">
        <v>0</v>
      </c>
      <c r="AB388" s="116">
        <v>0</v>
      </c>
      <c r="AC388" s="116">
        <v>0</v>
      </c>
      <c r="AD388" s="116">
        <v>0</v>
      </c>
      <c r="AE388" s="116">
        <v>0</v>
      </c>
      <c r="AF388" s="116">
        <v>0</v>
      </c>
      <c r="AG388" s="116">
        <v>0</v>
      </c>
      <c r="AH388" s="116">
        <v>0</v>
      </c>
      <c r="AI388" s="116">
        <v>0</v>
      </c>
      <c r="AJ388" s="116">
        <v>0</v>
      </c>
      <c r="AK388" s="116">
        <v>0</v>
      </c>
      <c r="AL388" s="95">
        <f t="shared" si="11"/>
        <v>0</v>
      </c>
      <c r="AO388" s="70"/>
    </row>
    <row r="389" spans="1:41" ht="33" customHeight="1">
      <c r="A389" s="87">
        <v>1322</v>
      </c>
      <c r="B389" s="88" t="s">
        <v>1026</v>
      </c>
      <c r="C389" s="118" t="s">
        <v>7019</v>
      </c>
      <c r="D389" s="116">
        <v>0</v>
      </c>
      <c r="E389" s="116">
        <v>0</v>
      </c>
      <c r="F389" s="116">
        <v>0</v>
      </c>
      <c r="G389" s="116">
        <v>0</v>
      </c>
      <c r="H389" s="116">
        <v>0</v>
      </c>
      <c r="I389" s="116">
        <v>0</v>
      </c>
      <c r="J389" s="116">
        <v>0</v>
      </c>
      <c r="K389" s="116">
        <v>0</v>
      </c>
      <c r="L389" s="116">
        <v>0</v>
      </c>
      <c r="M389" s="116">
        <v>0</v>
      </c>
      <c r="N389" s="116">
        <v>0</v>
      </c>
      <c r="O389" s="116">
        <v>0</v>
      </c>
      <c r="P389" s="116">
        <v>0</v>
      </c>
      <c r="Q389" s="116">
        <v>0</v>
      </c>
      <c r="R389" s="116">
        <v>0</v>
      </c>
      <c r="S389" s="116">
        <v>0</v>
      </c>
      <c r="T389" s="116">
        <v>0</v>
      </c>
      <c r="U389" s="116">
        <v>0</v>
      </c>
      <c r="V389" s="116">
        <v>0</v>
      </c>
      <c r="W389" s="116">
        <v>0</v>
      </c>
      <c r="X389" s="116">
        <v>0</v>
      </c>
      <c r="Y389" s="116">
        <v>0</v>
      </c>
      <c r="Z389" s="116">
        <v>0</v>
      </c>
      <c r="AA389" s="116">
        <v>0</v>
      </c>
      <c r="AB389" s="116">
        <v>0</v>
      </c>
      <c r="AC389" s="116">
        <v>0</v>
      </c>
      <c r="AD389" s="116">
        <v>0</v>
      </c>
      <c r="AE389" s="116">
        <v>0</v>
      </c>
      <c r="AF389" s="116">
        <v>0</v>
      </c>
      <c r="AG389" s="116">
        <v>0</v>
      </c>
      <c r="AH389" s="116">
        <v>0</v>
      </c>
      <c r="AI389" s="116">
        <v>0</v>
      </c>
      <c r="AJ389" s="116">
        <v>0</v>
      </c>
      <c r="AK389" s="116">
        <v>0</v>
      </c>
      <c r="AL389" s="95">
        <f t="shared" si="11"/>
        <v>0</v>
      </c>
      <c r="AO389" s="70"/>
    </row>
    <row r="390" spans="1:41" ht="33" customHeight="1">
      <c r="A390" s="87">
        <v>1323</v>
      </c>
      <c r="B390" s="88" t="s">
        <v>1027</v>
      </c>
      <c r="C390" s="118" t="s">
        <v>7019</v>
      </c>
      <c r="D390" s="116">
        <v>0</v>
      </c>
      <c r="E390" s="116">
        <v>0</v>
      </c>
      <c r="F390" s="116">
        <v>0</v>
      </c>
      <c r="G390" s="116">
        <v>0</v>
      </c>
      <c r="H390" s="116">
        <v>0</v>
      </c>
      <c r="I390" s="116">
        <v>0</v>
      </c>
      <c r="J390" s="116">
        <v>0</v>
      </c>
      <c r="K390" s="116">
        <v>0</v>
      </c>
      <c r="L390" s="116">
        <v>0</v>
      </c>
      <c r="M390" s="116">
        <v>0</v>
      </c>
      <c r="N390" s="116">
        <v>0</v>
      </c>
      <c r="O390" s="116">
        <v>0</v>
      </c>
      <c r="P390" s="116">
        <v>0</v>
      </c>
      <c r="Q390" s="116">
        <v>0</v>
      </c>
      <c r="R390" s="116">
        <v>0</v>
      </c>
      <c r="S390" s="116">
        <v>0</v>
      </c>
      <c r="T390" s="116">
        <v>0</v>
      </c>
      <c r="U390" s="116">
        <v>0</v>
      </c>
      <c r="V390" s="116">
        <v>0</v>
      </c>
      <c r="W390" s="116">
        <v>0</v>
      </c>
      <c r="X390" s="116">
        <v>0</v>
      </c>
      <c r="Y390" s="116">
        <v>0</v>
      </c>
      <c r="Z390" s="116">
        <v>0</v>
      </c>
      <c r="AA390" s="116">
        <v>0</v>
      </c>
      <c r="AB390" s="116">
        <v>0</v>
      </c>
      <c r="AC390" s="116">
        <v>0</v>
      </c>
      <c r="AD390" s="116">
        <v>0</v>
      </c>
      <c r="AE390" s="116">
        <v>0</v>
      </c>
      <c r="AF390" s="116">
        <v>0</v>
      </c>
      <c r="AG390" s="116">
        <v>0</v>
      </c>
      <c r="AH390" s="116">
        <v>0</v>
      </c>
      <c r="AI390" s="116">
        <v>0</v>
      </c>
      <c r="AJ390" s="116">
        <v>0</v>
      </c>
      <c r="AK390" s="116">
        <v>0</v>
      </c>
      <c r="AL390" s="95">
        <f t="shared" si="11"/>
        <v>0</v>
      </c>
      <c r="AO390" s="70"/>
    </row>
    <row r="391" spans="1:41" ht="33" customHeight="1">
      <c r="A391" s="87">
        <v>1324</v>
      </c>
      <c r="B391" s="88" t="s">
        <v>1028</v>
      </c>
      <c r="C391" s="118" t="s">
        <v>7019</v>
      </c>
      <c r="D391" s="116">
        <v>0</v>
      </c>
      <c r="E391" s="116">
        <v>0</v>
      </c>
      <c r="F391" s="116">
        <v>0</v>
      </c>
      <c r="G391" s="116">
        <v>0</v>
      </c>
      <c r="H391" s="116">
        <v>0</v>
      </c>
      <c r="I391" s="116">
        <v>0</v>
      </c>
      <c r="J391" s="116">
        <v>0</v>
      </c>
      <c r="K391" s="116">
        <v>0</v>
      </c>
      <c r="L391" s="116">
        <v>0</v>
      </c>
      <c r="M391" s="116">
        <v>0</v>
      </c>
      <c r="N391" s="116">
        <v>0</v>
      </c>
      <c r="O391" s="116">
        <v>0</v>
      </c>
      <c r="P391" s="116">
        <v>0</v>
      </c>
      <c r="Q391" s="116">
        <v>0</v>
      </c>
      <c r="R391" s="116">
        <v>0</v>
      </c>
      <c r="S391" s="116">
        <v>0</v>
      </c>
      <c r="T391" s="116">
        <v>0</v>
      </c>
      <c r="U391" s="116">
        <v>0</v>
      </c>
      <c r="V391" s="116">
        <v>0</v>
      </c>
      <c r="W391" s="116">
        <v>0</v>
      </c>
      <c r="X391" s="116">
        <v>0</v>
      </c>
      <c r="Y391" s="116">
        <v>0</v>
      </c>
      <c r="Z391" s="116">
        <v>0</v>
      </c>
      <c r="AA391" s="116">
        <v>0</v>
      </c>
      <c r="AB391" s="116">
        <v>0</v>
      </c>
      <c r="AC391" s="116">
        <v>0</v>
      </c>
      <c r="AD391" s="116">
        <v>0</v>
      </c>
      <c r="AE391" s="116">
        <v>0</v>
      </c>
      <c r="AF391" s="116">
        <v>0</v>
      </c>
      <c r="AG391" s="116">
        <v>0</v>
      </c>
      <c r="AH391" s="116">
        <v>0</v>
      </c>
      <c r="AI391" s="116">
        <v>0</v>
      </c>
      <c r="AJ391" s="116">
        <v>0</v>
      </c>
      <c r="AK391" s="116">
        <v>0</v>
      </c>
      <c r="AL391" s="95">
        <f t="shared" si="11"/>
        <v>0</v>
      </c>
      <c r="AO391" s="70"/>
    </row>
    <row r="392" spans="1:41" ht="33" customHeight="1">
      <c r="A392" s="87">
        <v>1325</v>
      </c>
      <c r="B392" s="88" t="s">
        <v>1029</v>
      </c>
      <c r="C392" s="118" t="s">
        <v>7019</v>
      </c>
      <c r="D392" s="116">
        <v>0</v>
      </c>
      <c r="E392" s="116">
        <v>0</v>
      </c>
      <c r="F392" s="116">
        <v>0</v>
      </c>
      <c r="G392" s="116">
        <v>0</v>
      </c>
      <c r="H392" s="116">
        <v>0</v>
      </c>
      <c r="I392" s="116">
        <v>0</v>
      </c>
      <c r="J392" s="116">
        <v>0</v>
      </c>
      <c r="K392" s="116">
        <v>0</v>
      </c>
      <c r="L392" s="116">
        <v>0</v>
      </c>
      <c r="M392" s="116">
        <v>0</v>
      </c>
      <c r="N392" s="116">
        <v>0</v>
      </c>
      <c r="O392" s="116">
        <v>0</v>
      </c>
      <c r="P392" s="116">
        <v>0</v>
      </c>
      <c r="Q392" s="116">
        <v>0</v>
      </c>
      <c r="R392" s="116">
        <v>0</v>
      </c>
      <c r="S392" s="116">
        <v>0</v>
      </c>
      <c r="T392" s="116">
        <v>0</v>
      </c>
      <c r="U392" s="116">
        <v>0</v>
      </c>
      <c r="V392" s="116">
        <v>0</v>
      </c>
      <c r="W392" s="116">
        <v>0</v>
      </c>
      <c r="X392" s="116">
        <v>0</v>
      </c>
      <c r="Y392" s="116">
        <v>0</v>
      </c>
      <c r="Z392" s="116">
        <v>0</v>
      </c>
      <c r="AA392" s="116">
        <v>0</v>
      </c>
      <c r="AB392" s="116">
        <v>0</v>
      </c>
      <c r="AC392" s="116">
        <v>0</v>
      </c>
      <c r="AD392" s="116">
        <v>0</v>
      </c>
      <c r="AE392" s="116">
        <v>0</v>
      </c>
      <c r="AF392" s="116">
        <v>0</v>
      </c>
      <c r="AG392" s="116">
        <v>0</v>
      </c>
      <c r="AH392" s="116">
        <v>0</v>
      </c>
      <c r="AI392" s="116">
        <v>0</v>
      </c>
      <c r="AJ392" s="116">
        <v>0</v>
      </c>
      <c r="AK392" s="116">
        <v>0</v>
      </c>
      <c r="AL392" s="95">
        <f t="shared" si="11"/>
        <v>0</v>
      </c>
      <c r="AO392" s="70"/>
    </row>
    <row r="393" spans="1:41" ht="33" customHeight="1">
      <c r="A393" s="87">
        <v>1326</v>
      </c>
      <c r="B393" s="88" t="s">
        <v>1030</v>
      </c>
      <c r="C393" s="118" t="s">
        <v>7019</v>
      </c>
      <c r="D393" s="116">
        <v>0</v>
      </c>
      <c r="E393" s="116">
        <v>0</v>
      </c>
      <c r="F393" s="116">
        <v>0</v>
      </c>
      <c r="G393" s="116">
        <v>0</v>
      </c>
      <c r="H393" s="116">
        <v>0</v>
      </c>
      <c r="I393" s="116">
        <v>0</v>
      </c>
      <c r="J393" s="116">
        <v>0</v>
      </c>
      <c r="K393" s="116">
        <v>0</v>
      </c>
      <c r="L393" s="116">
        <v>0</v>
      </c>
      <c r="M393" s="116">
        <v>0</v>
      </c>
      <c r="N393" s="116">
        <v>0</v>
      </c>
      <c r="O393" s="116">
        <v>0</v>
      </c>
      <c r="P393" s="116">
        <v>0</v>
      </c>
      <c r="Q393" s="116">
        <v>0</v>
      </c>
      <c r="R393" s="116">
        <v>0</v>
      </c>
      <c r="S393" s="116">
        <v>0</v>
      </c>
      <c r="T393" s="116">
        <v>0</v>
      </c>
      <c r="U393" s="116">
        <v>0</v>
      </c>
      <c r="V393" s="116">
        <v>0</v>
      </c>
      <c r="W393" s="116">
        <v>0</v>
      </c>
      <c r="X393" s="116">
        <v>0</v>
      </c>
      <c r="Y393" s="116">
        <v>0</v>
      </c>
      <c r="Z393" s="116">
        <v>0</v>
      </c>
      <c r="AA393" s="116">
        <v>0</v>
      </c>
      <c r="AB393" s="116">
        <v>0</v>
      </c>
      <c r="AC393" s="116">
        <v>0</v>
      </c>
      <c r="AD393" s="116">
        <v>0</v>
      </c>
      <c r="AE393" s="116">
        <v>0</v>
      </c>
      <c r="AF393" s="116">
        <v>0</v>
      </c>
      <c r="AG393" s="116">
        <v>0</v>
      </c>
      <c r="AH393" s="116">
        <v>0</v>
      </c>
      <c r="AI393" s="116">
        <v>0</v>
      </c>
      <c r="AJ393" s="116">
        <v>0</v>
      </c>
      <c r="AK393" s="116">
        <v>0</v>
      </c>
      <c r="AL393" s="95">
        <f t="shared" si="11"/>
        <v>0</v>
      </c>
      <c r="AO393" s="70"/>
    </row>
    <row r="394" spans="1:41" ht="33" customHeight="1">
      <c r="A394" s="87">
        <v>1327</v>
      </c>
      <c r="B394" s="88" t="s">
        <v>1031</v>
      </c>
      <c r="C394" s="118" t="s">
        <v>7019</v>
      </c>
      <c r="D394" s="116">
        <v>0</v>
      </c>
      <c r="E394" s="116">
        <v>0</v>
      </c>
      <c r="F394" s="116">
        <v>0</v>
      </c>
      <c r="G394" s="116">
        <v>0</v>
      </c>
      <c r="H394" s="116">
        <v>0</v>
      </c>
      <c r="I394" s="116">
        <v>0</v>
      </c>
      <c r="J394" s="116">
        <v>0</v>
      </c>
      <c r="K394" s="116">
        <v>0</v>
      </c>
      <c r="L394" s="116">
        <v>0</v>
      </c>
      <c r="M394" s="116">
        <v>0</v>
      </c>
      <c r="N394" s="116">
        <v>0</v>
      </c>
      <c r="O394" s="116">
        <v>0</v>
      </c>
      <c r="P394" s="116">
        <v>0</v>
      </c>
      <c r="Q394" s="116">
        <v>0</v>
      </c>
      <c r="R394" s="116">
        <v>0</v>
      </c>
      <c r="S394" s="116">
        <v>0</v>
      </c>
      <c r="T394" s="116">
        <v>0</v>
      </c>
      <c r="U394" s="116">
        <v>0</v>
      </c>
      <c r="V394" s="116">
        <v>0</v>
      </c>
      <c r="W394" s="116">
        <v>0</v>
      </c>
      <c r="X394" s="116">
        <v>0</v>
      </c>
      <c r="Y394" s="116">
        <v>0</v>
      </c>
      <c r="Z394" s="116">
        <v>0</v>
      </c>
      <c r="AA394" s="116">
        <v>0</v>
      </c>
      <c r="AB394" s="116">
        <v>0</v>
      </c>
      <c r="AC394" s="116">
        <v>0</v>
      </c>
      <c r="AD394" s="116">
        <v>0</v>
      </c>
      <c r="AE394" s="116">
        <v>0</v>
      </c>
      <c r="AF394" s="116">
        <v>0</v>
      </c>
      <c r="AG394" s="116">
        <v>0</v>
      </c>
      <c r="AH394" s="116">
        <v>0</v>
      </c>
      <c r="AI394" s="116">
        <v>0</v>
      </c>
      <c r="AJ394" s="116">
        <v>0</v>
      </c>
      <c r="AK394" s="116">
        <v>0</v>
      </c>
      <c r="AL394" s="95">
        <f t="shared" si="11"/>
        <v>0</v>
      </c>
      <c r="AO394" s="70"/>
    </row>
    <row r="395" spans="1:41" ht="33" customHeight="1">
      <c r="A395" s="87">
        <v>1328</v>
      </c>
      <c r="B395" s="88" t="s">
        <v>1032</v>
      </c>
      <c r="C395" s="118" t="s">
        <v>7019</v>
      </c>
      <c r="D395" s="116">
        <v>0</v>
      </c>
      <c r="E395" s="116">
        <v>0</v>
      </c>
      <c r="F395" s="116">
        <v>0</v>
      </c>
      <c r="G395" s="116">
        <v>0</v>
      </c>
      <c r="H395" s="116">
        <v>0</v>
      </c>
      <c r="I395" s="116">
        <v>0</v>
      </c>
      <c r="J395" s="116">
        <v>0</v>
      </c>
      <c r="K395" s="116">
        <v>0</v>
      </c>
      <c r="L395" s="116">
        <v>0</v>
      </c>
      <c r="M395" s="116">
        <v>0</v>
      </c>
      <c r="N395" s="116">
        <v>0</v>
      </c>
      <c r="O395" s="116">
        <v>0</v>
      </c>
      <c r="P395" s="116">
        <v>0</v>
      </c>
      <c r="Q395" s="116">
        <v>0</v>
      </c>
      <c r="R395" s="116">
        <v>0</v>
      </c>
      <c r="S395" s="116">
        <v>0</v>
      </c>
      <c r="T395" s="116">
        <v>0</v>
      </c>
      <c r="U395" s="116">
        <v>0</v>
      </c>
      <c r="V395" s="116">
        <v>0</v>
      </c>
      <c r="W395" s="116">
        <v>0</v>
      </c>
      <c r="X395" s="116">
        <v>0</v>
      </c>
      <c r="Y395" s="116">
        <v>0</v>
      </c>
      <c r="Z395" s="116">
        <v>0</v>
      </c>
      <c r="AA395" s="116">
        <v>0</v>
      </c>
      <c r="AB395" s="116">
        <v>0</v>
      </c>
      <c r="AC395" s="116">
        <v>0</v>
      </c>
      <c r="AD395" s="116">
        <v>0</v>
      </c>
      <c r="AE395" s="116">
        <v>0</v>
      </c>
      <c r="AF395" s="116">
        <v>0</v>
      </c>
      <c r="AG395" s="116">
        <v>0</v>
      </c>
      <c r="AH395" s="116">
        <v>0</v>
      </c>
      <c r="AI395" s="116">
        <v>0</v>
      </c>
      <c r="AJ395" s="116">
        <v>0</v>
      </c>
      <c r="AK395" s="116">
        <v>0</v>
      </c>
      <c r="AL395" s="95">
        <f t="shared" si="11"/>
        <v>0</v>
      </c>
      <c r="AO395" s="70"/>
    </row>
    <row r="396" spans="1:41" ht="33" customHeight="1">
      <c r="A396" s="87">
        <v>1329</v>
      </c>
      <c r="B396" s="88" t="s">
        <v>1033</v>
      </c>
      <c r="C396" s="118" t="s">
        <v>7019</v>
      </c>
      <c r="D396" s="116">
        <v>0</v>
      </c>
      <c r="E396" s="116">
        <v>0</v>
      </c>
      <c r="F396" s="116">
        <v>0</v>
      </c>
      <c r="G396" s="116">
        <v>0</v>
      </c>
      <c r="H396" s="116">
        <v>0</v>
      </c>
      <c r="I396" s="116">
        <v>0</v>
      </c>
      <c r="J396" s="116">
        <v>0</v>
      </c>
      <c r="K396" s="116">
        <v>0</v>
      </c>
      <c r="L396" s="116">
        <v>0</v>
      </c>
      <c r="M396" s="116">
        <v>0</v>
      </c>
      <c r="N396" s="116">
        <v>0</v>
      </c>
      <c r="O396" s="116">
        <v>0</v>
      </c>
      <c r="P396" s="116">
        <v>0</v>
      </c>
      <c r="Q396" s="116">
        <v>0</v>
      </c>
      <c r="R396" s="116">
        <v>0</v>
      </c>
      <c r="S396" s="116">
        <v>0</v>
      </c>
      <c r="T396" s="116">
        <v>0</v>
      </c>
      <c r="U396" s="116">
        <v>0</v>
      </c>
      <c r="V396" s="116">
        <v>0</v>
      </c>
      <c r="W396" s="116">
        <v>0</v>
      </c>
      <c r="X396" s="116">
        <v>0</v>
      </c>
      <c r="Y396" s="116">
        <v>0</v>
      </c>
      <c r="Z396" s="116">
        <v>0</v>
      </c>
      <c r="AA396" s="116">
        <v>0</v>
      </c>
      <c r="AB396" s="116">
        <v>0</v>
      </c>
      <c r="AC396" s="116">
        <v>0</v>
      </c>
      <c r="AD396" s="116">
        <v>0</v>
      </c>
      <c r="AE396" s="116">
        <v>0</v>
      </c>
      <c r="AF396" s="116">
        <v>0</v>
      </c>
      <c r="AG396" s="116">
        <v>0</v>
      </c>
      <c r="AH396" s="116">
        <v>0</v>
      </c>
      <c r="AI396" s="116">
        <v>0</v>
      </c>
      <c r="AJ396" s="116">
        <v>0</v>
      </c>
      <c r="AK396" s="116">
        <v>0</v>
      </c>
      <c r="AL396" s="95">
        <f t="shared" si="11"/>
        <v>0</v>
      </c>
      <c r="AO396" s="70"/>
    </row>
    <row r="397" spans="1:41" ht="33" customHeight="1">
      <c r="A397" s="87">
        <v>1330</v>
      </c>
      <c r="B397" s="88" t="s">
        <v>1034</v>
      </c>
      <c r="C397" s="118" t="s">
        <v>7019</v>
      </c>
      <c r="D397" s="116">
        <v>0</v>
      </c>
      <c r="E397" s="116">
        <v>0</v>
      </c>
      <c r="F397" s="116">
        <v>0</v>
      </c>
      <c r="G397" s="116">
        <v>0</v>
      </c>
      <c r="H397" s="116">
        <v>0</v>
      </c>
      <c r="I397" s="116">
        <v>0</v>
      </c>
      <c r="J397" s="116">
        <v>0</v>
      </c>
      <c r="K397" s="116">
        <v>0</v>
      </c>
      <c r="L397" s="116">
        <v>0</v>
      </c>
      <c r="M397" s="116">
        <v>0</v>
      </c>
      <c r="N397" s="116">
        <v>0</v>
      </c>
      <c r="O397" s="116">
        <v>0</v>
      </c>
      <c r="P397" s="116">
        <v>0</v>
      </c>
      <c r="Q397" s="116">
        <v>0</v>
      </c>
      <c r="R397" s="116">
        <v>0</v>
      </c>
      <c r="S397" s="116">
        <v>0</v>
      </c>
      <c r="T397" s="116">
        <v>0</v>
      </c>
      <c r="U397" s="116">
        <v>0</v>
      </c>
      <c r="V397" s="116">
        <v>0</v>
      </c>
      <c r="W397" s="116">
        <v>0</v>
      </c>
      <c r="X397" s="116">
        <v>0</v>
      </c>
      <c r="Y397" s="116">
        <v>0</v>
      </c>
      <c r="Z397" s="116">
        <v>0</v>
      </c>
      <c r="AA397" s="116">
        <v>0</v>
      </c>
      <c r="AB397" s="116">
        <v>0</v>
      </c>
      <c r="AC397" s="116">
        <v>0</v>
      </c>
      <c r="AD397" s="116">
        <v>0</v>
      </c>
      <c r="AE397" s="116">
        <v>0</v>
      </c>
      <c r="AF397" s="116">
        <v>0</v>
      </c>
      <c r="AG397" s="116">
        <v>0</v>
      </c>
      <c r="AH397" s="116">
        <v>0</v>
      </c>
      <c r="AI397" s="116">
        <v>0</v>
      </c>
      <c r="AJ397" s="116">
        <v>0</v>
      </c>
      <c r="AK397" s="116">
        <v>0</v>
      </c>
      <c r="AL397" s="95">
        <f t="shared" ref="AL397:AL460" si="12">SUM(D397:AK397)</f>
        <v>0</v>
      </c>
      <c r="AO397" s="70"/>
    </row>
    <row r="398" spans="1:41" ht="33" customHeight="1">
      <c r="A398" s="87">
        <v>1331</v>
      </c>
      <c r="B398" s="88" t="s">
        <v>1035</v>
      </c>
      <c r="C398" s="118" t="s">
        <v>7019</v>
      </c>
      <c r="D398" s="116">
        <v>0</v>
      </c>
      <c r="E398" s="116">
        <v>0</v>
      </c>
      <c r="F398" s="116">
        <v>0</v>
      </c>
      <c r="G398" s="116">
        <v>0</v>
      </c>
      <c r="H398" s="116">
        <v>0</v>
      </c>
      <c r="I398" s="116">
        <v>0</v>
      </c>
      <c r="J398" s="116">
        <v>0</v>
      </c>
      <c r="K398" s="116">
        <v>0</v>
      </c>
      <c r="L398" s="116">
        <v>0</v>
      </c>
      <c r="M398" s="116">
        <v>0</v>
      </c>
      <c r="N398" s="116">
        <v>0</v>
      </c>
      <c r="O398" s="116">
        <v>0</v>
      </c>
      <c r="P398" s="116">
        <v>0</v>
      </c>
      <c r="Q398" s="116">
        <v>0</v>
      </c>
      <c r="R398" s="116">
        <v>0</v>
      </c>
      <c r="S398" s="116">
        <v>0</v>
      </c>
      <c r="T398" s="116">
        <v>0</v>
      </c>
      <c r="U398" s="116">
        <v>0</v>
      </c>
      <c r="V398" s="116">
        <v>0</v>
      </c>
      <c r="W398" s="116">
        <v>0</v>
      </c>
      <c r="X398" s="116">
        <v>0</v>
      </c>
      <c r="Y398" s="116">
        <v>0</v>
      </c>
      <c r="Z398" s="116">
        <v>0</v>
      </c>
      <c r="AA398" s="116">
        <v>0</v>
      </c>
      <c r="AB398" s="116">
        <v>0</v>
      </c>
      <c r="AC398" s="116">
        <v>0</v>
      </c>
      <c r="AD398" s="116">
        <v>0</v>
      </c>
      <c r="AE398" s="116">
        <v>0</v>
      </c>
      <c r="AF398" s="116">
        <v>0</v>
      </c>
      <c r="AG398" s="116">
        <v>0</v>
      </c>
      <c r="AH398" s="116">
        <v>0</v>
      </c>
      <c r="AI398" s="116">
        <v>0</v>
      </c>
      <c r="AJ398" s="116">
        <v>0</v>
      </c>
      <c r="AK398" s="116">
        <v>0</v>
      </c>
      <c r="AL398" s="95">
        <f t="shared" si="12"/>
        <v>0</v>
      </c>
      <c r="AO398" s="70"/>
    </row>
    <row r="399" spans="1:41" ht="33" customHeight="1">
      <c r="A399" s="87">
        <v>1332</v>
      </c>
      <c r="B399" s="88" t="s">
        <v>1036</v>
      </c>
      <c r="C399" s="118" t="s">
        <v>7019</v>
      </c>
      <c r="D399" s="116">
        <v>0</v>
      </c>
      <c r="E399" s="116">
        <v>0</v>
      </c>
      <c r="F399" s="116">
        <v>0</v>
      </c>
      <c r="G399" s="116">
        <v>0</v>
      </c>
      <c r="H399" s="116">
        <v>0</v>
      </c>
      <c r="I399" s="116">
        <v>0</v>
      </c>
      <c r="J399" s="116">
        <v>0</v>
      </c>
      <c r="K399" s="116">
        <v>0</v>
      </c>
      <c r="L399" s="116">
        <v>0</v>
      </c>
      <c r="M399" s="116">
        <v>0</v>
      </c>
      <c r="N399" s="116">
        <v>0</v>
      </c>
      <c r="O399" s="116">
        <v>0</v>
      </c>
      <c r="P399" s="116">
        <v>0</v>
      </c>
      <c r="Q399" s="116">
        <v>0</v>
      </c>
      <c r="R399" s="116">
        <v>0</v>
      </c>
      <c r="S399" s="116">
        <v>0</v>
      </c>
      <c r="T399" s="116">
        <v>0</v>
      </c>
      <c r="U399" s="116">
        <v>0</v>
      </c>
      <c r="V399" s="116">
        <v>0</v>
      </c>
      <c r="W399" s="116">
        <v>0</v>
      </c>
      <c r="X399" s="116">
        <v>0</v>
      </c>
      <c r="Y399" s="116">
        <v>0</v>
      </c>
      <c r="Z399" s="116">
        <v>0</v>
      </c>
      <c r="AA399" s="116">
        <v>0</v>
      </c>
      <c r="AB399" s="116">
        <v>0</v>
      </c>
      <c r="AC399" s="116">
        <v>0</v>
      </c>
      <c r="AD399" s="116">
        <v>0</v>
      </c>
      <c r="AE399" s="116">
        <v>0</v>
      </c>
      <c r="AF399" s="116">
        <v>0</v>
      </c>
      <c r="AG399" s="116">
        <v>0</v>
      </c>
      <c r="AH399" s="116">
        <v>0</v>
      </c>
      <c r="AI399" s="116">
        <v>0</v>
      </c>
      <c r="AJ399" s="116">
        <v>0</v>
      </c>
      <c r="AK399" s="116">
        <v>0</v>
      </c>
      <c r="AL399" s="95">
        <f t="shared" si="12"/>
        <v>0</v>
      </c>
      <c r="AO399" s="70"/>
    </row>
    <row r="400" spans="1:41" ht="33" customHeight="1">
      <c r="A400" s="87">
        <v>1333</v>
      </c>
      <c r="B400" s="88" t="s">
        <v>1037</v>
      </c>
      <c r="C400" s="118" t="s">
        <v>7019</v>
      </c>
      <c r="D400" s="116">
        <v>0</v>
      </c>
      <c r="E400" s="116">
        <v>0</v>
      </c>
      <c r="F400" s="116">
        <v>0</v>
      </c>
      <c r="G400" s="116">
        <v>0</v>
      </c>
      <c r="H400" s="116">
        <v>0</v>
      </c>
      <c r="I400" s="116">
        <v>0</v>
      </c>
      <c r="J400" s="116">
        <v>0</v>
      </c>
      <c r="K400" s="116">
        <v>0</v>
      </c>
      <c r="L400" s="116">
        <v>0</v>
      </c>
      <c r="M400" s="116">
        <v>0</v>
      </c>
      <c r="N400" s="116">
        <v>0</v>
      </c>
      <c r="O400" s="116">
        <v>0</v>
      </c>
      <c r="P400" s="116">
        <v>0</v>
      </c>
      <c r="Q400" s="116">
        <v>0</v>
      </c>
      <c r="R400" s="116">
        <v>0</v>
      </c>
      <c r="S400" s="116">
        <v>0</v>
      </c>
      <c r="T400" s="116">
        <v>0</v>
      </c>
      <c r="U400" s="116">
        <v>0</v>
      </c>
      <c r="V400" s="116">
        <v>0</v>
      </c>
      <c r="W400" s="116">
        <v>0</v>
      </c>
      <c r="X400" s="116">
        <v>0</v>
      </c>
      <c r="Y400" s="116">
        <v>0</v>
      </c>
      <c r="Z400" s="116">
        <v>0</v>
      </c>
      <c r="AA400" s="116">
        <v>0</v>
      </c>
      <c r="AB400" s="116">
        <v>0</v>
      </c>
      <c r="AC400" s="116">
        <v>0</v>
      </c>
      <c r="AD400" s="116">
        <v>0</v>
      </c>
      <c r="AE400" s="116">
        <v>0</v>
      </c>
      <c r="AF400" s="116">
        <v>0</v>
      </c>
      <c r="AG400" s="116">
        <v>0</v>
      </c>
      <c r="AH400" s="116">
        <v>0</v>
      </c>
      <c r="AI400" s="116">
        <v>0</v>
      </c>
      <c r="AJ400" s="116">
        <v>0</v>
      </c>
      <c r="AK400" s="116">
        <v>0</v>
      </c>
      <c r="AL400" s="95">
        <f t="shared" si="12"/>
        <v>0</v>
      </c>
      <c r="AO400" s="70"/>
    </row>
    <row r="401" spans="1:41" ht="33" customHeight="1">
      <c r="A401" s="87">
        <v>1334</v>
      </c>
      <c r="B401" s="88" t="s">
        <v>1038</v>
      </c>
      <c r="C401" s="118" t="s">
        <v>7019</v>
      </c>
      <c r="D401" s="116">
        <v>0</v>
      </c>
      <c r="E401" s="116">
        <v>0</v>
      </c>
      <c r="F401" s="116">
        <v>0</v>
      </c>
      <c r="G401" s="116">
        <v>0</v>
      </c>
      <c r="H401" s="116">
        <v>0</v>
      </c>
      <c r="I401" s="116">
        <v>0</v>
      </c>
      <c r="J401" s="116">
        <v>0</v>
      </c>
      <c r="K401" s="116">
        <v>0</v>
      </c>
      <c r="L401" s="116">
        <v>0</v>
      </c>
      <c r="M401" s="116">
        <v>0</v>
      </c>
      <c r="N401" s="116">
        <v>0</v>
      </c>
      <c r="O401" s="116">
        <v>0</v>
      </c>
      <c r="P401" s="116">
        <v>0</v>
      </c>
      <c r="Q401" s="116">
        <v>0</v>
      </c>
      <c r="R401" s="116">
        <v>0</v>
      </c>
      <c r="S401" s="116">
        <v>0</v>
      </c>
      <c r="T401" s="116">
        <v>0</v>
      </c>
      <c r="U401" s="116">
        <v>0</v>
      </c>
      <c r="V401" s="116">
        <v>0</v>
      </c>
      <c r="W401" s="116">
        <v>0</v>
      </c>
      <c r="X401" s="116">
        <v>0</v>
      </c>
      <c r="Y401" s="116">
        <v>0</v>
      </c>
      <c r="Z401" s="116">
        <v>0</v>
      </c>
      <c r="AA401" s="116">
        <v>0</v>
      </c>
      <c r="AB401" s="116">
        <v>0</v>
      </c>
      <c r="AC401" s="116">
        <v>0</v>
      </c>
      <c r="AD401" s="116">
        <v>0</v>
      </c>
      <c r="AE401" s="116">
        <v>0</v>
      </c>
      <c r="AF401" s="116">
        <v>0</v>
      </c>
      <c r="AG401" s="116">
        <v>0</v>
      </c>
      <c r="AH401" s="116">
        <v>0</v>
      </c>
      <c r="AI401" s="116">
        <v>0</v>
      </c>
      <c r="AJ401" s="116">
        <v>0</v>
      </c>
      <c r="AK401" s="116">
        <v>0</v>
      </c>
      <c r="AL401" s="95">
        <f t="shared" si="12"/>
        <v>0</v>
      </c>
      <c r="AO401" s="70"/>
    </row>
    <row r="402" spans="1:41" ht="33" customHeight="1">
      <c r="A402" s="87">
        <v>1335</v>
      </c>
      <c r="B402" s="88" t="s">
        <v>1039</v>
      </c>
      <c r="C402" s="118" t="s">
        <v>7019</v>
      </c>
      <c r="D402" s="116">
        <v>0</v>
      </c>
      <c r="E402" s="116">
        <v>0</v>
      </c>
      <c r="F402" s="116">
        <v>0</v>
      </c>
      <c r="G402" s="116">
        <v>0</v>
      </c>
      <c r="H402" s="116">
        <v>0</v>
      </c>
      <c r="I402" s="116">
        <v>0</v>
      </c>
      <c r="J402" s="116">
        <v>0</v>
      </c>
      <c r="K402" s="116">
        <v>0</v>
      </c>
      <c r="L402" s="116">
        <v>0</v>
      </c>
      <c r="M402" s="116">
        <v>0</v>
      </c>
      <c r="N402" s="116">
        <v>0</v>
      </c>
      <c r="O402" s="116">
        <v>0</v>
      </c>
      <c r="P402" s="116">
        <v>0</v>
      </c>
      <c r="Q402" s="116">
        <v>0</v>
      </c>
      <c r="R402" s="116">
        <v>0</v>
      </c>
      <c r="S402" s="116">
        <v>0</v>
      </c>
      <c r="T402" s="116">
        <v>0</v>
      </c>
      <c r="U402" s="116">
        <v>0</v>
      </c>
      <c r="V402" s="116">
        <v>0</v>
      </c>
      <c r="W402" s="116">
        <v>0</v>
      </c>
      <c r="X402" s="116">
        <v>0</v>
      </c>
      <c r="Y402" s="116">
        <v>0</v>
      </c>
      <c r="Z402" s="116">
        <v>0</v>
      </c>
      <c r="AA402" s="116">
        <v>0</v>
      </c>
      <c r="AB402" s="116">
        <v>0</v>
      </c>
      <c r="AC402" s="116">
        <v>0</v>
      </c>
      <c r="AD402" s="116">
        <v>0</v>
      </c>
      <c r="AE402" s="116">
        <v>0</v>
      </c>
      <c r="AF402" s="116">
        <v>0</v>
      </c>
      <c r="AG402" s="116">
        <v>0</v>
      </c>
      <c r="AH402" s="116">
        <v>0</v>
      </c>
      <c r="AI402" s="116">
        <v>0</v>
      </c>
      <c r="AJ402" s="116">
        <v>0</v>
      </c>
      <c r="AK402" s="116">
        <v>0</v>
      </c>
      <c r="AL402" s="95">
        <f t="shared" si="12"/>
        <v>0</v>
      </c>
      <c r="AO402" s="70"/>
    </row>
    <row r="403" spans="1:41" ht="33" customHeight="1">
      <c r="A403" s="87">
        <v>1336</v>
      </c>
      <c r="B403" s="88" t="s">
        <v>1040</v>
      </c>
      <c r="C403" s="118" t="s">
        <v>7019</v>
      </c>
      <c r="D403" s="116">
        <v>0</v>
      </c>
      <c r="E403" s="116">
        <v>0</v>
      </c>
      <c r="F403" s="116">
        <v>0</v>
      </c>
      <c r="G403" s="116">
        <v>0</v>
      </c>
      <c r="H403" s="116">
        <v>0</v>
      </c>
      <c r="I403" s="116">
        <v>0</v>
      </c>
      <c r="J403" s="116">
        <v>0</v>
      </c>
      <c r="K403" s="116">
        <v>0</v>
      </c>
      <c r="L403" s="116">
        <v>0</v>
      </c>
      <c r="M403" s="116">
        <v>0</v>
      </c>
      <c r="N403" s="116">
        <v>0</v>
      </c>
      <c r="O403" s="116">
        <v>0</v>
      </c>
      <c r="P403" s="116">
        <v>0</v>
      </c>
      <c r="Q403" s="116">
        <v>0</v>
      </c>
      <c r="R403" s="116">
        <v>0</v>
      </c>
      <c r="S403" s="116">
        <v>0</v>
      </c>
      <c r="T403" s="116">
        <v>0</v>
      </c>
      <c r="U403" s="116">
        <v>0</v>
      </c>
      <c r="V403" s="116">
        <v>0</v>
      </c>
      <c r="W403" s="116">
        <v>0</v>
      </c>
      <c r="X403" s="116">
        <v>0</v>
      </c>
      <c r="Y403" s="116">
        <v>0</v>
      </c>
      <c r="Z403" s="116">
        <v>0</v>
      </c>
      <c r="AA403" s="116">
        <v>0</v>
      </c>
      <c r="AB403" s="116">
        <v>0</v>
      </c>
      <c r="AC403" s="116">
        <v>0</v>
      </c>
      <c r="AD403" s="116">
        <v>0</v>
      </c>
      <c r="AE403" s="116">
        <v>0</v>
      </c>
      <c r="AF403" s="116">
        <v>0</v>
      </c>
      <c r="AG403" s="116">
        <v>0</v>
      </c>
      <c r="AH403" s="116">
        <v>0</v>
      </c>
      <c r="AI403" s="116">
        <v>0</v>
      </c>
      <c r="AJ403" s="116">
        <v>0</v>
      </c>
      <c r="AK403" s="116">
        <v>0</v>
      </c>
      <c r="AL403" s="95">
        <f t="shared" si="12"/>
        <v>0</v>
      </c>
      <c r="AO403" s="70"/>
    </row>
    <row r="404" spans="1:41" ht="33" customHeight="1">
      <c r="A404" s="87">
        <v>1337</v>
      </c>
      <c r="B404" s="88" t="s">
        <v>1041</v>
      </c>
      <c r="C404" s="118" t="s">
        <v>7019</v>
      </c>
      <c r="D404" s="116">
        <v>0</v>
      </c>
      <c r="E404" s="116">
        <v>0</v>
      </c>
      <c r="F404" s="116">
        <v>0</v>
      </c>
      <c r="G404" s="116">
        <v>0</v>
      </c>
      <c r="H404" s="116">
        <v>0</v>
      </c>
      <c r="I404" s="116">
        <v>0</v>
      </c>
      <c r="J404" s="116">
        <v>0</v>
      </c>
      <c r="K404" s="116">
        <v>0</v>
      </c>
      <c r="L404" s="116">
        <v>0</v>
      </c>
      <c r="M404" s="116">
        <v>0</v>
      </c>
      <c r="N404" s="116">
        <v>0</v>
      </c>
      <c r="O404" s="116">
        <v>0</v>
      </c>
      <c r="P404" s="116">
        <v>0</v>
      </c>
      <c r="Q404" s="116">
        <v>0</v>
      </c>
      <c r="R404" s="116">
        <v>0</v>
      </c>
      <c r="S404" s="116">
        <v>0</v>
      </c>
      <c r="T404" s="116">
        <v>0</v>
      </c>
      <c r="U404" s="116">
        <v>0</v>
      </c>
      <c r="V404" s="116">
        <v>0</v>
      </c>
      <c r="W404" s="116">
        <v>0</v>
      </c>
      <c r="X404" s="116">
        <v>0</v>
      </c>
      <c r="Y404" s="116">
        <v>0</v>
      </c>
      <c r="Z404" s="116">
        <v>0</v>
      </c>
      <c r="AA404" s="116">
        <v>0</v>
      </c>
      <c r="AB404" s="116">
        <v>0</v>
      </c>
      <c r="AC404" s="116">
        <v>0</v>
      </c>
      <c r="AD404" s="116">
        <v>0</v>
      </c>
      <c r="AE404" s="116">
        <v>0</v>
      </c>
      <c r="AF404" s="116">
        <v>0</v>
      </c>
      <c r="AG404" s="116">
        <v>0</v>
      </c>
      <c r="AH404" s="116">
        <v>0</v>
      </c>
      <c r="AI404" s="116">
        <v>0</v>
      </c>
      <c r="AJ404" s="116">
        <v>0</v>
      </c>
      <c r="AK404" s="116">
        <v>0</v>
      </c>
      <c r="AL404" s="95">
        <f t="shared" si="12"/>
        <v>0</v>
      </c>
      <c r="AO404" s="70"/>
    </row>
    <row r="405" spans="1:41" ht="33" customHeight="1">
      <c r="A405" s="87">
        <v>1338</v>
      </c>
      <c r="B405" s="88" t="s">
        <v>1042</v>
      </c>
      <c r="C405" s="118" t="s">
        <v>7019</v>
      </c>
      <c r="D405" s="116">
        <v>0</v>
      </c>
      <c r="E405" s="116">
        <v>0</v>
      </c>
      <c r="F405" s="116">
        <v>0</v>
      </c>
      <c r="G405" s="116">
        <v>0</v>
      </c>
      <c r="H405" s="116">
        <v>0</v>
      </c>
      <c r="I405" s="116">
        <v>0</v>
      </c>
      <c r="J405" s="116">
        <v>0</v>
      </c>
      <c r="K405" s="116">
        <v>0</v>
      </c>
      <c r="L405" s="116">
        <v>0</v>
      </c>
      <c r="M405" s="116">
        <v>0</v>
      </c>
      <c r="N405" s="116">
        <v>0</v>
      </c>
      <c r="O405" s="116">
        <v>0</v>
      </c>
      <c r="P405" s="116">
        <v>0</v>
      </c>
      <c r="Q405" s="116">
        <v>0</v>
      </c>
      <c r="R405" s="116">
        <v>0</v>
      </c>
      <c r="S405" s="116">
        <v>0</v>
      </c>
      <c r="T405" s="116">
        <v>0</v>
      </c>
      <c r="U405" s="116">
        <v>0</v>
      </c>
      <c r="V405" s="116">
        <v>0</v>
      </c>
      <c r="W405" s="116">
        <v>0</v>
      </c>
      <c r="X405" s="116">
        <v>0</v>
      </c>
      <c r="Y405" s="116">
        <v>0</v>
      </c>
      <c r="Z405" s="116">
        <v>0</v>
      </c>
      <c r="AA405" s="116">
        <v>0</v>
      </c>
      <c r="AB405" s="116">
        <v>0</v>
      </c>
      <c r="AC405" s="116">
        <v>0</v>
      </c>
      <c r="AD405" s="116">
        <v>0</v>
      </c>
      <c r="AE405" s="116">
        <v>0</v>
      </c>
      <c r="AF405" s="116">
        <v>0</v>
      </c>
      <c r="AG405" s="116">
        <v>0</v>
      </c>
      <c r="AH405" s="116">
        <v>0</v>
      </c>
      <c r="AI405" s="116">
        <v>0</v>
      </c>
      <c r="AJ405" s="116">
        <v>0</v>
      </c>
      <c r="AK405" s="116">
        <v>0</v>
      </c>
      <c r="AL405" s="95">
        <f t="shared" si="12"/>
        <v>0</v>
      </c>
      <c r="AO405" s="70"/>
    </row>
    <row r="406" spans="1:41" ht="33" customHeight="1">
      <c r="A406" s="87">
        <v>1339</v>
      </c>
      <c r="B406" s="88" t="s">
        <v>1043</v>
      </c>
      <c r="C406" s="118" t="s">
        <v>7019</v>
      </c>
      <c r="D406" s="116">
        <v>0</v>
      </c>
      <c r="E406" s="116">
        <v>0</v>
      </c>
      <c r="F406" s="116">
        <v>0</v>
      </c>
      <c r="G406" s="116">
        <v>0</v>
      </c>
      <c r="H406" s="116">
        <v>0</v>
      </c>
      <c r="I406" s="116">
        <v>0</v>
      </c>
      <c r="J406" s="116">
        <v>0</v>
      </c>
      <c r="K406" s="116">
        <v>0</v>
      </c>
      <c r="L406" s="116">
        <v>0</v>
      </c>
      <c r="M406" s="116">
        <v>0</v>
      </c>
      <c r="N406" s="116">
        <v>0</v>
      </c>
      <c r="O406" s="116">
        <v>0</v>
      </c>
      <c r="P406" s="116">
        <v>0</v>
      </c>
      <c r="Q406" s="116">
        <v>0</v>
      </c>
      <c r="R406" s="116">
        <v>0</v>
      </c>
      <c r="S406" s="116">
        <v>0</v>
      </c>
      <c r="T406" s="116">
        <v>0</v>
      </c>
      <c r="U406" s="116">
        <v>0</v>
      </c>
      <c r="V406" s="116">
        <v>0</v>
      </c>
      <c r="W406" s="116">
        <v>0</v>
      </c>
      <c r="X406" s="116">
        <v>0</v>
      </c>
      <c r="Y406" s="116">
        <v>0</v>
      </c>
      <c r="Z406" s="116">
        <v>0</v>
      </c>
      <c r="AA406" s="116">
        <v>0</v>
      </c>
      <c r="AB406" s="116">
        <v>0</v>
      </c>
      <c r="AC406" s="116">
        <v>0</v>
      </c>
      <c r="AD406" s="116">
        <v>0</v>
      </c>
      <c r="AE406" s="116">
        <v>0</v>
      </c>
      <c r="AF406" s="116">
        <v>0</v>
      </c>
      <c r="AG406" s="116">
        <v>0</v>
      </c>
      <c r="AH406" s="116">
        <v>0</v>
      </c>
      <c r="AI406" s="116">
        <v>0</v>
      </c>
      <c r="AJ406" s="116">
        <v>0</v>
      </c>
      <c r="AK406" s="116">
        <v>0</v>
      </c>
      <c r="AL406" s="95">
        <f t="shared" si="12"/>
        <v>0</v>
      </c>
      <c r="AO406" s="70"/>
    </row>
    <row r="407" spans="1:41" ht="33" customHeight="1">
      <c r="A407" s="87">
        <v>1340</v>
      </c>
      <c r="B407" s="88" t="s">
        <v>1044</v>
      </c>
      <c r="C407" s="118" t="s">
        <v>7019</v>
      </c>
      <c r="D407" s="116">
        <v>0</v>
      </c>
      <c r="E407" s="116">
        <v>0</v>
      </c>
      <c r="F407" s="116">
        <v>0</v>
      </c>
      <c r="G407" s="116">
        <v>0</v>
      </c>
      <c r="H407" s="116">
        <v>0</v>
      </c>
      <c r="I407" s="116">
        <v>0</v>
      </c>
      <c r="J407" s="116">
        <v>0</v>
      </c>
      <c r="K407" s="116">
        <v>0</v>
      </c>
      <c r="L407" s="116">
        <v>0</v>
      </c>
      <c r="M407" s="116">
        <v>0</v>
      </c>
      <c r="N407" s="116">
        <v>0</v>
      </c>
      <c r="O407" s="116">
        <v>0</v>
      </c>
      <c r="P407" s="116">
        <v>0</v>
      </c>
      <c r="Q407" s="116">
        <v>0</v>
      </c>
      <c r="R407" s="116">
        <v>0</v>
      </c>
      <c r="S407" s="116">
        <v>0</v>
      </c>
      <c r="T407" s="116">
        <v>0</v>
      </c>
      <c r="U407" s="116">
        <v>0</v>
      </c>
      <c r="V407" s="116">
        <v>0</v>
      </c>
      <c r="W407" s="116">
        <v>0</v>
      </c>
      <c r="X407" s="116">
        <v>0</v>
      </c>
      <c r="Y407" s="116">
        <v>0</v>
      </c>
      <c r="Z407" s="116">
        <v>0</v>
      </c>
      <c r="AA407" s="116">
        <v>0</v>
      </c>
      <c r="AB407" s="116">
        <v>0</v>
      </c>
      <c r="AC407" s="116">
        <v>0</v>
      </c>
      <c r="AD407" s="116">
        <v>0</v>
      </c>
      <c r="AE407" s="116">
        <v>0</v>
      </c>
      <c r="AF407" s="116">
        <v>0</v>
      </c>
      <c r="AG407" s="116">
        <v>0</v>
      </c>
      <c r="AH407" s="116">
        <v>0</v>
      </c>
      <c r="AI407" s="116">
        <v>0</v>
      </c>
      <c r="AJ407" s="116">
        <v>0</v>
      </c>
      <c r="AK407" s="116">
        <v>0</v>
      </c>
      <c r="AL407" s="95">
        <f t="shared" si="12"/>
        <v>0</v>
      </c>
      <c r="AO407" s="70"/>
    </row>
    <row r="408" spans="1:41" ht="33" customHeight="1">
      <c r="A408" s="87">
        <v>1341</v>
      </c>
      <c r="B408" s="88" t="s">
        <v>1045</v>
      </c>
      <c r="C408" s="118" t="s">
        <v>7019</v>
      </c>
      <c r="D408" s="116">
        <v>0</v>
      </c>
      <c r="E408" s="116">
        <v>0</v>
      </c>
      <c r="F408" s="116">
        <v>0</v>
      </c>
      <c r="G408" s="116">
        <v>0</v>
      </c>
      <c r="H408" s="116">
        <v>0</v>
      </c>
      <c r="I408" s="116">
        <v>0</v>
      </c>
      <c r="J408" s="116">
        <v>0</v>
      </c>
      <c r="K408" s="116">
        <v>0</v>
      </c>
      <c r="L408" s="116">
        <v>0</v>
      </c>
      <c r="M408" s="116">
        <v>0</v>
      </c>
      <c r="N408" s="116">
        <v>0</v>
      </c>
      <c r="O408" s="116">
        <v>0</v>
      </c>
      <c r="P408" s="116">
        <v>0</v>
      </c>
      <c r="Q408" s="116">
        <v>0</v>
      </c>
      <c r="R408" s="116">
        <v>0</v>
      </c>
      <c r="S408" s="116">
        <v>0</v>
      </c>
      <c r="T408" s="116">
        <v>0</v>
      </c>
      <c r="U408" s="116">
        <v>0</v>
      </c>
      <c r="V408" s="116">
        <v>0</v>
      </c>
      <c r="W408" s="116">
        <v>0</v>
      </c>
      <c r="X408" s="116">
        <v>0</v>
      </c>
      <c r="Y408" s="116">
        <v>0</v>
      </c>
      <c r="Z408" s="116">
        <v>0</v>
      </c>
      <c r="AA408" s="116">
        <v>0</v>
      </c>
      <c r="AB408" s="116">
        <v>0</v>
      </c>
      <c r="AC408" s="116">
        <v>0</v>
      </c>
      <c r="AD408" s="116">
        <v>0</v>
      </c>
      <c r="AE408" s="116">
        <v>0</v>
      </c>
      <c r="AF408" s="116">
        <v>0</v>
      </c>
      <c r="AG408" s="116">
        <v>0</v>
      </c>
      <c r="AH408" s="116">
        <v>0</v>
      </c>
      <c r="AI408" s="116">
        <v>0</v>
      </c>
      <c r="AJ408" s="116">
        <v>0</v>
      </c>
      <c r="AK408" s="116">
        <v>0</v>
      </c>
      <c r="AL408" s="95">
        <f t="shared" si="12"/>
        <v>0</v>
      </c>
      <c r="AO408" s="70"/>
    </row>
    <row r="409" spans="1:41" ht="33" customHeight="1">
      <c r="A409" s="87">
        <v>1342</v>
      </c>
      <c r="B409" s="88" t="s">
        <v>1046</v>
      </c>
      <c r="C409" s="118" t="s">
        <v>7019</v>
      </c>
      <c r="D409" s="116">
        <v>0</v>
      </c>
      <c r="E409" s="116">
        <v>0</v>
      </c>
      <c r="F409" s="116">
        <v>0</v>
      </c>
      <c r="G409" s="116">
        <v>0</v>
      </c>
      <c r="H409" s="116">
        <v>0</v>
      </c>
      <c r="I409" s="116">
        <v>0</v>
      </c>
      <c r="J409" s="116">
        <v>0</v>
      </c>
      <c r="K409" s="116">
        <v>0</v>
      </c>
      <c r="L409" s="116">
        <v>0</v>
      </c>
      <c r="M409" s="116">
        <v>0</v>
      </c>
      <c r="N409" s="116">
        <v>0</v>
      </c>
      <c r="O409" s="116">
        <v>0</v>
      </c>
      <c r="P409" s="116">
        <v>0</v>
      </c>
      <c r="Q409" s="116">
        <v>0</v>
      </c>
      <c r="R409" s="116">
        <v>0</v>
      </c>
      <c r="S409" s="116">
        <v>0</v>
      </c>
      <c r="T409" s="116">
        <v>0</v>
      </c>
      <c r="U409" s="116">
        <v>0</v>
      </c>
      <c r="V409" s="116">
        <v>0</v>
      </c>
      <c r="W409" s="116">
        <v>0</v>
      </c>
      <c r="X409" s="116">
        <v>0</v>
      </c>
      <c r="Y409" s="116">
        <v>0</v>
      </c>
      <c r="Z409" s="116">
        <v>0</v>
      </c>
      <c r="AA409" s="116">
        <v>0</v>
      </c>
      <c r="AB409" s="116">
        <v>0</v>
      </c>
      <c r="AC409" s="116">
        <v>0</v>
      </c>
      <c r="AD409" s="116">
        <v>0</v>
      </c>
      <c r="AE409" s="116">
        <v>0</v>
      </c>
      <c r="AF409" s="116">
        <v>0</v>
      </c>
      <c r="AG409" s="116">
        <v>0</v>
      </c>
      <c r="AH409" s="116">
        <v>0</v>
      </c>
      <c r="AI409" s="116">
        <v>0</v>
      </c>
      <c r="AJ409" s="116">
        <v>0</v>
      </c>
      <c r="AK409" s="116">
        <v>0</v>
      </c>
      <c r="AL409" s="95">
        <f t="shared" si="12"/>
        <v>0</v>
      </c>
      <c r="AO409" s="70"/>
    </row>
    <row r="410" spans="1:41" ht="33" customHeight="1">
      <c r="A410" s="87">
        <v>1343</v>
      </c>
      <c r="B410" s="88" t="s">
        <v>1047</v>
      </c>
      <c r="C410" s="118" t="s">
        <v>7019</v>
      </c>
      <c r="D410" s="116">
        <v>0</v>
      </c>
      <c r="E410" s="116">
        <v>0</v>
      </c>
      <c r="F410" s="116">
        <v>0</v>
      </c>
      <c r="G410" s="116">
        <v>0</v>
      </c>
      <c r="H410" s="116">
        <v>0</v>
      </c>
      <c r="I410" s="116">
        <v>0</v>
      </c>
      <c r="J410" s="116">
        <v>0</v>
      </c>
      <c r="K410" s="116">
        <v>0</v>
      </c>
      <c r="L410" s="116">
        <v>0</v>
      </c>
      <c r="M410" s="116">
        <v>0</v>
      </c>
      <c r="N410" s="116">
        <v>0</v>
      </c>
      <c r="O410" s="116">
        <v>0</v>
      </c>
      <c r="P410" s="116">
        <v>0</v>
      </c>
      <c r="Q410" s="116">
        <v>0</v>
      </c>
      <c r="R410" s="116">
        <v>0</v>
      </c>
      <c r="S410" s="116">
        <v>0</v>
      </c>
      <c r="T410" s="116">
        <v>0</v>
      </c>
      <c r="U410" s="116">
        <v>0</v>
      </c>
      <c r="V410" s="116">
        <v>0</v>
      </c>
      <c r="W410" s="116">
        <v>0</v>
      </c>
      <c r="X410" s="116">
        <v>0</v>
      </c>
      <c r="Y410" s="116">
        <v>0</v>
      </c>
      <c r="Z410" s="116">
        <v>0</v>
      </c>
      <c r="AA410" s="116">
        <v>0</v>
      </c>
      <c r="AB410" s="116">
        <v>0</v>
      </c>
      <c r="AC410" s="116">
        <v>0</v>
      </c>
      <c r="AD410" s="116">
        <v>0</v>
      </c>
      <c r="AE410" s="116">
        <v>0</v>
      </c>
      <c r="AF410" s="116">
        <v>0</v>
      </c>
      <c r="AG410" s="116">
        <v>0</v>
      </c>
      <c r="AH410" s="116">
        <v>0</v>
      </c>
      <c r="AI410" s="116">
        <v>0</v>
      </c>
      <c r="AJ410" s="116">
        <v>0</v>
      </c>
      <c r="AK410" s="116">
        <v>0</v>
      </c>
      <c r="AL410" s="95">
        <f t="shared" si="12"/>
        <v>0</v>
      </c>
      <c r="AO410" s="70"/>
    </row>
    <row r="411" spans="1:41" ht="33" customHeight="1">
      <c r="A411" s="87">
        <v>1344</v>
      </c>
      <c r="B411" s="88" t="s">
        <v>1048</v>
      </c>
      <c r="C411" s="118" t="s">
        <v>7019</v>
      </c>
      <c r="D411" s="116">
        <v>0</v>
      </c>
      <c r="E411" s="116">
        <v>0</v>
      </c>
      <c r="F411" s="116">
        <v>0</v>
      </c>
      <c r="G411" s="116">
        <v>0</v>
      </c>
      <c r="H411" s="116">
        <v>0</v>
      </c>
      <c r="I411" s="116">
        <v>0</v>
      </c>
      <c r="J411" s="116">
        <v>0</v>
      </c>
      <c r="K411" s="116">
        <v>0</v>
      </c>
      <c r="L411" s="116">
        <v>0</v>
      </c>
      <c r="M411" s="116">
        <v>0</v>
      </c>
      <c r="N411" s="116">
        <v>0</v>
      </c>
      <c r="O411" s="116">
        <v>0</v>
      </c>
      <c r="P411" s="116">
        <v>0</v>
      </c>
      <c r="Q411" s="116">
        <v>0</v>
      </c>
      <c r="R411" s="116">
        <v>0</v>
      </c>
      <c r="S411" s="116">
        <v>0</v>
      </c>
      <c r="T411" s="116">
        <v>0</v>
      </c>
      <c r="U411" s="116">
        <v>0</v>
      </c>
      <c r="V411" s="116">
        <v>0</v>
      </c>
      <c r="W411" s="116">
        <v>0</v>
      </c>
      <c r="X411" s="116">
        <v>0</v>
      </c>
      <c r="Y411" s="116">
        <v>0</v>
      </c>
      <c r="Z411" s="116">
        <v>0</v>
      </c>
      <c r="AA411" s="116">
        <v>0</v>
      </c>
      <c r="AB411" s="116">
        <v>0</v>
      </c>
      <c r="AC411" s="116">
        <v>0</v>
      </c>
      <c r="AD411" s="116">
        <v>0</v>
      </c>
      <c r="AE411" s="116">
        <v>0</v>
      </c>
      <c r="AF411" s="116">
        <v>0</v>
      </c>
      <c r="AG411" s="116">
        <v>0</v>
      </c>
      <c r="AH411" s="116">
        <v>0</v>
      </c>
      <c r="AI411" s="116">
        <v>0</v>
      </c>
      <c r="AJ411" s="116">
        <v>0</v>
      </c>
      <c r="AK411" s="116">
        <v>0</v>
      </c>
      <c r="AL411" s="95">
        <f t="shared" si="12"/>
        <v>0</v>
      </c>
      <c r="AO411" s="70"/>
    </row>
    <row r="412" spans="1:41" ht="33" customHeight="1">
      <c r="A412" s="87">
        <v>1345</v>
      </c>
      <c r="B412" s="88" t="s">
        <v>1049</v>
      </c>
      <c r="C412" s="118" t="s">
        <v>7019</v>
      </c>
      <c r="D412" s="116">
        <v>0</v>
      </c>
      <c r="E412" s="116">
        <v>0</v>
      </c>
      <c r="F412" s="116">
        <v>0</v>
      </c>
      <c r="G412" s="116">
        <v>0</v>
      </c>
      <c r="H412" s="116">
        <v>0</v>
      </c>
      <c r="I412" s="116">
        <v>0</v>
      </c>
      <c r="J412" s="116">
        <v>0</v>
      </c>
      <c r="K412" s="116">
        <v>0</v>
      </c>
      <c r="L412" s="116">
        <v>0</v>
      </c>
      <c r="M412" s="116">
        <v>0</v>
      </c>
      <c r="N412" s="116">
        <v>0</v>
      </c>
      <c r="O412" s="116">
        <v>0</v>
      </c>
      <c r="P412" s="116">
        <v>0</v>
      </c>
      <c r="Q412" s="116">
        <v>0</v>
      </c>
      <c r="R412" s="116">
        <v>0</v>
      </c>
      <c r="S412" s="116">
        <v>0</v>
      </c>
      <c r="T412" s="116">
        <v>0</v>
      </c>
      <c r="U412" s="116">
        <v>0</v>
      </c>
      <c r="V412" s="116">
        <v>0</v>
      </c>
      <c r="W412" s="116">
        <v>0</v>
      </c>
      <c r="X412" s="116">
        <v>0</v>
      </c>
      <c r="Y412" s="116">
        <v>0</v>
      </c>
      <c r="Z412" s="116">
        <v>0</v>
      </c>
      <c r="AA412" s="116">
        <v>0</v>
      </c>
      <c r="AB412" s="116">
        <v>0</v>
      </c>
      <c r="AC412" s="116">
        <v>0</v>
      </c>
      <c r="AD412" s="116">
        <v>0</v>
      </c>
      <c r="AE412" s="116">
        <v>0</v>
      </c>
      <c r="AF412" s="116">
        <v>0</v>
      </c>
      <c r="AG412" s="116">
        <v>0</v>
      </c>
      <c r="AH412" s="116">
        <v>0</v>
      </c>
      <c r="AI412" s="116">
        <v>0</v>
      </c>
      <c r="AJ412" s="116">
        <v>0</v>
      </c>
      <c r="AK412" s="116">
        <v>0</v>
      </c>
      <c r="AL412" s="95">
        <f t="shared" si="12"/>
        <v>0</v>
      </c>
      <c r="AO412" s="70"/>
    </row>
    <row r="413" spans="1:41" ht="33" customHeight="1">
      <c r="A413" s="87">
        <v>1346</v>
      </c>
      <c r="B413" s="88" t="s">
        <v>1050</v>
      </c>
      <c r="C413" s="118" t="s">
        <v>7019</v>
      </c>
      <c r="D413" s="116">
        <v>0</v>
      </c>
      <c r="E413" s="116">
        <v>0</v>
      </c>
      <c r="F413" s="116">
        <v>0</v>
      </c>
      <c r="G413" s="116">
        <v>0</v>
      </c>
      <c r="H413" s="116">
        <v>0</v>
      </c>
      <c r="I413" s="116">
        <v>0</v>
      </c>
      <c r="J413" s="116">
        <v>0</v>
      </c>
      <c r="K413" s="116">
        <v>0</v>
      </c>
      <c r="L413" s="116">
        <v>0</v>
      </c>
      <c r="M413" s="116">
        <v>0</v>
      </c>
      <c r="N413" s="116">
        <v>0</v>
      </c>
      <c r="O413" s="116">
        <v>0</v>
      </c>
      <c r="P413" s="116">
        <v>0</v>
      </c>
      <c r="Q413" s="116">
        <v>0</v>
      </c>
      <c r="R413" s="116">
        <v>0</v>
      </c>
      <c r="S413" s="116">
        <v>0</v>
      </c>
      <c r="T413" s="116">
        <v>0</v>
      </c>
      <c r="U413" s="116">
        <v>0</v>
      </c>
      <c r="V413" s="116">
        <v>0</v>
      </c>
      <c r="W413" s="116">
        <v>0</v>
      </c>
      <c r="X413" s="116">
        <v>0</v>
      </c>
      <c r="Y413" s="116">
        <v>0</v>
      </c>
      <c r="Z413" s="116">
        <v>0</v>
      </c>
      <c r="AA413" s="116">
        <v>0</v>
      </c>
      <c r="AB413" s="116">
        <v>0</v>
      </c>
      <c r="AC413" s="116">
        <v>0</v>
      </c>
      <c r="AD413" s="116">
        <v>0</v>
      </c>
      <c r="AE413" s="116">
        <v>0</v>
      </c>
      <c r="AF413" s="116">
        <v>0</v>
      </c>
      <c r="AG413" s="116">
        <v>0</v>
      </c>
      <c r="AH413" s="116">
        <v>0</v>
      </c>
      <c r="AI413" s="116">
        <v>0</v>
      </c>
      <c r="AJ413" s="116">
        <v>0</v>
      </c>
      <c r="AK413" s="116">
        <v>0</v>
      </c>
      <c r="AL413" s="95">
        <f t="shared" si="12"/>
        <v>0</v>
      </c>
      <c r="AO413" s="70"/>
    </row>
    <row r="414" spans="1:41" ht="33" customHeight="1">
      <c r="A414" s="87">
        <v>1347</v>
      </c>
      <c r="B414" s="88" t="s">
        <v>1051</v>
      </c>
      <c r="C414" s="118" t="s">
        <v>7019</v>
      </c>
      <c r="D414" s="116">
        <v>0</v>
      </c>
      <c r="E414" s="116">
        <v>0</v>
      </c>
      <c r="F414" s="116">
        <v>0</v>
      </c>
      <c r="G414" s="116">
        <v>0</v>
      </c>
      <c r="H414" s="116">
        <v>0</v>
      </c>
      <c r="I414" s="116">
        <v>0</v>
      </c>
      <c r="J414" s="116">
        <v>0</v>
      </c>
      <c r="K414" s="116">
        <v>0</v>
      </c>
      <c r="L414" s="116">
        <v>0</v>
      </c>
      <c r="M414" s="116">
        <v>0</v>
      </c>
      <c r="N414" s="116">
        <v>0</v>
      </c>
      <c r="O414" s="116">
        <v>0</v>
      </c>
      <c r="P414" s="116">
        <v>0</v>
      </c>
      <c r="Q414" s="116">
        <v>0</v>
      </c>
      <c r="R414" s="116">
        <v>0</v>
      </c>
      <c r="S414" s="116">
        <v>0</v>
      </c>
      <c r="T414" s="116">
        <v>0</v>
      </c>
      <c r="U414" s="116">
        <v>0</v>
      </c>
      <c r="V414" s="116">
        <v>0</v>
      </c>
      <c r="W414" s="116">
        <v>0</v>
      </c>
      <c r="X414" s="116">
        <v>0</v>
      </c>
      <c r="Y414" s="116">
        <v>0</v>
      </c>
      <c r="Z414" s="116">
        <v>0</v>
      </c>
      <c r="AA414" s="116">
        <v>0</v>
      </c>
      <c r="AB414" s="116">
        <v>0</v>
      </c>
      <c r="AC414" s="116">
        <v>0</v>
      </c>
      <c r="AD414" s="116">
        <v>0</v>
      </c>
      <c r="AE414" s="116">
        <v>0</v>
      </c>
      <c r="AF414" s="116">
        <v>0</v>
      </c>
      <c r="AG414" s="116">
        <v>0</v>
      </c>
      <c r="AH414" s="116">
        <v>0</v>
      </c>
      <c r="AI414" s="116">
        <v>0</v>
      </c>
      <c r="AJ414" s="116">
        <v>0</v>
      </c>
      <c r="AK414" s="116">
        <v>0</v>
      </c>
      <c r="AL414" s="95">
        <f t="shared" si="12"/>
        <v>0</v>
      </c>
      <c r="AO414" s="70"/>
    </row>
    <row r="415" spans="1:41" ht="33" customHeight="1">
      <c r="A415" s="87">
        <v>1401</v>
      </c>
      <c r="B415" s="88" t="s">
        <v>1052</v>
      </c>
      <c r="C415" s="118" t="s">
        <v>7019</v>
      </c>
      <c r="D415" s="116">
        <v>0</v>
      </c>
      <c r="E415" s="116">
        <v>0</v>
      </c>
      <c r="F415" s="116">
        <v>0</v>
      </c>
      <c r="G415" s="116">
        <v>0</v>
      </c>
      <c r="H415" s="116">
        <v>0</v>
      </c>
      <c r="I415" s="116">
        <v>0</v>
      </c>
      <c r="J415" s="116">
        <v>0</v>
      </c>
      <c r="K415" s="116">
        <v>0</v>
      </c>
      <c r="L415" s="116">
        <v>0</v>
      </c>
      <c r="M415" s="116">
        <v>0</v>
      </c>
      <c r="N415" s="116">
        <v>0</v>
      </c>
      <c r="O415" s="116">
        <v>0</v>
      </c>
      <c r="P415" s="116">
        <v>0</v>
      </c>
      <c r="Q415" s="116">
        <v>0</v>
      </c>
      <c r="R415" s="116">
        <v>0</v>
      </c>
      <c r="S415" s="116">
        <v>0</v>
      </c>
      <c r="T415" s="116">
        <v>0</v>
      </c>
      <c r="U415" s="116">
        <v>0</v>
      </c>
      <c r="V415" s="116">
        <v>0</v>
      </c>
      <c r="W415" s="116">
        <v>0</v>
      </c>
      <c r="X415" s="116">
        <v>0</v>
      </c>
      <c r="Y415" s="116">
        <v>0</v>
      </c>
      <c r="Z415" s="116">
        <v>0</v>
      </c>
      <c r="AA415" s="116">
        <v>0</v>
      </c>
      <c r="AB415" s="116">
        <v>0</v>
      </c>
      <c r="AC415" s="116">
        <v>0</v>
      </c>
      <c r="AD415" s="116">
        <v>0</v>
      </c>
      <c r="AE415" s="116">
        <v>0</v>
      </c>
      <c r="AF415" s="116">
        <v>0</v>
      </c>
      <c r="AG415" s="116">
        <v>0</v>
      </c>
      <c r="AH415" s="116">
        <v>0</v>
      </c>
      <c r="AI415" s="116">
        <v>0</v>
      </c>
      <c r="AJ415" s="116">
        <v>0</v>
      </c>
      <c r="AK415" s="116">
        <v>0</v>
      </c>
      <c r="AL415" s="95">
        <f t="shared" si="12"/>
        <v>0</v>
      </c>
      <c r="AO415" s="70"/>
    </row>
    <row r="416" spans="1:41" ht="33" customHeight="1">
      <c r="A416" s="87">
        <v>1402</v>
      </c>
      <c r="B416" s="88" t="s">
        <v>1053</v>
      </c>
      <c r="C416" s="118" t="s">
        <v>7019</v>
      </c>
      <c r="D416" s="116">
        <v>0</v>
      </c>
      <c r="E416" s="116">
        <v>0</v>
      </c>
      <c r="F416" s="116">
        <v>0</v>
      </c>
      <c r="G416" s="116">
        <v>0</v>
      </c>
      <c r="H416" s="116">
        <v>0</v>
      </c>
      <c r="I416" s="116">
        <v>0</v>
      </c>
      <c r="J416" s="116">
        <v>0</v>
      </c>
      <c r="K416" s="116">
        <v>0</v>
      </c>
      <c r="L416" s="116">
        <v>0</v>
      </c>
      <c r="M416" s="116">
        <v>0</v>
      </c>
      <c r="N416" s="116">
        <v>0</v>
      </c>
      <c r="O416" s="116">
        <v>0</v>
      </c>
      <c r="P416" s="116">
        <v>0</v>
      </c>
      <c r="Q416" s="116">
        <v>0</v>
      </c>
      <c r="R416" s="116">
        <v>0</v>
      </c>
      <c r="S416" s="116">
        <v>0</v>
      </c>
      <c r="T416" s="116">
        <v>0</v>
      </c>
      <c r="U416" s="116">
        <v>0</v>
      </c>
      <c r="V416" s="116">
        <v>0</v>
      </c>
      <c r="W416" s="116">
        <v>0</v>
      </c>
      <c r="X416" s="116">
        <v>0</v>
      </c>
      <c r="Y416" s="116">
        <v>0</v>
      </c>
      <c r="Z416" s="116">
        <v>0</v>
      </c>
      <c r="AA416" s="116">
        <v>0</v>
      </c>
      <c r="AB416" s="116">
        <v>0</v>
      </c>
      <c r="AC416" s="116">
        <v>0</v>
      </c>
      <c r="AD416" s="116">
        <v>0</v>
      </c>
      <c r="AE416" s="116">
        <v>0</v>
      </c>
      <c r="AF416" s="116">
        <v>0</v>
      </c>
      <c r="AG416" s="116">
        <v>0</v>
      </c>
      <c r="AH416" s="116">
        <v>0</v>
      </c>
      <c r="AI416" s="116">
        <v>0</v>
      </c>
      <c r="AJ416" s="116">
        <v>0</v>
      </c>
      <c r="AK416" s="116">
        <v>0</v>
      </c>
      <c r="AL416" s="95">
        <f t="shared" si="12"/>
        <v>0</v>
      </c>
      <c r="AO416" s="70"/>
    </row>
    <row r="417" spans="1:41" ht="33" customHeight="1">
      <c r="A417" s="87">
        <v>1403</v>
      </c>
      <c r="B417" s="88" t="s">
        <v>1054</v>
      </c>
      <c r="C417" s="118" t="s">
        <v>7019</v>
      </c>
      <c r="D417" s="116">
        <v>0</v>
      </c>
      <c r="E417" s="116">
        <v>0</v>
      </c>
      <c r="F417" s="116">
        <v>0</v>
      </c>
      <c r="G417" s="116">
        <v>0</v>
      </c>
      <c r="H417" s="116">
        <v>0</v>
      </c>
      <c r="I417" s="116">
        <v>0</v>
      </c>
      <c r="J417" s="116">
        <v>0</v>
      </c>
      <c r="K417" s="116">
        <v>0</v>
      </c>
      <c r="L417" s="116">
        <v>0</v>
      </c>
      <c r="M417" s="116">
        <v>0</v>
      </c>
      <c r="N417" s="116">
        <v>0</v>
      </c>
      <c r="O417" s="116">
        <v>0</v>
      </c>
      <c r="P417" s="116">
        <v>0</v>
      </c>
      <c r="Q417" s="116">
        <v>0</v>
      </c>
      <c r="R417" s="116">
        <v>0</v>
      </c>
      <c r="S417" s="116">
        <v>0</v>
      </c>
      <c r="T417" s="116">
        <v>0</v>
      </c>
      <c r="U417" s="116">
        <v>0</v>
      </c>
      <c r="V417" s="116">
        <v>0</v>
      </c>
      <c r="W417" s="116">
        <v>0</v>
      </c>
      <c r="X417" s="116">
        <v>0</v>
      </c>
      <c r="Y417" s="116">
        <v>0</v>
      </c>
      <c r="Z417" s="116">
        <v>0</v>
      </c>
      <c r="AA417" s="116">
        <v>0</v>
      </c>
      <c r="AB417" s="116">
        <v>0</v>
      </c>
      <c r="AC417" s="116">
        <v>0</v>
      </c>
      <c r="AD417" s="116">
        <v>0</v>
      </c>
      <c r="AE417" s="116">
        <v>0</v>
      </c>
      <c r="AF417" s="116">
        <v>0</v>
      </c>
      <c r="AG417" s="116">
        <v>0</v>
      </c>
      <c r="AH417" s="116">
        <v>0</v>
      </c>
      <c r="AI417" s="116">
        <v>0</v>
      </c>
      <c r="AJ417" s="116">
        <v>0</v>
      </c>
      <c r="AK417" s="116">
        <v>0</v>
      </c>
      <c r="AL417" s="95">
        <f t="shared" si="12"/>
        <v>0</v>
      </c>
      <c r="AO417" s="70"/>
    </row>
    <row r="418" spans="1:41" ht="33" customHeight="1">
      <c r="A418" s="87">
        <v>1404</v>
      </c>
      <c r="B418" s="88" t="s">
        <v>1055</v>
      </c>
      <c r="C418" s="118" t="s">
        <v>7019</v>
      </c>
      <c r="D418" s="116">
        <v>0</v>
      </c>
      <c r="E418" s="116">
        <v>0</v>
      </c>
      <c r="F418" s="116">
        <v>0</v>
      </c>
      <c r="G418" s="116">
        <v>0</v>
      </c>
      <c r="H418" s="116">
        <v>0</v>
      </c>
      <c r="I418" s="116">
        <v>0</v>
      </c>
      <c r="J418" s="116">
        <v>0</v>
      </c>
      <c r="K418" s="116">
        <v>0</v>
      </c>
      <c r="L418" s="116">
        <v>0</v>
      </c>
      <c r="M418" s="116">
        <v>0</v>
      </c>
      <c r="N418" s="116">
        <v>0</v>
      </c>
      <c r="O418" s="116">
        <v>0</v>
      </c>
      <c r="P418" s="116">
        <v>0</v>
      </c>
      <c r="Q418" s="116">
        <v>0</v>
      </c>
      <c r="R418" s="116">
        <v>0</v>
      </c>
      <c r="S418" s="116">
        <v>0</v>
      </c>
      <c r="T418" s="116">
        <v>0</v>
      </c>
      <c r="U418" s="116">
        <v>0</v>
      </c>
      <c r="V418" s="116">
        <v>0</v>
      </c>
      <c r="W418" s="116">
        <v>0</v>
      </c>
      <c r="X418" s="116">
        <v>0</v>
      </c>
      <c r="Y418" s="116">
        <v>0</v>
      </c>
      <c r="Z418" s="116">
        <v>0</v>
      </c>
      <c r="AA418" s="116">
        <v>0</v>
      </c>
      <c r="AB418" s="116">
        <v>0</v>
      </c>
      <c r="AC418" s="116">
        <v>0</v>
      </c>
      <c r="AD418" s="116">
        <v>0</v>
      </c>
      <c r="AE418" s="116">
        <v>0</v>
      </c>
      <c r="AF418" s="116">
        <v>0</v>
      </c>
      <c r="AG418" s="116">
        <v>0</v>
      </c>
      <c r="AH418" s="116">
        <v>0</v>
      </c>
      <c r="AI418" s="116">
        <v>0</v>
      </c>
      <c r="AJ418" s="116">
        <v>0</v>
      </c>
      <c r="AK418" s="116">
        <v>0</v>
      </c>
      <c r="AL418" s="95">
        <f t="shared" si="12"/>
        <v>0</v>
      </c>
      <c r="AO418" s="70"/>
    </row>
    <row r="419" spans="1:41" ht="33" customHeight="1">
      <c r="A419" s="87">
        <v>1405</v>
      </c>
      <c r="B419" s="88" t="s">
        <v>1056</v>
      </c>
      <c r="C419" s="118" t="s">
        <v>7019</v>
      </c>
      <c r="D419" s="116">
        <v>0</v>
      </c>
      <c r="E419" s="116">
        <v>0</v>
      </c>
      <c r="F419" s="116">
        <v>0</v>
      </c>
      <c r="G419" s="116">
        <v>0</v>
      </c>
      <c r="H419" s="116">
        <v>0</v>
      </c>
      <c r="I419" s="116">
        <v>0</v>
      </c>
      <c r="J419" s="116">
        <v>0</v>
      </c>
      <c r="K419" s="116">
        <v>0</v>
      </c>
      <c r="L419" s="116">
        <v>0</v>
      </c>
      <c r="M419" s="116">
        <v>0</v>
      </c>
      <c r="N419" s="116">
        <v>0</v>
      </c>
      <c r="O419" s="116">
        <v>0</v>
      </c>
      <c r="P419" s="116">
        <v>0</v>
      </c>
      <c r="Q419" s="116">
        <v>0</v>
      </c>
      <c r="R419" s="116">
        <v>0</v>
      </c>
      <c r="S419" s="116">
        <v>0</v>
      </c>
      <c r="T419" s="116">
        <v>0</v>
      </c>
      <c r="U419" s="116">
        <v>0</v>
      </c>
      <c r="V419" s="116">
        <v>0</v>
      </c>
      <c r="W419" s="116">
        <v>0</v>
      </c>
      <c r="X419" s="116">
        <v>0</v>
      </c>
      <c r="Y419" s="116">
        <v>0</v>
      </c>
      <c r="Z419" s="116">
        <v>0</v>
      </c>
      <c r="AA419" s="116">
        <v>0</v>
      </c>
      <c r="AB419" s="116">
        <v>0</v>
      </c>
      <c r="AC419" s="116">
        <v>0</v>
      </c>
      <c r="AD419" s="116">
        <v>0</v>
      </c>
      <c r="AE419" s="116">
        <v>0</v>
      </c>
      <c r="AF419" s="116">
        <v>0</v>
      </c>
      <c r="AG419" s="116">
        <v>0</v>
      </c>
      <c r="AH419" s="116">
        <v>0</v>
      </c>
      <c r="AI419" s="116">
        <v>0</v>
      </c>
      <c r="AJ419" s="116">
        <v>0</v>
      </c>
      <c r="AK419" s="116">
        <v>0</v>
      </c>
      <c r="AL419" s="95">
        <f t="shared" si="12"/>
        <v>0</v>
      </c>
      <c r="AO419" s="70"/>
    </row>
    <row r="420" spans="1:41" ht="33" customHeight="1">
      <c r="A420" s="87">
        <v>1406</v>
      </c>
      <c r="B420" s="88" t="s">
        <v>1057</v>
      </c>
      <c r="C420" s="118" t="s">
        <v>7019</v>
      </c>
      <c r="D420" s="116">
        <v>0</v>
      </c>
      <c r="E420" s="116">
        <v>0</v>
      </c>
      <c r="F420" s="116">
        <v>0</v>
      </c>
      <c r="G420" s="116">
        <v>0</v>
      </c>
      <c r="H420" s="116">
        <v>0</v>
      </c>
      <c r="I420" s="116">
        <v>0</v>
      </c>
      <c r="J420" s="116">
        <v>0</v>
      </c>
      <c r="K420" s="116">
        <v>0</v>
      </c>
      <c r="L420" s="116">
        <v>0</v>
      </c>
      <c r="M420" s="116">
        <v>0</v>
      </c>
      <c r="N420" s="116">
        <v>0</v>
      </c>
      <c r="O420" s="116">
        <v>0</v>
      </c>
      <c r="P420" s="116">
        <v>0</v>
      </c>
      <c r="Q420" s="116">
        <v>0</v>
      </c>
      <c r="R420" s="116">
        <v>0</v>
      </c>
      <c r="S420" s="116">
        <v>0</v>
      </c>
      <c r="T420" s="116">
        <v>0</v>
      </c>
      <c r="U420" s="116">
        <v>0</v>
      </c>
      <c r="V420" s="116">
        <v>0</v>
      </c>
      <c r="W420" s="116">
        <v>0</v>
      </c>
      <c r="X420" s="116">
        <v>0</v>
      </c>
      <c r="Y420" s="116">
        <v>0</v>
      </c>
      <c r="Z420" s="116">
        <v>0</v>
      </c>
      <c r="AA420" s="116">
        <v>0</v>
      </c>
      <c r="AB420" s="116">
        <v>0</v>
      </c>
      <c r="AC420" s="116">
        <v>0</v>
      </c>
      <c r="AD420" s="116">
        <v>0</v>
      </c>
      <c r="AE420" s="116">
        <v>0</v>
      </c>
      <c r="AF420" s="116">
        <v>0</v>
      </c>
      <c r="AG420" s="116">
        <v>0</v>
      </c>
      <c r="AH420" s="116">
        <v>0</v>
      </c>
      <c r="AI420" s="116">
        <v>0</v>
      </c>
      <c r="AJ420" s="116">
        <v>0</v>
      </c>
      <c r="AK420" s="116">
        <v>0</v>
      </c>
      <c r="AL420" s="95">
        <f t="shared" si="12"/>
        <v>0</v>
      </c>
      <c r="AO420" s="70"/>
    </row>
    <row r="421" spans="1:41" ht="33" customHeight="1">
      <c r="A421" s="87">
        <v>1407</v>
      </c>
      <c r="B421" s="88" t="s">
        <v>1058</v>
      </c>
      <c r="C421" s="118" t="s">
        <v>7019</v>
      </c>
      <c r="D421" s="116">
        <v>0</v>
      </c>
      <c r="E421" s="116">
        <v>0</v>
      </c>
      <c r="F421" s="116">
        <v>0</v>
      </c>
      <c r="G421" s="116">
        <v>0</v>
      </c>
      <c r="H421" s="116">
        <v>0</v>
      </c>
      <c r="I421" s="116">
        <v>0</v>
      </c>
      <c r="J421" s="116">
        <v>0</v>
      </c>
      <c r="K421" s="116">
        <v>0</v>
      </c>
      <c r="L421" s="116">
        <v>0</v>
      </c>
      <c r="M421" s="116">
        <v>0</v>
      </c>
      <c r="N421" s="116">
        <v>0</v>
      </c>
      <c r="O421" s="116">
        <v>0</v>
      </c>
      <c r="P421" s="116">
        <v>0</v>
      </c>
      <c r="Q421" s="116">
        <v>0</v>
      </c>
      <c r="R421" s="116">
        <v>0</v>
      </c>
      <c r="S421" s="116">
        <v>0</v>
      </c>
      <c r="T421" s="116">
        <v>0</v>
      </c>
      <c r="U421" s="116">
        <v>0</v>
      </c>
      <c r="V421" s="116">
        <v>0</v>
      </c>
      <c r="W421" s="116">
        <v>0</v>
      </c>
      <c r="X421" s="116">
        <v>0</v>
      </c>
      <c r="Y421" s="116">
        <v>0</v>
      </c>
      <c r="Z421" s="116">
        <v>0</v>
      </c>
      <c r="AA421" s="116">
        <v>0</v>
      </c>
      <c r="AB421" s="116">
        <v>0</v>
      </c>
      <c r="AC421" s="116">
        <v>0</v>
      </c>
      <c r="AD421" s="116">
        <v>0</v>
      </c>
      <c r="AE421" s="116">
        <v>0</v>
      </c>
      <c r="AF421" s="116">
        <v>0</v>
      </c>
      <c r="AG421" s="116">
        <v>0</v>
      </c>
      <c r="AH421" s="116">
        <v>0</v>
      </c>
      <c r="AI421" s="116">
        <v>0</v>
      </c>
      <c r="AJ421" s="116">
        <v>0</v>
      </c>
      <c r="AK421" s="116">
        <v>0</v>
      </c>
      <c r="AL421" s="95">
        <f t="shared" si="12"/>
        <v>0</v>
      </c>
      <c r="AO421" s="70"/>
    </row>
    <row r="422" spans="1:41" ht="33" customHeight="1">
      <c r="A422" s="87">
        <v>1408</v>
      </c>
      <c r="B422" s="88" t="s">
        <v>1059</v>
      </c>
      <c r="C422" s="118" t="s">
        <v>7019</v>
      </c>
      <c r="D422" s="116">
        <v>0</v>
      </c>
      <c r="E422" s="116">
        <v>0</v>
      </c>
      <c r="F422" s="116">
        <v>0</v>
      </c>
      <c r="G422" s="116">
        <v>0</v>
      </c>
      <c r="H422" s="116">
        <v>0</v>
      </c>
      <c r="I422" s="116">
        <v>0</v>
      </c>
      <c r="J422" s="116">
        <v>0</v>
      </c>
      <c r="K422" s="116">
        <v>0</v>
      </c>
      <c r="L422" s="116">
        <v>0</v>
      </c>
      <c r="M422" s="116">
        <v>0</v>
      </c>
      <c r="N422" s="116">
        <v>0</v>
      </c>
      <c r="O422" s="116">
        <v>0</v>
      </c>
      <c r="P422" s="116">
        <v>0</v>
      </c>
      <c r="Q422" s="116">
        <v>0</v>
      </c>
      <c r="R422" s="116">
        <v>0</v>
      </c>
      <c r="S422" s="116">
        <v>0</v>
      </c>
      <c r="T422" s="116">
        <v>0</v>
      </c>
      <c r="U422" s="116">
        <v>0</v>
      </c>
      <c r="V422" s="116">
        <v>0</v>
      </c>
      <c r="W422" s="116">
        <v>0</v>
      </c>
      <c r="X422" s="116">
        <v>0</v>
      </c>
      <c r="Y422" s="116">
        <v>0</v>
      </c>
      <c r="Z422" s="116">
        <v>0</v>
      </c>
      <c r="AA422" s="116">
        <v>0</v>
      </c>
      <c r="AB422" s="116">
        <v>0</v>
      </c>
      <c r="AC422" s="116">
        <v>0</v>
      </c>
      <c r="AD422" s="116">
        <v>0</v>
      </c>
      <c r="AE422" s="116">
        <v>0</v>
      </c>
      <c r="AF422" s="116">
        <v>0</v>
      </c>
      <c r="AG422" s="116">
        <v>0</v>
      </c>
      <c r="AH422" s="116">
        <v>0</v>
      </c>
      <c r="AI422" s="116">
        <v>0</v>
      </c>
      <c r="AJ422" s="116">
        <v>0</v>
      </c>
      <c r="AK422" s="116">
        <v>0</v>
      </c>
      <c r="AL422" s="95">
        <f t="shared" si="12"/>
        <v>0</v>
      </c>
      <c r="AO422" s="70"/>
    </row>
    <row r="423" spans="1:41" ht="33" customHeight="1">
      <c r="A423" s="87">
        <v>1409</v>
      </c>
      <c r="B423" s="88" t="s">
        <v>1060</v>
      </c>
      <c r="C423" s="118" t="s">
        <v>7019</v>
      </c>
      <c r="D423" s="116">
        <v>0</v>
      </c>
      <c r="E423" s="116">
        <v>0</v>
      </c>
      <c r="F423" s="116">
        <v>0</v>
      </c>
      <c r="G423" s="116">
        <v>0</v>
      </c>
      <c r="H423" s="116">
        <v>0</v>
      </c>
      <c r="I423" s="116">
        <v>0</v>
      </c>
      <c r="J423" s="116">
        <v>0</v>
      </c>
      <c r="K423" s="116">
        <v>0</v>
      </c>
      <c r="L423" s="116">
        <v>0</v>
      </c>
      <c r="M423" s="116">
        <v>0</v>
      </c>
      <c r="N423" s="116">
        <v>0</v>
      </c>
      <c r="O423" s="116">
        <v>0</v>
      </c>
      <c r="P423" s="116">
        <v>0</v>
      </c>
      <c r="Q423" s="116">
        <v>0</v>
      </c>
      <c r="R423" s="116">
        <v>0</v>
      </c>
      <c r="S423" s="116">
        <v>0</v>
      </c>
      <c r="T423" s="116">
        <v>0</v>
      </c>
      <c r="U423" s="116">
        <v>0</v>
      </c>
      <c r="V423" s="116">
        <v>0</v>
      </c>
      <c r="W423" s="116">
        <v>0</v>
      </c>
      <c r="X423" s="116">
        <v>0</v>
      </c>
      <c r="Y423" s="116">
        <v>0</v>
      </c>
      <c r="Z423" s="116">
        <v>0</v>
      </c>
      <c r="AA423" s="116">
        <v>0</v>
      </c>
      <c r="AB423" s="116">
        <v>0</v>
      </c>
      <c r="AC423" s="116">
        <v>0</v>
      </c>
      <c r="AD423" s="116">
        <v>0</v>
      </c>
      <c r="AE423" s="116">
        <v>0</v>
      </c>
      <c r="AF423" s="116">
        <v>0</v>
      </c>
      <c r="AG423" s="116">
        <v>0</v>
      </c>
      <c r="AH423" s="116">
        <v>0</v>
      </c>
      <c r="AI423" s="116">
        <v>0</v>
      </c>
      <c r="AJ423" s="116">
        <v>0</v>
      </c>
      <c r="AK423" s="116">
        <v>0</v>
      </c>
      <c r="AL423" s="95">
        <f t="shared" si="12"/>
        <v>0</v>
      </c>
      <c r="AO423" s="70"/>
    </row>
    <row r="424" spans="1:41" ht="33" customHeight="1">
      <c r="A424" s="87">
        <v>1410</v>
      </c>
      <c r="B424" s="88" t="s">
        <v>1061</v>
      </c>
      <c r="C424" s="118" t="s">
        <v>7019</v>
      </c>
      <c r="D424" s="116">
        <v>0</v>
      </c>
      <c r="E424" s="116">
        <v>0</v>
      </c>
      <c r="F424" s="116">
        <v>0</v>
      </c>
      <c r="G424" s="116">
        <v>0</v>
      </c>
      <c r="H424" s="116">
        <v>0</v>
      </c>
      <c r="I424" s="116">
        <v>0</v>
      </c>
      <c r="J424" s="116">
        <v>0</v>
      </c>
      <c r="K424" s="116">
        <v>0</v>
      </c>
      <c r="L424" s="116">
        <v>0</v>
      </c>
      <c r="M424" s="116">
        <v>0</v>
      </c>
      <c r="N424" s="116">
        <v>0</v>
      </c>
      <c r="O424" s="116">
        <v>0</v>
      </c>
      <c r="P424" s="116">
        <v>0</v>
      </c>
      <c r="Q424" s="116">
        <v>0</v>
      </c>
      <c r="R424" s="116">
        <v>0</v>
      </c>
      <c r="S424" s="116">
        <v>0</v>
      </c>
      <c r="T424" s="116">
        <v>0</v>
      </c>
      <c r="U424" s="116">
        <v>0</v>
      </c>
      <c r="V424" s="116">
        <v>0</v>
      </c>
      <c r="W424" s="116">
        <v>0</v>
      </c>
      <c r="X424" s="116">
        <v>0</v>
      </c>
      <c r="Y424" s="116">
        <v>0</v>
      </c>
      <c r="Z424" s="116">
        <v>0</v>
      </c>
      <c r="AA424" s="116">
        <v>0</v>
      </c>
      <c r="AB424" s="116">
        <v>0</v>
      </c>
      <c r="AC424" s="116">
        <v>0</v>
      </c>
      <c r="AD424" s="116">
        <v>0</v>
      </c>
      <c r="AE424" s="116">
        <v>0</v>
      </c>
      <c r="AF424" s="116">
        <v>0</v>
      </c>
      <c r="AG424" s="116">
        <v>0</v>
      </c>
      <c r="AH424" s="116">
        <v>0</v>
      </c>
      <c r="AI424" s="116">
        <v>0</v>
      </c>
      <c r="AJ424" s="116">
        <v>0</v>
      </c>
      <c r="AK424" s="116">
        <v>0</v>
      </c>
      <c r="AL424" s="95">
        <f t="shared" si="12"/>
        <v>0</v>
      </c>
      <c r="AO424" s="70"/>
    </row>
    <row r="425" spans="1:41" ht="33" customHeight="1">
      <c r="A425" s="87">
        <v>1411</v>
      </c>
      <c r="B425" s="88" t="s">
        <v>1062</v>
      </c>
      <c r="C425" s="118" t="s">
        <v>7019</v>
      </c>
      <c r="D425" s="116">
        <v>0</v>
      </c>
      <c r="E425" s="116">
        <v>0</v>
      </c>
      <c r="F425" s="116">
        <v>0</v>
      </c>
      <c r="G425" s="116">
        <v>0</v>
      </c>
      <c r="H425" s="116">
        <v>0</v>
      </c>
      <c r="I425" s="116">
        <v>0</v>
      </c>
      <c r="J425" s="116">
        <v>0</v>
      </c>
      <c r="K425" s="116">
        <v>0</v>
      </c>
      <c r="L425" s="116">
        <v>0</v>
      </c>
      <c r="M425" s="116">
        <v>0</v>
      </c>
      <c r="N425" s="116">
        <v>0</v>
      </c>
      <c r="O425" s="116">
        <v>0</v>
      </c>
      <c r="P425" s="116">
        <v>0</v>
      </c>
      <c r="Q425" s="116">
        <v>0</v>
      </c>
      <c r="R425" s="116">
        <v>0</v>
      </c>
      <c r="S425" s="116">
        <v>0</v>
      </c>
      <c r="T425" s="116">
        <v>0</v>
      </c>
      <c r="U425" s="116">
        <v>0</v>
      </c>
      <c r="V425" s="116">
        <v>0</v>
      </c>
      <c r="W425" s="116">
        <v>0</v>
      </c>
      <c r="X425" s="116">
        <v>0</v>
      </c>
      <c r="Y425" s="116">
        <v>0</v>
      </c>
      <c r="Z425" s="116">
        <v>0</v>
      </c>
      <c r="AA425" s="116">
        <v>0</v>
      </c>
      <c r="AB425" s="116">
        <v>0</v>
      </c>
      <c r="AC425" s="116">
        <v>0</v>
      </c>
      <c r="AD425" s="116">
        <v>0</v>
      </c>
      <c r="AE425" s="116">
        <v>0</v>
      </c>
      <c r="AF425" s="116">
        <v>0</v>
      </c>
      <c r="AG425" s="116">
        <v>0</v>
      </c>
      <c r="AH425" s="116">
        <v>0</v>
      </c>
      <c r="AI425" s="116">
        <v>0</v>
      </c>
      <c r="AJ425" s="116">
        <v>0</v>
      </c>
      <c r="AK425" s="116">
        <v>0</v>
      </c>
      <c r="AL425" s="95">
        <f t="shared" si="12"/>
        <v>0</v>
      </c>
      <c r="AO425" s="70"/>
    </row>
    <row r="426" spans="1:41" ht="33" customHeight="1">
      <c r="A426" s="87">
        <v>1412</v>
      </c>
      <c r="B426" s="88" t="s">
        <v>1063</v>
      </c>
      <c r="C426" s="118" t="s">
        <v>7019</v>
      </c>
      <c r="D426" s="116">
        <v>0</v>
      </c>
      <c r="E426" s="116">
        <v>0</v>
      </c>
      <c r="F426" s="116">
        <v>0</v>
      </c>
      <c r="G426" s="116">
        <v>0</v>
      </c>
      <c r="H426" s="116">
        <v>0</v>
      </c>
      <c r="I426" s="116">
        <v>0</v>
      </c>
      <c r="J426" s="116">
        <v>0</v>
      </c>
      <c r="K426" s="116">
        <v>0</v>
      </c>
      <c r="L426" s="116">
        <v>0</v>
      </c>
      <c r="M426" s="116">
        <v>0</v>
      </c>
      <c r="N426" s="116">
        <v>0</v>
      </c>
      <c r="O426" s="116">
        <v>0</v>
      </c>
      <c r="P426" s="116">
        <v>0</v>
      </c>
      <c r="Q426" s="116">
        <v>0</v>
      </c>
      <c r="R426" s="116">
        <v>0</v>
      </c>
      <c r="S426" s="116">
        <v>0</v>
      </c>
      <c r="T426" s="116">
        <v>0</v>
      </c>
      <c r="U426" s="116">
        <v>0</v>
      </c>
      <c r="V426" s="116">
        <v>0</v>
      </c>
      <c r="W426" s="116">
        <v>0</v>
      </c>
      <c r="X426" s="116">
        <v>0</v>
      </c>
      <c r="Y426" s="116">
        <v>0</v>
      </c>
      <c r="Z426" s="116">
        <v>0</v>
      </c>
      <c r="AA426" s="116">
        <v>0</v>
      </c>
      <c r="AB426" s="116">
        <v>0</v>
      </c>
      <c r="AC426" s="116">
        <v>0</v>
      </c>
      <c r="AD426" s="116">
        <v>0</v>
      </c>
      <c r="AE426" s="116">
        <v>0</v>
      </c>
      <c r="AF426" s="116">
        <v>0</v>
      </c>
      <c r="AG426" s="116">
        <v>0</v>
      </c>
      <c r="AH426" s="116">
        <v>0</v>
      </c>
      <c r="AI426" s="116">
        <v>0</v>
      </c>
      <c r="AJ426" s="116">
        <v>0</v>
      </c>
      <c r="AK426" s="116">
        <v>0</v>
      </c>
      <c r="AL426" s="95">
        <f t="shared" si="12"/>
        <v>0</v>
      </c>
      <c r="AO426" s="70"/>
    </row>
    <row r="427" spans="1:41" ht="33" customHeight="1">
      <c r="A427" s="87">
        <v>1413</v>
      </c>
      <c r="B427" s="88" t="s">
        <v>1035</v>
      </c>
      <c r="C427" s="118" t="s">
        <v>7019</v>
      </c>
      <c r="D427" s="116">
        <v>0</v>
      </c>
      <c r="E427" s="116">
        <v>0</v>
      </c>
      <c r="F427" s="116">
        <v>0</v>
      </c>
      <c r="G427" s="116">
        <v>0</v>
      </c>
      <c r="H427" s="116">
        <v>0</v>
      </c>
      <c r="I427" s="116">
        <v>0</v>
      </c>
      <c r="J427" s="116">
        <v>0</v>
      </c>
      <c r="K427" s="116">
        <v>0</v>
      </c>
      <c r="L427" s="116">
        <v>0</v>
      </c>
      <c r="M427" s="116">
        <v>0</v>
      </c>
      <c r="N427" s="116">
        <v>0</v>
      </c>
      <c r="O427" s="116">
        <v>0</v>
      </c>
      <c r="P427" s="116">
        <v>0</v>
      </c>
      <c r="Q427" s="116">
        <v>0</v>
      </c>
      <c r="R427" s="116">
        <v>0</v>
      </c>
      <c r="S427" s="116">
        <v>0</v>
      </c>
      <c r="T427" s="116">
        <v>0</v>
      </c>
      <c r="U427" s="116">
        <v>0</v>
      </c>
      <c r="V427" s="116">
        <v>0</v>
      </c>
      <c r="W427" s="116">
        <v>0</v>
      </c>
      <c r="X427" s="116">
        <v>0</v>
      </c>
      <c r="Y427" s="116">
        <v>0</v>
      </c>
      <c r="Z427" s="116">
        <v>0</v>
      </c>
      <c r="AA427" s="116">
        <v>0</v>
      </c>
      <c r="AB427" s="116">
        <v>0</v>
      </c>
      <c r="AC427" s="116">
        <v>0</v>
      </c>
      <c r="AD427" s="116">
        <v>0</v>
      </c>
      <c r="AE427" s="116">
        <v>0</v>
      </c>
      <c r="AF427" s="116">
        <v>0</v>
      </c>
      <c r="AG427" s="116">
        <v>0</v>
      </c>
      <c r="AH427" s="116">
        <v>0</v>
      </c>
      <c r="AI427" s="116">
        <v>0</v>
      </c>
      <c r="AJ427" s="116">
        <v>0</v>
      </c>
      <c r="AK427" s="116">
        <v>0</v>
      </c>
      <c r="AL427" s="95">
        <f t="shared" si="12"/>
        <v>0</v>
      </c>
      <c r="AO427" s="70"/>
    </row>
    <row r="428" spans="1:41" ht="33" customHeight="1">
      <c r="A428" s="87">
        <v>1414</v>
      </c>
      <c r="B428" s="88" t="s">
        <v>1064</v>
      </c>
      <c r="C428" s="118" t="s">
        <v>7019</v>
      </c>
      <c r="D428" s="116">
        <v>0</v>
      </c>
      <c r="E428" s="116">
        <v>0</v>
      </c>
      <c r="F428" s="116">
        <v>0</v>
      </c>
      <c r="G428" s="116">
        <v>0</v>
      </c>
      <c r="H428" s="116">
        <v>0</v>
      </c>
      <c r="I428" s="116">
        <v>0</v>
      </c>
      <c r="J428" s="116">
        <v>0</v>
      </c>
      <c r="K428" s="116">
        <v>0</v>
      </c>
      <c r="L428" s="116">
        <v>0</v>
      </c>
      <c r="M428" s="116">
        <v>0</v>
      </c>
      <c r="N428" s="116">
        <v>0</v>
      </c>
      <c r="O428" s="116">
        <v>0</v>
      </c>
      <c r="P428" s="116">
        <v>0</v>
      </c>
      <c r="Q428" s="116">
        <v>0</v>
      </c>
      <c r="R428" s="116">
        <v>0</v>
      </c>
      <c r="S428" s="116">
        <v>0</v>
      </c>
      <c r="T428" s="116">
        <v>0</v>
      </c>
      <c r="U428" s="116">
        <v>0</v>
      </c>
      <c r="V428" s="116">
        <v>0</v>
      </c>
      <c r="W428" s="116">
        <v>0</v>
      </c>
      <c r="X428" s="116">
        <v>0</v>
      </c>
      <c r="Y428" s="116">
        <v>0</v>
      </c>
      <c r="Z428" s="116">
        <v>0</v>
      </c>
      <c r="AA428" s="116">
        <v>0</v>
      </c>
      <c r="AB428" s="116">
        <v>0</v>
      </c>
      <c r="AC428" s="116">
        <v>0</v>
      </c>
      <c r="AD428" s="116">
        <v>0</v>
      </c>
      <c r="AE428" s="116">
        <v>0</v>
      </c>
      <c r="AF428" s="116">
        <v>0</v>
      </c>
      <c r="AG428" s="116">
        <v>0</v>
      </c>
      <c r="AH428" s="116">
        <v>0</v>
      </c>
      <c r="AI428" s="116">
        <v>0</v>
      </c>
      <c r="AJ428" s="116">
        <v>0</v>
      </c>
      <c r="AK428" s="116">
        <v>0</v>
      </c>
      <c r="AL428" s="95">
        <f t="shared" si="12"/>
        <v>0</v>
      </c>
      <c r="AO428" s="70"/>
    </row>
    <row r="429" spans="1:41" ht="33" customHeight="1">
      <c r="A429" s="87">
        <v>1415</v>
      </c>
      <c r="B429" s="88" t="s">
        <v>1065</v>
      </c>
      <c r="C429" s="118" t="s">
        <v>7019</v>
      </c>
      <c r="D429" s="116">
        <v>0</v>
      </c>
      <c r="E429" s="116">
        <v>0</v>
      </c>
      <c r="F429" s="116">
        <v>0</v>
      </c>
      <c r="G429" s="116">
        <v>0</v>
      </c>
      <c r="H429" s="116">
        <v>0</v>
      </c>
      <c r="I429" s="116">
        <v>0</v>
      </c>
      <c r="J429" s="116">
        <v>0</v>
      </c>
      <c r="K429" s="116">
        <v>0</v>
      </c>
      <c r="L429" s="116">
        <v>0</v>
      </c>
      <c r="M429" s="116">
        <v>0</v>
      </c>
      <c r="N429" s="116">
        <v>0</v>
      </c>
      <c r="O429" s="116">
        <v>0</v>
      </c>
      <c r="P429" s="116">
        <v>0</v>
      </c>
      <c r="Q429" s="116">
        <v>0</v>
      </c>
      <c r="R429" s="116">
        <v>0</v>
      </c>
      <c r="S429" s="116">
        <v>0</v>
      </c>
      <c r="T429" s="116">
        <v>0</v>
      </c>
      <c r="U429" s="116">
        <v>0</v>
      </c>
      <c r="V429" s="116">
        <v>0</v>
      </c>
      <c r="W429" s="116">
        <v>0</v>
      </c>
      <c r="X429" s="116">
        <v>0</v>
      </c>
      <c r="Y429" s="116">
        <v>0</v>
      </c>
      <c r="Z429" s="116">
        <v>0</v>
      </c>
      <c r="AA429" s="116">
        <v>0</v>
      </c>
      <c r="AB429" s="116">
        <v>0</v>
      </c>
      <c r="AC429" s="116">
        <v>0</v>
      </c>
      <c r="AD429" s="116">
        <v>0</v>
      </c>
      <c r="AE429" s="116">
        <v>0</v>
      </c>
      <c r="AF429" s="116">
        <v>0</v>
      </c>
      <c r="AG429" s="116">
        <v>0</v>
      </c>
      <c r="AH429" s="116">
        <v>0</v>
      </c>
      <c r="AI429" s="116">
        <v>0</v>
      </c>
      <c r="AJ429" s="116">
        <v>0</v>
      </c>
      <c r="AK429" s="116">
        <v>0</v>
      </c>
      <c r="AL429" s="95">
        <f t="shared" si="12"/>
        <v>0</v>
      </c>
      <c r="AO429" s="70"/>
    </row>
    <row r="430" spans="1:41" ht="33" customHeight="1">
      <c r="A430" s="87">
        <v>1416</v>
      </c>
      <c r="B430" s="88" t="s">
        <v>1066</v>
      </c>
      <c r="C430" s="118" t="s">
        <v>7019</v>
      </c>
      <c r="D430" s="116">
        <v>0</v>
      </c>
      <c r="E430" s="116">
        <v>0</v>
      </c>
      <c r="F430" s="116">
        <v>0</v>
      </c>
      <c r="G430" s="116">
        <v>0</v>
      </c>
      <c r="H430" s="116">
        <v>0</v>
      </c>
      <c r="I430" s="116">
        <v>0</v>
      </c>
      <c r="J430" s="116">
        <v>0</v>
      </c>
      <c r="K430" s="116">
        <v>0</v>
      </c>
      <c r="L430" s="116">
        <v>0</v>
      </c>
      <c r="M430" s="116">
        <v>0</v>
      </c>
      <c r="N430" s="116">
        <v>0</v>
      </c>
      <c r="O430" s="116">
        <v>0</v>
      </c>
      <c r="P430" s="116">
        <v>0</v>
      </c>
      <c r="Q430" s="116">
        <v>0</v>
      </c>
      <c r="R430" s="116">
        <v>0</v>
      </c>
      <c r="S430" s="116">
        <v>0</v>
      </c>
      <c r="T430" s="116">
        <v>0</v>
      </c>
      <c r="U430" s="116">
        <v>0</v>
      </c>
      <c r="V430" s="116">
        <v>0</v>
      </c>
      <c r="W430" s="116">
        <v>0</v>
      </c>
      <c r="X430" s="116">
        <v>0</v>
      </c>
      <c r="Y430" s="116">
        <v>0</v>
      </c>
      <c r="Z430" s="116">
        <v>0</v>
      </c>
      <c r="AA430" s="116">
        <v>0</v>
      </c>
      <c r="AB430" s="116">
        <v>0</v>
      </c>
      <c r="AC430" s="116">
        <v>0</v>
      </c>
      <c r="AD430" s="116">
        <v>0</v>
      </c>
      <c r="AE430" s="116">
        <v>0</v>
      </c>
      <c r="AF430" s="116">
        <v>0</v>
      </c>
      <c r="AG430" s="116">
        <v>0</v>
      </c>
      <c r="AH430" s="116">
        <v>0</v>
      </c>
      <c r="AI430" s="116">
        <v>0</v>
      </c>
      <c r="AJ430" s="116">
        <v>0</v>
      </c>
      <c r="AK430" s="116">
        <v>0</v>
      </c>
      <c r="AL430" s="95">
        <f t="shared" si="12"/>
        <v>0</v>
      </c>
      <c r="AO430" s="70"/>
    </row>
    <row r="431" spans="1:41" ht="33" customHeight="1">
      <c r="A431" s="87">
        <v>1417</v>
      </c>
      <c r="B431" s="88" t="s">
        <v>1067</v>
      </c>
      <c r="C431" s="118" t="s">
        <v>7019</v>
      </c>
      <c r="D431" s="116">
        <v>0</v>
      </c>
      <c r="E431" s="116">
        <v>0</v>
      </c>
      <c r="F431" s="116">
        <v>0</v>
      </c>
      <c r="G431" s="116">
        <v>0</v>
      </c>
      <c r="H431" s="116">
        <v>0</v>
      </c>
      <c r="I431" s="116">
        <v>0</v>
      </c>
      <c r="J431" s="116">
        <v>0</v>
      </c>
      <c r="K431" s="116">
        <v>0</v>
      </c>
      <c r="L431" s="116">
        <v>0</v>
      </c>
      <c r="M431" s="116">
        <v>0</v>
      </c>
      <c r="N431" s="116">
        <v>0</v>
      </c>
      <c r="O431" s="116">
        <v>0</v>
      </c>
      <c r="P431" s="116">
        <v>0</v>
      </c>
      <c r="Q431" s="116">
        <v>0</v>
      </c>
      <c r="R431" s="116">
        <v>0</v>
      </c>
      <c r="S431" s="116">
        <v>0</v>
      </c>
      <c r="T431" s="116">
        <v>0</v>
      </c>
      <c r="U431" s="116">
        <v>0</v>
      </c>
      <c r="V431" s="116">
        <v>0</v>
      </c>
      <c r="W431" s="116">
        <v>0</v>
      </c>
      <c r="X431" s="116">
        <v>0</v>
      </c>
      <c r="Y431" s="116">
        <v>0</v>
      </c>
      <c r="Z431" s="116">
        <v>0</v>
      </c>
      <c r="AA431" s="116">
        <v>0</v>
      </c>
      <c r="AB431" s="116">
        <v>0</v>
      </c>
      <c r="AC431" s="116">
        <v>0</v>
      </c>
      <c r="AD431" s="116">
        <v>0</v>
      </c>
      <c r="AE431" s="116">
        <v>0</v>
      </c>
      <c r="AF431" s="116">
        <v>0</v>
      </c>
      <c r="AG431" s="116">
        <v>0</v>
      </c>
      <c r="AH431" s="116">
        <v>0</v>
      </c>
      <c r="AI431" s="116">
        <v>0</v>
      </c>
      <c r="AJ431" s="116">
        <v>0</v>
      </c>
      <c r="AK431" s="116">
        <v>0</v>
      </c>
      <c r="AL431" s="95">
        <f t="shared" si="12"/>
        <v>0</v>
      </c>
      <c r="AO431" s="70"/>
    </row>
    <row r="432" spans="1:41" ht="33" customHeight="1">
      <c r="A432" s="87">
        <v>1418</v>
      </c>
      <c r="B432" s="88" t="s">
        <v>1068</v>
      </c>
      <c r="C432" s="118" t="s">
        <v>7019</v>
      </c>
      <c r="D432" s="116">
        <v>0</v>
      </c>
      <c r="E432" s="116">
        <v>0</v>
      </c>
      <c r="F432" s="116">
        <v>0</v>
      </c>
      <c r="G432" s="116">
        <v>0</v>
      </c>
      <c r="H432" s="116">
        <v>0</v>
      </c>
      <c r="I432" s="116">
        <v>0</v>
      </c>
      <c r="J432" s="116">
        <v>0</v>
      </c>
      <c r="K432" s="116">
        <v>0</v>
      </c>
      <c r="L432" s="116">
        <v>0</v>
      </c>
      <c r="M432" s="116">
        <v>0</v>
      </c>
      <c r="N432" s="116">
        <v>0</v>
      </c>
      <c r="O432" s="116">
        <v>0</v>
      </c>
      <c r="P432" s="116">
        <v>0</v>
      </c>
      <c r="Q432" s="116">
        <v>0</v>
      </c>
      <c r="R432" s="116">
        <v>0</v>
      </c>
      <c r="S432" s="116">
        <v>0</v>
      </c>
      <c r="T432" s="116">
        <v>0</v>
      </c>
      <c r="U432" s="116">
        <v>0</v>
      </c>
      <c r="V432" s="116">
        <v>0</v>
      </c>
      <c r="W432" s="116">
        <v>0</v>
      </c>
      <c r="X432" s="116">
        <v>0</v>
      </c>
      <c r="Y432" s="116">
        <v>0</v>
      </c>
      <c r="Z432" s="116">
        <v>0</v>
      </c>
      <c r="AA432" s="116">
        <v>0</v>
      </c>
      <c r="AB432" s="116">
        <v>0</v>
      </c>
      <c r="AC432" s="116">
        <v>0</v>
      </c>
      <c r="AD432" s="116">
        <v>0</v>
      </c>
      <c r="AE432" s="116">
        <v>0</v>
      </c>
      <c r="AF432" s="116">
        <v>0</v>
      </c>
      <c r="AG432" s="116">
        <v>0</v>
      </c>
      <c r="AH432" s="116">
        <v>0</v>
      </c>
      <c r="AI432" s="116">
        <v>0</v>
      </c>
      <c r="AJ432" s="116">
        <v>0</v>
      </c>
      <c r="AK432" s="116">
        <v>0</v>
      </c>
      <c r="AL432" s="95">
        <f t="shared" si="12"/>
        <v>0</v>
      </c>
      <c r="AO432" s="70"/>
    </row>
    <row r="433" spans="1:41" ht="33" customHeight="1">
      <c r="A433" s="87">
        <v>1419</v>
      </c>
      <c r="B433" s="88" t="s">
        <v>1069</v>
      </c>
      <c r="C433" s="118" t="s">
        <v>7019</v>
      </c>
      <c r="D433" s="116">
        <v>0</v>
      </c>
      <c r="E433" s="116">
        <v>0</v>
      </c>
      <c r="F433" s="116">
        <v>0</v>
      </c>
      <c r="G433" s="116">
        <v>0</v>
      </c>
      <c r="H433" s="116">
        <v>0</v>
      </c>
      <c r="I433" s="116">
        <v>0</v>
      </c>
      <c r="J433" s="116">
        <v>0</v>
      </c>
      <c r="K433" s="116">
        <v>0</v>
      </c>
      <c r="L433" s="116">
        <v>0</v>
      </c>
      <c r="M433" s="116">
        <v>0</v>
      </c>
      <c r="N433" s="116">
        <v>0</v>
      </c>
      <c r="O433" s="116">
        <v>0</v>
      </c>
      <c r="P433" s="116">
        <v>0</v>
      </c>
      <c r="Q433" s="116">
        <v>0</v>
      </c>
      <c r="R433" s="116">
        <v>0</v>
      </c>
      <c r="S433" s="116">
        <v>0</v>
      </c>
      <c r="T433" s="116">
        <v>0</v>
      </c>
      <c r="U433" s="116">
        <v>0</v>
      </c>
      <c r="V433" s="116">
        <v>0</v>
      </c>
      <c r="W433" s="116">
        <v>0</v>
      </c>
      <c r="X433" s="116">
        <v>0</v>
      </c>
      <c r="Y433" s="116">
        <v>0</v>
      </c>
      <c r="Z433" s="116">
        <v>0</v>
      </c>
      <c r="AA433" s="116">
        <v>0</v>
      </c>
      <c r="AB433" s="116">
        <v>0</v>
      </c>
      <c r="AC433" s="116">
        <v>0</v>
      </c>
      <c r="AD433" s="116">
        <v>0</v>
      </c>
      <c r="AE433" s="116">
        <v>0</v>
      </c>
      <c r="AF433" s="116">
        <v>0</v>
      </c>
      <c r="AG433" s="116">
        <v>0</v>
      </c>
      <c r="AH433" s="116">
        <v>0</v>
      </c>
      <c r="AI433" s="116">
        <v>0</v>
      </c>
      <c r="AJ433" s="116">
        <v>0</v>
      </c>
      <c r="AK433" s="116">
        <v>0</v>
      </c>
      <c r="AL433" s="95">
        <f t="shared" si="12"/>
        <v>0</v>
      </c>
      <c r="AO433" s="70"/>
    </row>
    <row r="434" spans="1:41" ht="33" customHeight="1">
      <c r="A434" s="87">
        <v>1420</v>
      </c>
      <c r="B434" s="88" t="s">
        <v>1070</v>
      </c>
      <c r="C434" s="118" t="s">
        <v>7019</v>
      </c>
      <c r="D434" s="116">
        <v>0</v>
      </c>
      <c r="E434" s="116">
        <v>0</v>
      </c>
      <c r="F434" s="116">
        <v>0</v>
      </c>
      <c r="G434" s="116">
        <v>0</v>
      </c>
      <c r="H434" s="116">
        <v>0</v>
      </c>
      <c r="I434" s="116">
        <v>0</v>
      </c>
      <c r="J434" s="116">
        <v>0</v>
      </c>
      <c r="K434" s="116">
        <v>0</v>
      </c>
      <c r="L434" s="116">
        <v>0</v>
      </c>
      <c r="M434" s="116">
        <v>0</v>
      </c>
      <c r="N434" s="116">
        <v>0</v>
      </c>
      <c r="O434" s="116">
        <v>0</v>
      </c>
      <c r="P434" s="116">
        <v>0</v>
      </c>
      <c r="Q434" s="116">
        <v>0</v>
      </c>
      <c r="R434" s="116">
        <v>0</v>
      </c>
      <c r="S434" s="116">
        <v>0</v>
      </c>
      <c r="T434" s="116">
        <v>0</v>
      </c>
      <c r="U434" s="116">
        <v>0</v>
      </c>
      <c r="V434" s="116">
        <v>0</v>
      </c>
      <c r="W434" s="116">
        <v>0</v>
      </c>
      <c r="X434" s="116">
        <v>0</v>
      </c>
      <c r="Y434" s="116">
        <v>0</v>
      </c>
      <c r="Z434" s="116">
        <v>0</v>
      </c>
      <c r="AA434" s="116">
        <v>0</v>
      </c>
      <c r="AB434" s="116">
        <v>0</v>
      </c>
      <c r="AC434" s="116">
        <v>0</v>
      </c>
      <c r="AD434" s="116">
        <v>0</v>
      </c>
      <c r="AE434" s="116">
        <v>0</v>
      </c>
      <c r="AF434" s="116">
        <v>0</v>
      </c>
      <c r="AG434" s="116">
        <v>0</v>
      </c>
      <c r="AH434" s="116">
        <v>0</v>
      </c>
      <c r="AI434" s="116">
        <v>0</v>
      </c>
      <c r="AJ434" s="116">
        <v>0</v>
      </c>
      <c r="AK434" s="116">
        <v>0</v>
      </c>
      <c r="AL434" s="95">
        <f t="shared" si="12"/>
        <v>0</v>
      </c>
      <c r="AO434" s="70"/>
    </row>
    <row r="435" spans="1:41" ht="33" customHeight="1">
      <c r="A435" s="87">
        <v>1421</v>
      </c>
      <c r="B435" s="88" t="s">
        <v>1071</v>
      </c>
      <c r="C435" s="118" t="s">
        <v>7019</v>
      </c>
      <c r="D435" s="116">
        <v>0</v>
      </c>
      <c r="E435" s="116">
        <v>0</v>
      </c>
      <c r="F435" s="116">
        <v>0</v>
      </c>
      <c r="G435" s="116">
        <v>0</v>
      </c>
      <c r="H435" s="116">
        <v>0</v>
      </c>
      <c r="I435" s="116">
        <v>0</v>
      </c>
      <c r="J435" s="116">
        <v>0</v>
      </c>
      <c r="K435" s="116">
        <v>0</v>
      </c>
      <c r="L435" s="116">
        <v>0</v>
      </c>
      <c r="M435" s="116">
        <v>0</v>
      </c>
      <c r="N435" s="116">
        <v>0</v>
      </c>
      <c r="O435" s="116">
        <v>0</v>
      </c>
      <c r="P435" s="116">
        <v>0</v>
      </c>
      <c r="Q435" s="116">
        <v>0</v>
      </c>
      <c r="R435" s="116">
        <v>0</v>
      </c>
      <c r="S435" s="116">
        <v>0</v>
      </c>
      <c r="T435" s="116">
        <v>0</v>
      </c>
      <c r="U435" s="116">
        <v>0</v>
      </c>
      <c r="V435" s="116">
        <v>0</v>
      </c>
      <c r="W435" s="116">
        <v>0</v>
      </c>
      <c r="X435" s="116">
        <v>0</v>
      </c>
      <c r="Y435" s="116">
        <v>0</v>
      </c>
      <c r="Z435" s="116">
        <v>0</v>
      </c>
      <c r="AA435" s="116">
        <v>0</v>
      </c>
      <c r="AB435" s="116">
        <v>0</v>
      </c>
      <c r="AC435" s="116">
        <v>0</v>
      </c>
      <c r="AD435" s="116">
        <v>0</v>
      </c>
      <c r="AE435" s="116">
        <v>0</v>
      </c>
      <c r="AF435" s="116">
        <v>0</v>
      </c>
      <c r="AG435" s="116">
        <v>0</v>
      </c>
      <c r="AH435" s="116">
        <v>0</v>
      </c>
      <c r="AI435" s="116">
        <v>0</v>
      </c>
      <c r="AJ435" s="116">
        <v>0</v>
      </c>
      <c r="AK435" s="116">
        <v>0</v>
      </c>
      <c r="AL435" s="95">
        <f t="shared" si="12"/>
        <v>0</v>
      </c>
      <c r="AO435" s="70"/>
    </row>
    <row r="436" spans="1:41" ht="33" customHeight="1">
      <c r="A436" s="87">
        <v>1422</v>
      </c>
      <c r="B436" s="88" t="s">
        <v>1072</v>
      </c>
      <c r="C436" s="118" t="s">
        <v>7019</v>
      </c>
      <c r="D436" s="116">
        <v>0</v>
      </c>
      <c r="E436" s="116">
        <v>0</v>
      </c>
      <c r="F436" s="116">
        <v>0</v>
      </c>
      <c r="G436" s="116">
        <v>0</v>
      </c>
      <c r="H436" s="116">
        <v>0</v>
      </c>
      <c r="I436" s="116">
        <v>0</v>
      </c>
      <c r="J436" s="116">
        <v>0</v>
      </c>
      <c r="K436" s="116">
        <v>0</v>
      </c>
      <c r="L436" s="116">
        <v>0</v>
      </c>
      <c r="M436" s="116">
        <v>0</v>
      </c>
      <c r="N436" s="116">
        <v>0</v>
      </c>
      <c r="O436" s="116">
        <v>0</v>
      </c>
      <c r="P436" s="116">
        <v>0</v>
      </c>
      <c r="Q436" s="116">
        <v>0</v>
      </c>
      <c r="R436" s="116">
        <v>0</v>
      </c>
      <c r="S436" s="116">
        <v>0</v>
      </c>
      <c r="T436" s="116">
        <v>0</v>
      </c>
      <c r="U436" s="116">
        <v>0</v>
      </c>
      <c r="V436" s="116">
        <v>0</v>
      </c>
      <c r="W436" s="116">
        <v>0</v>
      </c>
      <c r="X436" s="116">
        <v>0</v>
      </c>
      <c r="Y436" s="116">
        <v>0</v>
      </c>
      <c r="Z436" s="116">
        <v>0</v>
      </c>
      <c r="AA436" s="116">
        <v>0</v>
      </c>
      <c r="AB436" s="116">
        <v>0</v>
      </c>
      <c r="AC436" s="116">
        <v>0</v>
      </c>
      <c r="AD436" s="116">
        <v>0</v>
      </c>
      <c r="AE436" s="116">
        <v>0</v>
      </c>
      <c r="AF436" s="116">
        <v>0</v>
      </c>
      <c r="AG436" s="116">
        <v>0</v>
      </c>
      <c r="AH436" s="116">
        <v>0</v>
      </c>
      <c r="AI436" s="116">
        <v>0</v>
      </c>
      <c r="AJ436" s="116">
        <v>0</v>
      </c>
      <c r="AK436" s="116">
        <v>0</v>
      </c>
      <c r="AL436" s="95">
        <f t="shared" si="12"/>
        <v>0</v>
      </c>
      <c r="AO436" s="70"/>
    </row>
    <row r="437" spans="1:41" ht="33" customHeight="1">
      <c r="A437" s="87">
        <v>1423</v>
      </c>
      <c r="B437" s="88" t="s">
        <v>1073</v>
      </c>
      <c r="C437" s="118" t="s">
        <v>7019</v>
      </c>
      <c r="D437" s="116">
        <v>0</v>
      </c>
      <c r="E437" s="116">
        <v>0</v>
      </c>
      <c r="F437" s="116">
        <v>0</v>
      </c>
      <c r="G437" s="116">
        <v>0</v>
      </c>
      <c r="H437" s="116">
        <v>0</v>
      </c>
      <c r="I437" s="116">
        <v>0</v>
      </c>
      <c r="J437" s="116">
        <v>0</v>
      </c>
      <c r="K437" s="116">
        <v>0</v>
      </c>
      <c r="L437" s="116">
        <v>0</v>
      </c>
      <c r="M437" s="116">
        <v>0</v>
      </c>
      <c r="N437" s="116">
        <v>0</v>
      </c>
      <c r="O437" s="116">
        <v>0</v>
      </c>
      <c r="P437" s="116">
        <v>0</v>
      </c>
      <c r="Q437" s="116">
        <v>0</v>
      </c>
      <c r="R437" s="116">
        <v>0</v>
      </c>
      <c r="S437" s="116">
        <v>0</v>
      </c>
      <c r="T437" s="116">
        <v>0</v>
      </c>
      <c r="U437" s="116">
        <v>0</v>
      </c>
      <c r="V437" s="116">
        <v>0</v>
      </c>
      <c r="W437" s="116">
        <v>0</v>
      </c>
      <c r="X437" s="116">
        <v>0</v>
      </c>
      <c r="Y437" s="116">
        <v>0</v>
      </c>
      <c r="Z437" s="116">
        <v>0</v>
      </c>
      <c r="AA437" s="116">
        <v>0</v>
      </c>
      <c r="AB437" s="116">
        <v>0</v>
      </c>
      <c r="AC437" s="116">
        <v>0</v>
      </c>
      <c r="AD437" s="116">
        <v>0</v>
      </c>
      <c r="AE437" s="116">
        <v>0</v>
      </c>
      <c r="AF437" s="116">
        <v>0</v>
      </c>
      <c r="AG437" s="116">
        <v>0</v>
      </c>
      <c r="AH437" s="116">
        <v>0</v>
      </c>
      <c r="AI437" s="116">
        <v>0</v>
      </c>
      <c r="AJ437" s="116">
        <v>0</v>
      </c>
      <c r="AK437" s="116">
        <v>0</v>
      </c>
      <c r="AL437" s="95">
        <f t="shared" si="12"/>
        <v>0</v>
      </c>
      <c r="AO437" s="70"/>
    </row>
    <row r="438" spans="1:41" ht="33" customHeight="1">
      <c r="A438" s="87">
        <v>1424</v>
      </c>
      <c r="B438" s="88" t="s">
        <v>1074</v>
      </c>
      <c r="C438" s="118" t="s">
        <v>7019</v>
      </c>
      <c r="D438" s="116">
        <v>0</v>
      </c>
      <c r="E438" s="116">
        <v>0</v>
      </c>
      <c r="F438" s="116">
        <v>0</v>
      </c>
      <c r="G438" s="116">
        <v>0</v>
      </c>
      <c r="H438" s="116">
        <v>0</v>
      </c>
      <c r="I438" s="116">
        <v>0</v>
      </c>
      <c r="J438" s="116">
        <v>0</v>
      </c>
      <c r="K438" s="116">
        <v>0</v>
      </c>
      <c r="L438" s="116">
        <v>0</v>
      </c>
      <c r="M438" s="116">
        <v>0</v>
      </c>
      <c r="N438" s="116">
        <v>0</v>
      </c>
      <c r="O438" s="116">
        <v>0</v>
      </c>
      <c r="P438" s="116">
        <v>0</v>
      </c>
      <c r="Q438" s="116">
        <v>0</v>
      </c>
      <c r="R438" s="116">
        <v>0</v>
      </c>
      <c r="S438" s="116">
        <v>0</v>
      </c>
      <c r="T438" s="116">
        <v>0</v>
      </c>
      <c r="U438" s="116">
        <v>0</v>
      </c>
      <c r="V438" s="116">
        <v>0</v>
      </c>
      <c r="W438" s="116">
        <v>0</v>
      </c>
      <c r="X438" s="116">
        <v>0</v>
      </c>
      <c r="Y438" s="116">
        <v>0</v>
      </c>
      <c r="Z438" s="116">
        <v>0</v>
      </c>
      <c r="AA438" s="116">
        <v>0</v>
      </c>
      <c r="AB438" s="116">
        <v>0</v>
      </c>
      <c r="AC438" s="116">
        <v>0</v>
      </c>
      <c r="AD438" s="116">
        <v>0</v>
      </c>
      <c r="AE438" s="116">
        <v>0</v>
      </c>
      <c r="AF438" s="116">
        <v>0</v>
      </c>
      <c r="AG438" s="116">
        <v>0</v>
      </c>
      <c r="AH438" s="116">
        <v>0</v>
      </c>
      <c r="AI438" s="116">
        <v>0</v>
      </c>
      <c r="AJ438" s="116">
        <v>0</v>
      </c>
      <c r="AK438" s="116">
        <v>0</v>
      </c>
      <c r="AL438" s="95">
        <f t="shared" si="12"/>
        <v>0</v>
      </c>
      <c r="AO438" s="70"/>
    </row>
    <row r="439" spans="1:41" ht="33" customHeight="1">
      <c r="A439" s="87">
        <v>1425</v>
      </c>
      <c r="B439" s="88" t="s">
        <v>1075</v>
      </c>
      <c r="C439" s="118" t="s">
        <v>7019</v>
      </c>
      <c r="D439" s="116">
        <v>0</v>
      </c>
      <c r="E439" s="116">
        <v>0</v>
      </c>
      <c r="F439" s="116">
        <v>0</v>
      </c>
      <c r="G439" s="116">
        <v>0</v>
      </c>
      <c r="H439" s="116">
        <v>0</v>
      </c>
      <c r="I439" s="116">
        <v>0</v>
      </c>
      <c r="J439" s="116">
        <v>0</v>
      </c>
      <c r="K439" s="116">
        <v>0</v>
      </c>
      <c r="L439" s="116">
        <v>0</v>
      </c>
      <c r="M439" s="116">
        <v>0</v>
      </c>
      <c r="N439" s="116">
        <v>0</v>
      </c>
      <c r="O439" s="116">
        <v>0</v>
      </c>
      <c r="P439" s="116">
        <v>0</v>
      </c>
      <c r="Q439" s="116">
        <v>0</v>
      </c>
      <c r="R439" s="116">
        <v>0</v>
      </c>
      <c r="S439" s="116">
        <v>0</v>
      </c>
      <c r="T439" s="116">
        <v>0</v>
      </c>
      <c r="U439" s="116">
        <v>0</v>
      </c>
      <c r="V439" s="116">
        <v>0</v>
      </c>
      <c r="W439" s="116">
        <v>0</v>
      </c>
      <c r="X439" s="116">
        <v>0</v>
      </c>
      <c r="Y439" s="116">
        <v>0</v>
      </c>
      <c r="Z439" s="116">
        <v>0</v>
      </c>
      <c r="AA439" s="116">
        <v>0</v>
      </c>
      <c r="AB439" s="116">
        <v>0</v>
      </c>
      <c r="AC439" s="116">
        <v>0</v>
      </c>
      <c r="AD439" s="116">
        <v>0</v>
      </c>
      <c r="AE439" s="116">
        <v>0</v>
      </c>
      <c r="AF439" s="116">
        <v>0</v>
      </c>
      <c r="AG439" s="116">
        <v>0</v>
      </c>
      <c r="AH439" s="116">
        <v>0</v>
      </c>
      <c r="AI439" s="116">
        <v>0</v>
      </c>
      <c r="AJ439" s="116">
        <v>0</v>
      </c>
      <c r="AK439" s="116">
        <v>0</v>
      </c>
      <c r="AL439" s="95">
        <f t="shared" si="12"/>
        <v>0</v>
      </c>
      <c r="AO439" s="70"/>
    </row>
    <row r="440" spans="1:41" ht="33" customHeight="1">
      <c r="A440" s="87">
        <v>1426</v>
      </c>
      <c r="B440" s="88" t="s">
        <v>1076</v>
      </c>
      <c r="C440" s="118" t="s">
        <v>7019</v>
      </c>
      <c r="D440" s="116">
        <v>0</v>
      </c>
      <c r="E440" s="116">
        <v>0</v>
      </c>
      <c r="F440" s="116">
        <v>0</v>
      </c>
      <c r="G440" s="116">
        <v>0</v>
      </c>
      <c r="H440" s="116">
        <v>0</v>
      </c>
      <c r="I440" s="116">
        <v>0</v>
      </c>
      <c r="J440" s="116">
        <v>0</v>
      </c>
      <c r="K440" s="116">
        <v>0</v>
      </c>
      <c r="L440" s="116">
        <v>0</v>
      </c>
      <c r="M440" s="116">
        <v>0</v>
      </c>
      <c r="N440" s="116">
        <v>0</v>
      </c>
      <c r="O440" s="116">
        <v>0</v>
      </c>
      <c r="P440" s="116">
        <v>0</v>
      </c>
      <c r="Q440" s="116">
        <v>0</v>
      </c>
      <c r="R440" s="116">
        <v>0</v>
      </c>
      <c r="S440" s="116">
        <v>0</v>
      </c>
      <c r="T440" s="116">
        <v>0</v>
      </c>
      <c r="U440" s="116">
        <v>0</v>
      </c>
      <c r="V440" s="116">
        <v>0</v>
      </c>
      <c r="W440" s="116">
        <v>0</v>
      </c>
      <c r="X440" s="116">
        <v>0</v>
      </c>
      <c r="Y440" s="116">
        <v>0</v>
      </c>
      <c r="Z440" s="116">
        <v>0</v>
      </c>
      <c r="AA440" s="116">
        <v>0</v>
      </c>
      <c r="AB440" s="116">
        <v>0</v>
      </c>
      <c r="AC440" s="116">
        <v>0</v>
      </c>
      <c r="AD440" s="116">
        <v>0</v>
      </c>
      <c r="AE440" s="116">
        <v>0</v>
      </c>
      <c r="AF440" s="116">
        <v>0</v>
      </c>
      <c r="AG440" s="116">
        <v>0</v>
      </c>
      <c r="AH440" s="116">
        <v>0</v>
      </c>
      <c r="AI440" s="116">
        <v>0</v>
      </c>
      <c r="AJ440" s="116">
        <v>0</v>
      </c>
      <c r="AK440" s="116">
        <v>0</v>
      </c>
      <c r="AL440" s="95">
        <f t="shared" si="12"/>
        <v>0</v>
      </c>
      <c r="AO440" s="70"/>
    </row>
    <row r="441" spans="1:41" ht="33" customHeight="1">
      <c r="A441" s="87">
        <v>1427</v>
      </c>
      <c r="B441" s="88" t="s">
        <v>1077</v>
      </c>
      <c r="C441" s="118" t="s">
        <v>7019</v>
      </c>
      <c r="D441" s="116">
        <v>0</v>
      </c>
      <c r="E441" s="116">
        <v>0</v>
      </c>
      <c r="F441" s="116">
        <v>0</v>
      </c>
      <c r="G441" s="116">
        <v>0</v>
      </c>
      <c r="H441" s="116">
        <v>0</v>
      </c>
      <c r="I441" s="116">
        <v>0</v>
      </c>
      <c r="J441" s="116">
        <v>0</v>
      </c>
      <c r="K441" s="116">
        <v>0</v>
      </c>
      <c r="L441" s="116">
        <v>0</v>
      </c>
      <c r="M441" s="116">
        <v>0</v>
      </c>
      <c r="N441" s="116">
        <v>0</v>
      </c>
      <c r="O441" s="116">
        <v>0</v>
      </c>
      <c r="P441" s="116">
        <v>0</v>
      </c>
      <c r="Q441" s="116">
        <v>0</v>
      </c>
      <c r="R441" s="116">
        <v>0</v>
      </c>
      <c r="S441" s="116">
        <v>0</v>
      </c>
      <c r="T441" s="116">
        <v>0</v>
      </c>
      <c r="U441" s="116">
        <v>0</v>
      </c>
      <c r="V441" s="116">
        <v>0</v>
      </c>
      <c r="W441" s="116">
        <v>0</v>
      </c>
      <c r="X441" s="116">
        <v>0</v>
      </c>
      <c r="Y441" s="116">
        <v>0</v>
      </c>
      <c r="Z441" s="116">
        <v>0</v>
      </c>
      <c r="AA441" s="116">
        <v>0</v>
      </c>
      <c r="AB441" s="116">
        <v>0</v>
      </c>
      <c r="AC441" s="116">
        <v>0</v>
      </c>
      <c r="AD441" s="116">
        <v>0</v>
      </c>
      <c r="AE441" s="116">
        <v>0</v>
      </c>
      <c r="AF441" s="116">
        <v>0</v>
      </c>
      <c r="AG441" s="116">
        <v>0</v>
      </c>
      <c r="AH441" s="116">
        <v>0</v>
      </c>
      <c r="AI441" s="116">
        <v>0</v>
      </c>
      <c r="AJ441" s="116">
        <v>0</v>
      </c>
      <c r="AK441" s="116">
        <v>0</v>
      </c>
      <c r="AL441" s="95">
        <f t="shared" si="12"/>
        <v>0</v>
      </c>
      <c r="AO441" s="70"/>
    </row>
    <row r="442" spans="1:41" ht="33" customHeight="1">
      <c r="A442" s="87">
        <v>1428</v>
      </c>
      <c r="B442" s="88" t="s">
        <v>1078</v>
      </c>
      <c r="C442" s="118" t="s">
        <v>7019</v>
      </c>
      <c r="D442" s="116">
        <v>0</v>
      </c>
      <c r="E442" s="116">
        <v>0</v>
      </c>
      <c r="F442" s="116">
        <v>0</v>
      </c>
      <c r="G442" s="116">
        <v>0</v>
      </c>
      <c r="H442" s="116">
        <v>0</v>
      </c>
      <c r="I442" s="116">
        <v>0</v>
      </c>
      <c r="J442" s="116">
        <v>0</v>
      </c>
      <c r="K442" s="116">
        <v>0</v>
      </c>
      <c r="L442" s="116">
        <v>0</v>
      </c>
      <c r="M442" s="116">
        <v>0</v>
      </c>
      <c r="N442" s="116">
        <v>0</v>
      </c>
      <c r="O442" s="116">
        <v>0</v>
      </c>
      <c r="P442" s="116">
        <v>0</v>
      </c>
      <c r="Q442" s="116">
        <v>0</v>
      </c>
      <c r="R442" s="116">
        <v>0</v>
      </c>
      <c r="S442" s="116">
        <v>0</v>
      </c>
      <c r="T442" s="116">
        <v>0</v>
      </c>
      <c r="U442" s="116">
        <v>0</v>
      </c>
      <c r="V442" s="116">
        <v>0</v>
      </c>
      <c r="W442" s="116">
        <v>0</v>
      </c>
      <c r="X442" s="116">
        <v>0</v>
      </c>
      <c r="Y442" s="116">
        <v>0</v>
      </c>
      <c r="Z442" s="116">
        <v>0</v>
      </c>
      <c r="AA442" s="116">
        <v>0</v>
      </c>
      <c r="AB442" s="116">
        <v>0</v>
      </c>
      <c r="AC442" s="116">
        <v>0</v>
      </c>
      <c r="AD442" s="116">
        <v>0</v>
      </c>
      <c r="AE442" s="116">
        <v>0</v>
      </c>
      <c r="AF442" s="116">
        <v>0</v>
      </c>
      <c r="AG442" s="116">
        <v>0</v>
      </c>
      <c r="AH442" s="116">
        <v>0</v>
      </c>
      <c r="AI442" s="116">
        <v>0</v>
      </c>
      <c r="AJ442" s="116">
        <v>0</v>
      </c>
      <c r="AK442" s="116">
        <v>0</v>
      </c>
      <c r="AL442" s="95">
        <f t="shared" si="12"/>
        <v>0</v>
      </c>
      <c r="AO442" s="70"/>
    </row>
    <row r="443" spans="1:41" ht="33" customHeight="1">
      <c r="A443" s="87">
        <v>1429</v>
      </c>
      <c r="B443" s="88" t="s">
        <v>1079</v>
      </c>
      <c r="C443" s="118" t="s">
        <v>7019</v>
      </c>
      <c r="D443" s="116">
        <v>0</v>
      </c>
      <c r="E443" s="116">
        <v>0</v>
      </c>
      <c r="F443" s="116">
        <v>0</v>
      </c>
      <c r="G443" s="116">
        <v>0</v>
      </c>
      <c r="H443" s="116">
        <v>0</v>
      </c>
      <c r="I443" s="116">
        <v>0</v>
      </c>
      <c r="J443" s="116">
        <v>0</v>
      </c>
      <c r="K443" s="116">
        <v>0</v>
      </c>
      <c r="L443" s="116">
        <v>0</v>
      </c>
      <c r="M443" s="116">
        <v>0</v>
      </c>
      <c r="N443" s="116">
        <v>0</v>
      </c>
      <c r="O443" s="116">
        <v>0</v>
      </c>
      <c r="P443" s="116">
        <v>0</v>
      </c>
      <c r="Q443" s="116">
        <v>0</v>
      </c>
      <c r="R443" s="116">
        <v>0</v>
      </c>
      <c r="S443" s="116">
        <v>0</v>
      </c>
      <c r="T443" s="116">
        <v>0</v>
      </c>
      <c r="U443" s="116">
        <v>0</v>
      </c>
      <c r="V443" s="116">
        <v>0</v>
      </c>
      <c r="W443" s="116">
        <v>0</v>
      </c>
      <c r="X443" s="116">
        <v>0</v>
      </c>
      <c r="Y443" s="116">
        <v>0</v>
      </c>
      <c r="Z443" s="116">
        <v>0</v>
      </c>
      <c r="AA443" s="116">
        <v>0</v>
      </c>
      <c r="AB443" s="116">
        <v>0</v>
      </c>
      <c r="AC443" s="116">
        <v>0</v>
      </c>
      <c r="AD443" s="116">
        <v>0</v>
      </c>
      <c r="AE443" s="116">
        <v>0</v>
      </c>
      <c r="AF443" s="116">
        <v>0</v>
      </c>
      <c r="AG443" s="116">
        <v>0</v>
      </c>
      <c r="AH443" s="116">
        <v>0</v>
      </c>
      <c r="AI443" s="116">
        <v>0</v>
      </c>
      <c r="AJ443" s="116">
        <v>0</v>
      </c>
      <c r="AK443" s="116">
        <v>0</v>
      </c>
      <c r="AL443" s="95">
        <f t="shared" si="12"/>
        <v>0</v>
      </c>
      <c r="AO443" s="70"/>
    </row>
    <row r="444" spans="1:41" ht="33" customHeight="1">
      <c r="A444" s="87">
        <v>1430</v>
      </c>
      <c r="B444" s="88" t="s">
        <v>1080</v>
      </c>
      <c r="C444" s="118" t="s">
        <v>7019</v>
      </c>
      <c r="D444" s="116">
        <v>0</v>
      </c>
      <c r="E444" s="116">
        <v>0</v>
      </c>
      <c r="F444" s="116">
        <v>0</v>
      </c>
      <c r="G444" s="116">
        <v>0</v>
      </c>
      <c r="H444" s="116">
        <v>0</v>
      </c>
      <c r="I444" s="116">
        <v>0</v>
      </c>
      <c r="J444" s="116">
        <v>0</v>
      </c>
      <c r="K444" s="116">
        <v>0</v>
      </c>
      <c r="L444" s="116">
        <v>0</v>
      </c>
      <c r="M444" s="116">
        <v>0</v>
      </c>
      <c r="N444" s="116">
        <v>0</v>
      </c>
      <c r="O444" s="116">
        <v>0</v>
      </c>
      <c r="P444" s="116">
        <v>0</v>
      </c>
      <c r="Q444" s="116">
        <v>0</v>
      </c>
      <c r="R444" s="116">
        <v>0</v>
      </c>
      <c r="S444" s="116">
        <v>0</v>
      </c>
      <c r="T444" s="116">
        <v>0</v>
      </c>
      <c r="U444" s="116">
        <v>0</v>
      </c>
      <c r="V444" s="116">
        <v>0</v>
      </c>
      <c r="W444" s="116">
        <v>0</v>
      </c>
      <c r="X444" s="116">
        <v>0</v>
      </c>
      <c r="Y444" s="116">
        <v>0</v>
      </c>
      <c r="Z444" s="116">
        <v>0</v>
      </c>
      <c r="AA444" s="116">
        <v>0</v>
      </c>
      <c r="AB444" s="116">
        <v>0</v>
      </c>
      <c r="AC444" s="116">
        <v>0</v>
      </c>
      <c r="AD444" s="116">
        <v>0</v>
      </c>
      <c r="AE444" s="116">
        <v>0</v>
      </c>
      <c r="AF444" s="116">
        <v>0</v>
      </c>
      <c r="AG444" s="116">
        <v>0</v>
      </c>
      <c r="AH444" s="116">
        <v>0</v>
      </c>
      <c r="AI444" s="116">
        <v>0</v>
      </c>
      <c r="AJ444" s="116">
        <v>0</v>
      </c>
      <c r="AK444" s="116">
        <v>0</v>
      </c>
      <c r="AL444" s="95">
        <f t="shared" si="12"/>
        <v>0</v>
      </c>
      <c r="AO444" s="70"/>
    </row>
    <row r="445" spans="1:41" ht="33" customHeight="1">
      <c r="A445" s="87">
        <v>1431</v>
      </c>
      <c r="B445" s="88" t="s">
        <v>1081</v>
      </c>
      <c r="C445" s="118" t="s">
        <v>7019</v>
      </c>
      <c r="D445" s="116">
        <v>0</v>
      </c>
      <c r="E445" s="116">
        <v>0</v>
      </c>
      <c r="F445" s="116">
        <v>0</v>
      </c>
      <c r="G445" s="116">
        <v>0</v>
      </c>
      <c r="H445" s="116">
        <v>0</v>
      </c>
      <c r="I445" s="116">
        <v>0</v>
      </c>
      <c r="J445" s="116">
        <v>0</v>
      </c>
      <c r="K445" s="116">
        <v>0</v>
      </c>
      <c r="L445" s="116">
        <v>0</v>
      </c>
      <c r="M445" s="116">
        <v>0</v>
      </c>
      <c r="N445" s="116">
        <v>0</v>
      </c>
      <c r="O445" s="116">
        <v>0</v>
      </c>
      <c r="P445" s="116">
        <v>0</v>
      </c>
      <c r="Q445" s="116">
        <v>0</v>
      </c>
      <c r="R445" s="116">
        <v>0</v>
      </c>
      <c r="S445" s="116">
        <v>0</v>
      </c>
      <c r="T445" s="116">
        <v>0</v>
      </c>
      <c r="U445" s="116">
        <v>0</v>
      </c>
      <c r="V445" s="116">
        <v>0</v>
      </c>
      <c r="W445" s="116">
        <v>0</v>
      </c>
      <c r="X445" s="116">
        <v>0</v>
      </c>
      <c r="Y445" s="116">
        <v>0</v>
      </c>
      <c r="Z445" s="116">
        <v>0</v>
      </c>
      <c r="AA445" s="116">
        <v>0</v>
      </c>
      <c r="AB445" s="116">
        <v>0</v>
      </c>
      <c r="AC445" s="116">
        <v>0</v>
      </c>
      <c r="AD445" s="116">
        <v>0</v>
      </c>
      <c r="AE445" s="116">
        <v>0</v>
      </c>
      <c r="AF445" s="116">
        <v>0</v>
      </c>
      <c r="AG445" s="116">
        <v>0</v>
      </c>
      <c r="AH445" s="116">
        <v>0</v>
      </c>
      <c r="AI445" s="116">
        <v>0</v>
      </c>
      <c r="AJ445" s="116">
        <v>0</v>
      </c>
      <c r="AK445" s="116">
        <v>0</v>
      </c>
      <c r="AL445" s="95">
        <f t="shared" si="12"/>
        <v>0</v>
      </c>
      <c r="AO445" s="70"/>
    </row>
    <row r="446" spans="1:41" ht="33" customHeight="1">
      <c r="A446" s="87">
        <v>1432</v>
      </c>
      <c r="B446" s="88" t="s">
        <v>1082</v>
      </c>
      <c r="C446" s="118" t="s">
        <v>7019</v>
      </c>
      <c r="D446" s="116">
        <v>0</v>
      </c>
      <c r="E446" s="116">
        <v>0</v>
      </c>
      <c r="F446" s="116">
        <v>0</v>
      </c>
      <c r="G446" s="116">
        <v>0</v>
      </c>
      <c r="H446" s="116">
        <v>0</v>
      </c>
      <c r="I446" s="116">
        <v>0</v>
      </c>
      <c r="J446" s="116">
        <v>0</v>
      </c>
      <c r="K446" s="116">
        <v>0</v>
      </c>
      <c r="L446" s="116">
        <v>0</v>
      </c>
      <c r="M446" s="116">
        <v>0</v>
      </c>
      <c r="N446" s="116">
        <v>0</v>
      </c>
      <c r="O446" s="116">
        <v>0</v>
      </c>
      <c r="P446" s="116">
        <v>0</v>
      </c>
      <c r="Q446" s="116">
        <v>0</v>
      </c>
      <c r="R446" s="116">
        <v>0</v>
      </c>
      <c r="S446" s="116">
        <v>0</v>
      </c>
      <c r="T446" s="116">
        <v>0</v>
      </c>
      <c r="U446" s="116">
        <v>0</v>
      </c>
      <c r="V446" s="116">
        <v>0</v>
      </c>
      <c r="W446" s="116">
        <v>0</v>
      </c>
      <c r="X446" s="116">
        <v>0</v>
      </c>
      <c r="Y446" s="116">
        <v>0</v>
      </c>
      <c r="Z446" s="116">
        <v>0</v>
      </c>
      <c r="AA446" s="116">
        <v>0</v>
      </c>
      <c r="AB446" s="116">
        <v>0</v>
      </c>
      <c r="AC446" s="116">
        <v>0</v>
      </c>
      <c r="AD446" s="116">
        <v>0</v>
      </c>
      <c r="AE446" s="116">
        <v>0</v>
      </c>
      <c r="AF446" s="116">
        <v>0</v>
      </c>
      <c r="AG446" s="116">
        <v>0</v>
      </c>
      <c r="AH446" s="116">
        <v>0</v>
      </c>
      <c r="AI446" s="116">
        <v>0</v>
      </c>
      <c r="AJ446" s="116">
        <v>0</v>
      </c>
      <c r="AK446" s="116">
        <v>0</v>
      </c>
      <c r="AL446" s="95">
        <f t="shared" si="12"/>
        <v>0</v>
      </c>
      <c r="AO446" s="70"/>
    </row>
    <row r="447" spans="1:41" ht="33" customHeight="1">
      <c r="A447" s="87">
        <v>1433</v>
      </c>
      <c r="B447" s="88" t="s">
        <v>1083</v>
      </c>
      <c r="C447" s="118" t="s">
        <v>7019</v>
      </c>
      <c r="D447" s="116">
        <v>0</v>
      </c>
      <c r="E447" s="116">
        <v>0</v>
      </c>
      <c r="F447" s="116">
        <v>0</v>
      </c>
      <c r="G447" s="116">
        <v>0</v>
      </c>
      <c r="H447" s="116">
        <v>0</v>
      </c>
      <c r="I447" s="116">
        <v>0</v>
      </c>
      <c r="J447" s="116">
        <v>0</v>
      </c>
      <c r="K447" s="116">
        <v>0</v>
      </c>
      <c r="L447" s="116">
        <v>0</v>
      </c>
      <c r="M447" s="116">
        <v>0</v>
      </c>
      <c r="N447" s="116">
        <v>0</v>
      </c>
      <c r="O447" s="116">
        <v>0</v>
      </c>
      <c r="P447" s="116">
        <v>0</v>
      </c>
      <c r="Q447" s="116">
        <v>0</v>
      </c>
      <c r="R447" s="116">
        <v>0</v>
      </c>
      <c r="S447" s="116">
        <v>0</v>
      </c>
      <c r="T447" s="116">
        <v>0</v>
      </c>
      <c r="U447" s="116">
        <v>0</v>
      </c>
      <c r="V447" s="116">
        <v>0</v>
      </c>
      <c r="W447" s="116">
        <v>0</v>
      </c>
      <c r="X447" s="116">
        <v>0</v>
      </c>
      <c r="Y447" s="116">
        <v>0</v>
      </c>
      <c r="Z447" s="116">
        <v>0</v>
      </c>
      <c r="AA447" s="116">
        <v>0</v>
      </c>
      <c r="AB447" s="116">
        <v>0</v>
      </c>
      <c r="AC447" s="116">
        <v>0</v>
      </c>
      <c r="AD447" s="116">
        <v>0</v>
      </c>
      <c r="AE447" s="116">
        <v>0</v>
      </c>
      <c r="AF447" s="116">
        <v>0</v>
      </c>
      <c r="AG447" s="116">
        <v>0</v>
      </c>
      <c r="AH447" s="116">
        <v>0</v>
      </c>
      <c r="AI447" s="116">
        <v>0</v>
      </c>
      <c r="AJ447" s="116">
        <v>0</v>
      </c>
      <c r="AK447" s="116">
        <v>0</v>
      </c>
      <c r="AL447" s="95">
        <f t="shared" si="12"/>
        <v>0</v>
      </c>
      <c r="AO447" s="70"/>
    </row>
    <row r="448" spans="1:41" ht="33" customHeight="1">
      <c r="A448" s="87">
        <v>1434</v>
      </c>
      <c r="B448" s="88" t="s">
        <v>1084</v>
      </c>
      <c r="C448" s="118" t="s">
        <v>7019</v>
      </c>
      <c r="D448" s="116">
        <v>0</v>
      </c>
      <c r="E448" s="116">
        <v>0</v>
      </c>
      <c r="F448" s="116">
        <v>0</v>
      </c>
      <c r="G448" s="116">
        <v>0</v>
      </c>
      <c r="H448" s="116">
        <v>0</v>
      </c>
      <c r="I448" s="116">
        <v>0</v>
      </c>
      <c r="J448" s="116">
        <v>0</v>
      </c>
      <c r="K448" s="116">
        <v>0</v>
      </c>
      <c r="L448" s="116">
        <v>0</v>
      </c>
      <c r="M448" s="116">
        <v>0</v>
      </c>
      <c r="N448" s="116">
        <v>0</v>
      </c>
      <c r="O448" s="116">
        <v>0</v>
      </c>
      <c r="P448" s="116">
        <v>0</v>
      </c>
      <c r="Q448" s="116">
        <v>0</v>
      </c>
      <c r="R448" s="116">
        <v>0</v>
      </c>
      <c r="S448" s="116">
        <v>0</v>
      </c>
      <c r="T448" s="116">
        <v>0</v>
      </c>
      <c r="U448" s="116">
        <v>0</v>
      </c>
      <c r="V448" s="116">
        <v>0</v>
      </c>
      <c r="W448" s="116">
        <v>0</v>
      </c>
      <c r="X448" s="116">
        <v>0</v>
      </c>
      <c r="Y448" s="116">
        <v>0</v>
      </c>
      <c r="Z448" s="116">
        <v>0</v>
      </c>
      <c r="AA448" s="116">
        <v>0</v>
      </c>
      <c r="AB448" s="116">
        <v>0</v>
      </c>
      <c r="AC448" s="116">
        <v>0</v>
      </c>
      <c r="AD448" s="116">
        <v>0</v>
      </c>
      <c r="AE448" s="116">
        <v>0</v>
      </c>
      <c r="AF448" s="116">
        <v>0</v>
      </c>
      <c r="AG448" s="116">
        <v>0</v>
      </c>
      <c r="AH448" s="116">
        <v>0</v>
      </c>
      <c r="AI448" s="116">
        <v>0</v>
      </c>
      <c r="AJ448" s="116">
        <v>0</v>
      </c>
      <c r="AK448" s="116">
        <v>0</v>
      </c>
      <c r="AL448" s="95">
        <f t="shared" si="12"/>
        <v>0</v>
      </c>
      <c r="AO448" s="70"/>
    </row>
    <row r="449" spans="1:41" ht="33" customHeight="1">
      <c r="A449" s="87">
        <v>1435</v>
      </c>
      <c r="B449" s="88" t="s">
        <v>1085</v>
      </c>
      <c r="C449" s="118" t="s">
        <v>7019</v>
      </c>
      <c r="D449" s="116">
        <v>0</v>
      </c>
      <c r="E449" s="116">
        <v>0</v>
      </c>
      <c r="F449" s="116">
        <v>0</v>
      </c>
      <c r="G449" s="116">
        <v>0</v>
      </c>
      <c r="H449" s="116">
        <v>0</v>
      </c>
      <c r="I449" s="116">
        <v>0</v>
      </c>
      <c r="J449" s="116">
        <v>0</v>
      </c>
      <c r="K449" s="116">
        <v>0</v>
      </c>
      <c r="L449" s="116">
        <v>0</v>
      </c>
      <c r="M449" s="116">
        <v>0</v>
      </c>
      <c r="N449" s="116">
        <v>0</v>
      </c>
      <c r="O449" s="116">
        <v>0</v>
      </c>
      <c r="P449" s="116">
        <v>0</v>
      </c>
      <c r="Q449" s="116">
        <v>0</v>
      </c>
      <c r="R449" s="116">
        <v>0</v>
      </c>
      <c r="S449" s="116">
        <v>0</v>
      </c>
      <c r="T449" s="116">
        <v>0</v>
      </c>
      <c r="U449" s="116">
        <v>0</v>
      </c>
      <c r="V449" s="116">
        <v>0</v>
      </c>
      <c r="W449" s="116">
        <v>0</v>
      </c>
      <c r="X449" s="116">
        <v>0</v>
      </c>
      <c r="Y449" s="116">
        <v>0</v>
      </c>
      <c r="Z449" s="116">
        <v>0</v>
      </c>
      <c r="AA449" s="116">
        <v>0</v>
      </c>
      <c r="AB449" s="116">
        <v>0</v>
      </c>
      <c r="AC449" s="116">
        <v>0</v>
      </c>
      <c r="AD449" s="116">
        <v>0</v>
      </c>
      <c r="AE449" s="116">
        <v>0</v>
      </c>
      <c r="AF449" s="116">
        <v>0</v>
      </c>
      <c r="AG449" s="116">
        <v>0</v>
      </c>
      <c r="AH449" s="116">
        <v>0</v>
      </c>
      <c r="AI449" s="116">
        <v>0</v>
      </c>
      <c r="AJ449" s="116">
        <v>0</v>
      </c>
      <c r="AK449" s="116">
        <v>0</v>
      </c>
      <c r="AL449" s="95">
        <f t="shared" si="12"/>
        <v>0</v>
      </c>
      <c r="AO449" s="70"/>
    </row>
    <row r="450" spans="1:41" ht="33" customHeight="1">
      <c r="A450" s="87">
        <v>1501</v>
      </c>
      <c r="B450" s="88" t="s">
        <v>1086</v>
      </c>
      <c r="C450" s="118" t="s">
        <v>7019</v>
      </c>
      <c r="D450" s="116">
        <v>0</v>
      </c>
      <c r="E450" s="116">
        <v>0</v>
      </c>
      <c r="F450" s="116">
        <v>0</v>
      </c>
      <c r="G450" s="116">
        <v>0</v>
      </c>
      <c r="H450" s="116">
        <v>0</v>
      </c>
      <c r="I450" s="116">
        <v>0</v>
      </c>
      <c r="J450" s="116">
        <v>0</v>
      </c>
      <c r="K450" s="116">
        <v>0</v>
      </c>
      <c r="L450" s="116">
        <v>0</v>
      </c>
      <c r="M450" s="116">
        <v>0</v>
      </c>
      <c r="N450" s="116">
        <v>0</v>
      </c>
      <c r="O450" s="116">
        <v>0</v>
      </c>
      <c r="P450" s="116">
        <v>0</v>
      </c>
      <c r="Q450" s="116">
        <v>0</v>
      </c>
      <c r="R450" s="116">
        <v>0</v>
      </c>
      <c r="S450" s="116">
        <v>0</v>
      </c>
      <c r="T450" s="116">
        <v>0</v>
      </c>
      <c r="U450" s="116">
        <v>0</v>
      </c>
      <c r="V450" s="116">
        <v>0</v>
      </c>
      <c r="W450" s="116">
        <v>0</v>
      </c>
      <c r="X450" s="116">
        <v>0</v>
      </c>
      <c r="Y450" s="116">
        <v>0</v>
      </c>
      <c r="Z450" s="116">
        <v>0</v>
      </c>
      <c r="AA450" s="116">
        <v>0</v>
      </c>
      <c r="AB450" s="116">
        <v>0</v>
      </c>
      <c r="AC450" s="116">
        <v>0</v>
      </c>
      <c r="AD450" s="116">
        <v>0</v>
      </c>
      <c r="AE450" s="116">
        <v>0</v>
      </c>
      <c r="AF450" s="116">
        <v>0</v>
      </c>
      <c r="AG450" s="116">
        <v>0</v>
      </c>
      <c r="AH450" s="116">
        <v>0</v>
      </c>
      <c r="AI450" s="116">
        <v>0</v>
      </c>
      <c r="AJ450" s="116">
        <v>0</v>
      </c>
      <c r="AK450" s="116">
        <v>0</v>
      </c>
      <c r="AL450" s="95">
        <f t="shared" si="12"/>
        <v>0</v>
      </c>
      <c r="AO450" s="70"/>
    </row>
    <row r="451" spans="1:41" ht="33" customHeight="1">
      <c r="A451" s="87">
        <v>1502</v>
      </c>
      <c r="B451" s="88" t="s">
        <v>1087</v>
      </c>
      <c r="C451" s="118" t="s">
        <v>7019</v>
      </c>
      <c r="D451" s="116">
        <v>0</v>
      </c>
      <c r="E451" s="116">
        <v>0</v>
      </c>
      <c r="F451" s="116">
        <v>0</v>
      </c>
      <c r="G451" s="116">
        <v>0</v>
      </c>
      <c r="H451" s="116">
        <v>0</v>
      </c>
      <c r="I451" s="116">
        <v>0</v>
      </c>
      <c r="J451" s="116">
        <v>0</v>
      </c>
      <c r="K451" s="116">
        <v>0</v>
      </c>
      <c r="L451" s="116">
        <v>0</v>
      </c>
      <c r="M451" s="116">
        <v>0</v>
      </c>
      <c r="N451" s="116">
        <v>0</v>
      </c>
      <c r="O451" s="116">
        <v>0</v>
      </c>
      <c r="P451" s="116">
        <v>0</v>
      </c>
      <c r="Q451" s="116">
        <v>0</v>
      </c>
      <c r="R451" s="116">
        <v>0</v>
      </c>
      <c r="S451" s="116">
        <v>0</v>
      </c>
      <c r="T451" s="116">
        <v>0</v>
      </c>
      <c r="U451" s="116">
        <v>0</v>
      </c>
      <c r="V451" s="116">
        <v>0</v>
      </c>
      <c r="W451" s="116">
        <v>0</v>
      </c>
      <c r="X451" s="116">
        <v>0</v>
      </c>
      <c r="Y451" s="116">
        <v>0</v>
      </c>
      <c r="Z451" s="116">
        <v>0</v>
      </c>
      <c r="AA451" s="116">
        <v>0</v>
      </c>
      <c r="AB451" s="116">
        <v>0</v>
      </c>
      <c r="AC451" s="116">
        <v>0</v>
      </c>
      <c r="AD451" s="116">
        <v>0</v>
      </c>
      <c r="AE451" s="116">
        <v>0</v>
      </c>
      <c r="AF451" s="116">
        <v>0</v>
      </c>
      <c r="AG451" s="116">
        <v>0</v>
      </c>
      <c r="AH451" s="116">
        <v>0</v>
      </c>
      <c r="AI451" s="116">
        <v>0</v>
      </c>
      <c r="AJ451" s="116">
        <v>0</v>
      </c>
      <c r="AK451" s="116">
        <v>0</v>
      </c>
      <c r="AL451" s="95">
        <f t="shared" si="12"/>
        <v>0</v>
      </c>
      <c r="AO451" s="70"/>
    </row>
    <row r="452" spans="1:41" ht="33" customHeight="1">
      <c r="A452" s="87">
        <v>1503</v>
      </c>
      <c r="B452" s="88" t="s">
        <v>1088</v>
      </c>
      <c r="C452" s="118" t="s">
        <v>7019</v>
      </c>
      <c r="D452" s="116">
        <v>0</v>
      </c>
      <c r="E452" s="116">
        <v>0</v>
      </c>
      <c r="F452" s="116">
        <v>0</v>
      </c>
      <c r="G452" s="116">
        <v>0</v>
      </c>
      <c r="H452" s="116">
        <v>0</v>
      </c>
      <c r="I452" s="116">
        <v>0</v>
      </c>
      <c r="J452" s="116">
        <v>0</v>
      </c>
      <c r="K452" s="116">
        <v>0</v>
      </c>
      <c r="L452" s="116">
        <v>0</v>
      </c>
      <c r="M452" s="116">
        <v>0</v>
      </c>
      <c r="N452" s="116">
        <v>0</v>
      </c>
      <c r="O452" s="116">
        <v>0</v>
      </c>
      <c r="P452" s="116">
        <v>0</v>
      </c>
      <c r="Q452" s="116">
        <v>0</v>
      </c>
      <c r="R452" s="116">
        <v>0</v>
      </c>
      <c r="S452" s="116">
        <v>0</v>
      </c>
      <c r="T452" s="116">
        <v>0</v>
      </c>
      <c r="U452" s="116">
        <v>0</v>
      </c>
      <c r="V452" s="116">
        <v>0</v>
      </c>
      <c r="W452" s="116">
        <v>0</v>
      </c>
      <c r="X452" s="116">
        <v>0</v>
      </c>
      <c r="Y452" s="116">
        <v>0</v>
      </c>
      <c r="Z452" s="116">
        <v>0</v>
      </c>
      <c r="AA452" s="116">
        <v>0</v>
      </c>
      <c r="AB452" s="116">
        <v>0</v>
      </c>
      <c r="AC452" s="116">
        <v>0</v>
      </c>
      <c r="AD452" s="116">
        <v>0</v>
      </c>
      <c r="AE452" s="116">
        <v>0</v>
      </c>
      <c r="AF452" s="116">
        <v>0</v>
      </c>
      <c r="AG452" s="116">
        <v>0</v>
      </c>
      <c r="AH452" s="116">
        <v>0</v>
      </c>
      <c r="AI452" s="116">
        <v>0</v>
      </c>
      <c r="AJ452" s="116">
        <v>0</v>
      </c>
      <c r="AK452" s="116">
        <v>0</v>
      </c>
      <c r="AL452" s="95">
        <f t="shared" si="12"/>
        <v>0</v>
      </c>
      <c r="AO452" s="70"/>
    </row>
    <row r="453" spans="1:41" ht="33" customHeight="1">
      <c r="A453" s="87">
        <v>1504</v>
      </c>
      <c r="B453" s="88" t="s">
        <v>1089</v>
      </c>
      <c r="C453" s="118" t="s">
        <v>7019</v>
      </c>
      <c r="D453" s="116">
        <v>0</v>
      </c>
      <c r="E453" s="116">
        <v>0</v>
      </c>
      <c r="F453" s="116">
        <v>0</v>
      </c>
      <c r="G453" s="116">
        <v>0</v>
      </c>
      <c r="H453" s="116">
        <v>0</v>
      </c>
      <c r="I453" s="116">
        <v>0</v>
      </c>
      <c r="J453" s="116">
        <v>0</v>
      </c>
      <c r="K453" s="116">
        <v>0</v>
      </c>
      <c r="L453" s="116">
        <v>0</v>
      </c>
      <c r="M453" s="116">
        <v>0</v>
      </c>
      <c r="N453" s="116">
        <v>0</v>
      </c>
      <c r="O453" s="116">
        <v>0</v>
      </c>
      <c r="P453" s="116">
        <v>0</v>
      </c>
      <c r="Q453" s="116">
        <v>0</v>
      </c>
      <c r="R453" s="116">
        <v>0</v>
      </c>
      <c r="S453" s="116">
        <v>0</v>
      </c>
      <c r="T453" s="116">
        <v>0</v>
      </c>
      <c r="U453" s="116">
        <v>0</v>
      </c>
      <c r="V453" s="116">
        <v>0</v>
      </c>
      <c r="W453" s="116">
        <v>0</v>
      </c>
      <c r="X453" s="116">
        <v>0</v>
      </c>
      <c r="Y453" s="116">
        <v>0</v>
      </c>
      <c r="Z453" s="116">
        <v>0</v>
      </c>
      <c r="AA453" s="116">
        <v>0</v>
      </c>
      <c r="AB453" s="116">
        <v>0</v>
      </c>
      <c r="AC453" s="116">
        <v>0</v>
      </c>
      <c r="AD453" s="116">
        <v>0</v>
      </c>
      <c r="AE453" s="116">
        <v>0</v>
      </c>
      <c r="AF453" s="116">
        <v>0</v>
      </c>
      <c r="AG453" s="116">
        <v>0</v>
      </c>
      <c r="AH453" s="116">
        <v>0</v>
      </c>
      <c r="AI453" s="116">
        <v>0</v>
      </c>
      <c r="AJ453" s="116">
        <v>0</v>
      </c>
      <c r="AK453" s="116">
        <v>0</v>
      </c>
      <c r="AL453" s="95">
        <f t="shared" si="12"/>
        <v>0</v>
      </c>
      <c r="AO453" s="70"/>
    </row>
    <row r="454" spans="1:41" ht="33" customHeight="1">
      <c r="A454" s="87">
        <v>1505</v>
      </c>
      <c r="B454" s="88" t="s">
        <v>1090</v>
      </c>
      <c r="C454" s="118" t="s">
        <v>7019</v>
      </c>
      <c r="D454" s="116">
        <v>0</v>
      </c>
      <c r="E454" s="116">
        <v>0</v>
      </c>
      <c r="F454" s="116">
        <v>0</v>
      </c>
      <c r="G454" s="116">
        <v>0</v>
      </c>
      <c r="H454" s="116">
        <v>0</v>
      </c>
      <c r="I454" s="116">
        <v>0</v>
      </c>
      <c r="J454" s="116">
        <v>0</v>
      </c>
      <c r="K454" s="116">
        <v>0</v>
      </c>
      <c r="L454" s="116">
        <v>0</v>
      </c>
      <c r="M454" s="116">
        <v>0</v>
      </c>
      <c r="N454" s="116">
        <v>0</v>
      </c>
      <c r="O454" s="116">
        <v>0</v>
      </c>
      <c r="P454" s="116">
        <v>0</v>
      </c>
      <c r="Q454" s="116">
        <v>0</v>
      </c>
      <c r="R454" s="116">
        <v>0</v>
      </c>
      <c r="S454" s="116">
        <v>0</v>
      </c>
      <c r="T454" s="116">
        <v>0</v>
      </c>
      <c r="U454" s="116">
        <v>0</v>
      </c>
      <c r="V454" s="116">
        <v>0</v>
      </c>
      <c r="W454" s="116">
        <v>0</v>
      </c>
      <c r="X454" s="116">
        <v>0</v>
      </c>
      <c r="Y454" s="116">
        <v>0</v>
      </c>
      <c r="Z454" s="116">
        <v>0</v>
      </c>
      <c r="AA454" s="116">
        <v>0</v>
      </c>
      <c r="AB454" s="116">
        <v>0</v>
      </c>
      <c r="AC454" s="116">
        <v>0</v>
      </c>
      <c r="AD454" s="116">
        <v>0</v>
      </c>
      <c r="AE454" s="116">
        <v>0</v>
      </c>
      <c r="AF454" s="116">
        <v>0</v>
      </c>
      <c r="AG454" s="116">
        <v>0</v>
      </c>
      <c r="AH454" s="116">
        <v>0</v>
      </c>
      <c r="AI454" s="116">
        <v>0</v>
      </c>
      <c r="AJ454" s="116">
        <v>0</v>
      </c>
      <c r="AK454" s="116">
        <v>0</v>
      </c>
      <c r="AL454" s="95">
        <f t="shared" si="12"/>
        <v>0</v>
      </c>
      <c r="AO454" s="70"/>
    </row>
    <row r="455" spans="1:41" ht="33" customHeight="1">
      <c r="A455" s="87">
        <v>1506</v>
      </c>
      <c r="B455" s="88" t="s">
        <v>1091</v>
      </c>
      <c r="C455" s="118" t="s">
        <v>7019</v>
      </c>
      <c r="D455" s="116">
        <v>0</v>
      </c>
      <c r="E455" s="116">
        <v>0</v>
      </c>
      <c r="F455" s="116">
        <v>0</v>
      </c>
      <c r="G455" s="116">
        <v>0</v>
      </c>
      <c r="H455" s="116">
        <v>0</v>
      </c>
      <c r="I455" s="116">
        <v>0</v>
      </c>
      <c r="J455" s="116">
        <v>0</v>
      </c>
      <c r="K455" s="116">
        <v>0</v>
      </c>
      <c r="L455" s="116">
        <v>0</v>
      </c>
      <c r="M455" s="116">
        <v>0</v>
      </c>
      <c r="N455" s="116">
        <v>0</v>
      </c>
      <c r="O455" s="116">
        <v>0</v>
      </c>
      <c r="P455" s="116">
        <v>0</v>
      </c>
      <c r="Q455" s="116">
        <v>0</v>
      </c>
      <c r="R455" s="116">
        <v>0</v>
      </c>
      <c r="S455" s="116">
        <v>0</v>
      </c>
      <c r="T455" s="116">
        <v>0</v>
      </c>
      <c r="U455" s="116">
        <v>0</v>
      </c>
      <c r="V455" s="116">
        <v>0</v>
      </c>
      <c r="W455" s="116">
        <v>0</v>
      </c>
      <c r="X455" s="116">
        <v>0</v>
      </c>
      <c r="Y455" s="116">
        <v>0</v>
      </c>
      <c r="Z455" s="116">
        <v>0</v>
      </c>
      <c r="AA455" s="116">
        <v>0</v>
      </c>
      <c r="AB455" s="116">
        <v>0</v>
      </c>
      <c r="AC455" s="116">
        <v>0</v>
      </c>
      <c r="AD455" s="116">
        <v>0</v>
      </c>
      <c r="AE455" s="116">
        <v>0</v>
      </c>
      <c r="AF455" s="116">
        <v>0</v>
      </c>
      <c r="AG455" s="116">
        <v>0</v>
      </c>
      <c r="AH455" s="116">
        <v>0</v>
      </c>
      <c r="AI455" s="116">
        <v>0</v>
      </c>
      <c r="AJ455" s="116">
        <v>0</v>
      </c>
      <c r="AK455" s="116">
        <v>0</v>
      </c>
      <c r="AL455" s="95">
        <f t="shared" si="12"/>
        <v>0</v>
      </c>
      <c r="AO455" s="70"/>
    </row>
    <row r="456" spans="1:41" ht="33" customHeight="1">
      <c r="A456" s="87">
        <v>1507</v>
      </c>
      <c r="B456" s="88" t="s">
        <v>1092</v>
      </c>
      <c r="C456" s="118" t="s">
        <v>7019</v>
      </c>
      <c r="D456" s="116">
        <v>0</v>
      </c>
      <c r="E456" s="116">
        <v>0</v>
      </c>
      <c r="F456" s="116">
        <v>0</v>
      </c>
      <c r="G456" s="116">
        <v>0</v>
      </c>
      <c r="H456" s="116">
        <v>0</v>
      </c>
      <c r="I456" s="116">
        <v>0</v>
      </c>
      <c r="J456" s="116">
        <v>0</v>
      </c>
      <c r="K456" s="116">
        <v>0</v>
      </c>
      <c r="L456" s="116">
        <v>0</v>
      </c>
      <c r="M456" s="116">
        <v>0</v>
      </c>
      <c r="N456" s="116">
        <v>0</v>
      </c>
      <c r="O456" s="116">
        <v>0</v>
      </c>
      <c r="P456" s="116">
        <v>0</v>
      </c>
      <c r="Q456" s="116">
        <v>0</v>
      </c>
      <c r="R456" s="116">
        <v>0</v>
      </c>
      <c r="S456" s="116">
        <v>0</v>
      </c>
      <c r="T456" s="116">
        <v>0</v>
      </c>
      <c r="U456" s="116">
        <v>0</v>
      </c>
      <c r="V456" s="116">
        <v>0</v>
      </c>
      <c r="W456" s="116">
        <v>0</v>
      </c>
      <c r="X456" s="116">
        <v>0</v>
      </c>
      <c r="Y456" s="116">
        <v>0</v>
      </c>
      <c r="Z456" s="116">
        <v>0</v>
      </c>
      <c r="AA456" s="116">
        <v>0</v>
      </c>
      <c r="AB456" s="116">
        <v>0</v>
      </c>
      <c r="AC456" s="116">
        <v>0</v>
      </c>
      <c r="AD456" s="116">
        <v>0</v>
      </c>
      <c r="AE456" s="116">
        <v>0</v>
      </c>
      <c r="AF456" s="116">
        <v>0</v>
      </c>
      <c r="AG456" s="116">
        <v>0</v>
      </c>
      <c r="AH456" s="116">
        <v>0</v>
      </c>
      <c r="AI456" s="116">
        <v>0</v>
      </c>
      <c r="AJ456" s="116">
        <v>0</v>
      </c>
      <c r="AK456" s="116">
        <v>0</v>
      </c>
      <c r="AL456" s="95">
        <f t="shared" si="12"/>
        <v>0</v>
      </c>
      <c r="AO456" s="70"/>
    </row>
    <row r="457" spans="1:41" ht="33" customHeight="1">
      <c r="A457" s="87">
        <v>1508</v>
      </c>
      <c r="B457" s="88" t="s">
        <v>1093</v>
      </c>
      <c r="C457" s="118" t="s">
        <v>7019</v>
      </c>
      <c r="D457" s="116">
        <v>0</v>
      </c>
      <c r="E457" s="116">
        <v>0</v>
      </c>
      <c r="F457" s="116">
        <v>0</v>
      </c>
      <c r="G457" s="116">
        <v>0</v>
      </c>
      <c r="H457" s="116">
        <v>0</v>
      </c>
      <c r="I457" s="116">
        <v>0</v>
      </c>
      <c r="J457" s="116">
        <v>0</v>
      </c>
      <c r="K457" s="116">
        <v>0</v>
      </c>
      <c r="L457" s="116">
        <v>0</v>
      </c>
      <c r="M457" s="116">
        <v>0</v>
      </c>
      <c r="N457" s="116">
        <v>0</v>
      </c>
      <c r="O457" s="116">
        <v>0</v>
      </c>
      <c r="P457" s="116">
        <v>0</v>
      </c>
      <c r="Q457" s="116">
        <v>0</v>
      </c>
      <c r="R457" s="116">
        <v>0</v>
      </c>
      <c r="S457" s="116">
        <v>0</v>
      </c>
      <c r="T457" s="116">
        <v>0</v>
      </c>
      <c r="U457" s="116">
        <v>0</v>
      </c>
      <c r="V457" s="116">
        <v>0</v>
      </c>
      <c r="W457" s="116">
        <v>0</v>
      </c>
      <c r="X457" s="116">
        <v>0</v>
      </c>
      <c r="Y457" s="116">
        <v>0</v>
      </c>
      <c r="Z457" s="116">
        <v>0</v>
      </c>
      <c r="AA457" s="116">
        <v>0</v>
      </c>
      <c r="AB457" s="116">
        <v>0</v>
      </c>
      <c r="AC457" s="116">
        <v>0</v>
      </c>
      <c r="AD457" s="116">
        <v>0</v>
      </c>
      <c r="AE457" s="116">
        <v>0</v>
      </c>
      <c r="AF457" s="116">
        <v>0</v>
      </c>
      <c r="AG457" s="116">
        <v>0</v>
      </c>
      <c r="AH457" s="116">
        <v>0</v>
      </c>
      <c r="AI457" s="116">
        <v>0</v>
      </c>
      <c r="AJ457" s="116">
        <v>0</v>
      </c>
      <c r="AK457" s="116">
        <v>0</v>
      </c>
      <c r="AL457" s="95">
        <f t="shared" si="12"/>
        <v>0</v>
      </c>
      <c r="AO457" s="70"/>
    </row>
    <row r="458" spans="1:41" ht="33" customHeight="1">
      <c r="A458" s="87">
        <v>1509</v>
      </c>
      <c r="B458" s="88" t="s">
        <v>1094</v>
      </c>
      <c r="C458" s="118" t="s">
        <v>7019</v>
      </c>
      <c r="D458" s="116">
        <v>0</v>
      </c>
      <c r="E458" s="116">
        <v>0</v>
      </c>
      <c r="F458" s="116">
        <v>0</v>
      </c>
      <c r="G458" s="116">
        <v>0</v>
      </c>
      <c r="H458" s="116">
        <v>0</v>
      </c>
      <c r="I458" s="116">
        <v>0</v>
      </c>
      <c r="J458" s="116">
        <v>0</v>
      </c>
      <c r="K458" s="116">
        <v>0</v>
      </c>
      <c r="L458" s="116">
        <v>0</v>
      </c>
      <c r="M458" s="116">
        <v>0</v>
      </c>
      <c r="N458" s="116">
        <v>0</v>
      </c>
      <c r="O458" s="116">
        <v>0</v>
      </c>
      <c r="P458" s="116">
        <v>0</v>
      </c>
      <c r="Q458" s="116">
        <v>0</v>
      </c>
      <c r="R458" s="116">
        <v>0</v>
      </c>
      <c r="S458" s="116">
        <v>0</v>
      </c>
      <c r="T458" s="116">
        <v>0</v>
      </c>
      <c r="U458" s="116">
        <v>0</v>
      </c>
      <c r="V458" s="116">
        <v>0</v>
      </c>
      <c r="W458" s="116">
        <v>0</v>
      </c>
      <c r="X458" s="116">
        <v>0</v>
      </c>
      <c r="Y458" s="116">
        <v>0</v>
      </c>
      <c r="Z458" s="116">
        <v>0</v>
      </c>
      <c r="AA458" s="116">
        <v>0</v>
      </c>
      <c r="AB458" s="116">
        <v>0</v>
      </c>
      <c r="AC458" s="116">
        <v>0</v>
      </c>
      <c r="AD458" s="116">
        <v>0</v>
      </c>
      <c r="AE458" s="116">
        <v>0</v>
      </c>
      <c r="AF458" s="116">
        <v>0</v>
      </c>
      <c r="AG458" s="116">
        <v>0</v>
      </c>
      <c r="AH458" s="116">
        <v>0</v>
      </c>
      <c r="AI458" s="116">
        <v>0</v>
      </c>
      <c r="AJ458" s="116">
        <v>0</v>
      </c>
      <c r="AK458" s="116">
        <v>0</v>
      </c>
      <c r="AL458" s="95">
        <f t="shared" si="12"/>
        <v>0</v>
      </c>
      <c r="AO458" s="70"/>
    </row>
    <row r="459" spans="1:41" ht="33" customHeight="1">
      <c r="A459" s="87">
        <v>1510</v>
      </c>
      <c r="B459" s="88" t="s">
        <v>1095</v>
      </c>
      <c r="C459" s="118" t="s">
        <v>7019</v>
      </c>
      <c r="D459" s="116">
        <v>0</v>
      </c>
      <c r="E459" s="116">
        <v>0</v>
      </c>
      <c r="F459" s="116">
        <v>0</v>
      </c>
      <c r="G459" s="116">
        <v>0</v>
      </c>
      <c r="H459" s="116">
        <v>0</v>
      </c>
      <c r="I459" s="116">
        <v>0</v>
      </c>
      <c r="J459" s="116">
        <v>0</v>
      </c>
      <c r="K459" s="116">
        <v>0</v>
      </c>
      <c r="L459" s="116">
        <v>0</v>
      </c>
      <c r="M459" s="116">
        <v>0</v>
      </c>
      <c r="N459" s="116">
        <v>0</v>
      </c>
      <c r="O459" s="116">
        <v>0</v>
      </c>
      <c r="P459" s="116">
        <v>0</v>
      </c>
      <c r="Q459" s="116">
        <v>0</v>
      </c>
      <c r="R459" s="116">
        <v>0</v>
      </c>
      <c r="S459" s="116">
        <v>0</v>
      </c>
      <c r="T459" s="116">
        <v>0</v>
      </c>
      <c r="U459" s="116">
        <v>0</v>
      </c>
      <c r="V459" s="116">
        <v>0</v>
      </c>
      <c r="W459" s="116">
        <v>0</v>
      </c>
      <c r="X459" s="116">
        <v>0</v>
      </c>
      <c r="Y459" s="116">
        <v>0</v>
      </c>
      <c r="Z459" s="116">
        <v>0</v>
      </c>
      <c r="AA459" s="116">
        <v>0</v>
      </c>
      <c r="AB459" s="116">
        <v>0</v>
      </c>
      <c r="AC459" s="116">
        <v>0</v>
      </c>
      <c r="AD459" s="116">
        <v>0</v>
      </c>
      <c r="AE459" s="116">
        <v>0</v>
      </c>
      <c r="AF459" s="116">
        <v>0</v>
      </c>
      <c r="AG459" s="116">
        <v>0</v>
      </c>
      <c r="AH459" s="116">
        <v>0</v>
      </c>
      <c r="AI459" s="116">
        <v>0</v>
      </c>
      <c r="AJ459" s="116">
        <v>0</v>
      </c>
      <c r="AK459" s="116">
        <v>0</v>
      </c>
      <c r="AL459" s="95">
        <f t="shared" si="12"/>
        <v>0</v>
      </c>
      <c r="AO459" s="70"/>
    </row>
    <row r="460" spans="1:41" ht="33" customHeight="1">
      <c r="A460" s="87">
        <v>1511</v>
      </c>
      <c r="B460" s="88" t="s">
        <v>1096</v>
      </c>
      <c r="C460" s="118" t="s">
        <v>7019</v>
      </c>
      <c r="D460" s="116">
        <v>0</v>
      </c>
      <c r="E460" s="116">
        <v>0</v>
      </c>
      <c r="F460" s="116">
        <v>0</v>
      </c>
      <c r="G460" s="116">
        <v>0</v>
      </c>
      <c r="H460" s="116">
        <v>0</v>
      </c>
      <c r="I460" s="116">
        <v>0</v>
      </c>
      <c r="J460" s="116">
        <v>0</v>
      </c>
      <c r="K460" s="116">
        <v>0</v>
      </c>
      <c r="L460" s="116">
        <v>0</v>
      </c>
      <c r="M460" s="116">
        <v>0</v>
      </c>
      <c r="N460" s="116">
        <v>0</v>
      </c>
      <c r="O460" s="116">
        <v>0</v>
      </c>
      <c r="P460" s="116">
        <v>0</v>
      </c>
      <c r="Q460" s="116">
        <v>0</v>
      </c>
      <c r="R460" s="116">
        <v>0</v>
      </c>
      <c r="S460" s="116">
        <v>0</v>
      </c>
      <c r="T460" s="116">
        <v>0</v>
      </c>
      <c r="U460" s="116">
        <v>0</v>
      </c>
      <c r="V460" s="116">
        <v>0</v>
      </c>
      <c r="W460" s="116">
        <v>0</v>
      </c>
      <c r="X460" s="116">
        <v>0</v>
      </c>
      <c r="Y460" s="116">
        <v>0</v>
      </c>
      <c r="Z460" s="116">
        <v>0</v>
      </c>
      <c r="AA460" s="116">
        <v>0</v>
      </c>
      <c r="AB460" s="116">
        <v>0</v>
      </c>
      <c r="AC460" s="116">
        <v>0</v>
      </c>
      <c r="AD460" s="116">
        <v>0</v>
      </c>
      <c r="AE460" s="116">
        <v>0</v>
      </c>
      <c r="AF460" s="116">
        <v>0</v>
      </c>
      <c r="AG460" s="116">
        <v>0</v>
      </c>
      <c r="AH460" s="116">
        <v>0</v>
      </c>
      <c r="AI460" s="116">
        <v>0</v>
      </c>
      <c r="AJ460" s="116">
        <v>0</v>
      </c>
      <c r="AK460" s="116">
        <v>0</v>
      </c>
      <c r="AL460" s="95">
        <f t="shared" si="12"/>
        <v>0</v>
      </c>
      <c r="AO460" s="70"/>
    </row>
    <row r="461" spans="1:41" ht="33" customHeight="1">
      <c r="A461" s="87">
        <v>1512</v>
      </c>
      <c r="B461" s="88" t="s">
        <v>1097</v>
      </c>
      <c r="C461" s="118" t="s">
        <v>7019</v>
      </c>
      <c r="D461" s="116">
        <v>0</v>
      </c>
      <c r="E461" s="116">
        <v>0</v>
      </c>
      <c r="F461" s="116">
        <v>0</v>
      </c>
      <c r="G461" s="116">
        <v>0</v>
      </c>
      <c r="H461" s="116">
        <v>0</v>
      </c>
      <c r="I461" s="116">
        <v>0</v>
      </c>
      <c r="J461" s="116">
        <v>0</v>
      </c>
      <c r="K461" s="116">
        <v>0</v>
      </c>
      <c r="L461" s="116">
        <v>0</v>
      </c>
      <c r="M461" s="116">
        <v>0</v>
      </c>
      <c r="N461" s="116">
        <v>0</v>
      </c>
      <c r="O461" s="116">
        <v>0</v>
      </c>
      <c r="P461" s="116">
        <v>0</v>
      </c>
      <c r="Q461" s="116">
        <v>0</v>
      </c>
      <c r="R461" s="116">
        <v>0</v>
      </c>
      <c r="S461" s="116">
        <v>0</v>
      </c>
      <c r="T461" s="116">
        <v>0</v>
      </c>
      <c r="U461" s="116">
        <v>0</v>
      </c>
      <c r="V461" s="116">
        <v>0</v>
      </c>
      <c r="W461" s="116">
        <v>0</v>
      </c>
      <c r="X461" s="116">
        <v>0</v>
      </c>
      <c r="Y461" s="116">
        <v>0</v>
      </c>
      <c r="Z461" s="116">
        <v>0</v>
      </c>
      <c r="AA461" s="116">
        <v>0</v>
      </c>
      <c r="AB461" s="116">
        <v>0</v>
      </c>
      <c r="AC461" s="116">
        <v>0</v>
      </c>
      <c r="AD461" s="116">
        <v>0</v>
      </c>
      <c r="AE461" s="116">
        <v>0</v>
      </c>
      <c r="AF461" s="116">
        <v>0</v>
      </c>
      <c r="AG461" s="116">
        <v>0</v>
      </c>
      <c r="AH461" s="116">
        <v>0</v>
      </c>
      <c r="AI461" s="116">
        <v>0</v>
      </c>
      <c r="AJ461" s="116">
        <v>0</v>
      </c>
      <c r="AK461" s="116">
        <v>0</v>
      </c>
      <c r="AL461" s="95">
        <f t="shared" ref="AL461:AL524" si="13">SUM(D461:AK461)</f>
        <v>0</v>
      </c>
      <c r="AO461" s="70"/>
    </row>
    <row r="462" spans="1:41" ht="33" customHeight="1">
      <c r="A462" s="87">
        <v>1513</v>
      </c>
      <c r="B462" s="88" t="s">
        <v>1098</v>
      </c>
      <c r="C462" s="118" t="s">
        <v>7019</v>
      </c>
      <c r="D462" s="116">
        <v>0</v>
      </c>
      <c r="E462" s="116">
        <v>0</v>
      </c>
      <c r="F462" s="116">
        <v>0</v>
      </c>
      <c r="G462" s="116">
        <v>0</v>
      </c>
      <c r="H462" s="116">
        <v>0</v>
      </c>
      <c r="I462" s="116">
        <v>0</v>
      </c>
      <c r="J462" s="116">
        <v>0</v>
      </c>
      <c r="K462" s="116">
        <v>0</v>
      </c>
      <c r="L462" s="116">
        <v>0</v>
      </c>
      <c r="M462" s="116">
        <v>0</v>
      </c>
      <c r="N462" s="116">
        <v>0</v>
      </c>
      <c r="O462" s="116">
        <v>0</v>
      </c>
      <c r="P462" s="116">
        <v>0</v>
      </c>
      <c r="Q462" s="116">
        <v>0</v>
      </c>
      <c r="R462" s="116">
        <v>0</v>
      </c>
      <c r="S462" s="116">
        <v>0</v>
      </c>
      <c r="T462" s="116">
        <v>0</v>
      </c>
      <c r="U462" s="116">
        <v>0</v>
      </c>
      <c r="V462" s="116">
        <v>0</v>
      </c>
      <c r="W462" s="116">
        <v>0</v>
      </c>
      <c r="X462" s="116">
        <v>0</v>
      </c>
      <c r="Y462" s="116">
        <v>0</v>
      </c>
      <c r="Z462" s="116">
        <v>0</v>
      </c>
      <c r="AA462" s="116">
        <v>0</v>
      </c>
      <c r="AB462" s="116">
        <v>0</v>
      </c>
      <c r="AC462" s="116">
        <v>0</v>
      </c>
      <c r="AD462" s="116">
        <v>0</v>
      </c>
      <c r="AE462" s="116">
        <v>0</v>
      </c>
      <c r="AF462" s="116">
        <v>0</v>
      </c>
      <c r="AG462" s="116">
        <v>0</v>
      </c>
      <c r="AH462" s="116">
        <v>0</v>
      </c>
      <c r="AI462" s="116">
        <v>0</v>
      </c>
      <c r="AJ462" s="116">
        <v>0</v>
      </c>
      <c r="AK462" s="116">
        <v>0</v>
      </c>
      <c r="AL462" s="95">
        <f t="shared" si="13"/>
        <v>0</v>
      </c>
      <c r="AO462" s="70"/>
    </row>
    <row r="463" spans="1:41" ht="33" customHeight="1">
      <c r="A463" s="87">
        <v>1514</v>
      </c>
      <c r="B463" s="88" t="s">
        <v>1099</v>
      </c>
      <c r="C463" s="118" t="s">
        <v>7019</v>
      </c>
      <c r="D463" s="116">
        <v>0</v>
      </c>
      <c r="E463" s="116">
        <v>0</v>
      </c>
      <c r="F463" s="116">
        <v>0</v>
      </c>
      <c r="G463" s="116">
        <v>0</v>
      </c>
      <c r="H463" s="116">
        <v>0</v>
      </c>
      <c r="I463" s="116">
        <v>0</v>
      </c>
      <c r="J463" s="116">
        <v>0</v>
      </c>
      <c r="K463" s="116">
        <v>0</v>
      </c>
      <c r="L463" s="116">
        <v>0</v>
      </c>
      <c r="M463" s="116">
        <v>0</v>
      </c>
      <c r="N463" s="116">
        <v>0</v>
      </c>
      <c r="O463" s="116">
        <v>0</v>
      </c>
      <c r="P463" s="116">
        <v>0</v>
      </c>
      <c r="Q463" s="116">
        <v>0</v>
      </c>
      <c r="R463" s="116">
        <v>0</v>
      </c>
      <c r="S463" s="116">
        <v>0</v>
      </c>
      <c r="T463" s="116">
        <v>0</v>
      </c>
      <c r="U463" s="116">
        <v>0</v>
      </c>
      <c r="V463" s="116">
        <v>0</v>
      </c>
      <c r="W463" s="116">
        <v>0</v>
      </c>
      <c r="X463" s="116">
        <v>0</v>
      </c>
      <c r="Y463" s="116">
        <v>0</v>
      </c>
      <c r="Z463" s="116">
        <v>0</v>
      </c>
      <c r="AA463" s="116">
        <v>0</v>
      </c>
      <c r="AB463" s="116">
        <v>0</v>
      </c>
      <c r="AC463" s="116">
        <v>0</v>
      </c>
      <c r="AD463" s="116">
        <v>0</v>
      </c>
      <c r="AE463" s="116">
        <v>0</v>
      </c>
      <c r="AF463" s="116">
        <v>0</v>
      </c>
      <c r="AG463" s="116">
        <v>0</v>
      </c>
      <c r="AH463" s="116">
        <v>0</v>
      </c>
      <c r="AI463" s="116">
        <v>0</v>
      </c>
      <c r="AJ463" s="116">
        <v>0</v>
      </c>
      <c r="AK463" s="116">
        <v>0</v>
      </c>
      <c r="AL463" s="95">
        <f t="shared" si="13"/>
        <v>0</v>
      </c>
      <c r="AO463" s="70"/>
    </row>
    <row r="464" spans="1:41" ht="33" customHeight="1">
      <c r="A464" s="87">
        <v>1515</v>
      </c>
      <c r="B464" s="88" t="s">
        <v>1100</v>
      </c>
      <c r="C464" s="118" t="s">
        <v>7019</v>
      </c>
      <c r="D464" s="116">
        <v>0</v>
      </c>
      <c r="E464" s="116">
        <v>0</v>
      </c>
      <c r="F464" s="116">
        <v>0</v>
      </c>
      <c r="G464" s="116">
        <v>0</v>
      </c>
      <c r="H464" s="116">
        <v>0</v>
      </c>
      <c r="I464" s="116">
        <v>0</v>
      </c>
      <c r="J464" s="116">
        <v>0</v>
      </c>
      <c r="K464" s="116">
        <v>0</v>
      </c>
      <c r="L464" s="116">
        <v>0</v>
      </c>
      <c r="M464" s="116">
        <v>0</v>
      </c>
      <c r="N464" s="116">
        <v>0</v>
      </c>
      <c r="O464" s="116">
        <v>0</v>
      </c>
      <c r="P464" s="116">
        <v>0</v>
      </c>
      <c r="Q464" s="116">
        <v>0</v>
      </c>
      <c r="R464" s="116">
        <v>0</v>
      </c>
      <c r="S464" s="116">
        <v>0</v>
      </c>
      <c r="T464" s="116">
        <v>0</v>
      </c>
      <c r="U464" s="116">
        <v>0</v>
      </c>
      <c r="V464" s="116">
        <v>0</v>
      </c>
      <c r="W464" s="116">
        <v>0</v>
      </c>
      <c r="X464" s="116">
        <v>0</v>
      </c>
      <c r="Y464" s="116">
        <v>0</v>
      </c>
      <c r="Z464" s="116">
        <v>0</v>
      </c>
      <c r="AA464" s="116">
        <v>0</v>
      </c>
      <c r="AB464" s="116">
        <v>0</v>
      </c>
      <c r="AC464" s="116">
        <v>0</v>
      </c>
      <c r="AD464" s="116">
        <v>0</v>
      </c>
      <c r="AE464" s="116">
        <v>0</v>
      </c>
      <c r="AF464" s="116">
        <v>0</v>
      </c>
      <c r="AG464" s="116">
        <v>0</v>
      </c>
      <c r="AH464" s="116">
        <v>0</v>
      </c>
      <c r="AI464" s="116">
        <v>0</v>
      </c>
      <c r="AJ464" s="116">
        <v>0</v>
      </c>
      <c r="AK464" s="116">
        <v>0</v>
      </c>
      <c r="AL464" s="95">
        <f t="shared" si="13"/>
        <v>0</v>
      </c>
      <c r="AO464" s="70"/>
    </row>
    <row r="465" spans="1:41" ht="33" customHeight="1">
      <c r="A465" s="87">
        <v>1516</v>
      </c>
      <c r="B465" s="88" t="s">
        <v>1101</v>
      </c>
      <c r="C465" s="118" t="s">
        <v>7019</v>
      </c>
      <c r="D465" s="116">
        <v>0</v>
      </c>
      <c r="E465" s="116">
        <v>0</v>
      </c>
      <c r="F465" s="116">
        <v>0</v>
      </c>
      <c r="G465" s="116">
        <v>0</v>
      </c>
      <c r="H465" s="116">
        <v>0</v>
      </c>
      <c r="I465" s="116">
        <v>0</v>
      </c>
      <c r="J465" s="116">
        <v>0</v>
      </c>
      <c r="K465" s="116">
        <v>0</v>
      </c>
      <c r="L465" s="116">
        <v>0</v>
      </c>
      <c r="M465" s="116">
        <v>0</v>
      </c>
      <c r="N465" s="116">
        <v>0</v>
      </c>
      <c r="O465" s="116">
        <v>0</v>
      </c>
      <c r="P465" s="116">
        <v>0</v>
      </c>
      <c r="Q465" s="116">
        <v>0</v>
      </c>
      <c r="R465" s="116">
        <v>0</v>
      </c>
      <c r="S465" s="116">
        <v>0</v>
      </c>
      <c r="T465" s="116">
        <v>0</v>
      </c>
      <c r="U465" s="116">
        <v>0</v>
      </c>
      <c r="V465" s="116">
        <v>0</v>
      </c>
      <c r="W465" s="116">
        <v>0</v>
      </c>
      <c r="X465" s="116">
        <v>0</v>
      </c>
      <c r="Y465" s="116">
        <v>0</v>
      </c>
      <c r="Z465" s="116">
        <v>0</v>
      </c>
      <c r="AA465" s="116">
        <v>0</v>
      </c>
      <c r="AB465" s="116">
        <v>0</v>
      </c>
      <c r="AC465" s="116">
        <v>0</v>
      </c>
      <c r="AD465" s="116">
        <v>0</v>
      </c>
      <c r="AE465" s="116">
        <v>0</v>
      </c>
      <c r="AF465" s="116">
        <v>0</v>
      </c>
      <c r="AG465" s="116">
        <v>0</v>
      </c>
      <c r="AH465" s="116">
        <v>0</v>
      </c>
      <c r="AI465" s="116">
        <v>0</v>
      </c>
      <c r="AJ465" s="116">
        <v>0</v>
      </c>
      <c r="AK465" s="116">
        <v>0</v>
      </c>
      <c r="AL465" s="95">
        <f>SUM(D465:AK465)</f>
        <v>0</v>
      </c>
      <c r="AO465" s="70"/>
    </row>
    <row r="466" spans="1:41" ht="33" customHeight="1">
      <c r="A466" s="87">
        <v>1517</v>
      </c>
      <c r="B466" s="88" t="s">
        <v>1102</v>
      </c>
      <c r="C466" s="118" t="s">
        <v>7019</v>
      </c>
      <c r="D466" s="116">
        <v>0</v>
      </c>
      <c r="E466" s="116">
        <v>0</v>
      </c>
      <c r="F466" s="116">
        <v>0</v>
      </c>
      <c r="G466" s="116">
        <v>0</v>
      </c>
      <c r="H466" s="116">
        <v>0</v>
      </c>
      <c r="I466" s="116">
        <v>0</v>
      </c>
      <c r="J466" s="116">
        <v>0</v>
      </c>
      <c r="K466" s="116">
        <v>0</v>
      </c>
      <c r="L466" s="116">
        <v>0</v>
      </c>
      <c r="M466" s="116">
        <v>0</v>
      </c>
      <c r="N466" s="116">
        <v>0</v>
      </c>
      <c r="O466" s="116">
        <v>0</v>
      </c>
      <c r="P466" s="116">
        <v>0</v>
      </c>
      <c r="Q466" s="116">
        <v>0</v>
      </c>
      <c r="R466" s="116">
        <v>0</v>
      </c>
      <c r="S466" s="116">
        <v>0</v>
      </c>
      <c r="T466" s="116">
        <v>0</v>
      </c>
      <c r="U466" s="116">
        <v>0</v>
      </c>
      <c r="V466" s="116">
        <v>0</v>
      </c>
      <c r="W466" s="116">
        <v>0</v>
      </c>
      <c r="X466" s="116">
        <v>0</v>
      </c>
      <c r="Y466" s="116">
        <v>0</v>
      </c>
      <c r="Z466" s="116">
        <v>0</v>
      </c>
      <c r="AA466" s="116">
        <v>0</v>
      </c>
      <c r="AB466" s="116">
        <v>0</v>
      </c>
      <c r="AC466" s="116">
        <v>0</v>
      </c>
      <c r="AD466" s="116">
        <v>0</v>
      </c>
      <c r="AE466" s="116">
        <v>0</v>
      </c>
      <c r="AF466" s="116">
        <v>0</v>
      </c>
      <c r="AG466" s="116">
        <v>0</v>
      </c>
      <c r="AH466" s="116">
        <v>0</v>
      </c>
      <c r="AI466" s="116">
        <v>0</v>
      </c>
      <c r="AJ466" s="116">
        <v>0</v>
      </c>
      <c r="AK466" s="116">
        <v>0</v>
      </c>
      <c r="AL466" s="95">
        <f t="shared" si="13"/>
        <v>0</v>
      </c>
      <c r="AO466" s="70"/>
    </row>
    <row r="467" spans="1:41" ht="33" customHeight="1">
      <c r="A467" s="87">
        <v>1518</v>
      </c>
      <c r="B467" s="88" t="s">
        <v>1103</v>
      </c>
      <c r="C467" s="118" t="s">
        <v>7019</v>
      </c>
      <c r="D467" s="116">
        <v>0</v>
      </c>
      <c r="E467" s="116">
        <v>0</v>
      </c>
      <c r="F467" s="116">
        <v>0</v>
      </c>
      <c r="G467" s="116">
        <v>0</v>
      </c>
      <c r="H467" s="116">
        <v>0</v>
      </c>
      <c r="I467" s="116">
        <v>0</v>
      </c>
      <c r="J467" s="116">
        <v>0</v>
      </c>
      <c r="K467" s="116">
        <v>0</v>
      </c>
      <c r="L467" s="116">
        <v>0</v>
      </c>
      <c r="M467" s="116">
        <v>0</v>
      </c>
      <c r="N467" s="116">
        <v>0</v>
      </c>
      <c r="O467" s="116">
        <v>0</v>
      </c>
      <c r="P467" s="116">
        <v>0</v>
      </c>
      <c r="Q467" s="116">
        <v>0</v>
      </c>
      <c r="R467" s="116">
        <v>0</v>
      </c>
      <c r="S467" s="116">
        <v>0</v>
      </c>
      <c r="T467" s="116">
        <v>0</v>
      </c>
      <c r="U467" s="116">
        <v>0</v>
      </c>
      <c r="V467" s="116">
        <v>0</v>
      </c>
      <c r="W467" s="116">
        <v>0</v>
      </c>
      <c r="X467" s="116">
        <v>0</v>
      </c>
      <c r="Y467" s="116">
        <v>0</v>
      </c>
      <c r="Z467" s="116">
        <v>0</v>
      </c>
      <c r="AA467" s="116">
        <v>0</v>
      </c>
      <c r="AB467" s="116">
        <v>0</v>
      </c>
      <c r="AC467" s="116">
        <v>0</v>
      </c>
      <c r="AD467" s="116">
        <v>0</v>
      </c>
      <c r="AE467" s="116">
        <v>0</v>
      </c>
      <c r="AF467" s="116">
        <v>0</v>
      </c>
      <c r="AG467" s="116">
        <v>0</v>
      </c>
      <c r="AH467" s="116">
        <v>0</v>
      </c>
      <c r="AI467" s="116">
        <v>0</v>
      </c>
      <c r="AJ467" s="116">
        <v>0</v>
      </c>
      <c r="AK467" s="116">
        <v>0</v>
      </c>
      <c r="AL467" s="95">
        <f t="shared" si="13"/>
        <v>0</v>
      </c>
      <c r="AO467" s="70"/>
    </row>
    <row r="468" spans="1:41" ht="33" customHeight="1">
      <c r="A468" s="87">
        <v>1519</v>
      </c>
      <c r="B468" s="88" t="s">
        <v>1104</v>
      </c>
      <c r="C468" s="118" t="s">
        <v>7019</v>
      </c>
      <c r="D468" s="116">
        <v>0</v>
      </c>
      <c r="E468" s="116">
        <v>0</v>
      </c>
      <c r="F468" s="116">
        <v>0</v>
      </c>
      <c r="G468" s="116">
        <v>0</v>
      </c>
      <c r="H468" s="116">
        <v>0</v>
      </c>
      <c r="I468" s="116">
        <v>0</v>
      </c>
      <c r="J468" s="116">
        <v>0</v>
      </c>
      <c r="K468" s="116">
        <v>0</v>
      </c>
      <c r="L468" s="116">
        <v>0</v>
      </c>
      <c r="M468" s="116">
        <v>0</v>
      </c>
      <c r="N468" s="116">
        <v>0</v>
      </c>
      <c r="O468" s="116">
        <v>0</v>
      </c>
      <c r="P468" s="116">
        <v>0</v>
      </c>
      <c r="Q468" s="116">
        <v>0</v>
      </c>
      <c r="R468" s="116">
        <v>0</v>
      </c>
      <c r="S468" s="116">
        <v>0</v>
      </c>
      <c r="T468" s="116">
        <v>0</v>
      </c>
      <c r="U468" s="116">
        <v>0</v>
      </c>
      <c r="V468" s="116">
        <v>0</v>
      </c>
      <c r="W468" s="116">
        <v>0</v>
      </c>
      <c r="X468" s="116">
        <v>0</v>
      </c>
      <c r="Y468" s="116">
        <v>0</v>
      </c>
      <c r="Z468" s="116">
        <v>0</v>
      </c>
      <c r="AA468" s="116">
        <v>0</v>
      </c>
      <c r="AB468" s="116">
        <v>0</v>
      </c>
      <c r="AC468" s="116">
        <v>0</v>
      </c>
      <c r="AD468" s="116">
        <v>0</v>
      </c>
      <c r="AE468" s="116">
        <v>0</v>
      </c>
      <c r="AF468" s="116">
        <v>0</v>
      </c>
      <c r="AG468" s="116">
        <v>0</v>
      </c>
      <c r="AH468" s="116">
        <v>0</v>
      </c>
      <c r="AI468" s="116">
        <v>0</v>
      </c>
      <c r="AJ468" s="116">
        <v>0</v>
      </c>
      <c r="AK468" s="116">
        <v>0</v>
      </c>
      <c r="AL468" s="95">
        <f t="shared" si="13"/>
        <v>0</v>
      </c>
      <c r="AO468" s="70"/>
    </row>
    <row r="469" spans="1:41" ht="33" customHeight="1">
      <c r="A469" s="87">
        <v>1520</v>
      </c>
      <c r="B469" s="88" t="s">
        <v>1105</v>
      </c>
      <c r="C469" s="118" t="s">
        <v>7019</v>
      </c>
      <c r="D469" s="116">
        <v>0</v>
      </c>
      <c r="E469" s="116">
        <v>0</v>
      </c>
      <c r="F469" s="116">
        <v>0</v>
      </c>
      <c r="G469" s="116">
        <v>0</v>
      </c>
      <c r="H469" s="116">
        <v>0</v>
      </c>
      <c r="I469" s="116">
        <v>0</v>
      </c>
      <c r="J469" s="116">
        <v>0</v>
      </c>
      <c r="K469" s="116">
        <v>0</v>
      </c>
      <c r="L469" s="116">
        <v>0</v>
      </c>
      <c r="M469" s="116">
        <v>0</v>
      </c>
      <c r="N469" s="116">
        <v>0</v>
      </c>
      <c r="O469" s="116">
        <v>0</v>
      </c>
      <c r="P469" s="116">
        <v>0</v>
      </c>
      <c r="Q469" s="116">
        <v>0</v>
      </c>
      <c r="R469" s="116">
        <v>0</v>
      </c>
      <c r="S469" s="116">
        <v>0</v>
      </c>
      <c r="T469" s="116">
        <v>0</v>
      </c>
      <c r="U469" s="116">
        <v>0</v>
      </c>
      <c r="V469" s="116">
        <v>0</v>
      </c>
      <c r="W469" s="116">
        <v>0</v>
      </c>
      <c r="X469" s="116">
        <v>0</v>
      </c>
      <c r="Y469" s="116">
        <v>0</v>
      </c>
      <c r="Z469" s="116">
        <v>0</v>
      </c>
      <c r="AA469" s="116">
        <v>0</v>
      </c>
      <c r="AB469" s="116">
        <v>0</v>
      </c>
      <c r="AC469" s="116">
        <v>0</v>
      </c>
      <c r="AD469" s="116">
        <v>0</v>
      </c>
      <c r="AE469" s="116">
        <v>0</v>
      </c>
      <c r="AF469" s="116">
        <v>0</v>
      </c>
      <c r="AG469" s="116">
        <v>0</v>
      </c>
      <c r="AH469" s="116">
        <v>0</v>
      </c>
      <c r="AI469" s="116">
        <v>0</v>
      </c>
      <c r="AJ469" s="116">
        <v>0</v>
      </c>
      <c r="AK469" s="116">
        <v>0</v>
      </c>
      <c r="AL469" s="95">
        <f t="shared" si="13"/>
        <v>0</v>
      </c>
      <c r="AO469" s="70"/>
    </row>
    <row r="470" spans="1:41" ht="33" customHeight="1">
      <c r="A470" s="87">
        <v>1521</v>
      </c>
      <c r="B470" s="88" t="s">
        <v>1106</v>
      </c>
      <c r="C470" s="118" t="s">
        <v>7019</v>
      </c>
      <c r="D470" s="116">
        <v>0</v>
      </c>
      <c r="E470" s="116">
        <v>0</v>
      </c>
      <c r="F470" s="116">
        <v>0</v>
      </c>
      <c r="G470" s="116">
        <v>0</v>
      </c>
      <c r="H470" s="116">
        <v>0</v>
      </c>
      <c r="I470" s="116">
        <v>0</v>
      </c>
      <c r="J470" s="116">
        <v>0</v>
      </c>
      <c r="K470" s="116">
        <v>0</v>
      </c>
      <c r="L470" s="116">
        <v>0</v>
      </c>
      <c r="M470" s="116">
        <v>0</v>
      </c>
      <c r="N470" s="116">
        <v>0</v>
      </c>
      <c r="O470" s="116">
        <v>0</v>
      </c>
      <c r="P470" s="116">
        <v>0</v>
      </c>
      <c r="Q470" s="116">
        <v>0</v>
      </c>
      <c r="R470" s="116">
        <v>0</v>
      </c>
      <c r="S470" s="116">
        <v>0</v>
      </c>
      <c r="T470" s="116">
        <v>0</v>
      </c>
      <c r="U470" s="116">
        <v>0</v>
      </c>
      <c r="V470" s="116">
        <v>0</v>
      </c>
      <c r="W470" s="116">
        <v>0</v>
      </c>
      <c r="X470" s="116">
        <v>0</v>
      </c>
      <c r="Y470" s="116">
        <v>0</v>
      </c>
      <c r="Z470" s="116">
        <v>0</v>
      </c>
      <c r="AA470" s="116">
        <v>0</v>
      </c>
      <c r="AB470" s="116">
        <v>0</v>
      </c>
      <c r="AC470" s="116">
        <v>0</v>
      </c>
      <c r="AD470" s="116">
        <v>0</v>
      </c>
      <c r="AE470" s="116">
        <v>0</v>
      </c>
      <c r="AF470" s="116">
        <v>0</v>
      </c>
      <c r="AG470" s="116">
        <v>0</v>
      </c>
      <c r="AH470" s="116">
        <v>0</v>
      </c>
      <c r="AI470" s="116">
        <v>0</v>
      </c>
      <c r="AJ470" s="116">
        <v>0</v>
      </c>
      <c r="AK470" s="116">
        <v>0</v>
      </c>
      <c r="AL470" s="95">
        <f t="shared" si="13"/>
        <v>0</v>
      </c>
      <c r="AO470" s="70"/>
    </row>
    <row r="471" spans="1:41" ht="33" customHeight="1">
      <c r="A471" s="87">
        <v>1522</v>
      </c>
      <c r="B471" s="88" t="s">
        <v>1107</v>
      </c>
      <c r="C471" s="118" t="s">
        <v>7019</v>
      </c>
      <c r="D471" s="116">
        <v>0</v>
      </c>
      <c r="E471" s="116">
        <v>0</v>
      </c>
      <c r="F471" s="116">
        <v>0</v>
      </c>
      <c r="G471" s="116">
        <v>0</v>
      </c>
      <c r="H471" s="116">
        <v>0</v>
      </c>
      <c r="I471" s="116">
        <v>0</v>
      </c>
      <c r="J471" s="116">
        <v>0</v>
      </c>
      <c r="K471" s="116">
        <v>0</v>
      </c>
      <c r="L471" s="116">
        <v>0</v>
      </c>
      <c r="M471" s="116">
        <v>0</v>
      </c>
      <c r="N471" s="116">
        <v>0</v>
      </c>
      <c r="O471" s="116">
        <v>0</v>
      </c>
      <c r="P471" s="116">
        <v>0</v>
      </c>
      <c r="Q471" s="116">
        <v>0</v>
      </c>
      <c r="R471" s="116">
        <v>0</v>
      </c>
      <c r="S471" s="116">
        <v>0</v>
      </c>
      <c r="T471" s="116">
        <v>0</v>
      </c>
      <c r="U471" s="116">
        <v>0</v>
      </c>
      <c r="V471" s="116">
        <v>0</v>
      </c>
      <c r="W471" s="116">
        <v>0</v>
      </c>
      <c r="X471" s="116">
        <v>0</v>
      </c>
      <c r="Y471" s="116">
        <v>0</v>
      </c>
      <c r="Z471" s="116">
        <v>0</v>
      </c>
      <c r="AA471" s="116">
        <v>0</v>
      </c>
      <c r="AB471" s="116">
        <v>0</v>
      </c>
      <c r="AC471" s="116">
        <v>0</v>
      </c>
      <c r="AD471" s="116">
        <v>0</v>
      </c>
      <c r="AE471" s="116">
        <v>0</v>
      </c>
      <c r="AF471" s="116">
        <v>0</v>
      </c>
      <c r="AG471" s="116">
        <v>0</v>
      </c>
      <c r="AH471" s="116">
        <v>0</v>
      </c>
      <c r="AI471" s="116">
        <v>0</v>
      </c>
      <c r="AJ471" s="116">
        <v>0</v>
      </c>
      <c r="AK471" s="116">
        <v>0</v>
      </c>
      <c r="AL471" s="95">
        <f t="shared" si="13"/>
        <v>0</v>
      </c>
      <c r="AO471" s="70"/>
    </row>
    <row r="472" spans="1:41" ht="33" customHeight="1">
      <c r="A472" s="87">
        <v>1523</v>
      </c>
      <c r="B472" s="88" t="s">
        <v>1108</v>
      </c>
      <c r="C472" s="118" t="s">
        <v>7019</v>
      </c>
      <c r="D472" s="116">
        <v>0</v>
      </c>
      <c r="E472" s="116">
        <v>0</v>
      </c>
      <c r="F472" s="116">
        <v>0</v>
      </c>
      <c r="G472" s="116">
        <v>0</v>
      </c>
      <c r="H472" s="116">
        <v>0</v>
      </c>
      <c r="I472" s="116">
        <v>0</v>
      </c>
      <c r="J472" s="116">
        <v>0</v>
      </c>
      <c r="K472" s="116">
        <v>0</v>
      </c>
      <c r="L472" s="116">
        <v>0</v>
      </c>
      <c r="M472" s="116">
        <v>0</v>
      </c>
      <c r="N472" s="116">
        <v>0</v>
      </c>
      <c r="O472" s="116">
        <v>0</v>
      </c>
      <c r="P472" s="116">
        <v>0</v>
      </c>
      <c r="Q472" s="116">
        <v>0</v>
      </c>
      <c r="R472" s="116">
        <v>0</v>
      </c>
      <c r="S472" s="116">
        <v>0</v>
      </c>
      <c r="T472" s="116">
        <v>0</v>
      </c>
      <c r="U472" s="116">
        <v>0</v>
      </c>
      <c r="V472" s="116">
        <v>0</v>
      </c>
      <c r="W472" s="116">
        <v>0</v>
      </c>
      <c r="X472" s="116">
        <v>0</v>
      </c>
      <c r="Y472" s="116">
        <v>0</v>
      </c>
      <c r="Z472" s="116">
        <v>0</v>
      </c>
      <c r="AA472" s="116">
        <v>0</v>
      </c>
      <c r="AB472" s="116">
        <v>0</v>
      </c>
      <c r="AC472" s="116">
        <v>0</v>
      </c>
      <c r="AD472" s="116">
        <v>0</v>
      </c>
      <c r="AE472" s="116">
        <v>0</v>
      </c>
      <c r="AF472" s="116">
        <v>0</v>
      </c>
      <c r="AG472" s="116">
        <v>0</v>
      </c>
      <c r="AH472" s="116">
        <v>0</v>
      </c>
      <c r="AI472" s="116">
        <v>0</v>
      </c>
      <c r="AJ472" s="116">
        <v>0</v>
      </c>
      <c r="AK472" s="116">
        <v>0</v>
      </c>
      <c r="AL472" s="95">
        <f t="shared" si="13"/>
        <v>0</v>
      </c>
      <c r="AO472" s="70"/>
    </row>
    <row r="473" spans="1:41" ht="33" customHeight="1">
      <c r="A473" s="87">
        <v>1524</v>
      </c>
      <c r="B473" s="88" t="s">
        <v>1109</v>
      </c>
      <c r="C473" s="118" t="s">
        <v>7019</v>
      </c>
      <c r="D473" s="116">
        <v>0</v>
      </c>
      <c r="E473" s="116">
        <v>0</v>
      </c>
      <c r="F473" s="116">
        <v>0</v>
      </c>
      <c r="G473" s="116">
        <v>0</v>
      </c>
      <c r="H473" s="116">
        <v>0</v>
      </c>
      <c r="I473" s="116">
        <v>0</v>
      </c>
      <c r="J473" s="116">
        <v>0</v>
      </c>
      <c r="K473" s="116">
        <v>0</v>
      </c>
      <c r="L473" s="116">
        <v>0</v>
      </c>
      <c r="M473" s="116">
        <v>0</v>
      </c>
      <c r="N473" s="116">
        <v>0</v>
      </c>
      <c r="O473" s="116">
        <v>0</v>
      </c>
      <c r="P473" s="116">
        <v>0</v>
      </c>
      <c r="Q473" s="116">
        <v>0</v>
      </c>
      <c r="R473" s="116">
        <v>0</v>
      </c>
      <c r="S473" s="116">
        <v>0</v>
      </c>
      <c r="T473" s="116">
        <v>0</v>
      </c>
      <c r="U473" s="116">
        <v>0</v>
      </c>
      <c r="V473" s="116">
        <v>0</v>
      </c>
      <c r="W473" s="116">
        <v>0</v>
      </c>
      <c r="X473" s="116">
        <v>0</v>
      </c>
      <c r="Y473" s="116">
        <v>0</v>
      </c>
      <c r="Z473" s="116">
        <v>0</v>
      </c>
      <c r="AA473" s="116">
        <v>0</v>
      </c>
      <c r="AB473" s="116">
        <v>0</v>
      </c>
      <c r="AC473" s="116">
        <v>0</v>
      </c>
      <c r="AD473" s="116">
        <v>0</v>
      </c>
      <c r="AE473" s="116">
        <v>0</v>
      </c>
      <c r="AF473" s="116">
        <v>0</v>
      </c>
      <c r="AG473" s="116">
        <v>0</v>
      </c>
      <c r="AH473" s="116">
        <v>0</v>
      </c>
      <c r="AI473" s="116">
        <v>0</v>
      </c>
      <c r="AJ473" s="116">
        <v>0</v>
      </c>
      <c r="AK473" s="116">
        <v>0</v>
      </c>
      <c r="AL473" s="95">
        <f t="shared" si="13"/>
        <v>0</v>
      </c>
      <c r="AO473" s="70"/>
    </row>
    <row r="474" spans="1:41" ht="33" customHeight="1">
      <c r="A474" s="87">
        <v>1525</v>
      </c>
      <c r="B474" s="88" t="s">
        <v>1110</v>
      </c>
      <c r="C474" s="118" t="s">
        <v>7019</v>
      </c>
      <c r="D474" s="116">
        <v>0</v>
      </c>
      <c r="E474" s="116">
        <v>0</v>
      </c>
      <c r="F474" s="116">
        <v>0</v>
      </c>
      <c r="G474" s="116">
        <v>0</v>
      </c>
      <c r="H474" s="116">
        <v>0</v>
      </c>
      <c r="I474" s="116">
        <v>0</v>
      </c>
      <c r="J474" s="116">
        <v>0</v>
      </c>
      <c r="K474" s="116">
        <v>0</v>
      </c>
      <c r="L474" s="116">
        <v>0</v>
      </c>
      <c r="M474" s="116">
        <v>0</v>
      </c>
      <c r="N474" s="116">
        <v>0</v>
      </c>
      <c r="O474" s="116">
        <v>0</v>
      </c>
      <c r="P474" s="116">
        <v>0</v>
      </c>
      <c r="Q474" s="116">
        <v>0</v>
      </c>
      <c r="R474" s="116">
        <v>0</v>
      </c>
      <c r="S474" s="116">
        <v>0</v>
      </c>
      <c r="T474" s="116">
        <v>0</v>
      </c>
      <c r="U474" s="116">
        <v>0</v>
      </c>
      <c r="V474" s="116">
        <v>0</v>
      </c>
      <c r="W474" s="116">
        <v>0</v>
      </c>
      <c r="X474" s="116">
        <v>0</v>
      </c>
      <c r="Y474" s="116">
        <v>0</v>
      </c>
      <c r="Z474" s="116">
        <v>0</v>
      </c>
      <c r="AA474" s="116">
        <v>0</v>
      </c>
      <c r="AB474" s="116">
        <v>0</v>
      </c>
      <c r="AC474" s="116">
        <v>0</v>
      </c>
      <c r="AD474" s="116">
        <v>0</v>
      </c>
      <c r="AE474" s="116">
        <v>0</v>
      </c>
      <c r="AF474" s="116">
        <v>0</v>
      </c>
      <c r="AG474" s="116">
        <v>0</v>
      </c>
      <c r="AH474" s="116">
        <v>0</v>
      </c>
      <c r="AI474" s="116">
        <v>0</v>
      </c>
      <c r="AJ474" s="116">
        <v>0</v>
      </c>
      <c r="AK474" s="116">
        <v>0</v>
      </c>
      <c r="AL474" s="95">
        <f t="shared" si="13"/>
        <v>0</v>
      </c>
      <c r="AO474" s="70"/>
    </row>
    <row r="475" spans="1:41" ht="33" customHeight="1">
      <c r="A475" s="87">
        <v>1526</v>
      </c>
      <c r="B475" s="88" t="s">
        <v>1111</v>
      </c>
      <c r="C475" s="118" t="s">
        <v>7019</v>
      </c>
      <c r="D475" s="116">
        <v>0</v>
      </c>
      <c r="E475" s="116">
        <v>0</v>
      </c>
      <c r="F475" s="116">
        <v>0</v>
      </c>
      <c r="G475" s="116">
        <v>0</v>
      </c>
      <c r="H475" s="116">
        <v>0</v>
      </c>
      <c r="I475" s="116">
        <v>0</v>
      </c>
      <c r="J475" s="116">
        <v>0</v>
      </c>
      <c r="K475" s="116">
        <v>0</v>
      </c>
      <c r="L475" s="116">
        <v>0</v>
      </c>
      <c r="M475" s="116">
        <v>0</v>
      </c>
      <c r="N475" s="116">
        <v>0</v>
      </c>
      <c r="O475" s="116">
        <v>0</v>
      </c>
      <c r="P475" s="116">
        <v>0</v>
      </c>
      <c r="Q475" s="116">
        <v>0</v>
      </c>
      <c r="R475" s="116">
        <v>0</v>
      </c>
      <c r="S475" s="116">
        <v>0</v>
      </c>
      <c r="T475" s="116">
        <v>0</v>
      </c>
      <c r="U475" s="116">
        <v>0</v>
      </c>
      <c r="V475" s="116">
        <v>0</v>
      </c>
      <c r="W475" s="116">
        <v>0</v>
      </c>
      <c r="X475" s="116">
        <v>0</v>
      </c>
      <c r="Y475" s="116">
        <v>0</v>
      </c>
      <c r="Z475" s="116">
        <v>0</v>
      </c>
      <c r="AA475" s="116">
        <v>0</v>
      </c>
      <c r="AB475" s="116">
        <v>0</v>
      </c>
      <c r="AC475" s="116">
        <v>0</v>
      </c>
      <c r="AD475" s="116">
        <v>0</v>
      </c>
      <c r="AE475" s="116">
        <v>0</v>
      </c>
      <c r="AF475" s="116">
        <v>0</v>
      </c>
      <c r="AG475" s="116">
        <v>0</v>
      </c>
      <c r="AH475" s="116">
        <v>0</v>
      </c>
      <c r="AI475" s="116">
        <v>0</v>
      </c>
      <c r="AJ475" s="116">
        <v>0</v>
      </c>
      <c r="AK475" s="116">
        <v>0</v>
      </c>
      <c r="AL475" s="95">
        <f t="shared" si="13"/>
        <v>0</v>
      </c>
      <c r="AO475" s="70"/>
    </row>
    <row r="476" spans="1:41" ht="33" customHeight="1">
      <c r="A476" s="87">
        <v>1527</v>
      </c>
      <c r="B476" s="88" t="s">
        <v>1112</v>
      </c>
      <c r="C476" s="118" t="s">
        <v>7019</v>
      </c>
      <c r="D476" s="116">
        <v>0</v>
      </c>
      <c r="E476" s="116">
        <v>0</v>
      </c>
      <c r="F476" s="116">
        <v>0</v>
      </c>
      <c r="G476" s="116">
        <v>0</v>
      </c>
      <c r="H476" s="116">
        <v>0</v>
      </c>
      <c r="I476" s="116">
        <v>0</v>
      </c>
      <c r="J476" s="116">
        <v>0</v>
      </c>
      <c r="K476" s="116">
        <v>0</v>
      </c>
      <c r="L476" s="116">
        <v>0</v>
      </c>
      <c r="M476" s="116">
        <v>0</v>
      </c>
      <c r="N476" s="116">
        <v>0</v>
      </c>
      <c r="O476" s="116">
        <v>0</v>
      </c>
      <c r="P476" s="116">
        <v>0</v>
      </c>
      <c r="Q476" s="116">
        <v>0</v>
      </c>
      <c r="R476" s="116">
        <v>0</v>
      </c>
      <c r="S476" s="116">
        <v>0</v>
      </c>
      <c r="T476" s="116">
        <v>0</v>
      </c>
      <c r="U476" s="116">
        <v>0</v>
      </c>
      <c r="V476" s="116">
        <v>0</v>
      </c>
      <c r="W476" s="116">
        <v>0</v>
      </c>
      <c r="X476" s="116">
        <v>0</v>
      </c>
      <c r="Y476" s="116">
        <v>0</v>
      </c>
      <c r="Z476" s="116">
        <v>0</v>
      </c>
      <c r="AA476" s="116">
        <v>0</v>
      </c>
      <c r="AB476" s="116">
        <v>0</v>
      </c>
      <c r="AC476" s="116">
        <v>0</v>
      </c>
      <c r="AD476" s="116">
        <v>0</v>
      </c>
      <c r="AE476" s="116">
        <v>0</v>
      </c>
      <c r="AF476" s="116">
        <v>0</v>
      </c>
      <c r="AG476" s="116">
        <v>0</v>
      </c>
      <c r="AH476" s="116">
        <v>0</v>
      </c>
      <c r="AI476" s="116">
        <v>0</v>
      </c>
      <c r="AJ476" s="116">
        <v>0</v>
      </c>
      <c r="AK476" s="116">
        <v>0</v>
      </c>
      <c r="AL476" s="95">
        <f t="shared" si="13"/>
        <v>0</v>
      </c>
      <c r="AO476" s="70"/>
    </row>
    <row r="477" spans="1:41" ht="33" customHeight="1">
      <c r="A477" s="87">
        <v>1528</v>
      </c>
      <c r="B477" s="88" t="s">
        <v>1113</v>
      </c>
      <c r="C477" s="118" t="s">
        <v>7019</v>
      </c>
      <c r="D477" s="116">
        <v>0</v>
      </c>
      <c r="E477" s="116">
        <v>0</v>
      </c>
      <c r="F477" s="116">
        <v>0</v>
      </c>
      <c r="G477" s="116">
        <v>0</v>
      </c>
      <c r="H477" s="116">
        <v>0</v>
      </c>
      <c r="I477" s="116">
        <v>0</v>
      </c>
      <c r="J477" s="116">
        <v>0</v>
      </c>
      <c r="K477" s="116">
        <v>0</v>
      </c>
      <c r="L477" s="116">
        <v>0</v>
      </c>
      <c r="M477" s="116">
        <v>0</v>
      </c>
      <c r="N477" s="116">
        <v>0</v>
      </c>
      <c r="O477" s="116">
        <v>0</v>
      </c>
      <c r="P477" s="116">
        <v>0</v>
      </c>
      <c r="Q477" s="116">
        <v>0</v>
      </c>
      <c r="R477" s="116">
        <v>0</v>
      </c>
      <c r="S477" s="116">
        <v>0</v>
      </c>
      <c r="T477" s="116">
        <v>0</v>
      </c>
      <c r="U477" s="116">
        <v>0</v>
      </c>
      <c r="V477" s="116">
        <v>0</v>
      </c>
      <c r="W477" s="116">
        <v>0</v>
      </c>
      <c r="X477" s="116">
        <v>0</v>
      </c>
      <c r="Y477" s="116">
        <v>0</v>
      </c>
      <c r="Z477" s="116">
        <v>0</v>
      </c>
      <c r="AA477" s="116">
        <v>0</v>
      </c>
      <c r="AB477" s="116">
        <v>0</v>
      </c>
      <c r="AC477" s="116">
        <v>0</v>
      </c>
      <c r="AD477" s="116">
        <v>0</v>
      </c>
      <c r="AE477" s="116">
        <v>0</v>
      </c>
      <c r="AF477" s="116">
        <v>0</v>
      </c>
      <c r="AG477" s="116">
        <v>0</v>
      </c>
      <c r="AH477" s="116">
        <v>0</v>
      </c>
      <c r="AI477" s="116">
        <v>0</v>
      </c>
      <c r="AJ477" s="116">
        <v>0</v>
      </c>
      <c r="AK477" s="116">
        <v>0</v>
      </c>
      <c r="AL477" s="95">
        <f t="shared" si="13"/>
        <v>0</v>
      </c>
      <c r="AO477" s="70"/>
    </row>
    <row r="478" spans="1:41" ht="33" customHeight="1">
      <c r="A478" s="87">
        <v>1529</v>
      </c>
      <c r="B478" s="88" t="s">
        <v>1114</v>
      </c>
      <c r="C478" s="118" t="s">
        <v>7019</v>
      </c>
      <c r="D478" s="116">
        <v>0</v>
      </c>
      <c r="E478" s="116">
        <v>0</v>
      </c>
      <c r="F478" s="116">
        <v>0</v>
      </c>
      <c r="G478" s="116">
        <v>0</v>
      </c>
      <c r="H478" s="116">
        <v>0</v>
      </c>
      <c r="I478" s="116">
        <v>0</v>
      </c>
      <c r="J478" s="116">
        <v>0</v>
      </c>
      <c r="K478" s="116">
        <v>0</v>
      </c>
      <c r="L478" s="116">
        <v>0</v>
      </c>
      <c r="M478" s="116">
        <v>0</v>
      </c>
      <c r="N478" s="116">
        <v>0</v>
      </c>
      <c r="O478" s="116">
        <v>0</v>
      </c>
      <c r="P478" s="116">
        <v>0</v>
      </c>
      <c r="Q478" s="116">
        <v>0</v>
      </c>
      <c r="R478" s="116">
        <v>0</v>
      </c>
      <c r="S478" s="116">
        <v>0</v>
      </c>
      <c r="T478" s="116">
        <v>0</v>
      </c>
      <c r="U478" s="116">
        <v>0</v>
      </c>
      <c r="V478" s="116">
        <v>0</v>
      </c>
      <c r="W478" s="116">
        <v>0</v>
      </c>
      <c r="X478" s="116">
        <v>0</v>
      </c>
      <c r="Y478" s="116">
        <v>0</v>
      </c>
      <c r="Z478" s="116">
        <v>0</v>
      </c>
      <c r="AA478" s="116">
        <v>0</v>
      </c>
      <c r="AB478" s="116">
        <v>0</v>
      </c>
      <c r="AC478" s="116">
        <v>0</v>
      </c>
      <c r="AD478" s="116">
        <v>0</v>
      </c>
      <c r="AE478" s="116">
        <v>0</v>
      </c>
      <c r="AF478" s="116">
        <v>0</v>
      </c>
      <c r="AG478" s="116">
        <v>0</v>
      </c>
      <c r="AH478" s="116">
        <v>0</v>
      </c>
      <c r="AI478" s="116">
        <v>0</v>
      </c>
      <c r="AJ478" s="116">
        <v>0</v>
      </c>
      <c r="AK478" s="116">
        <v>0</v>
      </c>
      <c r="AL478" s="95">
        <f t="shared" si="13"/>
        <v>0</v>
      </c>
      <c r="AO478" s="70"/>
    </row>
    <row r="479" spans="1:41" ht="33" customHeight="1">
      <c r="A479" s="87">
        <v>1530</v>
      </c>
      <c r="B479" s="88" t="s">
        <v>1115</v>
      </c>
      <c r="C479" s="118" t="s">
        <v>7019</v>
      </c>
      <c r="D479" s="116">
        <v>0</v>
      </c>
      <c r="E479" s="116">
        <v>0</v>
      </c>
      <c r="F479" s="116">
        <v>0</v>
      </c>
      <c r="G479" s="116">
        <v>0</v>
      </c>
      <c r="H479" s="116">
        <v>0</v>
      </c>
      <c r="I479" s="116">
        <v>0</v>
      </c>
      <c r="J479" s="116">
        <v>0</v>
      </c>
      <c r="K479" s="116">
        <v>0</v>
      </c>
      <c r="L479" s="116">
        <v>0</v>
      </c>
      <c r="M479" s="116">
        <v>0</v>
      </c>
      <c r="N479" s="116">
        <v>0</v>
      </c>
      <c r="O479" s="116">
        <v>0</v>
      </c>
      <c r="P479" s="116">
        <v>0</v>
      </c>
      <c r="Q479" s="116">
        <v>0</v>
      </c>
      <c r="R479" s="116">
        <v>0</v>
      </c>
      <c r="S479" s="116">
        <v>0</v>
      </c>
      <c r="T479" s="116">
        <v>0</v>
      </c>
      <c r="U479" s="116">
        <v>0</v>
      </c>
      <c r="V479" s="116">
        <v>0</v>
      </c>
      <c r="W479" s="116">
        <v>0</v>
      </c>
      <c r="X479" s="116">
        <v>0</v>
      </c>
      <c r="Y479" s="116">
        <v>0</v>
      </c>
      <c r="Z479" s="116">
        <v>0</v>
      </c>
      <c r="AA479" s="116">
        <v>0</v>
      </c>
      <c r="AB479" s="116">
        <v>0</v>
      </c>
      <c r="AC479" s="116">
        <v>0</v>
      </c>
      <c r="AD479" s="116">
        <v>0</v>
      </c>
      <c r="AE479" s="116">
        <v>0</v>
      </c>
      <c r="AF479" s="116">
        <v>0</v>
      </c>
      <c r="AG479" s="116">
        <v>0</v>
      </c>
      <c r="AH479" s="116">
        <v>0</v>
      </c>
      <c r="AI479" s="116">
        <v>0</v>
      </c>
      <c r="AJ479" s="116">
        <v>0</v>
      </c>
      <c r="AK479" s="116">
        <v>0</v>
      </c>
      <c r="AL479" s="95">
        <f t="shared" si="13"/>
        <v>0</v>
      </c>
      <c r="AO479" s="70"/>
    </row>
    <row r="480" spans="1:41" ht="33" customHeight="1">
      <c r="A480" s="87">
        <v>1531</v>
      </c>
      <c r="B480" s="88" t="s">
        <v>1116</v>
      </c>
      <c r="C480" s="118" t="s">
        <v>7019</v>
      </c>
      <c r="D480" s="116">
        <v>0</v>
      </c>
      <c r="E480" s="116">
        <v>0</v>
      </c>
      <c r="F480" s="116">
        <v>0</v>
      </c>
      <c r="G480" s="116">
        <v>0</v>
      </c>
      <c r="H480" s="116">
        <v>0</v>
      </c>
      <c r="I480" s="116">
        <v>0</v>
      </c>
      <c r="J480" s="116">
        <v>0</v>
      </c>
      <c r="K480" s="116">
        <v>0</v>
      </c>
      <c r="L480" s="116">
        <v>0</v>
      </c>
      <c r="M480" s="116">
        <v>0</v>
      </c>
      <c r="N480" s="116">
        <v>0</v>
      </c>
      <c r="O480" s="116">
        <v>0</v>
      </c>
      <c r="P480" s="116">
        <v>0</v>
      </c>
      <c r="Q480" s="116">
        <v>0</v>
      </c>
      <c r="R480" s="116">
        <v>0</v>
      </c>
      <c r="S480" s="116">
        <v>0</v>
      </c>
      <c r="T480" s="116">
        <v>0</v>
      </c>
      <c r="U480" s="116">
        <v>0</v>
      </c>
      <c r="V480" s="116">
        <v>0</v>
      </c>
      <c r="W480" s="116">
        <v>0</v>
      </c>
      <c r="X480" s="116">
        <v>0</v>
      </c>
      <c r="Y480" s="116">
        <v>0</v>
      </c>
      <c r="Z480" s="116">
        <v>0</v>
      </c>
      <c r="AA480" s="116">
        <v>0</v>
      </c>
      <c r="AB480" s="116">
        <v>0</v>
      </c>
      <c r="AC480" s="116">
        <v>0</v>
      </c>
      <c r="AD480" s="116">
        <v>0</v>
      </c>
      <c r="AE480" s="116">
        <v>0</v>
      </c>
      <c r="AF480" s="116">
        <v>0</v>
      </c>
      <c r="AG480" s="116">
        <v>0</v>
      </c>
      <c r="AH480" s="116">
        <v>0</v>
      </c>
      <c r="AI480" s="116">
        <v>0</v>
      </c>
      <c r="AJ480" s="116">
        <v>0</v>
      </c>
      <c r="AK480" s="116">
        <v>0</v>
      </c>
      <c r="AL480" s="95">
        <f t="shared" si="13"/>
        <v>0</v>
      </c>
      <c r="AO480" s="70"/>
    </row>
    <row r="481" spans="1:41" ht="33" customHeight="1">
      <c r="A481" s="87">
        <v>1532</v>
      </c>
      <c r="B481" s="88" t="s">
        <v>1117</v>
      </c>
      <c r="C481" s="118" t="s">
        <v>7019</v>
      </c>
      <c r="D481" s="116">
        <v>0</v>
      </c>
      <c r="E481" s="116">
        <v>0</v>
      </c>
      <c r="F481" s="116">
        <v>0</v>
      </c>
      <c r="G481" s="116">
        <v>0</v>
      </c>
      <c r="H481" s="116">
        <v>0</v>
      </c>
      <c r="I481" s="116">
        <v>0</v>
      </c>
      <c r="J481" s="116">
        <v>0</v>
      </c>
      <c r="K481" s="116">
        <v>0</v>
      </c>
      <c r="L481" s="116">
        <v>0</v>
      </c>
      <c r="M481" s="116">
        <v>0</v>
      </c>
      <c r="N481" s="116">
        <v>0</v>
      </c>
      <c r="O481" s="116">
        <v>0</v>
      </c>
      <c r="P481" s="116">
        <v>0</v>
      </c>
      <c r="Q481" s="116">
        <v>0</v>
      </c>
      <c r="R481" s="116">
        <v>0</v>
      </c>
      <c r="S481" s="116">
        <v>0</v>
      </c>
      <c r="T481" s="116">
        <v>0</v>
      </c>
      <c r="U481" s="116">
        <v>0</v>
      </c>
      <c r="V481" s="116">
        <v>0</v>
      </c>
      <c r="W481" s="116">
        <v>0</v>
      </c>
      <c r="X481" s="116">
        <v>0</v>
      </c>
      <c r="Y481" s="116">
        <v>0</v>
      </c>
      <c r="Z481" s="116">
        <v>0</v>
      </c>
      <c r="AA481" s="116">
        <v>0</v>
      </c>
      <c r="AB481" s="116">
        <v>0</v>
      </c>
      <c r="AC481" s="116">
        <v>0</v>
      </c>
      <c r="AD481" s="116">
        <v>0</v>
      </c>
      <c r="AE481" s="116">
        <v>0</v>
      </c>
      <c r="AF481" s="116">
        <v>0</v>
      </c>
      <c r="AG481" s="116">
        <v>0</v>
      </c>
      <c r="AH481" s="116">
        <v>0</v>
      </c>
      <c r="AI481" s="116">
        <v>0</v>
      </c>
      <c r="AJ481" s="116">
        <v>0</v>
      </c>
      <c r="AK481" s="116">
        <v>0</v>
      </c>
      <c r="AL481" s="95">
        <f t="shared" si="13"/>
        <v>0</v>
      </c>
      <c r="AO481" s="70"/>
    </row>
    <row r="482" spans="1:41" ht="33" customHeight="1">
      <c r="A482" s="87">
        <v>1533</v>
      </c>
      <c r="B482" s="88" t="s">
        <v>1118</v>
      </c>
      <c r="C482" s="118" t="s">
        <v>7019</v>
      </c>
      <c r="D482" s="116">
        <v>0</v>
      </c>
      <c r="E482" s="116">
        <v>0</v>
      </c>
      <c r="F482" s="116">
        <v>0</v>
      </c>
      <c r="G482" s="116">
        <v>0</v>
      </c>
      <c r="H482" s="116">
        <v>0</v>
      </c>
      <c r="I482" s="116">
        <v>0</v>
      </c>
      <c r="J482" s="116">
        <v>0</v>
      </c>
      <c r="K482" s="116">
        <v>0</v>
      </c>
      <c r="L482" s="116">
        <v>0</v>
      </c>
      <c r="M482" s="116">
        <v>0</v>
      </c>
      <c r="N482" s="116">
        <v>0</v>
      </c>
      <c r="O482" s="116">
        <v>0</v>
      </c>
      <c r="P482" s="116">
        <v>0</v>
      </c>
      <c r="Q482" s="116">
        <v>0</v>
      </c>
      <c r="R482" s="116">
        <v>0</v>
      </c>
      <c r="S482" s="116">
        <v>0</v>
      </c>
      <c r="T482" s="116">
        <v>0</v>
      </c>
      <c r="U482" s="116">
        <v>0</v>
      </c>
      <c r="V482" s="116">
        <v>0</v>
      </c>
      <c r="W482" s="116">
        <v>0</v>
      </c>
      <c r="X482" s="116">
        <v>0</v>
      </c>
      <c r="Y482" s="116">
        <v>0</v>
      </c>
      <c r="Z482" s="116">
        <v>0</v>
      </c>
      <c r="AA482" s="116">
        <v>0</v>
      </c>
      <c r="AB482" s="116">
        <v>0</v>
      </c>
      <c r="AC482" s="116">
        <v>0</v>
      </c>
      <c r="AD482" s="116">
        <v>0</v>
      </c>
      <c r="AE482" s="116">
        <v>0</v>
      </c>
      <c r="AF482" s="116">
        <v>0</v>
      </c>
      <c r="AG482" s="116">
        <v>0</v>
      </c>
      <c r="AH482" s="116">
        <v>0</v>
      </c>
      <c r="AI482" s="116">
        <v>0</v>
      </c>
      <c r="AJ482" s="116">
        <v>0</v>
      </c>
      <c r="AK482" s="116">
        <v>0</v>
      </c>
      <c r="AL482" s="95">
        <f t="shared" si="13"/>
        <v>0</v>
      </c>
      <c r="AO482" s="70"/>
    </row>
    <row r="483" spans="1:41" ht="33" customHeight="1">
      <c r="A483" s="87">
        <v>1534</v>
      </c>
      <c r="B483" s="88" t="s">
        <v>1119</v>
      </c>
      <c r="C483" s="118" t="s">
        <v>7019</v>
      </c>
      <c r="D483" s="116">
        <v>0</v>
      </c>
      <c r="E483" s="116">
        <v>0</v>
      </c>
      <c r="F483" s="116">
        <v>0</v>
      </c>
      <c r="G483" s="116">
        <v>0</v>
      </c>
      <c r="H483" s="116">
        <v>0</v>
      </c>
      <c r="I483" s="116">
        <v>0</v>
      </c>
      <c r="J483" s="116">
        <v>0</v>
      </c>
      <c r="K483" s="116">
        <v>0</v>
      </c>
      <c r="L483" s="116">
        <v>0</v>
      </c>
      <c r="M483" s="116">
        <v>0</v>
      </c>
      <c r="N483" s="116">
        <v>0</v>
      </c>
      <c r="O483" s="116">
        <v>0</v>
      </c>
      <c r="P483" s="116">
        <v>0</v>
      </c>
      <c r="Q483" s="116">
        <v>0</v>
      </c>
      <c r="R483" s="116">
        <v>0</v>
      </c>
      <c r="S483" s="116">
        <v>0</v>
      </c>
      <c r="T483" s="116">
        <v>0</v>
      </c>
      <c r="U483" s="116">
        <v>0</v>
      </c>
      <c r="V483" s="116">
        <v>0</v>
      </c>
      <c r="W483" s="116">
        <v>0</v>
      </c>
      <c r="X483" s="116">
        <v>0</v>
      </c>
      <c r="Y483" s="116">
        <v>0</v>
      </c>
      <c r="Z483" s="116">
        <v>0</v>
      </c>
      <c r="AA483" s="116">
        <v>0</v>
      </c>
      <c r="AB483" s="116">
        <v>0</v>
      </c>
      <c r="AC483" s="116">
        <v>0</v>
      </c>
      <c r="AD483" s="116">
        <v>0</v>
      </c>
      <c r="AE483" s="116">
        <v>0</v>
      </c>
      <c r="AF483" s="116">
        <v>0</v>
      </c>
      <c r="AG483" s="116">
        <v>0</v>
      </c>
      <c r="AH483" s="116">
        <v>0</v>
      </c>
      <c r="AI483" s="116">
        <v>0</v>
      </c>
      <c r="AJ483" s="116">
        <v>0</v>
      </c>
      <c r="AK483" s="116">
        <v>0</v>
      </c>
      <c r="AL483" s="95">
        <f t="shared" si="13"/>
        <v>0</v>
      </c>
      <c r="AO483" s="70"/>
    </row>
    <row r="484" spans="1:41" ht="33" customHeight="1">
      <c r="A484" s="87">
        <v>1535</v>
      </c>
      <c r="B484" s="88" t="s">
        <v>1120</v>
      </c>
      <c r="C484" s="118" t="s">
        <v>7019</v>
      </c>
      <c r="D484" s="116">
        <v>0</v>
      </c>
      <c r="E484" s="116">
        <v>0</v>
      </c>
      <c r="F484" s="116">
        <v>0</v>
      </c>
      <c r="G484" s="116">
        <v>0</v>
      </c>
      <c r="H484" s="116">
        <v>0</v>
      </c>
      <c r="I484" s="116">
        <v>0</v>
      </c>
      <c r="J484" s="116">
        <v>0</v>
      </c>
      <c r="K484" s="116">
        <v>0</v>
      </c>
      <c r="L484" s="116">
        <v>0</v>
      </c>
      <c r="M484" s="116">
        <v>0</v>
      </c>
      <c r="N484" s="116">
        <v>0</v>
      </c>
      <c r="O484" s="116">
        <v>0</v>
      </c>
      <c r="P484" s="116">
        <v>0</v>
      </c>
      <c r="Q484" s="116">
        <v>0</v>
      </c>
      <c r="R484" s="116">
        <v>0</v>
      </c>
      <c r="S484" s="116">
        <v>0</v>
      </c>
      <c r="T484" s="116">
        <v>0</v>
      </c>
      <c r="U484" s="116">
        <v>0</v>
      </c>
      <c r="V484" s="116">
        <v>0</v>
      </c>
      <c r="W484" s="116">
        <v>0</v>
      </c>
      <c r="X484" s="116">
        <v>0</v>
      </c>
      <c r="Y484" s="116">
        <v>0</v>
      </c>
      <c r="Z484" s="116">
        <v>0</v>
      </c>
      <c r="AA484" s="116">
        <v>0</v>
      </c>
      <c r="AB484" s="116">
        <v>0</v>
      </c>
      <c r="AC484" s="116">
        <v>0</v>
      </c>
      <c r="AD484" s="116">
        <v>0</v>
      </c>
      <c r="AE484" s="116">
        <v>0</v>
      </c>
      <c r="AF484" s="116">
        <v>0</v>
      </c>
      <c r="AG484" s="116">
        <v>0</v>
      </c>
      <c r="AH484" s="116">
        <v>0</v>
      </c>
      <c r="AI484" s="116">
        <v>0</v>
      </c>
      <c r="AJ484" s="116">
        <v>0</v>
      </c>
      <c r="AK484" s="116">
        <v>0</v>
      </c>
      <c r="AL484" s="95">
        <f t="shared" si="13"/>
        <v>0</v>
      </c>
      <c r="AO484" s="70"/>
    </row>
    <row r="485" spans="1:41" ht="33" customHeight="1">
      <c r="A485" s="87">
        <v>1536</v>
      </c>
      <c r="B485" s="88" t="s">
        <v>1121</v>
      </c>
      <c r="C485" s="118" t="s">
        <v>7019</v>
      </c>
      <c r="D485" s="116">
        <v>0</v>
      </c>
      <c r="E485" s="116">
        <v>0</v>
      </c>
      <c r="F485" s="116">
        <v>0</v>
      </c>
      <c r="G485" s="116">
        <v>0</v>
      </c>
      <c r="H485" s="116">
        <v>0</v>
      </c>
      <c r="I485" s="116">
        <v>0</v>
      </c>
      <c r="J485" s="116">
        <v>0</v>
      </c>
      <c r="K485" s="116">
        <v>0</v>
      </c>
      <c r="L485" s="116">
        <v>0</v>
      </c>
      <c r="M485" s="116">
        <v>0</v>
      </c>
      <c r="N485" s="116">
        <v>0</v>
      </c>
      <c r="O485" s="116">
        <v>0</v>
      </c>
      <c r="P485" s="116">
        <v>0</v>
      </c>
      <c r="Q485" s="116">
        <v>0</v>
      </c>
      <c r="R485" s="116">
        <v>0</v>
      </c>
      <c r="S485" s="116">
        <v>0</v>
      </c>
      <c r="T485" s="116">
        <v>0</v>
      </c>
      <c r="U485" s="116">
        <v>0</v>
      </c>
      <c r="V485" s="116">
        <v>0</v>
      </c>
      <c r="W485" s="116">
        <v>0</v>
      </c>
      <c r="X485" s="116">
        <v>0</v>
      </c>
      <c r="Y485" s="116">
        <v>0</v>
      </c>
      <c r="Z485" s="116">
        <v>0</v>
      </c>
      <c r="AA485" s="116">
        <v>0</v>
      </c>
      <c r="AB485" s="116">
        <v>0</v>
      </c>
      <c r="AC485" s="116">
        <v>0</v>
      </c>
      <c r="AD485" s="116">
        <v>0</v>
      </c>
      <c r="AE485" s="116">
        <v>0</v>
      </c>
      <c r="AF485" s="116">
        <v>0</v>
      </c>
      <c r="AG485" s="116">
        <v>0</v>
      </c>
      <c r="AH485" s="116">
        <v>0</v>
      </c>
      <c r="AI485" s="116">
        <v>0</v>
      </c>
      <c r="AJ485" s="116">
        <v>0</v>
      </c>
      <c r="AK485" s="116">
        <v>0</v>
      </c>
      <c r="AL485" s="95">
        <f t="shared" si="13"/>
        <v>0</v>
      </c>
      <c r="AO485" s="70"/>
    </row>
    <row r="486" spans="1:41" ht="33" customHeight="1">
      <c r="A486" s="87">
        <v>1537</v>
      </c>
      <c r="B486" s="88" t="s">
        <v>1122</v>
      </c>
      <c r="C486" s="118" t="s">
        <v>7019</v>
      </c>
      <c r="D486" s="116">
        <v>0</v>
      </c>
      <c r="E486" s="116">
        <v>0</v>
      </c>
      <c r="F486" s="116">
        <v>0</v>
      </c>
      <c r="G486" s="116">
        <v>0</v>
      </c>
      <c r="H486" s="116">
        <v>0</v>
      </c>
      <c r="I486" s="116">
        <v>0</v>
      </c>
      <c r="J486" s="116">
        <v>0</v>
      </c>
      <c r="K486" s="116">
        <v>0</v>
      </c>
      <c r="L486" s="116">
        <v>0</v>
      </c>
      <c r="M486" s="116">
        <v>0</v>
      </c>
      <c r="N486" s="116">
        <v>0</v>
      </c>
      <c r="O486" s="116">
        <v>0</v>
      </c>
      <c r="P486" s="116">
        <v>0</v>
      </c>
      <c r="Q486" s="116">
        <v>0</v>
      </c>
      <c r="R486" s="116">
        <v>0</v>
      </c>
      <c r="S486" s="116">
        <v>0</v>
      </c>
      <c r="T486" s="116">
        <v>0</v>
      </c>
      <c r="U486" s="116">
        <v>0</v>
      </c>
      <c r="V486" s="116">
        <v>0</v>
      </c>
      <c r="W486" s="116">
        <v>0</v>
      </c>
      <c r="X486" s="116">
        <v>0</v>
      </c>
      <c r="Y486" s="116">
        <v>0</v>
      </c>
      <c r="Z486" s="116">
        <v>0</v>
      </c>
      <c r="AA486" s="116">
        <v>0</v>
      </c>
      <c r="AB486" s="116">
        <v>0</v>
      </c>
      <c r="AC486" s="116">
        <v>0</v>
      </c>
      <c r="AD486" s="116">
        <v>0</v>
      </c>
      <c r="AE486" s="116">
        <v>0</v>
      </c>
      <c r="AF486" s="116">
        <v>0</v>
      </c>
      <c r="AG486" s="116">
        <v>0</v>
      </c>
      <c r="AH486" s="116">
        <v>0</v>
      </c>
      <c r="AI486" s="116">
        <v>0</v>
      </c>
      <c r="AJ486" s="116">
        <v>0</v>
      </c>
      <c r="AK486" s="116">
        <v>0</v>
      </c>
      <c r="AL486" s="95">
        <f t="shared" si="13"/>
        <v>0</v>
      </c>
      <c r="AO486" s="70"/>
    </row>
    <row r="487" spans="1:41" ht="33" customHeight="1">
      <c r="A487" s="87">
        <v>1538</v>
      </c>
      <c r="B487" s="88" t="s">
        <v>1123</v>
      </c>
      <c r="C487" s="118" t="s">
        <v>7019</v>
      </c>
      <c r="D487" s="116">
        <v>0</v>
      </c>
      <c r="E487" s="116">
        <v>0</v>
      </c>
      <c r="F487" s="116">
        <v>0</v>
      </c>
      <c r="G487" s="116">
        <v>0</v>
      </c>
      <c r="H487" s="116">
        <v>0</v>
      </c>
      <c r="I487" s="116">
        <v>0</v>
      </c>
      <c r="J487" s="116">
        <v>0</v>
      </c>
      <c r="K487" s="116">
        <v>0</v>
      </c>
      <c r="L487" s="116">
        <v>0</v>
      </c>
      <c r="M487" s="116">
        <v>0</v>
      </c>
      <c r="N487" s="116">
        <v>0</v>
      </c>
      <c r="O487" s="116">
        <v>0</v>
      </c>
      <c r="P487" s="116">
        <v>0</v>
      </c>
      <c r="Q487" s="116">
        <v>0</v>
      </c>
      <c r="R487" s="116">
        <v>0</v>
      </c>
      <c r="S487" s="116">
        <v>0</v>
      </c>
      <c r="T487" s="116">
        <v>0</v>
      </c>
      <c r="U487" s="116">
        <v>0</v>
      </c>
      <c r="V487" s="116">
        <v>0</v>
      </c>
      <c r="W487" s="116">
        <v>0</v>
      </c>
      <c r="X487" s="116">
        <v>0</v>
      </c>
      <c r="Y487" s="116">
        <v>0</v>
      </c>
      <c r="Z487" s="116">
        <v>0</v>
      </c>
      <c r="AA487" s="116">
        <v>0</v>
      </c>
      <c r="AB487" s="116">
        <v>0</v>
      </c>
      <c r="AC487" s="116">
        <v>0</v>
      </c>
      <c r="AD487" s="116">
        <v>0</v>
      </c>
      <c r="AE487" s="116">
        <v>0</v>
      </c>
      <c r="AF487" s="116">
        <v>0</v>
      </c>
      <c r="AG487" s="116">
        <v>0</v>
      </c>
      <c r="AH487" s="116">
        <v>0</v>
      </c>
      <c r="AI487" s="116">
        <v>0</v>
      </c>
      <c r="AJ487" s="116">
        <v>0</v>
      </c>
      <c r="AK487" s="116">
        <v>0</v>
      </c>
      <c r="AL487" s="95">
        <f t="shared" si="13"/>
        <v>0</v>
      </c>
      <c r="AO487" s="70"/>
    </row>
    <row r="488" spans="1:41" ht="33" customHeight="1">
      <c r="A488" s="87">
        <v>1539</v>
      </c>
      <c r="B488" s="88" t="s">
        <v>1124</v>
      </c>
      <c r="C488" s="118" t="s">
        <v>7019</v>
      </c>
      <c r="D488" s="116">
        <v>0</v>
      </c>
      <c r="E488" s="116">
        <v>0</v>
      </c>
      <c r="F488" s="116">
        <v>0</v>
      </c>
      <c r="G488" s="116">
        <v>0</v>
      </c>
      <c r="H488" s="116">
        <v>0</v>
      </c>
      <c r="I488" s="116">
        <v>0</v>
      </c>
      <c r="J488" s="116">
        <v>0</v>
      </c>
      <c r="K488" s="116">
        <v>0</v>
      </c>
      <c r="L488" s="116">
        <v>0</v>
      </c>
      <c r="M488" s="116">
        <v>0</v>
      </c>
      <c r="N488" s="116">
        <v>0</v>
      </c>
      <c r="O488" s="116">
        <v>0</v>
      </c>
      <c r="P488" s="116">
        <v>0</v>
      </c>
      <c r="Q488" s="116">
        <v>0</v>
      </c>
      <c r="R488" s="116">
        <v>0</v>
      </c>
      <c r="S488" s="116">
        <v>0</v>
      </c>
      <c r="T488" s="116">
        <v>0</v>
      </c>
      <c r="U488" s="116">
        <v>0</v>
      </c>
      <c r="V488" s="116">
        <v>0</v>
      </c>
      <c r="W488" s="116">
        <v>0</v>
      </c>
      <c r="X488" s="116">
        <v>0</v>
      </c>
      <c r="Y488" s="116">
        <v>0</v>
      </c>
      <c r="Z488" s="116">
        <v>0</v>
      </c>
      <c r="AA488" s="116">
        <v>0</v>
      </c>
      <c r="AB488" s="116">
        <v>0</v>
      </c>
      <c r="AC488" s="116">
        <v>0</v>
      </c>
      <c r="AD488" s="116">
        <v>0</v>
      </c>
      <c r="AE488" s="116">
        <v>0</v>
      </c>
      <c r="AF488" s="116">
        <v>0</v>
      </c>
      <c r="AG488" s="116">
        <v>0</v>
      </c>
      <c r="AH488" s="116">
        <v>0</v>
      </c>
      <c r="AI488" s="116">
        <v>0</v>
      </c>
      <c r="AJ488" s="116">
        <v>0</v>
      </c>
      <c r="AK488" s="116">
        <v>0</v>
      </c>
      <c r="AL488" s="95">
        <f t="shared" si="13"/>
        <v>0</v>
      </c>
      <c r="AO488" s="70"/>
    </row>
    <row r="489" spans="1:41" ht="33" customHeight="1">
      <c r="A489" s="87">
        <v>1540</v>
      </c>
      <c r="B489" s="88" t="s">
        <v>1125</v>
      </c>
      <c r="C489" s="118" t="s">
        <v>7019</v>
      </c>
      <c r="D489" s="116">
        <v>0</v>
      </c>
      <c r="E489" s="116">
        <v>0</v>
      </c>
      <c r="F489" s="116">
        <v>0</v>
      </c>
      <c r="G489" s="116">
        <v>0</v>
      </c>
      <c r="H489" s="116">
        <v>0</v>
      </c>
      <c r="I489" s="116">
        <v>0</v>
      </c>
      <c r="J489" s="116">
        <v>0</v>
      </c>
      <c r="K489" s="116">
        <v>0</v>
      </c>
      <c r="L489" s="116">
        <v>0</v>
      </c>
      <c r="M489" s="116">
        <v>0</v>
      </c>
      <c r="N489" s="116">
        <v>0</v>
      </c>
      <c r="O489" s="116">
        <v>0</v>
      </c>
      <c r="P489" s="116">
        <v>0</v>
      </c>
      <c r="Q489" s="116">
        <v>0</v>
      </c>
      <c r="R489" s="116">
        <v>0</v>
      </c>
      <c r="S489" s="116">
        <v>0</v>
      </c>
      <c r="T489" s="116">
        <v>0</v>
      </c>
      <c r="U489" s="116">
        <v>0</v>
      </c>
      <c r="V489" s="116">
        <v>0</v>
      </c>
      <c r="W489" s="116">
        <v>0</v>
      </c>
      <c r="X489" s="116">
        <v>0</v>
      </c>
      <c r="Y489" s="116">
        <v>0</v>
      </c>
      <c r="Z489" s="116">
        <v>0</v>
      </c>
      <c r="AA489" s="116">
        <v>0</v>
      </c>
      <c r="AB489" s="116">
        <v>0</v>
      </c>
      <c r="AC489" s="116">
        <v>0</v>
      </c>
      <c r="AD489" s="116">
        <v>0</v>
      </c>
      <c r="AE489" s="116">
        <v>0</v>
      </c>
      <c r="AF489" s="116">
        <v>0</v>
      </c>
      <c r="AG489" s="116">
        <v>0</v>
      </c>
      <c r="AH489" s="116">
        <v>0</v>
      </c>
      <c r="AI489" s="116">
        <v>0</v>
      </c>
      <c r="AJ489" s="116">
        <v>0</v>
      </c>
      <c r="AK489" s="116">
        <v>0</v>
      </c>
      <c r="AL489" s="95">
        <f t="shared" si="13"/>
        <v>0</v>
      </c>
      <c r="AO489" s="70"/>
    </row>
    <row r="490" spans="1:41" ht="33" customHeight="1">
      <c r="A490" s="87">
        <v>1601</v>
      </c>
      <c r="B490" s="88" t="s">
        <v>1126</v>
      </c>
      <c r="C490" s="118" t="s">
        <v>7019</v>
      </c>
      <c r="D490" s="116">
        <v>0</v>
      </c>
      <c r="E490" s="116">
        <v>0</v>
      </c>
      <c r="F490" s="116">
        <v>0</v>
      </c>
      <c r="G490" s="116">
        <v>0</v>
      </c>
      <c r="H490" s="116">
        <v>0</v>
      </c>
      <c r="I490" s="116">
        <v>0</v>
      </c>
      <c r="J490" s="116">
        <v>0</v>
      </c>
      <c r="K490" s="116">
        <v>0</v>
      </c>
      <c r="L490" s="116">
        <v>0</v>
      </c>
      <c r="M490" s="116">
        <v>0</v>
      </c>
      <c r="N490" s="116">
        <v>0</v>
      </c>
      <c r="O490" s="116">
        <v>0</v>
      </c>
      <c r="P490" s="116">
        <v>0</v>
      </c>
      <c r="Q490" s="116">
        <v>0</v>
      </c>
      <c r="R490" s="116">
        <v>0</v>
      </c>
      <c r="S490" s="116">
        <v>0</v>
      </c>
      <c r="T490" s="116">
        <v>0</v>
      </c>
      <c r="U490" s="116">
        <v>0</v>
      </c>
      <c r="V490" s="116">
        <v>0</v>
      </c>
      <c r="W490" s="116">
        <v>0</v>
      </c>
      <c r="X490" s="116">
        <v>0</v>
      </c>
      <c r="Y490" s="116">
        <v>0</v>
      </c>
      <c r="Z490" s="116">
        <v>0</v>
      </c>
      <c r="AA490" s="116">
        <v>0</v>
      </c>
      <c r="AB490" s="116">
        <v>0</v>
      </c>
      <c r="AC490" s="116">
        <v>0</v>
      </c>
      <c r="AD490" s="116">
        <v>0</v>
      </c>
      <c r="AE490" s="116">
        <v>0</v>
      </c>
      <c r="AF490" s="116">
        <v>0</v>
      </c>
      <c r="AG490" s="116">
        <v>0</v>
      </c>
      <c r="AH490" s="116">
        <v>0</v>
      </c>
      <c r="AI490" s="116">
        <v>0</v>
      </c>
      <c r="AJ490" s="116">
        <v>0</v>
      </c>
      <c r="AK490" s="116">
        <v>0</v>
      </c>
      <c r="AL490" s="95">
        <f t="shared" si="13"/>
        <v>0</v>
      </c>
      <c r="AO490" s="70"/>
    </row>
    <row r="491" spans="1:41" ht="33" customHeight="1">
      <c r="A491" s="87">
        <v>1602</v>
      </c>
      <c r="B491" s="88" t="s">
        <v>1127</v>
      </c>
      <c r="C491" s="118" t="s">
        <v>7019</v>
      </c>
      <c r="D491" s="116">
        <v>0</v>
      </c>
      <c r="E491" s="116">
        <v>0</v>
      </c>
      <c r="F491" s="116">
        <v>0</v>
      </c>
      <c r="G491" s="116">
        <v>0</v>
      </c>
      <c r="H491" s="116">
        <v>0</v>
      </c>
      <c r="I491" s="116">
        <v>0</v>
      </c>
      <c r="J491" s="116">
        <v>0</v>
      </c>
      <c r="K491" s="116">
        <v>0</v>
      </c>
      <c r="L491" s="116">
        <v>0</v>
      </c>
      <c r="M491" s="116">
        <v>0</v>
      </c>
      <c r="N491" s="116">
        <v>0</v>
      </c>
      <c r="O491" s="116">
        <v>0</v>
      </c>
      <c r="P491" s="116">
        <v>0</v>
      </c>
      <c r="Q491" s="116">
        <v>0</v>
      </c>
      <c r="R491" s="116">
        <v>0</v>
      </c>
      <c r="S491" s="116">
        <v>0</v>
      </c>
      <c r="T491" s="116">
        <v>0</v>
      </c>
      <c r="U491" s="116">
        <v>0</v>
      </c>
      <c r="V491" s="116">
        <v>0</v>
      </c>
      <c r="W491" s="116">
        <v>0</v>
      </c>
      <c r="X491" s="116">
        <v>0</v>
      </c>
      <c r="Y491" s="116">
        <v>0</v>
      </c>
      <c r="Z491" s="116">
        <v>0</v>
      </c>
      <c r="AA491" s="116">
        <v>0</v>
      </c>
      <c r="AB491" s="116">
        <v>0</v>
      </c>
      <c r="AC491" s="116">
        <v>0</v>
      </c>
      <c r="AD491" s="116">
        <v>0</v>
      </c>
      <c r="AE491" s="116">
        <v>0</v>
      </c>
      <c r="AF491" s="116">
        <v>0</v>
      </c>
      <c r="AG491" s="116">
        <v>0</v>
      </c>
      <c r="AH491" s="116">
        <v>0</v>
      </c>
      <c r="AI491" s="116">
        <v>0</v>
      </c>
      <c r="AJ491" s="116">
        <v>0</v>
      </c>
      <c r="AK491" s="116">
        <v>0</v>
      </c>
      <c r="AL491" s="95">
        <f t="shared" si="13"/>
        <v>0</v>
      </c>
      <c r="AO491" s="70"/>
    </row>
    <row r="492" spans="1:41" ht="33" customHeight="1">
      <c r="A492" s="87">
        <v>1603</v>
      </c>
      <c r="B492" s="88" t="s">
        <v>1128</v>
      </c>
      <c r="C492" s="118" t="s">
        <v>7019</v>
      </c>
      <c r="D492" s="116">
        <v>0</v>
      </c>
      <c r="E492" s="116">
        <v>0</v>
      </c>
      <c r="F492" s="116">
        <v>0</v>
      </c>
      <c r="G492" s="116">
        <v>0</v>
      </c>
      <c r="H492" s="116">
        <v>0</v>
      </c>
      <c r="I492" s="116">
        <v>0</v>
      </c>
      <c r="J492" s="116">
        <v>0</v>
      </c>
      <c r="K492" s="116">
        <v>0</v>
      </c>
      <c r="L492" s="116">
        <v>0</v>
      </c>
      <c r="M492" s="116">
        <v>0</v>
      </c>
      <c r="N492" s="116">
        <v>0</v>
      </c>
      <c r="O492" s="116">
        <v>0</v>
      </c>
      <c r="P492" s="116">
        <v>0</v>
      </c>
      <c r="Q492" s="116">
        <v>0</v>
      </c>
      <c r="R492" s="116">
        <v>0</v>
      </c>
      <c r="S492" s="116">
        <v>0</v>
      </c>
      <c r="T492" s="116">
        <v>0</v>
      </c>
      <c r="U492" s="116">
        <v>0</v>
      </c>
      <c r="V492" s="116">
        <v>0</v>
      </c>
      <c r="W492" s="116">
        <v>0</v>
      </c>
      <c r="X492" s="116">
        <v>0</v>
      </c>
      <c r="Y492" s="116">
        <v>0</v>
      </c>
      <c r="Z492" s="116">
        <v>0</v>
      </c>
      <c r="AA492" s="116">
        <v>0</v>
      </c>
      <c r="AB492" s="116">
        <v>0</v>
      </c>
      <c r="AC492" s="116">
        <v>0</v>
      </c>
      <c r="AD492" s="116">
        <v>0</v>
      </c>
      <c r="AE492" s="116">
        <v>0</v>
      </c>
      <c r="AF492" s="116">
        <v>0</v>
      </c>
      <c r="AG492" s="116">
        <v>0</v>
      </c>
      <c r="AH492" s="116">
        <v>0</v>
      </c>
      <c r="AI492" s="116">
        <v>0</v>
      </c>
      <c r="AJ492" s="116">
        <v>0</v>
      </c>
      <c r="AK492" s="116">
        <v>0</v>
      </c>
      <c r="AL492" s="95">
        <f t="shared" si="13"/>
        <v>0</v>
      </c>
      <c r="AO492" s="70"/>
    </row>
    <row r="493" spans="1:41" ht="33" customHeight="1">
      <c r="A493" s="87">
        <v>1604</v>
      </c>
      <c r="B493" s="88" t="s">
        <v>1129</v>
      </c>
      <c r="C493" s="118" t="s">
        <v>7019</v>
      </c>
      <c r="D493" s="116">
        <v>0</v>
      </c>
      <c r="E493" s="116">
        <v>0</v>
      </c>
      <c r="F493" s="116">
        <v>0</v>
      </c>
      <c r="G493" s="116">
        <v>0</v>
      </c>
      <c r="H493" s="116">
        <v>0</v>
      </c>
      <c r="I493" s="116">
        <v>0</v>
      </c>
      <c r="J493" s="116">
        <v>0</v>
      </c>
      <c r="K493" s="116">
        <v>0</v>
      </c>
      <c r="L493" s="116">
        <v>0</v>
      </c>
      <c r="M493" s="116">
        <v>0</v>
      </c>
      <c r="N493" s="116">
        <v>0</v>
      </c>
      <c r="O493" s="116">
        <v>0</v>
      </c>
      <c r="P493" s="116">
        <v>0</v>
      </c>
      <c r="Q493" s="116">
        <v>0</v>
      </c>
      <c r="R493" s="116">
        <v>0</v>
      </c>
      <c r="S493" s="116">
        <v>0</v>
      </c>
      <c r="T493" s="116">
        <v>0</v>
      </c>
      <c r="U493" s="116">
        <v>0</v>
      </c>
      <c r="V493" s="116">
        <v>0</v>
      </c>
      <c r="W493" s="116">
        <v>0</v>
      </c>
      <c r="X493" s="116">
        <v>0</v>
      </c>
      <c r="Y493" s="116">
        <v>0</v>
      </c>
      <c r="Z493" s="116">
        <v>0</v>
      </c>
      <c r="AA493" s="116">
        <v>0</v>
      </c>
      <c r="AB493" s="116">
        <v>0</v>
      </c>
      <c r="AC493" s="116">
        <v>0</v>
      </c>
      <c r="AD493" s="116">
        <v>0</v>
      </c>
      <c r="AE493" s="116">
        <v>0</v>
      </c>
      <c r="AF493" s="116">
        <v>0</v>
      </c>
      <c r="AG493" s="116">
        <v>0</v>
      </c>
      <c r="AH493" s="116">
        <v>0</v>
      </c>
      <c r="AI493" s="116">
        <v>0</v>
      </c>
      <c r="AJ493" s="116">
        <v>0</v>
      </c>
      <c r="AK493" s="116">
        <v>0</v>
      </c>
      <c r="AL493" s="95">
        <f t="shared" si="13"/>
        <v>0</v>
      </c>
      <c r="AO493" s="70"/>
    </row>
    <row r="494" spans="1:41" ht="33" customHeight="1">
      <c r="A494" s="87">
        <v>1605</v>
      </c>
      <c r="B494" s="88" t="s">
        <v>1130</v>
      </c>
      <c r="C494" s="118" t="s">
        <v>7019</v>
      </c>
      <c r="D494" s="116">
        <v>0</v>
      </c>
      <c r="E494" s="116">
        <v>0</v>
      </c>
      <c r="F494" s="116">
        <v>0</v>
      </c>
      <c r="G494" s="116">
        <v>0</v>
      </c>
      <c r="H494" s="116">
        <v>0</v>
      </c>
      <c r="I494" s="116">
        <v>0</v>
      </c>
      <c r="J494" s="116">
        <v>0</v>
      </c>
      <c r="K494" s="116">
        <v>0</v>
      </c>
      <c r="L494" s="116">
        <v>0</v>
      </c>
      <c r="M494" s="116">
        <v>0</v>
      </c>
      <c r="N494" s="116">
        <v>0</v>
      </c>
      <c r="O494" s="116">
        <v>0</v>
      </c>
      <c r="P494" s="116">
        <v>0</v>
      </c>
      <c r="Q494" s="116">
        <v>0</v>
      </c>
      <c r="R494" s="116">
        <v>0</v>
      </c>
      <c r="S494" s="116">
        <v>0</v>
      </c>
      <c r="T494" s="116">
        <v>0</v>
      </c>
      <c r="U494" s="116">
        <v>0</v>
      </c>
      <c r="V494" s="116">
        <v>0</v>
      </c>
      <c r="W494" s="116">
        <v>0</v>
      </c>
      <c r="X494" s="116">
        <v>0</v>
      </c>
      <c r="Y494" s="116">
        <v>0</v>
      </c>
      <c r="Z494" s="116">
        <v>0</v>
      </c>
      <c r="AA494" s="116">
        <v>0</v>
      </c>
      <c r="AB494" s="116">
        <v>0</v>
      </c>
      <c r="AC494" s="116">
        <v>0</v>
      </c>
      <c r="AD494" s="116">
        <v>0</v>
      </c>
      <c r="AE494" s="116">
        <v>0</v>
      </c>
      <c r="AF494" s="116">
        <v>0</v>
      </c>
      <c r="AG494" s="116">
        <v>0</v>
      </c>
      <c r="AH494" s="116">
        <v>0</v>
      </c>
      <c r="AI494" s="116">
        <v>0</v>
      </c>
      <c r="AJ494" s="116">
        <v>0</v>
      </c>
      <c r="AK494" s="116">
        <v>0</v>
      </c>
      <c r="AL494" s="95">
        <f t="shared" si="13"/>
        <v>0</v>
      </c>
      <c r="AO494" s="70"/>
    </row>
    <row r="495" spans="1:41" ht="33" customHeight="1">
      <c r="A495" s="87">
        <v>1606</v>
      </c>
      <c r="B495" s="88" t="s">
        <v>1131</v>
      </c>
      <c r="C495" s="118" t="s">
        <v>7019</v>
      </c>
      <c r="D495" s="116">
        <v>0</v>
      </c>
      <c r="E495" s="116">
        <v>0</v>
      </c>
      <c r="F495" s="116">
        <v>0</v>
      </c>
      <c r="G495" s="116">
        <v>0</v>
      </c>
      <c r="H495" s="116">
        <v>0</v>
      </c>
      <c r="I495" s="116">
        <v>0</v>
      </c>
      <c r="J495" s="116">
        <v>0</v>
      </c>
      <c r="K495" s="116">
        <v>0</v>
      </c>
      <c r="L495" s="116">
        <v>0</v>
      </c>
      <c r="M495" s="116">
        <v>0</v>
      </c>
      <c r="N495" s="116">
        <v>0</v>
      </c>
      <c r="O495" s="116">
        <v>0</v>
      </c>
      <c r="P495" s="116">
        <v>0</v>
      </c>
      <c r="Q495" s="116">
        <v>0</v>
      </c>
      <c r="R495" s="116">
        <v>0</v>
      </c>
      <c r="S495" s="116">
        <v>0</v>
      </c>
      <c r="T495" s="116">
        <v>0</v>
      </c>
      <c r="U495" s="116">
        <v>0</v>
      </c>
      <c r="V495" s="116">
        <v>0</v>
      </c>
      <c r="W495" s="116">
        <v>0</v>
      </c>
      <c r="X495" s="116">
        <v>0</v>
      </c>
      <c r="Y495" s="116">
        <v>0</v>
      </c>
      <c r="Z495" s="116">
        <v>0</v>
      </c>
      <c r="AA495" s="116">
        <v>0</v>
      </c>
      <c r="AB495" s="116">
        <v>0</v>
      </c>
      <c r="AC495" s="116">
        <v>0</v>
      </c>
      <c r="AD495" s="116">
        <v>0</v>
      </c>
      <c r="AE495" s="116">
        <v>0</v>
      </c>
      <c r="AF495" s="116">
        <v>0</v>
      </c>
      <c r="AG495" s="116">
        <v>0</v>
      </c>
      <c r="AH495" s="116">
        <v>0</v>
      </c>
      <c r="AI495" s="116">
        <v>0</v>
      </c>
      <c r="AJ495" s="116">
        <v>0</v>
      </c>
      <c r="AK495" s="116">
        <v>0</v>
      </c>
      <c r="AL495" s="95">
        <f t="shared" si="13"/>
        <v>0</v>
      </c>
      <c r="AO495" s="70"/>
    </row>
    <row r="496" spans="1:41" ht="33" customHeight="1">
      <c r="A496" s="87">
        <v>1607</v>
      </c>
      <c r="B496" s="88" t="s">
        <v>1132</v>
      </c>
      <c r="C496" s="118" t="s">
        <v>7019</v>
      </c>
      <c r="D496" s="116">
        <v>0</v>
      </c>
      <c r="E496" s="116">
        <v>0</v>
      </c>
      <c r="F496" s="116">
        <v>0</v>
      </c>
      <c r="G496" s="116">
        <v>0</v>
      </c>
      <c r="H496" s="116">
        <v>0</v>
      </c>
      <c r="I496" s="116">
        <v>0</v>
      </c>
      <c r="J496" s="116">
        <v>0</v>
      </c>
      <c r="K496" s="116">
        <v>0</v>
      </c>
      <c r="L496" s="116">
        <v>0</v>
      </c>
      <c r="M496" s="116">
        <v>0</v>
      </c>
      <c r="N496" s="116">
        <v>0</v>
      </c>
      <c r="O496" s="116">
        <v>0</v>
      </c>
      <c r="P496" s="116">
        <v>0</v>
      </c>
      <c r="Q496" s="116">
        <v>0</v>
      </c>
      <c r="R496" s="116">
        <v>0</v>
      </c>
      <c r="S496" s="116">
        <v>0</v>
      </c>
      <c r="T496" s="116">
        <v>0</v>
      </c>
      <c r="U496" s="116">
        <v>0</v>
      </c>
      <c r="V496" s="116">
        <v>0</v>
      </c>
      <c r="W496" s="116">
        <v>0</v>
      </c>
      <c r="X496" s="116">
        <v>0</v>
      </c>
      <c r="Y496" s="116">
        <v>0</v>
      </c>
      <c r="Z496" s="116">
        <v>0</v>
      </c>
      <c r="AA496" s="116">
        <v>0</v>
      </c>
      <c r="AB496" s="116">
        <v>0</v>
      </c>
      <c r="AC496" s="116">
        <v>0</v>
      </c>
      <c r="AD496" s="116">
        <v>0</v>
      </c>
      <c r="AE496" s="116">
        <v>0</v>
      </c>
      <c r="AF496" s="116">
        <v>0</v>
      </c>
      <c r="AG496" s="116">
        <v>0</v>
      </c>
      <c r="AH496" s="116">
        <v>0</v>
      </c>
      <c r="AI496" s="116">
        <v>0</v>
      </c>
      <c r="AJ496" s="116">
        <v>0</v>
      </c>
      <c r="AK496" s="116">
        <v>0</v>
      </c>
      <c r="AL496" s="95">
        <f t="shared" si="13"/>
        <v>0</v>
      </c>
      <c r="AO496" s="70"/>
    </row>
    <row r="497" spans="1:41" ht="33" customHeight="1">
      <c r="A497" s="87">
        <v>1608</v>
      </c>
      <c r="B497" s="88" t="s">
        <v>1133</v>
      </c>
      <c r="C497" s="118" t="s">
        <v>7019</v>
      </c>
      <c r="D497" s="116">
        <v>0</v>
      </c>
      <c r="E497" s="116">
        <v>0</v>
      </c>
      <c r="F497" s="116">
        <v>0</v>
      </c>
      <c r="G497" s="116">
        <v>0</v>
      </c>
      <c r="H497" s="116">
        <v>0</v>
      </c>
      <c r="I497" s="116">
        <v>0</v>
      </c>
      <c r="J497" s="116">
        <v>0</v>
      </c>
      <c r="K497" s="116">
        <v>0</v>
      </c>
      <c r="L497" s="116">
        <v>0</v>
      </c>
      <c r="M497" s="116">
        <v>0</v>
      </c>
      <c r="N497" s="116">
        <v>0</v>
      </c>
      <c r="O497" s="116">
        <v>0</v>
      </c>
      <c r="P497" s="116">
        <v>0</v>
      </c>
      <c r="Q497" s="116">
        <v>0</v>
      </c>
      <c r="R497" s="116">
        <v>0</v>
      </c>
      <c r="S497" s="116">
        <v>0</v>
      </c>
      <c r="T497" s="116">
        <v>0</v>
      </c>
      <c r="U497" s="116">
        <v>0</v>
      </c>
      <c r="V497" s="116">
        <v>0</v>
      </c>
      <c r="W497" s="116">
        <v>0</v>
      </c>
      <c r="X497" s="116">
        <v>0</v>
      </c>
      <c r="Y497" s="116">
        <v>0</v>
      </c>
      <c r="Z497" s="116">
        <v>0</v>
      </c>
      <c r="AA497" s="116">
        <v>0</v>
      </c>
      <c r="AB497" s="116">
        <v>0</v>
      </c>
      <c r="AC497" s="116">
        <v>0</v>
      </c>
      <c r="AD497" s="116">
        <v>0</v>
      </c>
      <c r="AE497" s="116">
        <v>0</v>
      </c>
      <c r="AF497" s="116">
        <v>0</v>
      </c>
      <c r="AG497" s="116">
        <v>0</v>
      </c>
      <c r="AH497" s="116">
        <v>0</v>
      </c>
      <c r="AI497" s="116">
        <v>0</v>
      </c>
      <c r="AJ497" s="116">
        <v>0</v>
      </c>
      <c r="AK497" s="116">
        <v>0</v>
      </c>
      <c r="AL497" s="95">
        <f t="shared" si="13"/>
        <v>0</v>
      </c>
      <c r="AO497" s="70"/>
    </row>
    <row r="498" spans="1:41" ht="33" customHeight="1">
      <c r="A498" s="87">
        <v>1609</v>
      </c>
      <c r="B498" s="88" t="s">
        <v>1134</v>
      </c>
      <c r="C498" s="118" t="s">
        <v>7019</v>
      </c>
      <c r="D498" s="116">
        <v>0</v>
      </c>
      <c r="E498" s="116">
        <v>0</v>
      </c>
      <c r="F498" s="116">
        <v>0</v>
      </c>
      <c r="G498" s="116">
        <v>0</v>
      </c>
      <c r="H498" s="116">
        <v>0</v>
      </c>
      <c r="I498" s="116">
        <v>0</v>
      </c>
      <c r="J498" s="116">
        <v>0</v>
      </c>
      <c r="K498" s="116">
        <v>0</v>
      </c>
      <c r="L498" s="116">
        <v>0</v>
      </c>
      <c r="M498" s="116">
        <v>0</v>
      </c>
      <c r="N498" s="116">
        <v>0</v>
      </c>
      <c r="O498" s="116">
        <v>0</v>
      </c>
      <c r="P498" s="116">
        <v>0</v>
      </c>
      <c r="Q498" s="116">
        <v>0</v>
      </c>
      <c r="R498" s="116">
        <v>0</v>
      </c>
      <c r="S498" s="116">
        <v>0</v>
      </c>
      <c r="T498" s="116">
        <v>0</v>
      </c>
      <c r="U498" s="116">
        <v>0</v>
      </c>
      <c r="V498" s="116">
        <v>0</v>
      </c>
      <c r="W498" s="116">
        <v>0</v>
      </c>
      <c r="X498" s="116">
        <v>0</v>
      </c>
      <c r="Y498" s="116">
        <v>0</v>
      </c>
      <c r="Z498" s="116">
        <v>0</v>
      </c>
      <c r="AA498" s="116">
        <v>0</v>
      </c>
      <c r="AB498" s="116">
        <v>0</v>
      </c>
      <c r="AC498" s="116">
        <v>0</v>
      </c>
      <c r="AD498" s="116">
        <v>0</v>
      </c>
      <c r="AE498" s="116">
        <v>0</v>
      </c>
      <c r="AF498" s="116">
        <v>0</v>
      </c>
      <c r="AG498" s="116">
        <v>0</v>
      </c>
      <c r="AH498" s="116">
        <v>0</v>
      </c>
      <c r="AI498" s="116">
        <v>0</v>
      </c>
      <c r="AJ498" s="116">
        <v>0</v>
      </c>
      <c r="AK498" s="116">
        <v>0</v>
      </c>
      <c r="AL498" s="95">
        <f t="shared" si="13"/>
        <v>0</v>
      </c>
      <c r="AO498" s="70"/>
    </row>
    <row r="499" spans="1:41" ht="33" customHeight="1">
      <c r="A499" s="87">
        <v>1610</v>
      </c>
      <c r="B499" s="88" t="s">
        <v>1135</v>
      </c>
      <c r="C499" s="118" t="s">
        <v>7019</v>
      </c>
      <c r="D499" s="116">
        <v>0</v>
      </c>
      <c r="E499" s="116">
        <v>0</v>
      </c>
      <c r="F499" s="116">
        <v>0</v>
      </c>
      <c r="G499" s="116">
        <v>0</v>
      </c>
      <c r="H499" s="116">
        <v>0</v>
      </c>
      <c r="I499" s="116">
        <v>0</v>
      </c>
      <c r="J499" s="116">
        <v>0</v>
      </c>
      <c r="K499" s="116">
        <v>0</v>
      </c>
      <c r="L499" s="116">
        <v>0</v>
      </c>
      <c r="M499" s="116">
        <v>0</v>
      </c>
      <c r="N499" s="116">
        <v>0</v>
      </c>
      <c r="O499" s="116">
        <v>0</v>
      </c>
      <c r="P499" s="116">
        <v>0</v>
      </c>
      <c r="Q499" s="116">
        <v>0</v>
      </c>
      <c r="R499" s="116">
        <v>0</v>
      </c>
      <c r="S499" s="116">
        <v>0</v>
      </c>
      <c r="T499" s="116">
        <v>0</v>
      </c>
      <c r="U499" s="116">
        <v>0</v>
      </c>
      <c r="V499" s="116">
        <v>0</v>
      </c>
      <c r="W499" s="116">
        <v>0</v>
      </c>
      <c r="X499" s="116">
        <v>0</v>
      </c>
      <c r="Y499" s="116">
        <v>0</v>
      </c>
      <c r="Z499" s="116">
        <v>0</v>
      </c>
      <c r="AA499" s="116">
        <v>0</v>
      </c>
      <c r="AB499" s="116">
        <v>0</v>
      </c>
      <c r="AC499" s="116">
        <v>0</v>
      </c>
      <c r="AD499" s="116">
        <v>0</v>
      </c>
      <c r="AE499" s="116">
        <v>0</v>
      </c>
      <c r="AF499" s="116">
        <v>0</v>
      </c>
      <c r="AG499" s="116">
        <v>0</v>
      </c>
      <c r="AH499" s="116">
        <v>0</v>
      </c>
      <c r="AI499" s="116">
        <v>0</v>
      </c>
      <c r="AJ499" s="116">
        <v>0</v>
      </c>
      <c r="AK499" s="116">
        <v>0</v>
      </c>
      <c r="AL499" s="95">
        <f t="shared" si="13"/>
        <v>0</v>
      </c>
      <c r="AO499" s="70"/>
    </row>
    <row r="500" spans="1:41" ht="33" customHeight="1">
      <c r="A500" s="87">
        <v>1611</v>
      </c>
      <c r="B500" s="88" t="s">
        <v>1136</v>
      </c>
      <c r="C500" s="118" t="s">
        <v>7019</v>
      </c>
      <c r="D500" s="116">
        <v>0</v>
      </c>
      <c r="E500" s="116">
        <v>0</v>
      </c>
      <c r="F500" s="116">
        <v>0</v>
      </c>
      <c r="G500" s="116">
        <v>0</v>
      </c>
      <c r="H500" s="116">
        <v>0</v>
      </c>
      <c r="I500" s="116">
        <v>0</v>
      </c>
      <c r="J500" s="116">
        <v>0</v>
      </c>
      <c r="K500" s="116">
        <v>0</v>
      </c>
      <c r="L500" s="116">
        <v>0</v>
      </c>
      <c r="M500" s="116">
        <v>0</v>
      </c>
      <c r="N500" s="116">
        <v>0</v>
      </c>
      <c r="O500" s="116">
        <v>0</v>
      </c>
      <c r="P500" s="116">
        <v>0</v>
      </c>
      <c r="Q500" s="116">
        <v>0</v>
      </c>
      <c r="R500" s="116">
        <v>0</v>
      </c>
      <c r="S500" s="116">
        <v>0</v>
      </c>
      <c r="T500" s="116">
        <v>0</v>
      </c>
      <c r="U500" s="116">
        <v>0</v>
      </c>
      <c r="V500" s="116">
        <v>0</v>
      </c>
      <c r="W500" s="116">
        <v>0</v>
      </c>
      <c r="X500" s="116">
        <v>0</v>
      </c>
      <c r="Y500" s="116">
        <v>0</v>
      </c>
      <c r="Z500" s="116">
        <v>0</v>
      </c>
      <c r="AA500" s="116">
        <v>0</v>
      </c>
      <c r="AB500" s="116">
        <v>0</v>
      </c>
      <c r="AC500" s="116">
        <v>0</v>
      </c>
      <c r="AD500" s="116">
        <v>0</v>
      </c>
      <c r="AE500" s="116">
        <v>0</v>
      </c>
      <c r="AF500" s="116">
        <v>0</v>
      </c>
      <c r="AG500" s="116">
        <v>0</v>
      </c>
      <c r="AH500" s="116">
        <v>0</v>
      </c>
      <c r="AI500" s="116">
        <v>0</v>
      </c>
      <c r="AJ500" s="116">
        <v>0</v>
      </c>
      <c r="AK500" s="116">
        <v>0</v>
      </c>
      <c r="AL500" s="95">
        <f t="shared" si="13"/>
        <v>0</v>
      </c>
      <c r="AO500" s="70"/>
    </row>
    <row r="501" spans="1:41" ht="33" customHeight="1">
      <c r="A501" s="87">
        <v>1701</v>
      </c>
      <c r="B501" s="88" t="s">
        <v>1137</v>
      </c>
      <c r="C501" s="118" t="s">
        <v>7019</v>
      </c>
      <c r="D501" s="116">
        <v>0</v>
      </c>
      <c r="E501" s="116">
        <v>0</v>
      </c>
      <c r="F501" s="116">
        <v>0</v>
      </c>
      <c r="G501" s="116">
        <v>0</v>
      </c>
      <c r="H501" s="116">
        <v>0</v>
      </c>
      <c r="I501" s="116">
        <v>0</v>
      </c>
      <c r="J501" s="116">
        <v>0</v>
      </c>
      <c r="K501" s="116">
        <v>0</v>
      </c>
      <c r="L501" s="116">
        <v>0</v>
      </c>
      <c r="M501" s="116">
        <v>0</v>
      </c>
      <c r="N501" s="116">
        <v>0</v>
      </c>
      <c r="O501" s="116">
        <v>0</v>
      </c>
      <c r="P501" s="116">
        <v>0</v>
      </c>
      <c r="Q501" s="116">
        <v>0</v>
      </c>
      <c r="R501" s="116">
        <v>0</v>
      </c>
      <c r="S501" s="116">
        <v>0</v>
      </c>
      <c r="T501" s="116">
        <v>0</v>
      </c>
      <c r="U501" s="116">
        <v>0</v>
      </c>
      <c r="V501" s="116">
        <v>0</v>
      </c>
      <c r="W501" s="116">
        <v>0</v>
      </c>
      <c r="X501" s="116">
        <v>0</v>
      </c>
      <c r="Y501" s="116">
        <v>0</v>
      </c>
      <c r="Z501" s="116">
        <v>0</v>
      </c>
      <c r="AA501" s="116">
        <v>0</v>
      </c>
      <c r="AB501" s="116">
        <v>0</v>
      </c>
      <c r="AC501" s="116">
        <v>0</v>
      </c>
      <c r="AD501" s="116">
        <v>0</v>
      </c>
      <c r="AE501" s="116">
        <v>0</v>
      </c>
      <c r="AF501" s="116">
        <v>0</v>
      </c>
      <c r="AG501" s="116">
        <v>0</v>
      </c>
      <c r="AH501" s="116">
        <v>0</v>
      </c>
      <c r="AI501" s="116">
        <v>0</v>
      </c>
      <c r="AJ501" s="116">
        <v>0</v>
      </c>
      <c r="AK501" s="116">
        <v>0</v>
      </c>
      <c r="AL501" s="95">
        <f t="shared" si="13"/>
        <v>0</v>
      </c>
      <c r="AO501" s="70"/>
    </row>
    <row r="502" spans="1:41" ht="33" customHeight="1">
      <c r="A502" s="87">
        <v>1702</v>
      </c>
      <c r="B502" s="88" t="s">
        <v>1138</v>
      </c>
      <c r="C502" s="118" t="s">
        <v>7019</v>
      </c>
      <c r="D502" s="116">
        <v>0</v>
      </c>
      <c r="E502" s="116">
        <v>0</v>
      </c>
      <c r="F502" s="116">
        <v>0</v>
      </c>
      <c r="G502" s="116">
        <v>0</v>
      </c>
      <c r="H502" s="116">
        <v>0</v>
      </c>
      <c r="I502" s="116">
        <v>0</v>
      </c>
      <c r="J502" s="116">
        <v>0</v>
      </c>
      <c r="K502" s="116">
        <v>0</v>
      </c>
      <c r="L502" s="116">
        <v>0</v>
      </c>
      <c r="M502" s="116">
        <v>0</v>
      </c>
      <c r="N502" s="116">
        <v>0</v>
      </c>
      <c r="O502" s="116">
        <v>0</v>
      </c>
      <c r="P502" s="116">
        <v>0</v>
      </c>
      <c r="Q502" s="116">
        <v>0</v>
      </c>
      <c r="R502" s="116">
        <v>0</v>
      </c>
      <c r="S502" s="116">
        <v>0</v>
      </c>
      <c r="T502" s="116">
        <v>0</v>
      </c>
      <c r="U502" s="116">
        <v>0</v>
      </c>
      <c r="V502" s="116">
        <v>0</v>
      </c>
      <c r="W502" s="116">
        <v>0</v>
      </c>
      <c r="X502" s="116">
        <v>0</v>
      </c>
      <c r="Y502" s="116">
        <v>0</v>
      </c>
      <c r="Z502" s="116">
        <v>0</v>
      </c>
      <c r="AA502" s="116">
        <v>0</v>
      </c>
      <c r="AB502" s="116">
        <v>0</v>
      </c>
      <c r="AC502" s="116">
        <v>0</v>
      </c>
      <c r="AD502" s="116">
        <v>0</v>
      </c>
      <c r="AE502" s="116">
        <v>0</v>
      </c>
      <c r="AF502" s="116">
        <v>0</v>
      </c>
      <c r="AG502" s="116">
        <v>0</v>
      </c>
      <c r="AH502" s="116">
        <v>0</v>
      </c>
      <c r="AI502" s="116">
        <v>0</v>
      </c>
      <c r="AJ502" s="116">
        <v>0</v>
      </c>
      <c r="AK502" s="116">
        <v>0</v>
      </c>
      <c r="AL502" s="95">
        <f t="shared" si="13"/>
        <v>0</v>
      </c>
      <c r="AO502" s="70"/>
    </row>
    <row r="503" spans="1:41" ht="33" customHeight="1">
      <c r="A503" s="87">
        <v>1703</v>
      </c>
      <c r="B503" s="88" t="s">
        <v>1139</v>
      </c>
      <c r="C503" s="118" t="s">
        <v>7019</v>
      </c>
      <c r="D503" s="116">
        <v>0</v>
      </c>
      <c r="E503" s="116">
        <v>0</v>
      </c>
      <c r="F503" s="116">
        <v>0</v>
      </c>
      <c r="G503" s="116">
        <v>0</v>
      </c>
      <c r="H503" s="116">
        <v>0</v>
      </c>
      <c r="I503" s="116">
        <v>0</v>
      </c>
      <c r="J503" s="116">
        <v>0</v>
      </c>
      <c r="K503" s="116">
        <v>0</v>
      </c>
      <c r="L503" s="116">
        <v>0</v>
      </c>
      <c r="M503" s="116">
        <v>0</v>
      </c>
      <c r="N503" s="116">
        <v>0</v>
      </c>
      <c r="O503" s="116">
        <v>0</v>
      </c>
      <c r="P503" s="116">
        <v>0</v>
      </c>
      <c r="Q503" s="116">
        <v>0</v>
      </c>
      <c r="R503" s="116">
        <v>0</v>
      </c>
      <c r="S503" s="116">
        <v>0</v>
      </c>
      <c r="T503" s="116">
        <v>0</v>
      </c>
      <c r="U503" s="116">
        <v>0</v>
      </c>
      <c r="V503" s="116">
        <v>0</v>
      </c>
      <c r="W503" s="116">
        <v>0</v>
      </c>
      <c r="X503" s="116">
        <v>0</v>
      </c>
      <c r="Y503" s="116">
        <v>0</v>
      </c>
      <c r="Z503" s="116">
        <v>0</v>
      </c>
      <c r="AA503" s="116">
        <v>0</v>
      </c>
      <c r="AB503" s="116">
        <v>0</v>
      </c>
      <c r="AC503" s="116">
        <v>0</v>
      </c>
      <c r="AD503" s="116">
        <v>0</v>
      </c>
      <c r="AE503" s="116">
        <v>0</v>
      </c>
      <c r="AF503" s="116">
        <v>0</v>
      </c>
      <c r="AG503" s="116">
        <v>0</v>
      </c>
      <c r="AH503" s="116">
        <v>0</v>
      </c>
      <c r="AI503" s="116">
        <v>0</v>
      </c>
      <c r="AJ503" s="116">
        <v>0</v>
      </c>
      <c r="AK503" s="116">
        <v>0</v>
      </c>
      <c r="AL503" s="95">
        <f t="shared" si="13"/>
        <v>0</v>
      </c>
      <c r="AO503" s="70"/>
    </row>
    <row r="504" spans="1:41" ht="33" customHeight="1">
      <c r="A504" s="87">
        <v>1704</v>
      </c>
      <c r="B504" s="88" t="s">
        <v>1140</v>
      </c>
      <c r="C504" s="118" t="s">
        <v>7019</v>
      </c>
      <c r="D504" s="116">
        <v>0</v>
      </c>
      <c r="E504" s="116">
        <v>0</v>
      </c>
      <c r="F504" s="116">
        <v>0</v>
      </c>
      <c r="G504" s="116">
        <v>0</v>
      </c>
      <c r="H504" s="116">
        <v>0</v>
      </c>
      <c r="I504" s="116">
        <v>0</v>
      </c>
      <c r="J504" s="116">
        <v>0</v>
      </c>
      <c r="K504" s="116">
        <v>0</v>
      </c>
      <c r="L504" s="116">
        <v>0</v>
      </c>
      <c r="M504" s="116">
        <v>0</v>
      </c>
      <c r="N504" s="116">
        <v>0</v>
      </c>
      <c r="O504" s="116">
        <v>0</v>
      </c>
      <c r="P504" s="116">
        <v>0</v>
      </c>
      <c r="Q504" s="116">
        <v>0</v>
      </c>
      <c r="R504" s="116">
        <v>0</v>
      </c>
      <c r="S504" s="116">
        <v>0</v>
      </c>
      <c r="T504" s="116">
        <v>0</v>
      </c>
      <c r="U504" s="116">
        <v>0</v>
      </c>
      <c r="V504" s="116">
        <v>0</v>
      </c>
      <c r="W504" s="116">
        <v>0</v>
      </c>
      <c r="X504" s="116">
        <v>0</v>
      </c>
      <c r="Y504" s="116">
        <v>0</v>
      </c>
      <c r="Z504" s="116">
        <v>0</v>
      </c>
      <c r="AA504" s="116">
        <v>0</v>
      </c>
      <c r="AB504" s="116">
        <v>0</v>
      </c>
      <c r="AC504" s="116">
        <v>0</v>
      </c>
      <c r="AD504" s="116">
        <v>0</v>
      </c>
      <c r="AE504" s="116">
        <v>0</v>
      </c>
      <c r="AF504" s="116">
        <v>0</v>
      </c>
      <c r="AG504" s="116">
        <v>0</v>
      </c>
      <c r="AH504" s="116">
        <v>0</v>
      </c>
      <c r="AI504" s="116">
        <v>0</v>
      </c>
      <c r="AJ504" s="116">
        <v>0</v>
      </c>
      <c r="AK504" s="116">
        <v>0</v>
      </c>
      <c r="AL504" s="95">
        <f t="shared" si="13"/>
        <v>0</v>
      </c>
      <c r="AO504" s="70"/>
    </row>
    <row r="505" spans="1:41" ht="33" customHeight="1">
      <c r="A505" s="87">
        <v>1705</v>
      </c>
      <c r="B505" s="88" t="s">
        <v>1141</v>
      </c>
      <c r="C505" s="118" t="s">
        <v>7019</v>
      </c>
      <c r="D505" s="116">
        <v>0</v>
      </c>
      <c r="E505" s="116">
        <v>0</v>
      </c>
      <c r="F505" s="116">
        <v>0</v>
      </c>
      <c r="G505" s="116">
        <v>0</v>
      </c>
      <c r="H505" s="116">
        <v>0</v>
      </c>
      <c r="I505" s="116">
        <v>0</v>
      </c>
      <c r="J505" s="116">
        <v>0</v>
      </c>
      <c r="K505" s="116">
        <v>0</v>
      </c>
      <c r="L505" s="116">
        <v>0</v>
      </c>
      <c r="M505" s="116">
        <v>0</v>
      </c>
      <c r="N505" s="116">
        <v>0</v>
      </c>
      <c r="O505" s="116">
        <v>0</v>
      </c>
      <c r="P505" s="116">
        <v>0</v>
      </c>
      <c r="Q505" s="116">
        <v>0</v>
      </c>
      <c r="R505" s="116">
        <v>0</v>
      </c>
      <c r="S505" s="116">
        <v>0</v>
      </c>
      <c r="T505" s="116">
        <v>0</v>
      </c>
      <c r="U505" s="116">
        <v>0</v>
      </c>
      <c r="V505" s="116">
        <v>0</v>
      </c>
      <c r="W505" s="116">
        <v>0</v>
      </c>
      <c r="X505" s="116">
        <v>0</v>
      </c>
      <c r="Y505" s="116">
        <v>0</v>
      </c>
      <c r="Z505" s="116">
        <v>0</v>
      </c>
      <c r="AA505" s="116">
        <v>0</v>
      </c>
      <c r="AB505" s="116">
        <v>0</v>
      </c>
      <c r="AC505" s="116">
        <v>0</v>
      </c>
      <c r="AD505" s="116">
        <v>0</v>
      </c>
      <c r="AE505" s="116">
        <v>0</v>
      </c>
      <c r="AF505" s="116">
        <v>0</v>
      </c>
      <c r="AG505" s="116">
        <v>0</v>
      </c>
      <c r="AH505" s="116">
        <v>0</v>
      </c>
      <c r="AI505" s="116">
        <v>0</v>
      </c>
      <c r="AJ505" s="116">
        <v>0</v>
      </c>
      <c r="AK505" s="116">
        <v>0</v>
      </c>
      <c r="AL505" s="95">
        <f t="shared" si="13"/>
        <v>0</v>
      </c>
      <c r="AO505" s="70"/>
    </row>
    <row r="506" spans="1:41" ht="33" customHeight="1">
      <c r="A506" s="87">
        <v>1706</v>
      </c>
      <c r="B506" s="88" t="s">
        <v>1142</v>
      </c>
      <c r="C506" s="118" t="s">
        <v>7019</v>
      </c>
      <c r="D506" s="116">
        <v>0</v>
      </c>
      <c r="E506" s="116">
        <v>0</v>
      </c>
      <c r="F506" s="116">
        <v>0</v>
      </c>
      <c r="G506" s="116">
        <v>0</v>
      </c>
      <c r="H506" s="116">
        <v>0</v>
      </c>
      <c r="I506" s="116">
        <v>0</v>
      </c>
      <c r="J506" s="116">
        <v>0</v>
      </c>
      <c r="K506" s="116">
        <v>0</v>
      </c>
      <c r="L506" s="116">
        <v>0</v>
      </c>
      <c r="M506" s="116">
        <v>0</v>
      </c>
      <c r="N506" s="116">
        <v>0</v>
      </c>
      <c r="O506" s="116">
        <v>0</v>
      </c>
      <c r="P506" s="116">
        <v>0</v>
      </c>
      <c r="Q506" s="116">
        <v>0</v>
      </c>
      <c r="R506" s="116">
        <v>0</v>
      </c>
      <c r="S506" s="116">
        <v>0</v>
      </c>
      <c r="T506" s="116">
        <v>0</v>
      </c>
      <c r="U506" s="116">
        <v>0</v>
      </c>
      <c r="V506" s="116">
        <v>0</v>
      </c>
      <c r="W506" s="116">
        <v>0</v>
      </c>
      <c r="X506" s="116">
        <v>0</v>
      </c>
      <c r="Y506" s="116">
        <v>0</v>
      </c>
      <c r="Z506" s="116">
        <v>0</v>
      </c>
      <c r="AA506" s="116">
        <v>0</v>
      </c>
      <c r="AB506" s="116">
        <v>0</v>
      </c>
      <c r="AC506" s="116">
        <v>0</v>
      </c>
      <c r="AD506" s="116">
        <v>0</v>
      </c>
      <c r="AE506" s="116">
        <v>0</v>
      </c>
      <c r="AF506" s="116">
        <v>0</v>
      </c>
      <c r="AG506" s="116">
        <v>0</v>
      </c>
      <c r="AH506" s="116">
        <v>0</v>
      </c>
      <c r="AI506" s="116">
        <v>0</v>
      </c>
      <c r="AJ506" s="116">
        <v>0</v>
      </c>
      <c r="AK506" s="116">
        <v>0</v>
      </c>
      <c r="AL506" s="95">
        <f t="shared" si="13"/>
        <v>0</v>
      </c>
      <c r="AO506" s="70"/>
    </row>
    <row r="507" spans="1:41" ht="33" customHeight="1">
      <c r="A507" s="87">
        <v>1707</v>
      </c>
      <c r="B507" s="88" t="s">
        <v>1143</v>
      </c>
      <c r="C507" s="118" t="s">
        <v>7019</v>
      </c>
      <c r="D507" s="116">
        <v>0</v>
      </c>
      <c r="E507" s="116">
        <v>0</v>
      </c>
      <c r="F507" s="116">
        <v>0</v>
      </c>
      <c r="G507" s="116">
        <v>0</v>
      </c>
      <c r="H507" s="116">
        <v>0</v>
      </c>
      <c r="I507" s="116">
        <v>0</v>
      </c>
      <c r="J507" s="116">
        <v>0</v>
      </c>
      <c r="K507" s="116">
        <v>0</v>
      </c>
      <c r="L507" s="116">
        <v>0</v>
      </c>
      <c r="M507" s="116">
        <v>0</v>
      </c>
      <c r="N507" s="116">
        <v>0</v>
      </c>
      <c r="O507" s="116">
        <v>0</v>
      </c>
      <c r="P507" s="116">
        <v>0</v>
      </c>
      <c r="Q507" s="116">
        <v>0</v>
      </c>
      <c r="R507" s="116">
        <v>0</v>
      </c>
      <c r="S507" s="116">
        <v>0</v>
      </c>
      <c r="T507" s="116">
        <v>0</v>
      </c>
      <c r="U507" s="116">
        <v>0</v>
      </c>
      <c r="V507" s="116">
        <v>0</v>
      </c>
      <c r="W507" s="116">
        <v>0</v>
      </c>
      <c r="X507" s="116">
        <v>0</v>
      </c>
      <c r="Y507" s="116">
        <v>0</v>
      </c>
      <c r="Z507" s="116">
        <v>0</v>
      </c>
      <c r="AA507" s="116">
        <v>0</v>
      </c>
      <c r="AB507" s="116">
        <v>0</v>
      </c>
      <c r="AC507" s="116">
        <v>0</v>
      </c>
      <c r="AD507" s="116">
        <v>0</v>
      </c>
      <c r="AE507" s="116">
        <v>0</v>
      </c>
      <c r="AF507" s="116">
        <v>0</v>
      </c>
      <c r="AG507" s="116">
        <v>0</v>
      </c>
      <c r="AH507" s="116">
        <v>0</v>
      </c>
      <c r="AI507" s="116">
        <v>0</v>
      </c>
      <c r="AJ507" s="116">
        <v>0</v>
      </c>
      <c r="AK507" s="116">
        <v>0</v>
      </c>
      <c r="AL507" s="95">
        <f t="shared" si="13"/>
        <v>0</v>
      </c>
      <c r="AO507" s="70"/>
    </row>
    <row r="508" spans="1:41" ht="33" customHeight="1">
      <c r="A508" s="87">
        <v>1708</v>
      </c>
      <c r="B508" s="88" t="s">
        <v>1144</v>
      </c>
      <c r="C508" s="118" t="s">
        <v>7019</v>
      </c>
      <c r="D508" s="116">
        <v>0</v>
      </c>
      <c r="E508" s="116">
        <v>0</v>
      </c>
      <c r="F508" s="116">
        <v>0</v>
      </c>
      <c r="G508" s="116">
        <v>0</v>
      </c>
      <c r="H508" s="116">
        <v>0</v>
      </c>
      <c r="I508" s="116">
        <v>0</v>
      </c>
      <c r="J508" s="116">
        <v>0</v>
      </c>
      <c r="K508" s="116">
        <v>0</v>
      </c>
      <c r="L508" s="116">
        <v>0</v>
      </c>
      <c r="M508" s="116">
        <v>0</v>
      </c>
      <c r="N508" s="116">
        <v>0</v>
      </c>
      <c r="O508" s="116">
        <v>0</v>
      </c>
      <c r="P508" s="116">
        <v>0</v>
      </c>
      <c r="Q508" s="116">
        <v>0</v>
      </c>
      <c r="R508" s="116">
        <v>0</v>
      </c>
      <c r="S508" s="116">
        <v>0</v>
      </c>
      <c r="T508" s="116">
        <v>0</v>
      </c>
      <c r="U508" s="116">
        <v>0</v>
      </c>
      <c r="V508" s="116">
        <v>0</v>
      </c>
      <c r="W508" s="116">
        <v>0</v>
      </c>
      <c r="X508" s="116">
        <v>0</v>
      </c>
      <c r="Y508" s="116">
        <v>0</v>
      </c>
      <c r="Z508" s="116">
        <v>0</v>
      </c>
      <c r="AA508" s="116">
        <v>0</v>
      </c>
      <c r="AB508" s="116">
        <v>0</v>
      </c>
      <c r="AC508" s="116">
        <v>0</v>
      </c>
      <c r="AD508" s="116">
        <v>0</v>
      </c>
      <c r="AE508" s="116">
        <v>0</v>
      </c>
      <c r="AF508" s="116">
        <v>0</v>
      </c>
      <c r="AG508" s="116">
        <v>0</v>
      </c>
      <c r="AH508" s="116">
        <v>0</v>
      </c>
      <c r="AI508" s="116">
        <v>0</v>
      </c>
      <c r="AJ508" s="116">
        <v>0</v>
      </c>
      <c r="AK508" s="116">
        <v>0</v>
      </c>
      <c r="AL508" s="95">
        <f t="shared" si="13"/>
        <v>0</v>
      </c>
      <c r="AO508" s="70"/>
    </row>
    <row r="509" spans="1:41" ht="33" customHeight="1">
      <c r="A509" s="87">
        <v>1709</v>
      </c>
      <c r="B509" s="88" t="s">
        <v>1145</v>
      </c>
      <c r="C509" s="118" t="s">
        <v>7019</v>
      </c>
      <c r="D509" s="116">
        <v>0</v>
      </c>
      <c r="E509" s="116">
        <v>0</v>
      </c>
      <c r="F509" s="116">
        <v>0</v>
      </c>
      <c r="G509" s="116">
        <v>0</v>
      </c>
      <c r="H509" s="116">
        <v>0</v>
      </c>
      <c r="I509" s="116">
        <v>0</v>
      </c>
      <c r="J509" s="116">
        <v>0</v>
      </c>
      <c r="K509" s="116">
        <v>0</v>
      </c>
      <c r="L509" s="116">
        <v>0</v>
      </c>
      <c r="M509" s="116">
        <v>0</v>
      </c>
      <c r="N509" s="116">
        <v>0</v>
      </c>
      <c r="O509" s="116">
        <v>0</v>
      </c>
      <c r="P509" s="116">
        <v>0</v>
      </c>
      <c r="Q509" s="116">
        <v>0</v>
      </c>
      <c r="R509" s="116">
        <v>0</v>
      </c>
      <c r="S509" s="116">
        <v>0</v>
      </c>
      <c r="T509" s="116">
        <v>0</v>
      </c>
      <c r="U509" s="116">
        <v>0</v>
      </c>
      <c r="V509" s="116">
        <v>0</v>
      </c>
      <c r="W509" s="116">
        <v>0</v>
      </c>
      <c r="X509" s="116">
        <v>0</v>
      </c>
      <c r="Y509" s="116">
        <v>0</v>
      </c>
      <c r="Z509" s="116">
        <v>0</v>
      </c>
      <c r="AA509" s="116">
        <v>0</v>
      </c>
      <c r="AB509" s="116">
        <v>0</v>
      </c>
      <c r="AC509" s="116">
        <v>0</v>
      </c>
      <c r="AD509" s="116">
        <v>0</v>
      </c>
      <c r="AE509" s="116">
        <v>0</v>
      </c>
      <c r="AF509" s="116">
        <v>0</v>
      </c>
      <c r="AG509" s="116">
        <v>0</v>
      </c>
      <c r="AH509" s="116">
        <v>0</v>
      </c>
      <c r="AI509" s="116">
        <v>0</v>
      </c>
      <c r="AJ509" s="116">
        <v>0</v>
      </c>
      <c r="AK509" s="116">
        <v>0</v>
      </c>
      <c r="AL509" s="95">
        <f t="shared" si="13"/>
        <v>0</v>
      </c>
      <c r="AO509" s="70"/>
    </row>
    <row r="510" spans="1:41" ht="33" customHeight="1">
      <c r="A510" s="87">
        <v>1710</v>
      </c>
      <c r="B510" s="88" t="s">
        <v>1146</v>
      </c>
      <c r="C510" s="118" t="s">
        <v>7019</v>
      </c>
      <c r="D510" s="116">
        <v>0</v>
      </c>
      <c r="E510" s="116">
        <v>0</v>
      </c>
      <c r="F510" s="116">
        <v>0</v>
      </c>
      <c r="G510" s="116">
        <v>0</v>
      </c>
      <c r="H510" s="116">
        <v>0</v>
      </c>
      <c r="I510" s="116">
        <v>0</v>
      </c>
      <c r="J510" s="116">
        <v>0</v>
      </c>
      <c r="K510" s="116">
        <v>0</v>
      </c>
      <c r="L510" s="116">
        <v>0</v>
      </c>
      <c r="M510" s="116">
        <v>0</v>
      </c>
      <c r="N510" s="116">
        <v>0</v>
      </c>
      <c r="O510" s="116">
        <v>0</v>
      </c>
      <c r="P510" s="116">
        <v>0</v>
      </c>
      <c r="Q510" s="116">
        <v>0</v>
      </c>
      <c r="R510" s="116">
        <v>0</v>
      </c>
      <c r="S510" s="116">
        <v>0</v>
      </c>
      <c r="T510" s="116">
        <v>0</v>
      </c>
      <c r="U510" s="116">
        <v>0</v>
      </c>
      <c r="V510" s="116">
        <v>0</v>
      </c>
      <c r="W510" s="116">
        <v>0</v>
      </c>
      <c r="X510" s="116">
        <v>0</v>
      </c>
      <c r="Y510" s="116">
        <v>0</v>
      </c>
      <c r="Z510" s="116">
        <v>0</v>
      </c>
      <c r="AA510" s="116">
        <v>0</v>
      </c>
      <c r="AB510" s="116">
        <v>0</v>
      </c>
      <c r="AC510" s="116">
        <v>0</v>
      </c>
      <c r="AD510" s="116">
        <v>0</v>
      </c>
      <c r="AE510" s="116">
        <v>0</v>
      </c>
      <c r="AF510" s="116">
        <v>0</v>
      </c>
      <c r="AG510" s="116">
        <v>0</v>
      </c>
      <c r="AH510" s="116">
        <v>0</v>
      </c>
      <c r="AI510" s="116">
        <v>0</v>
      </c>
      <c r="AJ510" s="116">
        <v>0</v>
      </c>
      <c r="AK510" s="116">
        <v>0</v>
      </c>
      <c r="AL510" s="95">
        <f t="shared" si="13"/>
        <v>0</v>
      </c>
      <c r="AO510" s="70"/>
    </row>
    <row r="511" spans="1:41" ht="33" customHeight="1">
      <c r="A511" s="87">
        <v>1711</v>
      </c>
      <c r="B511" s="88" t="s">
        <v>1147</v>
      </c>
      <c r="C511" s="118" t="s">
        <v>7019</v>
      </c>
      <c r="D511" s="116">
        <v>0</v>
      </c>
      <c r="E511" s="116">
        <v>0</v>
      </c>
      <c r="F511" s="116">
        <v>0</v>
      </c>
      <c r="G511" s="116">
        <v>0</v>
      </c>
      <c r="H511" s="116">
        <v>0</v>
      </c>
      <c r="I511" s="116">
        <v>0</v>
      </c>
      <c r="J511" s="116">
        <v>0</v>
      </c>
      <c r="K511" s="116">
        <v>0</v>
      </c>
      <c r="L511" s="116">
        <v>0</v>
      </c>
      <c r="M511" s="116">
        <v>0</v>
      </c>
      <c r="N511" s="116">
        <v>0</v>
      </c>
      <c r="O511" s="116">
        <v>0</v>
      </c>
      <c r="P511" s="116">
        <v>0</v>
      </c>
      <c r="Q511" s="116">
        <v>0</v>
      </c>
      <c r="R511" s="116">
        <v>0</v>
      </c>
      <c r="S511" s="116">
        <v>0</v>
      </c>
      <c r="T511" s="116">
        <v>0</v>
      </c>
      <c r="U511" s="116">
        <v>0</v>
      </c>
      <c r="V511" s="116">
        <v>0</v>
      </c>
      <c r="W511" s="116">
        <v>0</v>
      </c>
      <c r="X511" s="116">
        <v>0</v>
      </c>
      <c r="Y511" s="116">
        <v>0</v>
      </c>
      <c r="Z511" s="116">
        <v>0</v>
      </c>
      <c r="AA511" s="116">
        <v>0</v>
      </c>
      <c r="AB511" s="116">
        <v>0</v>
      </c>
      <c r="AC511" s="116">
        <v>0</v>
      </c>
      <c r="AD511" s="116">
        <v>0</v>
      </c>
      <c r="AE511" s="116">
        <v>0</v>
      </c>
      <c r="AF511" s="116">
        <v>0</v>
      </c>
      <c r="AG511" s="116">
        <v>0</v>
      </c>
      <c r="AH511" s="116">
        <v>0</v>
      </c>
      <c r="AI511" s="116">
        <v>0</v>
      </c>
      <c r="AJ511" s="116">
        <v>0</v>
      </c>
      <c r="AK511" s="116">
        <v>0</v>
      </c>
      <c r="AL511" s="95">
        <f t="shared" si="13"/>
        <v>0</v>
      </c>
      <c r="AO511" s="70"/>
    </row>
    <row r="512" spans="1:41" ht="33" customHeight="1">
      <c r="A512" s="87">
        <v>1712</v>
      </c>
      <c r="B512" s="88" t="s">
        <v>1148</v>
      </c>
      <c r="C512" s="118" t="s">
        <v>7019</v>
      </c>
      <c r="D512" s="116">
        <v>0</v>
      </c>
      <c r="E512" s="116">
        <v>0</v>
      </c>
      <c r="F512" s="116">
        <v>0</v>
      </c>
      <c r="G512" s="116">
        <v>0</v>
      </c>
      <c r="H512" s="116">
        <v>0</v>
      </c>
      <c r="I512" s="116">
        <v>0</v>
      </c>
      <c r="J512" s="116">
        <v>0</v>
      </c>
      <c r="K512" s="116">
        <v>0</v>
      </c>
      <c r="L512" s="116">
        <v>0</v>
      </c>
      <c r="M512" s="116">
        <v>0</v>
      </c>
      <c r="N512" s="116">
        <v>0</v>
      </c>
      <c r="O512" s="116">
        <v>0</v>
      </c>
      <c r="P512" s="116">
        <v>0</v>
      </c>
      <c r="Q512" s="116">
        <v>0</v>
      </c>
      <c r="R512" s="116">
        <v>0</v>
      </c>
      <c r="S512" s="116">
        <v>0</v>
      </c>
      <c r="T512" s="116">
        <v>0</v>
      </c>
      <c r="U512" s="116">
        <v>0</v>
      </c>
      <c r="V512" s="116">
        <v>0</v>
      </c>
      <c r="W512" s="116">
        <v>0</v>
      </c>
      <c r="X512" s="116">
        <v>0</v>
      </c>
      <c r="Y512" s="116">
        <v>0</v>
      </c>
      <c r="Z512" s="116">
        <v>0</v>
      </c>
      <c r="AA512" s="116">
        <v>0</v>
      </c>
      <c r="AB512" s="116">
        <v>0</v>
      </c>
      <c r="AC512" s="116">
        <v>0</v>
      </c>
      <c r="AD512" s="116">
        <v>0</v>
      </c>
      <c r="AE512" s="116">
        <v>0</v>
      </c>
      <c r="AF512" s="116">
        <v>0</v>
      </c>
      <c r="AG512" s="116">
        <v>0</v>
      </c>
      <c r="AH512" s="116">
        <v>0</v>
      </c>
      <c r="AI512" s="116">
        <v>0</v>
      </c>
      <c r="AJ512" s="116">
        <v>0</v>
      </c>
      <c r="AK512" s="116">
        <v>0</v>
      </c>
      <c r="AL512" s="95">
        <f t="shared" si="13"/>
        <v>0</v>
      </c>
      <c r="AO512" s="70"/>
    </row>
    <row r="513" spans="1:41" ht="33" customHeight="1">
      <c r="A513" s="87">
        <v>1713</v>
      </c>
      <c r="B513" s="88" t="s">
        <v>1149</v>
      </c>
      <c r="C513" s="118" t="s">
        <v>7019</v>
      </c>
      <c r="D513" s="116">
        <v>0</v>
      </c>
      <c r="E513" s="116">
        <v>0</v>
      </c>
      <c r="F513" s="116">
        <v>0</v>
      </c>
      <c r="G513" s="116">
        <v>0</v>
      </c>
      <c r="H513" s="116">
        <v>0</v>
      </c>
      <c r="I513" s="116">
        <v>0</v>
      </c>
      <c r="J513" s="116">
        <v>0</v>
      </c>
      <c r="K513" s="116">
        <v>0</v>
      </c>
      <c r="L513" s="116">
        <v>0</v>
      </c>
      <c r="M513" s="116">
        <v>0</v>
      </c>
      <c r="N513" s="116">
        <v>0</v>
      </c>
      <c r="O513" s="116">
        <v>0</v>
      </c>
      <c r="P513" s="116">
        <v>0</v>
      </c>
      <c r="Q513" s="116">
        <v>0</v>
      </c>
      <c r="R513" s="116">
        <v>0</v>
      </c>
      <c r="S513" s="116">
        <v>0</v>
      </c>
      <c r="T513" s="116">
        <v>0</v>
      </c>
      <c r="U513" s="116">
        <v>0</v>
      </c>
      <c r="V513" s="116">
        <v>0</v>
      </c>
      <c r="W513" s="116">
        <v>0</v>
      </c>
      <c r="X513" s="116">
        <v>0</v>
      </c>
      <c r="Y513" s="116">
        <v>0</v>
      </c>
      <c r="Z513" s="116">
        <v>0</v>
      </c>
      <c r="AA513" s="116">
        <v>0</v>
      </c>
      <c r="AB513" s="116">
        <v>0</v>
      </c>
      <c r="AC513" s="116">
        <v>0</v>
      </c>
      <c r="AD513" s="116">
        <v>0</v>
      </c>
      <c r="AE513" s="116">
        <v>0</v>
      </c>
      <c r="AF513" s="116">
        <v>0</v>
      </c>
      <c r="AG513" s="116">
        <v>0</v>
      </c>
      <c r="AH513" s="116">
        <v>0</v>
      </c>
      <c r="AI513" s="116">
        <v>0</v>
      </c>
      <c r="AJ513" s="116">
        <v>0</v>
      </c>
      <c r="AK513" s="116">
        <v>0</v>
      </c>
      <c r="AL513" s="95">
        <f t="shared" si="13"/>
        <v>0</v>
      </c>
      <c r="AO513" s="70"/>
    </row>
    <row r="514" spans="1:41" ht="33" customHeight="1">
      <c r="A514" s="87">
        <v>1714</v>
      </c>
      <c r="B514" s="88" t="s">
        <v>1150</v>
      </c>
      <c r="C514" s="118" t="s">
        <v>7019</v>
      </c>
      <c r="D514" s="116">
        <v>0</v>
      </c>
      <c r="E514" s="116">
        <v>0</v>
      </c>
      <c r="F514" s="116">
        <v>0</v>
      </c>
      <c r="G514" s="116">
        <v>0</v>
      </c>
      <c r="H514" s="116">
        <v>0</v>
      </c>
      <c r="I514" s="116">
        <v>0</v>
      </c>
      <c r="J514" s="116">
        <v>0</v>
      </c>
      <c r="K514" s="116">
        <v>0</v>
      </c>
      <c r="L514" s="116">
        <v>0</v>
      </c>
      <c r="M514" s="116">
        <v>0</v>
      </c>
      <c r="N514" s="116">
        <v>0</v>
      </c>
      <c r="O514" s="116">
        <v>0</v>
      </c>
      <c r="P514" s="116">
        <v>0</v>
      </c>
      <c r="Q514" s="116">
        <v>0</v>
      </c>
      <c r="R514" s="116">
        <v>0</v>
      </c>
      <c r="S514" s="116">
        <v>0</v>
      </c>
      <c r="T514" s="116">
        <v>0</v>
      </c>
      <c r="U514" s="116">
        <v>0</v>
      </c>
      <c r="V514" s="116">
        <v>0</v>
      </c>
      <c r="W514" s="116">
        <v>0</v>
      </c>
      <c r="X514" s="116">
        <v>0</v>
      </c>
      <c r="Y514" s="116">
        <v>0</v>
      </c>
      <c r="Z514" s="116">
        <v>0</v>
      </c>
      <c r="AA514" s="116">
        <v>0</v>
      </c>
      <c r="AB514" s="116">
        <v>0</v>
      </c>
      <c r="AC514" s="116">
        <v>0</v>
      </c>
      <c r="AD514" s="116">
        <v>0</v>
      </c>
      <c r="AE514" s="116">
        <v>0</v>
      </c>
      <c r="AF514" s="116">
        <v>0</v>
      </c>
      <c r="AG514" s="116">
        <v>0</v>
      </c>
      <c r="AH514" s="116">
        <v>0</v>
      </c>
      <c r="AI514" s="116">
        <v>0</v>
      </c>
      <c r="AJ514" s="116">
        <v>0</v>
      </c>
      <c r="AK514" s="116">
        <v>0</v>
      </c>
      <c r="AL514" s="95">
        <f t="shared" si="13"/>
        <v>0</v>
      </c>
      <c r="AO514" s="70"/>
    </row>
    <row r="515" spans="1:41" ht="33" customHeight="1">
      <c r="A515" s="87">
        <v>1715</v>
      </c>
      <c r="B515" s="88" t="s">
        <v>1151</v>
      </c>
      <c r="C515" s="118" t="s">
        <v>7019</v>
      </c>
      <c r="D515" s="116">
        <v>0</v>
      </c>
      <c r="E515" s="116">
        <v>0</v>
      </c>
      <c r="F515" s="116">
        <v>0</v>
      </c>
      <c r="G515" s="116">
        <v>0</v>
      </c>
      <c r="H515" s="116">
        <v>0</v>
      </c>
      <c r="I515" s="116">
        <v>0</v>
      </c>
      <c r="J515" s="116">
        <v>0</v>
      </c>
      <c r="K515" s="116">
        <v>0</v>
      </c>
      <c r="L515" s="116">
        <v>0</v>
      </c>
      <c r="M515" s="116">
        <v>0</v>
      </c>
      <c r="N515" s="116">
        <v>0</v>
      </c>
      <c r="O515" s="116">
        <v>0</v>
      </c>
      <c r="P515" s="116">
        <v>0</v>
      </c>
      <c r="Q515" s="116">
        <v>0</v>
      </c>
      <c r="R515" s="116">
        <v>0</v>
      </c>
      <c r="S515" s="116">
        <v>0</v>
      </c>
      <c r="T515" s="116">
        <v>0</v>
      </c>
      <c r="U515" s="116">
        <v>0</v>
      </c>
      <c r="V515" s="116">
        <v>0</v>
      </c>
      <c r="W515" s="116">
        <v>0</v>
      </c>
      <c r="X515" s="116">
        <v>0</v>
      </c>
      <c r="Y515" s="116">
        <v>0</v>
      </c>
      <c r="Z515" s="116">
        <v>0</v>
      </c>
      <c r="AA515" s="116">
        <v>0</v>
      </c>
      <c r="AB515" s="116">
        <v>0</v>
      </c>
      <c r="AC515" s="116">
        <v>0</v>
      </c>
      <c r="AD515" s="116">
        <v>0</v>
      </c>
      <c r="AE515" s="116">
        <v>0</v>
      </c>
      <c r="AF515" s="116">
        <v>0</v>
      </c>
      <c r="AG515" s="116">
        <v>0</v>
      </c>
      <c r="AH515" s="116">
        <v>0</v>
      </c>
      <c r="AI515" s="116">
        <v>0</v>
      </c>
      <c r="AJ515" s="116">
        <v>0</v>
      </c>
      <c r="AK515" s="116">
        <v>0</v>
      </c>
      <c r="AL515" s="95">
        <f t="shared" si="13"/>
        <v>0</v>
      </c>
      <c r="AO515" s="70"/>
    </row>
    <row r="516" spans="1:41" ht="33" customHeight="1">
      <c r="A516" s="87">
        <v>1716</v>
      </c>
      <c r="B516" s="88" t="s">
        <v>1152</v>
      </c>
      <c r="C516" s="118" t="s">
        <v>7019</v>
      </c>
      <c r="D516" s="116">
        <v>0</v>
      </c>
      <c r="E516" s="116">
        <v>0</v>
      </c>
      <c r="F516" s="116">
        <v>0</v>
      </c>
      <c r="G516" s="116">
        <v>0</v>
      </c>
      <c r="H516" s="116">
        <v>0</v>
      </c>
      <c r="I516" s="116">
        <v>0</v>
      </c>
      <c r="J516" s="116">
        <v>0</v>
      </c>
      <c r="K516" s="116">
        <v>0</v>
      </c>
      <c r="L516" s="116">
        <v>0</v>
      </c>
      <c r="M516" s="116">
        <v>0</v>
      </c>
      <c r="N516" s="116">
        <v>0</v>
      </c>
      <c r="O516" s="116">
        <v>0</v>
      </c>
      <c r="P516" s="116">
        <v>0</v>
      </c>
      <c r="Q516" s="116">
        <v>0</v>
      </c>
      <c r="R516" s="116">
        <v>0</v>
      </c>
      <c r="S516" s="116">
        <v>0</v>
      </c>
      <c r="T516" s="116">
        <v>0</v>
      </c>
      <c r="U516" s="116">
        <v>0</v>
      </c>
      <c r="V516" s="116">
        <v>0</v>
      </c>
      <c r="W516" s="116">
        <v>0</v>
      </c>
      <c r="X516" s="116">
        <v>0</v>
      </c>
      <c r="Y516" s="116">
        <v>0</v>
      </c>
      <c r="Z516" s="116">
        <v>0</v>
      </c>
      <c r="AA516" s="116">
        <v>0</v>
      </c>
      <c r="AB516" s="116">
        <v>0</v>
      </c>
      <c r="AC516" s="116">
        <v>0</v>
      </c>
      <c r="AD516" s="116">
        <v>0</v>
      </c>
      <c r="AE516" s="116">
        <v>0</v>
      </c>
      <c r="AF516" s="116">
        <v>0</v>
      </c>
      <c r="AG516" s="116">
        <v>0</v>
      </c>
      <c r="AH516" s="116">
        <v>0</v>
      </c>
      <c r="AI516" s="116">
        <v>0</v>
      </c>
      <c r="AJ516" s="116">
        <v>0</v>
      </c>
      <c r="AK516" s="116">
        <v>0</v>
      </c>
      <c r="AL516" s="95">
        <f t="shared" si="13"/>
        <v>0</v>
      </c>
      <c r="AO516" s="70"/>
    </row>
    <row r="517" spans="1:41" ht="33" customHeight="1">
      <c r="A517" s="87">
        <v>1717</v>
      </c>
      <c r="B517" s="88" t="s">
        <v>1153</v>
      </c>
      <c r="C517" s="118" t="s">
        <v>7019</v>
      </c>
      <c r="D517" s="116">
        <v>0</v>
      </c>
      <c r="E517" s="116">
        <v>0</v>
      </c>
      <c r="F517" s="116">
        <v>0</v>
      </c>
      <c r="G517" s="116">
        <v>0</v>
      </c>
      <c r="H517" s="116">
        <v>0</v>
      </c>
      <c r="I517" s="116">
        <v>0</v>
      </c>
      <c r="J517" s="116">
        <v>0</v>
      </c>
      <c r="K517" s="116">
        <v>0</v>
      </c>
      <c r="L517" s="116">
        <v>0</v>
      </c>
      <c r="M517" s="116">
        <v>0</v>
      </c>
      <c r="N517" s="116">
        <v>0</v>
      </c>
      <c r="O517" s="116">
        <v>0</v>
      </c>
      <c r="P517" s="116">
        <v>0</v>
      </c>
      <c r="Q517" s="116">
        <v>0</v>
      </c>
      <c r="R517" s="116">
        <v>0</v>
      </c>
      <c r="S517" s="116">
        <v>0</v>
      </c>
      <c r="T517" s="116">
        <v>0</v>
      </c>
      <c r="U517" s="116">
        <v>0</v>
      </c>
      <c r="V517" s="116">
        <v>0</v>
      </c>
      <c r="W517" s="116">
        <v>0</v>
      </c>
      <c r="X517" s="116">
        <v>0</v>
      </c>
      <c r="Y517" s="116">
        <v>0</v>
      </c>
      <c r="Z517" s="116">
        <v>0</v>
      </c>
      <c r="AA517" s="116">
        <v>0</v>
      </c>
      <c r="AB517" s="116">
        <v>0</v>
      </c>
      <c r="AC517" s="116">
        <v>0</v>
      </c>
      <c r="AD517" s="116">
        <v>0</v>
      </c>
      <c r="AE517" s="116">
        <v>0</v>
      </c>
      <c r="AF517" s="116">
        <v>0</v>
      </c>
      <c r="AG517" s="116">
        <v>0</v>
      </c>
      <c r="AH517" s="116">
        <v>0</v>
      </c>
      <c r="AI517" s="116">
        <v>0</v>
      </c>
      <c r="AJ517" s="116">
        <v>0</v>
      </c>
      <c r="AK517" s="116">
        <v>0</v>
      </c>
      <c r="AL517" s="95">
        <f t="shared" si="13"/>
        <v>0</v>
      </c>
      <c r="AO517" s="70"/>
    </row>
    <row r="518" spans="1:41" ht="33" customHeight="1">
      <c r="A518" s="87">
        <v>1718</v>
      </c>
      <c r="B518" s="88" t="s">
        <v>1154</v>
      </c>
      <c r="C518" s="118" t="s">
        <v>7019</v>
      </c>
      <c r="D518" s="116">
        <v>0</v>
      </c>
      <c r="E518" s="116">
        <v>0</v>
      </c>
      <c r="F518" s="116">
        <v>0</v>
      </c>
      <c r="G518" s="116">
        <v>0</v>
      </c>
      <c r="H518" s="116">
        <v>0</v>
      </c>
      <c r="I518" s="116">
        <v>0</v>
      </c>
      <c r="J518" s="116">
        <v>0</v>
      </c>
      <c r="K518" s="116">
        <v>0</v>
      </c>
      <c r="L518" s="116">
        <v>0</v>
      </c>
      <c r="M518" s="116">
        <v>0</v>
      </c>
      <c r="N518" s="116">
        <v>0</v>
      </c>
      <c r="O518" s="116">
        <v>0</v>
      </c>
      <c r="P518" s="116">
        <v>0</v>
      </c>
      <c r="Q518" s="116">
        <v>0</v>
      </c>
      <c r="R518" s="116">
        <v>0</v>
      </c>
      <c r="S518" s="116">
        <v>0</v>
      </c>
      <c r="T518" s="116">
        <v>0</v>
      </c>
      <c r="U518" s="116">
        <v>0</v>
      </c>
      <c r="V518" s="116">
        <v>0</v>
      </c>
      <c r="W518" s="116">
        <v>0</v>
      </c>
      <c r="X518" s="116">
        <v>0</v>
      </c>
      <c r="Y518" s="116">
        <v>0</v>
      </c>
      <c r="Z518" s="116">
        <v>0</v>
      </c>
      <c r="AA518" s="116">
        <v>0</v>
      </c>
      <c r="AB518" s="116">
        <v>0</v>
      </c>
      <c r="AC518" s="116">
        <v>0</v>
      </c>
      <c r="AD518" s="116">
        <v>0</v>
      </c>
      <c r="AE518" s="116">
        <v>0</v>
      </c>
      <c r="AF518" s="116">
        <v>0</v>
      </c>
      <c r="AG518" s="116">
        <v>0</v>
      </c>
      <c r="AH518" s="116">
        <v>0</v>
      </c>
      <c r="AI518" s="116">
        <v>0</v>
      </c>
      <c r="AJ518" s="116">
        <v>0</v>
      </c>
      <c r="AK518" s="116">
        <v>0</v>
      </c>
      <c r="AL518" s="95">
        <f t="shared" si="13"/>
        <v>0</v>
      </c>
      <c r="AO518" s="70"/>
    </row>
    <row r="519" spans="1:41" ht="33" customHeight="1">
      <c r="A519" s="87">
        <v>1719</v>
      </c>
      <c r="B519" s="88" t="s">
        <v>1155</v>
      </c>
      <c r="C519" s="118" t="s">
        <v>7019</v>
      </c>
      <c r="D519" s="116">
        <v>0</v>
      </c>
      <c r="E519" s="116">
        <v>0</v>
      </c>
      <c r="F519" s="116">
        <v>0</v>
      </c>
      <c r="G519" s="116">
        <v>0</v>
      </c>
      <c r="H519" s="116">
        <v>0</v>
      </c>
      <c r="I519" s="116">
        <v>0</v>
      </c>
      <c r="J519" s="116">
        <v>0</v>
      </c>
      <c r="K519" s="116">
        <v>0</v>
      </c>
      <c r="L519" s="116">
        <v>0</v>
      </c>
      <c r="M519" s="116">
        <v>0</v>
      </c>
      <c r="N519" s="116">
        <v>0</v>
      </c>
      <c r="O519" s="116">
        <v>0</v>
      </c>
      <c r="P519" s="116">
        <v>0</v>
      </c>
      <c r="Q519" s="116">
        <v>0</v>
      </c>
      <c r="R519" s="116">
        <v>0</v>
      </c>
      <c r="S519" s="116">
        <v>0</v>
      </c>
      <c r="T519" s="116">
        <v>0</v>
      </c>
      <c r="U519" s="116">
        <v>0</v>
      </c>
      <c r="V519" s="116">
        <v>0</v>
      </c>
      <c r="W519" s="116">
        <v>0</v>
      </c>
      <c r="X519" s="116">
        <v>0</v>
      </c>
      <c r="Y519" s="116">
        <v>0</v>
      </c>
      <c r="Z519" s="116">
        <v>0</v>
      </c>
      <c r="AA519" s="116">
        <v>0</v>
      </c>
      <c r="AB519" s="116">
        <v>0</v>
      </c>
      <c r="AC519" s="116">
        <v>0</v>
      </c>
      <c r="AD519" s="116">
        <v>0</v>
      </c>
      <c r="AE519" s="116">
        <v>0</v>
      </c>
      <c r="AF519" s="116">
        <v>0</v>
      </c>
      <c r="AG519" s="116">
        <v>0</v>
      </c>
      <c r="AH519" s="116">
        <v>0</v>
      </c>
      <c r="AI519" s="116">
        <v>0</v>
      </c>
      <c r="AJ519" s="116">
        <v>0</v>
      </c>
      <c r="AK519" s="116">
        <v>0</v>
      </c>
      <c r="AL519" s="95">
        <f t="shared" si="13"/>
        <v>0</v>
      </c>
      <c r="AO519" s="70"/>
    </row>
    <row r="520" spans="1:41" ht="33" customHeight="1">
      <c r="A520" s="87">
        <v>1720</v>
      </c>
      <c r="B520" s="88" t="s">
        <v>1156</v>
      </c>
      <c r="C520" s="118" t="s">
        <v>7019</v>
      </c>
      <c r="D520" s="116">
        <v>0</v>
      </c>
      <c r="E520" s="116">
        <v>0</v>
      </c>
      <c r="F520" s="116">
        <v>0</v>
      </c>
      <c r="G520" s="116">
        <v>0</v>
      </c>
      <c r="H520" s="116">
        <v>0</v>
      </c>
      <c r="I520" s="116">
        <v>0</v>
      </c>
      <c r="J520" s="116">
        <v>0</v>
      </c>
      <c r="K520" s="116">
        <v>0</v>
      </c>
      <c r="L520" s="116">
        <v>0</v>
      </c>
      <c r="M520" s="116">
        <v>0</v>
      </c>
      <c r="N520" s="116">
        <v>0</v>
      </c>
      <c r="O520" s="116">
        <v>0</v>
      </c>
      <c r="P520" s="116">
        <v>0</v>
      </c>
      <c r="Q520" s="116">
        <v>0</v>
      </c>
      <c r="R520" s="116">
        <v>0</v>
      </c>
      <c r="S520" s="116">
        <v>0</v>
      </c>
      <c r="T520" s="116">
        <v>0</v>
      </c>
      <c r="U520" s="116">
        <v>0</v>
      </c>
      <c r="V520" s="116">
        <v>0</v>
      </c>
      <c r="W520" s="116">
        <v>0</v>
      </c>
      <c r="X520" s="116">
        <v>0</v>
      </c>
      <c r="Y520" s="116">
        <v>0</v>
      </c>
      <c r="Z520" s="116">
        <v>0</v>
      </c>
      <c r="AA520" s="116">
        <v>0</v>
      </c>
      <c r="AB520" s="116">
        <v>0</v>
      </c>
      <c r="AC520" s="116">
        <v>0</v>
      </c>
      <c r="AD520" s="116">
        <v>0</v>
      </c>
      <c r="AE520" s="116">
        <v>0</v>
      </c>
      <c r="AF520" s="116">
        <v>0</v>
      </c>
      <c r="AG520" s="116">
        <v>0</v>
      </c>
      <c r="AH520" s="116">
        <v>0</v>
      </c>
      <c r="AI520" s="116">
        <v>0</v>
      </c>
      <c r="AJ520" s="116">
        <v>0</v>
      </c>
      <c r="AK520" s="116">
        <v>0</v>
      </c>
      <c r="AL520" s="95">
        <f t="shared" si="13"/>
        <v>0</v>
      </c>
      <c r="AO520" s="70"/>
    </row>
    <row r="521" spans="1:41" ht="33" customHeight="1">
      <c r="A521" s="87">
        <v>1721</v>
      </c>
      <c r="B521" s="88" t="s">
        <v>1157</v>
      </c>
      <c r="C521" s="118" t="s">
        <v>7019</v>
      </c>
      <c r="D521" s="116">
        <v>0</v>
      </c>
      <c r="E521" s="116">
        <v>0</v>
      </c>
      <c r="F521" s="116">
        <v>0</v>
      </c>
      <c r="G521" s="116">
        <v>0</v>
      </c>
      <c r="H521" s="116">
        <v>0</v>
      </c>
      <c r="I521" s="116">
        <v>0</v>
      </c>
      <c r="J521" s="116">
        <v>0</v>
      </c>
      <c r="K521" s="116">
        <v>0</v>
      </c>
      <c r="L521" s="116">
        <v>0</v>
      </c>
      <c r="M521" s="116">
        <v>0</v>
      </c>
      <c r="N521" s="116">
        <v>0</v>
      </c>
      <c r="O521" s="116">
        <v>0</v>
      </c>
      <c r="P521" s="116">
        <v>0</v>
      </c>
      <c r="Q521" s="116">
        <v>0</v>
      </c>
      <c r="R521" s="116">
        <v>0</v>
      </c>
      <c r="S521" s="116">
        <v>0</v>
      </c>
      <c r="T521" s="116">
        <v>0</v>
      </c>
      <c r="U521" s="116">
        <v>0</v>
      </c>
      <c r="V521" s="116">
        <v>0</v>
      </c>
      <c r="W521" s="116">
        <v>0</v>
      </c>
      <c r="X521" s="116">
        <v>0</v>
      </c>
      <c r="Y521" s="116">
        <v>0</v>
      </c>
      <c r="Z521" s="116">
        <v>0</v>
      </c>
      <c r="AA521" s="116">
        <v>0</v>
      </c>
      <c r="AB521" s="116">
        <v>0</v>
      </c>
      <c r="AC521" s="116">
        <v>0</v>
      </c>
      <c r="AD521" s="116">
        <v>0</v>
      </c>
      <c r="AE521" s="116">
        <v>0</v>
      </c>
      <c r="AF521" s="116">
        <v>0</v>
      </c>
      <c r="AG521" s="116">
        <v>0</v>
      </c>
      <c r="AH521" s="116">
        <v>0</v>
      </c>
      <c r="AI521" s="116">
        <v>0</v>
      </c>
      <c r="AJ521" s="116">
        <v>0</v>
      </c>
      <c r="AK521" s="116">
        <v>0</v>
      </c>
      <c r="AL521" s="95">
        <f t="shared" si="13"/>
        <v>0</v>
      </c>
      <c r="AO521" s="70"/>
    </row>
    <row r="522" spans="1:41" ht="33" customHeight="1">
      <c r="A522" s="87">
        <v>1722</v>
      </c>
      <c r="B522" s="88" t="s">
        <v>1158</v>
      </c>
      <c r="C522" s="118" t="s">
        <v>7019</v>
      </c>
      <c r="D522" s="116">
        <v>0</v>
      </c>
      <c r="E522" s="116">
        <v>0</v>
      </c>
      <c r="F522" s="116">
        <v>0</v>
      </c>
      <c r="G522" s="116">
        <v>0</v>
      </c>
      <c r="H522" s="116">
        <v>0</v>
      </c>
      <c r="I522" s="116">
        <v>0</v>
      </c>
      <c r="J522" s="116">
        <v>0</v>
      </c>
      <c r="K522" s="116">
        <v>0</v>
      </c>
      <c r="L522" s="116">
        <v>0</v>
      </c>
      <c r="M522" s="116">
        <v>0</v>
      </c>
      <c r="N522" s="116">
        <v>0</v>
      </c>
      <c r="O522" s="116">
        <v>0</v>
      </c>
      <c r="P522" s="116">
        <v>0</v>
      </c>
      <c r="Q522" s="116">
        <v>0</v>
      </c>
      <c r="R522" s="116">
        <v>0</v>
      </c>
      <c r="S522" s="116">
        <v>0</v>
      </c>
      <c r="T522" s="116">
        <v>0</v>
      </c>
      <c r="U522" s="116">
        <v>0</v>
      </c>
      <c r="V522" s="116">
        <v>0</v>
      </c>
      <c r="W522" s="116">
        <v>0</v>
      </c>
      <c r="X522" s="116">
        <v>0</v>
      </c>
      <c r="Y522" s="116">
        <v>0</v>
      </c>
      <c r="Z522" s="116">
        <v>0</v>
      </c>
      <c r="AA522" s="116">
        <v>0</v>
      </c>
      <c r="AB522" s="116">
        <v>0</v>
      </c>
      <c r="AC522" s="116">
        <v>0</v>
      </c>
      <c r="AD522" s="116">
        <v>0</v>
      </c>
      <c r="AE522" s="116">
        <v>0</v>
      </c>
      <c r="AF522" s="116">
        <v>0</v>
      </c>
      <c r="AG522" s="116">
        <v>0</v>
      </c>
      <c r="AH522" s="116">
        <v>0</v>
      </c>
      <c r="AI522" s="116">
        <v>0</v>
      </c>
      <c r="AJ522" s="116">
        <v>0</v>
      </c>
      <c r="AK522" s="116">
        <v>0</v>
      </c>
      <c r="AL522" s="95">
        <f t="shared" si="13"/>
        <v>0</v>
      </c>
      <c r="AO522" s="70"/>
    </row>
    <row r="523" spans="1:41" ht="33" customHeight="1">
      <c r="A523" s="87">
        <v>1723</v>
      </c>
      <c r="B523" s="88" t="s">
        <v>1159</v>
      </c>
      <c r="C523" s="118" t="s">
        <v>7019</v>
      </c>
      <c r="D523" s="116">
        <v>0</v>
      </c>
      <c r="E523" s="116">
        <v>0</v>
      </c>
      <c r="F523" s="116">
        <v>0</v>
      </c>
      <c r="G523" s="116">
        <v>0</v>
      </c>
      <c r="H523" s="116">
        <v>0</v>
      </c>
      <c r="I523" s="116">
        <v>0</v>
      </c>
      <c r="J523" s="116">
        <v>0</v>
      </c>
      <c r="K523" s="116">
        <v>0</v>
      </c>
      <c r="L523" s="116">
        <v>0</v>
      </c>
      <c r="M523" s="116">
        <v>0</v>
      </c>
      <c r="N523" s="116">
        <v>0</v>
      </c>
      <c r="O523" s="116">
        <v>0</v>
      </c>
      <c r="P523" s="116">
        <v>0</v>
      </c>
      <c r="Q523" s="116">
        <v>0</v>
      </c>
      <c r="R523" s="116">
        <v>0</v>
      </c>
      <c r="S523" s="116">
        <v>0</v>
      </c>
      <c r="T523" s="116">
        <v>0</v>
      </c>
      <c r="U523" s="116">
        <v>0</v>
      </c>
      <c r="V523" s="116">
        <v>0</v>
      </c>
      <c r="W523" s="116">
        <v>0</v>
      </c>
      <c r="X523" s="116">
        <v>0</v>
      </c>
      <c r="Y523" s="116">
        <v>0</v>
      </c>
      <c r="Z523" s="116">
        <v>0</v>
      </c>
      <c r="AA523" s="116">
        <v>0</v>
      </c>
      <c r="AB523" s="116">
        <v>0</v>
      </c>
      <c r="AC523" s="116">
        <v>0</v>
      </c>
      <c r="AD523" s="116">
        <v>0</v>
      </c>
      <c r="AE523" s="116">
        <v>0</v>
      </c>
      <c r="AF523" s="116">
        <v>0</v>
      </c>
      <c r="AG523" s="116">
        <v>0</v>
      </c>
      <c r="AH523" s="116">
        <v>0</v>
      </c>
      <c r="AI523" s="116">
        <v>0</v>
      </c>
      <c r="AJ523" s="116">
        <v>0</v>
      </c>
      <c r="AK523" s="116">
        <v>0</v>
      </c>
      <c r="AL523" s="95">
        <f t="shared" si="13"/>
        <v>0</v>
      </c>
      <c r="AO523" s="70"/>
    </row>
    <row r="524" spans="1:41" ht="33" customHeight="1">
      <c r="A524" s="87">
        <v>1724</v>
      </c>
      <c r="B524" s="88" t="s">
        <v>1160</v>
      </c>
      <c r="C524" s="118" t="s">
        <v>7019</v>
      </c>
      <c r="D524" s="116">
        <v>0</v>
      </c>
      <c r="E524" s="116">
        <v>0</v>
      </c>
      <c r="F524" s="116">
        <v>0</v>
      </c>
      <c r="G524" s="116">
        <v>0</v>
      </c>
      <c r="H524" s="116">
        <v>0</v>
      </c>
      <c r="I524" s="116">
        <v>0</v>
      </c>
      <c r="J524" s="116">
        <v>0</v>
      </c>
      <c r="K524" s="116">
        <v>0</v>
      </c>
      <c r="L524" s="116">
        <v>0</v>
      </c>
      <c r="M524" s="116">
        <v>0</v>
      </c>
      <c r="N524" s="116">
        <v>0</v>
      </c>
      <c r="O524" s="116">
        <v>0</v>
      </c>
      <c r="P524" s="116">
        <v>0</v>
      </c>
      <c r="Q524" s="116">
        <v>0</v>
      </c>
      <c r="R524" s="116">
        <v>0</v>
      </c>
      <c r="S524" s="116">
        <v>0</v>
      </c>
      <c r="T524" s="116">
        <v>0</v>
      </c>
      <c r="U524" s="116">
        <v>0</v>
      </c>
      <c r="V524" s="116">
        <v>0</v>
      </c>
      <c r="W524" s="116">
        <v>0</v>
      </c>
      <c r="X524" s="116">
        <v>0</v>
      </c>
      <c r="Y524" s="116">
        <v>0</v>
      </c>
      <c r="Z524" s="116">
        <v>0</v>
      </c>
      <c r="AA524" s="116">
        <v>0</v>
      </c>
      <c r="AB524" s="116">
        <v>0</v>
      </c>
      <c r="AC524" s="116">
        <v>0</v>
      </c>
      <c r="AD524" s="116">
        <v>0</v>
      </c>
      <c r="AE524" s="116">
        <v>0</v>
      </c>
      <c r="AF524" s="116">
        <v>0</v>
      </c>
      <c r="AG524" s="116">
        <v>0</v>
      </c>
      <c r="AH524" s="116">
        <v>0</v>
      </c>
      <c r="AI524" s="116">
        <v>0</v>
      </c>
      <c r="AJ524" s="116">
        <v>0</v>
      </c>
      <c r="AK524" s="116">
        <v>0</v>
      </c>
      <c r="AL524" s="95">
        <f t="shared" si="13"/>
        <v>0</v>
      </c>
      <c r="AO524" s="70"/>
    </row>
    <row r="525" spans="1:41" ht="33" customHeight="1">
      <c r="A525" s="87">
        <v>1725</v>
      </c>
      <c r="B525" s="88" t="s">
        <v>1161</v>
      </c>
      <c r="C525" s="118" t="s">
        <v>7019</v>
      </c>
      <c r="D525" s="116">
        <v>0</v>
      </c>
      <c r="E525" s="116">
        <v>0</v>
      </c>
      <c r="F525" s="116">
        <v>0</v>
      </c>
      <c r="G525" s="116">
        <v>0</v>
      </c>
      <c r="H525" s="116">
        <v>0</v>
      </c>
      <c r="I525" s="116">
        <v>0</v>
      </c>
      <c r="J525" s="116">
        <v>0</v>
      </c>
      <c r="K525" s="116">
        <v>0</v>
      </c>
      <c r="L525" s="116">
        <v>0</v>
      </c>
      <c r="M525" s="116">
        <v>0</v>
      </c>
      <c r="N525" s="116">
        <v>0</v>
      </c>
      <c r="O525" s="116">
        <v>0</v>
      </c>
      <c r="P525" s="116">
        <v>0</v>
      </c>
      <c r="Q525" s="116">
        <v>0</v>
      </c>
      <c r="R525" s="116">
        <v>0</v>
      </c>
      <c r="S525" s="116">
        <v>0</v>
      </c>
      <c r="T525" s="116">
        <v>0</v>
      </c>
      <c r="U525" s="116">
        <v>0</v>
      </c>
      <c r="V525" s="116">
        <v>0</v>
      </c>
      <c r="W525" s="116">
        <v>0</v>
      </c>
      <c r="X525" s="116">
        <v>0</v>
      </c>
      <c r="Y525" s="116">
        <v>0</v>
      </c>
      <c r="Z525" s="116">
        <v>0</v>
      </c>
      <c r="AA525" s="116">
        <v>0</v>
      </c>
      <c r="AB525" s="116">
        <v>0</v>
      </c>
      <c r="AC525" s="116">
        <v>0</v>
      </c>
      <c r="AD525" s="116">
        <v>0</v>
      </c>
      <c r="AE525" s="116">
        <v>0</v>
      </c>
      <c r="AF525" s="116">
        <v>0</v>
      </c>
      <c r="AG525" s="116">
        <v>0</v>
      </c>
      <c r="AH525" s="116">
        <v>0</v>
      </c>
      <c r="AI525" s="116">
        <v>0</v>
      </c>
      <c r="AJ525" s="116">
        <v>0</v>
      </c>
      <c r="AK525" s="116">
        <v>0</v>
      </c>
      <c r="AL525" s="95">
        <f t="shared" ref="AL525:AL588" si="14">SUM(D525:AK525)</f>
        <v>0</v>
      </c>
      <c r="AO525" s="70"/>
    </row>
    <row r="526" spans="1:41" ht="33" customHeight="1">
      <c r="A526" s="87">
        <v>1726</v>
      </c>
      <c r="B526" s="88" t="s">
        <v>1162</v>
      </c>
      <c r="C526" s="118" t="s">
        <v>7019</v>
      </c>
      <c r="D526" s="116">
        <v>0</v>
      </c>
      <c r="E526" s="116">
        <v>0</v>
      </c>
      <c r="F526" s="116">
        <v>0</v>
      </c>
      <c r="G526" s="116">
        <v>0</v>
      </c>
      <c r="H526" s="116">
        <v>0</v>
      </c>
      <c r="I526" s="116">
        <v>0</v>
      </c>
      <c r="J526" s="116">
        <v>0</v>
      </c>
      <c r="K526" s="116">
        <v>0</v>
      </c>
      <c r="L526" s="116">
        <v>0</v>
      </c>
      <c r="M526" s="116">
        <v>0</v>
      </c>
      <c r="N526" s="116">
        <v>0</v>
      </c>
      <c r="O526" s="116">
        <v>0</v>
      </c>
      <c r="P526" s="116">
        <v>0</v>
      </c>
      <c r="Q526" s="116">
        <v>0</v>
      </c>
      <c r="R526" s="116">
        <v>0</v>
      </c>
      <c r="S526" s="116">
        <v>0</v>
      </c>
      <c r="T526" s="116">
        <v>0</v>
      </c>
      <c r="U526" s="116">
        <v>0</v>
      </c>
      <c r="V526" s="116">
        <v>0</v>
      </c>
      <c r="W526" s="116">
        <v>0</v>
      </c>
      <c r="X526" s="116">
        <v>0</v>
      </c>
      <c r="Y526" s="116">
        <v>0</v>
      </c>
      <c r="Z526" s="116">
        <v>0</v>
      </c>
      <c r="AA526" s="116">
        <v>0</v>
      </c>
      <c r="AB526" s="116">
        <v>0</v>
      </c>
      <c r="AC526" s="116">
        <v>0</v>
      </c>
      <c r="AD526" s="116">
        <v>0</v>
      </c>
      <c r="AE526" s="116">
        <v>0</v>
      </c>
      <c r="AF526" s="116">
        <v>0</v>
      </c>
      <c r="AG526" s="116">
        <v>0</v>
      </c>
      <c r="AH526" s="116">
        <v>0</v>
      </c>
      <c r="AI526" s="116">
        <v>0</v>
      </c>
      <c r="AJ526" s="116">
        <v>0</v>
      </c>
      <c r="AK526" s="116">
        <v>0</v>
      </c>
      <c r="AL526" s="95">
        <f t="shared" si="14"/>
        <v>0</v>
      </c>
      <c r="AO526" s="70"/>
    </row>
    <row r="527" spans="1:41" ht="33" customHeight="1">
      <c r="A527" s="87">
        <v>1727</v>
      </c>
      <c r="B527" s="88" t="s">
        <v>1163</v>
      </c>
      <c r="C527" s="118" t="s">
        <v>7019</v>
      </c>
      <c r="D527" s="116">
        <v>0</v>
      </c>
      <c r="E527" s="116">
        <v>0</v>
      </c>
      <c r="F527" s="116">
        <v>0</v>
      </c>
      <c r="G527" s="116">
        <v>0</v>
      </c>
      <c r="H527" s="116">
        <v>0</v>
      </c>
      <c r="I527" s="116">
        <v>0</v>
      </c>
      <c r="J527" s="116">
        <v>0</v>
      </c>
      <c r="K527" s="116">
        <v>0</v>
      </c>
      <c r="L527" s="116">
        <v>0</v>
      </c>
      <c r="M527" s="116">
        <v>0</v>
      </c>
      <c r="N527" s="116">
        <v>0</v>
      </c>
      <c r="O527" s="116">
        <v>0</v>
      </c>
      <c r="P527" s="116">
        <v>0</v>
      </c>
      <c r="Q527" s="116">
        <v>0</v>
      </c>
      <c r="R527" s="116">
        <v>0</v>
      </c>
      <c r="S527" s="116">
        <v>0</v>
      </c>
      <c r="T527" s="116">
        <v>0</v>
      </c>
      <c r="U527" s="116">
        <v>0</v>
      </c>
      <c r="V527" s="116">
        <v>0</v>
      </c>
      <c r="W527" s="116">
        <v>0</v>
      </c>
      <c r="X527" s="116">
        <v>0</v>
      </c>
      <c r="Y527" s="116">
        <v>0</v>
      </c>
      <c r="Z527" s="116">
        <v>0</v>
      </c>
      <c r="AA527" s="116">
        <v>0</v>
      </c>
      <c r="AB527" s="116">
        <v>0</v>
      </c>
      <c r="AC527" s="116">
        <v>0</v>
      </c>
      <c r="AD527" s="116">
        <v>0</v>
      </c>
      <c r="AE527" s="116">
        <v>0</v>
      </c>
      <c r="AF527" s="116">
        <v>0</v>
      </c>
      <c r="AG527" s="116">
        <v>0</v>
      </c>
      <c r="AH527" s="116">
        <v>0</v>
      </c>
      <c r="AI527" s="116">
        <v>0</v>
      </c>
      <c r="AJ527" s="116">
        <v>0</v>
      </c>
      <c r="AK527" s="116">
        <v>0</v>
      </c>
      <c r="AL527" s="95">
        <f t="shared" si="14"/>
        <v>0</v>
      </c>
      <c r="AO527" s="70"/>
    </row>
    <row r="528" spans="1:41" ht="33" customHeight="1">
      <c r="A528" s="87">
        <v>1728</v>
      </c>
      <c r="B528" s="88" t="s">
        <v>1164</v>
      </c>
      <c r="C528" s="118" t="s">
        <v>7019</v>
      </c>
      <c r="D528" s="116">
        <v>0</v>
      </c>
      <c r="E528" s="116">
        <v>0</v>
      </c>
      <c r="F528" s="116">
        <v>0</v>
      </c>
      <c r="G528" s="116">
        <v>0</v>
      </c>
      <c r="H528" s="116">
        <v>0</v>
      </c>
      <c r="I528" s="116">
        <v>0</v>
      </c>
      <c r="J528" s="116">
        <v>0</v>
      </c>
      <c r="K528" s="116">
        <v>0</v>
      </c>
      <c r="L528" s="116">
        <v>0</v>
      </c>
      <c r="M528" s="116">
        <v>0</v>
      </c>
      <c r="N528" s="116">
        <v>0</v>
      </c>
      <c r="O528" s="116">
        <v>0</v>
      </c>
      <c r="P528" s="116">
        <v>0</v>
      </c>
      <c r="Q528" s="116">
        <v>0</v>
      </c>
      <c r="R528" s="116">
        <v>0</v>
      </c>
      <c r="S528" s="116">
        <v>0</v>
      </c>
      <c r="T528" s="116">
        <v>0</v>
      </c>
      <c r="U528" s="116">
        <v>0</v>
      </c>
      <c r="V528" s="116">
        <v>0</v>
      </c>
      <c r="W528" s="116">
        <v>0</v>
      </c>
      <c r="X528" s="116">
        <v>0</v>
      </c>
      <c r="Y528" s="116">
        <v>0</v>
      </c>
      <c r="Z528" s="116">
        <v>0</v>
      </c>
      <c r="AA528" s="116">
        <v>0</v>
      </c>
      <c r="AB528" s="116">
        <v>0</v>
      </c>
      <c r="AC528" s="116">
        <v>0</v>
      </c>
      <c r="AD528" s="116">
        <v>0</v>
      </c>
      <c r="AE528" s="116">
        <v>0</v>
      </c>
      <c r="AF528" s="116">
        <v>0</v>
      </c>
      <c r="AG528" s="116">
        <v>0</v>
      </c>
      <c r="AH528" s="116">
        <v>0</v>
      </c>
      <c r="AI528" s="116">
        <v>0</v>
      </c>
      <c r="AJ528" s="116">
        <v>0</v>
      </c>
      <c r="AK528" s="116">
        <v>0</v>
      </c>
      <c r="AL528" s="95">
        <f t="shared" si="14"/>
        <v>0</v>
      </c>
      <c r="AO528" s="70"/>
    </row>
    <row r="529" spans="1:41" ht="33" customHeight="1">
      <c r="A529" s="87">
        <v>1729</v>
      </c>
      <c r="B529" s="88" t="s">
        <v>1165</v>
      </c>
      <c r="C529" s="118" t="s">
        <v>7019</v>
      </c>
      <c r="D529" s="116">
        <v>0</v>
      </c>
      <c r="E529" s="116">
        <v>0</v>
      </c>
      <c r="F529" s="116">
        <v>0</v>
      </c>
      <c r="G529" s="116">
        <v>0</v>
      </c>
      <c r="H529" s="116">
        <v>0</v>
      </c>
      <c r="I529" s="116">
        <v>0</v>
      </c>
      <c r="J529" s="116">
        <v>0</v>
      </c>
      <c r="K529" s="116">
        <v>0</v>
      </c>
      <c r="L529" s="116">
        <v>0</v>
      </c>
      <c r="M529" s="116">
        <v>0</v>
      </c>
      <c r="N529" s="116">
        <v>0</v>
      </c>
      <c r="O529" s="116">
        <v>0</v>
      </c>
      <c r="P529" s="116">
        <v>0</v>
      </c>
      <c r="Q529" s="116">
        <v>0</v>
      </c>
      <c r="R529" s="116">
        <v>0</v>
      </c>
      <c r="S529" s="116">
        <v>0</v>
      </c>
      <c r="T529" s="116">
        <v>0</v>
      </c>
      <c r="U529" s="116">
        <v>0</v>
      </c>
      <c r="V529" s="116">
        <v>0</v>
      </c>
      <c r="W529" s="116">
        <v>0</v>
      </c>
      <c r="X529" s="116">
        <v>0</v>
      </c>
      <c r="Y529" s="116">
        <v>0</v>
      </c>
      <c r="Z529" s="116">
        <v>0</v>
      </c>
      <c r="AA529" s="116">
        <v>0</v>
      </c>
      <c r="AB529" s="116">
        <v>0</v>
      </c>
      <c r="AC529" s="116">
        <v>0</v>
      </c>
      <c r="AD529" s="116">
        <v>0</v>
      </c>
      <c r="AE529" s="116">
        <v>0</v>
      </c>
      <c r="AF529" s="116">
        <v>0</v>
      </c>
      <c r="AG529" s="116">
        <v>0</v>
      </c>
      <c r="AH529" s="116">
        <v>0</v>
      </c>
      <c r="AI529" s="116">
        <v>0</v>
      </c>
      <c r="AJ529" s="116">
        <v>0</v>
      </c>
      <c r="AK529" s="116">
        <v>0</v>
      </c>
      <c r="AL529" s="95">
        <f t="shared" si="14"/>
        <v>0</v>
      </c>
      <c r="AO529" s="70"/>
    </row>
    <row r="530" spans="1:41" ht="33" customHeight="1">
      <c r="A530" s="87">
        <v>1730</v>
      </c>
      <c r="B530" s="88" t="s">
        <v>1166</v>
      </c>
      <c r="C530" s="118" t="s">
        <v>7019</v>
      </c>
      <c r="D530" s="116">
        <v>0</v>
      </c>
      <c r="E530" s="116">
        <v>0</v>
      </c>
      <c r="F530" s="116">
        <v>0</v>
      </c>
      <c r="G530" s="116">
        <v>0</v>
      </c>
      <c r="H530" s="116">
        <v>0</v>
      </c>
      <c r="I530" s="116">
        <v>0</v>
      </c>
      <c r="J530" s="116">
        <v>0</v>
      </c>
      <c r="K530" s="116">
        <v>0</v>
      </c>
      <c r="L530" s="116">
        <v>0</v>
      </c>
      <c r="M530" s="116">
        <v>0</v>
      </c>
      <c r="N530" s="116">
        <v>0</v>
      </c>
      <c r="O530" s="116">
        <v>0</v>
      </c>
      <c r="P530" s="116">
        <v>0</v>
      </c>
      <c r="Q530" s="116">
        <v>0</v>
      </c>
      <c r="R530" s="116">
        <v>0</v>
      </c>
      <c r="S530" s="116">
        <v>0</v>
      </c>
      <c r="T530" s="116">
        <v>0</v>
      </c>
      <c r="U530" s="116">
        <v>0</v>
      </c>
      <c r="V530" s="116">
        <v>0</v>
      </c>
      <c r="W530" s="116">
        <v>0</v>
      </c>
      <c r="X530" s="116">
        <v>0</v>
      </c>
      <c r="Y530" s="116">
        <v>0</v>
      </c>
      <c r="Z530" s="116">
        <v>0</v>
      </c>
      <c r="AA530" s="116">
        <v>0</v>
      </c>
      <c r="AB530" s="116">
        <v>0</v>
      </c>
      <c r="AC530" s="116">
        <v>0</v>
      </c>
      <c r="AD530" s="116">
        <v>0</v>
      </c>
      <c r="AE530" s="116">
        <v>0</v>
      </c>
      <c r="AF530" s="116">
        <v>0</v>
      </c>
      <c r="AG530" s="116">
        <v>0</v>
      </c>
      <c r="AH530" s="116">
        <v>0</v>
      </c>
      <c r="AI530" s="116">
        <v>0</v>
      </c>
      <c r="AJ530" s="116">
        <v>0</v>
      </c>
      <c r="AK530" s="116">
        <v>0</v>
      </c>
      <c r="AL530" s="95">
        <f t="shared" si="14"/>
        <v>0</v>
      </c>
      <c r="AO530" s="70"/>
    </row>
    <row r="531" spans="1:41" ht="33" customHeight="1">
      <c r="A531" s="87">
        <v>1731</v>
      </c>
      <c r="B531" s="88" t="s">
        <v>1167</v>
      </c>
      <c r="C531" s="118" t="s">
        <v>7019</v>
      </c>
      <c r="D531" s="116">
        <v>0</v>
      </c>
      <c r="E531" s="116">
        <v>0</v>
      </c>
      <c r="F531" s="116">
        <v>0</v>
      </c>
      <c r="G531" s="116">
        <v>0</v>
      </c>
      <c r="H531" s="116">
        <v>0</v>
      </c>
      <c r="I531" s="116">
        <v>0</v>
      </c>
      <c r="J531" s="116">
        <v>0</v>
      </c>
      <c r="K531" s="116">
        <v>0</v>
      </c>
      <c r="L531" s="116">
        <v>0</v>
      </c>
      <c r="M531" s="116">
        <v>0</v>
      </c>
      <c r="N531" s="116">
        <v>0</v>
      </c>
      <c r="O531" s="116">
        <v>0</v>
      </c>
      <c r="P531" s="116">
        <v>0</v>
      </c>
      <c r="Q531" s="116">
        <v>0</v>
      </c>
      <c r="R531" s="116">
        <v>0</v>
      </c>
      <c r="S531" s="116">
        <v>0</v>
      </c>
      <c r="T531" s="116">
        <v>0</v>
      </c>
      <c r="U531" s="116">
        <v>0</v>
      </c>
      <c r="V531" s="116">
        <v>0</v>
      </c>
      <c r="W531" s="116">
        <v>0</v>
      </c>
      <c r="X531" s="116">
        <v>0</v>
      </c>
      <c r="Y531" s="116">
        <v>0</v>
      </c>
      <c r="Z531" s="116">
        <v>0</v>
      </c>
      <c r="AA531" s="116">
        <v>0</v>
      </c>
      <c r="AB531" s="116">
        <v>0</v>
      </c>
      <c r="AC531" s="116">
        <v>0</v>
      </c>
      <c r="AD531" s="116">
        <v>0</v>
      </c>
      <c r="AE531" s="116">
        <v>0</v>
      </c>
      <c r="AF531" s="116">
        <v>0</v>
      </c>
      <c r="AG531" s="116">
        <v>0</v>
      </c>
      <c r="AH531" s="116">
        <v>0</v>
      </c>
      <c r="AI531" s="116">
        <v>0</v>
      </c>
      <c r="AJ531" s="116">
        <v>0</v>
      </c>
      <c r="AK531" s="116">
        <v>0</v>
      </c>
      <c r="AL531" s="95">
        <f t="shared" si="14"/>
        <v>0</v>
      </c>
      <c r="AO531" s="70"/>
    </row>
    <row r="532" spans="1:41" ht="33" customHeight="1">
      <c r="A532" s="87">
        <v>1732</v>
      </c>
      <c r="B532" s="88" t="s">
        <v>1168</v>
      </c>
      <c r="C532" s="118" t="s">
        <v>7019</v>
      </c>
      <c r="D532" s="116">
        <v>0</v>
      </c>
      <c r="E532" s="116">
        <v>0</v>
      </c>
      <c r="F532" s="116">
        <v>0</v>
      </c>
      <c r="G532" s="116">
        <v>0</v>
      </c>
      <c r="H532" s="116">
        <v>0</v>
      </c>
      <c r="I532" s="116">
        <v>0</v>
      </c>
      <c r="J532" s="116">
        <v>0</v>
      </c>
      <c r="K532" s="116">
        <v>0</v>
      </c>
      <c r="L532" s="116">
        <v>0</v>
      </c>
      <c r="M532" s="116">
        <v>0</v>
      </c>
      <c r="N532" s="116">
        <v>0</v>
      </c>
      <c r="O532" s="116">
        <v>0</v>
      </c>
      <c r="P532" s="116">
        <v>0</v>
      </c>
      <c r="Q532" s="116">
        <v>0</v>
      </c>
      <c r="R532" s="116">
        <v>0</v>
      </c>
      <c r="S532" s="116">
        <v>0</v>
      </c>
      <c r="T532" s="116">
        <v>0</v>
      </c>
      <c r="U532" s="116">
        <v>0</v>
      </c>
      <c r="V532" s="116">
        <v>0</v>
      </c>
      <c r="W532" s="116">
        <v>0</v>
      </c>
      <c r="X532" s="116">
        <v>0</v>
      </c>
      <c r="Y532" s="116">
        <v>0</v>
      </c>
      <c r="Z532" s="116">
        <v>0</v>
      </c>
      <c r="AA532" s="116">
        <v>0</v>
      </c>
      <c r="AB532" s="116">
        <v>0</v>
      </c>
      <c r="AC532" s="116">
        <v>0</v>
      </c>
      <c r="AD532" s="116">
        <v>0</v>
      </c>
      <c r="AE532" s="116">
        <v>0</v>
      </c>
      <c r="AF532" s="116">
        <v>0</v>
      </c>
      <c r="AG532" s="116">
        <v>0</v>
      </c>
      <c r="AH532" s="116">
        <v>0</v>
      </c>
      <c r="AI532" s="116">
        <v>0</v>
      </c>
      <c r="AJ532" s="116">
        <v>0</v>
      </c>
      <c r="AK532" s="116">
        <v>0</v>
      </c>
      <c r="AL532" s="95">
        <f t="shared" si="14"/>
        <v>0</v>
      </c>
      <c r="AO532" s="70"/>
    </row>
    <row r="533" spans="1:41" ht="33" customHeight="1">
      <c r="A533" s="87">
        <v>1733</v>
      </c>
      <c r="B533" s="88" t="s">
        <v>1169</v>
      </c>
      <c r="C533" s="118" t="s">
        <v>7019</v>
      </c>
      <c r="D533" s="116">
        <v>0</v>
      </c>
      <c r="E533" s="116">
        <v>0</v>
      </c>
      <c r="F533" s="116">
        <v>0</v>
      </c>
      <c r="G533" s="116">
        <v>0</v>
      </c>
      <c r="H533" s="116">
        <v>0</v>
      </c>
      <c r="I533" s="116">
        <v>0</v>
      </c>
      <c r="J533" s="116">
        <v>0</v>
      </c>
      <c r="K533" s="116">
        <v>0</v>
      </c>
      <c r="L533" s="116">
        <v>0</v>
      </c>
      <c r="M533" s="116">
        <v>0</v>
      </c>
      <c r="N533" s="116">
        <v>0</v>
      </c>
      <c r="O533" s="116">
        <v>0</v>
      </c>
      <c r="P533" s="116">
        <v>0</v>
      </c>
      <c r="Q533" s="116">
        <v>0</v>
      </c>
      <c r="R533" s="116">
        <v>0</v>
      </c>
      <c r="S533" s="116">
        <v>0</v>
      </c>
      <c r="T533" s="116">
        <v>0</v>
      </c>
      <c r="U533" s="116">
        <v>0</v>
      </c>
      <c r="V533" s="116">
        <v>0</v>
      </c>
      <c r="W533" s="116">
        <v>0</v>
      </c>
      <c r="X533" s="116">
        <v>0</v>
      </c>
      <c r="Y533" s="116">
        <v>0</v>
      </c>
      <c r="Z533" s="116">
        <v>0</v>
      </c>
      <c r="AA533" s="116">
        <v>0</v>
      </c>
      <c r="AB533" s="116">
        <v>0</v>
      </c>
      <c r="AC533" s="116">
        <v>0</v>
      </c>
      <c r="AD533" s="116">
        <v>0</v>
      </c>
      <c r="AE533" s="116">
        <v>0</v>
      </c>
      <c r="AF533" s="116">
        <v>0</v>
      </c>
      <c r="AG533" s="116">
        <v>0</v>
      </c>
      <c r="AH533" s="116">
        <v>0</v>
      </c>
      <c r="AI533" s="116">
        <v>0</v>
      </c>
      <c r="AJ533" s="116">
        <v>0</v>
      </c>
      <c r="AK533" s="116">
        <v>0</v>
      </c>
      <c r="AL533" s="95">
        <f t="shared" si="14"/>
        <v>0</v>
      </c>
      <c r="AO533" s="70"/>
    </row>
    <row r="534" spans="1:41" ht="33" customHeight="1">
      <c r="A534" s="87">
        <v>1734</v>
      </c>
      <c r="B534" s="88" t="s">
        <v>1170</v>
      </c>
      <c r="C534" s="118" t="s">
        <v>7019</v>
      </c>
      <c r="D534" s="116">
        <v>0</v>
      </c>
      <c r="E534" s="116">
        <v>0</v>
      </c>
      <c r="F534" s="116">
        <v>0</v>
      </c>
      <c r="G534" s="116">
        <v>0</v>
      </c>
      <c r="H534" s="116">
        <v>0</v>
      </c>
      <c r="I534" s="116">
        <v>0</v>
      </c>
      <c r="J534" s="116">
        <v>0</v>
      </c>
      <c r="K534" s="116">
        <v>0</v>
      </c>
      <c r="L534" s="116">
        <v>0</v>
      </c>
      <c r="M534" s="116">
        <v>0</v>
      </c>
      <c r="N534" s="116">
        <v>0</v>
      </c>
      <c r="O534" s="116">
        <v>0</v>
      </c>
      <c r="P534" s="116">
        <v>0</v>
      </c>
      <c r="Q534" s="116">
        <v>0</v>
      </c>
      <c r="R534" s="116">
        <v>0</v>
      </c>
      <c r="S534" s="116">
        <v>0</v>
      </c>
      <c r="T534" s="116">
        <v>0</v>
      </c>
      <c r="U534" s="116">
        <v>0</v>
      </c>
      <c r="V534" s="116">
        <v>0</v>
      </c>
      <c r="W534" s="116">
        <v>0</v>
      </c>
      <c r="X534" s="116">
        <v>0</v>
      </c>
      <c r="Y534" s="116">
        <v>0</v>
      </c>
      <c r="Z534" s="116">
        <v>0</v>
      </c>
      <c r="AA534" s="116">
        <v>0</v>
      </c>
      <c r="AB534" s="116">
        <v>0</v>
      </c>
      <c r="AC534" s="116">
        <v>0</v>
      </c>
      <c r="AD534" s="116">
        <v>0</v>
      </c>
      <c r="AE534" s="116">
        <v>0</v>
      </c>
      <c r="AF534" s="116">
        <v>0</v>
      </c>
      <c r="AG534" s="116">
        <v>0</v>
      </c>
      <c r="AH534" s="116">
        <v>0</v>
      </c>
      <c r="AI534" s="116">
        <v>0</v>
      </c>
      <c r="AJ534" s="116">
        <v>0</v>
      </c>
      <c r="AK534" s="116">
        <v>0</v>
      </c>
      <c r="AL534" s="95">
        <f t="shared" si="14"/>
        <v>0</v>
      </c>
      <c r="AO534" s="70"/>
    </row>
    <row r="535" spans="1:41" ht="33" customHeight="1">
      <c r="A535" s="87">
        <v>1735</v>
      </c>
      <c r="B535" s="88" t="s">
        <v>1171</v>
      </c>
      <c r="C535" s="118" t="s">
        <v>7019</v>
      </c>
      <c r="D535" s="116">
        <v>0</v>
      </c>
      <c r="E535" s="116">
        <v>0</v>
      </c>
      <c r="F535" s="116">
        <v>0</v>
      </c>
      <c r="G535" s="116">
        <v>0</v>
      </c>
      <c r="H535" s="116">
        <v>0</v>
      </c>
      <c r="I535" s="116">
        <v>0</v>
      </c>
      <c r="J535" s="116">
        <v>0</v>
      </c>
      <c r="K535" s="116">
        <v>0</v>
      </c>
      <c r="L535" s="116">
        <v>0</v>
      </c>
      <c r="M535" s="116">
        <v>0</v>
      </c>
      <c r="N535" s="116">
        <v>0</v>
      </c>
      <c r="O535" s="116">
        <v>0</v>
      </c>
      <c r="P535" s="116">
        <v>0</v>
      </c>
      <c r="Q535" s="116">
        <v>0</v>
      </c>
      <c r="R535" s="116">
        <v>0</v>
      </c>
      <c r="S535" s="116">
        <v>0</v>
      </c>
      <c r="T535" s="116">
        <v>0</v>
      </c>
      <c r="U535" s="116">
        <v>0</v>
      </c>
      <c r="V535" s="116">
        <v>0</v>
      </c>
      <c r="W535" s="116">
        <v>0</v>
      </c>
      <c r="X535" s="116">
        <v>0</v>
      </c>
      <c r="Y535" s="116">
        <v>0</v>
      </c>
      <c r="Z535" s="116">
        <v>0</v>
      </c>
      <c r="AA535" s="116">
        <v>0</v>
      </c>
      <c r="AB535" s="116">
        <v>0</v>
      </c>
      <c r="AC535" s="116">
        <v>0</v>
      </c>
      <c r="AD535" s="116">
        <v>0</v>
      </c>
      <c r="AE535" s="116">
        <v>0</v>
      </c>
      <c r="AF535" s="116">
        <v>0</v>
      </c>
      <c r="AG535" s="116">
        <v>0</v>
      </c>
      <c r="AH535" s="116">
        <v>0</v>
      </c>
      <c r="AI535" s="116">
        <v>0</v>
      </c>
      <c r="AJ535" s="116">
        <v>0</v>
      </c>
      <c r="AK535" s="116">
        <v>0</v>
      </c>
      <c r="AL535" s="95">
        <f t="shared" si="14"/>
        <v>0</v>
      </c>
      <c r="AO535" s="70"/>
    </row>
    <row r="536" spans="1:41" ht="33" customHeight="1">
      <c r="A536" s="87">
        <v>1736</v>
      </c>
      <c r="B536" s="88" t="s">
        <v>1172</v>
      </c>
      <c r="C536" s="118" t="s">
        <v>7019</v>
      </c>
      <c r="D536" s="116">
        <v>0</v>
      </c>
      <c r="E536" s="116">
        <v>0</v>
      </c>
      <c r="F536" s="116">
        <v>0</v>
      </c>
      <c r="G536" s="116">
        <v>0</v>
      </c>
      <c r="H536" s="116">
        <v>0</v>
      </c>
      <c r="I536" s="116">
        <v>0</v>
      </c>
      <c r="J536" s="116">
        <v>0</v>
      </c>
      <c r="K536" s="116">
        <v>0</v>
      </c>
      <c r="L536" s="116">
        <v>0</v>
      </c>
      <c r="M536" s="116">
        <v>0</v>
      </c>
      <c r="N536" s="116">
        <v>0</v>
      </c>
      <c r="O536" s="116">
        <v>0</v>
      </c>
      <c r="P536" s="116">
        <v>0</v>
      </c>
      <c r="Q536" s="116">
        <v>0</v>
      </c>
      <c r="R536" s="116">
        <v>0</v>
      </c>
      <c r="S536" s="116">
        <v>0</v>
      </c>
      <c r="T536" s="116">
        <v>0</v>
      </c>
      <c r="U536" s="116">
        <v>0</v>
      </c>
      <c r="V536" s="116">
        <v>0</v>
      </c>
      <c r="W536" s="116">
        <v>0</v>
      </c>
      <c r="X536" s="116">
        <v>0</v>
      </c>
      <c r="Y536" s="116">
        <v>0</v>
      </c>
      <c r="Z536" s="116">
        <v>0</v>
      </c>
      <c r="AA536" s="116">
        <v>0</v>
      </c>
      <c r="AB536" s="116">
        <v>0</v>
      </c>
      <c r="AC536" s="116">
        <v>0</v>
      </c>
      <c r="AD536" s="116">
        <v>0</v>
      </c>
      <c r="AE536" s="116">
        <v>0</v>
      </c>
      <c r="AF536" s="116">
        <v>0</v>
      </c>
      <c r="AG536" s="116">
        <v>0</v>
      </c>
      <c r="AH536" s="116">
        <v>0</v>
      </c>
      <c r="AI536" s="116">
        <v>0</v>
      </c>
      <c r="AJ536" s="116">
        <v>0</v>
      </c>
      <c r="AK536" s="116">
        <v>0</v>
      </c>
      <c r="AL536" s="95">
        <f t="shared" si="14"/>
        <v>0</v>
      </c>
      <c r="AO536" s="70"/>
    </row>
    <row r="537" spans="1:41" ht="33" customHeight="1">
      <c r="A537" s="87">
        <v>1737</v>
      </c>
      <c r="B537" s="88" t="s">
        <v>1173</v>
      </c>
      <c r="C537" s="118" t="s">
        <v>7019</v>
      </c>
      <c r="D537" s="116">
        <v>0</v>
      </c>
      <c r="E537" s="116">
        <v>0</v>
      </c>
      <c r="F537" s="116">
        <v>0</v>
      </c>
      <c r="G537" s="116">
        <v>0</v>
      </c>
      <c r="H537" s="116">
        <v>0</v>
      </c>
      <c r="I537" s="116">
        <v>0</v>
      </c>
      <c r="J537" s="116">
        <v>0</v>
      </c>
      <c r="K537" s="116">
        <v>0</v>
      </c>
      <c r="L537" s="116">
        <v>0</v>
      </c>
      <c r="M537" s="116">
        <v>0</v>
      </c>
      <c r="N537" s="116">
        <v>0</v>
      </c>
      <c r="O537" s="116">
        <v>0</v>
      </c>
      <c r="P537" s="116">
        <v>0</v>
      </c>
      <c r="Q537" s="116">
        <v>0</v>
      </c>
      <c r="R537" s="116">
        <v>0</v>
      </c>
      <c r="S537" s="116">
        <v>0</v>
      </c>
      <c r="T537" s="116">
        <v>0</v>
      </c>
      <c r="U537" s="116">
        <v>0</v>
      </c>
      <c r="V537" s="116">
        <v>0</v>
      </c>
      <c r="W537" s="116">
        <v>0</v>
      </c>
      <c r="X537" s="116">
        <v>0</v>
      </c>
      <c r="Y537" s="116">
        <v>0</v>
      </c>
      <c r="Z537" s="116">
        <v>0</v>
      </c>
      <c r="AA537" s="116">
        <v>0</v>
      </c>
      <c r="AB537" s="116">
        <v>0</v>
      </c>
      <c r="AC537" s="116">
        <v>0</v>
      </c>
      <c r="AD537" s="116">
        <v>0</v>
      </c>
      <c r="AE537" s="116">
        <v>0</v>
      </c>
      <c r="AF537" s="116">
        <v>0</v>
      </c>
      <c r="AG537" s="116">
        <v>0</v>
      </c>
      <c r="AH537" s="116">
        <v>0</v>
      </c>
      <c r="AI537" s="116">
        <v>0</v>
      </c>
      <c r="AJ537" s="116">
        <v>0</v>
      </c>
      <c r="AK537" s="116">
        <v>0</v>
      </c>
      <c r="AL537" s="95">
        <f t="shared" si="14"/>
        <v>0</v>
      </c>
      <c r="AO537" s="70"/>
    </row>
    <row r="538" spans="1:41" ht="33" customHeight="1">
      <c r="A538" s="87">
        <v>1738</v>
      </c>
      <c r="B538" s="88" t="s">
        <v>1174</v>
      </c>
      <c r="C538" s="118" t="s">
        <v>7019</v>
      </c>
      <c r="D538" s="116">
        <v>0</v>
      </c>
      <c r="E538" s="116">
        <v>0</v>
      </c>
      <c r="F538" s="116">
        <v>0</v>
      </c>
      <c r="G538" s="116">
        <v>0</v>
      </c>
      <c r="H538" s="116">
        <v>0</v>
      </c>
      <c r="I538" s="116">
        <v>0</v>
      </c>
      <c r="J538" s="116">
        <v>0</v>
      </c>
      <c r="K538" s="116">
        <v>0</v>
      </c>
      <c r="L538" s="116">
        <v>0</v>
      </c>
      <c r="M538" s="116">
        <v>0</v>
      </c>
      <c r="N538" s="116">
        <v>0</v>
      </c>
      <c r="O538" s="116">
        <v>0</v>
      </c>
      <c r="P538" s="116">
        <v>0</v>
      </c>
      <c r="Q538" s="116">
        <v>0</v>
      </c>
      <c r="R538" s="116">
        <v>0</v>
      </c>
      <c r="S538" s="116">
        <v>0</v>
      </c>
      <c r="T538" s="116">
        <v>0</v>
      </c>
      <c r="U538" s="116">
        <v>0</v>
      </c>
      <c r="V538" s="116">
        <v>0</v>
      </c>
      <c r="W538" s="116">
        <v>0</v>
      </c>
      <c r="X538" s="116">
        <v>0</v>
      </c>
      <c r="Y538" s="116">
        <v>0</v>
      </c>
      <c r="Z538" s="116">
        <v>0</v>
      </c>
      <c r="AA538" s="116">
        <v>0</v>
      </c>
      <c r="AB538" s="116">
        <v>0</v>
      </c>
      <c r="AC538" s="116">
        <v>0</v>
      </c>
      <c r="AD538" s="116">
        <v>0</v>
      </c>
      <c r="AE538" s="116">
        <v>0</v>
      </c>
      <c r="AF538" s="116">
        <v>0</v>
      </c>
      <c r="AG538" s="116">
        <v>0</v>
      </c>
      <c r="AH538" s="116">
        <v>0</v>
      </c>
      <c r="AI538" s="116">
        <v>0</v>
      </c>
      <c r="AJ538" s="116">
        <v>0</v>
      </c>
      <c r="AK538" s="116">
        <v>0</v>
      </c>
      <c r="AL538" s="95">
        <f t="shared" si="14"/>
        <v>0</v>
      </c>
      <c r="AO538" s="70"/>
    </row>
    <row r="539" spans="1:41" ht="33" customHeight="1">
      <c r="A539" s="87">
        <v>1739</v>
      </c>
      <c r="B539" s="88" t="s">
        <v>1175</v>
      </c>
      <c r="C539" s="118" t="s">
        <v>7019</v>
      </c>
      <c r="D539" s="116">
        <v>0</v>
      </c>
      <c r="E539" s="116">
        <v>0</v>
      </c>
      <c r="F539" s="116">
        <v>0</v>
      </c>
      <c r="G539" s="116">
        <v>0</v>
      </c>
      <c r="H539" s="116">
        <v>0</v>
      </c>
      <c r="I539" s="116">
        <v>0</v>
      </c>
      <c r="J539" s="116">
        <v>0</v>
      </c>
      <c r="K539" s="116">
        <v>0</v>
      </c>
      <c r="L539" s="116">
        <v>0</v>
      </c>
      <c r="M539" s="116">
        <v>0</v>
      </c>
      <c r="N539" s="116">
        <v>0</v>
      </c>
      <c r="O539" s="116">
        <v>0</v>
      </c>
      <c r="P539" s="116">
        <v>0</v>
      </c>
      <c r="Q539" s="116">
        <v>0</v>
      </c>
      <c r="R539" s="116">
        <v>0</v>
      </c>
      <c r="S539" s="116">
        <v>0</v>
      </c>
      <c r="T539" s="116">
        <v>0</v>
      </c>
      <c r="U539" s="116">
        <v>0</v>
      </c>
      <c r="V539" s="116">
        <v>0</v>
      </c>
      <c r="W539" s="116">
        <v>0</v>
      </c>
      <c r="X539" s="116">
        <v>0</v>
      </c>
      <c r="Y539" s="116">
        <v>0</v>
      </c>
      <c r="Z539" s="116">
        <v>0</v>
      </c>
      <c r="AA539" s="116">
        <v>0</v>
      </c>
      <c r="AB539" s="116">
        <v>0</v>
      </c>
      <c r="AC539" s="116">
        <v>0</v>
      </c>
      <c r="AD539" s="116">
        <v>0</v>
      </c>
      <c r="AE539" s="116">
        <v>0</v>
      </c>
      <c r="AF539" s="116">
        <v>0</v>
      </c>
      <c r="AG539" s="116">
        <v>0</v>
      </c>
      <c r="AH539" s="116">
        <v>0</v>
      </c>
      <c r="AI539" s="116">
        <v>0</v>
      </c>
      <c r="AJ539" s="116">
        <v>0</v>
      </c>
      <c r="AK539" s="116">
        <v>0</v>
      </c>
      <c r="AL539" s="95">
        <f t="shared" si="14"/>
        <v>0</v>
      </c>
      <c r="AO539" s="70"/>
    </row>
    <row r="540" spans="1:41" ht="33" customHeight="1">
      <c r="A540" s="87">
        <v>1740</v>
      </c>
      <c r="B540" s="88" t="s">
        <v>1176</v>
      </c>
      <c r="C540" s="118" t="s">
        <v>7019</v>
      </c>
      <c r="D540" s="116">
        <v>0</v>
      </c>
      <c r="E540" s="116">
        <v>0</v>
      </c>
      <c r="F540" s="116">
        <v>0</v>
      </c>
      <c r="G540" s="116">
        <v>0</v>
      </c>
      <c r="H540" s="116">
        <v>0</v>
      </c>
      <c r="I540" s="116">
        <v>0</v>
      </c>
      <c r="J540" s="116">
        <v>0</v>
      </c>
      <c r="K540" s="116">
        <v>0</v>
      </c>
      <c r="L540" s="116">
        <v>0</v>
      </c>
      <c r="M540" s="116">
        <v>0</v>
      </c>
      <c r="N540" s="116">
        <v>0</v>
      </c>
      <c r="O540" s="116">
        <v>0</v>
      </c>
      <c r="P540" s="116">
        <v>0</v>
      </c>
      <c r="Q540" s="116">
        <v>0</v>
      </c>
      <c r="R540" s="116">
        <v>0</v>
      </c>
      <c r="S540" s="116">
        <v>0</v>
      </c>
      <c r="T540" s="116">
        <v>0</v>
      </c>
      <c r="U540" s="116">
        <v>0</v>
      </c>
      <c r="V540" s="116">
        <v>0</v>
      </c>
      <c r="W540" s="116">
        <v>0</v>
      </c>
      <c r="X540" s="116">
        <v>0</v>
      </c>
      <c r="Y540" s="116">
        <v>0</v>
      </c>
      <c r="Z540" s="116">
        <v>0</v>
      </c>
      <c r="AA540" s="116">
        <v>0</v>
      </c>
      <c r="AB540" s="116">
        <v>0</v>
      </c>
      <c r="AC540" s="116">
        <v>0</v>
      </c>
      <c r="AD540" s="116">
        <v>0</v>
      </c>
      <c r="AE540" s="116">
        <v>0</v>
      </c>
      <c r="AF540" s="116">
        <v>0</v>
      </c>
      <c r="AG540" s="116">
        <v>0</v>
      </c>
      <c r="AH540" s="116">
        <v>0</v>
      </c>
      <c r="AI540" s="116">
        <v>0</v>
      </c>
      <c r="AJ540" s="116">
        <v>0</v>
      </c>
      <c r="AK540" s="116">
        <v>0</v>
      </c>
      <c r="AL540" s="95">
        <f t="shared" si="14"/>
        <v>0</v>
      </c>
      <c r="AO540" s="70"/>
    </row>
    <row r="541" spans="1:41" ht="33" customHeight="1">
      <c r="A541" s="87">
        <v>1741</v>
      </c>
      <c r="B541" s="88" t="s">
        <v>1177</v>
      </c>
      <c r="C541" s="118" t="s">
        <v>7019</v>
      </c>
      <c r="D541" s="116">
        <v>0</v>
      </c>
      <c r="E541" s="116">
        <v>0</v>
      </c>
      <c r="F541" s="116">
        <v>0</v>
      </c>
      <c r="G541" s="116">
        <v>0</v>
      </c>
      <c r="H541" s="116">
        <v>0</v>
      </c>
      <c r="I541" s="116">
        <v>0</v>
      </c>
      <c r="J541" s="116">
        <v>0</v>
      </c>
      <c r="K541" s="116">
        <v>0</v>
      </c>
      <c r="L541" s="116">
        <v>0</v>
      </c>
      <c r="M541" s="116">
        <v>0</v>
      </c>
      <c r="N541" s="116">
        <v>0</v>
      </c>
      <c r="O541" s="116">
        <v>0</v>
      </c>
      <c r="P541" s="116">
        <v>0</v>
      </c>
      <c r="Q541" s="116">
        <v>0</v>
      </c>
      <c r="R541" s="116">
        <v>0</v>
      </c>
      <c r="S541" s="116">
        <v>0</v>
      </c>
      <c r="T541" s="116">
        <v>0</v>
      </c>
      <c r="U541" s="116">
        <v>0</v>
      </c>
      <c r="V541" s="116">
        <v>0</v>
      </c>
      <c r="W541" s="116">
        <v>0</v>
      </c>
      <c r="X541" s="116">
        <v>0</v>
      </c>
      <c r="Y541" s="116">
        <v>0</v>
      </c>
      <c r="Z541" s="116">
        <v>0</v>
      </c>
      <c r="AA541" s="116">
        <v>0</v>
      </c>
      <c r="AB541" s="116">
        <v>0</v>
      </c>
      <c r="AC541" s="116">
        <v>0</v>
      </c>
      <c r="AD541" s="116">
        <v>0</v>
      </c>
      <c r="AE541" s="116">
        <v>0</v>
      </c>
      <c r="AF541" s="116">
        <v>0</v>
      </c>
      <c r="AG541" s="116">
        <v>0</v>
      </c>
      <c r="AH541" s="116">
        <v>0</v>
      </c>
      <c r="AI541" s="116">
        <v>0</v>
      </c>
      <c r="AJ541" s="116">
        <v>0</v>
      </c>
      <c r="AK541" s="116">
        <v>0</v>
      </c>
      <c r="AL541" s="95">
        <f t="shared" si="14"/>
        <v>0</v>
      </c>
      <c r="AO541" s="70"/>
    </row>
    <row r="542" spans="1:41" ht="33" customHeight="1">
      <c r="A542" s="87">
        <v>1742</v>
      </c>
      <c r="B542" s="88" t="s">
        <v>1178</v>
      </c>
      <c r="C542" s="118" t="s">
        <v>7019</v>
      </c>
      <c r="D542" s="116">
        <v>0</v>
      </c>
      <c r="E542" s="116">
        <v>0</v>
      </c>
      <c r="F542" s="116">
        <v>0</v>
      </c>
      <c r="G542" s="116">
        <v>0</v>
      </c>
      <c r="H542" s="116">
        <v>0</v>
      </c>
      <c r="I542" s="116">
        <v>0</v>
      </c>
      <c r="J542" s="116">
        <v>0</v>
      </c>
      <c r="K542" s="116">
        <v>0</v>
      </c>
      <c r="L542" s="116">
        <v>0</v>
      </c>
      <c r="M542" s="116">
        <v>0</v>
      </c>
      <c r="N542" s="116">
        <v>0</v>
      </c>
      <c r="O542" s="116">
        <v>0</v>
      </c>
      <c r="P542" s="116">
        <v>0</v>
      </c>
      <c r="Q542" s="116">
        <v>0</v>
      </c>
      <c r="R542" s="116">
        <v>0</v>
      </c>
      <c r="S542" s="116">
        <v>0</v>
      </c>
      <c r="T542" s="116">
        <v>0</v>
      </c>
      <c r="U542" s="116">
        <v>0</v>
      </c>
      <c r="V542" s="116">
        <v>0</v>
      </c>
      <c r="W542" s="116">
        <v>0</v>
      </c>
      <c r="X542" s="116">
        <v>0</v>
      </c>
      <c r="Y542" s="116">
        <v>0</v>
      </c>
      <c r="Z542" s="116">
        <v>0</v>
      </c>
      <c r="AA542" s="116">
        <v>0</v>
      </c>
      <c r="AB542" s="116">
        <v>0</v>
      </c>
      <c r="AC542" s="116">
        <v>0</v>
      </c>
      <c r="AD542" s="116">
        <v>0</v>
      </c>
      <c r="AE542" s="116">
        <v>0</v>
      </c>
      <c r="AF542" s="116">
        <v>0</v>
      </c>
      <c r="AG542" s="116">
        <v>0</v>
      </c>
      <c r="AH542" s="116">
        <v>0</v>
      </c>
      <c r="AI542" s="116">
        <v>0</v>
      </c>
      <c r="AJ542" s="116">
        <v>0</v>
      </c>
      <c r="AK542" s="116">
        <v>0</v>
      </c>
      <c r="AL542" s="95">
        <f t="shared" si="14"/>
        <v>0</v>
      </c>
      <c r="AO542" s="70"/>
    </row>
    <row r="543" spans="1:41" ht="33" customHeight="1">
      <c r="A543" s="87">
        <v>1743</v>
      </c>
      <c r="B543" s="88" t="s">
        <v>1179</v>
      </c>
      <c r="C543" s="118" t="s">
        <v>7019</v>
      </c>
      <c r="D543" s="116">
        <v>0</v>
      </c>
      <c r="E543" s="116">
        <v>0</v>
      </c>
      <c r="F543" s="116">
        <v>0</v>
      </c>
      <c r="G543" s="116">
        <v>0</v>
      </c>
      <c r="H543" s="116">
        <v>0</v>
      </c>
      <c r="I543" s="116">
        <v>0</v>
      </c>
      <c r="J543" s="116">
        <v>0</v>
      </c>
      <c r="K543" s="116">
        <v>0</v>
      </c>
      <c r="L543" s="116">
        <v>0</v>
      </c>
      <c r="M543" s="116">
        <v>0</v>
      </c>
      <c r="N543" s="116">
        <v>0</v>
      </c>
      <c r="O543" s="116">
        <v>0</v>
      </c>
      <c r="P543" s="116">
        <v>0</v>
      </c>
      <c r="Q543" s="116">
        <v>0</v>
      </c>
      <c r="R543" s="116">
        <v>0</v>
      </c>
      <c r="S543" s="116">
        <v>0</v>
      </c>
      <c r="T543" s="116">
        <v>0</v>
      </c>
      <c r="U543" s="116">
        <v>0</v>
      </c>
      <c r="V543" s="116">
        <v>0</v>
      </c>
      <c r="W543" s="116">
        <v>0</v>
      </c>
      <c r="X543" s="116">
        <v>0</v>
      </c>
      <c r="Y543" s="116">
        <v>0</v>
      </c>
      <c r="Z543" s="116">
        <v>0</v>
      </c>
      <c r="AA543" s="116">
        <v>0</v>
      </c>
      <c r="AB543" s="116">
        <v>0</v>
      </c>
      <c r="AC543" s="116">
        <v>0</v>
      </c>
      <c r="AD543" s="116">
        <v>0</v>
      </c>
      <c r="AE543" s="116">
        <v>0</v>
      </c>
      <c r="AF543" s="116">
        <v>0</v>
      </c>
      <c r="AG543" s="116">
        <v>0</v>
      </c>
      <c r="AH543" s="116">
        <v>0</v>
      </c>
      <c r="AI543" s="116">
        <v>0</v>
      </c>
      <c r="AJ543" s="116">
        <v>0</v>
      </c>
      <c r="AK543" s="116">
        <v>0</v>
      </c>
      <c r="AL543" s="95">
        <f t="shared" si="14"/>
        <v>0</v>
      </c>
      <c r="AO543" s="70"/>
    </row>
    <row r="544" spans="1:41" ht="33" customHeight="1">
      <c r="A544" s="87">
        <v>1744</v>
      </c>
      <c r="B544" s="88" t="s">
        <v>1180</v>
      </c>
      <c r="C544" s="118" t="s">
        <v>7019</v>
      </c>
      <c r="D544" s="116">
        <v>0</v>
      </c>
      <c r="E544" s="116">
        <v>0</v>
      </c>
      <c r="F544" s="116">
        <v>0</v>
      </c>
      <c r="G544" s="116">
        <v>0</v>
      </c>
      <c r="H544" s="116">
        <v>0</v>
      </c>
      <c r="I544" s="116">
        <v>0</v>
      </c>
      <c r="J544" s="116">
        <v>0</v>
      </c>
      <c r="K544" s="116">
        <v>0</v>
      </c>
      <c r="L544" s="116">
        <v>0</v>
      </c>
      <c r="M544" s="116">
        <v>0</v>
      </c>
      <c r="N544" s="116">
        <v>0</v>
      </c>
      <c r="O544" s="116">
        <v>0</v>
      </c>
      <c r="P544" s="116">
        <v>0</v>
      </c>
      <c r="Q544" s="116">
        <v>0</v>
      </c>
      <c r="R544" s="116">
        <v>0</v>
      </c>
      <c r="S544" s="116">
        <v>0</v>
      </c>
      <c r="T544" s="116">
        <v>0</v>
      </c>
      <c r="U544" s="116">
        <v>0</v>
      </c>
      <c r="V544" s="116">
        <v>0</v>
      </c>
      <c r="W544" s="116">
        <v>0</v>
      </c>
      <c r="X544" s="116">
        <v>0</v>
      </c>
      <c r="Y544" s="116">
        <v>0</v>
      </c>
      <c r="Z544" s="116">
        <v>0</v>
      </c>
      <c r="AA544" s="116">
        <v>0</v>
      </c>
      <c r="AB544" s="116">
        <v>0</v>
      </c>
      <c r="AC544" s="116">
        <v>0</v>
      </c>
      <c r="AD544" s="116">
        <v>0</v>
      </c>
      <c r="AE544" s="116">
        <v>0</v>
      </c>
      <c r="AF544" s="116">
        <v>0</v>
      </c>
      <c r="AG544" s="116">
        <v>0</v>
      </c>
      <c r="AH544" s="116">
        <v>0</v>
      </c>
      <c r="AI544" s="116">
        <v>0</v>
      </c>
      <c r="AJ544" s="116">
        <v>0</v>
      </c>
      <c r="AK544" s="116">
        <v>0</v>
      </c>
      <c r="AL544" s="95">
        <f t="shared" si="14"/>
        <v>0</v>
      </c>
      <c r="AO544" s="70"/>
    </row>
    <row r="545" spans="1:41" ht="33" customHeight="1">
      <c r="A545" s="87">
        <v>1745</v>
      </c>
      <c r="B545" s="88" t="s">
        <v>1181</v>
      </c>
      <c r="C545" s="118" t="s">
        <v>7019</v>
      </c>
      <c r="D545" s="116">
        <v>0</v>
      </c>
      <c r="E545" s="116">
        <v>0</v>
      </c>
      <c r="F545" s="116">
        <v>0</v>
      </c>
      <c r="G545" s="116">
        <v>0</v>
      </c>
      <c r="H545" s="116">
        <v>0</v>
      </c>
      <c r="I545" s="116">
        <v>0</v>
      </c>
      <c r="J545" s="116">
        <v>0</v>
      </c>
      <c r="K545" s="116">
        <v>0</v>
      </c>
      <c r="L545" s="116">
        <v>0</v>
      </c>
      <c r="M545" s="116">
        <v>0</v>
      </c>
      <c r="N545" s="116">
        <v>0</v>
      </c>
      <c r="O545" s="116">
        <v>0</v>
      </c>
      <c r="P545" s="116">
        <v>0</v>
      </c>
      <c r="Q545" s="116">
        <v>0</v>
      </c>
      <c r="R545" s="116">
        <v>0</v>
      </c>
      <c r="S545" s="116">
        <v>0</v>
      </c>
      <c r="T545" s="116">
        <v>0</v>
      </c>
      <c r="U545" s="116">
        <v>0</v>
      </c>
      <c r="V545" s="116">
        <v>0</v>
      </c>
      <c r="W545" s="116">
        <v>0</v>
      </c>
      <c r="X545" s="116">
        <v>0</v>
      </c>
      <c r="Y545" s="116">
        <v>0</v>
      </c>
      <c r="Z545" s="116">
        <v>0</v>
      </c>
      <c r="AA545" s="116">
        <v>0</v>
      </c>
      <c r="AB545" s="116">
        <v>0</v>
      </c>
      <c r="AC545" s="116">
        <v>0</v>
      </c>
      <c r="AD545" s="116">
        <v>0</v>
      </c>
      <c r="AE545" s="116">
        <v>0</v>
      </c>
      <c r="AF545" s="116">
        <v>0</v>
      </c>
      <c r="AG545" s="116">
        <v>0</v>
      </c>
      <c r="AH545" s="116">
        <v>0</v>
      </c>
      <c r="AI545" s="116">
        <v>0</v>
      </c>
      <c r="AJ545" s="116">
        <v>0</v>
      </c>
      <c r="AK545" s="116">
        <v>0</v>
      </c>
      <c r="AL545" s="95">
        <f t="shared" si="14"/>
        <v>0</v>
      </c>
      <c r="AO545" s="70"/>
    </row>
    <row r="546" spans="1:41" ht="33" customHeight="1">
      <c r="A546" s="87">
        <v>1746</v>
      </c>
      <c r="B546" s="88" t="s">
        <v>1182</v>
      </c>
      <c r="C546" s="118" t="s">
        <v>7019</v>
      </c>
      <c r="D546" s="116">
        <v>0</v>
      </c>
      <c r="E546" s="116">
        <v>0</v>
      </c>
      <c r="F546" s="116">
        <v>0</v>
      </c>
      <c r="G546" s="116">
        <v>0</v>
      </c>
      <c r="H546" s="116">
        <v>0</v>
      </c>
      <c r="I546" s="116">
        <v>0</v>
      </c>
      <c r="J546" s="116">
        <v>0</v>
      </c>
      <c r="K546" s="116">
        <v>0</v>
      </c>
      <c r="L546" s="116">
        <v>0</v>
      </c>
      <c r="M546" s="116">
        <v>0</v>
      </c>
      <c r="N546" s="116">
        <v>0</v>
      </c>
      <c r="O546" s="116">
        <v>0</v>
      </c>
      <c r="P546" s="116">
        <v>0</v>
      </c>
      <c r="Q546" s="116">
        <v>0</v>
      </c>
      <c r="R546" s="116">
        <v>0</v>
      </c>
      <c r="S546" s="116">
        <v>0</v>
      </c>
      <c r="T546" s="116">
        <v>0</v>
      </c>
      <c r="U546" s="116">
        <v>0</v>
      </c>
      <c r="V546" s="116">
        <v>0</v>
      </c>
      <c r="W546" s="116">
        <v>0</v>
      </c>
      <c r="X546" s="116">
        <v>0</v>
      </c>
      <c r="Y546" s="116">
        <v>0</v>
      </c>
      <c r="Z546" s="116">
        <v>0</v>
      </c>
      <c r="AA546" s="116">
        <v>0</v>
      </c>
      <c r="AB546" s="116">
        <v>0</v>
      </c>
      <c r="AC546" s="116">
        <v>0</v>
      </c>
      <c r="AD546" s="116">
        <v>0</v>
      </c>
      <c r="AE546" s="116">
        <v>0</v>
      </c>
      <c r="AF546" s="116">
        <v>0</v>
      </c>
      <c r="AG546" s="116">
        <v>0</v>
      </c>
      <c r="AH546" s="116">
        <v>0</v>
      </c>
      <c r="AI546" s="116">
        <v>0</v>
      </c>
      <c r="AJ546" s="116">
        <v>0</v>
      </c>
      <c r="AK546" s="116">
        <v>0</v>
      </c>
      <c r="AL546" s="95">
        <f t="shared" si="14"/>
        <v>0</v>
      </c>
      <c r="AO546" s="70"/>
    </row>
    <row r="547" spans="1:41" ht="33" customHeight="1">
      <c r="A547" s="87">
        <v>1747</v>
      </c>
      <c r="B547" s="88" t="s">
        <v>1135</v>
      </c>
      <c r="C547" s="118" t="s">
        <v>7019</v>
      </c>
      <c r="D547" s="116">
        <v>0</v>
      </c>
      <c r="E547" s="116">
        <v>0</v>
      </c>
      <c r="F547" s="116">
        <v>0</v>
      </c>
      <c r="G547" s="116">
        <v>0</v>
      </c>
      <c r="H547" s="116">
        <v>0</v>
      </c>
      <c r="I547" s="116">
        <v>0</v>
      </c>
      <c r="J547" s="116">
        <v>0</v>
      </c>
      <c r="K547" s="116">
        <v>0</v>
      </c>
      <c r="L547" s="116">
        <v>0</v>
      </c>
      <c r="M547" s="116">
        <v>0</v>
      </c>
      <c r="N547" s="116">
        <v>0</v>
      </c>
      <c r="O547" s="116">
        <v>0</v>
      </c>
      <c r="P547" s="116">
        <v>0</v>
      </c>
      <c r="Q547" s="116">
        <v>0</v>
      </c>
      <c r="R547" s="116">
        <v>0</v>
      </c>
      <c r="S547" s="116">
        <v>0</v>
      </c>
      <c r="T547" s="116">
        <v>0</v>
      </c>
      <c r="U547" s="116">
        <v>0</v>
      </c>
      <c r="V547" s="116">
        <v>0</v>
      </c>
      <c r="W547" s="116">
        <v>0</v>
      </c>
      <c r="X547" s="116">
        <v>0</v>
      </c>
      <c r="Y547" s="116">
        <v>0</v>
      </c>
      <c r="Z547" s="116">
        <v>0</v>
      </c>
      <c r="AA547" s="116">
        <v>0</v>
      </c>
      <c r="AB547" s="116">
        <v>0</v>
      </c>
      <c r="AC547" s="116">
        <v>0</v>
      </c>
      <c r="AD547" s="116">
        <v>0</v>
      </c>
      <c r="AE547" s="116">
        <v>0</v>
      </c>
      <c r="AF547" s="116">
        <v>0</v>
      </c>
      <c r="AG547" s="116">
        <v>0</v>
      </c>
      <c r="AH547" s="116">
        <v>0</v>
      </c>
      <c r="AI547" s="116">
        <v>0</v>
      </c>
      <c r="AJ547" s="116">
        <v>0</v>
      </c>
      <c r="AK547" s="116">
        <v>0</v>
      </c>
      <c r="AL547" s="95">
        <f t="shared" si="14"/>
        <v>0</v>
      </c>
      <c r="AO547" s="70"/>
    </row>
    <row r="548" spans="1:41" ht="33" customHeight="1">
      <c r="A548" s="87">
        <v>1748</v>
      </c>
      <c r="B548" s="88" t="s">
        <v>1183</v>
      </c>
      <c r="C548" s="118" t="s">
        <v>7019</v>
      </c>
      <c r="D548" s="116">
        <v>0</v>
      </c>
      <c r="E548" s="116">
        <v>0</v>
      </c>
      <c r="F548" s="116">
        <v>0</v>
      </c>
      <c r="G548" s="116">
        <v>0</v>
      </c>
      <c r="H548" s="116">
        <v>0</v>
      </c>
      <c r="I548" s="116">
        <v>0</v>
      </c>
      <c r="J548" s="116">
        <v>0</v>
      </c>
      <c r="K548" s="116">
        <v>0</v>
      </c>
      <c r="L548" s="116">
        <v>0</v>
      </c>
      <c r="M548" s="116">
        <v>0</v>
      </c>
      <c r="N548" s="116">
        <v>0</v>
      </c>
      <c r="O548" s="116">
        <v>0</v>
      </c>
      <c r="P548" s="116">
        <v>0</v>
      </c>
      <c r="Q548" s="116">
        <v>0</v>
      </c>
      <c r="R548" s="116">
        <v>0</v>
      </c>
      <c r="S548" s="116">
        <v>0</v>
      </c>
      <c r="T548" s="116">
        <v>0</v>
      </c>
      <c r="U548" s="116">
        <v>0</v>
      </c>
      <c r="V548" s="116">
        <v>0</v>
      </c>
      <c r="W548" s="116">
        <v>0</v>
      </c>
      <c r="X548" s="116">
        <v>0</v>
      </c>
      <c r="Y548" s="116">
        <v>0</v>
      </c>
      <c r="Z548" s="116">
        <v>0</v>
      </c>
      <c r="AA548" s="116">
        <v>0</v>
      </c>
      <c r="AB548" s="116">
        <v>0</v>
      </c>
      <c r="AC548" s="116">
        <v>0</v>
      </c>
      <c r="AD548" s="116">
        <v>0</v>
      </c>
      <c r="AE548" s="116">
        <v>0</v>
      </c>
      <c r="AF548" s="116">
        <v>0</v>
      </c>
      <c r="AG548" s="116">
        <v>0</v>
      </c>
      <c r="AH548" s="116">
        <v>0</v>
      </c>
      <c r="AI548" s="116">
        <v>0</v>
      </c>
      <c r="AJ548" s="116">
        <v>0</v>
      </c>
      <c r="AK548" s="116">
        <v>0</v>
      </c>
      <c r="AL548" s="95">
        <f t="shared" si="14"/>
        <v>0</v>
      </c>
      <c r="AO548" s="70"/>
    </row>
    <row r="549" spans="1:41" ht="33" customHeight="1">
      <c r="A549" s="87">
        <v>1749</v>
      </c>
      <c r="B549" s="88" t="s">
        <v>1184</v>
      </c>
      <c r="C549" s="118" t="s">
        <v>7019</v>
      </c>
      <c r="D549" s="116">
        <v>0</v>
      </c>
      <c r="E549" s="116">
        <v>0</v>
      </c>
      <c r="F549" s="116">
        <v>0</v>
      </c>
      <c r="G549" s="116">
        <v>0</v>
      </c>
      <c r="H549" s="116">
        <v>0</v>
      </c>
      <c r="I549" s="116">
        <v>0</v>
      </c>
      <c r="J549" s="116">
        <v>0</v>
      </c>
      <c r="K549" s="116">
        <v>0</v>
      </c>
      <c r="L549" s="116">
        <v>0</v>
      </c>
      <c r="M549" s="116">
        <v>0</v>
      </c>
      <c r="N549" s="116">
        <v>0</v>
      </c>
      <c r="O549" s="116">
        <v>0</v>
      </c>
      <c r="P549" s="116">
        <v>0</v>
      </c>
      <c r="Q549" s="116">
        <v>0</v>
      </c>
      <c r="R549" s="116">
        <v>0</v>
      </c>
      <c r="S549" s="116">
        <v>0</v>
      </c>
      <c r="T549" s="116">
        <v>0</v>
      </c>
      <c r="U549" s="116">
        <v>0</v>
      </c>
      <c r="V549" s="116">
        <v>0</v>
      </c>
      <c r="W549" s="116">
        <v>0</v>
      </c>
      <c r="X549" s="116">
        <v>0</v>
      </c>
      <c r="Y549" s="116">
        <v>0</v>
      </c>
      <c r="Z549" s="116">
        <v>0</v>
      </c>
      <c r="AA549" s="116">
        <v>0</v>
      </c>
      <c r="AB549" s="116">
        <v>0</v>
      </c>
      <c r="AC549" s="116">
        <v>0</v>
      </c>
      <c r="AD549" s="116">
        <v>0</v>
      </c>
      <c r="AE549" s="116">
        <v>0</v>
      </c>
      <c r="AF549" s="116">
        <v>0</v>
      </c>
      <c r="AG549" s="116">
        <v>0</v>
      </c>
      <c r="AH549" s="116">
        <v>0</v>
      </c>
      <c r="AI549" s="116">
        <v>0</v>
      </c>
      <c r="AJ549" s="116">
        <v>0</v>
      </c>
      <c r="AK549" s="116">
        <v>0</v>
      </c>
      <c r="AL549" s="95">
        <f t="shared" si="14"/>
        <v>0</v>
      </c>
      <c r="AO549" s="70"/>
    </row>
    <row r="550" spans="1:41" ht="33" customHeight="1">
      <c r="A550" s="87">
        <v>1750</v>
      </c>
      <c r="B550" s="88" t="s">
        <v>1185</v>
      </c>
      <c r="C550" s="118" t="s">
        <v>7019</v>
      </c>
      <c r="D550" s="116">
        <v>0</v>
      </c>
      <c r="E550" s="116">
        <v>0</v>
      </c>
      <c r="F550" s="116">
        <v>0</v>
      </c>
      <c r="G550" s="116">
        <v>0</v>
      </c>
      <c r="H550" s="116">
        <v>0</v>
      </c>
      <c r="I550" s="116">
        <v>0</v>
      </c>
      <c r="J550" s="116">
        <v>0</v>
      </c>
      <c r="K550" s="116">
        <v>0</v>
      </c>
      <c r="L550" s="116">
        <v>0</v>
      </c>
      <c r="M550" s="116">
        <v>0</v>
      </c>
      <c r="N550" s="116">
        <v>0</v>
      </c>
      <c r="O550" s="116">
        <v>0</v>
      </c>
      <c r="P550" s="116">
        <v>0</v>
      </c>
      <c r="Q550" s="116">
        <v>0</v>
      </c>
      <c r="R550" s="116">
        <v>0</v>
      </c>
      <c r="S550" s="116">
        <v>0</v>
      </c>
      <c r="T550" s="116">
        <v>0</v>
      </c>
      <c r="U550" s="116">
        <v>0</v>
      </c>
      <c r="V550" s="116">
        <v>0</v>
      </c>
      <c r="W550" s="116">
        <v>0</v>
      </c>
      <c r="X550" s="116">
        <v>0</v>
      </c>
      <c r="Y550" s="116">
        <v>0</v>
      </c>
      <c r="Z550" s="116">
        <v>0</v>
      </c>
      <c r="AA550" s="116">
        <v>0</v>
      </c>
      <c r="AB550" s="116">
        <v>0</v>
      </c>
      <c r="AC550" s="116">
        <v>0</v>
      </c>
      <c r="AD550" s="116">
        <v>0</v>
      </c>
      <c r="AE550" s="116">
        <v>0</v>
      </c>
      <c r="AF550" s="116">
        <v>0</v>
      </c>
      <c r="AG550" s="116">
        <v>0</v>
      </c>
      <c r="AH550" s="116">
        <v>0</v>
      </c>
      <c r="AI550" s="116">
        <v>0</v>
      </c>
      <c r="AJ550" s="116">
        <v>0</v>
      </c>
      <c r="AK550" s="116">
        <v>0</v>
      </c>
      <c r="AL550" s="95">
        <f t="shared" si="14"/>
        <v>0</v>
      </c>
      <c r="AO550" s="70"/>
    </row>
    <row r="551" spans="1:41" ht="33" customHeight="1">
      <c r="A551" s="87">
        <v>1751</v>
      </c>
      <c r="B551" s="88" t="s">
        <v>1186</v>
      </c>
      <c r="C551" s="118" t="s">
        <v>7019</v>
      </c>
      <c r="D551" s="116">
        <v>0</v>
      </c>
      <c r="E551" s="116">
        <v>0</v>
      </c>
      <c r="F551" s="116">
        <v>0</v>
      </c>
      <c r="G551" s="116">
        <v>0</v>
      </c>
      <c r="H551" s="116">
        <v>0</v>
      </c>
      <c r="I551" s="116">
        <v>0</v>
      </c>
      <c r="J551" s="116">
        <v>0</v>
      </c>
      <c r="K551" s="116">
        <v>0</v>
      </c>
      <c r="L551" s="116">
        <v>0</v>
      </c>
      <c r="M551" s="116">
        <v>0</v>
      </c>
      <c r="N551" s="116">
        <v>0</v>
      </c>
      <c r="O551" s="116">
        <v>0</v>
      </c>
      <c r="P551" s="116">
        <v>0</v>
      </c>
      <c r="Q551" s="116">
        <v>0</v>
      </c>
      <c r="R551" s="116">
        <v>0</v>
      </c>
      <c r="S551" s="116">
        <v>0</v>
      </c>
      <c r="T551" s="116">
        <v>0</v>
      </c>
      <c r="U551" s="116">
        <v>0</v>
      </c>
      <c r="V551" s="116">
        <v>0</v>
      </c>
      <c r="W551" s="116">
        <v>0</v>
      </c>
      <c r="X551" s="116">
        <v>0</v>
      </c>
      <c r="Y551" s="116">
        <v>0</v>
      </c>
      <c r="Z551" s="116">
        <v>0</v>
      </c>
      <c r="AA551" s="116">
        <v>0</v>
      </c>
      <c r="AB551" s="116">
        <v>0</v>
      </c>
      <c r="AC551" s="116">
        <v>0</v>
      </c>
      <c r="AD551" s="116">
        <v>0</v>
      </c>
      <c r="AE551" s="116">
        <v>0</v>
      </c>
      <c r="AF551" s="116">
        <v>0</v>
      </c>
      <c r="AG551" s="116">
        <v>0</v>
      </c>
      <c r="AH551" s="116">
        <v>0</v>
      </c>
      <c r="AI551" s="116">
        <v>0</v>
      </c>
      <c r="AJ551" s="116">
        <v>0</v>
      </c>
      <c r="AK551" s="116">
        <v>0</v>
      </c>
      <c r="AL551" s="95">
        <f t="shared" si="14"/>
        <v>0</v>
      </c>
      <c r="AO551" s="70"/>
    </row>
    <row r="552" spans="1:41" ht="33" customHeight="1">
      <c r="A552" s="87">
        <v>1752</v>
      </c>
      <c r="B552" s="88" t="s">
        <v>1187</v>
      </c>
      <c r="C552" s="118" t="s">
        <v>7019</v>
      </c>
      <c r="D552" s="116">
        <v>0</v>
      </c>
      <c r="E552" s="116">
        <v>0</v>
      </c>
      <c r="F552" s="116">
        <v>0</v>
      </c>
      <c r="G552" s="116">
        <v>0</v>
      </c>
      <c r="H552" s="116">
        <v>0</v>
      </c>
      <c r="I552" s="116">
        <v>0</v>
      </c>
      <c r="J552" s="116">
        <v>0</v>
      </c>
      <c r="K552" s="116">
        <v>0</v>
      </c>
      <c r="L552" s="116">
        <v>0</v>
      </c>
      <c r="M552" s="116">
        <v>0</v>
      </c>
      <c r="N552" s="116">
        <v>0</v>
      </c>
      <c r="O552" s="116">
        <v>0</v>
      </c>
      <c r="P552" s="116">
        <v>0</v>
      </c>
      <c r="Q552" s="116">
        <v>0</v>
      </c>
      <c r="R552" s="116">
        <v>0</v>
      </c>
      <c r="S552" s="116">
        <v>0</v>
      </c>
      <c r="T552" s="116">
        <v>0</v>
      </c>
      <c r="U552" s="116">
        <v>0</v>
      </c>
      <c r="V552" s="116">
        <v>0</v>
      </c>
      <c r="W552" s="116">
        <v>0</v>
      </c>
      <c r="X552" s="116">
        <v>0</v>
      </c>
      <c r="Y552" s="116">
        <v>0</v>
      </c>
      <c r="Z552" s="116">
        <v>0</v>
      </c>
      <c r="AA552" s="116">
        <v>0</v>
      </c>
      <c r="AB552" s="116">
        <v>0</v>
      </c>
      <c r="AC552" s="116">
        <v>0</v>
      </c>
      <c r="AD552" s="116">
        <v>0</v>
      </c>
      <c r="AE552" s="116">
        <v>0</v>
      </c>
      <c r="AF552" s="116">
        <v>0</v>
      </c>
      <c r="AG552" s="116">
        <v>0</v>
      </c>
      <c r="AH552" s="116">
        <v>0</v>
      </c>
      <c r="AI552" s="116">
        <v>0</v>
      </c>
      <c r="AJ552" s="116">
        <v>0</v>
      </c>
      <c r="AK552" s="116">
        <v>0</v>
      </c>
      <c r="AL552" s="95">
        <f t="shared" si="14"/>
        <v>0</v>
      </c>
      <c r="AO552" s="70"/>
    </row>
    <row r="553" spans="1:41" ht="33" customHeight="1">
      <c r="A553" s="87">
        <v>1753</v>
      </c>
      <c r="B553" s="88" t="s">
        <v>1188</v>
      </c>
      <c r="C553" s="118" t="s">
        <v>7019</v>
      </c>
      <c r="D553" s="116">
        <v>0</v>
      </c>
      <c r="E553" s="116">
        <v>0</v>
      </c>
      <c r="F553" s="116">
        <v>0</v>
      </c>
      <c r="G553" s="116">
        <v>0</v>
      </c>
      <c r="H553" s="116">
        <v>0</v>
      </c>
      <c r="I553" s="116">
        <v>0</v>
      </c>
      <c r="J553" s="116">
        <v>0</v>
      </c>
      <c r="K553" s="116">
        <v>0</v>
      </c>
      <c r="L553" s="116">
        <v>0</v>
      </c>
      <c r="M553" s="116">
        <v>0</v>
      </c>
      <c r="N553" s="116">
        <v>0</v>
      </c>
      <c r="O553" s="116">
        <v>0</v>
      </c>
      <c r="P553" s="116">
        <v>0</v>
      </c>
      <c r="Q553" s="116">
        <v>0</v>
      </c>
      <c r="R553" s="116">
        <v>0</v>
      </c>
      <c r="S553" s="116">
        <v>0</v>
      </c>
      <c r="T553" s="116">
        <v>0</v>
      </c>
      <c r="U553" s="116">
        <v>0</v>
      </c>
      <c r="V553" s="116">
        <v>0</v>
      </c>
      <c r="W553" s="116">
        <v>0</v>
      </c>
      <c r="X553" s="116">
        <v>0</v>
      </c>
      <c r="Y553" s="116">
        <v>0</v>
      </c>
      <c r="Z553" s="116">
        <v>0</v>
      </c>
      <c r="AA553" s="116">
        <v>0</v>
      </c>
      <c r="AB553" s="116">
        <v>0</v>
      </c>
      <c r="AC553" s="116">
        <v>0</v>
      </c>
      <c r="AD553" s="116">
        <v>0</v>
      </c>
      <c r="AE553" s="116">
        <v>0</v>
      </c>
      <c r="AF553" s="116">
        <v>0</v>
      </c>
      <c r="AG553" s="116">
        <v>0</v>
      </c>
      <c r="AH553" s="116">
        <v>0</v>
      </c>
      <c r="AI553" s="116">
        <v>0</v>
      </c>
      <c r="AJ553" s="116">
        <v>0</v>
      </c>
      <c r="AK553" s="116">
        <v>0</v>
      </c>
      <c r="AL553" s="95">
        <f t="shared" si="14"/>
        <v>0</v>
      </c>
      <c r="AO553" s="70"/>
    </row>
    <row r="554" spans="1:41" ht="33" customHeight="1">
      <c r="A554" s="87">
        <v>1754</v>
      </c>
      <c r="B554" s="88" t="s">
        <v>1189</v>
      </c>
      <c r="C554" s="118" t="s">
        <v>7019</v>
      </c>
      <c r="D554" s="116">
        <v>0</v>
      </c>
      <c r="E554" s="116">
        <v>0</v>
      </c>
      <c r="F554" s="116">
        <v>0</v>
      </c>
      <c r="G554" s="116">
        <v>0</v>
      </c>
      <c r="H554" s="116">
        <v>0</v>
      </c>
      <c r="I554" s="116">
        <v>0</v>
      </c>
      <c r="J554" s="116">
        <v>0</v>
      </c>
      <c r="K554" s="116">
        <v>0</v>
      </c>
      <c r="L554" s="116">
        <v>0</v>
      </c>
      <c r="M554" s="116">
        <v>0</v>
      </c>
      <c r="N554" s="116">
        <v>0</v>
      </c>
      <c r="O554" s="116">
        <v>0</v>
      </c>
      <c r="P554" s="116">
        <v>0</v>
      </c>
      <c r="Q554" s="116">
        <v>0</v>
      </c>
      <c r="R554" s="116">
        <v>0</v>
      </c>
      <c r="S554" s="116">
        <v>0</v>
      </c>
      <c r="T554" s="116">
        <v>0</v>
      </c>
      <c r="U554" s="116">
        <v>0</v>
      </c>
      <c r="V554" s="116">
        <v>0</v>
      </c>
      <c r="W554" s="116">
        <v>0</v>
      </c>
      <c r="X554" s="116">
        <v>0</v>
      </c>
      <c r="Y554" s="116">
        <v>0</v>
      </c>
      <c r="Z554" s="116">
        <v>0</v>
      </c>
      <c r="AA554" s="116">
        <v>0</v>
      </c>
      <c r="AB554" s="116">
        <v>0</v>
      </c>
      <c r="AC554" s="116">
        <v>0</v>
      </c>
      <c r="AD554" s="116">
        <v>0</v>
      </c>
      <c r="AE554" s="116">
        <v>0</v>
      </c>
      <c r="AF554" s="116">
        <v>0</v>
      </c>
      <c r="AG554" s="116">
        <v>0</v>
      </c>
      <c r="AH554" s="116">
        <v>0</v>
      </c>
      <c r="AI554" s="116">
        <v>0</v>
      </c>
      <c r="AJ554" s="116">
        <v>0</v>
      </c>
      <c r="AK554" s="116">
        <v>0</v>
      </c>
      <c r="AL554" s="95">
        <f t="shared" si="14"/>
        <v>0</v>
      </c>
      <c r="AO554" s="70"/>
    </row>
    <row r="555" spans="1:41" ht="33" customHeight="1">
      <c r="A555" s="87">
        <v>1755</v>
      </c>
      <c r="B555" s="88" t="s">
        <v>1190</v>
      </c>
      <c r="C555" s="118" t="s">
        <v>7019</v>
      </c>
      <c r="D555" s="116">
        <v>0</v>
      </c>
      <c r="E555" s="116">
        <v>0</v>
      </c>
      <c r="F555" s="116">
        <v>0</v>
      </c>
      <c r="G555" s="116">
        <v>0</v>
      </c>
      <c r="H555" s="116">
        <v>0</v>
      </c>
      <c r="I555" s="116">
        <v>0</v>
      </c>
      <c r="J555" s="116">
        <v>0</v>
      </c>
      <c r="K555" s="116">
        <v>0</v>
      </c>
      <c r="L555" s="116">
        <v>0</v>
      </c>
      <c r="M555" s="116">
        <v>0</v>
      </c>
      <c r="N555" s="116">
        <v>0</v>
      </c>
      <c r="O555" s="116">
        <v>0</v>
      </c>
      <c r="P555" s="116">
        <v>0</v>
      </c>
      <c r="Q555" s="116">
        <v>0</v>
      </c>
      <c r="R555" s="116">
        <v>0</v>
      </c>
      <c r="S555" s="116">
        <v>0</v>
      </c>
      <c r="T555" s="116">
        <v>0</v>
      </c>
      <c r="U555" s="116">
        <v>0</v>
      </c>
      <c r="V555" s="116">
        <v>0</v>
      </c>
      <c r="W555" s="116">
        <v>0</v>
      </c>
      <c r="X555" s="116">
        <v>0</v>
      </c>
      <c r="Y555" s="116">
        <v>0</v>
      </c>
      <c r="Z555" s="116">
        <v>0</v>
      </c>
      <c r="AA555" s="116">
        <v>0</v>
      </c>
      <c r="AB555" s="116">
        <v>0</v>
      </c>
      <c r="AC555" s="116">
        <v>0</v>
      </c>
      <c r="AD555" s="116">
        <v>0</v>
      </c>
      <c r="AE555" s="116">
        <v>0</v>
      </c>
      <c r="AF555" s="116">
        <v>0</v>
      </c>
      <c r="AG555" s="116">
        <v>0</v>
      </c>
      <c r="AH555" s="116">
        <v>0</v>
      </c>
      <c r="AI555" s="116">
        <v>0</v>
      </c>
      <c r="AJ555" s="116">
        <v>0</v>
      </c>
      <c r="AK555" s="116">
        <v>0</v>
      </c>
      <c r="AL555" s="95">
        <f t="shared" si="14"/>
        <v>0</v>
      </c>
      <c r="AO555" s="70"/>
    </row>
    <row r="556" spans="1:41" ht="33" customHeight="1">
      <c r="A556" s="87">
        <v>1756</v>
      </c>
      <c r="B556" s="88" t="s">
        <v>1191</v>
      </c>
      <c r="C556" s="118" t="s">
        <v>7019</v>
      </c>
      <c r="D556" s="116">
        <v>0</v>
      </c>
      <c r="E556" s="116">
        <v>0</v>
      </c>
      <c r="F556" s="116">
        <v>0</v>
      </c>
      <c r="G556" s="116">
        <v>0</v>
      </c>
      <c r="H556" s="116">
        <v>0</v>
      </c>
      <c r="I556" s="116">
        <v>0</v>
      </c>
      <c r="J556" s="116">
        <v>0</v>
      </c>
      <c r="K556" s="116">
        <v>0</v>
      </c>
      <c r="L556" s="116">
        <v>0</v>
      </c>
      <c r="M556" s="116">
        <v>0</v>
      </c>
      <c r="N556" s="116">
        <v>0</v>
      </c>
      <c r="O556" s="116">
        <v>0</v>
      </c>
      <c r="P556" s="116">
        <v>0</v>
      </c>
      <c r="Q556" s="116">
        <v>0</v>
      </c>
      <c r="R556" s="116">
        <v>0</v>
      </c>
      <c r="S556" s="116">
        <v>0</v>
      </c>
      <c r="T556" s="116">
        <v>0</v>
      </c>
      <c r="U556" s="116">
        <v>0</v>
      </c>
      <c r="V556" s="116">
        <v>0</v>
      </c>
      <c r="W556" s="116">
        <v>0</v>
      </c>
      <c r="X556" s="116">
        <v>0</v>
      </c>
      <c r="Y556" s="116">
        <v>0</v>
      </c>
      <c r="Z556" s="116">
        <v>0</v>
      </c>
      <c r="AA556" s="116">
        <v>0</v>
      </c>
      <c r="AB556" s="116">
        <v>0</v>
      </c>
      <c r="AC556" s="116">
        <v>0</v>
      </c>
      <c r="AD556" s="116">
        <v>0</v>
      </c>
      <c r="AE556" s="116">
        <v>0</v>
      </c>
      <c r="AF556" s="116">
        <v>0</v>
      </c>
      <c r="AG556" s="116">
        <v>0</v>
      </c>
      <c r="AH556" s="116">
        <v>0</v>
      </c>
      <c r="AI556" s="116">
        <v>0</v>
      </c>
      <c r="AJ556" s="116">
        <v>0</v>
      </c>
      <c r="AK556" s="116">
        <v>0</v>
      </c>
      <c r="AL556" s="95">
        <f t="shared" si="14"/>
        <v>0</v>
      </c>
      <c r="AO556" s="70"/>
    </row>
    <row r="557" spans="1:41" ht="33" customHeight="1">
      <c r="A557" s="87">
        <v>1801</v>
      </c>
      <c r="B557" s="88" t="s">
        <v>1192</v>
      </c>
      <c r="C557" s="118" t="s">
        <v>7019</v>
      </c>
      <c r="D557" s="116">
        <v>0</v>
      </c>
      <c r="E557" s="116">
        <v>0</v>
      </c>
      <c r="F557" s="116">
        <v>0</v>
      </c>
      <c r="G557" s="116">
        <v>0</v>
      </c>
      <c r="H557" s="116">
        <v>0</v>
      </c>
      <c r="I557" s="116">
        <v>0</v>
      </c>
      <c r="J557" s="116">
        <v>0</v>
      </c>
      <c r="K557" s="116">
        <v>0</v>
      </c>
      <c r="L557" s="116">
        <v>0</v>
      </c>
      <c r="M557" s="116">
        <v>0</v>
      </c>
      <c r="N557" s="116">
        <v>0</v>
      </c>
      <c r="O557" s="116">
        <v>0</v>
      </c>
      <c r="P557" s="116">
        <v>0</v>
      </c>
      <c r="Q557" s="116">
        <v>0</v>
      </c>
      <c r="R557" s="116">
        <v>0</v>
      </c>
      <c r="S557" s="116">
        <v>0</v>
      </c>
      <c r="T557" s="116">
        <v>0</v>
      </c>
      <c r="U557" s="116">
        <v>0</v>
      </c>
      <c r="V557" s="116">
        <v>0</v>
      </c>
      <c r="W557" s="116">
        <v>0</v>
      </c>
      <c r="X557" s="116">
        <v>0</v>
      </c>
      <c r="Y557" s="116">
        <v>0</v>
      </c>
      <c r="Z557" s="116">
        <v>0</v>
      </c>
      <c r="AA557" s="116">
        <v>0</v>
      </c>
      <c r="AB557" s="116">
        <v>0</v>
      </c>
      <c r="AC557" s="116">
        <v>0</v>
      </c>
      <c r="AD557" s="116">
        <v>0</v>
      </c>
      <c r="AE557" s="116">
        <v>0</v>
      </c>
      <c r="AF557" s="116">
        <v>0</v>
      </c>
      <c r="AG557" s="116">
        <v>0</v>
      </c>
      <c r="AH557" s="116">
        <v>0</v>
      </c>
      <c r="AI557" s="116">
        <v>0</v>
      </c>
      <c r="AJ557" s="116">
        <v>0</v>
      </c>
      <c r="AK557" s="116">
        <v>0</v>
      </c>
      <c r="AL557" s="95">
        <f t="shared" si="14"/>
        <v>0</v>
      </c>
      <c r="AO557" s="70"/>
    </row>
    <row r="558" spans="1:41" ht="33" customHeight="1">
      <c r="A558" s="87">
        <v>1802</v>
      </c>
      <c r="B558" s="88" t="s">
        <v>1174</v>
      </c>
      <c r="C558" s="118" t="s">
        <v>7019</v>
      </c>
      <c r="D558" s="116">
        <v>0</v>
      </c>
      <c r="E558" s="116">
        <v>0</v>
      </c>
      <c r="F558" s="116">
        <v>0</v>
      </c>
      <c r="G558" s="116">
        <v>0</v>
      </c>
      <c r="H558" s="116">
        <v>0</v>
      </c>
      <c r="I558" s="116">
        <v>0</v>
      </c>
      <c r="J558" s="116">
        <v>0</v>
      </c>
      <c r="K558" s="116">
        <v>0</v>
      </c>
      <c r="L558" s="116">
        <v>0</v>
      </c>
      <c r="M558" s="116">
        <v>0</v>
      </c>
      <c r="N558" s="116">
        <v>0</v>
      </c>
      <c r="O558" s="116">
        <v>0</v>
      </c>
      <c r="P558" s="116">
        <v>0</v>
      </c>
      <c r="Q558" s="116">
        <v>0</v>
      </c>
      <c r="R558" s="116">
        <v>0</v>
      </c>
      <c r="S558" s="116">
        <v>0</v>
      </c>
      <c r="T558" s="116">
        <v>0</v>
      </c>
      <c r="U558" s="116">
        <v>0</v>
      </c>
      <c r="V558" s="116">
        <v>0</v>
      </c>
      <c r="W558" s="116">
        <v>0</v>
      </c>
      <c r="X558" s="116">
        <v>0</v>
      </c>
      <c r="Y558" s="116">
        <v>0</v>
      </c>
      <c r="Z558" s="116">
        <v>0</v>
      </c>
      <c r="AA558" s="116">
        <v>0</v>
      </c>
      <c r="AB558" s="116">
        <v>0</v>
      </c>
      <c r="AC558" s="116">
        <v>0</v>
      </c>
      <c r="AD558" s="116">
        <v>0</v>
      </c>
      <c r="AE558" s="116">
        <v>0</v>
      </c>
      <c r="AF558" s="116">
        <v>0</v>
      </c>
      <c r="AG558" s="116">
        <v>0</v>
      </c>
      <c r="AH558" s="116">
        <v>0</v>
      </c>
      <c r="AI558" s="116">
        <v>0</v>
      </c>
      <c r="AJ558" s="116">
        <v>0</v>
      </c>
      <c r="AK558" s="116">
        <v>0</v>
      </c>
      <c r="AL558" s="95">
        <f t="shared" si="14"/>
        <v>0</v>
      </c>
      <c r="AO558" s="70"/>
    </row>
    <row r="559" spans="1:41" ht="33" customHeight="1">
      <c r="A559" s="87">
        <v>1803</v>
      </c>
      <c r="B559" s="88" t="s">
        <v>1193</v>
      </c>
      <c r="C559" s="118" t="s">
        <v>7019</v>
      </c>
      <c r="D559" s="116">
        <v>0</v>
      </c>
      <c r="E559" s="116">
        <v>0</v>
      </c>
      <c r="F559" s="116">
        <v>0</v>
      </c>
      <c r="G559" s="116">
        <v>0</v>
      </c>
      <c r="H559" s="116">
        <v>0</v>
      </c>
      <c r="I559" s="116">
        <v>0</v>
      </c>
      <c r="J559" s="116">
        <v>0</v>
      </c>
      <c r="K559" s="116">
        <v>0</v>
      </c>
      <c r="L559" s="116">
        <v>0</v>
      </c>
      <c r="M559" s="116">
        <v>0</v>
      </c>
      <c r="N559" s="116">
        <v>0</v>
      </c>
      <c r="O559" s="116">
        <v>0</v>
      </c>
      <c r="P559" s="116">
        <v>0</v>
      </c>
      <c r="Q559" s="116">
        <v>0</v>
      </c>
      <c r="R559" s="116">
        <v>0</v>
      </c>
      <c r="S559" s="116">
        <v>0</v>
      </c>
      <c r="T559" s="116">
        <v>0</v>
      </c>
      <c r="U559" s="116">
        <v>0</v>
      </c>
      <c r="V559" s="116">
        <v>0</v>
      </c>
      <c r="W559" s="116">
        <v>0</v>
      </c>
      <c r="X559" s="116">
        <v>0</v>
      </c>
      <c r="Y559" s="116">
        <v>0</v>
      </c>
      <c r="Z559" s="116">
        <v>0</v>
      </c>
      <c r="AA559" s="116">
        <v>0</v>
      </c>
      <c r="AB559" s="116">
        <v>0</v>
      </c>
      <c r="AC559" s="116">
        <v>0</v>
      </c>
      <c r="AD559" s="116">
        <v>0</v>
      </c>
      <c r="AE559" s="116">
        <v>0</v>
      </c>
      <c r="AF559" s="116">
        <v>0</v>
      </c>
      <c r="AG559" s="116">
        <v>0</v>
      </c>
      <c r="AH559" s="116">
        <v>0</v>
      </c>
      <c r="AI559" s="116">
        <v>0</v>
      </c>
      <c r="AJ559" s="116">
        <v>0</v>
      </c>
      <c r="AK559" s="116">
        <v>0</v>
      </c>
      <c r="AL559" s="95">
        <f t="shared" si="14"/>
        <v>0</v>
      </c>
      <c r="AO559" s="70"/>
    </row>
    <row r="560" spans="1:41" ht="33" customHeight="1">
      <c r="A560" s="87">
        <v>1805</v>
      </c>
      <c r="B560" s="88" t="s">
        <v>1194</v>
      </c>
      <c r="C560" s="118" t="s">
        <v>7019</v>
      </c>
      <c r="D560" s="116">
        <v>0</v>
      </c>
      <c r="E560" s="116">
        <v>0</v>
      </c>
      <c r="F560" s="116">
        <v>0</v>
      </c>
      <c r="G560" s="116">
        <v>0</v>
      </c>
      <c r="H560" s="116">
        <v>0</v>
      </c>
      <c r="I560" s="116">
        <v>0</v>
      </c>
      <c r="J560" s="116">
        <v>0</v>
      </c>
      <c r="K560" s="116">
        <v>0</v>
      </c>
      <c r="L560" s="116">
        <v>0</v>
      </c>
      <c r="M560" s="116">
        <v>0</v>
      </c>
      <c r="N560" s="116">
        <v>0</v>
      </c>
      <c r="O560" s="116">
        <v>0</v>
      </c>
      <c r="P560" s="116">
        <v>0</v>
      </c>
      <c r="Q560" s="116">
        <v>0</v>
      </c>
      <c r="R560" s="116">
        <v>0</v>
      </c>
      <c r="S560" s="116">
        <v>0</v>
      </c>
      <c r="T560" s="116">
        <v>0</v>
      </c>
      <c r="U560" s="116">
        <v>0</v>
      </c>
      <c r="V560" s="116">
        <v>0</v>
      </c>
      <c r="W560" s="116">
        <v>0</v>
      </c>
      <c r="X560" s="116">
        <v>0</v>
      </c>
      <c r="Y560" s="116">
        <v>0</v>
      </c>
      <c r="Z560" s="116">
        <v>0</v>
      </c>
      <c r="AA560" s="116">
        <v>0</v>
      </c>
      <c r="AB560" s="116">
        <v>0</v>
      </c>
      <c r="AC560" s="116">
        <v>0</v>
      </c>
      <c r="AD560" s="116">
        <v>0</v>
      </c>
      <c r="AE560" s="116">
        <v>0</v>
      </c>
      <c r="AF560" s="116">
        <v>0</v>
      </c>
      <c r="AG560" s="116">
        <v>0</v>
      </c>
      <c r="AH560" s="116">
        <v>0</v>
      </c>
      <c r="AI560" s="116">
        <v>0</v>
      </c>
      <c r="AJ560" s="116">
        <v>0</v>
      </c>
      <c r="AK560" s="116">
        <v>0</v>
      </c>
      <c r="AL560" s="95">
        <f t="shared" si="14"/>
        <v>0</v>
      </c>
      <c r="AO560" s="70"/>
    </row>
    <row r="561" spans="1:41" ht="33" customHeight="1">
      <c r="A561" s="87">
        <v>1806</v>
      </c>
      <c r="B561" s="88" t="s">
        <v>1195</v>
      </c>
      <c r="C561" s="118" t="s">
        <v>7019</v>
      </c>
      <c r="D561" s="116">
        <v>0</v>
      </c>
      <c r="E561" s="116">
        <v>0</v>
      </c>
      <c r="F561" s="116">
        <v>0</v>
      </c>
      <c r="G561" s="116">
        <v>0</v>
      </c>
      <c r="H561" s="116">
        <v>0</v>
      </c>
      <c r="I561" s="116">
        <v>0</v>
      </c>
      <c r="J561" s="116">
        <v>0</v>
      </c>
      <c r="K561" s="116">
        <v>0</v>
      </c>
      <c r="L561" s="116">
        <v>0</v>
      </c>
      <c r="M561" s="116">
        <v>0</v>
      </c>
      <c r="N561" s="116">
        <v>0</v>
      </c>
      <c r="O561" s="116">
        <v>0</v>
      </c>
      <c r="P561" s="116">
        <v>0</v>
      </c>
      <c r="Q561" s="116">
        <v>0</v>
      </c>
      <c r="R561" s="116">
        <v>0</v>
      </c>
      <c r="S561" s="116">
        <v>0</v>
      </c>
      <c r="T561" s="116">
        <v>0</v>
      </c>
      <c r="U561" s="116">
        <v>0</v>
      </c>
      <c r="V561" s="116">
        <v>0</v>
      </c>
      <c r="W561" s="116">
        <v>0</v>
      </c>
      <c r="X561" s="116">
        <v>0</v>
      </c>
      <c r="Y561" s="116">
        <v>0</v>
      </c>
      <c r="Z561" s="116">
        <v>0</v>
      </c>
      <c r="AA561" s="116">
        <v>0</v>
      </c>
      <c r="AB561" s="116">
        <v>0</v>
      </c>
      <c r="AC561" s="116">
        <v>0</v>
      </c>
      <c r="AD561" s="116">
        <v>0</v>
      </c>
      <c r="AE561" s="116">
        <v>0</v>
      </c>
      <c r="AF561" s="116">
        <v>0</v>
      </c>
      <c r="AG561" s="116">
        <v>0</v>
      </c>
      <c r="AH561" s="116">
        <v>0</v>
      </c>
      <c r="AI561" s="116">
        <v>0</v>
      </c>
      <c r="AJ561" s="116">
        <v>0</v>
      </c>
      <c r="AK561" s="116">
        <v>0</v>
      </c>
      <c r="AL561" s="95">
        <f t="shared" si="14"/>
        <v>0</v>
      </c>
      <c r="AO561" s="70"/>
    </row>
    <row r="562" spans="1:41" ht="33" customHeight="1">
      <c r="A562" s="87">
        <v>1807</v>
      </c>
      <c r="B562" s="88" t="s">
        <v>1196</v>
      </c>
      <c r="C562" s="118" t="s">
        <v>7019</v>
      </c>
      <c r="D562" s="116">
        <v>0</v>
      </c>
      <c r="E562" s="116">
        <v>0</v>
      </c>
      <c r="F562" s="116">
        <v>0</v>
      </c>
      <c r="G562" s="116">
        <v>0</v>
      </c>
      <c r="H562" s="116">
        <v>0</v>
      </c>
      <c r="I562" s="116">
        <v>0</v>
      </c>
      <c r="J562" s="116">
        <v>0</v>
      </c>
      <c r="K562" s="116">
        <v>0</v>
      </c>
      <c r="L562" s="116">
        <v>0</v>
      </c>
      <c r="M562" s="116">
        <v>0</v>
      </c>
      <c r="N562" s="116">
        <v>0</v>
      </c>
      <c r="O562" s="116">
        <v>0</v>
      </c>
      <c r="P562" s="116">
        <v>0</v>
      </c>
      <c r="Q562" s="116">
        <v>0</v>
      </c>
      <c r="R562" s="116">
        <v>0</v>
      </c>
      <c r="S562" s="116">
        <v>0</v>
      </c>
      <c r="T562" s="116">
        <v>0</v>
      </c>
      <c r="U562" s="116">
        <v>0</v>
      </c>
      <c r="V562" s="116">
        <v>0</v>
      </c>
      <c r="W562" s="116">
        <v>0</v>
      </c>
      <c r="X562" s="116">
        <v>0</v>
      </c>
      <c r="Y562" s="116">
        <v>0</v>
      </c>
      <c r="Z562" s="116">
        <v>0</v>
      </c>
      <c r="AA562" s="116">
        <v>0</v>
      </c>
      <c r="AB562" s="116">
        <v>0</v>
      </c>
      <c r="AC562" s="116">
        <v>0</v>
      </c>
      <c r="AD562" s="116">
        <v>0</v>
      </c>
      <c r="AE562" s="116">
        <v>0</v>
      </c>
      <c r="AF562" s="116">
        <v>0</v>
      </c>
      <c r="AG562" s="116">
        <v>0</v>
      </c>
      <c r="AH562" s="116">
        <v>0</v>
      </c>
      <c r="AI562" s="116">
        <v>0</v>
      </c>
      <c r="AJ562" s="116">
        <v>0</v>
      </c>
      <c r="AK562" s="116">
        <v>0</v>
      </c>
      <c r="AL562" s="95">
        <f t="shared" si="14"/>
        <v>0</v>
      </c>
      <c r="AO562" s="70"/>
    </row>
    <row r="563" spans="1:41" ht="33" customHeight="1">
      <c r="A563" s="87">
        <v>1808</v>
      </c>
      <c r="B563" s="88" t="s">
        <v>1197</v>
      </c>
      <c r="C563" s="118" t="s">
        <v>7019</v>
      </c>
      <c r="D563" s="116">
        <v>0</v>
      </c>
      <c r="E563" s="116">
        <v>0</v>
      </c>
      <c r="F563" s="116">
        <v>0</v>
      </c>
      <c r="G563" s="116">
        <v>0</v>
      </c>
      <c r="H563" s="116">
        <v>0</v>
      </c>
      <c r="I563" s="116">
        <v>0</v>
      </c>
      <c r="J563" s="116">
        <v>0</v>
      </c>
      <c r="K563" s="116">
        <v>0</v>
      </c>
      <c r="L563" s="116">
        <v>0</v>
      </c>
      <c r="M563" s="116">
        <v>0</v>
      </c>
      <c r="N563" s="116">
        <v>0</v>
      </c>
      <c r="O563" s="116">
        <v>0</v>
      </c>
      <c r="P563" s="116">
        <v>0</v>
      </c>
      <c r="Q563" s="116">
        <v>0</v>
      </c>
      <c r="R563" s="116">
        <v>0</v>
      </c>
      <c r="S563" s="116">
        <v>0</v>
      </c>
      <c r="T563" s="116">
        <v>0</v>
      </c>
      <c r="U563" s="116">
        <v>0</v>
      </c>
      <c r="V563" s="116">
        <v>0</v>
      </c>
      <c r="W563" s="116">
        <v>0</v>
      </c>
      <c r="X563" s="116">
        <v>0</v>
      </c>
      <c r="Y563" s="116">
        <v>0</v>
      </c>
      <c r="Z563" s="116">
        <v>0</v>
      </c>
      <c r="AA563" s="116">
        <v>0</v>
      </c>
      <c r="AB563" s="116">
        <v>0</v>
      </c>
      <c r="AC563" s="116">
        <v>0</v>
      </c>
      <c r="AD563" s="116">
        <v>0</v>
      </c>
      <c r="AE563" s="116">
        <v>0</v>
      </c>
      <c r="AF563" s="116">
        <v>0</v>
      </c>
      <c r="AG563" s="116">
        <v>0</v>
      </c>
      <c r="AH563" s="116">
        <v>0</v>
      </c>
      <c r="AI563" s="116">
        <v>0</v>
      </c>
      <c r="AJ563" s="116">
        <v>0</v>
      </c>
      <c r="AK563" s="116">
        <v>0</v>
      </c>
      <c r="AL563" s="95">
        <f t="shared" si="14"/>
        <v>0</v>
      </c>
      <c r="AO563" s="70"/>
    </row>
    <row r="564" spans="1:41" ht="33" customHeight="1">
      <c r="A564" s="87">
        <v>1809</v>
      </c>
      <c r="B564" s="88" t="s">
        <v>1198</v>
      </c>
      <c r="C564" s="118" t="s">
        <v>7019</v>
      </c>
      <c r="D564" s="116">
        <v>0</v>
      </c>
      <c r="E564" s="116">
        <v>0</v>
      </c>
      <c r="F564" s="116">
        <v>0</v>
      </c>
      <c r="G564" s="116">
        <v>0</v>
      </c>
      <c r="H564" s="116">
        <v>0</v>
      </c>
      <c r="I564" s="116">
        <v>0</v>
      </c>
      <c r="J564" s="116">
        <v>0</v>
      </c>
      <c r="K564" s="116">
        <v>0</v>
      </c>
      <c r="L564" s="116">
        <v>0</v>
      </c>
      <c r="M564" s="116">
        <v>0</v>
      </c>
      <c r="N564" s="116">
        <v>0</v>
      </c>
      <c r="O564" s="116">
        <v>0</v>
      </c>
      <c r="P564" s="116">
        <v>0</v>
      </c>
      <c r="Q564" s="116">
        <v>0</v>
      </c>
      <c r="R564" s="116">
        <v>0</v>
      </c>
      <c r="S564" s="116">
        <v>0</v>
      </c>
      <c r="T564" s="116">
        <v>0</v>
      </c>
      <c r="U564" s="116">
        <v>0</v>
      </c>
      <c r="V564" s="116">
        <v>0</v>
      </c>
      <c r="W564" s="116">
        <v>0</v>
      </c>
      <c r="X564" s="116">
        <v>0</v>
      </c>
      <c r="Y564" s="116">
        <v>0</v>
      </c>
      <c r="Z564" s="116">
        <v>0</v>
      </c>
      <c r="AA564" s="116">
        <v>0</v>
      </c>
      <c r="AB564" s="116">
        <v>0</v>
      </c>
      <c r="AC564" s="116">
        <v>0</v>
      </c>
      <c r="AD564" s="116">
        <v>0</v>
      </c>
      <c r="AE564" s="116">
        <v>0</v>
      </c>
      <c r="AF564" s="116">
        <v>0</v>
      </c>
      <c r="AG564" s="116">
        <v>0</v>
      </c>
      <c r="AH564" s="116">
        <v>0</v>
      </c>
      <c r="AI564" s="116">
        <v>0</v>
      </c>
      <c r="AJ564" s="116">
        <v>0</v>
      </c>
      <c r="AK564" s="116">
        <v>0</v>
      </c>
      <c r="AL564" s="95">
        <f t="shared" si="14"/>
        <v>0</v>
      </c>
      <c r="AO564" s="70"/>
    </row>
    <row r="565" spans="1:41" ht="33" customHeight="1">
      <c r="A565" s="87">
        <v>1810</v>
      </c>
      <c r="B565" s="88" t="s">
        <v>1199</v>
      </c>
      <c r="C565" s="118" t="s">
        <v>7019</v>
      </c>
      <c r="D565" s="116">
        <v>0</v>
      </c>
      <c r="E565" s="116">
        <v>0</v>
      </c>
      <c r="F565" s="116">
        <v>0</v>
      </c>
      <c r="G565" s="116">
        <v>0</v>
      </c>
      <c r="H565" s="116">
        <v>0</v>
      </c>
      <c r="I565" s="116">
        <v>0</v>
      </c>
      <c r="J565" s="116">
        <v>0</v>
      </c>
      <c r="K565" s="116">
        <v>0</v>
      </c>
      <c r="L565" s="116">
        <v>0</v>
      </c>
      <c r="M565" s="116">
        <v>0</v>
      </c>
      <c r="N565" s="116">
        <v>0</v>
      </c>
      <c r="O565" s="116">
        <v>0</v>
      </c>
      <c r="P565" s="116">
        <v>0</v>
      </c>
      <c r="Q565" s="116">
        <v>0</v>
      </c>
      <c r="R565" s="116">
        <v>0</v>
      </c>
      <c r="S565" s="116">
        <v>0</v>
      </c>
      <c r="T565" s="116">
        <v>0</v>
      </c>
      <c r="U565" s="116">
        <v>0</v>
      </c>
      <c r="V565" s="116">
        <v>0</v>
      </c>
      <c r="W565" s="116">
        <v>0</v>
      </c>
      <c r="X565" s="116">
        <v>0</v>
      </c>
      <c r="Y565" s="116">
        <v>0</v>
      </c>
      <c r="Z565" s="116">
        <v>0</v>
      </c>
      <c r="AA565" s="116">
        <v>0</v>
      </c>
      <c r="AB565" s="116">
        <v>0</v>
      </c>
      <c r="AC565" s="116">
        <v>0</v>
      </c>
      <c r="AD565" s="116">
        <v>0</v>
      </c>
      <c r="AE565" s="116">
        <v>0</v>
      </c>
      <c r="AF565" s="116">
        <v>0</v>
      </c>
      <c r="AG565" s="116">
        <v>0</v>
      </c>
      <c r="AH565" s="116">
        <v>0</v>
      </c>
      <c r="AI565" s="116">
        <v>0</v>
      </c>
      <c r="AJ565" s="116">
        <v>0</v>
      </c>
      <c r="AK565" s="116">
        <v>0</v>
      </c>
      <c r="AL565" s="95">
        <f t="shared" si="14"/>
        <v>0</v>
      </c>
      <c r="AO565" s="70"/>
    </row>
    <row r="566" spans="1:41" ht="33" customHeight="1">
      <c r="A566" s="87">
        <v>1811</v>
      </c>
      <c r="B566" s="88" t="s">
        <v>1200</v>
      </c>
      <c r="C566" s="118" t="s">
        <v>7019</v>
      </c>
      <c r="D566" s="116">
        <v>0</v>
      </c>
      <c r="E566" s="116">
        <v>0</v>
      </c>
      <c r="F566" s="116">
        <v>0</v>
      </c>
      <c r="G566" s="116">
        <v>0</v>
      </c>
      <c r="H566" s="116">
        <v>0</v>
      </c>
      <c r="I566" s="116">
        <v>0</v>
      </c>
      <c r="J566" s="116">
        <v>0</v>
      </c>
      <c r="K566" s="116">
        <v>0</v>
      </c>
      <c r="L566" s="116">
        <v>0</v>
      </c>
      <c r="M566" s="116">
        <v>0</v>
      </c>
      <c r="N566" s="116">
        <v>0</v>
      </c>
      <c r="O566" s="116">
        <v>0</v>
      </c>
      <c r="P566" s="116">
        <v>0</v>
      </c>
      <c r="Q566" s="116">
        <v>0</v>
      </c>
      <c r="R566" s="116">
        <v>0</v>
      </c>
      <c r="S566" s="116">
        <v>0</v>
      </c>
      <c r="T566" s="116">
        <v>0</v>
      </c>
      <c r="U566" s="116">
        <v>0</v>
      </c>
      <c r="V566" s="116">
        <v>0</v>
      </c>
      <c r="W566" s="116">
        <v>0</v>
      </c>
      <c r="X566" s="116">
        <v>0</v>
      </c>
      <c r="Y566" s="116">
        <v>0</v>
      </c>
      <c r="Z566" s="116">
        <v>0</v>
      </c>
      <c r="AA566" s="116">
        <v>0</v>
      </c>
      <c r="AB566" s="116">
        <v>0</v>
      </c>
      <c r="AC566" s="116">
        <v>0</v>
      </c>
      <c r="AD566" s="116">
        <v>0</v>
      </c>
      <c r="AE566" s="116">
        <v>0</v>
      </c>
      <c r="AF566" s="116">
        <v>0</v>
      </c>
      <c r="AG566" s="116">
        <v>0</v>
      </c>
      <c r="AH566" s="116">
        <v>0</v>
      </c>
      <c r="AI566" s="116">
        <v>0</v>
      </c>
      <c r="AJ566" s="116">
        <v>0</v>
      </c>
      <c r="AK566" s="116">
        <v>0</v>
      </c>
      <c r="AL566" s="95">
        <f t="shared" si="14"/>
        <v>0</v>
      </c>
      <c r="AO566" s="70"/>
    </row>
    <row r="567" spans="1:41" ht="33" customHeight="1">
      <c r="A567" s="87">
        <v>1812</v>
      </c>
      <c r="B567" s="88" t="s">
        <v>1201</v>
      </c>
      <c r="C567" s="118" t="s">
        <v>7019</v>
      </c>
      <c r="D567" s="116">
        <v>0</v>
      </c>
      <c r="E567" s="116">
        <v>0</v>
      </c>
      <c r="F567" s="116">
        <v>0</v>
      </c>
      <c r="G567" s="116">
        <v>0</v>
      </c>
      <c r="H567" s="116">
        <v>0</v>
      </c>
      <c r="I567" s="116">
        <v>0</v>
      </c>
      <c r="J567" s="116">
        <v>0</v>
      </c>
      <c r="K567" s="116">
        <v>0</v>
      </c>
      <c r="L567" s="116">
        <v>0</v>
      </c>
      <c r="M567" s="116">
        <v>0</v>
      </c>
      <c r="N567" s="116">
        <v>0</v>
      </c>
      <c r="O567" s="116">
        <v>0</v>
      </c>
      <c r="P567" s="116">
        <v>0</v>
      </c>
      <c r="Q567" s="116">
        <v>0</v>
      </c>
      <c r="R567" s="116">
        <v>0</v>
      </c>
      <c r="S567" s="116">
        <v>0</v>
      </c>
      <c r="T567" s="116">
        <v>0</v>
      </c>
      <c r="U567" s="116">
        <v>0</v>
      </c>
      <c r="V567" s="116">
        <v>0</v>
      </c>
      <c r="W567" s="116">
        <v>0</v>
      </c>
      <c r="X567" s="116">
        <v>0</v>
      </c>
      <c r="Y567" s="116">
        <v>0</v>
      </c>
      <c r="Z567" s="116">
        <v>0</v>
      </c>
      <c r="AA567" s="116">
        <v>0</v>
      </c>
      <c r="AB567" s="116">
        <v>0</v>
      </c>
      <c r="AC567" s="116">
        <v>0</v>
      </c>
      <c r="AD567" s="116">
        <v>0</v>
      </c>
      <c r="AE567" s="116">
        <v>0</v>
      </c>
      <c r="AF567" s="116">
        <v>0</v>
      </c>
      <c r="AG567" s="116">
        <v>0</v>
      </c>
      <c r="AH567" s="116">
        <v>0</v>
      </c>
      <c r="AI567" s="116">
        <v>0</v>
      </c>
      <c r="AJ567" s="116">
        <v>0</v>
      </c>
      <c r="AK567" s="116">
        <v>0</v>
      </c>
      <c r="AL567" s="95">
        <f t="shared" si="14"/>
        <v>0</v>
      </c>
      <c r="AO567" s="70"/>
    </row>
    <row r="568" spans="1:41" ht="33" customHeight="1">
      <c r="A568" s="87">
        <v>1813</v>
      </c>
      <c r="B568" s="88" t="s">
        <v>1202</v>
      </c>
      <c r="C568" s="118" t="s">
        <v>7019</v>
      </c>
      <c r="D568" s="116">
        <v>0</v>
      </c>
      <c r="E568" s="116">
        <v>0</v>
      </c>
      <c r="F568" s="116">
        <v>0</v>
      </c>
      <c r="G568" s="116">
        <v>0</v>
      </c>
      <c r="H568" s="116">
        <v>0</v>
      </c>
      <c r="I568" s="116">
        <v>0</v>
      </c>
      <c r="J568" s="116">
        <v>0</v>
      </c>
      <c r="K568" s="116">
        <v>0</v>
      </c>
      <c r="L568" s="116">
        <v>0</v>
      </c>
      <c r="M568" s="116">
        <v>0</v>
      </c>
      <c r="N568" s="116">
        <v>0</v>
      </c>
      <c r="O568" s="116">
        <v>0</v>
      </c>
      <c r="P568" s="116">
        <v>0</v>
      </c>
      <c r="Q568" s="116">
        <v>0</v>
      </c>
      <c r="R568" s="116">
        <v>0</v>
      </c>
      <c r="S568" s="116">
        <v>0</v>
      </c>
      <c r="T568" s="116">
        <v>0</v>
      </c>
      <c r="U568" s="116">
        <v>0</v>
      </c>
      <c r="V568" s="116">
        <v>0</v>
      </c>
      <c r="W568" s="116">
        <v>0</v>
      </c>
      <c r="X568" s="116">
        <v>0</v>
      </c>
      <c r="Y568" s="116">
        <v>0</v>
      </c>
      <c r="Z568" s="116">
        <v>0</v>
      </c>
      <c r="AA568" s="116">
        <v>0</v>
      </c>
      <c r="AB568" s="116">
        <v>0</v>
      </c>
      <c r="AC568" s="116">
        <v>0</v>
      </c>
      <c r="AD568" s="116">
        <v>0</v>
      </c>
      <c r="AE568" s="116">
        <v>0</v>
      </c>
      <c r="AF568" s="116">
        <v>0</v>
      </c>
      <c r="AG568" s="116">
        <v>0</v>
      </c>
      <c r="AH568" s="116">
        <v>0</v>
      </c>
      <c r="AI568" s="116">
        <v>0</v>
      </c>
      <c r="AJ568" s="116">
        <v>0</v>
      </c>
      <c r="AK568" s="116">
        <v>0</v>
      </c>
      <c r="AL568" s="95">
        <f t="shared" si="14"/>
        <v>0</v>
      </c>
      <c r="AO568" s="70"/>
    </row>
    <row r="569" spans="1:41" ht="33" customHeight="1">
      <c r="A569" s="87">
        <v>1814</v>
      </c>
      <c r="B569" s="88" t="s">
        <v>1203</v>
      </c>
      <c r="C569" s="118" t="s">
        <v>7019</v>
      </c>
      <c r="D569" s="116">
        <v>0</v>
      </c>
      <c r="E569" s="116">
        <v>0</v>
      </c>
      <c r="F569" s="116">
        <v>0</v>
      </c>
      <c r="G569" s="116">
        <v>0</v>
      </c>
      <c r="H569" s="116">
        <v>0</v>
      </c>
      <c r="I569" s="116">
        <v>0</v>
      </c>
      <c r="J569" s="116">
        <v>0</v>
      </c>
      <c r="K569" s="116">
        <v>0</v>
      </c>
      <c r="L569" s="116">
        <v>0</v>
      </c>
      <c r="M569" s="116">
        <v>0</v>
      </c>
      <c r="N569" s="116">
        <v>0</v>
      </c>
      <c r="O569" s="116">
        <v>0</v>
      </c>
      <c r="P569" s="116">
        <v>0</v>
      </c>
      <c r="Q569" s="116">
        <v>0</v>
      </c>
      <c r="R569" s="116">
        <v>0</v>
      </c>
      <c r="S569" s="116">
        <v>0</v>
      </c>
      <c r="T569" s="116">
        <v>0</v>
      </c>
      <c r="U569" s="116">
        <v>0</v>
      </c>
      <c r="V569" s="116">
        <v>0</v>
      </c>
      <c r="W569" s="116">
        <v>0</v>
      </c>
      <c r="X569" s="116">
        <v>0</v>
      </c>
      <c r="Y569" s="116">
        <v>0</v>
      </c>
      <c r="Z569" s="116">
        <v>0</v>
      </c>
      <c r="AA569" s="116">
        <v>0</v>
      </c>
      <c r="AB569" s="116">
        <v>0</v>
      </c>
      <c r="AC569" s="116">
        <v>0</v>
      </c>
      <c r="AD569" s="116">
        <v>0</v>
      </c>
      <c r="AE569" s="116">
        <v>0</v>
      </c>
      <c r="AF569" s="116">
        <v>0</v>
      </c>
      <c r="AG569" s="116">
        <v>0</v>
      </c>
      <c r="AH569" s="116">
        <v>0</v>
      </c>
      <c r="AI569" s="116">
        <v>0</v>
      </c>
      <c r="AJ569" s="116">
        <v>0</v>
      </c>
      <c r="AK569" s="116">
        <v>0</v>
      </c>
      <c r="AL569" s="95">
        <f t="shared" si="14"/>
        <v>0</v>
      </c>
      <c r="AO569" s="70"/>
    </row>
    <row r="570" spans="1:41" ht="33" customHeight="1">
      <c r="A570" s="87">
        <v>1815</v>
      </c>
      <c r="B570" s="88" t="s">
        <v>1185</v>
      </c>
      <c r="C570" s="118" t="s">
        <v>7019</v>
      </c>
      <c r="D570" s="116">
        <v>0</v>
      </c>
      <c r="E570" s="116">
        <v>0</v>
      </c>
      <c r="F570" s="116">
        <v>0</v>
      </c>
      <c r="G570" s="116">
        <v>0</v>
      </c>
      <c r="H570" s="116">
        <v>0</v>
      </c>
      <c r="I570" s="116">
        <v>0</v>
      </c>
      <c r="J570" s="116">
        <v>0</v>
      </c>
      <c r="K570" s="116">
        <v>0</v>
      </c>
      <c r="L570" s="116">
        <v>0</v>
      </c>
      <c r="M570" s="116">
        <v>0</v>
      </c>
      <c r="N570" s="116">
        <v>0</v>
      </c>
      <c r="O570" s="116">
        <v>0</v>
      </c>
      <c r="P570" s="116">
        <v>0</v>
      </c>
      <c r="Q570" s="116">
        <v>0</v>
      </c>
      <c r="R570" s="116">
        <v>0</v>
      </c>
      <c r="S570" s="116">
        <v>0</v>
      </c>
      <c r="T570" s="116">
        <v>0</v>
      </c>
      <c r="U570" s="116">
        <v>0</v>
      </c>
      <c r="V570" s="116">
        <v>0</v>
      </c>
      <c r="W570" s="116">
        <v>0</v>
      </c>
      <c r="X570" s="116">
        <v>0</v>
      </c>
      <c r="Y570" s="116">
        <v>0</v>
      </c>
      <c r="Z570" s="116">
        <v>0</v>
      </c>
      <c r="AA570" s="116">
        <v>0</v>
      </c>
      <c r="AB570" s="116">
        <v>0</v>
      </c>
      <c r="AC570" s="116">
        <v>0</v>
      </c>
      <c r="AD570" s="116">
        <v>0</v>
      </c>
      <c r="AE570" s="116">
        <v>0</v>
      </c>
      <c r="AF570" s="116">
        <v>0</v>
      </c>
      <c r="AG570" s="116">
        <v>0</v>
      </c>
      <c r="AH570" s="116">
        <v>0</v>
      </c>
      <c r="AI570" s="116">
        <v>0</v>
      </c>
      <c r="AJ570" s="116">
        <v>0</v>
      </c>
      <c r="AK570" s="116">
        <v>0</v>
      </c>
      <c r="AL570" s="95">
        <f t="shared" si="14"/>
        <v>0</v>
      </c>
      <c r="AO570" s="70"/>
    </row>
    <row r="571" spans="1:41" ht="33" customHeight="1">
      <c r="A571" s="87">
        <v>1816</v>
      </c>
      <c r="B571" s="88" t="s">
        <v>1204</v>
      </c>
      <c r="C571" s="118" t="s">
        <v>7019</v>
      </c>
      <c r="D571" s="116">
        <v>0</v>
      </c>
      <c r="E571" s="116">
        <v>0</v>
      </c>
      <c r="F571" s="116">
        <v>0</v>
      </c>
      <c r="G571" s="116">
        <v>0</v>
      </c>
      <c r="H571" s="116">
        <v>0</v>
      </c>
      <c r="I571" s="116">
        <v>0</v>
      </c>
      <c r="J571" s="116">
        <v>0</v>
      </c>
      <c r="K571" s="116">
        <v>0</v>
      </c>
      <c r="L571" s="116">
        <v>0</v>
      </c>
      <c r="M571" s="116">
        <v>0</v>
      </c>
      <c r="N571" s="116">
        <v>0</v>
      </c>
      <c r="O571" s="116">
        <v>0</v>
      </c>
      <c r="P571" s="116">
        <v>0</v>
      </c>
      <c r="Q571" s="116">
        <v>0</v>
      </c>
      <c r="R571" s="116">
        <v>0</v>
      </c>
      <c r="S571" s="116">
        <v>0</v>
      </c>
      <c r="T571" s="116">
        <v>0</v>
      </c>
      <c r="U571" s="116">
        <v>0</v>
      </c>
      <c r="V571" s="116">
        <v>0</v>
      </c>
      <c r="W571" s="116">
        <v>0</v>
      </c>
      <c r="X571" s="116">
        <v>0</v>
      </c>
      <c r="Y571" s="116">
        <v>0</v>
      </c>
      <c r="Z571" s="116">
        <v>0</v>
      </c>
      <c r="AA571" s="116">
        <v>0</v>
      </c>
      <c r="AB571" s="116">
        <v>0</v>
      </c>
      <c r="AC571" s="116">
        <v>0</v>
      </c>
      <c r="AD571" s="116">
        <v>0</v>
      </c>
      <c r="AE571" s="116">
        <v>0</v>
      </c>
      <c r="AF571" s="116">
        <v>0</v>
      </c>
      <c r="AG571" s="116">
        <v>0</v>
      </c>
      <c r="AH571" s="116">
        <v>0</v>
      </c>
      <c r="AI571" s="116">
        <v>0</v>
      </c>
      <c r="AJ571" s="116">
        <v>0</v>
      </c>
      <c r="AK571" s="116">
        <v>0</v>
      </c>
      <c r="AL571" s="95">
        <f t="shared" si="14"/>
        <v>0</v>
      </c>
      <c r="AO571" s="70"/>
    </row>
    <row r="572" spans="1:41" ht="33" customHeight="1">
      <c r="A572" s="87">
        <v>1817</v>
      </c>
      <c r="B572" s="88" t="s">
        <v>1205</v>
      </c>
      <c r="C572" s="118" t="s">
        <v>7019</v>
      </c>
      <c r="D572" s="116">
        <v>0</v>
      </c>
      <c r="E572" s="116">
        <v>0</v>
      </c>
      <c r="F572" s="116">
        <v>0</v>
      </c>
      <c r="G572" s="116">
        <v>0</v>
      </c>
      <c r="H572" s="116">
        <v>0</v>
      </c>
      <c r="I572" s="116">
        <v>0</v>
      </c>
      <c r="J572" s="116">
        <v>0</v>
      </c>
      <c r="K572" s="116">
        <v>0</v>
      </c>
      <c r="L572" s="116">
        <v>0</v>
      </c>
      <c r="M572" s="116">
        <v>0</v>
      </c>
      <c r="N572" s="116">
        <v>0</v>
      </c>
      <c r="O572" s="116">
        <v>0</v>
      </c>
      <c r="P572" s="116">
        <v>0</v>
      </c>
      <c r="Q572" s="116">
        <v>0</v>
      </c>
      <c r="R572" s="116">
        <v>0</v>
      </c>
      <c r="S572" s="116">
        <v>0</v>
      </c>
      <c r="T572" s="116">
        <v>0</v>
      </c>
      <c r="U572" s="116">
        <v>0</v>
      </c>
      <c r="V572" s="116">
        <v>0</v>
      </c>
      <c r="W572" s="116">
        <v>0</v>
      </c>
      <c r="X572" s="116">
        <v>0</v>
      </c>
      <c r="Y572" s="116">
        <v>0</v>
      </c>
      <c r="Z572" s="116">
        <v>0</v>
      </c>
      <c r="AA572" s="116">
        <v>0</v>
      </c>
      <c r="AB572" s="116">
        <v>0</v>
      </c>
      <c r="AC572" s="116">
        <v>0</v>
      </c>
      <c r="AD572" s="116">
        <v>0</v>
      </c>
      <c r="AE572" s="116">
        <v>0</v>
      </c>
      <c r="AF572" s="116">
        <v>0</v>
      </c>
      <c r="AG572" s="116">
        <v>0</v>
      </c>
      <c r="AH572" s="116">
        <v>0</v>
      </c>
      <c r="AI572" s="116">
        <v>0</v>
      </c>
      <c r="AJ572" s="116">
        <v>0</v>
      </c>
      <c r="AK572" s="116">
        <v>0</v>
      </c>
      <c r="AL572" s="95">
        <f t="shared" si="14"/>
        <v>0</v>
      </c>
      <c r="AO572" s="70"/>
    </row>
    <row r="573" spans="1:41" ht="33" customHeight="1">
      <c r="A573" s="87">
        <v>1818</v>
      </c>
      <c r="B573" s="88" t="s">
        <v>1206</v>
      </c>
      <c r="C573" s="118" t="s">
        <v>7019</v>
      </c>
      <c r="D573" s="116">
        <v>0</v>
      </c>
      <c r="E573" s="116">
        <v>0</v>
      </c>
      <c r="F573" s="116">
        <v>0</v>
      </c>
      <c r="G573" s="116">
        <v>0</v>
      </c>
      <c r="H573" s="116">
        <v>0</v>
      </c>
      <c r="I573" s="116">
        <v>0</v>
      </c>
      <c r="J573" s="116">
        <v>0</v>
      </c>
      <c r="K573" s="116">
        <v>0</v>
      </c>
      <c r="L573" s="116">
        <v>0</v>
      </c>
      <c r="M573" s="116">
        <v>0</v>
      </c>
      <c r="N573" s="116">
        <v>0</v>
      </c>
      <c r="O573" s="116">
        <v>0</v>
      </c>
      <c r="P573" s="116">
        <v>0</v>
      </c>
      <c r="Q573" s="116">
        <v>0</v>
      </c>
      <c r="R573" s="116">
        <v>0</v>
      </c>
      <c r="S573" s="116">
        <v>0</v>
      </c>
      <c r="T573" s="116">
        <v>0</v>
      </c>
      <c r="U573" s="116">
        <v>0</v>
      </c>
      <c r="V573" s="116">
        <v>0</v>
      </c>
      <c r="W573" s="116">
        <v>0</v>
      </c>
      <c r="X573" s="116">
        <v>0</v>
      </c>
      <c r="Y573" s="116">
        <v>0</v>
      </c>
      <c r="Z573" s="116">
        <v>0</v>
      </c>
      <c r="AA573" s="116">
        <v>0</v>
      </c>
      <c r="AB573" s="116">
        <v>0</v>
      </c>
      <c r="AC573" s="116">
        <v>0</v>
      </c>
      <c r="AD573" s="116">
        <v>0</v>
      </c>
      <c r="AE573" s="116">
        <v>0</v>
      </c>
      <c r="AF573" s="116">
        <v>0</v>
      </c>
      <c r="AG573" s="116">
        <v>0</v>
      </c>
      <c r="AH573" s="116">
        <v>0</v>
      </c>
      <c r="AI573" s="116">
        <v>0</v>
      </c>
      <c r="AJ573" s="116">
        <v>0</v>
      </c>
      <c r="AK573" s="116">
        <v>0</v>
      </c>
      <c r="AL573" s="95">
        <f t="shared" si="14"/>
        <v>0</v>
      </c>
      <c r="AO573" s="70"/>
    </row>
    <row r="574" spans="1:41" ht="33" customHeight="1">
      <c r="A574" s="87">
        <v>1819</v>
      </c>
      <c r="B574" s="88" t="s">
        <v>1207</v>
      </c>
      <c r="C574" s="118" t="s">
        <v>7019</v>
      </c>
      <c r="D574" s="116">
        <v>0</v>
      </c>
      <c r="E574" s="116">
        <v>0</v>
      </c>
      <c r="F574" s="116">
        <v>0</v>
      </c>
      <c r="G574" s="116">
        <v>0</v>
      </c>
      <c r="H574" s="116">
        <v>0</v>
      </c>
      <c r="I574" s="116">
        <v>0</v>
      </c>
      <c r="J574" s="116">
        <v>0</v>
      </c>
      <c r="K574" s="116">
        <v>0</v>
      </c>
      <c r="L574" s="116">
        <v>0</v>
      </c>
      <c r="M574" s="116">
        <v>0</v>
      </c>
      <c r="N574" s="116">
        <v>0</v>
      </c>
      <c r="O574" s="116">
        <v>0</v>
      </c>
      <c r="P574" s="116">
        <v>0</v>
      </c>
      <c r="Q574" s="116">
        <v>0</v>
      </c>
      <c r="R574" s="116">
        <v>0</v>
      </c>
      <c r="S574" s="116">
        <v>0</v>
      </c>
      <c r="T574" s="116">
        <v>0</v>
      </c>
      <c r="U574" s="116">
        <v>0</v>
      </c>
      <c r="V574" s="116">
        <v>0</v>
      </c>
      <c r="W574" s="116">
        <v>0</v>
      </c>
      <c r="X574" s="116">
        <v>0</v>
      </c>
      <c r="Y574" s="116">
        <v>0</v>
      </c>
      <c r="Z574" s="116">
        <v>0</v>
      </c>
      <c r="AA574" s="116">
        <v>0</v>
      </c>
      <c r="AB574" s="116">
        <v>0</v>
      </c>
      <c r="AC574" s="116">
        <v>0</v>
      </c>
      <c r="AD574" s="116">
        <v>0</v>
      </c>
      <c r="AE574" s="116">
        <v>0</v>
      </c>
      <c r="AF574" s="116">
        <v>0</v>
      </c>
      <c r="AG574" s="116">
        <v>0</v>
      </c>
      <c r="AH574" s="116">
        <v>0</v>
      </c>
      <c r="AI574" s="116">
        <v>0</v>
      </c>
      <c r="AJ574" s="116">
        <v>0</v>
      </c>
      <c r="AK574" s="116">
        <v>0</v>
      </c>
      <c r="AL574" s="95">
        <f t="shared" si="14"/>
        <v>0</v>
      </c>
      <c r="AO574" s="70"/>
    </row>
    <row r="575" spans="1:41" ht="33" customHeight="1">
      <c r="A575" s="87">
        <v>1820</v>
      </c>
      <c r="B575" s="88" t="s">
        <v>1208</v>
      </c>
      <c r="C575" s="118" t="s">
        <v>7019</v>
      </c>
      <c r="D575" s="116">
        <v>0</v>
      </c>
      <c r="E575" s="116">
        <v>0</v>
      </c>
      <c r="F575" s="116">
        <v>0</v>
      </c>
      <c r="G575" s="116">
        <v>0</v>
      </c>
      <c r="H575" s="116">
        <v>0</v>
      </c>
      <c r="I575" s="116">
        <v>0</v>
      </c>
      <c r="J575" s="116">
        <v>0</v>
      </c>
      <c r="K575" s="116">
        <v>0</v>
      </c>
      <c r="L575" s="116">
        <v>0</v>
      </c>
      <c r="M575" s="116">
        <v>0</v>
      </c>
      <c r="N575" s="116">
        <v>0</v>
      </c>
      <c r="O575" s="116">
        <v>0</v>
      </c>
      <c r="P575" s="116">
        <v>0</v>
      </c>
      <c r="Q575" s="116">
        <v>0</v>
      </c>
      <c r="R575" s="116">
        <v>0</v>
      </c>
      <c r="S575" s="116">
        <v>0</v>
      </c>
      <c r="T575" s="116">
        <v>0</v>
      </c>
      <c r="U575" s="116">
        <v>0</v>
      </c>
      <c r="V575" s="116">
        <v>0</v>
      </c>
      <c r="W575" s="116">
        <v>0</v>
      </c>
      <c r="X575" s="116">
        <v>0</v>
      </c>
      <c r="Y575" s="116">
        <v>0</v>
      </c>
      <c r="Z575" s="116">
        <v>0</v>
      </c>
      <c r="AA575" s="116">
        <v>0</v>
      </c>
      <c r="AB575" s="116">
        <v>0</v>
      </c>
      <c r="AC575" s="116">
        <v>0</v>
      </c>
      <c r="AD575" s="116">
        <v>0</v>
      </c>
      <c r="AE575" s="116">
        <v>0</v>
      </c>
      <c r="AF575" s="116">
        <v>0</v>
      </c>
      <c r="AG575" s="116">
        <v>0</v>
      </c>
      <c r="AH575" s="116">
        <v>0</v>
      </c>
      <c r="AI575" s="116">
        <v>0</v>
      </c>
      <c r="AJ575" s="116">
        <v>0</v>
      </c>
      <c r="AK575" s="116">
        <v>0</v>
      </c>
      <c r="AL575" s="95">
        <f t="shared" si="14"/>
        <v>0</v>
      </c>
      <c r="AO575" s="70"/>
    </row>
    <row r="576" spans="1:41" ht="33" customHeight="1">
      <c r="A576" s="87">
        <v>1901</v>
      </c>
      <c r="B576" s="88" t="s">
        <v>1209</v>
      </c>
      <c r="C576" s="118" t="s">
        <v>7019</v>
      </c>
      <c r="D576" s="116">
        <v>0</v>
      </c>
      <c r="E576" s="116">
        <v>0</v>
      </c>
      <c r="F576" s="116">
        <v>0</v>
      </c>
      <c r="G576" s="116">
        <v>0</v>
      </c>
      <c r="H576" s="116">
        <v>0</v>
      </c>
      <c r="I576" s="116">
        <v>0</v>
      </c>
      <c r="J576" s="116">
        <v>0</v>
      </c>
      <c r="K576" s="116">
        <v>0</v>
      </c>
      <c r="L576" s="116">
        <v>0</v>
      </c>
      <c r="M576" s="116">
        <v>0</v>
      </c>
      <c r="N576" s="116">
        <v>0</v>
      </c>
      <c r="O576" s="116">
        <v>0</v>
      </c>
      <c r="P576" s="116">
        <v>0</v>
      </c>
      <c r="Q576" s="116">
        <v>0</v>
      </c>
      <c r="R576" s="116">
        <v>0</v>
      </c>
      <c r="S576" s="116">
        <v>0</v>
      </c>
      <c r="T576" s="116">
        <v>0</v>
      </c>
      <c r="U576" s="116">
        <v>0</v>
      </c>
      <c r="V576" s="116">
        <v>0</v>
      </c>
      <c r="W576" s="116">
        <v>0</v>
      </c>
      <c r="X576" s="116">
        <v>0</v>
      </c>
      <c r="Y576" s="116">
        <v>0</v>
      </c>
      <c r="Z576" s="116">
        <v>0</v>
      </c>
      <c r="AA576" s="116">
        <v>0</v>
      </c>
      <c r="AB576" s="116">
        <v>0</v>
      </c>
      <c r="AC576" s="116">
        <v>0</v>
      </c>
      <c r="AD576" s="116">
        <v>0</v>
      </c>
      <c r="AE576" s="116">
        <v>0</v>
      </c>
      <c r="AF576" s="116">
        <v>0</v>
      </c>
      <c r="AG576" s="116">
        <v>0</v>
      </c>
      <c r="AH576" s="116">
        <v>0</v>
      </c>
      <c r="AI576" s="116">
        <v>0</v>
      </c>
      <c r="AJ576" s="116">
        <v>0</v>
      </c>
      <c r="AK576" s="116">
        <v>0</v>
      </c>
      <c r="AL576" s="95">
        <f t="shared" si="14"/>
        <v>0</v>
      </c>
      <c r="AO576" s="70"/>
    </row>
    <row r="577" spans="1:41" ht="33" customHeight="1">
      <c r="A577" s="87">
        <v>1902</v>
      </c>
      <c r="B577" s="88" t="s">
        <v>1210</v>
      </c>
      <c r="C577" s="118" t="s">
        <v>7019</v>
      </c>
      <c r="D577" s="116">
        <v>0</v>
      </c>
      <c r="E577" s="116">
        <v>0</v>
      </c>
      <c r="F577" s="116">
        <v>0</v>
      </c>
      <c r="G577" s="116">
        <v>0</v>
      </c>
      <c r="H577" s="116">
        <v>0</v>
      </c>
      <c r="I577" s="116">
        <v>0</v>
      </c>
      <c r="J577" s="116">
        <v>0</v>
      </c>
      <c r="K577" s="116">
        <v>0</v>
      </c>
      <c r="L577" s="116">
        <v>0</v>
      </c>
      <c r="M577" s="116">
        <v>0</v>
      </c>
      <c r="N577" s="116">
        <v>0</v>
      </c>
      <c r="O577" s="116">
        <v>0</v>
      </c>
      <c r="P577" s="116">
        <v>0</v>
      </c>
      <c r="Q577" s="116">
        <v>0</v>
      </c>
      <c r="R577" s="116">
        <v>0</v>
      </c>
      <c r="S577" s="116">
        <v>0</v>
      </c>
      <c r="T577" s="116">
        <v>0</v>
      </c>
      <c r="U577" s="116">
        <v>0</v>
      </c>
      <c r="V577" s="116">
        <v>0</v>
      </c>
      <c r="W577" s="116">
        <v>0</v>
      </c>
      <c r="X577" s="116">
        <v>0</v>
      </c>
      <c r="Y577" s="116">
        <v>0</v>
      </c>
      <c r="Z577" s="116">
        <v>0</v>
      </c>
      <c r="AA577" s="116">
        <v>0</v>
      </c>
      <c r="AB577" s="116">
        <v>0</v>
      </c>
      <c r="AC577" s="116">
        <v>0</v>
      </c>
      <c r="AD577" s="116">
        <v>0</v>
      </c>
      <c r="AE577" s="116">
        <v>0</v>
      </c>
      <c r="AF577" s="116">
        <v>0</v>
      </c>
      <c r="AG577" s="116">
        <v>0</v>
      </c>
      <c r="AH577" s="116">
        <v>0</v>
      </c>
      <c r="AI577" s="116">
        <v>0</v>
      </c>
      <c r="AJ577" s="116">
        <v>0</v>
      </c>
      <c r="AK577" s="116">
        <v>0</v>
      </c>
      <c r="AL577" s="95">
        <f t="shared" si="14"/>
        <v>0</v>
      </c>
      <c r="AO577" s="70"/>
    </row>
    <row r="578" spans="1:41" ht="33" customHeight="1">
      <c r="A578" s="87">
        <v>1903</v>
      </c>
      <c r="B578" s="88" t="s">
        <v>1211</v>
      </c>
      <c r="C578" s="118" t="s">
        <v>7019</v>
      </c>
      <c r="D578" s="116">
        <v>0</v>
      </c>
      <c r="E578" s="116">
        <v>0</v>
      </c>
      <c r="F578" s="116">
        <v>0</v>
      </c>
      <c r="G578" s="116">
        <v>0</v>
      </c>
      <c r="H578" s="116">
        <v>0</v>
      </c>
      <c r="I578" s="116">
        <v>0</v>
      </c>
      <c r="J578" s="116">
        <v>0</v>
      </c>
      <c r="K578" s="116">
        <v>0</v>
      </c>
      <c r="L578" s="116">
        <v>0</v>
      </c>
      <c r="M578" s="116">
        <v>0</v>
      </c>
      <c r="N578" s="116">
        <v>0</v>
      </c>
      <c r="O578" s="116">
        <v>0</v>
      </c>
      <c r="P578" s="116">
        <v>0</v>
      </c>
      <c r="Q578" s="116">
        <v>0</v>
      </c>
      <c r="R578" s="116">
        <v>0</v>
      </c>
      <c r="S578" s="116">
        <v>0</v>
      </c>
      <c r="T578" s="116">
        <v>0</v>
      </c>
      <c r="U578" s="116">
        <v>0</v>
      </c>
      <c r="V578" s="116">
        <v>0</v>
      </c>
      <c r="W578" s="116">
        <v>0</v>
      </c>
      <c r="X578" s="116">
        <v>0</v>
      </c>
      <c r="Y578" s="116">
        <v>0</v>
      </c>
      <c r="Z578" s="116">
        <v>0</v>
      </c>
      <c r="AA578" s="116">
        <v>0</v>
      </c>
      <c r="AB578" s="116">
        <v>0</v>
      </c>
      <c r="AC578" s="116">
        <v>0</v>
      </c>
      <c r="AD578" s="116">
        <v>0</v>
      </c>
      <c r="AE578" s="116">
        <v>0</v>
      </c>
      <c r="AF578" s="116">
        <v>0</v>
      </c>
      <c r="AG578" s="116">
        <v>0</v>
      </c>
      <c r="AH578" s="116">
        <v>0</v>
      </c>
      <c r="AI578" s="116">
        <v>0</v>
      </c>
      <c r="AJ578" s="116">
        <v>0</v>
      </c>
      <c r="AK578" s="116">
        <v>0</v>
      </c>
      <c r="AL578" s="95">
        <f t="shared" si="14"/>
        <v>0</v>
      </c>
      <c r="AO578" s="70"/>
    </row>
    <row r="579" spans="1:41" ht="33" customHeight="1">
      <c r="A579" s="87">
        <v>1904</v>
      </c>
      <c r="B579" s="88" t="s">
        <v>1212</v>
      </c>
      <c r="C579" s="118" t="s">
        <v>7019</v>
      </c>
      <c r="D579" s="116">
        <v>0</v>
      </c>
      <c r="E579" s="116">
        <v>0</v>
      </c>
      <c r="F579" s="116">
        <v>0</v>
      </c>
      <c r="G579" s="116">
        <v>0</v>
      </c>
      <c r="H579" s="116">
        <v>0</v>
      </c>
      <c r="I579" s="116">
        <v>0</v>
      </c>
      <c r="J579" s="116">
        <v>0</v>
      </c>
      <c r="K579" s="116">
        <v>0</v>
      </c>
      <c r="L579" s="116">
        <v>0</v>
      </c>
      <c r="M579" s="116">
        <v>0</v>
      </c>
      <c r="N579" s="116">
        <v>0</v>
      </c>
      <c r="O579" s="116">
        <v>0</v>
      </c>
      <c r="P579" s="116">
        <v>0</v>
      </c>
      <c r="Q579" s="116">
        <v>0</v>
      </c>
      <c r="R579" s="116">
        <v>0</v>
      </c>
      <c r="S579" s="116">
        <v>0</v>
      </c>
      <c r="T579" s="116">
        <v>0</v>
      </c>
      <c r="U579" s="116">
        <v>0</v>
      </c>
      <c r="V579" s="116">
        <v>0</v>
      </c>
      <c r="W579" s="116">
        <v>0</v>
      </c>
      <c r="X579" s="116">
        <v>0</v>
      </c>
      <c r="Y579" s="116">
        <v>0</v>
      </c>
      <c r="Z579" s="116">
        <v>0</v>
      </c>
      <c r="AA579" s="116">
        <v>0</v>
      </c>
      <c r="AB579" s="116">
        <v>0</v>
      </c>
      <c r="AC579" s="116">
        <v>0</v>
      </c>
      <c r="AD579" s="116">
        <v>0</v>
      </c>
      <c r="AE579" s="116">
        <v>0</v>
      </c>
      <c r="AF579" s="116">
        <v>0</v>
      </c>
      <c r="AG579" s="116">
        <v>0</v>
      </c>
      <c r="AH579" s="116">
        <v>0</v>
      </c>
      <c r="AI579" s="116">
        <v>0</v>
      </c>
      <c r="AJ579" s="116">
        <v>0</v>
      </c>
      <c r="AK579" s="116">
        <v>0</v>
      </c>
      <c r="AL579" s="95">
        <f t="shared" si="14"/>
        <v>0</v>
      </c>
      <c r="AO579" s="70"/>
    </row>
    <row r="580" spans="1:41" ht="33" customHeight="1">
      <c r="A580" s="87">
        <v>1905</v>
      </c>
      <c r="B580" s="88" t="s">
        <v>1213</v>
      </c>
      <c r="C580" s="118" t="s">
        <v>7019</v>
      </c>
      <c r="D580" s="116">
        <v>0</v>
      </c>
      <c r="E580" s="116">
        <v>0</v>
      </c>
      <c r="F580" s="116">
        <v>0</v>
      </c>
      <c r="G580" s="116">
        <v>0</v>
      </c>
      <c r="H580" s="116">
        <v>0</v>
      </c>
      <c r="I580" s="116">
        <v>0</v>
      </c>
      <c r="J580" s="116">
        <v>0</v>
      </c>
      <c r="K580" s="116">
        <v>0</v>
      </c>
      <c r="L580" s="116">
        <v>0</v>
      </c>
      <c r="M580" s="116">
        <v>0</v>
      </c>
      <c r="N580" s="116">
        <v>0</v>
      </c>
      <c r="O580" s="116">
        <v>0</v>
      </c>
      <c r="P580" s="116">
        <v>0</v>
      </c>
      <c r="Q580" s="116">
        <v>0</v>
      </c>
      <c r="R580" s="116">
        <v>0</v>
      </c>
      <c r="S580" s="116">
        <v>0</v>
      </c>
      <c r="T580" s="116">
        <v>0</v>
      </c>
      <c r="U580" s="116">
        <v>0</v>
      </c>
      <c r="V580" s="116">
        <v>0</v>
      </c>
      <c r="W580" s="116">
        <v>0</v>
      </c>
      <c r="X580" s="116">
        <v>0</v>
      </c>
      <c r="Y580" s="116">
        <v>0</v>
      </c>
      <c r="Z580" s="116">
        <v>0</v>
      </c>
      <c r="AA580" s="116">
        <v>0</v>
      </c>
      <c r="AB580" s="116">
        <v>0</v>
      </c>
      <c r="AC580" s="116">
        <v>0</v>
      </c>
      <c r="AD580" s="116">
        <v>0</v>
      </c>
      <c r="AE580" s="116">
        <v>0</v>
      </c>
      <c r="AF580" s="116">
        <v>0</v>
      </c>
      <c r="AG580" s="116">
        <v>0</v>
      </c>
      <c r="AH580" s="116">
        <v>0</v>
      </c>
      <c r="AI580" s="116">
        <v>0</v>
      </c>
      <c r="AJ580" s="116">
        <v>0</v>
      </c>
      <c r="AK580" s="116">
        <v>0</v>
      </c>
      <c r="AL580" s="95">
        <f t="shared" si="14"/>
        <v>0</v>
      </c>
      <c r="AO580" s="70"/>
    </row>
    <row r="581" spans="1:41" ht="33" customHeight="1">
      <c r="A581" s="87">
        <v>1906</v>
      </c>
      <c r="B581" s="88" t="s">
        <v>1189</v>
      </c>
      <c r="C581" s="118" t="s">
        <v>7019</v>
      </c>
      <c r="D581" s="116">
        <v>0</v>
      </c>
      <c r="E581" s="116">
        <v>0</v>
      </c>
      <c r="F581" s="116">
        <v>0</v>
      </c>
      <c r="G581" s="116">
        <v>0</v>
      </c>
      <c r="H581" s="116">
        <v>0</v>
      </c>
      <c r="I581" s="116">
        <v>0</v>
      </c>
      <c r="J581" s="116">
        <v>0</v>
      </c>
      <c r="K581" s="116">
        <v>0</v>
      </c>
      <c r="L581" s="116">
        <v>0</v>
      </c>
      <c r="M581" s="116">
        <v>0</v>
      </c>
      <c r="N581" s="116">
        <v>0</v>
      </c>
      <c r="O581" s="116">
        <v>0</v>
      </c>
      <c r="P581" s="116">
        <v>0</v>
      </c>
      <c r="Q581" s="116">
        <v>0</v>
      </c>
      <c r="R581" s="116">
        <v>0</v>
      </c>
      <c r="S581" s="116">
        <v>0</v>
      </c>
      <c r="T581" s="116">
        <v>0</v>
      </c>
      <c r="U581" s="116">
        <v>0</v>
      </c>
      <c r="V581" s="116">
        <v>0</v>
      </c>
      <c r="W581" s="116">
        <v>0</v>
      </c>
      <c r="X581" s="116">
        <v>0</v>
      </c>
      <c r="Y581" s="116">
        <v>0</v>
      </c>
      <c r="Z581" s="116">
        <v>0</v>
      </c>
      <c r="AA581" s="116">
        <v>0</v>
      </c>
      <c r="AB581" s="116">
        <v>0</v>
      </c>
      <c r="AC581" s="116">
        <v>0</v>
      </c>
      <c r="AD581" s="116">
        <v>0</v>
      </c>
      <c r="AE581" s="116">
        <v>0</v>
      </c>
      <c r="AF581" s="116">
        <v>0</v>
      </c>
      <c r="AG581" s="116">
        <v>0</v>
      </c>
      <c r="AH581" s="116">
        <v>0</v>
      </c>
      <c r="AI581" s="116">
        <v>0</v>
      </c>
      <c r="AJ581" s="116">
        <v>0</v>
      </c>
      <c r="AK581" s="116">
        <v>0</v>
      </c>
      <c r="AL581" s="95">
        <f t="shared" si="14"/>
        <v>0</v>
      </c>
      <c r="AO581" s="70"/>
    </row>
    <row r="582" spans="1:41" ht="33" customHeight="1">
      <c r="A582" s="87">
        <v>1907</v>
      </c>
      <c r="B582" s="88" t="s">
        <v>1214</v>
      </c>
      <c r="C582" s="118" t="s">
        <v>7019</v>
      </c>
      <c r="D582" s="116">
        <v>0</v>
      </c>
      <c r="E582" s="116">
        <v>0</v>
      </c>
      <c r="F582" s="116">
        <v>0</v>
      </c>
      <c r="G582" s="116">
        <v>0</v>
      </c>
      <c r="H582" s="116">
        <v>0</v>
      </c>
      <c r="I582" s="116">
        <v>0</v>
      </c>
      <c r="J582" s="116">
        <v>0</v>
      </c>
      <c r="K582" s="116">
        <v>0</v>
      </c>
      <c r="L582" s="116">
        <v>0</v>
      </c>
      <c r="M582" s="116">
        <v>0</v>
      </c>
      <c r="N582" s="116">
        <v>0</v>
      </c>
      <c r="O582" s="116">
        <v>0</v>
      </c>
      <c r="P582" s="116">
        <v>0</v>
      </c>
      <c r="Q582" s="116">
        <v>0</v>
      </c>
      <c r="R582" s="116">
        <v>0</v>
      </c>
      <c r="S582" s="116">
        <v>0</v>
      </c>
      <c r="T582" s="116">
        <v>0</v>
      </c>
      <c r="U582" s="116">
        <v>0</v>
      </c>
      <c r="V582" s="116">
        <v>0</v>
      </c>
      <c r="W582" s="116">
        <v>0</v>
      </c>
      <c r="X582" s="116">
        <v>0</v>
      </c>
      <c r="Y582" s="116">
        <v>0</v>
      </c>
      <c r="Z582" s="116">
        <v>0</v>
      </c>
      <c r="AA582" s="116">
        <v>0</v>
      </c>
      <c r="AB582" s="116">
        <v>0</v>
      </c>
      <c r="AC582" s="116">
        <v>0</v>
      </c>
      <c r="AD582" s="116">
        <v>0</v>
      </c>
      <c r="AE582" s="116">
        <v>0</v>
      </c>
      <c r="AF582" s="116">
        <v>0</v>
      </c>
      <c r="AG582" s="116">
        <v>0</v>
      </c>
      <c r="AH582" s="116">
        <v>0</v>
      </c>
      <c r="AI582" s="116">
        <v>0</v>
      </c>
      <c r="AJ582" s="116">
        <v>0</v>
      </c>
      <c r="AK582" s="116">
        <v>0</v>
      </c>
      <c r="AL582" s="95">
        <f t="shared" si="14"/>
        <v>0</v>
      </c>
      <c r="AO582" s="70"/>
    </row>
    <row r="583" spans="1:41" ht="33" customHeight="1">
      <c r="A583" s="87">
        <v>1908</v>
      </c>
      <c r="B583" s="88" t="s">
        <v>1215</v>
      </c>
      <c r="C583" s="118" t="s">
        <v>7019</v>
      </c>
      <c r="D583" s="116">
        <v>0</v>
      </c>
      <c r="E583" s="116">
        <v>0</v>
      </c>
      <c r="F583" s="116">
        <v>0</v>
      </c>
      <c r="G583" s="116">
        <v>0</v>
      </c>
      <c r="H583" s="116">
        <v>0</v>
      </c>
      <c r="I583" s="116">
        <v>0</v>
      </c>
      <c r="J583" s="116">
        <v>0</v>
      </c>
      <c r="K583" s="116">
        <v>0</v>
      </c>
      <c r="L583" s="116">
        <v>0</v>
      </c>
      <c r="M583" s="116">
        <v>0</v>
      </c>
      <c r="N583" s="116">
        <v>0</v>
      </c>
      <c r="O583" s="116">
        <v>0</v>
      </c>
      <c r="P583" s="116">
        <v>0</v>
      </c>
      <c r="Q583" s="116">
        <v>0</v>
      </c>
      <c r="R583" s="116">
        <v>0</v>
      </c>
      <c r="S583" s="116">
        <v>0</v>
      </c>
      <c r="T583" s="116">
        <v>0</v>
      </c>
      <c r="U583" s="116">
        <v>0</v>
      </c>
      <c r="V583" s="116">
        <v>0</v>
      </c>
      <c r="W583" s="116">
        <v>0</v>
      </c>
      <c r="X583" s="116">
        <v>0</v>
      </c>
      <c r="Y583" s="116">
        <v>0</v>
      </c>
      <c r="Z583" s="116">
        <v>0</v>
      </c>
      <c r="AA583" s="116">
        <v>0</v>
      </c>
      <c r="AB583" s="116">
        <v>0</v>
      </c>
      <c r="AC583" s="116">
        <v>0</v>
      </c>
      <c r="AD583" s="116">
        <v>0</v>
      </c>
      <c r="AE583" s="116">
        <v>0</v>
      </c>
      <c r="AF583" s="116">
        <v>0</v>
      </c>
      <c r="AG583" s="116">
        <v>0</v>
      </c>
      <c r="AH583" s="116">
        <v>0</v>
      </c>
      <c r="AI583" s="116">
        <v>0</v>
      </c>
      <c r="AJ583" s="116">
        <v>0</v>
      </c>
      <c r="AK583" s="116">
        <v>0</v>
      </c>
      <c r="AL583" s="95">
        <f t="shared" si="14"/>
        <v>0</v>
      </c>
      <c r="AO583" s="70"/>
    </row>
    <row r="584" spans="1:41" ht="33" customHeight="1">
      <c r="A584" s="87">
        <v>1909</v>
      </c>
      <c r="B584" s="88" t="s">
        <v>1134</v>
      </c>
      <c r="C584" s="118" t="s">
        <v>7019</v>
      </c>
      <c r="D584" s="116">
        <v>0</v>
      </c>
      <c r="E584" s="116">
        <v>0</v>
      </c>
      <c r="F584" s="116">
        <v>0</v>
      </c>
      <c r="G584" s="116">
        <v>0</v>
      </c>
      <c r="H584" s="116">
        <v>0</v>
      </c>
      <c r="I584" s="116">
        <v>0</v>
      </c>
      <c r="J584" s="116">
        <v>0</v>
      </c>
      <c r="K584" s="116">
        <v>0</v>
      </c>
      <c r="L584" s="116">
        <v>0</v>
      </c>
      <c r="M584" s="116">
        <v>0</v>
      </c>
      <c r="N584" s="116">
        <v>0</v>
      </c>
      <c r="O584" s="116">
        <v>0</v>
      </c>
      <c r="P584" s="116">
        <v>0</v>
      </c>
      <c r="Q584" s="116">
        <v>0</v>
      </c>
      <c r="R584" s="116">
        <v>0</v>
      </c>
      <c r="S584" s="116">
        <v>0</v>
      </c>
      <c r="T584" s="116">
        <v>0</v>
      </c>
      <c r="U584" s="116">
        <v>0</v>
      </c>
      <c r="V584" s="116">
        <v>0</v>
      </c>
      <c r="W584" s="116">
        <v>0</v>
      </c>
      <c r="X584" s="116">
        <v>0</v>
      </c>
      <c r="Y584" s="116">
        <v>0</v>
      </c>
      <c r="Z584" s="116">
        <v>0</v>
      </c>
      <c r="AA584" s="116">
        <v>0</v>
      </c>
      <c r="AB584" s="116">
        <v>0</v>
      </c>
      <c r="AC584" s="116">
        <v>0</v>
      </c>
      <c r="AD584" s="116">
        <v>0</v>
      </c>
      <c r="AE584" s="116">
        <v>0</v>
      </c>
      <c r="AF584" s="116">
        <v>0</v>
      </c>
      <c r="AG584" s="116">
        <v>0</v>
      </c>
      <c r="AH584" s="116">
        <v>0</v>
      </c>
      <c r="AI584" s="116">
        <v>0</v>
      </c>
      <c r="AJ584" s="116">
        <v>0</v>
      </c>
      <c r="AK584" s="116">
        <v>0</v>
      </c>
      <c r="AL584" s="95">
        <f t="shared" si="14"/>
        <v>0</v>
      </c>
      <c r="AO584" s="70"/>
    </row>
    <row r="585" spans="1:41" ht="33" customHeight="1">
      <c r="A585" s="87">
        <v>1910</v>
      </c>
      <c r="B585" s="88" t="s">
        <v>1216</v>
      </c>
      <c r="C585" s="118" t="s">
        <v>7019</v>
      </c>
      <c r="D585" s="116">
        <v>0</v>
      </c>
      <c r="E585" s="116">
        <v>0</v>
      </c>
      <c r="F585" s="116">
        <v>0</v>
      </c>
      <c r="G585" s="116">
        <v>0</v>
      </c>
      <c r="H585" s="116">
        <v>0</v>
      </c>
      <c r="I585" s="116">
        <v>0</v>
      </c>
      <c r="J585" s="116">
        <v>0</v>
      </c>
      <c r="K585" s="116">
        <v>0</v>
      </c>
      <c r="L585" s="116">
        <v>0</v>
      </c>
      <c r="M585" s="116">
        <v>0</v>
      </c>
      <c r="N585" s="116">
        <v>0</v>
      </c>
      <c r="O585" s="116">
        <v>0</v>
      </c>
      <c r="P585" s="116">
        <v>0</v>
      </c>
      <c r="Q585" s="116">
        <v>0</v>
      </c>
      <c r="R585" s="116">
        <v>0</v>
      </c>
      <c r="S585" s="116">
        <v>0</v>
      </c>
      <c r="T585" s="116">
        <v>0</v>
      </c>
      <c r="U585" s="116">
        <v>0</v>
      </c>
      <c r="V585" s="116">
        <v>0</v>
      </c>
      <c r="W585" s="116">
        <v>0</v>
      </c>
      <c r="X585" s="116">
        <v>0</v>
      </c>
      <c r="Y585" s="116">
        <v>0</v>
      </c>
      <c r="Z585" s="116">
        <v>0</v>
      </c>
      <c r="AA585" s="116">
        <v>0</v>
      </c>
      <c r="AB585" s="116">
        <v>0</v>
      </c>
      <c r="AC585" s="116">
        <v>0</v>
      </c>
      <c r="AD585" s="116">
        <v>0</v>
      </c>
      <c r="AE585" s="116">
        <v>0</v>
      </c>
      <c r="AF585" s="116">
        <v>0</v>
      </c>
      <c r="AG585" s="116">
        <v>0</v>
      </c>
      <c r="AH585" s="116">
        <v>0</v>
      </c>
      <c r="AI585" s="116">
        <v>0</v>
      </c>
      <c r="AJ585" s="116">
        <v>0</v>
      </c>
      <c r="AK585" s="116">
        <v>0</v>
      </c>
      <c r="AL585" s="95">
        <f t="shared" si="14"/>
        <v>0</v>
      </c>
      <c r="AO585" s="70"/>
    </row>
    <row r="586" spans="1:41" ht="33" customHeight="1">
      <c r="A586" s="87">
        <v>1911</v>
      </c>
      <c r="B586" s="88" t="s">
        <v>1217</v>
      </c>
      <c r="C586" s="118" t="s">
        <v>7019</v>
      </c>
      <c r="D586" s="116">
        <v>0</v>
      </c>
      <c r="E586" s="116">
        <v>0</v>
      </c>
      <c r="F586" s="116">
        <v>0</v>
      </c>
      <c r="G586" s="116">
        <v>0</v>
      </c>
      <c r="H586" s="116">
        <v>0</v>
      </c>
      <c r="I586" s="116">
        <v>0</v>
      </c>
      <c r="J586" s="116">
        <v>0</v>
      </c>
      <c r="K586" s="116">
        <v>0</v>
      </c>
      <c r="L586" s="116">
        <v>0</v>
      </c>
      <c r="M586" s="116">
        <v>0</v>
      </c>
      <c r="N586" s="116">
        <v>0</v>
      </c>
      <c r="O586" s="116">
        <v>0</v>
      </c>
      <c r="P586" s="116">
        <v>0</v>
      </c>
      <c r="Q586" s="116">
        <v>0</v>
      </c>
      <c r="R586" s="116">
        <v>0</v>
      </c>
      <c r="S586" s="116">
        <v>0</v>
      </c>
      <c r="T586" s="116">
        <v>0</v>
      </c>
      <c r="U586" s="116">
        <v>0</v>
      </c>
      <c r="V586" s="116">
        <v>0</v>
      </c>
      <c r="W586" s="116">
        <v>0</v>
      </c>
      <c r="X586" s="116">
        <v>0</v>
      </c>
      <c r="Y586" s="116">
        <v>0</v>
      </c>
      <c r="Z586" s="116">
        <v>0</v>
      </c>
      <c r="AA586" s="116">
        <v>0</v>
      </c>
      <c r="AB586" s="116">
        <v>0</v>
      </c>
      <c r="AC586" s="116">
        <v>0</v>
      </c>
      <c r="AD586" s="116">
        <v>0</v>
      </c>
      <c r="AE586" s="116">
        <v>0</v>
      </c>
      <c r="AF586" s="116">
        <v>0</v>
      </c>
      <c r="AG586" s="116">
        <v>0</v>
      </c>
      <c r="AH586" s="116">
        <v>0</v>
      </c>
      <c r="AI586" s="116">
        <v>0</v>
      </c>
      <c r="AJ586" s="116">
        <v>0</v>
      </c>
      <c r="AK586" s="116">
        <v>0</v>
      </c>
      <c r="AL586" s="95">
        <f t="shared" si="14"/>
        <v>0</v>
      </c>
      <c r="AO586" s="70"/>
    </row>
    <row r="587" spans="1:41" ht="33" customHeight="1">
      <c r="A587" s="87">
        <v>1912</v>
      </c>
      <c r="B587" s="88" t="s">
        <v>1218</v>
      </c>
      <c r="C587" s="118" t="s">
        <v>7019</v>
      </c>
      <c r="D587" s="116">
        <v>0</v>
      </c>
      <c r="E587" s="116">
        <v>0</v>
      </c>
      <c r="F587" s="116">
        <v>0</v>
      </c>
      <c r="G587" s="116">
        <v>0</v>
      </c>
      <c r="H587" s="116">
        <v>0</v>
      </c>
      <c r="I587" s="116">
        <v>0</v>
      </c>
      <c r="J587" s="116">
        <v>0</v>
      </c>
      <c r="K587" s="116">
        <v>0</v>
      </c>
      <c r="L587" s="116">
        <v>0</v>
      </c>
      <c r="M587" s="116">
        <v>0</v>
      </c>
      <c r="N587" s="116">
        <v>0</v>
      </c>
      <c r="O587" s="116">
        <v>0</v>
      </c>
      <c r="P587" s="116">
        <v>0</v>
      </c>
      <c r="Q587" s="116">
        <v>0</v>
      </c>
      <c r="R587" s="116">
        <v>0</v>
      </c>
      <c r="S587" s="116">
        <v>0</v>
      </c>
      <c r="T587" s="116">
        <v>0</v>
      </c>
      <c r="U587" s="116">
        <v>0</v>
      </c>
      <c r="V587" s="116">
        <v>0</v>
      </c>
      <c r="W587" s="116">
        <v>0</v>
      </c>
      <c r="X587" s="116">
        <v>0</v>
      </c>
      <c r="Y587" s="116">
        <v>0</v>
      </c>
      <c r="Z587" s="116">
        <v>0</v>
      </c>
      <c r="AA587" s="116">
        <v>0</v>
      </c>
      <c r="AB587" s="116">
        <v>0</v>
      </c>
      <c r="AC587" s="116">
        <v>0</v>
      </c>
      <c r="AD587" s="116">
        <v>0</v>
      </c>
      <c r="AE587" s="116">
        <v>0</v>
      </c>
      <c r="AF587" s="116">
        <v>0</v>
      </c>
      <c r="AG587" s="116">
        <v>0</v>
      </c>
      <c r="AH587" s="116">
        <v>0</v>
      </c>
      <c r="AI587" s="116">
        <v>0</v>
      </c>
      <c r="AJ587" s="116">
        <v>0</v>
      </c>
      <c r="AK587" s="116">
        <v>0</v>
      </c>
      <c r="AL587" s="95">
        <f t="shared" si="14"/>
        <v>0</v>
      </c>
      <c r="AO587" s="70"/>
    </row>
    <row r="588" spans="1:41" ht="33" customHeight="1">
      <c r="A588" s="87">
        <v>1913</v>
      </c>
      <c r="B588" s="88" t="s">
        <v>1219</v>
      </c>
      <c r="C588" s="118" t="s">
        <v>7019</v>
      </c>
      <c r="D588" s="116">
        <v>0</v>
      </c>
      <c r="E588" s="116">
        <v>0</v>
      </c>
      <c r="F588" s="116">
        <v>0</v>
      </c>
      <c r="G588" s="116">
        <v>0</v>
      </c>
      <c r="H588" s="116">
        <v>0</v>
      </c>
      <c r="I588" s="116">
        <v>0</v>
      </c>
      <c r="J588" s="116">
        <v>0</v>
      </c>
      <c r="K588" s="116">
        <v>0</v>
      </c>
      <c r="L588" s="116">
        <v>0</v>
      </c>
      <c r="M588" s="116">
        <v>0</v>
      </c>
      <c r="N588" s="116">
        <v>0</v>
      </c>
      <c r="O588" s="116">
        <v>0</v>
      </c>
      <c r="P588" s="116">
        <v>0</v>
      </c>
      <c r="Q588" s="116">
        <v>0</v>
      </c>
      <c r="R588" s="116">
        <v>0</v>
      </c>
      <c r="S588" s="116">
        <v>0</v>
      </c>
      <c r="T588" s="116">
        <v>0</v>
      </c>
      <c r="U588" s="116">
        <v>0</v>
      </c>
      <c r="V588" s="116">
        <v>0</v>
      </c>
      <c r="W588" s="116">
        <v>0</v>
      </c>
      <c r="X588" s="116">
        <v>0</v>
      </c>
      <c r="Y588" s="116">
        <v>0</v>
      </c>
      <c r="Z588" s="116">
        <v>0</v>
      </c>
      <c r="AA588" s="116">
        <v>0</v>
      </c>
      <c r="AB588" s="116">
        <v>0</v>
      </c>
      <c r="AC588" s="116">
        <v>0</v>
      </c>
      <c r="AD588" s="116">
        <v>0</v>
      </c>
      <c r="AE588" s="116">
        <v>0</v>
      </c>
      <c r="AF588" s="116">
        <v>0</v>
      </c>
      <c r="AG588" s="116">
        <v>0</v>
      </c>
      <c r="AH588" s="116">
        <v>0</v>
      </c>
      <c r="AI588" s="116">
        <v>0</v>
      </c>
      <c r="AJ588" s="116">
        <v>0</v>
      </c>
      <c r="AK588" s="116">
        <v>0</v>
      </c>
      <c r="AL588" s="95">
        <f t="shared" si="14"/>
        <v>0</v>
      </c>
      <c r="AO588" s="70"/>
    </row>
    <row r="589" spans="1:41" ht="33" customHeight="1">
      <c r="A589" s="87">
        <v>1914</v>
      </c>
      <c r="B589" s="88" t="s">
        <v>1220</v>
      </c>
      <c r="C589" s="118" t="s">
        <v>7019</v>
      </c>
      <c r="D589" s="116">
        <v>0</v>
      </c>
      <c r="E589" s="116">
        <v>0</v>
      </c>
      <c r="F589" s="116">
        <v>0</v>
      </c>
      <c r="G589" s="116">
        <v>0</v>
      </c>
      <c r="H589" s="116">
        <v>0</v>
      </c>
      <c r="I589" s="116">
        <v>0</v>
      </c>
      <c r="J589" s="116">
        <v>0</v>
      </c>
      <c r="K589" s="116">
        <v>0</v>
      </c>
      <c r="L589" s="116">
        <v>0</v>
      </c>
      <c r="M589" s="116">
        <v>0</v>
      </c>
      <c r="N589" s="116">
        <v>0</v>
      </c>
      <c r="O589" s="116">
        <v>0</v>
      </c>
      <c r="P589" s="116">
        <v>0</v>
      </c>
      <c r="Q589" s="116">
        <v>0</v>
      </c>
      <c r="R589" s="116">
        <v>0</v>
      </c>
      <c r="S589" s="116">
        <v>0</v>
      </c>
      <c r="T589" s="116">
        <v>0</v>
      </c>
      <c r="U589" s="116">
        <v>0</v>
      </c>
      <c r="V589" s="116">
        <v>0</v>
      </c>
      <c r="W589" s="116">
        <v>0</v>
      </c>
      <c r="X589" s="116">
        <v>0</v>
      </c>
      <c r="Y589" s="116">
        <v>0</v>
      </c>
      <c r="Z589" s="116">
        <v>0</v>
      </c>
      <c r="AA589" s="116">
        <v>0</v>
      </c>
      <c r="AB589" s="116">
        <v>0</v>
      </c>
      <c r="AC589" s="116">
        <v>0</v>
      </c>
      <c r="AD589" s="116">
        <v>0</v>
      </c>
      <c r="AE589" s="116">
        <v>0</v>
      </c>
      <c r="AF589" s="116">
        <v>0</v>
      </c>
      <c r="AG589" s="116">
        <v>0</v>
      </c>
      <c r="AH589" s="116">
        <v>0</v>
      </c>
      <c r="AI589" s="116">
        <v>0</v>
      </c>
      <c r="AJ589" s="116">
        <v>0</v>
      </c>
      <c r="AK589" s="116">
        <v>0</v>
      </c>
      <c r="AL589" s="95">
        <f t="shared" ref="AL589:AL613" si="15">SUM(D589:AK589)</f>
        <v>0</v>
      </c>
      <c r="AO589" s="70"/>
    </row>
    <row r="590" spans="1:41" ht="33" customHeight="1">
      <c r="A590" s="87">
        <v>1915</v>
      </c>
      <c r="B590" s="88" t="s">
        <v>1221</v>
      </c>
      <c r="C590" s="118" t="s">
        <v>7019</v>
      </c>
      <c r="D590" s="116">
        <v>0</v>
      </c>
      <c r="E590" s="116">
        <v>0</v>
      </c>
      <c r="F590" s="116">
        <v>0</v>
      </c>
      <c r="G590" s="116">
        <v>0</v>
      </c>
      <c r="H590" s="116">
        <v>0</v>
      </c>
      <c r="I590" s="116">
        <v>0</v>
      </c>
      <c r="J590" s="116">
        <v>0</v>
      </c>
      <c r="K590" s="116">
        <v>0</v>
      </c>
      <c r="L590" s="116">
        <v>0</v>
      </c>
      <c r="M590" s="116">
        <v>0</v>
      </c>
      <c r="N590" s="116">
        <v>0</v>
      </c>
      <c r="O590" s="116">
        <v>0</v>
      </c>
      <c r="P590" s="116">
        <v>0</v>
      </c>
      <c r="Q590" s="116">
        <v>0</v>
      </c>
      <c r="R590" s="116">
        <v>0</v>
      </c>
      <c r="S590" s="116">
        <v>0</v>
      </c>
      <c r="T590" s="116">
        <v>0</v>
      </c>
      <c r="U590" s="116">
        <v>0</v>
      </c>
      <c r="V590" s="116">
        <v>0</v>
      </c>
      <c r="W590" s="116">
        <v>0</v>
      </c>
      <c r="X590" s="116">
        <v>0</v>
      </c>
      <c r="Y590" s="116">
        <v>0</v>
      </c>
      <c r="Z590" s="116">
        <v>0</v>
      </c>
      <c r="AA590" s="116">
        <v>0</v>
      </c>
      <c r="AB590" s="116">
        <v>0</v>
      </c>
      <c r="AC590" s="116">
        <v>0</v>
      </c>
      <c r="AD590" s="116">
        <v>0</v>
      </c>
      <c r="AE590" s="116">
        <v>0</v>
      </c>
      <c r="AF590" s="116">
        <v>0</v>
      </c>
      <c r="AG590" s="116">
        <v>0</v>
      </c>
      <c r="AH590" s="116">
        <v>0</v>
      </c>
      <c r="AI590" s="116">
        <v>0</v>
      </c>
      <c r="AJ590" s="116">
        <v>0</v>
      </c>
      <c r="AK590" s="116">
        <v>0</v>
      </c>
      <c r="AL590" s="95">
        <f t="shared" si="15"/>
        <v>0</v>
      </c>
      <c r="AO590" s="70"/>
    </row>
    <row r="591" spans="1:41" ht="33" customHeight="1">
      <c r="A591" s="87">
        <v>2301</v>
      </c>
      <c r="B591" s="88" t="s">
        <v>1222</v>
      </c>
      <c r="C591" s="89" t="s">
        <v>7019</v>
      </c>
      <c r="D591" s="116">
        <v>0</v>
      </c>
      <c r="E591" s="116">
        <v>0</v>
      </c>
      <c r="F591" s="116">
        <v>0</v>
      </c>
      <c r="G591" s="116">
        <v>0</v>
      </c>
      <c r="H591" s="116">
        <v>0</v>
      </c>
      <c r="I591" s="116">
        <v>0</v>
      </c>
      <c r="J591" s="116">
        <v>0</v>
      </c>
      <c r="K591" s="116">
        <v>0</v>
      </c>
      <c r="L591" s="116">
        <v>0</v>
      </c>
      <c r="M591" s="116">
        <v>0</v>
      </c>
      <c r="N591" s="116">
        <v>0</v>
      </c>
      <c r="O591" s="116">
        <v>0</v>
      </c>
      <c r="P591" s="116">
        <v>0</v>
      </c>
      <c r="Q591" s="116">
        <v>0</v>
      </c>
      <c r="R591" s="116">
        <v>0</v>
      </c>
      <c r="S591" s="116">
        <v>0</v>
      </c>
      <c r="T591" s="116">
        <v>0</v>
      </c>
      <c r="U591" s="116">
        <v>0</v>
      </c>
      <c r="V591" s="116">
        <v>0</v>
      </c>
      <c r="W591" s="116">
        <v>0</v>
      </c>
      <c r="X591" s="116">
        <v>0</v>
      </c>
      <c r="Y591" s="116">
        <v>0</v>
      </c>
      <c r="Z591" s="116">
        <v>0</v>
      </c>
      <c r="AA591" s="116">
        <v>0</v>
      </c>
      <c r="AB591" s="116">
        <v>0</v>
      </c>
      <c r="AC591" s="116">
        <v>0</v>
      </c>
      <c r="AD591" s="116">
        <v>0</v>
      </c>
      <c r="AE591" s="116">
        <v>0</v>
      </c>
      <c r="AF591" s="116">
        <v>0</v>
      </c>
      <c r="AG591" s="116">
        <v>0</v>
      </c>
      <c r="AH591" s="116">
        <v>0</v>
      </c>
      <c r="AI591" s="116">
        <v>0</v>
      </c>
      <c r="AJ591" s="116">
        <v>0</v>
      </c>
      <c r="AK591" s="116">
        <v>0</v>
      </c>
      <c r="AL591" s="95">
        <f t="shared" si="15"/>
        <v>0</v>
      </c>
      <c r="AO591" s="70"/>
    </row>
    <row r="592" spans="1:41" ht="33" customHeight="1">
      <c r="A592" s="87">
        <v>2302</v>
      </c>
      <c r="B592" s="88" t="s">
        <v>1223</v>
      </c>
      <c r="C592" s="89" t="s">
        <v>7019</v>
      </c>
      <c r="D592" s="116">
        <v>0</v>
      </c>
      <c r="E592" s="116">
        <v>0</v>
      </c>
      <c r="F592" s="116">
        <v>0</v>
      </c>
      <c r="G592" s="116">
        <v>0</v>
      </c>
      <c r="H592" s="116">
        <v>0</v>
      </c>
      <c r="I592" s="116">
        <v>0</v>
      </c>
      <c r="J592" s="116">
        <v>0</v>
      </c>
      <c r="K592" s="116">
        <v>0</v>
      </c>
      <c r="L592" s="116">
        <v>0</v>
      </c>
      <c r="M592" s="116">
        <v>0</v>
      </c>
      <c r="N592" s="116">
        <v>0</v>
      </c>
      <c r="O592" s="116">
        <v>0</v>
      </c>
      <c r="P592" s="116">
        <v>0</v>
      </c>
      <c r="Q592" s="116">
        <v>0</v>
      </c>
      <c r="R592" s="116">
        <v>0</v>
      </c>
      <c r="S592" s="116">
        <v>0</v>
      </c>
      <c r="T592" s="116">
        <v>0</v>
      </c>
      <c r="U592" s="116">
        <v>0</v>
      </c>
      <c r="V592" s="116">
        <v>0</v>
      </c>
      <c r="W592" s="116">
        <v>0</v>
      </c>
      <c r="X592" s="116">
        <v>0</v>
      </c>
      <c r="Y592" s="116">
        <v>0</v>
      </c>
      <c r="Z592" s="116">
        <v>0</v>
      </c>
      <c r="AA592" s="116">
        <v>0</v>
      </c>
      <c r="AB592" s="116">
        <v>0</v>
      </c>
      <c r="AC592" s="116">
        <v>0</v>
      </c>
      <c r="AD592" s="116">
        <v>0</v>
      </c>
      <c r="AE592" s="116">
        <v>0</v>
      </c>
      <c r="AF592" s="116">
        <v>0</v>
      </c>
      <c r="AG592" s="116">
        <v>0</v>
      </c>
      <c r="AH592" s="116">
        <v>0</v>
      </c>
      <c r="AI592" s="116">
        <v>0</v>
      </c>
      <c r="AJ592" s="116">
        <v>0</v>
      </c>
      <c r="AK592" s="116">
        <v>0</v>
      </c>
      <c r="AL592" s="95">
        <f t="shared" si="15"/>
        <v>0</v>
      </c>
      <c r="AO592" s="70"/>
    </row>
    <row r="593" spans="1:41" ht="33" customHeight="1">
      <c r="A593" s="87">
        <v>2303</v>
      </c>
      <c r="B593" s="88" t="s">
        <v>1224</v>
      </c>
      <c r="C593" s="89" t="s">
        <v>7019</v>
      </c>
      <c r="D593" s="116">
        <v>0</v>
      </c>
      <c r="E593" s="116">
        <v>0</v>
      </c>
      <c r="F593" s="116">
        <v>0</v>
      </c>
      <c r="G593" s="116">
        <v>0</v>
      </c>
      <c r="H593" s="116">
        <v>0</v>
      </c>
      <c r="I593" s="116">
        <v>0</v>
      </c>
      <c r="J593" s="116">
        <v>0</v>
      </c>
      <c r="K593" s="116">
        <v>0</v>
      </c>
      <c r="L593" s="116">
        <v>0</v>
      </c>
      <c r="M593" s="116">
        <v>0</v>
      </c>
      <c r="N593" s="116">
        <v>0</v>
      </c>
      <c r="O593" s="116">
        <v>0</v>
      </c>
      <c r="P593" s="116">
        <v>0</v>
      </c>
      <c r="Q593" s="116">
        <v>0</v>
      </c>
      <c r="R593" s="116">
        <v>0</v>
      </c>
      <c r="S593" s="116">
        <v>0</v>
      </c>
      <c r="T593" s="116">
        <v>0</v>
      </c>
      <c r="U593" s="116">
        <v>0</v>
      </c>
      <c r="V593" s="116">
        <v>0</v>
      </c>
      <c r="W593" s="116">
        <v>0</v>
      </c>
      <c r="X593" s="116">
        <v>0</v>
      </c>
      <c r="Y593" s="116">
        <v>0</v>
      </c>
      <c r="Z593" s="116">
        <v>0</v>
      </c>
      <c r="AA593" s="116">
        <v>0</v>
      </c>
      <c r="AB593" s="116">
        <v>0</v>
      </c>
      <c r="AC593" s="116">
        <v>0</v>
      </c>
      <c r="AD593" s="116">
        <v>0</v>
      </c>
      <c r="AE593" s="116">
        <v>0</v>
      </c>
      <c r="AF593" s="116">
        <v>0</v>
      </c>
      <c r="AG593" s="116">
        <v>0</v>
      </c>
      <c r="AH593" s="116">
        <v>0</v>
      </c>
      <c r="AI593" s="116">
        <v>0</v>
      </c>
      <c r="AJ593" s="116">
        <v>0</v>
      </c>
      <c r="AK593" s="116">
        <v>0</v>
      </c>
      <c r="AL593" s="95">
        <f t="shared" si="15"/>
        <v>0</v>
      </c>
      <c r="AO593" s="70"/>
    </row>
    <row r="594" spans="1:41" ht="33" customHeight="1">
      <c r="A594" s="87">
        <v>2311</v>
      </c>
      <c r="B594" s="88" t="s">
        <v>1225</v>
      </c>
      <c r="C594" s="118" t="s">
        <v>1317</v>
      </c>
      <c r="D594" s="116">
        <v>0</v>
      </c>
      <c r="E594" s="116">
        <v>0</v>
      </c>
      <c r="F594" s="116">
        <v>0</v>
      </c>
      <c r="G594" s="116">
        <v>0</v>
      </c>
      <c r="H594" s="116">
        <v>0</v>
      </c>
      <c r="I594" s="116">
        <v>0</v>
      </c>
      <c r="J594" s="116">
        <v>0</v>
      </c>
      <c r="K594" s="116">
        <v>0</v>
      </c>
      <c r="L594" s="116">
        <v>0</v>
      </c>
      <c r="M594" s="116">
        <v>0</v>
      </c>
      <c r="N594" s="116">
        <v>0</v>
      </c>
      <c r="O594" s="116">
        <v>0</v>
      </c>
      <c r="P594" s="116">
        <v>0</v>
      </c>
      <c r="Q594" s="116">
        <v>0</v>
      </c>
      <c r="R594" s="116">
        <v>0</v>
      </c>
      <c r="S594" s="116">
        <v>0</v>
      </c>
      <c r="T594" s="116">
        <v>0</v>
      </c>
      <c r="U594" s="116">
        <v>0</v>
      </c>
      <c r="V594" s="116">
        <v>0</v>
      </c>
      <c r="W594" s="116">
        <v>0</v>
      </c>
      <c r="X594" s="116">
        <v>0</v>
      </c>
      <c r="Y594" s="116">
        <v>0</v>
      </c>
      <c r="Z594" s="116">
        <v>0</v>
      </c>
      <c r="AA594" s="116">
        <v>0</v>
      </c>
      <c r="AB594" s="116">
        <v>0</v>
      </c>
      <c r="AC594" s="116">
        <v>0</v>
      </c>
      <c r="AD594" s="116">
        <v>0</v>
      </c>
      <c r="AE594" s="116">
        <v>0</v>
      </c>
      <c r="AF594" s="116">
        <v>0</v>
      </c>
      <c r="AG594" s="116">
        <v>0</v>
      </c>
      <c r="AH594" s="116">
        <v>0</v>
      </c>
      <c r="AI594" s="116">
        <v>0</v>
      </c>
      <c r="AJ594" s="116">
        <v>0</v>
      </c>
      <c r="AK594" s="116">
        <v>0</v>
      </c>
      <c r="AL594" s="95">
        <f t="shared" si="15"/>
        <v>0</v>
      </c>
      <c r="AO594" s="70"/>
    </row>
    <row r="595" spans="1:41" ht="33" customHeight="1">
      <c r="A595" s="87">
        <v>2312</v>
      </c>
      <c r="B595" s="88" t="s">
        <v>1226</v>
      </c>
      <c r="C595" s="118" t="s">
        <v>1317</v>
      </c>
      <c r="D595" s="116">
        <v>0</v>
      </c>
      <c r="E595" s="116">
        <v>0</v>
      </c>
      <c r="F595" s="116">
        <v>0</v>
      </c>
      <c r="G595" s="116">
        <v>0</v>
      </c>
      <c r="H595" s="116">
        <v>0</v>
      </c>
      <c r="I595" s="116">
        <v>0</v>
      </c>
      <c r="J595" s="116">
        <v>0</v>
      </c>
      <c r="K595" s="116">
        <v>0</v>
      </c>
      <c r="L595" s="116">
        <v>0</v>
      </c>
      <c r="M595" s="116">
        <v>0</v>
      </c>
      <c r="N595" s="116">
        <v>0</v>
      </c>
      <c r="O595" s="116">
        <v>0</v>
      </c>
      <c r="P595" s="116">
        <v>0</v>
      </c>
      <c r="Q595" s="116">
        <v>0</v>
      </c>
      <c r="R595" s="116">
        <v>0</v>
      </c>
      <c r="S595" s="116">
        <v>0</v>
      </c>
      <c r="T595" s="116">
        <v>0</v>
      </c>
      <c r="U595" s="116">
        <v>0</v>
      </c>
      <c r="V595" s="116">
        <v>0</v>
      </c>
      <c r="W595" s="116">
        <v>0</v>
      </c>
      <c r="X595" s="116">
        <v>0</v>
      </c>
      <c r="Y595" s="116">
        <v>0</v>
      </c>
      <c r="Z595" s="116">
        <v>0</v>
      </c>
      <c r="AA595" s="116">
        <v>0</v>
      </c>
      <c r="AB595" s="116">
        <v>0</v>
      </c>
      <c r="AC595" s="116">
        <v>0</v>
      </c>
      <c r="AD595" s="116">
        <v>0</v>
      </c>
      <c r="AE595" s="116">
        <v>0</v>
      </c>
      <c r="AF595" s="116">
        <v>0</v>
      </c>
      <c r="AG595" s="116">
        <v>0</v>
      </c>
      <c r="AH595" s="116">
        <v>0</v>
      </c>
      <c r="AI595" s="116">
        <v>0</v>
      </c>
      <c r="AJ595" s="116">
        <v>0</v>
      </c>
      <c r="AK595" s="116">
        <v>0</v>
      </c>
      <c r="AL595" s="95">
        <f t="shared" si="15"/>
        <v>0</v>
      </c>
      <c r="AO595" s="70"/>
    </row>
    <row r="596" spans="1:41" ht="33" customHeight="1">
      <c r="A596" s="87">
        <v>2313</v>
      </c>
      <c r="B596" s="88" t="s">
        <v>1227</v>
      </c>
      <c r="C596" s="118" t="s">
        <v>1317</v>
      </c>
      <c r="D596" s="116">
        <v>0</v>
      </c>
      <c r="E596" s="116">
        <v>0</v>
      </c>
      <c r="F596" s="116">
        <v>0</v>
      </c>
      <c r="G596" s="116">
        <v>0</v>
      </c>
      <c r="H596" s="116">
        <v>0</v>
      </c>
      <c r="I596" s="116">
        <v>0</v>
      </c>
      <c r="J596" s="116">
        <v>0</v>
      </c>
      <c r="K596" s="116">
        <v>0</v>
      </c>
      <c r="L596" s="116">
        <v>0</v>
      </c>
      <c r="M596" s="116">
        <v>0</v>
      </c>
      <c r="N596" s="116">
        <v>0</v>
      </c>
      <c r="O596" s="116">
        <v>0</v>
      </c>
      <c r="P596" s="116">
        <v>0</v>
      </c>
      <c r="Q596" s="116">
        <v>0</v>
      </c>
      <c r="R596" s="116">
        <v>0</v>
      </c>
      <c r="S596" s="116">
        <v>0</v>
      </c>
      <c r="T596" s="116">
        <v>0</v>
      </c>
      <c r="U596" s="116">
        <v>0</v>
      </c>
      <c r="V596" s="116">
        <v>0</v>
      </c>
      <c r="W596" s="116">
        <v>0</v>
      </c>
      <c r="X596" s="116">
        <v>0</v>
      </c>
      <c r="Y596" s="116">
        <v>0</v>
      </c>
      <c r="Z596" s="116">
        <v>0</v>
      </c>
      <c r="AA596" s="116">
        <v>0</v>
      </c>
      <c r="AB596" s="116">
        <v>0</v>
      </c>
      <c r="AC596" s="116">
        <v>0</v>
      </c>
      <c r="AD596" s="116">
        <v>0</v>
      </c>
      <c r="AE596" s="116">
        <v>0</v>
      </c>
      <c r="AF596" s="116">
        <v>0</v>
      </c>
      <c r="AG596" s="116">
        <v>0</v>
      </c>
      <c r="AH596" s="116">
        <v>0</v>
      </c>
      <c r="AI596" s="116">
        <v>0</v>
      </c>
      <c r="AJ596" s="116">
        <v>0</v>
      </c>
      <c r="AK596" s="116">
        <v>0</v>
      </c>
      <c r="AL596" s="95">
        <f t="shared" si="15"/>
        <v>0</v>
      </c>
      <c r="AO596" s="70"/>
    </row>
    <row r="597" spans="1:41" ht="33" customHeight="1">
      <c r="A597" s="87">
        <v>2314</v>
      </c>
      <c r="B597" s="88" t="s">
        <v>1228</v>
      </c>
      <c r="C597" s="118" t="s">
        <v>1317</v>
      </c>
      <c r="D597" s="116">
        <v>0</v>
      </c>
      <c r="E597" s="116">
        <v>0</v>
      </c>
      <c r="F597" s="116">
        <v>0</v>
      </c>
      <c r="G597" s="116">
        <v>0</v>
      </c>
      <c r="H597" s="116">
        <v>0</v>
      </c>
      <c r="I597" s="116">
        <v>0</v>
      </c>
      <c r="J597" s="116">
        <v>0</v>
      </c>
      <c r="K597" s="116">
        <v>0</v>
      </c>
      <c r="L597" s="116">
        <v>0</v>
      </c>
      <c r="M597" s="116">
        <v>0</v>
      </c>
      <c r="N597" s="116">
        <v>0</v>
      </c>
      <c r="O597" s="116">
        <v>0</v>
      </c>
      <c r="P597" s="116">
        <v>0</v>
      </c>
      <c r="Q597" s="116">
        <v>0</v>
      </c>
      <c r="R597" s="116">
        <v>0</v>
      </c>
      <c r="S597" s="116">
        <v>0</v>
      </c>
      <c r="T597" s="116">
        <v>0</v>
      </c>
      <c r="U597" s="116">
        <v>0</v>
      </c>
      <c r="V597" s="116">
        <v>0</v>
      </c>
      <c r="W597" s="116">
        <v>0</v>
      </c>
      <c r="X597" s="116">
        <v>0</v>
      </c>
      <c r="Y597" s="116">
        <v>0</v>
      </c>
      <c r="Z597" s="116">
        <v>0</v>
      </c>
      <c r="AA597" s="116">
        <v>0</v>
      </c>
      <c r="AB597" s="116">
        <v>0</v>
      </c>
      <c r="AC597" s="116">
        <v>0</v>
      </c>
      <c r="AD597" s="116">
        <v>0</v>
      </c>
      <c r="AE597" s="116">
        <v>0</v>
      </c>
      <c r="AF597" s="116">
        <v>0</v>
      </c>
      <c r="AG597" s="116">
        <v>0</v>
      </c>
      <c r="AH597" s="116">
        <v>0</v>
      </c>
      <c r="AI597" s="116">
        <v>0</v>
      </c>
      <c r="AJ597" s="116">
        <v>0</v>
      </c>
      <c r="AK597" s="116">
        <v>0</v>
      </c>
      <c r="AL597" s="95">
        <f t="shared" si="15"/>
        <v>0</v>
      </c>
      <c r="AO597" s="70"/>
    </row>
    <row r="598" spans="1:41" ht="33" customHeight="1">
      <c r="A598" s="87">
        <v>2315</v>
      </c>
      <c r="B598" s="88" t="s">
        <v>1229</v>
      </c>
      <c r="C598" s="118" t="s">
        <v>1317</v>
      </c>
      <c r="D598" s="116">
        <v>0</v>
      </c>
      <c r="E598" s="116">
        <v>0</v>
      </c>
      <c r="F598" s="116">
        <v>0</v>
      </c>
      <c r="G598" s="116">
        <v>0</v>
      </c>
      <c r="H598" s="116">
        <v>0</v>
      </c>
      <c r="I598" s="116">
        <v>0</v>
      </c>
      <c r="J598" s="116">
        <v>0</v>
      </c>
      <c r="K598" s="116">
        <v>0</v>
      </c>
      <c r="L598" s="116">
        <v>0</v>
      </c>
      <c r="M598" s="116">
        <v>0</v>
      </c>
      <c r="N598" s="116">
        <v>0</v>
      </c>
      <c r="O598" s="116">
        <v>0</v>
      </c>
      <c r="P598" s="116">
        <v>0</v>
      </c>
      <c r="Q598" s="116">
        <v>0</v>
      </c>
      <c r="R598" s="116">
        <v>0</v>
      </c>
      <c r="S598" s="116">
        <v>0</v>
      </c>
      <c r="T598" s="116">
        <v>0</v>
      </c>
      <c r="U598" s="116">
        <v>0</v>
      </c>
      <c r="V598" s="116">
        <v>0</v>
      </c>
      <c r="W598" s="116">
        <v>0</v>
      </c>
      <c r="X598" s="116">
        <v>0</v>
      </c>
      <c r="Y598" s="116">
        <v>0</v>
      </c>
      <c r="Z598" s="116">
        <v>0</v>
      </c>
      <c r="AA598" s="116">
        <v>0</v>
      </c>
      <c r="AB598" s="116">
        <v>0</v>
      </c>
      <c r="AC598" s="116">
        <v>0</v>
      </c>
      <c r="AD598" s="116">
        <v>0</v>
      </c>
      <c r="AE598" s="116">
        <v>0</v>
      </c>
      <c r="AF598" s="116">
        <v>0</v>
      </c>
      <c r="AG598" s="116">
        <v>0</v>
      </c>
      <c r="AH598" s="116">
        <v>0</v>
      </c>
      <c r="AI598" s="116">
        <v>0</v>
      </c>
      <c r="AJ598" s="116">
        <v>0</v>
      </c>
      <c r="AK598" s="116">
        <v>0</v>
      </c>
      <c r="AL598" s="95">
        <f t="shared" si="15"/>
        <v>0</v>
      </c>
      <c r="AO598" s="70"/>
    </row>
    <row r="599" spans="1:41" ht="33" customHeight="1">
      <c r="A599" s="87">
        <v>2316</v>
      </c>
      <c r="B599" s="88" t="s">
        <v>1230</v>
      </c>
      <c r="C599" s="118" t="s">
        <v>1317</v>
      </c>
      <c r="D599" s="116">
        <v>0</v>
      </c>
      <c r="E599" s="116">
        <v>0</v>
      </c>
      <c r="F599" s="116">
        <v>0</v>
      </c>
      <c r="G599" s="116">
        <v>0</v>
      </c>
      <c r="H599" s="116">
        <v>0</v>
      </c>
      <c r="I599" s="116">
        <v>0</v>
      </c>
      <c r="J599" s="116">
        <v>0</v>
      </c>
      <c r="K599" s="116">
        <v>0</v>
      </c>
      <c r="L599" s="116">
        <v>0</v>
      </c>
      <c r="M599" s="116">
        <v>0</v>
      </c>
      <c r="N599" s="116">
        <v>0</v>
      </c>
      <c r="O599" s="116">
        <v>0</v>
      </c>
      <c r="P599" s="116">
        <v>0</v>
      </c>
      <c r="Q599" s="116">
        <v>0</v>
      </c>
      <c r="R599" s="116">
        <v>0</v>
      </c>
      <c r="S599" s="116">
        <v>0</v>
      </c>
      <c r="T599" s="116">
        <v>0</v>
      </c>
      <c r="U599" s="116">
        <v>0</v>
      </c>
      <c r="V599" s="116">
        <v>0</v>
      </c>
      <c r="W599" s="116">
        <v>0</v>
      </c>
      <c r="X599" s="116">
        <v>0</v>
      </c>
      <c r="Y599" s="116">
        <v>0</v>
      </c>
      <c r="Z599" s="116">
        <v>0</v>
      </c>
      <c r="AA599" s="116">
        <v>0</v>
      </c>
      <c r="AB599" s="116">
        <v>0</v>
      </c>
      <c r="AC599" s="116">
        <v>0</v>
      </c>
      <c r="AD599" s="116">
        <v>0</v>
      </c>
      <c r="AE599" s="116">
        <v>0</v>
      </c>
      <c r="AF599" s="116">
        <v>0</v>
      </c>
      <c r="AG599" s="116">
        <v>0</v>
      </c>
      <c r="AH599" s="116">
        <v>0</v>
      </c>
      <c r="AI599" s="116">
        <v>0</v>
      </c>
      <c r="AJ599" s="116">
        <v>0</v>
      </c>
      <c r="AK599" s="116">
        <v>0</v>
      </c>
      <c r="AL599" s="95">
        <f t="shared" si="15"/>
        <v>0</v>
      </c>
      <c r="AO599" s="70"/>
    </row>
    <row r="600" spans="1:41" ht="33" customHeight="1">
      <c r="A600" s="87">
        <v>2317</v>
      </c>
      <c r="B600" s="88" t="s">
        <v>1231</v>
      </c>
      <c r="C600" s="118" t="s">
        <v>1317</v>
      </c>
      <c r="D600" s="116">
        <v>0</v>
      </c>
      <c r="E600" s="116">
        <v>0</v>
      </c>
      <c r="F600" s="116">
        <v>0</v>
      </c>
      <c r="G600" s="116">
        <v>0</v>
      </c>
      <c r="H600" s="116">
        <v>0</v>
      </c>
      <c r="I600" s="116">
        <v>0</v>
      </c>
      <c r="J600" s="116">
        <v>0</v>
      </c>
      <c r="K600" s="116">
        <v>0</v>
      </c>
      <c r="L600" s="116">
        <v>0</v>
      </c>
      <c r="M600" s="116">
        <v>0</v>
      </c>
      <c r="N600" s="116">
        <v>0</v>
      </c>
      <c r="O600" s="116">
        <v>0</v>
      </c>
      <c r="P600" s="116">
        <v>0</v>
      </c>
      <c r="Q600" s="116">
        <v>0</v>
      </c>
      <c r="R600" s="116">
        <v>0</v>
      </c>
      <c r="S600" s="116">
        <v>0</v>
      </c>
      <c r="T600" s="116">
        <v>0</v>
      </c>
      <c r="U600" s="116">
        <v>0</v>
      </c>
      <c r="V600" s="116">
        <v>0</v>
      </c>
      <c r="W600" s="116">
        <v>0</v>
      </c>
      <c r="X600" s="116">
        <v>0</v>
      </c>
      <c r="Y600" s="116">
        <v>0</v>
      </c>
      <c r="Z600" s="116">
        <v>0</v>
      </c>
      <c r="AA600" s="116">
        <v>0</v>
      </c>
      <c r="AB600" s="116">
        <v>0</v>
      </c>
      <c r="AC600" s="116">
        <v>0</v>
      </c>
      <c r="AD600" s="116">
        <v>0</v>
      </c>
      <c r="AE600" s="116">
        <v>0</v>
      </c>
      <c r="AF600" s="116">
        <v>0</v>
      </c>
      <c r="AG600" s="116">
        <v>0</v>
      </c>
      <c r="AH600" s="116">
        <v>0</v>
      </c>
      <c r="AI600" s="116">
        <v>0</v>
      </c>
      <c r="AJ600" s="116">
        <v>0</v>
      </c>
      <c r="AK600" s="116">
        <v>0</v>
      </c>
      <c r="AL600" s="95">
        <f t="shared" si="15"/>
        <v>0</v>
      </c>
      <c r="AO600" s="70"/>
    </row>
    <row r="601" spans="1:41" ht="33" customHeight="1">
      <c r="A601" s="87">
        <v>2318</v>
      </c>
      <c r="B601" s="88" t="s">
        <v>1232</v>
      </c>
      <c r="C601" s="118" t="s">
        <v>1317</v>
      </c>
      <c r="D601" s="116">
        <v>0</v>
      </c>
      <c r="E601" s="116">
        <v>0</v>
      </c>
      <c r="F601" s="116">
        <v>0</v>
      </c>
      <c r="G601" s="116">
        <v>0</v>
      </c>
      <c r="H601" s="116">
        <v>0</v>
      </c>
      <c r="I601" s="116">
        <v>0</v>
      </c>
      <c r="J601" s="116">
        <v>0</v>
      </c>
      <c r="K601" s="116">
        <v>0</v>
      </c>
      <c r="L601" s="116">
        <v>0</v>
      </c>
      <c r="M601" s="116">
        <v>0</v>
      </c>
      <c r="N601" s="116">
        <v>0</v>
      </c>
      <c r="O601" s="116">
        <v>0</v>
      </c>
      <c r="P601" s="116">
        <v>0</v>
      </c>
      <c r="Q601" s="116">
        <v>0</v>
      </c>
      <c r="R601" s="116">
        <v>0</v>
      </c>
      <c r="S601" s="116">
        <v>0</v>
      </c>
      <c r="T601" s="116">
        <v>0</v>
      </c>
      <c r="U601" s="116">
        <v>0</v>
      </c>
      <c r="V601" s="116">
        <v>0</v>
      </c>
      <c r="W601" s="116">
        <v>0</v>
      </c>
      <c r="X601" s="116">
        <v>0</v>
      </c>
      <c r="Y601" s="116">
        <v>0</v>
      </c>
      <c r="Z601" s="116">
        <v>0</v>
      </c>
      <c r="AA601" s="116">
        <v>0</v>
      </c>
      <c r="AB601" s="116">
        <v>0</v>
      </c>
      <c r="AC601" s="116">
        <v>0</v>
      </c>
      <c r="AD601" s="116">
        <v>0</v>
      </c>
      <c r="AE601" s="116">
        <v>0</v>
      </c>
      <c r="AF601" s="116">
        <v>0</v>
      </c>
      <c r="AG601" s="116">
        <v>0</v>
      </c>
      <c r="AH601" s="116">
        <v>0</v>
      </c>
      <c r="AI601" s="116">
        <v>0</v>
      </c>
      <c r="AJ601" s="116">
        <v>0</v>
      </c>
      <c r="AK601" s="116">
        <v>0</v>
      </c>
      <c r="AL601" s="95">
        <f t="shared" si="15"/>
        <v>0</v>
      </c>
      <c r="AO601" s="70"/>
    </row>
    <row r="602" spans="1:41" ht="33" customHeight="1">
      <c r="A602" s="87">
        <v>2319</v>
      </c>
      <c r="B602" s="88" t="s">
        <v>1233</v>
      </c>
      <c r="C602" s="118" t="s">
        <v>1317</v>
      </c>
      <c r="D602" s="116">
        <v>0</v>
      </c>
      <c r="E602" s="116">
        <v>0</v>
      </c>
      <c r="F602" s="116">
        <v>0</v>
      </c>
      <c r="G602" s="116">
        <v>0</v>
      </c>
      <c r="H602" s="116">
        <v>0</v>
      </c>
      <c r="I602" s="116">
        <v>0</v>
      </c>
      <c r="J602" s="116">
        <v>0</v>
      </c>
      <c r="K602" s="116">
        <v>0</v>
      </c>
      <c r="L602" s="116">
        <v>0</v>
      </c>
      <c r="M602" s="116">
        <v>0</v>
      </c>
      <c r="N602" s="116">
        <v>0</v>
      </c>
      <c r="O602" s="116">
        <v>0</v>
      </c>
      <c r="P602" s="116">
        <v>0</v>
      </c>
      <c r="Q602" s="116">
        <v>0</v>
      </c>
      <c r="R602" s="116">
        <v>0</v>
      </c>
      <c r="S602" s="116">
        <v>0</v>
      </c>
      <c r="T602" s="116">
        <v>0</v>
      </c>
      <c r="U602" s="116">
        <v>0</v>
      </c>
      <c r="V602" s="116">
        <v>0</v>
      </c>
      <c r="W602" s="116">
        <v>0</v>
      </c>
      <c r="X602" s="116">
        <v>0</v>
      </c>
      <c r="Y602" s="116">
        <v>0</v>
      </c>
      <c r="Z602" s="116">
        <v>0</v>
      </c>
      <c r="AA602" s="116">
        <v>0</v>
      </c>
      <c r="AB602" s="116">
        <v>0</v>
      </c>
      <c r="AC602" s="116">
        <v>0</v>
      </c>
      <c r="AD602" s="116">
        <v>0</v>
      </c>
      <c r="AE602" s="116">
        <v>0</v>
      </c>
      <c r="AF602" s="116">
        <v>0</v>
      </c>
      <c r="AG602" s="116">
        <v>0</v>
      </c>
      <c r="AH602" s="116">
        <v>0</v>
      </c>
      <c r="AI602" s="116">
        <v>0</v>
      </c>
      <c r="AJ602" s="116">
        <v>0</v>
      </c>
      <c r="AK602" s="116">
        <v>0</v>
      </c>
      <c r="AL602" s="95">
        <f t="shared" si="15"/>
        <v>0</v>
      </c>
      <c r="AO602" s="70"/>
    </row>
    <row r="603" spans="1:41" ht="33" customHeight="1">
      <c r="A603" s="87">
        <v>2320</v>
      </c>
      <c r="B603" s="88" t="s">
        <v>1234</v>
      </c>
      <c r="C603" s="118" t="s">
        <v>1317</v>
      </c>
      <c r="D603" s="116">
        <v>0</v>
      </c>
      <c r="E603" s="116">
        <v>0</v>
      </c>
      <c r="F603" s="116">
        <v>0</v>
      </c>
      <c r="G603" s="116">
        <v>0</v>
      </c>
      <c r="H603" s="116">
        <v>0</v>
      </c>
      <c r="I603" s="116">
        <v>0</v>
      </c>
      <c r="J603" s="116">
        <v>0</v>
      </c>
      <c r="K603" s="116">
        <v>0</v>
      </c>
      <c r="L603" s="116">
        <v>0</v>
      </c>
      <c r="M603" s="116">
        <v>0</v>
      </c>
      <c r="N603" s="116">
        <v>0</v>
      </c>
      <c r="O603" s="116">
        <v>0</v>
      </c>
      <c r="P603" s="116">
        <v>0</v>
      </c>
      <c r="Q603" s="116">
        <v>0</v>
      </c>
      <c r="R603" s="116">
        <v>0</v>
      </c>
      <c r="S603" s="116">
        <v>0</v>
      </c>
      <c r="T603" s="116">
        <v>0</v>
      </c>
      <c r="U603" s="116">
        <v>0</v>
      </c>
      <c r="V603" s="116">
        <v>0</v>
      </c>
      <c r="W603" s="116">
        <v>0</v>
      </c>
      <c r="X603" s="116">
        <v>0</v>
      </c>
      <c r="Y603" s="116">
        <v>0</v>
      </c>
      <c r="Z603" s="116">
        <v>0</v>
      </c>
      <c r="AA603" s="116">
        <v>0</v>
      </c>
      <c r="AB603" s="116">
        <v>0</v>
      </c>
      <c r="AC603" s="116">
        <v>0</v>
      </c>
      <c r="AD603" s="116">
        <v>0</v>
      </c>
      <c r="AE603" s="116">
        <v>0</v>
      </c>
      <c r="AF603" s="116">
        <v>0</v>
      </c>
      <c r="AG603" s="116">
        <v>0</v>
      </c>
      <c r="AH603" s="116">
        <v>0</v>
      </c>
      <c r="AI603" s="116">
        <v>0</v>
      </c>
      <c r="AJ603" s="116">
        <v>0</v>
      </c>
      <c r="AK603" s="116">
        <v>0</v>
      </c>
      <c r="AL603" s="95">
        <f t="shared" si="15"/>
        <v>0</v>
      </c>
      <c r="AO603" s="70"/>
    </row>
    <row r="604" spans="1:41" ht="33" customHeight="1">
      <c r="A604" s="87">
        <v>2321</v>
      </c>
      <c r="B604" s="88" t="s">
        <v>610</v>
      </c>
      <c r="C604" s="118" t="s">
        <v>1317</v>
      </c>
      <c r="D604" s="116">
        <v>0</v>
      </c>
      <c r="E604" s="116">
        <v>0</v>
      </c>
      <c r="F604" s="116">
        <v>0</v>
      </c>
      <c r="G604" s="116">
        <v>0</v>
      </c>
      <c r="H604" s="116">
        <v>0</v>
      </c>
      <c r="I604" s="116">
        <v>0</v>
      </c>
      <c r="J604" s="116">
        <v>0</v>
      </c>
      <c r="K604" s="116">
        <v>0</v>
      </c>
      <c r="L604" s="116">
        <v>0</v>
      </c>
      <c r="M604" s="116">
        <v>0</v>
      </c>
      <c r="N604" s="116">
        <v>0</v>
      </c>
      <c r="O604" s="116">
        <v>0</v>
      </c>
      <c r="P604" s="116">
        <v>0</v>
      </c>
      <c r="Q604" s="116">
        <v>0</v>
      </c>
      <c r="R604" s="116">
        <v>0</v>
      </c>
      <c r="S604" s="116">
        <v>0</v>
      </c>
      <c r="T604" s="116">
        <v>0</v>
      </c>
      <c r="U604" s="116">
        <v>0</v>
      </c>
      <c r="V604" s="116">
        <v>0</v>
      </c>
      <c r="W604" s="116">
        <v>0</v>
      </c>
      <c r="X604" s="116">
        <v>0</v>
      </c>
      <c r="Y604" s="116">
        <v>0</v>
      </c>
      <c r="Z604" s="116">
        <v>0</v>
      </c>
      <c r="AA604" s="116">
        <v>0</v>
      </c>
      <c r="AB604" s="116">
        <v>0</v>
      </c>
      <c r="AC604" s="116">
        <v>0</v>
      </c>
      <c r="AD604" s="116">
        <v>0</v>
      </c>
      <c r="AE604" s="116">
        <v>0</v>
      </c>
      <c r="AF604" s="116">
        <v>0</v>
      </c>
      <c r="AG604" s="116">
        <v>0</v>
      </c>
      <c r="AH604" s="116">
        <v>0</v>
      </c>
      <c r="AI604" s="116">
        <v>0</v>
      </c>
      <c r="AJ604" s="116">
        <v>0</v>
      </c>
      <c r="AK604" s="116">
        <v>0</v>
      </c>
      <c r="AL604" s="95">
        <f t="shared" si="15"/>
        <v>0</v>
      </c>
      <c r="AO604" s="70"/>
    </row>
    <row r="605" spans="1:41" ht="33" customHeight="1">
      <c r="A605" s="87">
        <v>2322</v>
      </c>
      <c r="B605" s="88" t="s">
        <v>611</v>
      </c>
      <c r="C605" s="118" t="s">
        <v>1317</v>
      </c>
      <c r="D605" s="116">
        <v>0</v>
      </c>
      <c r="E605" s="116">
        <v>0</v>
      </c>
      <c r="F605" s="116">
        <v>0</v>
      </c>
      <c r="G605" s="116">
        <v>0</v>
      </c>
      <c r="H605" s="116">
        <v>0</v>
      </c>
      <c r="I605" s="116">
        <v>0</v>
      </c>
      <c r="J605" s="116">
        <v>0</v>
      </c>
      <c r="K605" s="116">
        <v>0</v>
      </c>
      <c r="L605" s="116">
        <v>0</v>
      </c>
      <c r="M605" s="116">
        <v>0</v>
      </c>
      <c r="N605" s="116">
        <v>0</v>
      </c>
      <c r="O605" s="116">
        <v>0</v>
      </c>
      <c r="P605" s="116">
        <v>0</v>
      </c>
      <c r="Q605" s="116">
        <v>0</v>
      </c>
      <c r="R605" s="116">
        <v>0</v>
      </c>
      <c r="S605" s="116">
        <v>0</v>
      </c>
      <c r="T605" s="116">
        <v>0</v>
      </c>
      <c r="U605" s="116">
        <v>0</v>
      </c>
      <c r="V605" s="116">
        <v>0</v>
      </c>
      <c r="W605" s="116">
        <v>0</v>
      </c>
      <c r="X605" s="116">
        <v>0</v>
      </c>
      <c r="Y605" s="116">
        <v>0</v>
      </c>
      <c r="Z605" s="116">
        <v>0</v>
      </c>
      <c r="AA605" s="116">
        <v>0</v>
      </c>
      <c r="AB605" s="116">
        <v>0</v>
      </c>
      <c r="AC605" s="116">
        <v>0</v>
      </c>
      <c r="AD605" s="116">
        <v>0</v>
      </c>
      <c r="AE605" s="116">
        <v>0</v>
      </c>
      <c r="AF605" s="116">
        <v>0</v>
      </c>
      <c r="AG605" s="116">
        <v>0</v>
      </c>
      <c r="AH605" s="116">
        <v>0</v>
      </c>
      <c r="AI605" s="116">
        <v>0</v>
      </c>
      <c r="AJ605" s="116">
        <v>0</v>
      </c>
      <c r="AK605" s="116">
        <v>0</v>
      </c>
      <c r="AL605" s="95">
        <f t="shared" si="15"/>
        <v>0</v>
      </c>
      <c r="AO605" s="70"/>
    </row>
    <row r="606" spans="1:41" ht="33" customHeight="1">
      <c r="A606" s="87">
        <v>2323</v>
      </c>
      <c r="B606" s="88" t="s">
        <v>612</v>
      </c>
      <c r="C606" s="118" t="s">
        <v>1317</v>
      </c>
      <c r="D606" s="116">
        <v>0</v>
      </c>
      <c r="E606" s="116">
        <v>0</v>
      </c>
      <c r="F606" s="116">
        <v>0</v>
      </c>
      <c r="G606" s="116">
        <v>0</v>
      </c>
      <c r="H606" s="116">
        <v>0</v>
      </c>
      <c r="I606" s="116">
        <v>0</v>
      </c>
      <c r="J606" s="116">
        <v>0</v>
      </c>
      <c r="K606" s="116">
        <v>0</v>
      </c>
      <c r="L606" s="116">
        <v>0</v>
      </c>
      <c r="M606" s="116">
        <v>0</v>
      </c>
      <c r="N606" s="116">
        <v>0</v>
      </c>
      <c r="O606" s="116">
        <v>0</v>
      </c>
      <c r="P606" s="116">
        <v>0</v>
      </c>
      <c r="Q606" s="116">
        <v>0</v>
      </c>
      <c r="R606" s="116">
        <v>0</v>
      </c>
      <c r="S606" s="116">
        <v>0</v>
      </c>
      <c r="T606" s="116">
        <v>0</v>
      </c>
      <c r="U606" s="116">
        <v>0</v>
      </c>
      <c r="V606" s="116">
        <v>0</v>
      </c>
      <c r="W606" s="116">
        <v>0</v>
      </c>
      <c r="X606" s="116">
        <v>0</v>
      </c>
      <c r="Y606" s="116">
        <v>0</v>
      </c>
      <c r="Z606" s="116">
        <v>0</v>
      </c>
      <c r="AA606" s="116">
        <v>0</v>
      </c>
      <c r="AB606" s="116">
        <v>0</v>
      </c>
      <c r="AC606" s="116">
        <v>0</v>
      </c>
      <c r="AD606" s="116">
        <v>0</v>
      </c>
      <c r="AE606" s="116">
        <v>0</v>
      </c>
      <c r="AF606" s="116">
        <v>0</v>
      </c>
      <c r="AG606" s="116">
        <v>0</v>
      </c>
      <c r="AH606" s="116">
        <v>0</v>
      </c>
      <c r="AI606" s="116">
        <v>0</v>
      </c>
      <c r="AJ606" s="116">
        <v>0</v>
      </c>
      <c r="AK606" s="116">
        <v>0</v>
      </c>
      <c r="AL606" s="95">
        <f t="shared" si="15"/>
        <v>0</v>
      </c>
      <c r="AO606" s="70"/>
    </row>
    <row r="607" spans="1:41" ht="33" customHeight="1">
      <c r="A607" s="87">
        <v>2324</v>
      </c>
      <c r="B607" s="88" t="s">
        <v>613</v>
      </c>
      <c r="C607" s="118" t="s">
        <v>1317</v>
      </c>
      <c r="D607" s="116">
        <v>0</v>
      </c>
      <c r="E607" s="116">
        <v>0</v>
      </c>
      <c r="F607" s="116">
        <v>0</v>
      </c>
      <c r="G607" s="116">
        <v>0</v>
      </c>
      <c r="H607" s="116">
        <v>0</v>
      </c>
      <c r="I607" s="116">
        <v>0</v>
      </c>
      <c r="J607" s="116">
        <v>0</v>
      </c>
      <c r="K607" s="116">
        <v>0</v>
      </c>
      <c r="L607" s="116">
        <v>0</v>
      </c>
      <c r="M607" s="116">
        <v>0</v>
      </c>
      <c r="N607" s="116">
        <v>0</v>
      </c>
      <c r="O607" s="116">
        <v>0</v>
      </c>
      <c r="P607" s="116">
        <v>0</v>
      </c>
      <c r="Q607" s="116">
        <v>0</v>
      </c>
      <c r="R607" s="116">
        <v>0</v>
      </c>
      <c r="S607" s="116">
        <v>0</v>
      </c>
      <c r="T607" s="116">
        <v>0</v>
      </c>
      <c r="U607" s="116">
        <v>0</v>
      </c>
      <c r="V607" s="116">
        <v>0</v>
      </c>
      <c r="W607" s="116">
        <v>0</v>
      </c>
      <c r="X607" s="116">
        <v>0</v>
      </c>
      <c r="Y607" s="116">
        <v>0</v>
      </c>
      <c r="Z607" s="116">
        <v>0</v>
      </c>
      <c r="AA607" s="116">
        <v>0</v>
      </c>
      <c r="AB607" s="116">
        <v>0</v>
      </c>
      <c r="AC607" s="116">
        <v>0</v>
      </c>
      <c r="AD607" s="116">
        <v>0</v>
      </c>
      <c r="AE607" s="116">
        <v>0</v>
      </c>
      <c r="AF607" s="116">
        <v>0</v>
      </c>
      <c r="AG607" s="116">
        <v>0</v>
      </c>
      <c r="AH607" s="116">
        <v>0</v>
      </c>
      <c r="AI607" s="116">
        <v>0</v>
      </c>
      <c r="AJ607" s="116">
        <v>0</v>
      </c>
      <c r="AK607" s="116">
        <v>0</v>
      </c>
      <c r="AL607" s="95">
        <f>SUM(D607:AK607)</f>
        <v>0</v>
      </c>
      <c r="AO607" s="70"/>
    </row>
    <row r="608" spans="1:41" ht="33" customHeight="1">
      <c r="A608" s="87">
        <v>2325</v>
      </c>
      <c r="B608" s="88" t="s">
        <v>614</v>
      </c>
      <c r="C608" s="118" t="s">
        <v>1317</v>
      </c>
      <c r="D608" s="116">
        <v>0</v>
      </c>
      <c r="E608" s="116">
        <v>0</v>
      </c>
      <c r="F608" s="116">
        <v>0</v>
      </c>
      <c r="G608" s="116">
        <v>0</v>
      </c>
      <c r="H608" s="116">
        <v>0</v>
      </c>
      <c r="I608" s="116">
        <v>0</v>
      </c>
      <c r="J608" s="116">
        <v>0</v>
      </c>
      <c r="K608" s="116">
        <v>0</v>
      </c>
      <c r="L608" s="116">
        <v>0</v>
      </c>
      <c r="M608" s="116">
        <v>0</v>
      </c>
      <c r="N608" s="116">
        <v>0</v>
      </c>
      <c r="O608" s="116">
        <v>0</v>
      </c>
      <c r="P608" s="116">
        <v>0</v>
      </c>
      <c r="Q608" s="116">
        <v>0</v>
      </c>
      <c r="R608" s="116">
        <v>0</v>
      </c>
      <c r="S608" s="116">
        <v>0</v>
      </c>
      <c r="T608" s="116">
        <v>0</v>
      </c>
      <c r="U608" s="116">
        <v>0</v>
      </c>
      <c r="V608" s="116">
        <v>0</v>
      </c>
      <c r="W608" s="116">
        <v>0</v>
      </c>
      <c r="X608" s="116">
        <v>0</v>
      </c>
      <c r="Y608" s="116">
        <v>0</v>
      </c>
      <c r="Z608" s="116">
        <v>0</v>
      </c>
      <c r="AA608" s="116">
        <v>0</v>
      </c>
      <c r="AB608" s="116">
        <v>0</v>
      </c>
      <c r="AC608" s="116">
        <v>0</v>
      </c>
      <c r="AD608" s="116">
        <v>0</v>
      </c>
      <c r="AE608" s="116">
        <v>0</v>
      </c>
      <c r="AF608" s="116">
        <v>0</v>
      </c>
      <c r="AG608" s="116">
        <v>0</v>
      </c>
      <c r="AH608" s="116">
        <v>0</v>
      </c>
      <c r="AI608" s="116">
        <v>0</v>
      </c>
      <c r="AJ608" s="116">
        <v>0</v>
      </c>
      <c r="AK608" s="116">
        <v>0</v>
      </c>
      <c r="AL608" s="95">
        <f t="shared" si="15"/>
        <v>0</v>
      </c>
      <c r="AO608" s="70"/>
    </row>
    <row r="609" spans="1:41" ht="33" customHeight="1">
      <c r="A609" s="87">
        <v>2326</v>
      </c>
      <c r="B609" s="88" t="s">
        <v>615</v>
      </c>
      <c r="C609" s="118" t="s">
        <v>1317</v>
      </c>
      <c r="D609" s="116">
        <v>0</v>
      </c>
      <c r="E609" s="116">
        <v>0</v>
      </c>
      <c r="F609" s="116">
        <v>0</v>
      </c>
      <c r="G609" s="116">
        <v>0</v>
      </c>
      <c r="H609" s="116">
        <v>0</v>
      </c>
      <c r="I609" s="116">
        <v>0</v>
      </c>
      <c r="J609" s="116">
        <v>0</v>
      </c>
      <c r="K609" s="116">
        <v>0</v>
      </c>
      <c r="L609" s="116">
        <v>0</v>
      </c>
      <c r="M609" s="116">
        <v>0</v>
      </c>
      <c r="N609" s="116">
        <v>0</v>
      </c>
      <c r="O609" s="116">
        <v>0</v>
      </c>
      <c r="P609" s="116">
        <v>0</v>
      </c>
      <c r="Q609" s="116">
        <v>0</v>
      </c>
      <c r="R609" s="116">
        <v>0</v>
      </c>
      <c r="S609" s="116">
        <v>0</v>
      </c>
      <c r="T609" s="116">
        <v>0</v>
      </c>
      <c r="U609" s="116">
        <v>0</v>
      </c>
      <c r="V609" s="116">
        <v>0</v>
      </c>
      <c r="W609" s="116">
        <v>0</v>
      </c>
      <c r="X609" s="116">
        <v>0</v>
      </c>
      <c r="Y609" s="116">
        <v>0</v>
      </c>
      <c r="Z609" s="116">
        <v>0</v>
      </c>
      <c r="AA609" s="116">
        <v>0</v>
      </c>
      <c r="AB609" s="116">
        <v>0</v>
      </c>
      <c r="AC609" s="116">
        <v>0</v>
      </c>
      <c r="AD609" s="116">
        <v>0</v>
      </c>
      <c r="AE609" s="116">
        <v>0</v>
      </c>
      <c r="AF609" s="116">
        <v>0</v>
      </c>
      <c r="AG609" s="116">
        <v>0</v>
      </c>
      <c r="AH609" s="116">
        <v>0</v>
      </c>
      <c r="AI609" s="116">
        <v>0</v>
      </c>
      <c r="AJ609" s="116">
        <v>0</v>
      </c>
      <c r="AK609" s="116">
        <v>0</v>
      </c>
      <c r="AL609" s="95">
        <f t="shared" si="15"/>
        <v>0</v>
      </c>
      <c r="AO609" s="70"/>
    </row>
    <row r="610" spans="1:41" ht="33" customHeight="1">
      <c r="A610" s="87">
        <v>2327</v>
      </c>
      <c r="B610" s="88" t="s">
        <v>616</v>
      </c>
      <c r="C610" s="118" t="s">
        <v>1317</v>
      </c>
      <c r="D610" s="116">
        <v>0</v>
      </c>
      <c r="E610" s="116">
        <v>0</v>
      </c>
      <c r="F610" s="116">
        <v>0</v>
      </c>
      <c r="G610" s="116">
        <v>0</v>
      </c>
      <c r="H610" s="116">
        <v>0</v>
      </c>
      <c r="I610" s="116">
        <v>0</v>
      </c>
      <c r="J610" s="116">
        <v>0</v>
      </c>
      <c r="K610" s="116">
        <v>0</v>
      </c>
      <c r="L610" s="116">
        <v>0</v>
      </c>
      <c r="M610" s="116">
        <v>0</v>
      </c>
      <c r="N610" s="116">
        <v>0</v>
      </c>
      <c r="O610" s="116">
        <v>0</v>
      </c>
      <c r="P610" s="116">
        <v>0</v>
      </c>
      <c r="Q610" s="116">
        <v>0</v>
      </c>
      <c r="R610" s="116">
        <v>0</v>
      </c>
      <c r="S610" s="116">
        <v>0</v>
      </c>
      <c r="T610" s="116">
        <v>0</v>
      </c>
      <c r="U610" s="116">
        <v>0</v>
      </c>
      <c r="V610" s="116">
        <v>0</v>
      </c>
      <c r="W610" s="116">
        <v>0</v>
      </c>
      <c r="X610" s="116">
        <v>0</v>
      </c>
      <c r="Y610" s="116">
        <v>0</v>
      </c>
      <c r="Z610" s="116">
        <v>0</v>
      </c>
      <c r="AA610" s="116">
        <v>0</v>
      </c>
      <c r="AB610" s="116">
        <v>0</v>
      </c>
      <c r="AC610" s="116">
        <v>0</v>
      </c>
      <c r="AD610" s="116">
        <v>0</v>
      </c>
      <c r="AE610" s="116">
        <v>0</v>
      </c>
      <c r="AF610" s="116">
        <v>0</v>
      </c>
      <c r="AG610" s="116">
        <v>0</v>
      </c>
      <c r="AH610" s="116">
        <v>0</v>
      </c>
      <c r="AI610" s="116">
        <v>0</v>
      </c>
      <c r="AJ610" s="116">
        <v>0</v>
      </c>
      <c r="AK610" s="116">
        <v>0</v>
      </c>
      <c r="AL610" s="95">
        <f t="shared" si="15"/>
        <v>0</v>
      </c>
      <c r="AO610" s="70"/>
    </row>
    <row r="611" spans="1:41" ht="33" customHeight="1">
      <c r="A611" s="87">
        <v>2328</v>
      </c>
      <c r="B611" s="88" t="s">
        <v>1282</v>
      </c>
      <c r="C611" s="118" t="s">
        <v>1317</v>
      </c>
      <c r="D611" s="116">
        <v>0</v>
      </c>
      <c r="E611" s="116">
        <v>0</v>
      </c>
      <c r="F611" s="116">
        <v>0</v>
      </c>
      <c r="G611" s="116">
        <v>0</v>
      </c>
      <c r="H611" s="116">
        <v>0</v>
      </c>
      <c r="I611" s="116">
        <v>0</v>
      </c>
      <c r="J611" s="116">
        <v>0</v>
      </c>
      <c r="K611" s="116">
        <v>0</v>
      </c>
      <c r="L611" s="116">
        <v>0</v>
      </c>
      <c r="M611" s="116">
        <v>0</v>
      </c>
      <c r="N611" s="116">
        <v>0</v>
      </c>
      <c r="O611" s="116">
        <v>0</v>
      </c>
      <c r="P611" s="116">
        <v>0</v>
      </c>
      <c r="Q611" s="116">
        <v>0</v>
      </c>
      <c r="R611" s="116">
        <v>0</v>
      </c>
      <c r="S611" s="116">
        <v>0</v>
      </c>
      <c r="T611" s="116">
        <v>0</v>
      </c>
      <c r="U611" s="116">
        <v>0</v>
      </c>
      <c r="V611" s="116">
        <v>0</v>
      </c>
      <c r="W611" s="116">
        <v>0</v>
      </c>
      <c r="X611" s="116">
        <v>0</v>
      </c>
      <c r="Y611" s="116">
        <v>0</v>
      </c>
      <c r="Z611" s="116">
        <v>0</v>
      </c>
      <c r="AA611" s="116">
        <v>0</v>
      </c>
      <c r="AB611" s="116">
        <v>0</v>
      </c>
      <c r="AC611" s="116">
        <v>0</v>
      </c>
      <c r="AD611" s="116">
        <v>0</v>
      </c>
      <c r="AE611" s="116">
        <v>0</v>
      </c>
      <c r="AF611" s="116">
        <v>0</v>
      </c>
      <c r="AG611" s="116">
        <v>0</v>
      </c>
      <c r="AH611" s="116">
        <v>0</v>
      </c>
      <c r="AI611" s="116">
        <v>0</v>
      </c>
      <c r="AJ611" s="116">
        <v>0</v>
      </c>
      <c r="AK611" s="116">
        <v>0</v>
      </c>
      <c r="AL611" s="95">
        <f t="shared" si="15"/>
        <v>0</v>
      </c>
      <c r="AO611" s="70"/>
    </row>
    <row r="612" spans="1:41" ht="33" customHeight="1">
      <c r="A612" s="87" t="s">
        <v>627</v>
      </c>
      <c r="B612" s="88" t="s">
        <v>1235</v>
      </c>
      <c r="C612" s="89" t="s">
        <v>1241</v>
      </c>
      <c r="D612" s="116">
        <v>0</v>
      </c>
      <c r="E612" s="116">
        <v>0</v>
      </c>
      <c r="F612" s="116">
        <v>0</v>
      </c>
      <c r="G612" s="116">
        <v>2316730.9500000007</v>
      </c>
      <c r="H612" s="116">
        <v>0</v>
      </c>
      <c r="I612" s="116">
        <v>0</v>
      </c>
      <c r="J612" s="116">
        <v>626348.57999999996</v>
      </c>
      <c r="K612" s="116">
        <v>0</v>
      </c>
      <c r="L612" s="116">
        <v>0</v>
      </c>
      <c r="M612" s="116">
        <v>0</v>
      </c>
      <c r="N612" s="116">
        <v>0</v>
      </c>
      <c r="O612" s="116">
        <v>0</v>
      </c>
      <c r="P612" s="116">
        <v>0</v>
      </c>
      <c r="Q612" s="116">
        <v>0</v>
      </c>
      <c r="R612" s="116">
        <v>0</v>
      </c>
      <c r="S612" s="116">
        <v>0</v>
      </c>
      <c r="T612" s="116">
        <v>0</v>
      </c>
      <c r="U612" s="116">
        <v>0</v>
      </c>
      <c r="V612" s="116">
        <v>0</v>
      </c>
      <c r="W612" s="116">
        <v>0</v>
      </c>
      <c r="X612" s="116">
        <v>0</v>
      </c>
      <c r="Y612" s="116">
        <v>0</v>
      </c>
      <c r="Z612" s="116">
        <v>0</v>
      </c>
      <c r="AA612" s="116">
        <v>0</v>
      </c>
      <c r="AB612" s="116">
        <v>0</v>
      </c>
      <c r="AC612" s="116">
        <v>0</v>
      </c>
      <c r="AD612" s="116">
        <v>0</v>
      </c>
      <c r="AE612" s="116">
        <v>0</v>
      </c>
      <c r="AF612" s="116">
        <v>0</v>
      </c>
      <c r="AG612" s="116">
        <v>0</v>
      </c>
      <c r="AH612" s="116">
        <v>0</v>
      </c>
      <c r="AI612" s="116">
        <v>0</v>
      </c>
      <c r="AJ612" s="116">
        <v>0</v>
      </c>
      <c r="AK612" s="116">
        <v>0</v>
      </c>
      <c r="AL612" s="95">
        <f>SUM(D612:AK612)</f>
        <v>2943079.5300000007</v>
      </c>
      <c r="AO612" s="70"/>
    </row>
    <row r="613" spans="1:41" ht="33" customHeight="1">
      <c r="A613" s="87" t="s">
        <v>1319</v>
      </c>
      <c r="B613" s="88" t="s">
        <v>1320</v>
      </c>
      <c r="C613" s="118" t="s">
        <v>1317</v>
      </c>
      <c r="D613" s="116">
        <v>0</v>
      </c>
      <c r="E613" s="116">
        <v>0</v>
      </c>
      <c r="F613" s="116">
        <v>0</v>
      </c>
      <c r="G613" s="116">
        <v>0</v>
      </c>
      <c r="H613" s="116">
        <v>0</v>
      </c>
      <c r="I613" s="116">
        <v>0</v>
      </c>
      <c r="J613" s="116">
        <v>0</v>
      </c>
      <c r="K613" s="116">
        <v>0</v>
      </c>
      <c r="L613" s="116">
        <v>0</v>
      </c>
      <c r="M613" s="116">
        <v>0</v>
      </c>
      <c r="N613" s="116">
        <v>0</v>
      </c>
      <c r="O613" s="116">
        <v>0</v>
      </c>
      <c r="P613" s="116">
        <v>0</v>
      </c>
      <c r="Q613" s="116">
        <v>0</v>
      </c>
      <c r="R613" s="116">
        <v>0</v>
      </c>
      <c r="S613" s="116">
        <v>0</v>
      </c>
      <c r="T613" s="116">
        <v>0</v>
      </c>
      <c r="U613" s="116">
        <v>0</v>
      </c>
      <c r="V613" s="116">
        <v>0</v>
      </c>
      <c r="W613" s="116">
        <v>0</v>
      </c>
      <c r="X613" s="116">
        <v>0</v>
      </c>
      <c r="Y613" s="116">
        <v>0</v>
      </c>
      <c r="Z613" s="116">
        <v>0</v>
      </c>
      <c r="AA613" s="116">
        <v>0</v>
      </c>
      <c r="AB613" s="116">
        <v>0</v>
      </c>
      <c r="AC613" s="116">
        <v>0</v>
      </c>
      <c r="AD613" s="116">
        <v>0</v>
      </c>
      <c r="AE613" s="116">
        <v>0</v>
      </c>
      <c r="AF613" s="116">
        <v>0</v>
      </c>
      <c r="AG613" s="116">
        <v>0</v>
      </c>
      <c r="AH613" s="116">
        <v>0</v>
      </c>
      <c r="AI613" s="116">
        <v>0</v>
      </c>
      <c r="AJ613" s="116">
        <v>0</v>
      </c>
      <c r="AK613" s="116">
        <v>0</v>
      </c>
      <c r="AL613" s="95">
        <f t="shared" si="15"/>
        <v>0</v>
      </c>
      <c r="AO613" s="70"/>
    </row>
    <row r="614" spans="1:41" ht="33" customHeight="1">
      <c r="A614" s="87" t="s">
        <v>631</v>
      </c>
      <c r="B614" s="90" t="s">
        <v>1237</v>
      </c>
      <c r="C614" s="118" t="s">
        <v>1317</v>
      </c>
      <c r="D614" s="117">
        <v>0</v>
      </c>
      <c r="E614" s="117">
        <v>0</v>
      </c>
      <c r="F614" s="117">
        <v>0</v>
      </c>
      <c r="G614" s="117">
        <v>0</v>
      </c>
      <c r="H614" s="117">
        <v>0</v>
      </c>
      <c r="I614" s="117">
        <v>0</v>
      </c>
      <c r="J614" s="117">
        <v>0</v>
      </c>
      <c r="K614" s="117">
        <v>0</v>
      </c>
      <c r="L614" s="117">
        <v>0</v>
      </c>
      <c r="M614" s="117">
        <v>0</v>
      </c>
      <c r="N614" s="117">
        <v>0</v>
      </c>
      <c r="O614" s="117">
        <v>0</v>
      </c>
      <c r="P614" s="117">
        <v>0</v>
      </c>
      <c r="Q614" s="117">
        <v>0</v>
      </c>
      <c r="R614" s="117">
        <v>0</v>
      </c>
      <c r="S614" s="117">
        <v>0</v>
      </c>
      <c r="T614" s="117">
        <v>0</v>
      </c>
      <c r="U614" s="117">
        <v>0</v>
      </c>
      <c r="V614" s="117">
        <v>0</v>
      </c>
      <c r="W614" s="117">
        <v>0</v>
      </c>
      <c r="X614" s="117">
        <v>0</v>
      </c>
      <c r="Y614" s="117">
        <v>0</v>
      </c>
      <c r="Z614" s="117">
        <v>0</v>
      </c>
      <c r="AA614" s="117">
        <v>0</v>
      </c>
      <c r="AB614" s="117">
        <v>0</v>
      </c>
      <c r="AC614" s="117">
        <v>0</v>
      </c>
      <c r="AD614" s="117">
        <v>0</v>
      </c>
      <c r="AE614" s="117">
        <v>0</v>
      </c>
      <c r="AF614" s="117">
        <v>0</v>
      </c>
      <c r="AG614" s="117">
        <v>0</v>
      </c>
      <c r="AH614" s="117">
        <v>0</v>
      </c>
      <c r="AI614" s="117">
        <v>0</v>
      </c>
      <c r="AJ614" s="117">
        <v>0</v>
      </c>
      <c r="AK614" s="117">
        <v>0</v>
      </c>
      <c r="AL614" s="95">
        <f>SUM(D614:AK614)</f>
        <v>0</v>
      </c>
      <c r="AO614" s="70"/>
    </row>
    <row r="615" spans="1:41" ht="4.5" customHeight="1">
      <c r="A615" s="59"/>
      <c r="B615" s="60"/>
      <c r="C615" s="61"/>
      <c r="D615" s="96"/>
      <c r="E615" s="96"/>
      <c r="F615" s="96"/>
      <c r="G615" s="96"/>
      <c r="H615" s="96"/>
      <c r="I615" s="96"/>
      <c r="J615" s="96"/>
      <c r="K615" s="96"/>
      <c r="L615" s="96"/>
      <c r="M615" s="96"/>
      <c r="N615" s="96"/>
      <c r="O615" s="96"/>
      <c r="P615" s="96"/>
      <c r="Q615" s="96"/>
      <c r="R615" s="96"/>
      <c r="S615" s="96"/>
      <c r="T615" s="96"/>
      <c r="U615" s="96"/>
      <c r="V615" s="96"/>
      <c r="W615" s="96"/>
      <c r="X615" s="96"/>
      <c r="Y615" s="96"/>
      <c r="Z615" s="96"/>
      <c r="AA615" s="96"/>
      <c r="AB615" s="96"/>
      <c r="AC615" s="96"/>
      <c r="AD615" s="96"/>
      <c r="AE615" s="96"/>
      <c r="AF615" s="96"/>
      <c r="AG615" s="96"/>
      <c r="AH615" s="96"/>
      <c r="AI615" s="96"/>
      <c r="AJ615" s="96"/>
      <c r="AK615" s="96"/>
      <c r="AL615" s="97"/>
      <c r="AO615" s="18"/>
    </row>
    <row r="616" spans="1:41" ht="18.95" customHeight="1" thickBot="1">
      <c r="A616" s="59"/>
      <c r="B616" s="228" t="s">
        <v>637</v>
      </c>
      <c r="C616" s="228"/>
      <c r="D616" s="227">
        <f t="shared" ref="D616:AJ616" si="16">+SUBTOTAL(9,D11:D614)</f>
        <v>7803072.8600000003</v>
      </c>
      <c r="E616" s="227">
        <f t="shared" si="16"/>
        <v>6611674.3199999975</v>
      </c>
      <c r="F616" s="227">
        <f t="shared" si="16"/>
        <v>2161430762.2200007</v>
      </c>
      <c r="G616" s="227">
        <f t="shared" si="16"/>
        <v>112576327.33</v>
      </c>
      <c r="H616" s="227">
        <f t="shared" si="16"/>
        <v>0</v>
      </c>
      <c r="I616" s="227">
        <f t="shared" si="16"/>
        <v>1047743.1100000001</v>
      </c>
      <c r="J616" s="227">
        <f t="shared" si="16"/>
        <v>547809125.32999992</v>
      </c>
      <c r="K616" s="227">
        <f t="shared" si="16"/>
        <v>0</v>
      </c>
      <c r="L616" s="227">
        <f t="shared" si="16"/>
        <v>4385751.41</v>
      </c>
      <c r="M616" s="227">
        <f t="shared" si="16"/>
        <v>15738591.639999999</v>
      </c>
      <c r="N616" s="227">
        <f t="shared" si="16"/>
        <v>0</v>
      </c>
      <c r="O616" s="227">
        <f t="shared" si="16"/>
        <v>233841865.54000008</v>
      </c>
      <c r="P616" s="227">
        <f t="shared" si="16"/>
        <v>230193.91999999995</v>
      </c>
      <c r="Q616" s="227">
        <f t="shared" si="16"/>
        <v>332845774.55000025</v>
      </c>
      <c r="R616" s="227">
        <f t="shared" si="16"/>
        <v>140733318.41</v>
      </c>
      <c r="S616" s="227">
        <f t="shared" si="16"/>
        <v>0</v>
      </c>
      <c r="T616" s="227">
        <f t="shared" si="16"/>
        <v>0</v>
      </c>
      <c r="U616" s="227">
        <f t="shared" si="16"/>
        <v>0</v>
      </c>
      <c r="V616" s="227">
        <f t="shared" si="16"/>
        <v>0</v>
      </c>
      <c r="W616" s="227">
        <f t="shared" si="16"/>
        <v>0</v>
      </c>
      <c r="X616" s="227">
        <f t="shared" si="16"/>
        <v>0</v>
      </c>
      <c r="Y616" s="227">
        <f t="shared" si="16"/>
        <v>1252174.81</v>
      </c>
      <c r="Z616" s="227">
        <f t="shared" si="16"/>
        <v>0</v>
      </c>
      <c r="AA616" s="227">
        <f t="shared" si="16"/>
        <v>1400.28</v>
      </c>
      <c r="AB616" s="227">
        <f t="shared" si="16"/>
        <v>3174152447.0599999</v>
      </c>
      <c r="AC616" s="227">
        <f t="shared" si="16"/>
        <v>49255.21</v>
      </c>
      <c r="AD616" s="227">
        <f t="shared" si="16"/>
        <v>4909150.2900000019</v>
      </c>
      <c r="AE616" s="227">
        <f t="shared" si="16"/>
        <v>35463.590000000004</v>
      </c>
      <c r="AF616" s="227">
        <f t="shared" si="16"/>
        <v>14031635.190000001</v>
      </c>
      <c r="AG616" s="227">
        <f t="shared" si="16"/>
        <v>314949011.53000015</v>
      </c>
      <c r="AH616" s="227">
        <f t="shared" si="16"/>
        <v>0</v>
      </c>
      <c r="AI616" s="227">
        <f t="shared" si="16"/>
        <v>0.79000000000000059</v>
      </c>
      <c r="AJ616" s="227">
        <f t="shared" si="16"/>
        <v>0</v>
      </c>
      <c r="AK616" s="227">
        <f t="shared" ref="AK616" si="17">SUBTOTAL(9,AK11:AK614)</f>
        <v>0</v>
      </c>
      <c r="AL616" s="227">
        <f>+SUBTOTAL(9,AL11:AL614)</f>
        <v>7074434739.3900003</v>
      </c>
    </row>
    <row r="617" spans="1:41" ht="15.75" thickTop="1">
      <c r="A617" s="23"/>
      <c r="B617" s="24"/>
      <c r="C617" s="25"/>
      <c r="D617" s="91"/>
      <c r="E617" s="91"/>
      <c r="F617" s="91"/>
      <c r="G617" s="91"/>
      <c r="H617" s="91"/>
      <c r="I617" s="91"/>
      <c r="J617" s="91"/>
      <c r="K617" s="91"/>
      <c r="L617" s="91"/>
      <c r="M617" s="91"/>
      <c r="N617" s="91"/>
      <c r="O617" s="91"/>
      <c r="P617" s="91"/>
      <c r="Q617" s="91"/>
      <c r="R617" s="91"/>
      <c r="S617" s="91"/>
      <c r="T617" s="91"/>
      <c r="U617" s="91"/>
      <c r="V617" s="91"/>
      <c r="W617" s="91"/>
      <c r="X617" s="91"/>
      <c r="Y617" s="91"/>
      <c r="Z617" s="91"/>
      <c r="AA617" s="91"/>
      <c r="AB617" s="91"/>
      <c r="AC617" s="91"/>
      <c r="AD617" s="91"/>
      <c r="AE617" s="91"/>
      <c r="AF617" s="91"/>
      <c r="AG617" s="91"/>
      <c r="AH617" s="91"/>
      <c r="AI617" s="91"/>
      <c r="AJ617" s="91"/>
      <c r="AK617" s="91"/>
      <c r="AL617" s="92"/>
    </row>
    <row r="620" spans="1:41" s="19" customFormat="1" hidden="1">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row>
    <row r="621" spans="1:41" hidden="1"/>
    <row r="622" spans="1:41" hidden="1"/>
    <row r="623" spans="1:41" hidden="1"/>
    <row r="624" spans="1:41" hidden="1"/>
    <row r="625" spans="3:38" ht="15.75" hidden="1" thickBot="1">
      <c r="C625" s="21"/>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98"/>
    </row>
    <row r="626" spans="3:38" hidden="1">
      <c r="AL626" s="98"/>
    </row>
    <row r="627" spans="3:38">
      <c r="AL627" s="98"/>
    </row>
  </sheetData>
  <sheetProtection formatCells="0" formatColumns="0" formatRows="0" sort="0" autoFilter="0" pivotTables="0"/>
  <autoFilter ref="A10:AL614">
    <sortState ref="A42:AL237">
      <sortCondition descending="1" ref="AL10:AL614"/>
    </sortState>
  </autoFilter>
  <mergeCells count="6">
    <mergeCell ref="A4:AL4"/>
    <mergeCell ref="W9:AK9"/>
    <mergeCell ref="D9:V9"/>
    <mergeCell ref="A7:AL7"/>
    <mergeCell ref="A6:AL6"/>
    <mergeCell ref="A5:AL5"/>
  </mergeCells>
  <printOptions horizontalCentered="1"/>
  <pageMargins left="0.23" right="0.44" top="0.47244094488188981" bottom="0.23622047244094491" header="0.31496062992125984" footer="0.23622047244094491"/>
  <pageSetup scale="33"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P6551"/>
  <sheetViews>
    <sheetView tabSelected="1" view="pageBreakPreview" zoomScaleNormal="100" zoomScaleSheetLayoutView="100" workbookViewId="0">
      <pane ySplit="9" topLeftCell="A10" activePane="bottomLeft" state="frozen"/>
      <selection activeCell="G12" sqref="G12:K12"/>
      <selection pane="bottomLeft" activeCell="G12" sqref="G12:K12"/>
    </sheetView>
  </sheetViews>
  <sheetFormatPr baseColWidth="10" defaultRowHeight="12.75"/>
  <cols>
    <col min="1" max="1" width="7.140625" style="125" customWidth="1"/>
    <col min="2" max="2" width="4.140625" style="125" bestFit="1" customWidth="1"/>
    <col min="3" max="3" width="16.140625" style="125" customWidth="1"/>
    <col min="4" max="4" width="12.28515625" style="125" bestFit="1" customWidth="1"/>
    <col min="5" max="5" width="12.7109375" style="125" customWidth="1"/>
    <col min="6" max="6" width="12.140625" style="125" customWidth="1"/>
    <col min="7" max="7" width="9.42578125" style="125" customWidth="1"/>
    <col min="8" max="8" width="11.5703125" style="125" customWidth="1"/>
    <col min="9" max="9" width="55.42578125" style="132" customWidth="1"/>
    <col min="10" max="13" width="7.42578125" style="125" customWidth="1"/>
    <col min="14" max="15" width="14.42578125" style="134" bestFit="1" customWidth="1"/>
    <col min="16" max="16" width="14.5703125" style="125" customWidth="1"/>
    <col min="17" max="16384" width="11.42578125" style="121"/>
  </cols>
  <sheetData>
    <row r="1" spans="1:16" s="137" customFormat="1">
      <c r="A1" s="295" t="s">
        <v>37</v>
      </c>
      <c r="B1" s="295"/>
      <c r="C1" s="295"/>
      <c r="D1" s="295"/>
      <c r="E1" s="295"/>
      <c r="F1" s="295"/>
      <c r="G1" s="295"/>
      <c r="H1" s="295"/>
      <c r="I1" s="295"/>
      <c r="J1" s="296"/>
      <c r="K1" s="135"/>
      <c r="L1" s="135"/>
      <c r="M1" s="135"/>
      <c r="N1" s="136"/>
      <c r="O1" s="136"/>
      <c r="P1" s="135"/>
    </row>
    <row r="2" spans="1:16" s="137" customFormat="1">
      <c r="A2" s="295" t="s">
        <v>38</v>
      </c>
      <c r="B2" s="295"/>
      <c r="C2" s="295"/>
      <c r="D2" s="295"/>
      <c r="E2" s="295"/>
      <c r="F2" s="295"/>
      <c r="G2" s="295"/>
      <c r="H2" s="295"/>
      <c r="I2" s="295"/>
      <c r="J2" s="296"/>
      <c r="K2" s="135"/>
      <c r="L2" s="135"/>
      <c r="M2" s="135"/>
      <c r="N2" s="136"/>
      <c r="O2" s="136"/>
      <c r="P2" s="135"/>
    </row>
    <row r="3" spans="1:16" s="137" customFormat="1">
      <c r="A3" s="295" t="s">
        <v>39</v>
      </c>
      <c r="B3" s="295"/>
      <c r="C3" s="295"/>
      <c r="D3" s="295"/>
      <c r="E3" s="295"/>
      <c r="F3" s="295"/>
      <c r="G3" s="295"/>
      <c r="H3" s="295"/>
      <c r="I3" s="295"/>
      <c r="J3" s="296"/>
      <c r="K3" s="135"/>
      <c r="L3" s="135"/>
      <c r="M3" s="135"/>
      <c r="N3" s="136"/>
      <c r="O3" s="136"/>
      <c r="P3" s="135"/>
    </row>
    <row r="4" spans="1:16" s="137" customFormat="1">
      <c r="A4" s="295" t="s">
        <v>10801</v>
      </c>
      <c r="B4" s="295"/>
      <c r="C4" s="295"/>
      <c r="D4" s="295"/>
      <c r="E4" s="295"/>
      <c r="F4" s="295"/>
      <c r="G4" s="295"/>
      <c r="H4" s="295"/>
      <c r="I4" s="295"/>
      <c r="J4" s="296"/>
      <c r="K4" s="135"/>
      <c r="L4" s="135"/>
      <c r="M4" s="135"/>
      <c r="N4" s="136"/>
      <c r="O4" s="136"/>
      <c r="P4" s="135"/>
    </row>
    <row r="5" spans="1:16" s="137" customFormat="1">
      <c r="A5" s="124" t="s">
        <v>10809</v>
      </c>
      <c r="B5" s="119"/>
      <c r="C5" s="119"/>
      <c r="D5" s="119"/>
      <c r="E5" s="138"/>
      <c r="F5" s="119"/>
      <c r="G5" s="119"/>
      <c r="H5" s="119"/>
      <c r="I5" s="129"/>
      <c r="J5" s="120"/>
      <c r="K5" s="135"/>
      <c r="L5" s="135"/>
      <c r="M5" s="135"/>
      <c r="N5" s="136"/>
      <c r="O5" s="136"/>
      <c r="P5" s="135"/>
    </row>
    <row r="6" spans="1:16" s="137" customFormat="1">
      <c r="A6" s="124"/>
      <c r="B6" s="119"/>
      <c r="C6" s="119"/>
      <c r="D6" s="119"/>
      <c r="E6" s="138"/>
      <c r="F6" s="119"/>
      <c r="G6" s="119"/>
      <c r="H6" s="119"/>
      <c r="I6" s="129"/>
      <c r="J6" s="120"/>
      <c r="K6" s="135"/>
      <c r="L6" s="135"/>
      <c r="M6" s="135"/>
      <c r="N6" s="136"/>
      <c r="O6" s="136"/>
      <c r="P6" s="135"/>
    </row>
    <row r="7" spans="1:16">
      <c r="A7" s="126"/>
      <c r="B7" s="126"/>
      <c r="C7" s="126"/>
      <c r="D7" s="126"/>
      <c r="E7" s="126"/>
      <c r="F7" s="126"/>
      <c r="G7" s="126"/>
      <c r="H7" s="126"/>
      <c r="I7" s="130"/>
      <c r="J7" s="294" t="s">
        <v>10795</v>
      </c>
      <c r="K7" s="294"/>
      <c r="L7" s="294" t="s">
        <v>10794</v>
      </c>
      <c r="M7" s="294"/>
      <c r="N7" s="291"/>
      <c r="O7" s="291"/>
      <c r="P7" s="126"/>
    </row>
    <row r="8" spans="1:16" s="125" customFormat="1" ht="12" customHeight="1">
      <c r="A8" s="294" t="s">
        <v>10796</v>
      </c>
      <c r="B8" s="294" t="s">
        <v>10797</v>
      </c>
      <c r="C8" s="292" t="s">
        <v>14497</v>
      </c>
      <c r="D8" s="292" t="s">
        <v>10790</v>
      </c>
      <c r="E8" s="292" t="s">
        <v>10788</v>
      </c>
      <c r="F8" s="292" t="s">
        <v>10789</v>
      </c>
      <c r="G8" s="292" t="s">
        <v>10791</v>
      </c>
      <c r="H8" s="294" t="s">
        <v>10792</v>
      </c>
      <c r="I8" s="292" t="s">
        <v>10793</v>
      </c>
      <c r="J8" s="294" t="s">
        <v>10799</v>
      </c>
      <c r="K8" s="294" t="s">
        <v>10800</v>
      </c>
      <c r="L8" s="294" t="s">
        <v>10798</v>
      </c>
      <c r="M8" s="294" t="s">
        <v>10808</v>
      </c>
      <c r="N8" s="293" t="s">
        <v>14402</v>
      </c>
      <c r="O8" s="292" t="s">
        <v>14403</v>
      </c>
      <c r="P8" s="292" t="s">
        <v>14500</v>
      </c>
    </row>
    <row r="9" spans="1:16" s="125" customFormat="1">
      <c r="A9" s="294"/>
      <c r="B9" s="294"/>
      <c r="C9" s="292"/>
      <c r="D9" s="292"/>
      <c r="E9" s="292"/>
      <c r="F9" s="292"/>
      <c r="G9" s="292"/>
      <c r="H9" s="294"/>
      <c r="I9" s="292"/>
      <c r="J9" s="294"/>
      <c r="K9" s="294"/>
      <c r="L9" s="294"/>
      <c r="M9" s="294"/>
      <c r="N9" s="293"/>
      <c r="O9" s="292"/>
      <c r="P9" s="292"/>
    </row>
    <row r="10" spans="1:16" ht="51">
      <c r="A10" s="142" t="s">
        <v>621</v>
      </c>
      <c r="B10" s="142"/>
      <c r="C10" s="150" t="s">
        <v>715</v>
      </c>
      <c r="D10" s="143">
        <v>42738</v>
      </c>
      <c r="E10" s="144" t="s">
        <v>2665</v>
      </c>
      <c r="F10" s="144" t="s">
        <v>11</v>
      </c>
      <c r="G10" s="144">
        <v>8705</v>
      </c>
      <c r="H10" s="142"/>
      <c r="I10" s="145" t="s">
        <v>2666</v>
      </c>
      <c r="J10" s="142"/>
      <c r="K10" s="142"/>
      <c r="L10" s="142"/>
      <c r="M10" s="142"/>
      <c r="N10" s="146">
        <v>4234.05</v>
      </c>
      <c r="O10" s="146">
        <v>0</v>
      </c>
      <c r="P10" s="142" t="s">
        <v>1369</v>
      </c>
    </row>
    <row r="11" spans="1:16" ht="51">
      <c r="A11" s="127">
        <v>513</v>
      </c>
      <c r="B11" s="127"/>
      <c r="C11" s="128" t="s">
        <v>201</v>
      </c>
      <c r="D11" s="122">
        <v>42738</v>
      </c>
      <c r="E11" s="123" t="s">
        <v>1780</v>
      </c>
      <c r="F11" s="123" t="s">
        <v>11</v>
      </c>
      <c r="G11" s="123">
        <v>876255</v>
      </c>
      <c r="H11" s="127"/>
      <c r="I11" s="131" t="s">
        <v>1781</v>
      </c>
      <c r="J11" s="127"/>
      <c r="K11" s="127"/>
      <c r="L11" s="127"/>
      <c r="M11" s="127"/>
      <c r="N11" s="133">
        <v>110975.65000000001</v>
      </c>
      <c r="O11" s="133">
        <v>0</v>
      </c>
      <c r="P11" s="127" t="s">
        <v>1369</v>
      </c>
    </row>
    <row r="12" spans="1:16" ht="63.75">
      <c r="A12" s="127" t="s">
        <v>620</v>
      </c>
      <c r="B12" s="127"/>
      <c r="C12" s="128" t="s">
        <v>714</v>
      </c>
      <c r="D12" s="122">
        <v>42738</v>
      </c>
      <c r="E12" s="123" t="s">
        <v>2145</v>
      </c>
      <c r="F12" s="123" t="s">
        <v>6</v>
      </c>
      <c r="G12" s="123">
        <v>876207</v>
      </c>
      <c r="H12" s="127"/>
      <c r="I12" s="131" t="s">
        <v>2146</v>
      </c>
      <c r="J12" s="127"/>
      <c r="K12" s="127"/>
      <c r="L12" s="127"/>
      <c r="M12" s="127"/>
      <c r="N12" s="133">
        <v>0</v>
      </c>
      <c r="O12" s="133">
        <v>200</v>
      </c>
      <c r="P12" s="127" t="s">
        <v>1369</v>
      </c>
    </row>
    <row r="13" spans="1:16" ht="51">
      <c r="A13" s="127">
        <v>513</v>
      </c>
      <c r="B13" s="127"/>
      <c r="C13" s="128" t="s">
        <v>201</v>
      </c>
      <c r="D13" s="122">
        <v>42738</v>
      </c>
      <c r="E13" s="123" t="s">
        <v>1782</v>
      </c>
      <c r="F13" s="123" t="s">
        <v>15</v>
      </c>
      <c r="G13" s="123">
        <v>347585</v>
      </c>
      <c r="H13" s="127"/>
      <c r="I13" s="131" t="s">
        <v>1284</v>
      </c>
      <c r="J13" s="127"/>
      <c r="K13" s="127"/>
      <c r="L13" s="127"/>
      <c r="M13" s="127"/>
      <c r="N13" s="133">
        <v>50</v>
      </c>
      <c r="O13" s="133">
        <v>0</v>
      </c>
      <c r="P13" s="127" t="s">
        <v>1369</v>
      </c>
    </row>
    <row r="14" spans="1:16" ht="63.75">
      <c r="A14" s="127">
        <v>513</v>
      </c>
      <c r="B14" s="127"/>
      <c r="C14" s="128" t="s">
        <v>201</v>
      </c>
      <c r="D14" s="122">
        <v>42738</v>
      </c>
      <c r="E14" s="123" t="s">
        <v>1783</v>
      </c>
      <c r="F14" s="123" t="s">
        <v>15</v>
      </c>
      <c r="G14" s="123">
        <v>1470</v>
      </c>
      <c r="H14" s="127"/>
      <c r="I14" s="131" t="s">
        <v>1784</v>
      </c>
      <c r="J14" s="127"/>
      <c r="K14" s="127"/>
      <c r="L14" s="127"/>
      <c r="M14" s="127"/>
      <c r="N14" s="133">
        <v>33313.25</v>
      </c>
      <c r="O14" s="133">
        <v>0</v>
      </c>
      <c r="P14" s="127" t="s">
        <v>1369</v>
      </c>
    </row>
    <row r="15" spans="1:16" ht="63.75">
      <c r="A15" s="127">
        <v>513</v>
      </c>
      <c r="B15" s="127"/>
      <c r="C15" s="128" t="s">
        <v>201</v>
      </c>
      <c r="D15" s="122">
        <v>42738</v>
      </c>
      <c r="E15" s="123" t="s">
        <v>1785</v>
      </c>
      <c r="F15" s="123" t="s">
        <v>15</v>
      </c>
      <c r="G15" s="123">
        <v>1467</v>
      </c>
      <c r="H15" s="127"/>
      <c r="I15" s="131" t="s">
        <v>1786</v>
      </c>
      <c r="J15" s="127"/>
      <c r="K15" s="127"/>
      <c r="L15" s="127"/>
      <c r="M15" s="127"/>
      <c r="N15" s="133">
        <v>83744.47</v>
      </c>
      <c r="O15" s="133">
        <v>0</v>
      </c>
      <c r="P15" s="127" t="s">
        <v>1369</v>
      </c>
    </row>
    <row r="16" spans="1:16" ht="63.75">
      <c r="A16" s="127">
        <v>513</v>
      </c>
      <c r="B16" s="127"/>
      <c r="C16" s="128" t="s">
        <v>201</v>
      </c>
      <c r="D16" s="122">
        <v>42738</v>
      </c>
      <c r="E16" s="123" t="s">
        <v>1787</v>
      </c>
      <c r="F16" s="123" t="s">
        <v>15</v>
      </c>
      <c r="G16" s="123">
        <v>1469</v>
      </c>
      <c r="H16" s="127"/>
      <c r="I16" s="131" t="s">
        <v>1788</v>
      </c>
      <c r="J16" s="127"/>
      <c r="K16" s="127"/>
      <c r="L16" s="127"/>
      <c r="M16" s="127"/>
      <c r="N16" s="133">
        <v>160525.5</v>
      </c>
      <c r="O16" s="133">
        <v>0</v>
      </c>
      <c r="P16" s="127" t="s">
        <v>1369</v>
      </c>
    </row>
    <row r="17" spans="1:16" ht="76.5">
      <c r="A17" s="127">
        <v>513</v>
      </c>
      <c r="B17" s="127"/>
      <c r="C17" s="128" t="s">
        <v>201</v>
      </c>
      <c r="D17" s="122">
        <v>42738</v>
      </c>
      <c r="E17" s="123" t="s">
        <v>1789</v>
      </c>
      <c r="F17" s="123" t="s">
        <v>15</v>
      </c>
      <c r="G17" s="123">
        <v>1468</v>
      </c>
      <c r="H17" s="127"/>
      <c r="I17" s="131" t="s">
        <v>1790</v>
      </c>
      <c r="J17" s="127"/>
      <c r="K17" s="127"/>
      <c r="L17" s="127"/>
      <c r="M17" s="127"/>
      <c r="N17" s="133">
        <v>7469.02</v>
      </c>
      <c r="O17" s="133">
        <v>0</v>
      </c>
      <c r="P17" s="127" t="s">
        <v>1369</v>
      </c>
    </row>
    <row r="18" spans="1:16" ht="51">
      <c r="A18" s="127">
        <v>513</v>
      </c>
      <c r="B18" s="127"/>
      <c r="C18" s="128" t="s">
        <v>201</v>
      </c>
      <c r="D18" s="122">
        <v>42738</v>
      </c>
      <c r="E18" s="123" t="s">
        <v>1791</v>
      </c>
      <c r="F18" s="123" t="s">
        <v>15</v>
      </c>
      <c r="G18" s="123">
        <v>347203</v>
      </c>
      <c r="H18" s="127"/>
      <c r="I18" s="131" t="s">
        <v>1285</v>
      </c>
      <c r="J18" s="127"/>
      <c r="K18" s="127"/>
      <c r="L18" s="127"/>
      <c r="M18" s="127"/>
      <c r="N18" s="133">
        <v>50</v>
      </c>
      <c r="O18" s="133">
        <v>0</v>
      </c>
      <c r="P18" s="127" t="s">
        <v>1369</v>
      </c>
    </row>
    <row r="19" spans="1:16" ht="51">
      <c r="A19" s="127">
        <v>513</v>
      </c>
      <c r="B19" s="127"/>
      <c r="C19" s="128" t="s">
        <v>201</v>
      </c>
      <c r="D19" s="122">
        <v>42738</v>
      </c>
      <c r="E19" s="123" t="s">
        <v>1792</v>
      </c>
      <c r="F19" s="123" t="s">
        <v>15</v>
      </c>
      <c r="G19" s="123">
        <v>347205</v>
      </c>
      <c r="H19" s="127"/>
      <c r="I19" s="131" t="s">
        <v>1793</v>
      </c>
      <c r="J19" s="127"/>
      <c r="K19" s="127"/>
      <c r="L19" s="127"/>
      <c r="M19" s="127"/>
      <c r="N19" s="133">
        <v>50</v>
      </c>
      <c r="O19" s="133">
        <v>0</v>
      </c>
      <c r="P19" s="127" t="s">
        <v>1369</v>
      </c>
    </row>
    <row r="20" spans="1:16" ht="63.75">
      <c r="A20" s="127">
        <v>212</v>
      </c>
      <c r="B20" s="127"/>
      <c r="C20" s="128" t="s">
        <v>762</v>
      </c>
      <c r="D20" s="122">
        <v>42739</v>
      </c>
      <c r="E20" s="123" t="s">
        <v>1638</v>
      </c>
      <c r="F20" s="123" t="s">
        <v>6</v>
      </c>
      <c r="G20" s="123">
        <v>876310</v>
      </c>
      <c r="H20" s="127"/>
      <c r="I20" s="131" t="s">
        <v>1639</v>
      </c>
      <c r="J20" s="127"/>
      <c r="K20" s="127"/>
      <c r="L20" s="127"/>
      <c r="M20" s="127"/>
      <c r="N20" s="133">
        <v>0</v>
      </c>
      <c r="O20" s="133">
        <v>600</v>
      </c>
      <c r="P20" s="127" t="s">
        <v>1369</v>
      </c>
    </row>
    <row r="21" spans="1:16" ht="63.75">
      <c r="A21" s="127" t="s">
        <v>621</v>
      </c>
      <c r="B21" s="127"/>
      <c r="C21" s="128" t="s">
        <v>715</v>
      </c>
      <c r="D21" s="122">
        <v>42739</v>
      </c>
      <c r="E21" s="123" t="s">
        <v>2667</v>
      </c>
      <c r="F21" s="123" t="s">
        <v>11</v>
      </c>
      <c r="G21" s="123">
        <v>8798</v>
      </c>
      <c r="H21" s="127"/>
      <c r="I21" s="131" t="s">
        <v>2668</v>
      </c>
      <c r="J21" s="127"/>
      <c r="K21" s="127"/>
      <c r="L21" s="127"/>
      <c r="M21" s="127"/>
      <c r="N21" s="133">
        <v>68913.009999999995</v>
      </c>
      <c r="O21" s="133">
        <v>0</v>
      </c>
      <c r="P21" s="127" t="s">
        <v>1369</v>
      </c>
    </row>
    <row r="22" spans="1:16" ht="63.75">
      <c r="A22" s="127" t="s">
        <v>621</v>
      </c>
      <c r="B22" s="127"/>
      <c r="C22" s="128" t="s">
        <v>715</v>
      </c>
      <c r="D22" s="122">
        <v>42739</v>
      </c>
      <c r="E22" s="123" t="s">
        <v>2669</v>
      </c>
      <c r="F22" s="123" t="s">
        <v>13</v>
      </c>
      <c r="G22" s="123">
        <v>8798</v>
      </c>
      <c r="H22" s="127"/>
      <c r="I22" s="131" t="s">
        <v>2670</v>
      </c>
      <c r="J22" s="127"/>
      <c r="K22" s="127"/>
      <c r="L22" s="127"/>
      <c r="M22" s="127"/>
      <c r="N22" s="133">
        <v>98375730.159999996</v>
      </c>
      <c r="O22" s="133">
        <v>0</v>
      </c>
      <c r="P22" s="127" t="s">
        <v>1369</v>
      </c>
    </row>
    <row r="23" spans="1:16" ht="63.75">
      <c r="A23" s="127" t="s">
        <v>620</v>
      </c>
      <c r="B23" s="127"/>
      <c r="C23" s="128" t="s">
        <v>714</v>
      </c>
      <c r="D23" s="122">
        <v>42740</v>
      </c>
      <c r="E23" s="123" t="s">
        <v>2147</v>
      </c>
      <c r="F23" s="123" t="s">
        <v>1413</v>
      </c>
      <c r="G23" s="123">
        <v>12287004</v>
      </c>
      <c r="H23" s="127"/>
      <c r="I23" s="131" t="s">
        <v>2148</v>
      </c>
      <c r="J23" s="127"/>
      <c r="K23" s="127"/>
      <c r="L23" s="127"/>
      <c r="M23" s="127"/>
      <c r="N23" s="133">
        <v>0</v>
      </c>
      <c r="O23" s="133">
        <v>238</v>
      </c>
      <c r="P23" s="127" t="s">
        <v>1369</v>
      </c>
    </row>
    <row r="24" spans="1:16" ht="63.75">
      <c r="A24" s="127" t="s">
        <v>620</v>
      </c>
      <c r="B24" s="127"/>
      <c r="C24" s="128" t="s">
        <v>714</v>
      </c>
      <c r="D24" s="122">
        <v>42740</v>
      </c>
      <c r="E24" s="123" t="s">
        <v>2149</v>
      </c>
      <c r="F24" s="123" t="s">
        <v>1413</v>
      </c>
      <c r="G24" s="123">
        <v>12286957</v>
      </c>
      <c r="H24" s="127"/>
      <c r="I24" s="131" t="s">
        <v>2150</v>
      </c>
      <c r="J24" s="127"/>
      <c r="K24" s="127"/>
      <c r="L24" s="127"/>
      <c r="M24" s="127"/>
      <c r="N24" s="133">
        <v>0</v>
      </c>
      <c r="O24" s="133">
        <v>15887</v>
      </c>
      <c r="P24" s="127" t="s">
        <v>1369</v>
      </c>
    </row>
    <row r="25" spans="1:16" ht="63.75">
      <c r="A25" s="127">
        <v>249</v>
      </c>
      <c r="B25" s="127"/>
      <c r="C25" s="128" t="s">
        <v>776</v>
      </c>
      <c r="D25" s="122">
        <v>42740</v>
      </c>
      <c r="E25" s="123" t="s">
        <v>1652</v>
      </c>
      <c r="F25" s="123" t="s">
        <v>1413</v>
      </c>
      <c r="G25" s="123">
        <v>12286577</v>
      </c>
      <c r="H25" s="127"/>
      <c r="I25" s="131" t="s">
        <v>1653</v>
      </c>
      <c r="J25" s="127"/>
      <c r="K25" s="127"/>
      <c r="L25" s="127"/>
      <c r="M25" s="127"/>
      <c r="N25" s="133">
        <v>0</v>
      </c>
      <c r="O25" s="133">
        <v>1783</v>
      </c>
      <c r="P25" s="127" t="s">
        <v>1369</v>
      </c>
    </row>
    <row r="26" spans="1:16" ht="63.75">
      <c r="A26" s="127">
        <v>513</v>
      </c>
      <c r="B26" s="127"/>
      <c r="C26" s="128" t="s">
        <v>201</v>
      </c>
      <c r="D26" s="122">
        <v>42740</v>
      </c>
      <c r="E26" s="123" t="s">
        <v>1794</v>
      </c>
      <c r="F26" s="123" t="s">
        <v>1413</v>
      </c>
      <c r="G26" s="123">
        <v>12275529</v>
      </c>
      <c r="H26" s="127"/>
      <c r="I26" s="131" t="s">
        <v>1795</v>
      </c>
      <c r="J26" s="127"/>
      <c r="K26" s="127"/>
      <c r="L26" s="127"/>
      <c r="M26" s="127"/>
      <c r="N26" s="133">
        <v>269576.86</v>
      </c>
      <c r="O26" s="133">
        <v>0</v>
      </c>
      <c r="P26" s="127" t="s">
        <v>1369</v>
      </c>
    </row>
    <row r="27" spans="1:16" ht="63.75">
      <c r="A27" s="127">
        <v>513</v>
      </c>
      <c r="B27" s="127"/>
      <c r="C27" s="128" t="s">
        <v>201</v>
      </c>
      <c r="D27" s="122">
        <v>42740</v>
      </c>
      <c r="E27" s="123" t="s">
        <v>1796</v>
      </c>
      <c r="F27" s="123" t="s">
        <v>1413</v>
      </c>
      <c r="G27" s="123">
        <v>12275528</v>
      </c>
      <c r="H27" s="127"/>
      <c r="I27" s="131" t="s">
        <v>1797</v>
      </c>
      <c r="J27" s="127"/>
      <c r="K27" s="127"/>
      <c r="L27" s="127"/>
      <c r="M27" s="127"/>
      <c r="N27" s="133">
        <v>20587.400000000001</v>
      </c>
      <c r="O27" s="133">
        <v>0</v>
      </c>
      <c r="P27" s="127" t="s">
        <v>1369</v>
      </c>
    </row>
    <row r="28" spans="1:16" ht="63.75">
      <c r="A28" s="127">
        <v>513</v>
      </c>
      <c r="B28" s="127"/>
      <c r="C28" s="128" t="s">
        <v>201</v>
      </c>
      <c r="D28" s="122">
        <v>42740</v>
      </c>
      <c r="E28" s="123" t="s">
        <v>1798</v>
      </c>
      <c r="F28" s="123" t="s">
        <v>1413</v>
      </c>
      <c r="G28" s="123">
        <v>12275527</v>
      </c>
      <c r="H28" s="127"/>
      <c r="I28" s="131" t="s">
        <v>1799</v>
      </c>
      <c r="J28" s="127"/>
      <c r="K28" s="127"/>
      <c r="L28" s="127"/>
      <c r="M28" s="127"/>
      <c r="N28" s="133">
        <v>6131.76</v>
      </c>
      <c r="O28" s="133">
        <v>0</v>
      </c>
      <c r="P28" s="127" t="s">
        <v>1369</v>
      </c>
    </row>
    <row r="29" spans="1:16" ht="63.75">
      <c r="A29" s="127">
        <v>513</v>
      </c>
      <c r="B29" s="127"/>
      <c r="C29" s="128" t="s">
        <v>201</v>
      </c>
      <c r="D29" s="122">
        <v>42740</v>
      </c>
      <c r="E29" s="123" t="s">
        <v>1800</v>
      </c>
      <c r="F29" s="123" t="s">
        <v>1413</v>
      </c>
      <c r="G29" s="123">
        <v>12275526</v>
      </c>
      <c r="H29" s="127"/>
      <c r="I29" s="131" t="s">
        <v>1801</v>
      </c>
      <c r="J29" s="127"/>
      <c r="K29" s="127"/>
      <c r="L29" s="127"/>
      <c r="M29" s="127"/>
      <c r="N29" s="133">
        <v>26122.600000000002</v>
      </c>
      <c r="O29" s="133">
        <v>0</v>
      </c>
      <c r="P29" s="127" t="s">
        <v>1369</v>
      </c>
    </row>
    <row r="30" spans="1:16" ht="63.75">
      <c r="A30" s="127">
        <v>513</v>
      </c>
      <c r="B30" s="127"/>
      <c r="C30" s="128" t="s">
        <v>201</v>
      </c>
      <c r="D30" s="122">
        <v>42740</v>
      </c>
      <c r="E30" s="123" t="s">
        <v>1802</v>
      </c>
      <c r="F30" s="123" t="s">
        <v>1413</v>
      </c>
      <c r="G30" s="123">
        <v>12275524</v>
      </c>
      <c r="H30" s="127"/>
      <c r="I30" s="131" t="s">
        <v>1803</v>
      </c>
      <c r="J30" s="127"/>
      <c r="K30" s="127"/>
      <c r="L30" s="127"/>
      <c r="M30" s="127"/>
      <c r="N30" s="133">
        <v>55817.4</v>
      </c>
      <c r="O30" s="133">
        <v>0</v>
      </c>
      <c r="P30" s="127" t="s">
        <v>1369</v>
      </c>
    </row>
    <row r="31" spans="1:16" ht="63.75">
      <c r="A31" s="127">
        <v>513</v>
      </c>
      <c r="B31" s="127"/>
      <c r="C31" s="128" t="s">
        <v>201</v>
      </c>
      <c r="D31" s="122">
        <v>42740</v>
      </c>
      <c r="E31" s="123" t="s">
        <v>1804</v>
      </c>
      <c r="F31" s="123" t="s">
        <v>1413</v>
      </c>
      <c r="G31" s="123">
        <v>12275516</v>
      </c>
      <c r="H31" s="127"/>
      <c r="I31" s="131" t="s">
        <v>1805</v>
      </c>
      <c r="J31" s="127"/>
      <c r="K31" s="127"/>
      <c r="L31" s="127"/>
      <c r="M31" s="127"/>
      <c r="N31" s="133">
        <v>3670</v>
      </c>
      <c r="O31" s="133">
        <v>0</v>
      </c>
      <c r="P31" s="127" t="s">
        <v>1369</v>
      </c>
    </row>
    <row r="32" spans="1:16" ht="63.75">
      <c r="A32" s="127">
        <v>70</v>
      </c>
      <c r="B32" s="127"/>
      <c r="C32" s="128" t="s">
        <v>706</v>
      </c>
      <c r="D32" s="122">
        <v>42740</v>
      </c>
      <c r="E32" s="123" t="s">
        <v>1579</v>
      </c>
      <c r="F32" s="123" t="s">
        <v>1413</v>
      </c>
      <c r="G32" s="123">
        <v>12275506</v>
      </c>
      <c r="H32" s="127"/>
      <c r="I32" s="131" t="s">
        <v>1580</v>
      </c>
      <c r="J32" s="127"/>
      <c r="K32" s="127"/>
      <c r="L32" s="127"/>
      <c r="M32" s="127"/>
      <c r="N32" s="133">
        <v>27724.89</v>
      </c>
      <c r="O32" s="133">
        <v>0</v>
      </c>
      <c r="P32" s="127" t="s">
        <v>1369</v>
      </c>
    </row>
    <row r="33" spans="1:16" ht="63.75">
      <c r="A33" s="127">
        <v>70</v>
      </c>
      <c r="B33" s="127"/>
      <c r="C33" s="128" t="s">
        <v>706</v>
      </c>
      <c r="D33" s="122">
        <v>42740</v>
      </c>
      <c r="E33" s="123" t="s">
        <v>1581</v>
      </c>
      <c r="F33" s="123" t="s">
        <v>1413</v>
      </c>
      <c r="G33" s="123">
        <v>12275508</v>
      </c>
      <c r="H33" s="127"/>
      <c r="I33" s="131" t="s">
        <v>1580</v>
      </c>
      <c r="J33" s="127"/>
      <c r="K33" s="127"/>
      <c r="L33" s="127"/>
      <c r="M33" s="127"/>
      <c r="N33" s="133">
        <v>34985.01</v>
      </c>
      <c r="O33" s="133">
        <v>0</v>
      </c>
      <c r="P33" s="127" t="s">
        <v>1369</v>
      </c>
    </row>
    <row r="34" spans="1:16" ht="63.75">
      <c r="A34" s="127">
        <v>70</v>
      </c>
      <c r="B34" s="127"/>
      <c r="C34" s="128" t="s">
        <v>706</v>
      </c>
      <c r="D34" s="122">
        <v>42740</v>
      </c>
      <c r="E34" s="123" t="s">
        <v>1582</v>
      </c>
      <c r="F34" s="123" t="s">
        <v>1413</v>
      </c>
      <c r="G34" s="123">
        <v>12275513</v>
      </c>
      <c r="H34" s="127"/>
      <c r="I34" s="131" t="s">
        <v>1583</v>
      </c>
      <c r="J34" s="127"/>
      <c r="K34" s="127"/>
      <c r="L34" s="127"/>
      <c r="M34" s="127"/>
      <c r="N34" s="133">
        <v>120547.42</v>
      </c>
      <c r="O34" s="133">
        <v>0</v>
      </c>
      <c r="P34" s="127" t="s">
        <v>1369</v>
      </c>
    </row>
    <row r="35" spans="1:16" ht="76.5">
      <c r="A35" s="127">
        <v>513</v>
      </c>
      <c r="B35" s="127"/>
      <c r="C35" s="128" t="s">
        <v>201</v>
      </c>
      <c r="D35" s="122">
        <v>42740</v>
      </c>
      <c r="E35" s="123" t="s">
        <v>1806</v>
      </c>
      <c r="F35" s="123" t="s">
        <v>11</v>
      </c>
      <c r="G35" s="123">
        <v>876387</v>
      </c>
      <c r="H35" s="127"/>
      <c r="I35" s="131" t="s">
        <v>1807</v>
      </c>
      <c r="J35" s="127"/>
      <c r="K35" s="127"/>
      <c r="L35" s="127"/>
      <c r="M35" s="127"/>
      <c r="N35" s="133">
        <v>0</v>
      </c>
      <c r="O35" s="133">
        <v>270</v>
      </c>
      <c r="P35" s="127" t="s">
        <v>1369</v>
      </c>
    </row>
    <row r="36" spans="1:16" ht="51">
      <c r="A36" s="127" t="s">
        <v>621</v>
      </c>
      <c r="B36" s="127"/>
      <c r="C36" s="128" t="s">
        <v>715</v>
      </c>
      <c r="D36" s="122">
        <v>42740</v>
      </c>
      <c r="E36" s="123" t="s">
        <v>2671</v>
      </c>
      <c r="F36" s="123" t="s">
        <v>11</v>
      </c>
      <c r="G36" s="123">
        <v>876376</v>
      </c>
      <c r="H36" s="127"/>
      <c r="I36" s="131" t="s">
        <v>2672</v>
      </c>
      <c r="J36" s="127"/>
      <c r="K36" s="127"/>
      <c r="L36" s="127"/>
      <c r="M36" s="127"/>
      <c r="N36" s="133">
        <v>50</v>
      </c>
      <c r="O36" s="133">
        <v>0</v>
      </c>
      <c r="P36" s="127" t="s">
        <v>1369</v>
      </c>
    </row>
    <row r="37" spans="1:16" ht="63.75">
      <c r="A37" s="127" t="s">
        <v>621</v>
      </c>
      <c r="B37" s="127"/>
      <c r="C37" s="128" t="s">
        <v>715</v>
      </c>
      <c r="D37" s="122">
        <v>42740</v>
      </c>
      <c r="E37" s="123" t="s">
        <v>2673</v>
      </c>
      <c r="F37" s="123" t="s">
        <v>13</v>
      </c>
      <c r="G37" s="123">
        <v>876376</v>
      </c>
      <c r="H37" s="127"/>
      <c r="I37" s="131" t="s">
        <v>2674</v>
      </c>
      <c r="J37" s="127"/>
      <c r="K37" s="127"/>
      <c r="L37" s="127"/>
      <c r="M37" s="127"/>
      <c r="N37" s="133">
        <v>3382961.87</v>
      </c>
      <c r="O37" s="133">
        <v>0</v>
      </c>
      <c r="P37" s="127" t="s">
        <v>1369</v>
      </c>
    </row>
    <row r="38" spans="1:16" ht="63.75">
      <c r="A38" s="127" t="s">
        <v>618</v>
      </c>
      <c r="B38" s="127"/>
      <c r="C38" s="128" t="s">
        <v>714</v>
      </c>
      <c r="D38" s="122">
        <v>42740</v>
      </c>
      <c r="E38" s="123" t="s">
        <v>2141</v>
      </c>
      <c r="F38" s="123" t="s">
        <v>6</v>
      </c>
      <c r="G38" s="123">
        <v>876362</v>
      </c>
      <c r="H38" s="127"/>
      <c r="I38" s="131" t="s">
        <v>2142</v>
      </c>
      <c r="J38" s="127"/>
      <c r="K38" s="127"/>
      <c r="L38" s="127"/>
      <c r="M38" s="127"/>
      <c r="N38" s="133">
        <v>0</v>
      </c>
      <c r="O38" s="133">
        <v>1161093.73</v>
      </c>
      <c r="P38" s="127" t="s">
        <v>1369</v>
      </c>
    </row>
    <row r="39" spans="1:16" ht="63.75">
      <c r="A39" s="127">
        <v>70</v>
      </c>
      <c r="B39" s="127"/>
      <c r="C39" s="128" t="s">
        <v>706</v>
      </c>
      <c r="D39" s="122">
        <v>42740</v>
      </c>
      <c r="E39" s="123" t="s">
        <v>1584</v>
      </c>
      <c r="F39" s="123" t="s">
        <v>1413</v>
      </c>
      <c r="G39" s="123">
        <v>12275512</v>
      </c>
      <c r="H39" s="127"/>
      <c r="I39" s="131" t="s">
        <v>1583</v>
      </c>
      <c r="J39" s="127"/>
      <c r="K39" s="127"/>
      <c r="L39" s="127"/>
      <c r="M39" s="127"/>
      <c r="N39" s="133">
        <v>690.1</v>
      </c>
      <c r="O39" s="133">
        <v>0</v>
      </c>
      <c r="P39" s="127" t="s">
        <v>1369</v>
      </c>
    </row>
    <row r="40" spans="1:16" ht="63.75">
      <c r="A40" s="127">
        <v>513</v>
      </c>
      <c r="B40" s="127"/>
      <c r="C40" s="128" t="s">
        <v>201</v>
      </c>
      <c r="D40" s="122">
        <v>42740</v>
      </c>
      <c r="E40" s="123" t="s">
        <v>1808</v>
      </c>
      <c r="F40" s="123" t="s">
        <v>1413</v>
      </c>
      <c r="G40" s="123">
        <v>12275287</v>
      </c>
      <c r="H40" s="127"/>
      <c r="I40" s="131" t="s">
        <v>1809</v>
      </c>
      <c r="J40" s="127"/>
      <c r="K40" s="127"/>
      <c r="L40" s="127"/>
      <c r="M40" s="127"/>
      <c r="N40" s="133">
        <v>17608</v>
      </c>
      <c r="O40" s="133">
        <v>0</v>
      </c>
      <c r="P40" s="127" t="s">
        <v>1369</v>
      </c>
    </row>
    <row r="41" spans="1:16" ht="63.75">
      <c r="A41" s="127">
        <v>513</v>
      </c>
      <c r="B41" s="127"/>
      <c r="C41" s="128" t="s">
        <v>201</v>
      </c>
      <c r="D41" s="122">
        <v>42740</v>
      </c>
      <c r="E41" s="123" t="s">
        <v>1810</v>
      </c>
      <c r="F41" s="123" t="s">
        <v>1413</v>
      </c>
      <c r="G41" s="123">
        <v>12275290</v>
      </c>
      <c r="H41" s="127"/>
      <c r="I41" s="131" t="s">
        <v>1811</v>
      </c>
      <c r="J41" s="127"/>
      <c r="K41" s="127"/>
      <c r="L41" s="127"/>
      <c r="M41" s="127"/>
      <c r="N41" s="133">
        <v>84498</v>
      </c>
      <c r="O41" s="133">
        <v>0</v>
      </c>
      <c r="P41" s="127" t="s">
        <v>1369</v>
      </c>
    </row>
    <row r="42" spans="1:16" ht="63.75">
      <c r="A42" s="127">
        <v>513</v>
      </c>
      <c r="B42" s="127"/>
      <c r="C42" s="128" t="s">
        <v>201</v>
      </c>
      <c r="D42" s="122">
        <v>42740</v>
      </c>
      <c r="E42" s="123" t="s">
        <v>1812</v>
      </c>
      <c r="F42" s="123" t="s">
        <v>1413</v>
      </c>
      <c r="G42" s="123">
        <v>12275291</v>
      </c>
      <c r="H42" s="127"/>
      <c r="I42" s="131" t="s">
        <v>1813</v>
      </c>
      <c r="J42" s="127"/>
      <c r="K42" s="127"/>
      <c r="L42" s="127"/>
      <c r="M42" s="127"/>
      <c r="N42" s="133">
        <v>1807</v>
      </c>
      <c r="O42" s="133">
        <v>0</v>
      </c>
      <c r="P42" s="127" t="s">
        <v>1369</v>
      </c>
    </row>
    <row r="43" spans="1:16" ht="63.75">
      <c r="A43" s="127">
        <v>513</v>
      </c>
      <c r="B43" s="127"/>
      <c r="C43" s="128" t="s">
        <v>201</v>
      </c>
      <c r="D43" s="122">
        <v>42740</v>
      </c>
      <c r="E43" s="123" t="s">
        <v>1814</v>
      </c>
      <c r="F43" s="123" t="s">
        <v>1413</v>
      </c>
      <c r="G43" s="123">
        <v>12275288</v>
      </c>
      <c r="H43" s="127"/>
      <c r="I43" s="131" t="s">
        <v>1815</v>
      </c>
      <c r="J43" s="127"/>
      <c r="K43" s="127"/>
      <c r="L43" s="127"/>
      <c r="M43" s="127"/>
      <c r="N43" s="133">
        <v>2961.48</v>
      </c>
      <c r="O43" s="133">
        <v>0</v>
      </c>
      <c r="P43" s="127" t="s">
        <v>1369</v>
      </c>
    </row>
    <row r="44" spans="1:16" ht="63.75">
      <c r="A44" s="127">
        <v>513</v>
      </c>
      <c r="B44" s="127"/>
      <c r="C44" s="128" t="s">
        <v>201</v>
      </c>
      <c r="D44" s="122">
        <v>42740</v>
      </c>
      <c r="E44" s="123" t="s">
        <v>1816</v>
      </c>
      <c r="F44" s="123" t="s">
        <v>1413</v>
      </c>
      <c r="G44" s="123">
        <v>12275289</v>
      </c>
      <c r="H44" s="127"/>
      <c r="I44" s="131" t="s">
        <v>1817</v>
      </c>
      <c r="J44" s="127"/>
      <c r="K44" s="127"/>
      <c r="L44" s="127"/>
      <c r="M44" s="127"/>
      <c r="N44" s="133">
        <v>34412.6</v>
      </c>
      <c r="O44" s="133">
        <v>0</v>
      </c>
      <c r="P44" s="127" t="s">
        <v>1369</v>
      </c>
    </row>
    <row r="45" spans="1:16" ht="63.75">
      <c r="A45" s="127" t="s">
        <v>620</v>
      </c>
      <c r="B45" s="127"/>
      <c r="C45" s="128" t="s">
        <v>714</v>
      </c>
      <c r="D45" s="122">
        <v>42740</v>
      </c>
      <c r="E45" s="123" t="s">
        <v>1445</v>
      </c>
      <c r="F45" s="123" t="s">
        <v>1262</v>
      </c>
      <c r="G45" s="123">
        <v>12275244</v>
      </c>
      <c r="H45" s="127"/>
      <c r="I45" s="131" t="s">
        <v>1348</v>
      </c>
      <c r="J45" s="127"/>
      <c r="K45" s="127"/>
      <c r="L45" s="127"/>
      <c r="M45" s="127"/>
      <c r="N45" s="133">
        <v>0</v>
      </c>
      <c r="O45" s="133">
        <v>6355.34</v>
      </c>
      <c r="P45" s="127" t="s">
        <v>1369</v>
      </c>
    </row>
    <row r="46" spans="1:16" ht="63.75">
      <c r="A46" s="127">
        <v>70</v>
      </c>
      <c r="B46" s="127"/>
      <c r="C46" s="128" t="s">
        <v>706</v>
      </c>
      <c r="D46" s="122">
        <v>42740</v>
      </c>
      <c r="E46" s="123" t="s">
        <v>1585</v>
      </c>
      <c r="F46" s="123" t="s">
        <v>1413</v>
      </c>
      <c r="G46" s="123">
        <v>12275245</v>
      </c>
      <c r="H46" s="127"/>
      <c r="I46" s="131" t="s">
        <v>1586</v>
      </c>
      <c r="J46" s="127"/>
      <c r="K46" s="127"/>
      <c r="L46" s="127"/>
      <c r="M46" s="127"/>
      <c r="N46" s="133">
        <v>12330.720000000001</v>
      </c>
      <c r="O46" s="133">
        <v>0</v>
      </c>
      <c r="P46" s="127" t="s">
        <v>1369</v>
      </c>
    </row>
    <row r="47" spans="1:16" ht="51">
      <c r="A47" s="127">
        <v>513</v>
      </c>
      <c r="B47" s="127"/>
      <c r="C47" s="128" t="s">
        <v>201</v>
      </c>
      <c r="D47" s="122">
        <v>42741</v>
      </c>
      <c r="E47" s="123" t="s">
        <v>1818</v>
      </c>
      <c r="F47" s="123" t="s">
        <v>15</v>
      </c>
      <c r="G47" s="123">
        <v>350790</v>
      </c>
      <c r="H47" s="127"/>
      <c r="I47" s="131" t="s">
        <v>1819</v>
      </c>
      <c r="J47" s="127"/>
      <c r="K47" s="127"/>
      <c r="L47" s="127"/>
      <c r="M47" s="127"/>
      <c r="N47" s="133">
        <v>50</v>
      </c>
      <c r="O47" s="133">
        <v>0</v>
      </c>
      <c r="P47" s="127" t="s">
        <v>1369</v>
      </c>
    </row>
    <row r="48" spans="1:16" ht="51">
      <c r="A48" s="127" t="s">
        <v>620</v>
      </c>
      <c r="B48" s="127"/>
      <c r="C48" s="128" t="s">
        <v>714</v>
      </c>
      <c r="D48" s="122">
        <v>42741</v>
      </c>
      <c r="E48" s="123" t="s">
        <v>2151</v>
      </c>
      <c r="F48" s="123" t="s">
        <v>6</v>
      </c>
      <c r="G48" s="123">
        <v>786879</v>
      </c>
      <c r="H48" s="127"/>
      <c r="I48" s="131" t="s">
        <v>2152</v>
      </c>
      <c r="J48" s="127"/>
      <c r="K48" s="127"/>
      <c r="L48" s="127"/>
      <c r="M48" s="127"/>
      <c r="N48" s="133">
        <v>0</v>
      </c>
      <c r="O48" s="133">
        <v>153396.4</v>
      </c>
      <c r="P48" s="127" t="s">
        <v>1369</v>
      </c>
    </row>
    <row r="49" spans="1:16" ht="76.5">
      <c r="A49" s="127">
        <v>513</v>
      </c>
      <c r="B49" s="127"/>
      <c r="C49" s="128" t="s">
        <v>201</v>
      </c>
      <c r="D49" s="122">
        <v>42744</v>
      </c>
      <c r="E49" s="123" t="s">
        <v>1820</v>
      </c>
      <c r="F49" s="123" t="s">
        <v>11</v>
      </c>
      <c r="G49" s="123">
        <v>876502</v>
      </c>
      <c r="H49" s="127"/>
      <c r="I49" s="131" t="s">
        <v>1821</v>
      </c>
      <c r="J49" s="127"/>
      <c r="K49" s="127"/>
      <c r="L49" s="127"/>
      <c r="M49" s="127"/>
      <c r="N49" s="133">
        <v>10258.16</v>
      </c>
      <c r="O49" s="133">
        <v>0</v>
      </c>
      <c r="P49" s="127" t="s">
        <v>1369</v>
      </c>
    </row>
    <row r="50" spans="1:16" ht="89.25">
      <c r="A50" s="127" t="s">
        <v>620</v>
      </c>
      <c r="B50" s="127"/>
      <c r="C50" s="128" t="s">
        <v>714</v>
      </c>
      <c r="D50" s="122">
        <v>42744</v>
      </c>
      <c r="E50" s="123" t="s">
        <v>2153</v>
      </c>
      <c r="F50" s="123" t="s">
        <v>6</v>
      </c>
      <c r="G50" s="123">
        <v>990201001</v>
      </c>
      <c r="H50" s="127"/>
      <c r="I50" s="131" t="s">
        <v>2154</v>
      </c>
      <c r="J50" s="127"/>
      <c r="K50" s="127"/>
      <c r="L50" s="127"/>
      <c r="M50" s="127"/>
      <c r="N50" s="133">
        <v>0</v>
      </c>
      <c r="O50" s="133">
        <v>9965.16</v>
      </c>
      <c r="P50" s="127" t="s">
        <v>1369</v>
      </c>
    </row>
    <row r="51" spans="1:16" ht="51">
      <c r="A51" s="127" t="s">
        <v>620</v>
      </c>
      <c r="B51" s="127"/>
      <c r="C51" s="128" t="s">
        <v>714</v>
      </c>
      <c r="D51" s="122">
        <v>42745</v>
      </c>
      <c r="E51" s="123" t="s">
        <v>2155</v>
      </c>
      <c r="F51" s="123" t="s">
        <v>11</v>
      </c>
      <c r="G51" s="123">
        <v>876810</v>
      </c>
      <c r="H51" s="127"/>
      <c r="I51" s="131" t="s">
        <v>2156</v>
      </c>
      <c r="J51" s="127"/>
      <c r="K51" s="127"/>
      <c r="L51" s="127"/>
      <c r="M51" s="127"/>
      <c r="N51" s="133">
        <v>50</v>
      </c>
      <c r="O51" s="133">
        <v>0</v>
      </c>
      <c r="P51" s="127" t="s">
        <v>1369</v>
      </c>
    </row>
    <row r="52" spans="1:16" ht="51">
      <c r="A52" s="127">
        <v>513</v>
      </c>
      <c r="B52" s="127"/>
      <c r="C52" s="128" t="s">
        <v>201</v>
      </c>
      <c r="D52" s="122">
        <v>42745</v>
      </c>
      <c r="E52" s="123" t="s">
        <v>1823</v>
      </c>
      <c r="F52" s="123" t="s">
        <v>15</v>
      </c>
      <c r="G52" s="123">
        <v>352185</v>
      </c>
      <c r="H52" s="127"/>
      <c r="I52" s="131" t="s">
        <v>1824</v>
      </c>
      <c r="J52" s="127"/>
      <c r="K52" s="127"/>
      <c r="L52" s="127"/>
      <c r="M52" s="127"/>
      <c r="N52" s="133">
        <v>50</v>
      </c>
      <c r="O52" s="133">
        <v>0</v>
      </c>
      <c r="P52" s="127" t="s">
        <v>1369</v>
      </c>
    </row>
    <row r="53" spans="1:16" ht="51">
      <c r="A53" s="127" t="s">
        <v>620</v>
      </c>
      <c r="B53" s="127"/>
      <c r="C53" s="128" t="s">
        <v>714</v>
      </c>
      <c r="D53" s="122">
        <v>42746</v>
      </c>
      <c r="E53" s="123" t="s">
        <v>2157</v>
      </c>
      <c r="F53" s="123" t="s">
        <v>11</v>
      </c>
      <c r="G53" s="123">
        <v>876862</v>
      </c>
      <c r="H53" s="127"/>
      <c r="I53" s="131" t="s">
        <v>2158</v>
      </c>
      <c r="J53" s="127"/>
      <c r="K53" s="127"/>
      <c r="L53" s="127"/>
      <c r="M53" s="127"/>
      <c r="N53" s="133">
        <v>50</v>
      </c>
      <c r="O53" s="133">
        <v>0</v>
      </c>
      <c r="P53" s="127" t="s">
        <v>1369</v>
      </c>
    </row>
    <row r="54" spans="1:16" ht="51">
      <c r="A54" s="127" t="s">
        <v>627</v>
      </c>
      <c r="B54" s="127"/>
      <c r="C54" s="128" t="s">
        <v>1235</v>
      </c>
      <c r="D54" s="122">
        <v>42746</v>
      </c>
      <c r="E54" s="123" t="s">
        <v>2829</v>
      </c>
      <c r="F54" s="123" t="s">
        <v>6</v>
      </c>
      <c r="G54" s="123">
        <v>788831</v>
      </c>
      <c r="H54" s="127"/>
      <c r="I54" s="131" t="s">
        <v>2830</v>
      </c>
      <c r="J54" s="127"/>
      <c r="K54" s="127"/>
      <c r="L54" s="127"/>
      <c r="M54" s="127"/>
      <c r="N54" s="133">
        <v>0</v>
      </c>
      <c r="O54" s="133">
        <v>2403</v>
      </c>
      <c r="P54" s="127" t="s">
        <v>1369</v>
      </c>
    </row>
    <row r="55" spans="1:16" ht="76.5">
      <c r="A55" s="127">
        <v>513</v>
      </c>
      <c r="B55" s="127"/>
      <c r="C55" s="128" t="s">
        <v>201</v>
      </c>
      <c r="D55" s="122">
        <v>42747</v>
      </c>
      <c r="E55" s="123" t="s">
        <v>1825</v>
      </c>
      <c r="F55" s="123" t="s">
        <v>11</v>
      </c>
      <c r="G55" s="123">
        <v>876909</v>
      </c>
      <c r="H55" s="127"/>
      <c r="I55" s="131" t="s">
        <v>1826</v>
      </c>
      <c r="J55" s="127"/>
      <c r="K55" s="127"/>
      <c r="L55" s="127"/>
      <c r="M55" s="127"/>
      <c r="N55" s="133">
        <v>16251.06</v>
      </c>
      <c r="O55" s="133">
        <v>0</v>
      </c>
      <c r="P55" s="127" t="s">
        <v>1369</v>
      </c>
    </row>
    <row r="56" spans="1:16" ht="51">
      <c r="A56" s="127" t="s">
        <v>620</v>
      </c>
      <c r="B56" s="127"/>
      <c r="C56" s="128" t="s">
        <v>714</v>
      </c>
      <c r="D56" s="122">
        <v>42747</v>
      </c>
      <c r="E56" s="123" t="s">
        <v>2159</v>
      </c>
      <c r="F56" s="123" t="s">
        <v>6</v>
      </c>
      <c r="G56" s="123">
        <v>789395</v>
      </c>
      <c r="H56" s="127"/>
      <c r="I56" s="131" t="s">
        <v>2160</v>
      </c>
      <c r="J56" s="127"/>
      <c r="K56" s="127"/>
      <c r="L56" s="127"/>
      <c r="M56" s="127"/>
      <c r="N56" s="133">
        <v>0</v>
      </c>
      <c r="O56" s="133">
        <v>2100.7400000000002</v>
      </c>
      <c r="P56" s="127" t="s">
        <v>1369</v>
      </c>
    </row>
    <row r="57" spans="1:16" ht="51">
      <c r="A57" s="127" t="s">
        <v>627</v>
      </c>
      <c r="B57" s="127"/>
      <c r="C57" s="128" t="s">
        <v>1235</v>
      </c>
      <c r="D57" s="122">
        <v>42747</v>
      </c>
      <c r="E57" s="123" t="s">
        <v>2831</v>
      </c>
      <c r="F57" s="123" t="s">
        <v>6</v>
      </c>
      <c r="G57" s="123">
        <v>789310</v>
      </c>
      <c r="H57" s="127"/>
      <c r="I57" s="131" t="s">
        <v>2832</v>
      </c>
      <c r="J57" s="127"/>
      <c r="K57" s="127"/>
      <c r="L57" s="127"/>
      <c r="M57" s="127"/>
      <c r="N57" s="133">
        <v>0</v>
      </c>
      <c r="O57" s="133">
        <v>16566.510000000002</v>
      </c>
      <c r="P57" s="127" t="s">
        <v>1369</v>
      </c>
    </row>
    <row r="58" spans="1:16" ht="51">
      <c r="A58" s="127" t="s">
        <v>620</v>
      </c>
      <c r="B58" s="127"/>
      <c r="C58" s="128" t="s">
        <v>714</v>
      </c>
      <c r="D58" s="122">
        <v>42747</v>
      </c>
      <c r="E58" s="123" t="s">
        <v>2161</v>
      </c>
      <c r="F58" s="123" t="s">
        <v>6</v>
      </c>
      <c r="G58" s="123">
        <v>789141</v>
      </c>
      <c r="H58" s="127"/>
      <c r="I58" s="131" t="s">
        <v>2162</v>
      </c>
      <c r="J58" s="127"/>
      <c r="K58" s="127"/>
      <c r="L58" s="127"/>
      <c r="M58" s="127"/>
      <c r="N58" s="133">
        <v>0</v>
      </c>
      <c r="O58" s="133">
        <v>4481.58</v>
      </c>
      <c r="P58" s="127" t="s">
        <v>1369</v>
      </c>
    </row>
    <row r="59" spans="1:16" ht="63.75">
      <c r="A59" s="127">
        <v>513</v>
      </c>
      <c r="B59" s="127"/>
      <c r="C59" s="128" t="s">
        <v>201</v>
      </c>
      <c r="D59" s="122">
        <v>42747</v>
      </c>
      <c r="E59" s="123" t="s">
        <v>1827</v>
      </c>
      <c r="F59" s="123" t="s">
        <v>15</v>
      </c>
      <c r="G59" s="123">
        <v>1509</v>
      </c>
      <c r="H59" s="127"/>
      <c r="I59" s="131" t="s">
        <v>1828</v>
      </c>
      <c r="J59" s="127"/>
      <c r="K59" s="127"/>
      <c r="L59" s="127"/>
      <c r="M59" s="127"/>
      <c r="N59" s="133">
        <v>38343</v>
      </c>
      <c r="O59" s="133">
        <v>0</v>
      </c>
      <c r="P59" s="127" t="s">
        <v>1369</v>
      </c>
    </row>
    <row r="60" spans="1:16" ht="63.75">
      <c r="A60" s="127">
        <v>25</v>
      </c>
      <c r="B60" s="127"/>
      <c r="C60" s="128" t="s">
        <v>695</v>
      </c>
      <c r="D60" s="122">
        <v>42748</v>
      </c>
      <c r="E60" s="123" t="s">
        <v>1520</v>
      </c>
      <c r="F60" s="123" t="s">
        <v>6</v>
      </c>
      <c r="G60" s="123">
        <v>877043</v>
      </c>
      <c r="H60" s="127"/>
      <c r="I60" s="131" t="s">
        <v>1521</v>
      </c>
      <c r="J60" s="127"/>
      <c r="K60" s="127"/>
      <c r="L60" s="127"/>
      <c r="M60" s="127"/>
      <c r="N60" s="133">
        <v>0</v>
      </c>
      <c r="O60" s="133">
        <v>68588.009999999995</v>
      </c>
      <c r="P60" s="127" t="s">
        <v>1369</v>
      </c>
    </row>
    <row r="61" spans="1:16" ht="51">
      <c r="A61" s="127" t="s">
        <v>620</v>
      </c>
      <c r="B61" s="127"/>
      <c r="C61" s="128" t="s">
        <v>714</v>
      </c>
      <c r="D61" s="122">
        <v>42748</v>
      </c>
      <c r="E61" s="123" t="s">
        <v>2163</v>
      </c>
      <c r="F61" s="123" t="s">
        <v>6</v>
      </c>
      <c r="G61" s="123">
        <v>789833</v>
      </c>
      <c r="H61" s="127"/>
      <c r="I61" s="131" t="s">
        <v>2164</v>
      </c>
      <c r="J61" s="127"/>
      <c r="K61" s="127"/>
      <c r="L61" s="127"/>
      <c r="M61" s="127"/>
      <c r="N61" s="133">
        <v>0</v>
      </c>
      <c r="O61" s="133">
        <v>85.100000000000009</v>
      </c>
      <c r="P61" s="127" t="s">
        <v>1369</v>
      </c>
    </row>
    <row r="62" spans="1:16" ht="63.75">
      <c r="A62" s="127" t="s">
        <v>620</v>
      </c>
      <c r="B62" s="127"/>
      <c r="C62" s="128" t="s">
        <v>714</v>
      </c>
      <c r="D62" s="122">
        <v>42751</v>
      </c>
      <c r="E62" s="123" t="s">
        <v>2165</v>
      </c>
      <c r="F62" s="123" t="s">
        <v>6</v>
      </c>
      <c r="G62" s="123">
        <v>877114</v>
      </c>
      <c r="H62" s="127"/>
      <c r="I62" s="131" t="s">
        <v>2166</v>
      </c>
      <c r="J62" s="127"/>
      <c r="K62" s="127"/>
      <c r="L62" s="127"/>
      <c r="M62" s="127"/>
      <c r="N62" s="133">
        <v>0</v>
      </c>
      <c r="O62" s="133">
        <v>0.02</v>
      </c>
      <c r="P62" s="127" t="s">
        <v>1369</v>
      </c>
    </row>
    <row r="63" spans="1:16" ht="51">
      <c r="A63" s="127" t="s">
        <v>621</v>
      </c>
      <c r="B63" s="127"/>
      <c r="C63" s="128" t="s">
        <v>715</v>
      </c>
      <c r="D63" s="122">
        <v>42751</v>
      </c>
      <c r="E63" s="123" t="s">
        <v>2675</v>
      </c>
      <c r="F63" s="123" t="s">
        <v>11</v>
      </c>
      <c r="G63" s="123">
        <v>877088</v>
      </c>
      <c r="H63" s="127"/>
      <c r="I63" s="131" t="s">
        <v>2676</v>
      </c>
      <c r="J63" s="127"/>
      <c r="K63" s="127"/>
      <c r="L63" s="127"/>
      <c r="M63" s="127"/>
      <c r="N63" s="133">
        <v>50</v>
      </c>
      <c r="O63" s="133">
        <v>0</v>
      </c>
      <c r="P63" s="127" t="s">
        <v>1369</v>
      </c>
    </row>
    <row r="64" spans="1:16" ht="51">
      <c r="A64" s="127" t="s">
        <v>620</v>
      </c>
      <c r="B64" s="127"/>
      <c r="C64" s="128" t="s">
        <v>714</v>
      </c>
      <c r="D64" s="122">
        <v>42751</v>
      </c>
      <c r="E64" s="123" t="s">
        <v>2167</v>
      </c>
      <c r="F64" s="123" t="s">
        <v>6</v>
      </c>
      <c r="G64" s="123">
        <v>790703</v>
      </c>
      <c r="H64" s="127"/>
      <c r="I64" s="131" t="s">
        <v>2168</v>
      </c>
      <c r="J64" s="127"/>
      <c r="K64" s="127"/>
      <c r="L64" s="127"/>
      <c r="M64" s="127"/>
      <c r="N64" s="133">
        <v>0</v>
      </c>
      <c r="O64" s="133">
        <v>12495.43</v>
      </c>
      <c r="P64" s="127" t="s">
        <v>1369</v>
      </c>
    </row>
    <row r="65" spans="1:16" ht="51">
      <c r="A65" s="127" t="s">
        <v>620</v>
      </c>
      <c r="B65" s="127"/>
      <c r="C65" s="128" t="s">
        <v>714</v>
      </c>
      <c r="D65" s="122">
        <v>42751</v>
      </c>
      <c r="E65" s="123" t="s">
        <v>2169</v>
      </c>
      <c r="F65" s="123" t="s">
        <v>6</v>
      </c>
      <c r="G65" s="123">
        <v>790702</v>
      </c>
      <c r="H65" s="127"/>
      <c r="I65" s="131" t="s">
        <v>2170</v>
      </c>
      <c r="J65" s="127"/>
      <c r="K65" s="127"/>
      <c r="L65" s="127"/>
      <c r="M65" s="127"/>
      <c r="N65" s="133">
        <v>0</v>
      </c>
      <c r="O65" s="133">
        <v>1083.7</v>
      </c>
      <c r="P65" s="127" t="s">
        <v>1369</v>
      </c>
    </row>
    <row r="66" spans="1:16" ht="51">
      <c r="A66" s="127" t="s">
        <v>620</v>
      </c>
      <c r="B66" s="127"/>
      <c r="C66" s="128" t="s">
        <v>714</v>
      </c>
      <c r="D66" s="122">
        <v>42751</v>
      </c>
      <c r="E66" s="123" t="s">
        <v>2171</v>
      </c>
      <c r="F66" s="123" t="s">
        <v>6</v>
      </c>
      <c r="G66" s="123">
        <v>790698</v>
      </c>
      <c r="H66" s="127"/>
      <c r="I66" s="131" t="s">
        <v>2172</v>
      </c>
      <c r="J66" s="127"/>
      <c r="K66" s="127"/>
      <c r="L66" s="127"/>
      <c r="M66" s="127"/>
      <c r="N66" s="133">
        <v>0</v>
      </c>
      <c r="O66" s="133">
        <v>1040</v>
      </c>
      <c r="P66" s="127" t="s">
        <v>1369</v>
      </c>
    </row>
    <row r="67" spans="1:16" ht="76.5">
      <c r="A67" s="127">
        <v>513</v>
      </c>
      <c r="B67" s="127"/>
      <c r="C67" s="128" t="s">
        <v>201</v>
      </c>
      <c r="D67" s="122">
        <v>42752</v>
      </c>
      <c r="E67" s="123" t="s">
        <v>1830</v>
      </c>
      <c r="F67" s="123" t="s">
        <v>11</v>
      </c>
      <c r="G67" s="123">
        <v>877215</v>
      </c>
      <c r="H67" s="127"/>
      <c r="I67" s="131" t="s">
        <v>1831</v>
      </c>
      <c r="J67" s="127"/>
      <c r="K67" s="127"/>
      <c r="L67" s="127"/>
      <c r="M67" s="127"/>
      <c r="N67" s="133">
        <v>4553.38</v>
      </c>
      <c r="O67" s="133">
        <v>0</v>
      </c>
      <c r="P67" s="127" t="s">
        <v>1369</v>
      </c>
    </row>
    <row r="68" spans="1:16" ht="63.75">
      <c r="A68" s="127">
        <v>291</v>
      </c>
      <c r="B68" s="127"/>
      <c r="C68" s="128" t="s">
        <v>795</v>
      </c>
      <c r="D68" s="122">
        <v>42752</v>
      </c>
      <c r="E68" s="123" t="s">
        <v>1688</v>
      </c>
      <c r="F68" s="123" t="s">
        <v>11</v>
      </c>
      <c r="G68" s="123">
        <v>357918</v>
      </c>
      <c r="H68" s="127"/>
      <c r="I68" s="131" t="s">
        <v>1689</v>
      </c>
      <c r="J68" s="127"/>
      <c r="K68" s="127"/>
      <c r="L68" s="127"/>
      <c r="M68" s="127"/>
      <c r="N68" s="133">
        <v>50</v>
      </c>
      <c r="O68" s="133">
        <v>0</v>
      </c>
      <c r="P68" s="127" t="s">
        <v>1369</v>
      </c>
    </row>
    <row r="69" spans="1:16" ht="51">
      <c r="A69" s="127" t="s">
        <v>620</v>
      </c>
      <c r="B69" s="127"/>
      <c r="C69" s="128" t="s">
        <v>714</v>
      </c>
      <c r="D69" s="122">
        <v>42753</v>
      </c>
      <c r="E69" s="123" t="s">
        <v>2173</v>
      </c>
      <c r="F69" s="123" t="s">
        <v>6</v>
      </c>
      <c r="G69" s="123">
        <v>791630</v>
      </c>
      <c r="H69" s="127"/>
      <c r="I69" s="131" t="s">
        <v>2174</v>
      </c>
      <c r="J69" s="127"/>
      <c r="K69" s="127"/>
      <c r="L69" s="127"/>
      <c r="M69" s="127"/>
      <c r="N69" s="133">
        <v>0</v>
      </c>
      <c r="O69" s="133">
        <v>173432.97</v>
      </c>
      <c r="P69" s="127" t="s">
        <v>1369</v>
      </c>
    </row>
    <row r="70" spans="1:16" ht="51">
      <c r="A70" s="127" t="s">
        <v>620</v>
      </c>
      <c r="B70" s="127"/>
      <c r="C70" s="128" t="s">
        <v>714</v>
      </c>
      <c r="D70" s="122">
        <v>42753</v>
      </c>
      <c r="E70" s="123" t="s">
        <v>2175</v>
      </c>
      <c r="F70" s="123" t="s">
        <v>6</v>
      </c>
      <c r="G70" s="123">
        <v>791629</v>
      </c>
      <c r="H70" s="127"/>
      <c r="I70" s="131" t="s">
        <v>2176</v>
      </c>
      <c r="J70" s="127"/>
      <c r="K70" s="127"/>
      <c r="L70" s="127"/>
      <c r="M70" s="127"/>
      <c r="N70" s="133">
        <v>0</v>
      </c>
      <c r="O70" s="133">
        <v>2350.69</v>
      </c>
      <c r="P70" s="127" t="s">
        <v>1369</v>
      </c>
    </row>
    <row r="71" spans="1:16" ht="51">
      <c r="A71" s="127" t="s">
        <v>623</v>
      </c>
      <c r="B71" s="127"/>
      <c r="C71" s="128" t="s">
        <v>716</v>
      </c>
      <c r="D71" s="122">
        <v>42753</v>
      </c>
      <c r="E71" s="123" t="s">
        <v>2822</v>
      </c>
      <c r="F71" s="123" t="s">
        <v>6</v>
      </c>
      <c r="G71" s="123">
        <v>791628</v>
      </c>
      <c r="H71" s="127"/>
      <c r="I71" s="131" t="s">
        <v>2235</v>
      </c>
      <c r="J71" s="127"/>
      <c r="K71" s="127"/>
      <c r="L71" s="127"/>
      <c r="M71" s="127"/>
      <c r="N71" s="133">
        <v>0</v>
      </c>
      <c r="O71" s="133">
        <v>1691.66</v>
      </c>
      <c r="P71" s="127" t="s">
        <v>1369</v>
      </c>
    </row>
    <row r="72" spans="1:16" ht="51">
      <c r="A72" s="127" t="s">
        <v>620</v>
      </c>
      <c r="B72" s="127"/>
      <c r="C72" s="128" t="s">
        <v>714</v>
      </c>
      <c r="D72" s="122">
        <v>42753</v>
      </c>
      <c r="E72" s="123" t="s">
        <v>2177</v>
      </c>
      <c r="F72" s="123" t="s">
        <v>6</v>
      </c>
      <c r="G72" s="123">
        <v>791626</v>
      </c>
      <c r="H72" s="127"/>
      <c r="I72" s="131" t="s">
        <v>2178</v>
      </c>
      <c r="J72" s="127"/>
      <c r="K72" s="127"/>
      <c r="L72" s="127"/>
      <c r="M72" s="127"/>
      <c r="N72" s="133">
        <v>0</v>
      </c>
      <c r="O72" s="133">
        <v>2175.7800000000002</v>
      </c>
      <c r="P72" s="127" t="s">
        <v>1369</v>
      </c>
    </row>
    <row r="73" spans="1:16" ht="89.25">
      <c r="A73" s="127">
        <v>310</v>
      </c>
      <c r="B73" s="127"/>
      <c r="C73" s="128" t="s">
        <v>808</v>
      </c>
      <c r="D73" s="122">
        <v>42753</v>
      </c>
      <c r="E73" s="123" t="s">
        <v>1734</v>
      </c>
      <c r="F73" s="123" t="s">
        <v>15</v>
      </c>
      <c r="G73" s="123">
        <v>1522</v>
      </c>
      <c r="H73" s="127"/>
      <c r="I73" s="131" t="s">
        <v>1735</v>
      </c>
      <c r="J73" s="127"/>
      <c r="K73" s="127"/>
      <c r="L73" s="127"/>
      <c r="M73" s="127"/>
      <c r="N73" s="133">
        <v>280.84000000000003</v>
      </c>
      <c r="O73" s="133">
        <v>0</v>
      </c>
      <c r="P73" s="127" t="s">
        <v>1369</v>
      </c>
    </row>
    <row r="74" spans="1:16" ht="51">
      <c r="A74" s="127">
        <v>513</v>
      </c>
      <c r="B74" s="127"/>
      <c r="C74" s="128" t="s">
        <v>201</v>
      </c>
      <c r="D74" s="122">
        <v>42753</v>
      </c>
      <c r="E74" s="123" t="s">
        <v>1832</v>
      </c>
      <c r="F74" s="123" t="s">
        <v>15</v>
      </c>
      <c r="G74" s="123">
        <v>358916</v>
      </c>
      <c r="H74" s="127"/>
      <c r="I74" s="131" t="s">
        <v>1833</v>
      </c>
      <c r="J74" s="127"/>
      <c r="K74" s="127"/>
      <c r="L74" s="127"/>
      <c r="M74" s="127"/>
      <c r="N74" s="133">
        <v>50</v>
      </c>
      <c r="O74" s="133">
        <v>0</v>
      </c>
      <c r="P74" s="127" t="s">
        <v>1369</v>
      </c>
    </row>
    <row r="75" spans="1:16" ht="76.5">
      <c r="A75" s="127" t="s">
        <v>621</v>
      </c>
      <c r="B75" s="127"/>
      <c r="C75" s="128" t="s">
        <v>715</v>
      </c>
      <c r="D75" s="122">
        <v>42754</v>
      </c>
      <c r="E75" s="123" t="s">
        <v>2677</v>
      </c>
      <c r="F75" s="123" t="s">
        <v>11</v>
      </c>
      <c r="G75" s="123">
        <v>877417</v>
      </c>
      <c r="H75" s="127"/>
      <c r="I75" s="131" t="s">
        <v>2678</v>
      </c>
      <c r="J75" s="127"/>
      <c r="K75" s="127"/>
      <c r="L75" s="127"/>
      <c r="M75" s="127"/>
      <c r="N75" s="133">
        <v>50</v>
      </c>
      <c r="O75" s="133">
        <v>0</v>
      </c>
      <c r="P75" s="127" t="s">
        <v>1369</v>
      </c>
    </row>
    <row r="76" spans="1:16" ht="51">
      <c r="A76" s="127" t="s">
        <v>620</v>
      </c>
      <c r="B76" s="127"/>
      <c r="C76" s="128" t="s">
        <v>714</v>
      </c>
      <c r="D76" s="122">
        <v>42754</v>
      </c>
      <c r="E76" s="123" t="s">
        <v>2179</v>
      </c>
      <c r="F76" s="123" t="s">
        <v>11</v>
      </c>
      <c r="G76" s="123">
        <v>877467</v>
      </c>
      <c r="H76" s="127"/>
      <c r="I76" s="131" t="s">
        <v>2180</v>
      </c>
      <c r="J76" s="127"/>
      <c r="K76" s="127"/>
      <c r="L76" s="127"/>
      <c r="M76" s="127"/>
      <c r="N76" s="133">
        <v>50</v>
      </c>
      <c r="O76" s="133">
        <v>0</v>
      </c>
      <c r="P76" s="127" t="s">
        <v>1369</v>
      </c>
    </row>
    <row r="77" spans="1:16" ht="51">
      <c r="A77" s="127" t="s">
        <v>621</v>
      </c>
      <c r="B77" s="127"/>
      <c r="C77" s="128" t="s">
        <v>715</v>
      </c>
      <c r="D77" s="122">
        <v>42754</v>
      </c>
      <c r="E77" s="123" t="s">
        <v>2679</v>
      </c>
      <c r="F77" s="123" t="s">
        <v>11</v>
      </c>
      <c r="G77" s="123">
        <v>8922</v>
      </c>
      <c r="H77" s="127"/>
      <c r="I77" s="131" t="s">
        <v>2680</v>
      </c>
      <c r="J77" s="127"/>
      <c r="K77" s="127"/>
      <c r="L77" s="127"/>
      <c r="M77" s="127"/>
      <c r="N77" s="133">
        <v>278.70999999999998</v>
      </c>
      <c r="O77" s="133">
        <v>0</v>
      </c>
      <c r="P77" s="127" t="s">
        <v>1369</v>
      </c>
    </row>
    <row r="78" spans="1:16" ht="51">
      <c r="A78" s="127" t="s">
        <v>620</v>
      </c>
      <c r="B78" s="127"/>
      <c r="C78" s="128" t="s">
        <v>714</v>
      </c>
      <c r="D78" s="122">
        <v>42755</v>
      </c>
      <c r="E78" s="123" t="s">
        <v>2181</v>
      </c>
      <c r="F78" s="123" t="s">
        <v>11</v>
      </c>
      <c r="G78" s="123">
        <v>877572</v>
      </c>
      <c r="H78" s="127"/>
      <c r="I78" s="131" t="s">
        <v>2182</v>
      </c>
      <c r="J78" s="127"/>
      <c r="K78" s="127"/>
      <c r="L78" s="127"/>
      <c r="M78" s="127"/>
      <c r="N78" s="133">
        <v>50</v>
      </c>
      <c r="O78" s="133">
        <v>0</v>
      </c>
      <c r="P78" s="127" t="s">
        <v>1369</v>
      </c>
    </row>
    <row r="79" spans="1:16" ht="63.75">
      <c r="A79" s="127" t="s">
        <v>621</v>
      </c>
      <c r="B79" s="127"/>
      <c r="C79" s="128" t="s">
        <v>715</v>
      </c>
      <c r="D79" s="122">
        <v>42755</v>
      </c>
      <c r="E79" s="123" t="s">
        <v>2681</v>
      </c>
      <c r="F79" s="123" t="s">
        <v>6</v>
      </c>
      <c r="G79" s="123">
        <v>877545</v>
      </c>
      <c r="H79" s="127"/>
      <c r="I79" s="131" t="s">
        <v>2682</v>
      </c>
      <c r="J79" s="127"/>
      <c r="K79" s="127"/>
      <c r="L79" s="127"/>
      <c r="M79" s="127"/>
      <c r="N79" s="133">
        <v>0</v>
      </c>
      <c r="O79" s="133">
        <v>100000</v>
      </c>
      <c r="P79" s="127" t="s">
        <v>1369</v>
      </c>
    </row>
    <row r="80" spans="1:16" ht="63.75">
      <c r="A80" s="127">
        <v>287</v>
      </c>
      <c r="B80" s="127"/>
      <c r="C80" s="128" t="s">
        <v>791</v>
      </c>
      <c r="D80" s="122">
        <v>42755</v>
      </c>
      <c r="E80" s="123" t="s">
        <v>1660</v>
      </c>
      <c r="F80" s="123" t="s">
        <v>11</v>
      </c>
      <c r="G80" s="123">
        <v>360917</v>
      </c>
      <c r="H80" s="127"/>
      <c r="I80" s="131" t="s">
        <v>1661</v>
      </c>
      <c r="J80" s="127"/>
      <c r="K80" s="127"/>
      <c r="L80" s="127"/>
      <c r="M80" s="127"/>
      <c r="N80" s="133">
        <v>50</v>
      </c>
      <c r="O80" s="133">
        <v>0</v>
      </c>
      <c r="P80" s="127" t="s">
        <v>1369</v>
      </c>
    </row>
    <row r="81" spans="1:16" ht="76.5">
      <c r="A81" s="127" t="s">
        <v>620</v>
      </c>
      <c r="B81" s="127"/>
      <c r="C81" s="128" t="s">
        <v>714</v>
      </c>
      <c r="D81" s="122">
        <v>42759</v>
      </c>
      <c r="E81" s="123" t="s">
        <v>2183</v>
      </c>
      <c r="F81" s="123" t="s">
        <v>11</v>
      </c>
      <c r="G81" s="123">
        <v>877685</v>
      </c>
      <c r="H81" s="127"/>
      <c r="I81" s="131" t="s">
        <v>2184</v>
      </c>
      <c r="J81" s="127"/>
      <c r="K81" s="127"/>
      <c r="L81" s="127"/>
      <c r="M81" s="127"/>
      <c r="N81" s="133">
        <v>50</v>
      </c>
      <c r="O81" s="133">
        <v>0</v>
      </c>
      <c r="P81" s="127" t="s">
        <v>1369</v>
      </c>
    </row>
    <row r="82" spans="1:16" ht="63.75">
      <c r="A82" s="127" t="s">
        <v>621</v>
      </c>
      <c r="B82" s="127"/>
      <c r="C82" s="128" t="s">
        <v>715</v>
      </c>
      <c r="D82" s="122">
        <v>42759</v>
      </c>
      <c r="E82" s="123" t="s">
        <v>2683</v>
      </c>
      <c r="F82" s="123" t="s">
        <v>6</v>
      </c>
      <c r="G82" s="123">
        <v>877684</v>
      </c>
      <c r="H82" s="127"/>
      <c r="I82" s="131" t="s">
        <v>2684</v>
      </c>
      <c r="J82" s="127"/>
      <c r="K82" s="127"/>
      <c r="L82" s="127"/>
      <c r="M82" s="127"/>
      <c r="N82" s="133">
        <v>0</v>
      </c>
      <c r="O82" s="133">
        <v>99900000</v>
      </c>
      <c r="P82" s="127" t="s">
        <v>1369</v>
      </c>
    </row>
    <row r="83" spans="1:16" ht="76.5">
      <c r="A83" s="127">
        <v>134</v>
      </c>
      <c r="B83" s="127"/>
      <c r="C83" s="128" t="s">
        <v>731</v>
      </c>
      <c r="D83" s="122">
        <v>42759</v>
      </c>
      <c r="E83" s="123" t="s">
        <v>1624</v>
      </c>
      <c r="F83" s="123" t="s">
        <v>6</v>
      </c>
      <c r="G83" s="123">
        <v>877645</v>
      </c>
      <c r="H83" s="127"/>
      <c r="I83" s="131" t="s">
        <v>1625</v>
      </c>
      <c r="J83" s="127"/>
      <c r="K83" s="127"/>
      <c r="L83" s="127"/>
      <c r="M83" s="127"/>
      <c r="N83" s="133">
        <v>0</v>
      </c>
      <c r="O83" s="133">
        <v>69600</v>
      </c>
      <c r="P83" s="127" t="s">
        <v>1369</v>
      </c>
    </row>
    <row r="84" spans="1:16" ht="76.5">
      <c r="A84" s="127" t="s">
        <v>621</v>
      </c>
      <c r="B84" s="127"/>
      <c r="C84" s="128" t="s">
        <v>715</v>
      </c>
      <c r="D84" s="122">
        <v>42759</v>
      </c>
      <c r="E84" s="123" t="s">
        <v>2685</v>
      </c>
      <c r="F84" s="123" t="s">
        <v>13</v>
      </c>
      <c r="G84" s="123">
        <v>877638</v>
      </c>
      <c r="H84" s="127"/>
      <c r="I84" s="131" t="s">
        <v>2686</v>
      </c>
      <c r="J84" s="127"/>
      <c r="K84" s="127"/>
      <c r="L84" s="127"/>
      <c r="M84" s="127"/>
      <c r="N84" s="133">
        <v>5444450</v>
      </c>
      <c r="O84" s="133">
        <v>0</v>
      </c>
      <c r="P84" s="127" t="s">
        <v>1369</v>
      </c>
    </row>
    <row r="85" spans="1:16" ht="51">
      <c r="A85" s="127">
        <v>513</v>
      </c>
      <c r="B85" s="127"/>
      <c r="C85" s="128" t="s">
        <v>201</v>
      </c>
      <c r="D85" s="122">
        <v>42759</v>
      </c>
      <c r="E85" s="123" t="s">
        <v>1834</v>
      </c>
      <c r="F85" s="123" t="s">
        <v>11</v>
      </c>
      <c r="G85" s="123">
        <v>877635</v>
      </c>
      <c r="H85" s="127"/>
      <c r="I85" s="131" t="s">
        <v>1835</v>
      </c>
      <c r="J85" s="127"/>
      <c r="K85" s="127"/>
      <c r="L85" s="127"/>
      <c r="M85" s="127"/>
      <c r="N85" s="133">
        <v>50</v>
      </c>
      <c r="O85" s="133">
        <v>0</v>
      </c>
      <c r="P85" s="127" t="s">
        <v>1369</v>
      </c>
    </row>
    <row r="86" spans="1:16" ht="51">
      <c r="A86" s="127">
        <v>513</v>
      </c>
      <c r="B86" s="127"/>
      <c r="C86" s="128" t="s">
        <v>201</v>
      </c>
      <c r="D86" s="122">
        <v>42759</v>
      </c>
      <c r="E86" s="123" t="s">
        <v>1836</v>
      </c>
      <c r="F86" s="123" t="s">
        <v>15</v>
      </c>
      <c r="G86" s="123">
        <v>361862</v>
      </c>
      <c r="H86" s="127"/>
      <c r="I86" s="131" t="s">
        <v>1837</v>
      </c>
      <c r="J86" s="127"/>
      <c r="K86" s="127"/>
      <c r="L86" s="127"/>
      <c r="M86" s="127"/>
      <c r="N86" s="133">
        <v>50</v>
      </c>
      <c r="O86" s="133">
        <v>0</v>
      </c>
      <c r="P86" s="127" t="s">
        <v>1369</v>
      </c>
    </row>
    <row r="87" spans="1:16" ht="76.5">
      <c r="A87" s="127" t="s">
        <v>618</v>
      </c>
      <c r="B87" s="127"/>
      <c r="C87" s="128" t="s">
        <v>714</v>
      </c>
      <c r="D87" s="122">
        <v>42760</v>
      </c>
      <c r="E87" s="123" t="s">
        <v>2143</v>
      </c>
      <c r="F87" s="123" t="s">
        <v>6</v>
      </c>
      <c r="G87" s="123">
        <v>877782</v>
      </c>
      <c r="H87" s="127"/>
      <c r="I87" s="131" t="s">
        <v>2144</v>
      </c>
      <c r="J87" s="127"/>
      <c r="K87" s="127"/>
      <c r="L87" s="127"/>
      <c r="M87" s="127"/>
      <c r="N87" s="133">
        <v>0</v>
      </c>
      <c r="O87" s="133">
        <v>26514.75</v>
      </c>
      <c r="P87" s="127" t="s">
        <v>1369</v>
      </c>
    </row>
    <row r="88" spans="1:16" ht="63.75">
      <c r="A88" s="127" t="s">
        <v>621</v>
      </c>
      <c r="B88" s="127"/>
      <c r="C88" s="128" t="s">
        <v>715</v>
      </c>
      <c r="D88" s="122">
        <v>42761</v>
      </c>
      <c r="E88" s="123" t="s">
        <v>2687</v>
      </c>
      <c r="F88" s="123" t="s">
        <v>6</v>
      </c>
      <c r="G88" s="123">
        <v>794435</v>
      </c>
      <c r="H88" s="127"/>
      <c r="I88" s="131" t="s">
        <v>2688</v>
      </c>
      <c r="J88" s="127"/>
      <c r="K88" s="127"/>
      <c r="L88" s="127"/>
      <c r="M88" s="127"/>
      <c r="N88" s="133">
        <v>0</v>
      </c>
      <c r="O88" s="133">
        <v>66000</v>
      </c>
      <c r="P88" s="127" t="s">
        <v>1369</v>
      </c>
    </row>
    <row r="89" spans="1:16" ht="63.75">
      <c r="A89" s="127">
        <v>513</v>
      </c>
      <c r="B89" s="127"/>
      <c r="C89" s="128" t="s">
        <v>201</v>
      </c>
      <c r="D89" s="122">
        <v>42761</v>
      </c>
      <c r="E89" s="123" t="s">
        <v>1838</v>
      </c>
      <c r="F89" s="123" t="s">
        <v>15</v>
      </c>
      <c r="G89" s="123">
        <v>363894</v>
      </c>
      <c r="H89" s="127"/>
      <c r="I89" s="131" t="s">
        <v>1839</v>
      </c>
      <c r="J89" s="127"/>
      <c r="K89" s="127"/>
      <c r="L89" s="127"/>
      <c r="M89" s="127"/>
      <c r="N89" s="133">
        <v>50</v>
      </c>
      <c r="O89" s="133">
        <v>0</v>
      </c>
      <c r="P89" s="127" t="s">
        <v>1369</v>
      </c>
    </row>
    <row r="90" spans="1:16" ht="51">
      <c r="A90" s="127">
        <v>592</v>
      </c>
      <c r="B90" s="127"/>
      <c r="C90" s="128" t="s">
        <v>863</v>
      </c>
      <c r="D90" s="122">
        <v>42762</v>
      </c>
      <c r="E90" s="123" t="s">
        <v>2131</v>
      </c>
      <c r="F90" s="123" t="s">
        <v>11</v>
      </c>
      <c r="G90" s="123">
        <v>878110</v>
      </c>
      <c r="H90" s="127"/>
      <c r="I90" s="131" t="s">
        <v>2132</v>
      </c>
      <c r="J90" s="127"/>
      <c r="K90" s="127"/>
      <c r="L90" s="127"/>
      <c r="M90" s="127"/>
      <c r="N90" s="133">
        <v>50</v>
      </c>
      <c r="O90" s="133">
        <v>0</v>
      </c>
      <c r="P90" s="127" t="s">
        <v>1369</v>
      </c>
    </row>
    <row r="91" spans="1:16" ht="51">
      <c r="A91" s="127" t="s">
        <v>620</v>
      </c>
      <c r="B91" s="127"/>
      <c r="C91" s="128" t="s">
        <v>714</v>
      </c>
      <c r="D91" s="122">
        <v>42762</v>
      </c>
      <c r="E91" s="123" t="s">
        <v>2185</v>
      </c>
      <c r="F91" s="123" t="s">
        <v>11</v>
      </c>
      <c r="G91" s="123">
        <v>878120</v>
      </c>
      <c r="H91" s="127"/>
      <c r="I91" s="131" t="s">
        <v>1287</v>
      </c>
      <c r="J91" s="127"/>
      <c r="K91" s="127"/>
      <c r="L91" s="127"/>
      <c r="M91" s="127"/>
      <c r="N91" s="133">
        <v>50</v>
      </c>
      <c r="O91" s="133">
        <v>0</v>
      </c>
      <c r="P91" s="127" t="s">
        <v>1369</v>
      </c>
    </row>
    <row r="92" spans="1:16" ht="63.75">
      <c r="A92" s="127">
        <v>513</v>
      </c>
      <c r="B92" s="127"/>
      <c r="C92" s="128" t="s">
        <v>201</v>
      </c>
      <c r="D92" s="122">
        <v>42762</v>
      </c>
      <c r="E92" s="123" t="s">
        <v>1840</v>
      </c>
      <c r="F92" s="123" t="s">
        <v>1413</v>
      </c>
      <c r="G92" s="123">
        <v>12476027</v>
      </c>
      <c r="H92" s="127"/>
      <c r="I92" s="131" t="s">
        <v>1841</v>
      </c>
      <c r="J92" s="127"/>
      <c r="K92" s="127"/>
      <c r="L92" s="127"/>
      <c r="M92" s="127"/>
      <c r="N92" s="133">
        <v>9584.74</v>
      </c>
      <c r="O92" s="133">
        <v>0</v>
      </c>
      <c r="P92" s="127" t="s">
        <v>1369</v>
      </c>
    </row>
    <row r="93" spans="1:16" ht="63.75">
      <c r="A93" s="127">
        <v>513</v>
      </c>
      <c r="B93" s="127"/>
      <c r="C93" s="128" t="s">
        <v>201</v>
      </c>
      <c r="D93" s="122">
        <v>42762</v>
      </c>
      <c r="E93" s="123" t="s">
        <v>1842</v>
      </c>
      <c r="F93" s="123" t="s">
        <v>1413</v>
      </c>
      <c r="G93" s="123">
        <v>12476029</v>
      </c>
      <c r="H93" s="127"/>
      <c r="I93" s="131" t="s">
        <v>1843</v>
      </c>
      <c r="J93" s="127"/>
      <c r="K93" s="127"/>
      <c r="L93" s="127"/>
      <c r="M93" s="127"/>
      <c r="N93" s="133">
        <v>35407.800000000003</v>
      </c>
      <c r="O93" s="133">
        <v>0</v>
      </c>
      <c r="P93" s="127" t="s">
        <v>1369</v>
      </c>
    </row>
    <row r="94" spans="1:16" ht="63.75">
      <c r="A94" s="127">
        <v>513</v>
      </c>
      <c r="B94" s="127"/>
      <c r="C94" s="128" t="s">
        <v>201</v>
      </c>
      <c r="D94" s="122">
        <v>42762</v>
      </c>
      <c r="E94" s="123" t="s">
        <v>1844</v>
      </c>
      <c r="F94" s="123" t="s">
        <v>1413</v>
      </c>
      <c r="G94" s="123">
        <v>12476031</v>
      </c>
      <c r="H94" s="127"/>
      <c r="I94" s="131" t="s">
        <v>1845</v>
      </c>
      <c r="J94" s="127"/>
      <c r="K94" s="127"/>
      <c r="L94" s="127"/>
      <c r="M94" s="127"/>
      <c r="N94" s="133">
        <v>232492</v>
      </c>
      <c r="O94" s="133">
        <v>0</v>
      </c>
      <c r="P94" s="127" t="s">
        <v>1369</v>
      </c>
    </row>
    <row r="95" spans="1:16" ht="63.75">
      <c r="A95" s="127">
        <v>513</v>
      </c>
      <c r="B95" s="127"/>
      <c r="C95" s="128" t="s">
        <v>201</v>
      </c>
      <c r="D95" s="122">
        <v>42762</v>
      </c>
      <c r="E95" s="123" t="s">
        <v>1846</v>
      </c>
      <c r="F95" s="123" t="s">
        <v>1413</v>
      </c>
      <c r="G95" s="123">
        <v>12476035</v>
      </c>
      <c r="H95" s="127"/>
      <c r="I95" s="131" t="s">
        <v>1847</v>
      </c>
      <c r="J95" s="127"/>
      <c r="K95" s="127"/>
      <c r="L95" s="127"/>
      <c r="M95" s="127"/>
      <c r="N95" s="133">
        <v>12776.5</v>
      </c>
      <c r="O95" s="133">
        <v>0</v>
      </c>
      <c r="P95" s="127" t="s">
        <v>1369</v>
      </c>
    </row>
    <row r="96" spans="1:16" ht="63.75">
      <c r="A96" s="127">
        <v>513</v>
      </c>
      <c r="B96" s="127"/>
      <c r="C96" s="128" t="s">
        <v>201</v>
      </c>
      <c r="D96" s="122">
        <v>42762</v>
      </c>
      <c r="E96" s="123" t="s">
        <v>1848</v>
      </c>
      <c r="F96" s="123" t="s">
        <v>1413</v>
      </c>
      <c r="G96" s="123">
        <v>12476037</v>
      </c>
      <c r="H96" s="127"/>
      <c r="I96" s="131" t="s">
        <v>1849</v>
      </c>
      <c r="J96" s="127"/>
      <c r="K96" s="127"/>
      <c r="L96" s="127"/>
      <c r="M96" s="127"/>
      <c r="N96" s="133">
        <v>74412.600000000006</v>
      </c>
      <c r="O96" s="133">
        <v>0</v>
      </c>
      <c r="P96" s="127" t="s">
        <v>1369</v>
      </c>
    </row>
    <row r="97" spans="1:16" ht="63.75">
      <c r="A97" s="127">
        <v>513</v>
      </c>
      <c r="B97" s="127"/>
      <c r="C97" s="128" t="s">
        <v>201</v>
      </c>
      <c r="D97" s="122">
        <v>42762</v>
      </c>
      <c r="E97" s="123" t="s">
        <v>1850</v>
      </c>
      <c r="F97" s="123" t="s">
        <v>1413</v>
      </c>
      <c r="G97" s="123">
        <v>12476052</v>
      </c>
      <c r="H97" s="127"/>
      <c r="I97" s="131" t="s">
        <v>1851</v>
      </c>
      <c r="J97" s="127"/>
      <c r="K97" s="127"/>
      <c r="L97" s="127"/>
      <c r="M97" s="127"/>
      <c r="N97" s="133">
        <v>46302.6</v>
      </c>
      <c r="O97" s="133">
        <v>0</v>
      </c>
      <c r="P97" s="127" t="s">
        <v>1369</v>
      </c>
    </row>
    <row r="98" spans="1:16" ht="63.75">
      <c r="A98" s="127">
        <v>513</v>
      </c>
      <c r="B98" s="127"/>
      <c r="C98" s="128" t="s">
        <v>201</v>
      </c>
      <c r="D98" s="122">
        <v>42762</v>
      </c>
      <c r="E98" s="123" t="s">
        <v>1852</v>
      </c>
      <c r="F98" s="123" t="s">
        <v>1413</v>
      </c>
      <c r="G98" s="123">
        <v>12476050</v>
      </c>
      <c r="H98" s="127"/>
      <c r="I98" s="131" t="s">
        <v>1853</v>
      </c>
      <c r="J98" s="127"/>
      <c r="K98" s="127"/>
      <c r="L98" s="127"/>
      <c r="M98" s="127"/>
      <c r="N98" s="133">
        <v>79555.600000000006</v>
      </c>
      <c r="O98" s="133">
        <v>0</v>
      </c>
      <c r="P98" s="127" t="s">
        <v>1369</v>
      </c>
    </row>
    <row r="99" spans="1:16" ht="63.75">
      <c r="A99" s="127">
        <v>513</v>
      </c>
      <c r="B99" s="127"/>
      <c r="C99" s="128" t="s">
        <v>201</v>
      </c>
      <c r="D99" s="122">
        <v>42762</v>
      </c>
      <c r="E99" s="123" t="s">
        <v>1854</v>
      </c>
      <c r="F99" s="123" t="s">
        <v>15</v>
      </c>
      <c r="G99" s="123">
        <v>1554</v>
      </c>
      <c r="H99" s="127"/>
      <c r="I99" s="131" t="s">
        <v>1855</v>
      </c>
      <c r="J99" s="127"/>
      <c r="K99" s="127"/>
      <c r="L99" s="127"/>
      <c r="M99" s="127"/>
      <c r="N99" s="133">
        <v>116884.44</v>
      </c>
      <c r="O99" s="133">
        <v>0</v>
      </c>
      <c r="P99" s="127" t="s">
        <v>1369</v>
      </c>
    </row>
    <row r="100" spans="1:16" ht="51">
      <c r="A100" s="127">
        <v>513</v>
      </c>
      <c r="B100" s="127"/>
      <c r="C100" s="128" t="s">
        <v>201</v>
      </c>
      <c r="D100" s="122">
        <v>42762</v>
      </c>
      <c r="E100" s="123" t="s">
        <v>1856</v>
      </c>
      <c r="F100" s="123" t="s">
        <v>15</v>
      </c>
      <c r="G100" s="123">
        <v>365296</v>
      </c>
      <c r="H100" s="127"/>
      <c r="I100" s="131" t="s">
        <v>1857</v>
      </c>
      <c r="J100" s="127"/>
      <c r="K100" s="127"/>
      <c r="L100" s="127"/>
      <c r="M100" s="127"/>
      <c r="N100" s="133">
        <v>50</v>
      </c>
      <c r="O100" s="133">
        <v>0</v>
      </c>
      <c r="P100" s="127" t="s">
        <v>1369</v>
      </c>
    </row>
    <row r="101" spans="1:16" ht="89.25">
      <c r="A101" s="127">
        <v>586</v>
      </c>
      <c r="B101" s="127"/>
      <c r="C101" s="128" t="s">
        <v>223</v>
      </c>
      <c r="D101" s="122">
        <v>42765</v>
      </c>
      <c r="E101" s="123" t="s">
        <v>2098</v>
      </c>
      <c r="F101" s="123" t="s">
        <v>11</v>
      </c>
      <c r="G101" s="123">
        <v>878278</v>
      </c>
      <c r="H101" s="127"/>
      <c r="I101" s="131" t="s">
        <v>2099</v>
      </c>
      <c r="J101" s="127"/>
      <c r="K101" s="127"/>
      <c r="L101" s="127"/>
      <c r="M101" s="127"/>
      <c r="N101" s="133">
        <v>303.89</v>
      </c>
      <c r="O101" s="133">
        <v>0</v>
      </c>
      <c r="P101" s="127" t="s">
        <v>1369</v>
      </c>
    </row>
    <row r="102" spans="1:16" ht="89.25">
      <c r="A102" s="127">
        <v>586</v>
      </c>
      <c r="B102" s="127"/>
      <c r="C102" s="128" t="s">
        <v>223</v>
      </c>
      <c r="D102" s="122">
        <v>42765</v>
      </c>
      <c r="E102" s="123" t="s">
        <v>2100</v>
      </c>
      <c r="F102" s="123" t="s">
        <v>11</v>
      </c>
      <c r="G102" s="123">
        <v>878276</v>
      </c>
      <c r="H102" s="127"/>
      <c r="I102" s="131" t="s">
        <v>2101</v>
      </c>
      <c r="J102" s="127"/>
      <c r="K102" s="127"/>
      <c r="L102" s="127"/>
      <c r="M102" s="127"/>
      <c r="N102" s="133">
        <v>443.49</v>
      </c>
      <c r="O102" s="133">
        <v>0</v>
      </c>
      <c r="P102" s="127" t="s">
        <v>1369</v>
      </c>
    </row>
    <row r="103" spans="1:16" ht="51">
      <c r="A103" s="127" t="s">
        <v>620</v>
      </c>
      <c r="B103" s="127"/>
      <c r="C103" s="128" t="s">
        <v>714</v>
      </c>
      <c r="D103" s="122">
        <v>42765</v>
      </c>
      <c r="E103" s="123" t="s">
        <v>2186</v>
      </c>
      <c r="F103" s="123" t="s">
        <v>6</v>
      </c>
      <c r="G103" s="123">
        <v>795508</v>
      </c>
      <c r="H103" s="127"/>
      <c r="I103" s="131" t="s">
        <v>2187</v>
      </c>
      <c r="J103" s="127"/>
      <c r="K103" s="127"/>
      <c r="L103" s="127"/>
      <c r="M103" s="127"/>
      <c r="N103" s="133">
        <v>0</v>
      </c>
      <c r="O103" s="133">
        <v>5</v>
      </c>
      <c r="P103" s="127" t="s">
        <v>1369</v>
      </c>
    </row>
    <row r="104" spans="1:16" ht="51">
      <c r="A104" s="127" t="s">
        <v>620</v>
      </c>
      <c r="B104" s="127"/>
      <c r="C104" s="128" t="s">
        <v>714</v>
      </c>
      <c r="D104" s="122">
        <v>42765</v>
      </c>
      <c r="E104" s="123" t="s">
        <v>2188</v>
      </c>
      <c r="F104" s="123" t="s">
        <v>6</v>
      </c>
      <c r="G104" s="123">
        <v>795491</v>
      </c>
      <c r="H104" s="127"/>
      <c r="I104" s="131" t="s">
        <v>2189</v>
      </c>
      <c r="J104" s="127"/>
      <c r="K104" s="127"/>
      <c r="L104" s="127"/>
      <c r="M104" s="127"/>
      <c r="N104" s="133">
        <v>0</v>
      </c>
      <c r="O104" s="133">
        <v>73.600000000000009</v>
      </c>
      <c r="P104" s="127" t="s">
        <v>1369</v>
      </c>
    </row>
    <row r="105" spans="1:16" ht="76.5">
      <c r="A105" s="127">
        <v>513</v>
      </c>
      <c r="B105" s="127"/>
      <c r="C105" s="128" t="s">
        <v>201</v>
      </c>
      <c r="D105" s="122">
        <v>42765</v>
      </c>
      <c r="E105" s="123" t="s">
        <v>1858</v>
      </c>
      <c r="F105" s="123" t="s">
        <v>15</v>
      </c>
      <c r="G105" s="123">
        <v>1568</v>
      </c>
      <c r="H105" s="127"/>
      <c r="I105" s="131" t="s">
        <v>1859</v>
      </c>
      <c r="J105" s="127"/>
      <c r="K105" s="127"/>
      <c r="L105" s="127"/>
      <c r="M105" s="127"/>
      <c r="N105" s="133">
        <v>103078.08</v>
      </c>
      <c r="O105" s="133">
        <v>0</v>
      </c>
      <c r="P105" s="127" t="s">
        <v>1369</v>
      </c>
    </row>
    <row r="106" spans="1:16" ht="63.75">
      <c r="A106" s="127">
        <v>513</v>
      </c>
      <c r="B106" s="127"/>
      <c r="C106" s="128" t="s">
        <v>201</v>
      </c>
      <c r="D106" s="122">
        <v>42765</v>
      </c>
      <c r="E106" s="123" t="s">
        <v>1860</v>
      </c>
      <c r="F106" s="123" t="s">
        <v>15</v>
      </c>
      <c r="G106" s="123">
        <v>1567</v>
      </c>
      <c r="H106" s="127"/>
      <c r="I106" s="131" t="s">
        <v>1861</v>
      </c>
      <c r="J106" s="127"/>
      <c r="K106" s="127"/>
      <c r="L106" s="127"/>
      <c r="M106" s="127"/>
      <c r="N106" s="133">
        <v>29714.22</v>
      </c>
      <c r="O106" s="133">
        <v>0</v>
      </c>
      <c r="P106" s="127" t="s">
        <v>1369</v>
      </c>
    </row>
    <row r="107" spans="1:16" ht="63.75">
      <c r="A107" s="127">
        <v>86</v>
      </c>
      <c r="B107" s="127"/>
      <c r="C107" s="128" t="s">
        <v>711</v>
      </c>
      <c r="D107" s="122">
        <v>42766</v>
      </c>
      <c r="E107" s="123" t="s">
        <v>1598</v>
      </c>
      <c r="F107" s="123" t="s">
        <v>6</v>
      </c>
      <c r="G107" s="123">
        <v>796116</v>
      </c>
      <c r="H107" s="127"/>
      <c r="I107" s="131" t="s">
        <v>1599</v>
      </c>
      <c r="J107" s="127"/>
      <c r="K107" s="127"/>
      <c r="L107" s="127"/>
      <c r="M107" s="127"/>
      <c r="N107" s="133">
        <v>0</v>
      </c>
      <c r="O107" s="133">
        <v>25051.200000000001</v>
      </c>
      <c r="P107" s="127" t="s">
        <v>1369</v>
      </c>
    </row>
    <row r="108" spans="1:16" ht="51">
      <c r="A108" s="127" t="s">
        <v>620</v>
      </c>
      <c r="B108" s="127"/>
      <c r="C108" s="128" t="s">
        <v>714</v>
      </c>
      <c r="D108" s="122">
        <v>42766</v>
      </c>
      <c r="E108" s="123" t="s">
        <v>2190</v>
      </c>
      <c r="F108" s="123" t="s">
        <v>6</v>
      </c>
      <c r="G108" s="123">
        <v>796201</v>
      </c>
      <c r="H108" s="127"/>
      <c r="I108" s="131" t="s">
        <v>2191</v>
      </c>
      <c r="J108" s="127"/>
      <c r="K108" s="127"/>
      <c r="L108" s="127"/>
      <c r="M108" s="127"/>
      <c r="N108" s="133">
        <v>0</v>
      </c>
      <c r="O108" s="133">
        <v>13877.54</v>
      </c>
      <c r="P108" s="127" t="s">
        <v>1369</v>
      </c>
    </row>
    <row r="109" spans="1:16" ht="51">
      <c r="A109" s="127" t="s">
        <v>620</v>
      </c>
      <c r="B109" s="127"/>
      <c r="C109" s="128" t="s">
        <v>714</v>
      </c>
      <c r="D109" s="122">
        <v>42766</v>
      </c>
      <c r="E109" s="123" t="s">
        <v>2192</v>
      </c>
      <c r="F109" s="123" t="s">
        <v>6</v>
      </c>
      <c r="G109" s="123">
        <v>796202</v>
      </c>
      <c r="H109" s="127"/>
      <c r="I109" s="131" t="s">
        <v>2193</v>
      </c>
      <c r="J109" s="127"/>
      <c r="K109" s="127"/>
      <c r="L109" s="127"/>
      <c r="M109" s="127"/>
      <c r="N109" s="133">
        <v>0</v>
      </c>
      <c r="O109" s="133">
        <v>3115.9700000000003</v>
      </c>
      <c r="P109" s="127" t="s">
        <v>1369</v>
      </c>
    </row>
    <row r="110" spans="1:16" ht="51">
      <c r="A110" s="127" t="s">
        <v>620</v>
      </c>
      <c r="B110" s="127"/>
      <c r="C110" s="128" t="s">
        <v>714</v>
      </c>
      <c r="D110" s="122">
        <v>42766</v>
      </c>
      <c r="E110" s="123" t="s">
        <v>2194</v>
      </c>
      <c r="F110" s="123" t="s">
        <v>6</v>
      </c>
      <c r="G110" s="123">
        <v>796203</v>
      </c>
      <c r="H110" s="127"/>
      <c r="I110" s="131" t="s">
        <v>2195</v>
      </c>
      <c r="J110" s="127"/>
      <c r="K110" s="127"/>
      <c r="L110" s="127"/>
      <c r="M110" s="127"/>
      <c r="N110" s="133">
        <v>0</v>
      </c>
      <c r="O110" s="133">
        <v>5362.16</v>
      </c>
      <c r="P110" s="127" t="s">
        <v>1369</v>
      </c>
    </row>
    <row r="111" spans="1:16" ht="76.5">
      <c r="A111" s="127">
        <v>513</v>
      </c>
      <c r="B111" s="127"/>
      <c r="C111" s="128" t="s">
        <v>201</v>
      </c>
      <c r="D111" s="122">
        <v>42766</v>
      </c>
      <c r="E111" s="123" t="s">
        <v>1862</v>
      </c>
      <c r="F111" s="123" t="s">
        <v>15</v>
      </c>
      <c r="G111" s="123">
        <v>1575</v>
      </c>
      <c r="H111" s="127"/>
      <c r="I111" s="131" t="s">
        <v>1863</v>
      </c>
      <c r="J111" s="127"/>
      <c r="K111" s="127"/>
      <c r="L111" s="127"/>
      <c r="M111" s="127"/>
      <c r="N111" s="133">
        <v>4818.18</v>
      </c>
      <c r="O111" s="133">
        <v>0</v>
      </c>
      <c r="P111" s="127" t="s">
        <v>1369</v>
      </c>
    </row>
    <row r="112" spans="1:16" ht="51">
      <c r="A112" s="127">
        <v>513</v>
      </c>
      <c r="B112" s="127"/>
      <c r="C112" s="128" t="s">
        <v>201</v>
      </c>
      <c r="D112" s="122">
        <v>42766</v>
      </c>
      <c r="E112" s="123" t="s">
        <v>1864</v>
      </c>
      <c r="F112" s="123" t="s">
        <v>15</v>
      </c>
      <c r="G112" s="123">
        <v>367893</v>
      </c>
      <c r="H112" s="127"/>
      <c r="I112" s="131" t="s">
        <v>1865</v>
      </c>
      <c r="J112" s="127"/>
      <c r="K112" s="127"/>
      <c r="L112" s="127"/>
      <c r="M112" s="127"/>
      <c r="N112" s="133">
        <v>50</v>
      </c>
      <c r="O112" s="133">
        <v>0</v>
      </c>
      <c r="P112" s="127" t="s">
        <v>1369</v>
      </c>
    </row>
    <row r="113" spans="1:16" ht="51">
      <c r="A113" s="127" t="s">
        <v>620</v>
      </c>
      <c r="B113" s="127"/>
      <c r="C113" s="128" t="s">
        <v>714</v>
      </c>
      <c r="D113" s="122">
        <v>42767</v>
      </c>
      <c r="E113" s="123" t="s">
        <v>2196</v>
      </c>
      <c r="F113" s="123" t="s">
        <v>11</v>
      </c>
      <c r="G113" s="123">
        <v>878657</v>
      </c>
      <c r="H113" s="127"/>
      <c r="I113" s="131" t="s">
        <v>2197</v>
      </c>
      <c r="J113" s="127"/>
      <c r="K113" s="127"/>
      <c r="L113" s="127"/>
      <c r="M113" s="127"/>
      <c r="N113" s="133">
        <v>50</v>
      </c>
      <c r="O113" s="133">
        <v>0</v>
      </c>
      <c r="P113" s="127" t="s">
        <v>1369</v>
      </c>
    </row>
    <row r="114" spans="1:16" ht="76.5">
      <c r="A114" s="127">
        <v>25</v>
      </c>
      <c r="B114" s="127"/>
      <c r="C114" s="128" t="s">
        <v>695</v>
      </c>
      <c r="D114" s="122">
        <v>42767</v>
      </c>
      <c r="E114" s="123" t="s">
        <v>1522</v>
      </c>
      <c r="F114" s="123" t="s">
        <v>15</v>
      </c>
      <c r="G114" s="123">
        <v>1577</v>
      </c>
      <c r="H114" s="127"/>
      <c r="I114" s="131" t="s">
        <v>1523</v>
      </c>
      <c r="J114" s="127"/>
      <c r="K114" s="127"/>
      <c r="L114" s="127"/>
      <c r="M114" s="127"/>
      <c r="N114" s="133">
        <v>321.38</v>
      </c>
      <c r="O114" s="133">
        <v>0</v>
      </c>
      <c r="P114" s="127" t="s">
        <v>1369</v>
      </c>
    </row>
    <row r="115" spans="1:16" ht="89.25">
      <c r="A115" s="127">
        <v>25</v>
      </c>
      <c r="B115" s="127"/>
      <c r="C115" s="128" t="s">
        <v>695</v>
      </c>
      <c r="D115" s="122">
        <v>42767</v>
      </c>
      <c r="E115" s="123" t="s">
        <v>1524</v>
      </c>
      <c r="F115" s="123" t="s">
        <v>1263</v>
      </c>
      <c r="G115" s="123">
        <v>1577</v>
      </c>
      <c r="H115" s="127"/>
      <c r="I115" s="131" t="s">
        <v>1525</v>
      </c>
      <c r="J115" s="127"/>
      <c r="K115" s="127"/>
      <c r="L115" s="127"/>
      <c r="M115" s="127"/>
      <c r="N115" s="133">
        <v>2285.7000000000003</v>
      </c>
      <c r="O115" s="133">
        <v>0</v>
      </c>
      <c r="P115" s="127" t="s">
        <v>1369</v>
      </c>
    </row>
    <row r="116" spans="1:16" ht="76.5">
      <c r="A116" s="127">
        <v>25</v>
      </c>
      <c r="B116" s="127"/>
      <c r="C116" s="128" t="s">
        <v>695</v>
      </c>
      <c r="D116" s="122">
        <v>42767</v>
      </c>
      <c r="E116" s="123" t="s">
        <v>1526</v>
      </c>
      <c r="F116" s="123" t="s">
        <v>15</v>
      </c>
      <c r="G116" s="123">
        <v>1580</v>
      </c>
      <c r="H116" s="127"/>
      <c r="I116" s="131" t="s">
        <v>1527</v>
      </c>
      <c r="J116" s="127"/>
      <c r="K116" s="127"/>
      <c r="L116" s="127"/>
      <c r="M116" s="127"/>
      <c r="N116" s="133">
        <v>452.82</v>
      </c>
      <c r="O116" s="133">
        <v>0</v>
      </c>
      <c r="P116" s="127" t="s">
        <v>1369</v>
      </c>
    </row>
    <row r="117" spans="1:16" ht="89.25">
      <c r="A117" s="127">
        <v>25</v>
      </c>
      <c r="B117" s="127"/>
      <c r="C117" s="128" t="s">
        <v>695</v>
      </c>
      <c r="D117" s="122">
        <v>42767</v>
      </c>
      <c r="E117" s="123" t="s">
        <v>1528</v>
      </c>
      <c r="F117" s="123" t="s">
        <v>1263</v>
      </c>
      <c r="G117" s="123">
        <v>1580</v>
      </c>
      <c r="H117" s="127"/>
      <c r="I117" s="131" t="s">
        <v>1529</v>
      </c>
      <c r="J117" s="127"/>
      <c r="K117" s="127"/>
      <c r="L117" s="127"/>
      <c r="M117" s="127"/>
      <c r="N117" s="133">
        <v>8133.22</v>
      </c>
      <c r="O117" s="133">
        <v>0</v>
      </c>
      <c r="P117" s="127" t="s">
        <v>1369</v>
      </c>
    </row>
    <row r="118" spans="1:16" ht="51">
      <c r="A118" s="127" t="s">
        <v>621</v>
      </c>
      <c r="B118" s="127"/>
      <c r="C118" s="128" t="s">
        <v>715</v>
      </c>
      <c r="D118" s="122">
        <v>42767</v>
      </c>
      <c r="E118" s="123" t="s">
        <v>2689</v>
      </c>
      <c r="F118" s="123" t="s">
        <v>6</v>
      </c>
      <c r="G118" s="123">
        <v>369108</v>
      </c>
      <c r="H118" s="127"/>
      <c r="I118" s="131" t="s">
        <v>2690</v>
      </c>
      <c r="J118" s="127"/>
      <c r="K118" s="127"/>
      <c r="L118" s="127"/>
      <c r="M118" s="127"/>
      <c r="N118" s="133">
        <v>0</v>
      </c>
      <c r="O118" s="133">
        <v>666525.52</v>
      </c>
      <c r="P118" s="127" t="s">
        <v>1369</v>
      </c>
    </row>
    <row r="119" spans="1:16" ht="89.25">
      <c r="A119" s="127">
        <v>25</v>
      </c>
      <c r="B119" s="127"/>
      <c r="C119" s="128" t="s">
        <v>695</v>
      </c>
      <c r="D119" s="122">
        <v>42767</v>
      </c>
      <c r="E119" s="123" t="s">
        <v>1530</v>
      </c>
      <c r="F119" s="123" t="s">
        <v>15</v>
      </c>
      <c r="G119" s="123">
        <v>1578</v>
      </c>
      <c r="H119" s="127"/>
      <c r="I119" s="131" t="s">
        <v>1531</v>
      </c>
      <c r="J119" s="127"/>
      <c r="K119" s="127"/>
      <c r="L119" s="127"/>
      <c r="M119" s="127"/>
      <c r="N119" s="133">
        <v>422.29</v>
      </c>
      <c r="O119" s="133">
        <v>0</v>
      </c>
      <c r="P119" s="127" t="s">
        <v>1369</v>
      </c>
    </row>
    <row r="120" spans="1:16" ht="89.25">
      <c r="A120" s="127">
        <v>25</v>
      </c>
      <c r="B120" s="127"/>
      <c r="C120" s="128" t="s">
        <v>695</v>
      </c>
      <c r="D120" s="122">
        <v>42767</v>
      </c>
      <c r="E120" s="123" t="s">
        <v>1532</v>
      </c>
      <c r="F120" s="123" t="s">
        <v>1263</v>
      </c>
      <c r="G120" s="123">
        <v>1578</v>
      </c>
      <c r="H120" s="127"/>
      <c r="I120" s="131" t="s">
        <v>1533</v>
      </c>
      <c r="J120" s="127"/>
      <c r="K120" s="127"/>
      <c r="L120" s="127"/>
      <c r="M120" s="127"/>
      <c r="N120" s="133">
        <v>6774.24</v>
      </c>
      <c r="O120" s="133">
        <v>0</v>
      </c>
      <c r="P120" s="127" t="s">
        <v>1369</v>
      </c>
    </row>
    <row r="121" spans="1:16" ht="76.5">
      <c r="A121" s="127" t="s">
        <v>620</v>
      </c>
      <c r="B121" s="127"/>
      <c r="C121" s="128" t="s">
        <v>714</v>
      </c>
      <c r="D121" s="122">
        <v>42768</v>
      </c>
      <c r="E121" s="123" t="s">
        <v>2198</v>
      </c>
      <c r="F121" s="123" t="s">
        <v>6</v>
      </c>
      <c r="G121" s="123">
        <v>878738</v>
      </c>
      <c r="H121" s="127"/>
      <c r="I121" s="131" t="s">
        <v>2199</v>
      </c>
      <c r="J121" s="127"/>
      <c r="K121" s="127"/>
      <c r="L121" s="127"/>
      <c r="M121" s="127"/>
      <c r="N121" s="133">
        <v>0</v>
      </c>
      <c r="O121" s="133">
        <v>1614000</v>
      </c>
      <c r="P121" s="127" t="s">
        <v>1369</v>
      </c>
    </row>
    <row r="122" spans="1:16" ht="63.75">
      <c r="A122" s="127">
        <v>513</v>
      </c>
      <c r="B122" s="127"/>
      <c r="C122" s="128" t="s">
        <v>201</v>
      </c>
      <c r="D122" s="122">
        <v>42768</v>
      </c>
      <c r="E122" s="123" t="s">
        <v>1866</v>
      </c>
      <c r="F122" s="123" t="s">
        <v>15</v>
      </c>
      <c r="G122" s="123">
        <v>1596</v>
      </c>
      <c r="H122" s="127"/>
      <c r="I122" s="131" t="s">
        <v>1867</v>
      </c>
      <c r="J122" s="127"/>
      <c r="K122" s="127"/>
      <c r="L122" s="127"/>
      <c r="M122" s="127"/>
      <c r="N122" s="133">
        <v>40035.360000000001</v>
      </c>
      <c r="O122" s="133">
        <v>0</v>
      </c>
      <c r="P122" s="127" t="s">
        <v>1369</v>
      </c>
    </row>
    <row r="123" spans="1:16" ht="76.5">
      <c r="A123" s="127">
        <v>513</v>
      </c>
      <c r="B123" s="127"/>
      <c r="C123" s="128" t="s">
        <v>201</v>
      </c>
      <c r="D123" s="122">
        <v>42768</v>
      </c>
      <c r="E123" s="123" t="s">
        <v>1868</v>
      </c>
      <c r="F123" s="123" t="s">
        <v>15</v>
      </c>
      <c r="G123" s="123">
        <v>1592</v>
      </c>
      <c r="H123" s="127"/>
      <c r="I123" s="131" t="s">
        <v>1869</v>
      </c>
      <c r="J123" s="127"/>
      <c r="K123" s="127"/>
      <c r="L123" s="127"/>
      <c r="M123" s="127"/>
      <c r="N123" s="133">
        <v>116470.17</v>
      </c>
      <c r="O123" s="133">
        <v>0</v>
      </c>
      <c r="P123" s="127" t="s">
        <v>1369</v>
      </c>
    </row>
    <row r="124" spans="1:16" ht="89.25">
      <c r="A124" s="127">
        <v>25</v>
      </c>
      <c r="B124" s="127"/>
      <c r="C124" s="128" t="s">
        <v>695</v>
      </c>
      <c r="D124" s="122">
        <v>42768</v>
      </c>
      <c r="E124" s="123" t="s">
        <v>1534</v>
      </c>
      <c r="F124" s="123" t="s">
        <v>15</v>
      </c>
      <c r="G124" s="123">
        <v>1581</v>
      </c>
      <c r="H124" s="127"/>
      <c r="I124" s="131" t="s">
        <v>1535</v>
      </c>
      <c r="J124" s="127"/>
      <c r="K124" s="127"/>
      <c r="L124" s="127"/>
      <c r="M124" s="127"/>
      <c r="N124" s="133">
        <v>879.1</v>
      </c>
      <c r="O124" s="133">
        <v>0</v>
      </c>
      <c r="P124" s="127" t="s">
        <v>1369</v>
      </c>
    </row>
    <row r="125" spans="1:16" ht="89.25">
      <c r="A125" s="127">
        <v>25</v>
      </c>
      <c r="B125" s="127"/>
      <c r="C125" s="128" t="s">
        <v>695</v>
      </c>
      <c r="D125" s="122">
        <v>42768</v>
      </c>
      <c r="E125" s="123" t="s">
        <v>1536</v>
      </c>
      <c r="F125" s="123" t="s">
        <v>1263</v>
      </c>
      <c r="G125" s="123">
        <v>1581</v>
      </c>
      <c r="H125" s="127"/>
      <c r="I125" s="131" t="s">
        <v>1537</v>
      </c>
      <c r="J125" s="127"/>
      <c r="K125" s="127"/>
      <c r="L125" s="127"/>
      <c r="M125" s="127"/>
      <c r="N125" s="133">
        <v>26160.58</v>
      </c>
      <c r="O125" s="133">
        <v>0</v>
      </c>
      <c r="P125" s="127" t="s">
        <v>1369</v>
      </c>
    </row>
    <row r="126" spans="1:16" ht="89.25">
      <c r="A126" s="127">
        <v>25</v>
      </c>
      <c r="B126" s="127"/>
      <c r="C126" s="128" t="s">
        <v>695</v>
      </c>
      <c r="D126" s="122">
        <v>42768</v>
      </c>
      <c r="E126" s="123" t="s">
        <v>1538</v>
      </c>
      <c r="F126" s="123" t="s">
        <v>15</v>
      </c>
      <c r="G126" s="123">
        <v>1579</v>
      </c>
      <c r="H126" s="127"/>
      <c r="I126" s="131" t="s">
        <v>1539</v>
      </c>
      <c r="J126" s="127"/>
      <c r="K126" s="127"/>
      <c r="L126" s="127"/>
      <c r="M126" s="127"/>
      <c r="N126" s="133">
        <v>724.34</v>
      </c>
      <c r="O126" s="133">
        <v>0</v>
      </c>
      <c r="P126" s="127" t="s">
        <v>1369</v>
      </c>
    </row>
    <row r="127" spans="1:16" ht="89.25">
      <c r="A127" s="127">
        <v>25</v>
      </c>
      <c r="B127" s="127"/>
      <c r="C127" s="128" t="s">
        <v>695</v>
      </c>
      <c r="D127" s="122">
        <v>42768</v>
      </c>
      <c r="E127" s="123" t="s">
        <v>1540</v>
      </c>
      <c r="F127" s="123" t="s">
        <v>1263</v>
      </c>
      <c r="G127" s="123">
        <v>1579</v>
      </c>
      <c r="H127" s="127"/>
      <c r="I127" s="131" t="s">
        <v>1541</v>
      </c>
      <c r="J127" s="127"/>
      <c r="K127" s="127"/>
      <c r="L127" s="127"/>
      <c r="M127" s="127"/>
      <c r="N127" s="133">
        <v>19512.97</v>
      </c>
      <c r="O127" s="133">
        <v>0</v>
      </c>
      <c r="P127" s="127" t="s">
        <v>1369</v>
      </c>
    </row>
    <row r="128" spans="1:16" ht="51">
      <c r="A128" s="127">
        <v>513</v>
      </c>
      <c r="B128" s="127"/>
      <c r="C128" s="128" t="s">
        <v>201</v>
      </c>
      <c r="D128" s="122">
        <v>42768</v>
      </c>
      <c r="E128" s="123" t="s">
        <v>1870</v>
      </c>
      <c r="F128" s="123" t="s">
        <v>15</v>
      </c>
      <c r="G128" s="123">
        <v>370218</v>
      </c>
      <c r="H128" s="127"/>
      <c r="I128" s="131" t="s">
        <v>1285</v>
      </c>
      <c r="J128" s="127"/>
      <c r="K128" s="127"/>
      <c r="L128" s="127"/>
      <c r="M128" s="127"/>
      <c r="N128" s="133">
        <v>50</v>
      </c>
      <c r="O128" s="133">
        <v>0</v>
      </c>
      <c r="P128" s="127" t="s">
        <v>1369</v>
      </c>
    </row>
    <row r="129" spans="1:16" ht="63.75">
      <c r="A129" s="127">
        <v>513</v>
      </c>
      <c r="B129" s="127"/>
      <c r="C129" s="128" t="s">
        <v>201</v>
      </c>
      <c r="D129" s="122">
        <v>42769</v>
      </c>
      <c r="E129" s="123" t="s">
        <v>1871</v>
      </c>
      <c r="F129" s="123" t="s">
        <v>11</v>
      </c>
      <c r="G129" s="123">
        <v>878773</v>
      </c>
      <c r="H129" s="127"/>
      <c r="I129" s="131" t="s">
        <v>1872</v>
      </c>
      <c r="J129" s="127"/>
      <c r="K129" s="127"/>
      <c r="L129" s="127"/>
      <c r="M129" s="127"/>
      <c r="N129" s="133">
        <v>0</v>
      </c>
      <c r="O129" s="133">
        <v>270</v>
      </c>
      <c r="P129" s="127" t="s">
        <v>1369</v>
      </c>
    </row>
    <row r="130" spans="1:16" ht="51">
      <c r="A130" s="127">
        <v>513</v>
      </c>
      <c r="B130" s="127"/>
      <c r="C130" s="128" t="s">
        <v>201</v>
      </c>
      <c r="D130" s="122">
        <v>42772</v>
      </c>
      <c r="E130" s="123" t="s">
        <v>1873</v>
      </c>
      <c r="F130" s="123" t="s">
        <v>11</v>
      </c>
      <c r="G130" s="123">
        <v>878824</v>
      </c>
      <c r="H130" s="127"/>
      <c r="I130" s="131" t="s">
        <v>1874</v>
      </c>
      <c r="J130" s="127"/>
      <c r="K130" s="127"/>
      <c r="L130" s="127"/>
      <c r="M130" s="127"/>
      <c r="N130" s="133">
        <v>50</v>
      </c>
      <c r="O130" s="133">
        <v>0</v>
      </c>
      <c r="P130" s="127" t="s">
        <v>1369</v>
      </c>
    </row>
    <row r="131" spans="1:16" ht="51">
      <c r="A131" s="127">
        <v>513</v>
      </c>
      <c r="B131" s="127"/>
      <c r="C131" s="128" t="s">
        <v>201</v>
      </c>
      <c r="D131" s="122">
        <v>42772</v>
      </c>
      <c r="E131" s="123" t="s">
        <v>1875</v>
      </c>
      <c r="F131" s="123" t="s">
        <v>15</v>
      </c>
      <c r="G131" s="123">
        <v>372577</v>
      </c>
      <c r="H131" s="127"/>
      <c r="I131" s="131" t="s">
        <v>1876</v>
      </c>
      <c r="J131" s="127"/>
      <c r="K131" s="127"/>
      <c r="L131" s="127"/>
      <c r="M131" s="127"/>
      <c r="N131" s="133">
        <v>50</v>
      </c>
      <c r="O131" s="133">
        <v>0</v>
      </c>
      <c r="P131" s="127" t="s">
        <v>1369</v>
      </c>
    </row>
    <row r="132" spans="1:16" ht="51">
      <c r="A132" s="127">
        <v>582</v>
      </c>
      <c r="B132" s="127"/>
      <c r="C132" s="128" t="s">
        <v>857</v>
      </c>
      <c r="D132" s="122">
        <v>42773</v>
      </c>
      <c r="E132" s="123" t="s">
        <v>2094</v>
      </c>
      <c r="F132" s="123" t="s">
        <v>6</v>
      </c>
      <c r="G132" s="123">
        <v>879215</v>
      </c>
      <c r="H132" s="127"/>
      <c r="I132" s="131" t="s">
        <v>2095</v>
      </c>
      <c r="J132" s="127"/>
      <c r="K132" s="127"/>
      <c r="L132" s="127"/>
      <c r="M132" s="127"/>
      <c r="N132" s="133">
        <v>0</v>
      </c>
      <c r="O132" s="133">
        <v>2374</v>
      </c>
      <c r="P132" s="127" t="s">
        <v>1369</v>
      </c>
    </row>
    <row r="133" spans="1:16" ht="76.5">
      <c r="A133" s="127">
        <v>586</v>
      </c>
      <c r="B133" s="127"/>
      <c r="C133" s="128" t="s">
        <v>223</v>
      </c>
      <c r="D133" s="122">
        <v>42773</v>
      </c>
      <c r="E133" s="123" t="s">
        <v>2102</v>
      </c>
      <c r="F133" s="123" t="s">
        <v>11</v>
      </c>
      <c r="G133" s="123">
        <v>879153</v>
      </c>
      <c r="H133" s="127"/>
      <c r="I133" s="131" t="s">
        <v>2103</v>
      </c>
      <c r="J133" s="127"/>
      <c r="K133" s="127"/>
      <c r="L133" s="127"/>
      <c r="M133" s="127"/>
      <c r="N133" s="133">
        <v>1216.27</v>
      </c>
      <c r="O133" s="133">
        <v>0</v>
      </c>
      <c r="P133" s="127" t="s">
        <v>1369</v>
      </c>
    </row>
    <row r="134" spans="1:16" ht="51">
      <c r="A134" s="127" t="s">
        <v>620</v>
      </c>
      <c r="B134" s="127"/>
      <c r="C134" s="128" t="s">
        <v>714</v>
      </c>
      <c r="D134" s="122">
        <v>42773</v>
      </c>
      <c r="E134" s="123" t="s">
        <v>2200</v>
      </c>
      <c r="F134" s="123" t="s">
        <v>6</v>
      </c>
      <c r="G134" s="123">
        <v>799193</v>
      </c>
      <c r="H134" s="127"/>
      <c r="I134" s="131" t="s">
        <v>2201</v>
      </c>
      <c r="J134" s="127"/>
      <c r="K134" s="127"/>
      <c r="L134" s="127"/>
      <c r="M134" s="127"/>
      <c r="N134" s="133">
        <v>0</v>
      </c>
      <c r="O134" s="133">
        <v>1727.81</v>
      </c>
      <c r="P134" s="127" t="s">
        <v>1369</v>
      </c>
    </row>
    <row r="135" spans="1:16" ht="63.75">
      <c r="A135" s="127">
        <v>513</v>
      </c>
      <c r="B135" s="127"/>
      <c r="C135" s="128" t="s">
        <v>201</v>
      </c>
      <c r="D135" s="122">
        <v>42773</v>
      </c>
      <c r="E135" s="123" t="s">
        <v>1877</v>
      </c>
      <c r="F135" s="123" t="s">
        <v>15</v>
      </c>
      <c r="G135" s="123">
        <v>373512</v>
      </c>
      <c r="H135" s="127"/>
      <c r="I135" s="131" t="s">
        <v>1878</v>
      </c>
      <c r="J135" s="127"/>
      <c r="K135" s="127"/>
      <c r="L135" s="127"/>
      <c r="M135" s="127"/>
      <c r="N135" s="133">
        <v>50</v>
      </c>
      <c r="O135" s="133">
        <v>0</v>
      </c>
      <c r="P135" s="127" t="s">
        <v>1369</v>
      </c>
    </row>
    <row r="136" spans="1:16" ht="51">
      <c r="A136" s="127">
        <v>513</v>
      </c>
      <c r="B136" s="127"/>
      <c r="C136" s="128" t="s">
        <v>201</v>
      </c>
      <c r="D136" s="122">
        <v>42774</v>
      </c>
      <c r="E136" s="123" t="s">
        <v>1879</v>
      </c>
      <c r="F136" s="123" t="s">
        <v>15</v>
      </c>
      <c r="G136" s="123">
        <v>374695</v>
      </c>
      <c r="H136" s="127"/>
      <c r="I136" s="131" t="s">
        <v>1880</v>
      </c>
      <c r="J136" s="127"/>
      <c r="K136" s="127"/>
      <c r="L136" s="127"/>
      <c r="M136" s="127"/>
      <c r="N136" s="133">
        <v>50</v>
      </c>
      <c r="O136" s="133">
        <v>0</v>
      </c>
      <c r="P136" s="127" t="s">
        <v>1369</v>
      </c>
    </row>
    <row r="137" spans="1:16" ht="51">
      <c r="A137" s="127" t="s">
        <v>621</v>
      </c>
      <c r="B137" s="127"/>
      <c r="C137" s="128" t="s">
        <v>715</v>
      </c>
      <c r="D137" s="122">
        <v>42774</v>
      </c>
      <c r="E137" s="123" t="s">
        <v>2691</v>
      </c>
      <c r="F137" s="123" t="s">
        <v>6</v>
      </c>
      <c r="G137" s="123">
        <v>374775</v>
      </c>
      <c r="H137" s="127"/>
      <c r="I137" s="131" t="s">
        <v>2692</v>
      </c>
      <c r="J137" s="127"/>
      <c r="K137" s="127"/>
      <c r="L137" s="127"/>
      <c r="M137" s="127"/>
      <c r="N137" s="133">
        <v>0</v>
      </c>
      <c r="O137" s="133">
        <v>171288.94</v>
      </c>
      <c r="P137" s="127" t="s">
        <v>1369</v>
      </c>
    </row>
    <row r="138" spans="1:16" ht="51">
      <c r="A138" s="127" t="s">
        <v>621</v>
      </c>
      <c r="B138" s="127"/>
      <c r="C138" s="128" t="s">
        <v>715</v>
      </c>
      <c r="D138" s="122">
        <v>42774</v>
      </c>
      <c r="E138" s="123" t="s">
        <v>2693</v>
      </c>
      <c r="F138" s="123" t="s">
        <v>11</v>
      </c>
      <c r="G138" s="123">
        <v>8914</v>
      </c>
      <c r="H138" s="127"/>
      <c r="I138" s="131" t="s">
        <v>2694</v>
      </c>
      <c r="J138" s="127"/>
      <c r="K138" s="127"/>
      <c r="L138" s="127"/>
      <c r="M138" s="127"/>
      <c r="N138" s="133">
        <v>2422.6</v>
      </c>
      <c r="O138" s="133">
        <v>0</v>
      </c>
      <c r="P138" s="127" t="s">
        <v>1369</v>
      </c>
    </row>
    <row r="139" spans="1:16" ht="51">
      <c r="A139" s="127" t="s">
        <v>621</v>
      </c>
      <c r="B139" s="127"/>
      <c r="C139" s="128" t="s">
        <v>715</v>
      </c>
      <c r="D139" s="122">
        <v>42774</v>
      </c>
      <c r="E139" s="123" t="s">
        <v>2695</v>
      </c>
      <c r="F139" s="123" t="s">
        <v>6</v>
      </c>
      <c r="G139" s="123">
        <v>374789</v>
      </c>
      <c r="H139" s="127"/>
      <c r="I139" s="131" t="s">
        <v>2696</v>
      </c>
      <c r="J139" s="127"/>
      <c r="K139" s="127"/>
      <c r="L139" s="127"/>
      <c r="M139" s="127"/>
      <c r="N139" s="133">
        <v>0</v>
      </c>
      <c r="O139" s="133">
        <v>4387310.45</v>
      </c>
      <c r="P139" s="127" t="s">
        <v>1369</v>
      </c>
    </row>
    <row r="140" spans="1:16" ht="63.75">
      <c r="A140" s="127" t="s">
        <v>621</v>
      </c>
      <c r="B140" s="127"/>
      <c r="C140" s="128" t="s">
        <v>715</v>
      </c>
      <c r="D140" s="122">
        <v>42774</v>
      </c>
      <c r="E140" s="123" t="s">
        <v>2697</v>
      </c>
      <c r="F140" s="123" t="s">
        <v>11</v>
      </c>
      <c r="G140" s="123">
        <v>8913</v>
      </c>
      <c r="H140" s="127"/>
      <c r="I140" s="131" t="s">
        <v>2698</v>
      </c>
      <c r="J140" s="127"/>
      <c r="K140" s="127"/>
      <c r="L140" s="127"/>
      <c r="M140" s="127"/>
      <c r="N140" s="133">
        <v>1625.67</v>
      </c>
      <c r="O140" s="133">
        <v>0</v>
      </c>
      <c r="P140" s="127" t="s">
        <v>1369</v>
      </c>
    </row>
    <row r="141" spans="1:16" ht="51">
      <c r="A141" s="127" t="s">
        <v>620</v>
      </c>
      <c r="B141" s="127"/>
      <c r="C141" s="128" t="s">
        <v>714</v>
      </c>
      <c r="D141" s="122">
        <v>42775</v>
      </c>
      <c r="E141" s="123" t="s">
        <v>2202</v>
      </c>
      <c r="F141" s="123" t="s">
        <v>6</v>
      </c>
      <c r="G141" s="123">
        <v>800215</v>
      </c>
      <c r="H141" s="127"/>
      <c r="I141" s="131" t="s">
        <v>2203</v>
      </c>
      <c r="J141" s="127"/>
      <c r="K141" s="127"/>
      <c r="L141" s="127"/>
      <c r="M141" s="127"/>
      <c r="N141" s="133">
        <v>0</v>
      </c>
      <c r="O141" s="133">
        <v>14.36</v>
      </c>
      <c r="P141" s="127" t="s">
        <v>1369</v>
      </c>
    </row>
    <row r="142" spans="1:16" ht="51">
      <c r="A142" s="127" t="s">
        <v>620</v>
      </c>
      <c r="B142" s="127"/>
      <c r="C142" s="128" t="s">
        <v>714</v>
      </c>
      <c r="D142" s="122">
        <v>42775</v>
      </c>
      <c r="E142" s="123" t="s">
        <v>2204</v>
      </c>
      <c r="F142" s="123" t="s">
        <v>6</v>
      </c>
      <c r="G142" s="123">
        <v>800217</v>
      </c>
      <c r="H142" s="127"/>
      <c r="I142" s="131" t="s">
        <v>2205</v>
      </c>
      <c r="J142" s="127"/>
      <c r="K142" s="127"/>
      <c r="L142" s="127"/>
      <c r="M142" s="127"/>
      <c r="N142" s="133">
        <v>0</v>
      </c>
      <c r="O142" s="133">
        <v>799</v>
      </c>
      <c r="P142" s="127" t="s">
        <v>1369</v>
      </c>
    </row>
    <row r="143" spans="1:16" ht="51">
      <c r="A143" s="127" t="s">
        <v>620</v>
      </c>
      <c r="B143" s="127"/>
      <c r="C143" s="128" t="s">
        <v>714</v>
      </c>
      <c r="D143" s="122">
        <v>42775</v>
      </c>
      <c r="E143" s="123" t="s">
        <v>2206</v>
      </c>
      <c r="F143" s="123" t="s">
        <v>6</v>
      </c>
      <c r="G143" s="123">
        <v>800227</v>
      </c>
      <c r="H143" s="127"/>
      <c r="I143" s="131" t="s">
        <v>2207</v>
      </c>
      <c r="J143" s="127"/>
      <c r="K143" s="127"/>
      <c r="L143" s="127"/>
      <c r="M143" s="127"/>
      <c r="N143" s="133">
        <v>0</v>
      </c>
      <c r="O143" s="133">
        <v>732.6</v>
      </c>
      <c r="P143" s="127" t="s">
        <v>1369</v>
      </c>
    </row>
    <row r="144" spans="1:16" ht="51">
      <c r="A144" s="127" t="s">
        <v>620</v>
      </c>
      <c r="B144" s="127"/>
      <c r="C144" s="128" t="s">
        <v>714</v>
      </c>
      <c r="D144" s="122">
        <v>42775</v>
      </c>
      <c r="E144" s="123" t="s">
        <v>2208</v>
      </c>
      <c r="F144" s="123" t="s">
        <v>6</v>
      </c>
      <c r="G144" s="123">
        <v>800228</v>
      </c>
      <c r="H144" s="127"/>
      <c r="I144" s="131" t="s">
        <v>2209</v>
      </c>
      <c r="J144" s="127"/>
      <c r="K144" s="127"/>
      <c r="L144" s="127"/>
      <c r="M144" s="127"/>
      <c r="N144" s="133">
        <v>0</v>
      </c>
      <c r="O144" s="133">
        <v>11557.54</v>
      </c>
      <c r="P144" s="127" t="s">
        <v>1369</v>
      </c>
    </row>
    <row r="145" spans="1:16" ht="63.75">
      <c r="A145" s="127" t="s">
        <v>621</v>
      </c>
      <c r="B145" s="127"/>
      <c r="C145" s="128" t="s">
        <v>715</v>
      </c>
      <c r="D145" s="122">
        <v>42775</v>
      </c>
      <c r="E145" s="123" t="s">
        <v>2699</v>
      </c>
      <c r="F145" s="123" t="s">
        <v>11</v>
      </c>
      <c r="G145" s="123">
        <v>8889</v>
      </c>
      <c r="H145" s="127"/>
      <c r="I145" s="131" t="s">
        <v>2700</v>
      </c>
      <c r="J145" s="127"/>
      <c r="K145" s="127"/>
      <c r="L145" s="127"/>
      <c r="M145" s="127"/>
      <c r="N145" s="133">
        <v>13745.720000000001</v>
      </c>
      <c r="O145" s="133">
        <v>0</v>
      </c>
      <c r="P145" s="127" t="s">
        <v>1369</v>
      </c>
    </row>
    <row r="146" spans="1:16" ht="63.75">
      <c r="A146" s="127">
        <v>526</v>
      </c>
      <c r="B146" s="127"/>
      <c r="C146" s="128" t="s">
        <v>847</v>
      </c>
      <c r="D146" s="122">
        <v>42775</v>
      </c>
      <c r="E146" s="123" t="s">
        <v>2051</v>
      </c>
      <c r="F146" s="123" t="s">
        <v>1413</v>
      </c>
      <c r="G146" s="123">
        <v>12583287</v>
      </c>
      <c r="H146" s="127"/>
      <c r="I146" s="131" t="s">
        <v>2052</v>
      </c>
      <c r="J146" s="127"/>
      <c r="K146" s="127"/>
      <c r="L146" s="127"/>
      <c r="M146" s="127"/>
      <c r="N146" s="133">
        <v>0</v>
      </c>
      <c r="O146" s="133">
        <v>3933</v>
      </c>
      <c r="P146" s="127" t="s">
        <v>1369</v>
      </c>
    </row>
    <row r="147" spans="1:16" ht="63.75">
      <c r="A147" s="127" t="s">
        <v>620</v>
      </c>
      <c r="B147" s="127"/>
      <c r="C147" s="128" t="s">
        <v>714</v>
      </c>
      <c r="D147" s="122">
        <v>42775</v>
      </c>
      <c r="E147" s="123" t="s">
        <v>2210</v>
      </c>
      <c r="F147" s="123" t="s">
        <v>1413</v>
      </c>
      <c r="G147" s="123">
        <v>12583822</v>
      </c>
      <c r="H147" s="127"/>
      <c r="I147" s="131" t="s">
        <v>2211</v>
      </c>
      <c r="J147" s="127"/>
      <c r="K147" s="127"/>
      <c r="L147" s="127"/>
      <c r="M147" s="127"/>
      <c r="N147" s="133">
        <v>0</v>
      </c>
      <c r="O147" s="133">
        <v>400</v>
      </c>
      <c r="P147" s="127" t="s">
        <v>1369</v>
      </c>
    </row>
    <row r="148" spans="1:16" ht="63.75">
      <c r="A148" s="127">
        <v>340</v>
      </c>
      <c r="B148" s="127"/>
      <c r="C148" s="128" t="s">
        <v>815</v>
      </c>
      <c r="D148" s="122">
        <v>42775</v>
      </c>
      <c r="E148" s="123" t="s">
        <v>1744</v>
      </c>
      <c r="F148" s="123" t="s">
        <v>1413</v>
      </c>
      <c r="G148" s="123">
        <v>12583292</v>
      </c>
      <c r="H148" s="127"/>
      <c r="I148" s="131" t="s">
        <v>1745</v>
      </c>
      <c r="J148" s="127"/>
      <c r="K148" s="127"/>
      <c r="L148" s="127"/>
      <c r="M148" s="127"/>
      <c r="N148" s="133">
        <v>0</v>
      </c>
      <c r="O148" s="133">
        <v>4731</v>
      </c>
      <c r="P148" s="127" t="s">
        <v>1369</v>
      </c>
    </row>
    <row r="149" spans="1:16" ht="63.75">
      <c r="A149" s="127">
        <v>513</v>
      </c>
      <c r="B149" s="127"/>
      <c r="C149" s="128" t="s">
        <v>201</v>
      </c>
      <c r="D149" s="122">
        <v>42775</v>
      </c>
      <c r="E149" s="123" t="s">
        <v>1881</v>
      </c>
      <c r="F149" s="123" t="s">
        <v>15</v>
      </c>
      <c r="G149" s="123">
        <v>1639</v>
      </c>
      <c r="H149" s="127"/>
      <c r="I149" s="131" t="s">
        <v>1882</v>
      </c>
      <c r="J149" s="127"/>
      <c r="K149" s="127"/>
      <c r="L149" s="127"/>
      <c r="M149" s="127"/>
      <c r="N149" s="133">
        <v>102274.63</v>
      </c>
      <c r="O149" s="133">
        <v>0</v>
      </c>
      <c r="P149" s="127" t="s">
        <v>1369</v>
      </c>
    </row>
    <row r="150" spans="1:16" ht="63.75">
      <c r="A150" s="127">
        <v>576</v>
      </c>
      <c r="B150" s="127"/>
      <c r="C150" s="128" t="s">
        <v>853</v>
      </c>
      <c r="D150" s="122">
        <v>42776</v>
      </c>
      <c r="E150" s="123" t="s">
        <v>2212</v>
      </c>
      <c r="F150" s="123" t="s">
        <v>6</v>
      </c>
      <c r="G150" s="123">
        <v>879494</v>
      </c>
      <c r="H150" s="127"/>
      <c r="I150" s="131" t="s">
        <v>2213</v>
      </c>
      <c r="J150" s="127"/>
      <c r="K150" s="127"/>
      <c r="L150" s="127"/>
      <c r="M150" s="127"/>
      <c r="N150" s="133">
        <v>0</v>
      </c>
      <c r="O150" s="133">
        <v>29254.47</v>
      </c>
      <c r="P150" s="127" t="s">
        <v>1369</v>
      </c>
    </row>
    <row r="151" spans="1:16" ht="51">
      <c r="A151" s="127" t="s">
        <v>621</v>
      </c>
      <c r="B151" s="127"/>
      <c r="C151" s="128" t="s">
        <v>715</v>
      </c>
      <c r="D151" s="122">
        <v>42776</v>
      </c>
      <c r="E151" s="123" t="s">
        <v>2701</v>
      </c>
      <c r="F151" s="123" t="s">
        <v>6</v>
      </c>
      <c r="G151" s="123">
        <v>879471</v>
      </c>
      <c r="H151" s="127"/>
      <c r="I151" s="131" t="s">
        <v>2702</v>
      </c>
      <c r="J151" s="127"/>
      <c r="K151" s="127"/>
      <c r="L151" s="127"/>
      <c r="M151" s="127"/>
      <c r="N151" s="133">
        <v>0</v>
      </c>
      <c r="O151" s="133">
        <v>15317.11</v>
      </c>
      <c r="P151" s="127" t="s">
        <v>1369</v>
      </c>
    </row>
    <row r="152" spans="1:16" ht="63.75">
      <c r="A152" s="127" t="s">
        <v>620</v>
      </c>
      <c r="B152" s="127"/>
      <c r="C152" s="128" t="s">
        <v>714</v>
      </c>
      <c r="D152" s="122">
        <v>42776</v>
      </c>
      <c r="E152" s="123" t="s">
        <v>2214</v>
      </c>
      <c r="F152" s="123" t="s">
        <v>6</v>
      </c>
      <c r="G152" s="123">
        <v>879426</v>
      </c>
      <c r="H152" s="127"/>
      <c r="I152" s="131" t="s">
        <v>2215</v>
      </c>
      <c r="J152" s="127"/>
      <c r="K152" s="127"/>
      <c r="L152" s="127"/>
      <c r="M152" s="127"/>
      <c r="N152" s="133">
        <v>0</v>
      </c>
      <c r="O152" s="133">
        <v>11723.16</v>
      </c>
      <c r="P152" s="127" t="s">
        <v>1369</v>
      </c>
    </row>
    <row r="153" spans="1:16" ht="51">
      <c r="A153" s="127" t="s">
        <v>620</v>
      </c>
      <c r="B153" s="127"/>
      <c r="C153" s="128" t="s">
        <v>714</v>
      </c>
      <c r="D153" s="122">
        <v>42776</v>
      </c>
      <c r="E153" s="123" t="s">
        <v>2216</v>
      </c>
      <c r="F153" s="123" t="s">
        <v>6</v>
      </c>
      <c r="G153" s="123">
        <v>800781</v>
      </c>
      <c r="H153" s="127"/>
      <c r="I153" s="131" t="s">
        <v>2217</v>
      </c>
      <c r="J153" s="127"/>
      <c r="K153" s="127"/>
      <c r="L153" s="127"/>
      <c r="M153" s="127"/>
      <c r="N153" s="133">
        <v>0</v>
      </c>
      <c r="O153" s="133">
        <v>13685.19</v>
      </c>
      <c r="P153" s="127" t="s">
        <v>1369</v>
      </c>
    </row>
    <row r="154" spans="1:16" ht="51">
      <c r="A154" s="127" t="s">
        <v>621</v>
      </c>
      <c r="B154" s="127"/>
      <c r="C154" s="128" t="s">
        <v>715</v>
      </c>
      <c r="D154" s="122">
        <v>42776</v>
      </c>
      <c r="E154" s="123" t="s">
        <v>2703</v>
      </c>
      <c r="F154" s="123" t="s">
        <v>6</v>
      </c>
      <c r="G154" s="123">
        <v>376127</v>
      </c>
      <c r="H154" s="127"/>
      <c r="I154" s="131" t="s">
        <v>2704</v>
      </c>
      <c r="J154" s="127"/>
      <c r="K154" s="127"/>
      <c r="L154" s="127"/>
      <c r="M154" s="127"/>
      <c r="N154" s="133">
        <v>0</v>
      </c>
      <c r="O154" s="133">
        <v>7667.49</v>
      </c>
      <c r="P154" s="127" t="s">
        <v>1369</v>
      </c>
    </row>
    <row r="155" spans="1:16" ht="63.75">
      <c r="A155" s="127">
        <v>513</v>
      </c>
      <c r="B155" s="127"/>
      <c r="C155" s="128" t="s">
        <v>201</v>
      </c>
      <c r="D155" s="122">
        <v>42776</v>
      </c>
      <c r="E155" s="123" t="s">
        <v>1883</v>
      </c>
      <c r="F155" s="123" t="s">
        <v>15</v>
      </c>
      <c r="G155" s="123">
        <v>376726</v>
      </c>
      <c r="H155" s="127"/>
      <c r="I155" s="131" t="s">
        <v>1884</v>
      </c>
      <c r="J155" s="127"/>
      <c r="K155" s="127"/>
      <c r="L155" s="127"/>
      <c r="M155" s="127"/>
      <c r="N155" s="133">
        <v>50</v>
      </c>
      <c r="O155" s="133">
        <v>0</v>
      </c>
      <c r="P155" s="127" t="s">
        <v>1369</v>
      </c>
    </row>
    <row r="156" spans="1:16" ht="51">
      <c r="A156" s="127" t="s">
        <v>620</v>
      </c>
      <c r="B156" s="127"/>
      <c r="C156" s="128" t="s">
        <v>714</v>
      </c>
      <c r="D156" s="122">
        <v>42779</v>
      </c>
      <c r="E156" s="123" t="s">
        <v>2218</v>
      </c>
      <c r="F156" s="123" t="s">
        <v>6</v>
      </c>
      <c r="G156" s="123">
        <v>801396</v>
      </c>
      <c r="H156" s="127"/>
      <c r="I156" s="131" t="s">
        <v>2219</v>
      </c>
      <c r="J156" s="127"/>
      <c r="K156" s="127"/>
      <c r="L156" s="127"/>
      <c r="M156" s="127"/>
      <c r="N156" s="133">
        <v>0</v>
      </c>
      <c r="O156" s="133">
        <v>2043.81</v>
      </c>
      <c r="P156" s="127" t="s">
        <v>1369</v>
      </c>
    </row>
    <row r="157" spans="1:16" ht="51">
      <c r="A157" s="127" t="s">
        <v>620</v>
      </c>
      <c r="B157" s="127"/>
      <c r="C157" s="128" t="s">
        <v>714</v>
      </c>
      <c r="D157" s="122">
        <v>42779</v>
      </c>
      <c r="E157" s="123" t="s">
        <v>2220</v>
      </c>
      <c r="F157" s="123" t="s">
        <v>6</v>
      </c>
      <c r="G157" s="123">
        <v>800869</v>
      </c>
      <c r="H157" s="127"/>
      <c r="I157" s="131" t="s">
        <v>2221</v>
      </c>
      <c r="J157" s="127"/>
      <c r="K157" s="127"/>
      <c r="L157" s="127"/>
      <c r="M157" s="127"/>
      <c r="N157" s="133">
        <v>0</v>
      </c>
      <c r="O157" s="133">
        <v>162039.37</v>
      </c>
      <c r="P157" s="127" t="s">
        <v>1369</v>
      </c>
    </row>
    <row r="158" spans="1:16" ht="63.75">
      <c r="A158" s="127">
        <v>291</v>
      </c>
      <c r="B158" s="127"/>
      <c r="C158" s="128" t="s">
        <v>795</v>
      </c>
      <c r="D158" s="122">
        <v>42779</v>
      </c>
      <c r="E158" s="123" t="s">
        <v>1690</v>
      </c>
      <c r="F158" s="123" t="s">
        <v>11</v>
      </c>
      <c r="G158" s="123">
        <v>378150</v>
      </c>
      <c r="H158" s="127"/>
      <c r="I158" s="131" t="s">
        <v>1691</v>
      </c>
      <c r="J158" s="127"/>
      <c r="K158" s="127"/>
      <c r="L158" s="127"/>
      <c r="M158" s="127"/>
      <c r="N158" s="133">
        <v>50</v>
      </c>
      <c r="O158" s="133">
        <v>0</v>
      </c>
      <c r="P158" s="127" t="s">
        <v>1369</v>
      </c>
    </row>
    <row r="159" spans="1:16" ht="63.75">
      <c r="A159" s="127">
        <v>291</v>
      </c>
      <c r="B159" s="127"/>
      <c r="C159" s="128" t="s">
        <v>795</v>
      </c>
      <c r="D159" s="122">
        <v>42779</v>
      </c>
      <c r="E159" s="123" t="s">
        <v>1692</v>
      </c>
      <c r="F159" s="123" t="s">
        <v>11</v>
      </c>
      <c r="G159" s="123">
        <v>378149</v>
      </c>
      <c r="H159" s="127"/>
      <c r="I159" s="131" t="s">
        <v>1693</v>
      </c>
      <c r="J159" s="127"/>
      <c r="K159" s="127"/>
      <c r="L159" s="127"/>
      <c r="M159" s="127"/>
      <c r="N159" s="133">
        <v>50</v>
      </c>
      <c r="O159" s="133">
        <v>0</v>
      </c>
      <c r="P159" s="127" t="s">
        <v>1369</v>
      </c>
    </row>
    <row r="160" spans="1:16" ht="51">
      <c r="A160" s="127">
        <v>513</v>
      </c>
      <c r="B160" s="127"/>
      <c r="C160" s="128" t="s">
        <v>201</v>
      </c>
      <c r="D160" s="122">
        <v>42779</v>
      </c>
      <c r="E160" s="123" t="s">
        <v>1885</v>
      </c>
      <c r="F160" s="123" t="s">
        <v>15</v>
      </c>
      <c r="G160" s="123">
        <v>378065</v>
      </c>
      <c r="H160" s="127"/>
      <c r="I160" s="131" t="s">
        <v>1886</v>
      </c>
      <c r="J160" s="127"/>
      <c r="K160" s="127"/>
      <c r="L160" s="127"/>
      <c r="M160" s="127"/>
      <c r="N160" s="133">
        <v>50</v>
      </c>
      <c r="O160" s="133">
        <v>0</v>
      </c>
      <c r="P160" s="127" t="s">
        <v>1369</v>
      </c>
    </row>
    <row r="161" spans="1:16" ht="51">
      <c r="A161" s="127">
        <v>513</v>
      </c>
      <c r="B161" s="127"/>
      <c r="C161" s="128" t="s">
        <v>201</v>
      </c>
      <c r="D161" s="122">
        <v>42779</v>
      </c>
      <c r="E161" s="123" t="s">
        <v>1887</v>
      </c>
      <c r="F161" s="123" t="s">
        <v>15</v>
      </c>
      <c r="G161" s="123">
        <v>378061</v>
      </c>
      <c r="H161" s="127"/>
      <c r="I161" s="131" t="s">
        <v>1888</v>
      </c>
      <c r="J161" s="127"/>
      <c r="K161" s="127"/>
      <c r="L161" s="127"/>
      <c r="M161" s="127"/>
      <c r="N161" s="133">
        <v>50</v>
      </c>
      <c r="O161" s="133">
        <v>0</v>
      </c>
      <c r="P161" s="127" t="s">
        <v>1369</v>
      </c>
    </row>
    <row r="162" spans="1:16" ht="76.5">
      <c r="A162" s="127">
        <v>513</v>
      </c>
      <c r="B162" s="127"/>
      <c r="C162" s="128" t="s">
        <v>201</v>
      </c>
      <c r="D162" s="122">
        <v>42779</v>
      </c>
      <c r="E162" s="123" t="s">
        <v>1889</v>
      </c>
      <c r="F162" s="123" t="s">
        <v>15</v>
      </c>
      <c r="G162" s="123">
        <v>1659</v>
      </c>
      <c r="H162" s="127"/>
      <c r="I162" s="131" t="s">
        <v>1890</v>
      </c>
      <c r="J162" s="127"/>
      <c r="K162" s="127"/>
      <c r="L162" s="127"/>
      <c r="M162" s="127"/>
      <c r="N162" s="133">
        <v>1053.4100000000001</v>
      </c>
      <c r="O162" s="133">
        <v>0</v>
      </c>
      <c r="P162" s="127" t="s">
        <v>1369</v>
      </c>
    </row>
    <row r="163" spans="1:16" ht="89.25">
      <c r="A163" s="127">
        <v>52</v>
      </c>
      <c r="B163" s="127"/>
      <c r="C163" s="128" t="s">
        <v>704</v>
      </c>
      <c r="D163" s="122">
        <v>42779</v>
      </c>
      <c r="E163" s="123" t="s">
        <v>1567</v>
      </c>
      <c r="F163" s="123" t="s">
        <v>15</v>
      </c>
      <c r="G163" s="123">
        <v>1660</v>
      </c>
      <c r="H163" s="127"/>
      <c r="I163" s="131" t="s">
        <v>1568</v>
      </c>
      <c r="J163" s="127"/>
      <c r="K163" s="127"/>
      <c r="L163" s="127"/>
      <c r="M163" s="127"/>
      <c r="N163" s="133">
        <v>876.42000000000007</v>
      </c>
      <c r="O163" s="133">
        <v>0</v>
      </c>
      <c r="P163" s="127" t="s">
        <v>1369</v>
      </c>
    </row>
    <row r="164" spans="1:16" ht="76.5">
      <c r="A164" s="127">
        <v>513</v>
      </c>
      <c r="B164" s="127"/>
      <c r="C164" s="128" t="s">
        <v>201</v>
      </c>
      <c r="D164" s="122">
        <v>42779</v>
      </c>
      <c r="E164" s="123" t="s">
        <v>1891</v>
      </c>
      <c r="F164" s="123" t="s">
        <v>15</v>
      </c>
      <c r="G164" s="123">
        <v>1663</v>
      </c>
      <c r="H164" s="127"/>
      <c r="I164" s="131" t="s">
        <v>1892</v>
      </c>
      <c r="J164" s="127"/>
      <c r="K164" s="127"/>
      <c r="L164" s="127"/>
      <c r="M164" s="127"/>
      <c r="N164" s="133">
        <v>850.84</v>
      </c>
      <c r="O164" s="133">
        <v>0</v>
      </c>
      <c r="P164" s="127" t="s">
        <v>1369</v>
      </c>
    </row>
    <row r="165" spans="1:16" ht="89.25">
      <c r="A165" s="127">
        <v>52</v>
      </c>
      <c r="B165" s="127"/>
      <c r="C165" s="128" t="s">
        <v>704</v>
      </c>
      <c r="D165" s="122">
        <v>42779</v>
      </c>
      <c r="E165" s="123" t="s">
        <v>1569</v>
      </c>
      <c r="F165" s="123" t="s">
        <v>6</v>
      </c>
      <c r="G165" s="123">
        <v>1661</v>
      </c>
      <c r="H165" s="127"/>
      <c r="I165" s="131" t="s">
        <v>1570</v>
      </c>
      <c r="J165" s="127"/>
      <c r="K165" s="127"/>
      <c r="L165" s="127"/>
      <c r="M165" s="127"/>
      <c r="N165" s="133">
        <v>0</v>
      </c>
      <c r="O165" s="133">
        <v>112056</v>
      </c>
      <c r="P165" s="127" t="s">
        <v>1369</v>
      </c>
    </row>
    <row r="166" spans="1:16" ht="89.25">
      <c r="A166" s="127">
        <v>52</v>
      </c>
      <c r="B166" s="127"/>
      <c r="C166" s="128" t="s">
        <v>704</v>
      </c>
      <c r="D166" s="122">
        <v>42779</v>
      </c>
      <c r="E166" s="123" t="s">
        <v>1571</v>
      </c>
      <c r="F166" s="123" t="s">
        <v>15</v>
      </c>
      <c r="G166" s="123">
        <v>1661</v>
      </c>
      <c r="H166" s="127"/>
      <c r="I166" s="131" t="s">
        <v>1572</v>
      </c>
      <c r="J166" s="127"/>
      <c r="K166" s="127"/>
      <c r="L166" s="127"/>
      <c r="M166" s="127"/>
      <c r="N166" s="133">
        <v>847.47</v>
      </c>
      <c r="O166" s="133">
        <v>0</v>
      </c>
      <c r="P166" s="127" t="s">
        <v>1369</v>
      </c>
    </row>
    <row r="167" spans="1:16" ht="89.25">
      <c r="A167" s="127">
        <v>52</v>
      </c>
      <c r="B167" s="127"/>
      <c r="C167" s="128" t="s">
        <v>704</v>
      </c>
      <c r="D167" s="122">
        <v>42779</v>
      </c>
      <c r="E167" s="123" t="s">
        <v>1573</v>
      </c>
      <c r="F167" s="123" t="s">
        <v>6</v>
      </c>
      <c r="G167" s="123">
        <v>1662</v>
      </c>
      <c r="H167" s="127"/>
      <c r="I167" s="131" t="s">
        <v>1574</v>
      </c>
      <c r="J167" s="127"/>
      <c r="K167" s="127"/>
      <c r="L167" s="127"/>
      <c r="M167" s="127"/>
      <c r="N167" s="133">
        <v>0</v>
      </c>
      <c r="O167" s="133">
        <v>585892.80000000005</v>
      </c>
      <c r="P167" s="127" t="s">
        <v>1369</v>
      </c>
    </row>
    <row r="168" spans="1:16" ht="89.25">
      <c r="A168" s="127">
        <v>52</v>
      </c>
      <c r="B168" s="127"/>
      <c r="C168" s="128" t="s">
        <v>704</v>
      </c>
      <c r="D168" s="122">
        <v>42779</v>
      </c>
      <c r="E168" s="123" t="s">
        <v>1575</v>
      </c>
      <c r="F168" s="123" t="s">
        <v>15</v>
      </c>
      <c r="G168" s="123">
        <v>1662</v>
      </c>
      <c r="H168" s="127"/>
      <c r="I168" s="131" t="s">
        <v>1576</v>
      </c>
      <c r="J168" s="127"/>
      <c r="K168" s="127"/>
      <c r="L168" s="127"/>
      <c r="M168" s="127"/>
      <c r="N168" s="133">
        <v>380.45</v>
      </c>
      <c r="O168" s="133">
        <v>0</v>
      </c>
      <c r="P168" s="127" t="s">
        <v>1369</v>
      </c>
    </row>
    <row r="169" spans="1:16" ht="76.5">
      <c r="A169" s="127">
        <v>513</v>
      </c>
      <c r="B169" s="127"/>
      <c r="C169" s="128" t="s">
        <v>201</v>
      </c>
      <c r="D169" s="122">
        <v>42780</v>
      </c>
      <c r="E169" s="123" t="s">
        <v>1893</v>
      </c>
      <c r="F169" s="123" t="s">
        <v>15</v>
      </c>
      <c r="G169" s="123">
        <v>1664</v>
      </c>
      <c r="H169" s="127"/>
      <c r="I169" s="131" t="s">
        <v>1894</v>
      </c>
      <c r="J169" s="127"/>
      <c r="K169" s="127"/>
      <c r="L169" s="127"/>
      <c r="M169" s="127"/>
      <c r="N169" s="133">
        <v>28876.95</v>
      </c>
      <c r="O169" s="133">
        <v>0</v>
      </c>
      <c r="P169" s="127" t="s">
        <v>1369</v>
      </c>
    </row>
    <row r="170" spans="1:16" ht="89.25">
      <c r="A170" s="127">
        <v>291</v>
      </c>
      <c r="B170" s="127"/>
      <c r="C170" s="128" t="s">
        <v>795</v>
      </c>
      <c r="D170" s="122">
        <v>42780</v>
      </c>
      <c r="E170" s="123" t="s">
        <v>1694</v>
      </c>
      <c r="F170" s="123" t="s">
        <v>15</v>
      </c>
      <c r="G170" s="123">
        <v>1665</v>
      </c>
      <c r="H170" s="127"/>
      <c r="I170" s="131" t="s">
        <v>1695</v>
      </c>
      <c r="J170" s="127"/>
      <c r="K170" s="127"/>
      <c r="L170" s="127"/>
      <c r="M170" s="127"/>
      <c r="N170" s="133">
        <v>613</v>
      </c>
      <c r="O170" s="133">
        <v>0</v>
      </c>
      <c r="P170" s="127" t="s">
        <v>1369</v>
      </c>
    </row>
    <row r="171" spans="1:16" ht="76.5">
      <c r="A171" s="127" t="s">
        <v>621</v>
      </c>
      <c r="B171" s="127"/>
      <c r="C171" s="128" t="s">
        <v>715</v>
      </c>
      <c r="D171" s="122">
        <v>42780</v>
      </c>
      <c r="E171" s="123" t="s">
        <v>1446</v>
      </c>
      <c r="F171" s="123" t="s">
        <v>15</v>
      </c>
      <c r="G171" s="123">
        <v>1670</v>
      </c>
      <c r="H171" s="127"/>
      <c r="I171" s="131" t="s">
        <v>1447</v>
      </c>
      <c r="J171" s="127"/>
      <c r="K171" s="127"/>
      <c r="L171" s="127"/>
      <c r="M171" s="127"/>
      <c r="N171" s="133">
        <v>438.55</v>
      </c>
      <c r="O171" s="133">
        <v>0</v>
      </c>
      <c r="P171" s="127" t="s">
        <v>1369</v>
      </c>
    </row>
    <row r="172" spans="1:16" ht="76.5">
      <c r="A172" s="127" t="s">
        <v>621</v>
      </c>
      <c r="B172" s="127"/>
      <c r="C172" s="128" t="s">
        <v>715</v>
      </c>
      <c r="D172" s="122">
        <v>42780</v>
      </c>
      <c r="E172" s="123" t="s">
        <v>1448</v>
      </c>
      <c r="F172" s="123" t="s">
        <v>15</v>
      </c>
      <c r="G172" s="123">
        <v>1669</v>
      </c>
      <c r="H172" s="127"/>
      <c r="I172" s="131" t="s">
        <v>1449</v>
      </c>
      <c r="J172" s="127"/>
      <c r="K172" s="127"/>
      <c r="L172" s="127"/>
      <c r="M172" s="127"/>
      <c r="N172" s="133">
        <v>2426.7800000000002</v>
      </c>
      <c r="O172" s="133">
        <v>0</v>
      </c>
      <c r="P172" s="127" t="s">
        <v>1369</v>
      </c>
    </row>
    <row r="173" spans="1:16" ht="51">
      <c r="A173" s="127" t="s">
        <v>620</v>
      </c>
      <c r="B173" s="127"/>
      <c r="C173" s="128" t="s">
        <v>714</v>
      </c>
      <c r="D173" s="122">
        <v>42780</v>
      </c>
      <c r="E173" s="123" t="s">
        <v>2222</v>
      </c>
      <c r="F173" s="123" t="s">
        <v>15</v>
      </c>
      <c r="G173" s="123">
        <v>378453</v>
      </c>
      <c r="H173" s="127"/>
      <c r="I173" s="131" t="s">
        <v>2223</v>
      </c>
      <c r="J173" s="127"/>
      <c r="K173" s="127"/>
      <c r="L173" s="127"/>
      <c r="M173" s="127"/>
      <c r="N173" s="133">
        <v>50</v>
      </c>
      <c r="O173" s="133">
        <v>0</v>
      </c>
      <c r="P173" s="127" t="s">
        <v>1369</v>
      </c>
    </row>
    <row r="174" spans="1:16" ht="51">
      <c r="A174" s="127" t="s">
        <v>620</v>
      </c>
      <c r="B174" s="127"/>
      <c r="C174" s="128" t="s">
        <v>714</v>
      </c>
      <c r="D174" s="122">
        <v>42780</v>
      </c>
      <c r="E174" s="123" t="s">
        <v>2224</v>
      </c>
      <c r="F174" s="123" t="s">
        <v>6</v>
      </c>
      <c r="G174" s="123">
        <v>378452</v>
      </c>
      <c r="H174" s="127"/>
      <c r="I174" s="131" t="s">
        <v>2225</v>
      </c>
      <c r="J174" s="127"/>
      <c r="K174" s="127"/>
      <c r="L174" s="127"/>
      <c r="M174" s="127"/>
      <c r="N174" s="133">
        <v>0</v>
      </c>
      <c r="O174" s="133">
        <v>177675.30000000002</v>
      </c>
      <c r="P174" s="127" t="s">
        <v>1369</v>
      </c>
    </row>
    <row r="175" spans="1:16" ht="63.75">
      <c r="A175" s="127">
        <v>291</v>
      </c>
      <c r="B175" s="127"/>
      <c r="C175" s="128" t="s">
        <v>795</v>
      </c>
      <c r="D175" s="122">
        <v>42781</v>
      </c>
      <c r="E175" s="123" t="s">
        <v>1696</v>
      </c>
      <c r="F175" s="123" t="s">
        <v>11</v>
      </c>
      <c r="G175" s="123">
        <v>380178</v>
      </c>
      <c r="H175" s="127"/>
      <c r="I175" s="131" t="s">
        <v>1697</v>
      </c>
      <c r="J175" s="127"/>
      <c r="K175" s="127"/>
      <c r="L175" s="127"/>
      <c r="M175" s="127"/>
      <c r="N175" s="133">
        <v>50</v>
      </c>
      <c r="O175" s="133">
        <v>0</v>
      </c>
      <c r="P175" s="127" t="s">
        <v>1369</v>
      </c>
    </row>
    <row r="176" spans="1:16" ht="51">
      <c r="A176" s="127" t="s">
        <v>620</v>
      </c>
      <c r="B176" s="127"/>
      <c r="C176" s="128" t="s">
        <v>714</v>
      </c>
      <c r="D176" s="122">
        <v>42781</v>
      </c>
      <c r="E176" s="123" t="s">
        <v>2226</v>
      </c>
      <c r="F176" s="123" t="s">
        <v>15</v>
      </c>
      <c r="G176" s="123">
        <v>379447</v>
      </c>
      <c r="H176" s="127"/>
      <c r="I176" s="131" t="s">
        <v>2227</v>
      </c>
      <c r="J176" s="127"/>
      <c r="K176" s="127"/>
      <c r="L176" s="127"/>
      <c r="M176" s="127"/>
      <c r="N176" s="133">
        <v>50</v>
      </c>
      <c r="O176" s="133">
        <v>0</v>
      </c>
      <c r="P176" s="127" t="s">
        <v>1369</v>
      </c>
    </row>
    <row r="177" spans="1:16" ht="51">
      <c r="A177" s="127" t="s">
        <v>620</v>
      </c>
      <c r="B177" s="127"/>
      <c r="C177" s="128" t="s">
        <v>714</v>
      </c>
      <c r="D177" s="122">
        <v>42781</v>
      </c>
      <c r="E177" s="123" t="s">
        <v>2228</v>
      </c>
      <c r="F177" s="123" t="s">
        <v>6</v>
      </c>
      <c r="G177" s="123">
        <v>379446</v>
      </c>
      <c r="H177" s="127"/>
      <c r="I177" s="131" t="s">
        <v>2229</v>
      </c>
      <c r="J177" s="127"/>
      <c r="K177" s="127"/>
      <c r="L177" s="127"/>
      <c r="M177" s="127"/>
      <c r="N177" s="133">
        <v>0</v>
      </c>
      <c r="O177" s="133">
        <v>47537.4</v>
      </c>
      <c r="P177" s="127" t="s">
        <v>1369</v>
      </c>
    </row>
    <row r="178" spans="1:16" ht="51">
      <c r="A178" s="127" t="s">
        <v>621</v>
      </c>
      <c r="B178" s="127"/>
      <c r="C178" s="128" t="s">
        <v>715</v>
      </c>
      <c r="D178" s="122">
        <v>42781</v>
      </c>
      <c r="E178" s="123" t="s">
        <v>2705</v>
      </c>
      <c r="F178" s="123" t="s">
        <v>11</v>
      </c>
      <c r="G178" s="123">
        <v>8888</v>
      </c>
      <c r="H178" s="127"/>
      <c r="I178" s="131" t="s">
        <v>2706</v>
      </c>
      <c r="J178" s="127"/>
      <c r="K178" s="127"/>
      <c r="L178" s="127"/>
      <c r="M178" s="127"/>
      <c r="N178" s="133">
        <v>270.41000000000003</v>
      </c>
      <c r="O178" s="133">
        <v>0</v>
      </c>
      <c r="P178" s="127" t="s">
        <v>1369</v>
      </c>
    </row>
    <row r="179" spans="1:16" ht="89.25">
      <c r="A179" s="127" t="s">
        <v>621</v>
      </c>
      <c r="B179" s="127"/>
      <c r="C179" s="128" t="s">
        <v>715</v>
      </c>
      <c r="D179" s="122">
        <v>42781</v>
      </c>
      <c r="E179" s="123" t="s">
        <v>1450</v>
      </c>
      <c r="F179" s="123" t="s">
        <v>15</v>
      </c>
      <c r="G179" s="123">
        <v>1671</v>
      </c>
      <c r="H179" s="127"/>
      <c r="I179" s="131" t="s">
        <v>1451</v>
      </c>
      <c r="J179" s="127"/>
      <c r="K179" s="127"/>
      <c r="L179" s="127"/>
      <c r="M179" s="127"/>
      <c r="N179" s="133">
        <v>395.40000000000003</v>
      </c>
      <c r="O179" s="133">
        <v>0</v>
      </c>
      <c r="P179" s="127" t="s">
        <v>1369</v>
      </c>
    </row>
    <row r="180" spans="1:16" ht="76.5">
      <c r="A180" s="127" t="s">
        <v>621</v>
      </c>
      <c r="B180" s="127"/>
      <c r="C180" s="128" t="s">
        <v>715</v>
      </c>
      <c r="D180" s="122">
        <v>42781</v>
      </c>
      <c r="E180" s="123" t="s">
        <v>1452</v>
      </c>
      <c r="F180" s="123" t="s">
        <v>15</v>
      </c>
      <c r="G180" s="123">
        <v>1674</v>
      </c>
      <c r="H180" s="127"/>
      <c r="I180" s="131" t="s">
        <v>1453</v>
      </c>
      <c r="J180" s="127"/>
      <c r="K180" s="127"/>
      <c r="L180" s="127"/>
      <c r="M180" s="127"/>
      <c r="N180" s="133">
        <v>668.91</v>
      </c>
      <c r="O180" s="133">
        <v>0</v>
      </c>
      <c r="P180" s="127" t="s">
        <v>1369</v>
      </c>
    </row>
    <row r="181" spans="1:16" ht="63.75">
      <c r="A181" s="127" t="s">
        <v>621</v>
      </c>
      <c r="B181" s="127"/>
      <c r="C181" s="128" t="s">
        <v>715</v>
      </c>
      <c r="D181" s="122">
        <v>42781</v>
      </c>
      <c r="E181" s="123" t="s">
        <v>1454</v>
      </c>
      <c r="F181" s="123" t="s">
        <v>15</v>
      </c>
      <c r="G181" s="123">
        <v>1673</v>
      </c>
      <c r="H181" s="127"/>
      <c r="I181" s="131" t="s">
        <v>1455</v>
      </c>
      <c r="J181" s="127"/>
      <c r="K181" s="127"/>
      <c r="L181" s="127"/>
      <c r="M181" s="127"/>
      <c r="N181" s="133">
        <v>591.53</v>
      </c>
      <c r="O181" s="133">
        <v>0</v>
      </c>
      <c r="P181" s="127" t="s">
        <v>1369</v>
      </c>
    </row>
    <row r="182" spans="1:16" ht="76.5">
      <c r="A182" s="127" t="s">
        <v>621</v>
      </c>
      <c r="B182" s="127"/>
      <c r="C182" s="128" t="s">
        <v>715</v>
      </c>
      <c r="D182" s="122">
        <v>42781</v>
      </c>
      <c r="E182" s="123" t="s">
        <v>1456</v>
      </c>
      <c r="F182" s="123" t="s">
        <v>15</v>
      </c>
      <c r="G182" s="123">
        <v>1672</v>
      </c>
      <c r="H182" s="127"/>
      <c r="I182" s="131" t="s">
        <v>1457</v>
      </c>
      <c r="J182" s="127"/>
      <c r="K182" s="127"/>
      <c r="L182" s="127"/>
      <c r="M182" s="127"/>
      <c r="N182" s="133">
        <v>711.72</v>
      </c>
      <c r="O182" s="133">
        <v>0</v>
      </c>
      <c r="P182" s="127" t="s">
        <v>1369</v>
      </c>
    </row>
    <row r="183" spans="1:16" ht="63.75">
      <c r="A183" s="127" t="s">
        <v>620</v>
      </c>
      <c r="B183" s="127"/>
      <c r="C183" s="128" t="s">
        <v>714</v>
      </c>
      <c r="D183" s="122">
        <v>42782</v>
      </c>
      <c r="E183" s="123" t="s">
        <v>2230</v>
      </c>
      <c r="F183" s="123" t="s">
        <v>6</v>
      </c>
      <c r="G183" s="123">
        <v>879814</v>
      </c>
      <c r="H183" s="127"/>
      <c r="I183" s="131" t="s">
        <v>2231</v>
      </c>
      <c r="J183" s="127"/>
      <c r="K183" s="127"/>
      <c r="L183" s="127"/>
      <c r="M183" s="127"/>
      <c r="N183" s="133">
        <v>0</v>
      </c>
      <c r="O183" s="133">
        <v>0.01</v>
      </c>
      <c r="P183" s="127" t="s">
        <v>1369</v>
      </c>
    </row>
    <row r="184" spans="1:16" ht="51">
      <c r="A184" s="127">
        <v>513</v>
      </c>
      <c r="B184" s="127"/>
      <c r="C184" s="128" t="s">
        <v>201</v>
      </c>
      <c r="D184" s="122">
        <v>42782</v>
      </c>
      <c r="E184" s="123" t="s">
        <v>1895</v>
      </c>
      <c r="F184" s="123" t="s">
        <v>15</v>
      </c>
      <c r="G184" s="123">
        <v>381423</v>
      </c>
      <c r="H184" s="127"/>
      <c r="I184" s="131" t="s">
        <v>1896</v>
      </c>
      <c r="J184" s="127"/>
      <c r="K184" s="127"/>
      <c r="L184" s="127"/>
      <c r="M184" s="127"/>
      <c r="N184" s="133">
        <v>50</v>
      </c>
      <c r="O184" s="133">
        <v>0</v>
      </c>
      <c r="P184" s="127" t="s">
        <v>1369</v>
      </c>
    </row>
    <row r="185" spans="1:16" ht="89.25">
      <c r="A185" s="127" t="s">
        <v>621</v>
      </c>
      <c r="B185" s="127"/>
      <c r="C185" s="128" t="s">
        <v>715</v>
      </c>
      <c r="D185" s="122">
        <v>42782</v>
      </c>
      <c r="E185" s="123" t="s">
        <v>1458</v>
      </c>
      <c r="F185" s="123" t="s">
        <v>15</v>
      </c>
      <c r="G185" s="123">
        <v>1675</v>
      </c>
      <c r="H185" s="127"/>
      <c r="I185" s="131" t="s">
        <v>1459</v>
      </c>
      <c r="J185" s="127"/>
      <c r="K185" s="127"/>
      <c r="L185" s="127"/>
      <c r="M185" s="127"/>
      <c r="N185" s="133">
        <v>273.36</v>
      </c>
      <c r="O185" s="133">
        <v>0</v>
      </c>
      <c r="P185" s="127" t="s">
        <v>1369</v>
      </c>
    </row>
    <row r="186" spans="1:16" ht="76.5">
      <c r="A186" s="127" t="s">
        <v>621</v>
      </c>
      <c r="B186" s="127"/>
      <c r="C186" s="128" t="s">
        <v>715</v>
      </c>
      <c r="D186" s="122">
        <v>42782</v>
      </c>
      <c r="E186" s="123" t="s">
        <v>1460</v>
      </c>
      <c r="F186" s="123" t="s">
        <v>15</v>
      </c>
      <c r="G186" s="123">
        <v>1677</v>
      </c>
      <c r="H186" s="127"/>
      <c r="I186" s="131" t="s">
        <v>1461</v>
      </c>
      <c r="J186" s="127"/>
      <c r="K186" s="127"/>
      <c r="L186" s="127"/>
      <c r="M186" s="127"/>
      <c r="N186" s="133">
        <v>289</v>
      </c>
      <c r="O186" s="133">
        <v>0</v>
      </c>
      <c r="P186" s="127" t="s">
        <v>1369</v>
      </c>
    </row>
    <row r="187" spans="1:16" ht="76.5">
      <c r="A187" s="127" t="s">
        <v>621</v>
      </c>
      <c r="B187" s="127"/>
      <c r="C187" s="128" t="s">
        <v>715</v>
      </c>
      <c r="D187" s="122">
        <v>42782</v>
      </c>
      <c r="E187" s="123" t="s">
        <v>1462</v>
      </c>
      <c r="F187" s="123" t="s">
        <v>15</v>
      </c>
      <c r="G187" s="123">
        <v>1678</v>
      </c>
      <c r="H187" s="127"/>
      <c r="I187" s="131" t="s">
        <v>1463</v>
      </c>
      <c r="J187" s="127"/>
      <c r="K187" s="127"/>
      <c r="L187" s="127"/>
      <c r="M187" s="127"/>
      <c r="N187" s="133">
        <v>419.21000000000004</v>
      </c>
      <c r="O187" s="133">
        <v>0</v>
      </c>
      <c r="P187" s="127" t="s">
        <v>1369</v>
      </c>
    </row>
    <row r="188" spans="1:16" ht="51">
      <c r="A188" s="127">
        <v>513</v>
      </c>
      <c r="B188" s="127"/>
      <c r="C188" s="128" t="s">
        <v>201</v>
      </c>
      <c r="D188" s="122">
        <v>42783</v>
      </c>
      <c r="E188" s="123" t="s">
        <v>1897</v>
      </c>
      <c r="F188" s="123" t="s">
        <v>11</v>
      </c>
      <c r="G188" s="123">
        <v>880001</v>
      </c>
      <c r="H188" s="127"/>
      <c r="I188" s="131" t="s">
        <v>1898</v>
      </c>
      <c r="J188" s="127"/>
      <c r="K188" s="127"/>
      <c r="L188" s="127"/>
      <c r="M188" s="127"/>
      <c r="N188" s="133">
        <v>0</v>
      </c>
      <c r="O188" s="133">
        <v>760.02</v>
      </c>
      <c r="P188" s="127" t="s">
        <v>1369</v>
      </c>
    </row>
    <row r="189" spans="1:16" ht="76.5">
      <c r="A189" s="127" t="s">
        <v>620</v>
      </c>
      <c r="B189" s="127"/>
      <c r="C189" s="128" t="s">
        <v>714</v>
      </c>
      <c r="D189" s="122">
        <v>42783</v>
      </c>
      <c r="E189" s="123" t="s">
        <v>2232</v>
      </c>
      <c r="F189" s="123" t="s">
        <v>6</v>
      </c>
      <c r="G189" s="123">
        <v>879954</v>
      </c>
      <c r="H189" s="127"/>
      <c r="I189" s="131" t="s">
        <v>2233</v>
      </c>
      <c r="J189" s="127"/>
      <c r="K189" s="127"/>
      <c r="L189" s="127"/>
      <c r="M189" s="127"/>
      <c r="N189" s="133">
        <v>0</v>
      </c>
      <c r="O189" s="133">
        <v>516.07000000000005</v>
      </c>
      <c r="P189" s="127" t="s">
        <v>1369</v>
      </c>
    </row>
    <row r="190" spans="1:16" ht="51">
      <c r="A190" s="127" t="s">
        <v>620</v>
      </c>
      <c r="B190" s="127"/>
      <c r="C190" s="128" t="s">
        <v>714</v>
      </c>
      <c r="D190" s="122">
        <v>42783</v>
      </c>
      <c r="E190" s="123" t="s">
        <v>2234</v>
      </c>
      <c r="F190" s="123" t="s">
        <v>6</v>
      </c>
      <c r="G190" s="123">
        <v>803500</v>
      </c>
      <c r="H190" s="127"/>
      <c r="I190" s="131" t="s">
        <v>2235</v>
      </c>
      <c r="J190" s="127"/>
      <c r="K190" s="127"/>
      <c r="L190" s="127"/>
      <c r="M190" s="127"/>
      <c r="N190" s="133">
        <v>0</v>
      </c>
      <c r="O190" s="133">
        <v>1358.26</v>
      </c>
      <c r="P190" s="127" t="s">
        <v>1369</v>
      </c>
    </row>
    <row r="191" spans="1:16" ht="51">
      <c r="A191" s="127" t="s">
        <v>621</v>
      </c>
      <c r="B191" s="127"/>
      <c r="C191" s="128" t="s">
        <v>715</v>
      </c>
      <c r="D191" s="122">
        <v>42783</v>
      </c>
      <c r="E191" s="123" t="s">
        <v>2707</v>
      </c>
      <c r="F191" s="123" t="s">
        <v>11</v>
      </c>
      <c r="G191" s="123">
        <v>9012</v>
      </c>
      <c r="H191" s="127"/>
      <c r="I191" s="131" t="s">
        <v>2708</v>
      </c>
      <c r="J191" s="127"/>
      <c r="K191" s="127"/>
      <c r="L191" s="127"/>
      <c r="M191" s="127"/>
      <c r="N191" s="133">
        <v>1747.51</v>
      </c>
      <c r="O191" s="133">
        <v>0</v>
      </c>
      <c r="P191" s="127" t="s">
        <v>1369</v>
      </c>
    </row>
    <row r="192" spans="1:16" ht="76.5">
      <c r="A192" s="127">
        <v>513</v>
      </c>
      <c r="B192" s="127"/>
      <c r="C192" s="128" t="s">
        <v>201</v>
      </c>
      <c r="D192" s="122">
        <v>42783</v>
      </c>
      <c r="E192" s="123" t="s">
        <v>1899</v>
      </c>
      <c r="F192" s="123" t="s">
        <v>15</v>
      </c>
      <c r="G192" s="123">
        <v>1698</v>
      </c>
      <c r="H192" s="127"/>
      <c r="I192" s="131" t="s">
        <v>1900</v>
      </c>
      <c r="J192" s="127"/>
      <c r="K192" s="127"/>
      <c r="L192" s="127"/>
      <c r="M192" s="127"/>
      <c r="N192" s="133">
        <v>20325</v>
      </c>
      <c r="O192" s="133">
        <v>0</v>
      </c>
      <c r="P192" s="127" t="s">
        <v>1369</v>
      </c>
    </row>
    <row r="193" spans="1:16" ht="76.5">
      <c r="A193" s="127">
        <v>513</v>
      </c>
      <c r="B193" s="127"/>
      <c r="C193" s="128" t="s">
        <v>201</v>
      </c>
      <c r="D193" s="122">
        <v>42783</v>
      </c>
      <c r="E193" s="123" t="s">
        <v>1901</v>
      </c>
      <c r="F193" s="123" t="s">
        <v>15</v>
      </c>
      <c r="G193" s="123">
        <v>1696</v>
      </c>
      <c r="H193" s="127"/>
      <c r="I193" s="131" t="s">
        <v>1902</v>
      </c>
      <c r="J193" s="127"/>
      <c r="K193" s="127"/>
      <c r="L193" s="127"/>
      <c r="M193" s="127"/>
      <c r="N193" s="133">
        <v>873.2</v>
      </c>
      <c r="O193" s="133">
        <v>0</v>
      </c>
      <c r="P193" s="127" t="s">
        <v>1369</v>
      </c>
    </row>
    <row r="194" spans="1:16" ht="76.5">
      <c r="A194" s="127">
        <v>513</v>
      </c>
      <c r="B194" s="127"/>
      <c r="C194" s="128" t="s">
        <v>201</v>
      </c>
      <c r="D194" s="122">
        <v>42783</v>
      </c>
      <c r="E194" s="123" t="s">
        <v>1903</v>
      </c>
      <c r="F194" s="123" t="s">
        <v>15</v>
      </c>
      <c r="G194" s="123">
        <v>1697</v>
      </c>
      <c r="H194" s="127"/>
      <c r="I194" s="131" t="s">
        <v>1904</v>
      </c>
      <c r="J194" s="127"/>
      <c r="K194" s="127"/>
      <c r="L194" s="127"/>
      <c r="M194" s="127"/>
      <c r="N194" s="133">
        <v>1707.31</v>
      </c>
      <c r="O194" s="133">
        <v>0</v>
      </c>
      <c r="P194" s="127" t="s">
        <v>1369</v>
      </c>
    </row>
    <row r="195" spans="1:16" ht="89.25">
      <c r="A195" s="127">
        <v>513</v>
      </c>
      <c r="B195" s="127"/>
      <c r="C195" s="128" t="s">
        <v>201</v>
      </c>
      <c r="D195" s="122">
        <v>42783</v>
      </c>
      <c r="E195" s="123" t="s">
        <v>1905</v>
      </c>
      <c r="F195" s="123" t="s">
        <v>6</v>
      </c>
      <c r="G195" s="123">
        <v>1697</v>
      </c>
      <c r="H195" s="127"/>
      <c r="I195" s="131" t="s">
        <v>1906</v>
      </c>
      <c r="J195" s="127"/>
      <c r="K195" s="127"/>
      <c r="L195" s="127"/>
      <c r="M195" s="127"/>
      <c r="N195" s="133">
        <v>0</v>
      </c>
      <c r="O195" s="133">
        <v>1458269.78</v>
      </c>
      <c r="P195" s="127" t="s">
        <v>1369</v>
      </c>
    </row>
    <row r="196" spans="1:16" ht="51">
      <c r="A196" s="127" t="s">
        <v>621</v>
      </c>
      <c r="B196" s="127"/>
      <c r="C196" s="128" t="s">
        <v>715</v>
      </c>
      <c r="D196" s="122">
        <v>42783</v>
      </c>
      <c r="E196" s="123" t="s">
        <v>2135</v>
      </c>
      <c r="F196" s="123" t="s">
        <v>1413</v>
      </c>
      <c r="G196" s="123">
        <v>12622679</v>
      </c>
      <c r="H196" s="127"/>
      <c r="I196" s="131" t="s">
        <v>2136</v>
      </c>
      <c r="J196" s="127"/>
      <c r="K196" s="127"/>
      <c r="L196" s="127"/>
      <c r="M196" s="127"/>
      <c r="N196" s="133">
        <v>0</v>
      </c>
      <c r="O196" s="133">
        <v>877.22</v>
      </c>
      <c r="P196" s="127" t="s">
        <v>1369</v>
      </c>
    </row>
    <row r="197" spans="1:16" ht="76.5">
      <c r="A197" s="127">
        <v>513</v>
      </c>
      <c r="B197" s="127"/>
      <c r="C197" s="128" t="s">
        <v>201</v>
      </c>
      <c r="D197" s="122">
        <v>42783</v>
      </c>
      <c r="E197" s="123" t="s">
        <v>1907</v>
      </c>
      <c r="F197" s="123" t="s">
        <v>15</v>
      </c>
      <c r="G197" s="123">
        <v>1707</v>
      </c>
      <c r="H197" s="127"/>
      <c r="I197" s="131" t="s">
        <v>1908</v>
      </c>
      <c r="J197" s="127"/>
      <c r="K197" s="127"/>
      <c r="L197" s="127"/>
      <c r="M197" s="127"/>
      <c r="N197" s="133">
        <v>6101</v>
      </c>
      <c r="O197" s="133">
        <v>0</v>
      </c>
      <c r="P197" s="127" t="s">
        <v>1369</v>
      </c>
    </row>
    <row r="198" spans="1:16" ht="51">
      <c r="A198" s="127" t="s">
        <v>620</v>
      </c>
      <c r="B198" s="127"/>
      <c r="C198" s="128" t="s">
        <v>714</v>
      </c>
      <c r="D198" s="122">
        <v>42783</v>
      </c>
      <c r="E198" s="123" t="s">
        <v>2236</v>
      </c>
      <c r="F198" s="123" t="s">
        <v>6</v>
      </c>
      <c r="G198" s="123">
        <v>382244</v>
      </c>
      <c r="H198" s="127"/>
      <c r="I198" s="131" t="s">
        <v>2237</v>
      </c>
      <c r="J198" s="127"/>
      <c r="K198" s="127"/>
      <c r="L198" s="127"/>
      <c r="M198" s="127"/>
      <c r="N198" s="133">
        <v>0</v>
      </c>
      <c r="O198" s="133">
        <v>20768.310000000001</v>
      </c>
      <c r="P198" s="127" t="s">
        <v>1369</v>
      </c>
    </row>
    <row r="199" spans="1:16" ht="51">
      <c r="A199" s="127" t="s">
        <v>620</v>
      </c>
      <c r="B199" s="127"/>
      <c r="C199" s="128" t="s">
        <v>714</v>
      </c>
      <c r="D199" s="122">
        <v>42783</v>
      </c>
      <c r="E199" s="123" t="s">
        <v>2238</v>
      </c>
      <c r="F199" s="123" t="s">
        <v>15</v>
      </c>
      <c r="G199" s="123">
        <v>382245</v>
      </c>
      <c r="H199" s="127"/>
      <c r="I199" s="131" t="s">
        <v>2239</v>
      </c>
      <c r="J199" s="127"/>
      <c r="K199" s="127"/>
      <c r="L199" s="127"/>
      <c r="M199" s="127"/>
      <c r="N199" s="133">
        <v>50</v>
      </c>
      <c r="O199" s="133">
        <v>0</v>
      </c>
      <c r="P199" s="127" t="s">
        <v>1369</v>
      </c>
    </row>
    <row r="200" spans="1:16" ht="51">
      <c r="A200" s="127" t="s">
        <v>620</v>
      </c>
      <c r="B200" s="127"/>
      <c r="C200" s="128" t="s">
        <v>714</v>
      </c>
      <c r="D200" s="122">
        <v>42783</v>
      </c>
      <c r="E200" s="123" t="s">
        <v>2240</v>
      </c>
      <c r="F200" s="123" t="s">
        <v>6</v>
      </c>
      <c r="G200" s="123">
        <v>382442</v>
      </c>
      <c r="H200" s="127"/>
      <c r="I200" s="131" t="s">
        <v>2241</v>
      </c>
      <c r="J200" s="127"/>
      <c r="K200" s="127"/>
      <c r="L200" s="127"/>
      <c r="M200" s="127"/>
      <c r="N200" s="133">
        <v>0</v>
      </c>
      <c r="O200" s="133">
        <v>27716.73</v>
      </c>
      <c r="P200" s="127" t="s">
        <v>1369</v>
      </c>
    </row>
    <row r="201" spans="1:16" ht="51">
      <c r="A201" s="127" t="s">
        <v>620</v>
      </c>
      <c r="B201" s="127"/>
      <c r="C201" s="128" t="s">
        <v>714</v>
      </c>
      <c r="D201" s="122">
        <v>42783</v>
      </c>
      <c r="E201" s="123" t="s">
        <v>2242</v>
      </c>
      <c r="F201" s="123" t="s">
        <v>15</v>
      </c>
      <c r="G201" s="123">
        <v>382443</v>
      </c>
      <c r="H201" s="127"/>
      <c r="I201" s="131" t="s">
        <v>2243</v>
      </c>
      <c r="J201" s="127"/>
      <c r="K201" s="127"/>
      <c r="L201" s="127"/>
      <c r="M201" s="127"/>
      <c r="N201" s="133">
        <v>50</v>
      </c>
      <c r="O201" s="133">
        <v>0</v>
      </c>
      <c r="P201" s="127" t="s">
        <v>1369</v>
      </c>
    </row>
    <row r="202" spans="1:16" ht="76.5">
      <c r="A202" s="127" t="s">
        <v>621</v>
      </c>
      <c r="B202" s="127"/>
      <c r="C202" s="128" t="s">
        <v>715</v>
      </c>
      <c r="D202" s="122">
        <v>42786</v>
      </c>
      <c r="E202" s="123" t="s">
        <v>2709</v>
      </c>
      <c r="F202" s="123" t="s">
        <v>11</v>
      </c>
      <c r="G202" s="123">
        <v>880115</v>
      </c>
      <c r="H202" s="127"/>
      <c r="I202" s="131" t="s">
        <v>2710</v>
      </c>
      <c r="J202" s="127"/>
      <c r="K202" s="127"/>
      <c r="L202" s="127"/>
      <c r="M202" s="127"/>
      <c r="N202" s="133">
        <v>50</v>
      </c>
      <c r="O202" s="133">
        <v>0</v>
      </c>
      <c r="P202" s="127" t="s">
        <v>1369</v>
      </c>
    </row>
    <row r="203" spans="1:16" ht="76.5">
      <c r="A203" s="127" t="s">
        <v>621</v>
      </c>
      <c r="B203" s="127"/>
      <c r="C203" s="128" t="s">
        <v>715</v>
      </c>
      <c r="D203" s="122">
        <v>42786</v>
      </c>
      <c r="E203" s="123" t="s">
        <v>2711</v>
      </c>
      <c r="F203" s="123" t="s">
        <v>11</v>
      </c>
      <c r="G203" s="123">
        <v>880113</v>
      </c>
      <c r="H203" s="127"/>
      <c r="I203" s="131" t="s">
        <v>2712</v>
      </c>
      <c r="J203" s="127"/>
      <c r="K203" s="127"/>
      <c r="L203" s="127"/>
      <c r="M203" s="127"/>
      <c r="N203" s="133">
        <v>50</v>
      </c>
      <c r="O203" s="133">
        <v>0</v>
      </c>
      <c r="P203" s="127" t="s">
        <v>1369</v>
      </c>
    </row>
    <row r="204" spans="1:16" ht="76.5">
      <c r="A204" s="127" t="s">
        <v>621</v>
      </c>
      <c r="B204" s="127"/>
      <c r="C204" s="128" t="s">
        <v>715</v>
      </c>
      <c r="D204" s="122">
        <v>42786</v>
      </c>
      <c r="E204" s="123" t="s">
        <v>2713</v>
      </c>
      <c r="F204" s="123" t="s">
        <v>11</v>
      </c>
      <c r="G204" s="123">
        <v>880111</v>
      </c>
      <c r="H204" s="127"/>
      <c r="I204" s="131" t="s">
        <v>2714</v>
      </c>
      <c r="J204" s="127"/>
      <c r="K204" s="127"/>
      <c r="L204" s="127"/>
      <c r="M204" s="127"/>
      <c r="N204" s="133">
        <v>50</v>
      </c>
      <c r="O204" s="133">
        <v>0</v>
      </c>
      <c r="P204" s="127" t="s">
        <v>1369</v>
      </c>
    </row>
    <row r="205" spans="1:16" ht="76.5">
      <c r="A205" s="127" t="s">
        <v>621</v>
      </c>
      <c r="B205" s="127"/>
      <c r="C205" s="128" t="s">
        <v>715</v>
      </c>
      <c r="D205" s="122">
        <v>42786</v>
      </c>
      <c r="E205" s="123" t="s">
        <v>2715</v>
      </c>
      <c r="F205" s="123" t="s">
        <v>11</v>
      </c>
      <c r="G205" s="123">
        <v>880109</v>
      </c>
      <c r="H205" s="127"/>
      <c r="I205" s="131" t="s">
        <v>2716</v>
      </c>
      <c r="J205" s="127"/>
      <c r="K205" s="127"/>
      <c r="L205" s="127"/>
      <c r="M205" s="127"/>
      <c r="N205" s="133">
        <v>50</v>
      </c>
      <c r="O205" s="133">
        <v>0</v>
      </c>
      <c r="P205" s="127" t="s">
        <v>1369</v>
      </c>
    </row>
    <row r="206" spans="1:16" ht="76.5">
      <c r="A206" s="127" t="s">
        <v>621</v>
      </c>
      <c r="B206" s="127"/>
      <c r="C206" s="128" t="s">
        <v>715</v>
      </c>
      <c r="D206" s="122">
        <v>42786</v>
      </c>
      <c r="E206" s="123" t="s">
        <v>2717</v>
      </c>
      <c r="F206" s="123" t="s">
        <v>11</v>
      </c>
      <c r="G206" s="123">
        <v>880105</v>
      </c>
      <c r="H206" s="127"/>
      <c r="I206" s="131" t="s">
        <v>2718</v>
      </c>
      <c r="J206" s="127"/>
      <c r="K206" s="127"/>
      <c r="L206" s="127"/>
      <c r="M206" s="127"/>
      <c r="N206" s="133">
        <v>50</v>
      </c>
      <c r="O206" s="133">
        <v>0</v>
      </c>
      <c r="P206" s="127" t="s">
        <v>1369</v>
      </c>
    </row>
    <row r="207" spans="1:16" ht="76.5">
      <c r="A207" s="127" t="s">
        <v>621</v>
      </c>
      <c r="B207" s="127"/>
      <c r="C207" s="128" t="s">
        <v>715</v>
      </c>
      <c r="D207" s="122">
        <v>42786</v>
      </c>
      <c r="E207" s="123" t="s">
        <v>2719</v>
      </c>
      <c r="F207" s="123" t="s">
        <v>11</v>
      </c>
      <c r="G207" s="123">
        <v>880103</v>
      </c>
      <c r="H207" s="127"/>
      <c r="I207" s="131" t="s">
        <v>2720</v>
      </c>
      <c r="J207" s="127"/>
      <c r="K207" s="127"/>
      <c r="L207" s="127"/>
      <c r="M207" s="127"/>
      <c r="N207" s="133">
        <v>50</v>
      </c>
      <c r="O207" s="133">
        <v>0</v>
      </c>
      <c r="P207" s="127" t="s">
        <v>1369</v>
      </c>
    </row>
    <row r="208" spans="1:16" ht="76.5">
      <c r="A208" s="127">
        <v>86</v>
      </c>
      <c r="B208" s="127"/>
      <c r="C208" s="128" t="s">
        <v>711</v>
      </c>
      <c r="D208" s="122">
        <v>42786</v>
      </c>
      <c r="E208" s="123" t="s">
        <v>1600</v>
      </c>
      <c r="F208" s="123" t="s">
        <v>6</v>
      </c>
      <c r="G208" s="123">
        <v>880085</v>
      </c>
      <c r="H208" s="127"/>
      <c r="I208" s="131" t="s">
        <v>1601</v>
      </c>
      <c r="J208" s="127"/>
      <c r="K208" s="127"/>
      <c r="L208" s="127"/>
      <c r="M208" s="127"/>
      <c r="N208" s="133">
        <v>0</v>
      </c>
      <c r="O208" s="133">
        <v>228034.4</v>
      </c>
      <c r="P208" s="127" t="s">
        <v>1369</v>
      </c>
    </row>
    <row r="209" spans="1:16" ht="76.5">
      <c r="A209" s="127" t="s">
        <v>621</v>
      </c>
      <c r="B209" s="127"/>
      <c r="C209" s="128" t="s">
        <v>715</v>
      </c>
      <c r="D209" s="122">
        <v>42786</v>
      </c>
      <c r="E209" s="123" t="s">
        <v>2721</v>
      </c>
      <c r="F209" s="123" t="s">
        <v>11</v>
      </c>
      <c r="G209" s="123">
        <v>880055</v>
      </c>
      <c r="H209" s="127"/>
      <c r="I209" s="131" t="s">
        <v>2722</v>
      </c>
      <c r="J209" s="127"/>
      <c r="K209" s="127"/>
      <c r="L209" s="127"/>
      <c r="M209" s="127"/>
      <c r="N209" s="133">
        <v>50</v>
      </c>
      <c r="O209" s="133">
        <v>0</v>
      </c>
      <c r="P209" s="127" t="s">
        <v>1369</v>
      </c>
    </row>
    <row r="210" spans="1:16" ht="76.5">
      <c r="A210" s="127" t="s">
        <v>621</v>
      </c>
      <c r="B210" s="127"/>
      <c r="C210" s="128" t="s">
        <v>715</v>
      </c>
      <c r="D210" s="122">
        <v>42786</v>
      </c>
      <c r="E210" s="123" t="s">
        <v>2723</v>
      </c>
      <c r="F210" s="123" t="s">
        <v>11</v>
      </c>
      <c r="G210" s="123">
        <v>880051</v>
      </c>
      <c r="H210" s="127"/>
      <c r="I210" s="131" t="s">
        <v>2724</v>
      </c>
      <c r="J210" s="127"/>
      <c r="K210" s="127"/>
      <c r="L210" s="127"/>
      <c r="M210" s="127"/>
      <c r="N210" s="133">
        <v>50</v>
      </c>
      <c r="O210" s="133">
        <v>0</v>
      </c>
      <c r="P210" s="127" t="s">
        <v>1369</v>
      </c>
    </row>
    <row r="211" spans="1:16" ht="76.5">
      <c r="A211" s="127" t="s">
        <v>621</v>
      </c>
      <c r="B211" s="127"/>
      <c r="C211" s="128" t="s">
        <v>715</v>
      </c>
      <c r="D211" s="122">
        <v>42786</v>
      </c>
      <c r="E211" s="123" t="s">
        <v>2725</v>
      </c>
      <c r="F211" s="123" t="s">
        <v>11</v>
      </c>
      <c r="G211" s="123">
        <v>880047</v>
      </c>
      <c r="H211" s="127"/>
      <c r="I211" s="131" t="s">
        <v>2726</v>
      </c>
      <c r="J211" s="127"/>
      <c r="K211" s="127"/>
      <c r="L211" s="127"/>
      <c r="M211" s="127"/>
      <c r="N211" s="133">
        <v>50</v>
      </c>
      <c r="O211" s="133">
        <v>0</v>
      </c>
      <c r="P211" s="127" t="s">
        <v>1369</v>
      </c>
    </row>
    <row r="212" spans="1:16" ht="76.5">
      <c r="A212" s="127" t="s">
        <v>621</v>
      </c>
      <c r="B212" s="127"/>
      <c r="C212" s="128" t="s">
        <v>715</v>
      </c>
      <c r="D212" s="122">
        <v>42786</v>
      </c>
      <c r="E212" s="123" t="s">
        <v>2727</v>
      </c>
      <c r="F212" s="123" t="s">
        <v>11</v>
      </c>
      <c r="G212" s="123">
        <v>880045</v>
      </c>
      <c r="H212" s="127"/>
      <c r="I212" s="131" t="s">
        <v>2728</v>
      </c>
      <c r="J212" s="127"/>
      <c r="K212" s="127"/>
      <c r="L212" s="127"/>
      <c r="M212" s="127"/>
      <c r="N212" s="133">
        <v>50</v>
      </c>
      <c r="O212" s="133">
        <v>0</v>
      </c>
      <c r="P212" s="127" t="s">
        <v>1369</v>
      </c>
    </row>
    <row r="213" spans="1:16" ht="76.5">
      <c r="A213" s="127" t="s">
        <v>621</v>
      </c>
      <c r="B213" s="127"/>
      <c r="C213" s="128" t="s">
        <v>715</v>
      </c>
      <c r="D213" s="122">
        <v>42786</v>
      </c>
      <c r="E213" s="123" t="s">
        <v>2729</v>
      </c>
      <c r="F213" s="123" t="s">
        <v>11</v>
      </c>
      <c r="G213" s="123">
        <v>880043</v>
      </c>
      <c r="H213" s="127"/>
      <c r="I213" s="131" t="s">
        <v>2730</v>
      </c>
      <c r="J213" s="127"/>
      <c r="K213" s="127"/>
      <c r="L213" s="127"/>
      <c r="M213" s="127"/>
      <c r="N213" s="133">
        <v>50</v>
      </c>
      <c r="O213" s="133">
        <v>0</v>
      </c>
      <c r="P213" s="127" t="s">
        <v>1369</v>
      </c>
    </row>
    <row r="214" spans="1:16" ht="76.5">
      <c r="A214" s="127" t="s">
        <v>621</v>
      </c>
      <c r="B214" s="127"/>
      <c r="C214" s="128" t="s">
        <v>715</v>
      </c>
      <c r="D214" s="122">
        <v>42786</v>
      </c>
      <c r="E214" s="123" t="s">
        <v>2731</v>
      </c>
      <c r="F214" s="123" t="s">
        <v>11</v>
      </c>
      <c r="G214" s="123">
        <v>880038</v>
      </c>
      <c r="H214" s="127"/>
      <c r="I214" s="131" t="s">
        <v>2732</v>
      </c>
      <c r="J214" s="127"/>
      <c r="K214" s="127"/>
      <c r="L214" s="127"/>
      <c r="M214" s="127"/>
      <c r="N214" s="133">
        <v>50</v>
      </c>
      <c r="O214" s="133">
        <v>0</v>
      </c>
      <c r="P214" s="127" t="s">
        <v>1369</v>
      </c>
    </row>
    <row r="215" spans="1:16" ht="51">
      <c r="A215" s="127" t="s">
        <v>620</v>
      </c>
      <c r="B215" s="127"/>
      <c r="C215" s="128" t="s">
        <v>714</v>
      </c>
      <c r="D215" s="122">
        <v>42786</v>
      </c>
      <c r="E215" s="123" t="s">
        <v>2244</v>
      </c>
      <c r="F215" s="123" t="s">
        <v>15</v>
      </c>
      <c r="G215" s="123">
        <v>383693</v>
      </c>
      <c r="H215" s="127"/>
      <c r="I215" s="131" t="s">
        <v>2245</v>
      </c>
      <c r="J215" s="127"/>
      <c r="K215" s="127"/>
      <c r="L215" s="127"/>
      <c r="M215" s="127"/>
      <c r="N215" s="133">
        <v>50</v>
      </c>
      <c r="O215" s="133">
        <v>0</v>
      </c>
      <c r="P215" s="127" t="s">
        <v>1369</v>
      </c>
    </row>
    <row r="216" spans="1:16" ht="63.75">
      <c r="A216" s="127" t="s">
        <v>620</v>
      </c>
      <c r="B216" s="127"/>
      <c r="C216" s="128" t="s">
        <v>714</v>
      </c>
      <c r="D216" s="122">
        <v>42786</v>
      </c>
      <c r="E216" s="123" t="s">
        <v>2246</v>
      </c>
      <c r="F216" s="123" t="s">
        <v>6</v>
      </c>
      <c r="G216" s="123">
        <v>383692</v>
      </c>
      <c r="H216" s="127"/>
      <c r="I216" s="131" t="s">
        <v>2247</v>
      </c>
      <c r="J216" s="127"/>
      <c r="K216" s="127"/>
      <c r="L216" s="127"/>
      <c r="M216" s="127"/>
      <c r="N216" s="133">
        <v>0</v>
      </c>
      <c r="O216" s="133">
        <v>42953.75</v>
      </c>
      <c r="P216" s="127" t="s">
        <v>1369</v>
      </c>
    </row>
    <row r="217" spans="1:16" ht="51">
      <c r="A217" s="127" t="s">
        <v>620</v>
      </c>
      <c r="B217" s="127"/>
      <c r="C217" s="128" t="s">
        <v>714</v>
      </c>
      <c r="D217" s="122">
        <v>42786</v>
      </c>
      <c r="E217" s="123" t="s">
        <v>2248</v>
      </c>
      <c r="F217" s="123" t="s">
        <v>15</v>
      </c>
      <c r="G217" s="123">
        <v>383152</v>
      </c>
      <c r="H217" s="127"/>
      <c r="I217" s="131" t="s">
        <v>2249</v>
      </c>
      <c r="J217" s="127"/>
      <c r="K217" s="127"/>
      <c r="L217" s="127"/>
      <c r="M217" s="127"/>
      <c r="N217" s="133">
        <v>50</v>
      </c>
      <c r="O217" s="133">
        <v>0</v>
      </c>
      <c r="P217" s="127" t="s">
        <v>1369</v>
      </c>
    </row>
    <row r="218" spans="1:16" ht="51">
      <c r="A218" s="127" t="s">
        <v>620</v>
      </c>
      <c r="B218" s="127"/>
      <c r="C218" s="128" t="s">
        <v>714</v>
      </c>
      <c r="D218" s="122">
        <v>42786</v>
      </c>
      <c r="E218" s="123" t="s">
        <v>2250</v>
      </c>
      <c r="F218" s="123" t="s">
        <v>6</v>
      </c>
      <c r="G218" s="123">
        <v>383151</v>
      </c>
      <c r="H218" s="127"/>
      <c r="I218" s="131" t="s">
        <v>2251</v>
      </c>
      <c r="J218" s="127"/>
      <c r="K218" s="127"/>
      <c r="L218" s="127"/>
      <c r="M218" s="127"/>
      <c r="N218" s="133">
        <v>0</v>
      </c>
      <c r="O218" s="133">
        <v>45567.69</v>
      </c>
      <c r="P218" s="127" t="s">
        <v>1369</v>
      </c>
    </row>
    <row r="219" spans="1:16" ht="76.5">
      <c r="A219" s="127" t="s">
        <v>621</v>
      </c>
      <c r="B219" s="127"/>
      <c r="C219" s="128" t="s">
        <v>715</v>
      </c>
      <c r="D219" s="122">
        <v>42786</v>
      </c>
      <c r="E219" s="123" t="s">
        <v>1464</v>
      </c>
      <c r="F219" s="123" t="s">
        <v>15</v>
      </c>
      <c r="G219" s="123">
        <v>1703</v>
      </c>
      <c r="H219" s="127"/>
      <c r="I219" s="131" t="s">
        <v>1465</v>
      </c>
      <c r="J219" s="127"/>
      <c r="K219" s="127"/>
      <c r="L219" s="127"/>
      <c r="M219" s="127"/>
      <c r="N219" s="133">
        <v>282.35000000000002</v>
      </c>
      <c r="O219" s="133">
        <v>0</v>
      </c>
      <c r="P219" s="127" t="s">
        <v>1369</v>
      </c>
    </row>
    <row r="220" spans="1:16" ht="51">
      <c r="A220" s="127" t="s">
        <v>620</v>
      </c>
      <c r="B220" s="127"/>
      <c r="C220" s="128" t="s">
        <v>714</v>
      </c>
      <c r="D220" s="122">
        <v>42787</v>
      </c>
      <c r="E220" s="123" t="s">
        <v>2252</v>
      </c>
      <c r="F220" s="123" t="s">
        <v>15</v>
      </c>
      <c r="G220" s="123">
        <v>384894</v>
      </c>
      <c r="H220" s="127"/>
      <c r="I220" s="131" t="s">
        <v>2253</v>
      </c>
      <c r="J220" s="127"/>
      <c r="K220" s="127"/>
      <c r="L220" s="127"/>
      <c r="M220" s="127"/>
      <c r="N220" s="133">
        <v>50</v>
      </c>
      <c r="O220" s="133">
        <v>0</v>
      </c>
      <c r="P220" s="127" t="s">
        <v>1369</v>
      </c>
    </row>
    <row r="221" spans="1:16" ht="51">
      <c r="A221" s="127" t="s">
        <v>620</v>
      </c>
      <c r="B221" s="127"/>
      <c r="C221" s="128" t="s">
        <v>714</v>
      </c>
      <c r="D221" s="122">
        <v>42787</v>
      </c>
      <c r="E221" s="123" t="s">
        <v>2254</v>
      </c>
      <c r="F221" s="123" t="s">
        <v>6</v>
      </c>
      <c r="G221" s="123">
        <v>384893</v>
      </c>
      <c r="H221" s="127"/>
      <c r="I221" s="131" t="s">
        <v>2255</v>
      </c>
      <c r="J221" s="127"/>
      <c r="K221" s="127"/>
      <c r="L221" s="127"/>
      <c r="M221" s="127"/>
      <c r="N221" s="133">
        <v>0</v>
      </c>
      <c r="O221" s="133">
        <v>71320.47</v>
      </c>
      <c r="P221" s="127" t="s">
        <v>1369</v>
      </c>
    </row>
    <row r="222" spans="1:16" ht="51">
      <c r="A222" s="127">
        <v>513</v>
      </c>
      <c r="B222" s="127"/>
      <c r="C222" s="128" t="s">
        <v>201</v>
      </c>
      <c r="D222" s="122">
        <v>42787</v>
      </c>
      <c r="E222" s="123" t="s">
        <v>1909</v>
      </c>
      <c r="F222" s="123" t="s">
        <v>15</v>
      </c>
      <c r="G222" s="123">
        <v>384891</v>
      </c>
      <c r="H222" s="127"/>
      <c r="I222" s="131" t="s">
        <v>1910</v>
      </c>
      <c r="J222" s="127"/>
      <c r="K222" s="127"/>
      <c r="L222" s="127"/>
      <c r="M222" s="127"/>
      <c r="N222" s="133">
        <v>50</v>
      </c>
      <c r="O222" s="133">
        <v>0</v>
      </c>
      <c r="P222" s="127" t="s">
        <v>1369</v>
      </c>
    </row>
    <row r="223" spans="1:16" ht="51">
      <c r="A223" s="127">
        <v>513</v>
      </c>
      <c r="B223" s="127"/>
      <c r="C223" s="128" t="s">
        <v>201</v>
      </c>
      <c r="D223" s="122">
        <v>42787</v>
      </c>
      <c r="E223" s="123" t="s">
        <v>1911</v>
      </c>
      <c r="F223" s="123" t="s">
        <v>15</v>
      </c>
      <c r="G223" s="123">
        <v>384812</v>
      </c>
      <c r="H223" s="127"/>
      <c r="I223" s="131" t="s">
        <v>1912</v>
      </c>
      <c r="J223" s="127"/>
      <c r="K223" s="127"/>
      <c r="L223" s="127"/>
      <c r="M223" s="127"/>
      <c r="N223" s="133">
        <v>50</v>
      </c>
      <c r="O223" s="133">
        <v>0</v>
      </c>
      <c r="P223" s="127" t="s">
        <v>1369</v>
      </c>
    </row>
    <row r="224" spans="1:16" ht="51">
      <c r="A224" s="127">
        <v>513</v>
      </c>
      <c r="B224" s="127"/>
      <c r="C224" s="128" t="s">
        <v>201</v>
      </c>
      <c r="D224" s="122">
        <v>42787</v>
      </c>
      <c r="E224" s="123" t="s">
        <v>1913</v>
      </c>
      <c r="F224" s="123" t="s">
        <v>15</v>
      </c>
      <c r="G224" s="123">
        <v>384810</v>
      </c>
      <c r="H224" s="127"/>
      <c r="I224" s="131" t="s">
        <v>1288</v>
      </c>
      <c r="J224" s="127"/>
      <c r="K224" s="127"/>
      <c r="L224" s="127"/>
      <c r="M224" s="127"/>
      <c r="N224" s="133">
        <v>50</v>
      </c>
      <c r="O224" s="133">
        <v>0</v>
      </c>
      <c r="P224" s="127" t="s">
        <v>1369</v>
      </c>
    </row>
    <row r="225" spans="1:16" ht="51">
      <c r="A225" s="127">
        <v>513</v>
      </c>
      <c r="B225" s="127"/>
      <c r="C225" s="128" t="s">
        <v>201</v>
      </c>
      <c r="D225" s="122">
        <v>42787</v>
      </c>
      <c r="E225" s="123" t="s">
        <v>1914</v>
      </c>
      <c r="F225" s="123" t="s">
        <v>15</v>
      </c>
      <c r="G225" s="123">
        <v>384808</v>
      </c>
      <c r="H225" s="127"/>
      <c r="I225" s="131" t="s">
        <v>1347</v>
      </c>
      <c r="J225" s="127"/>
      <c r="K225" s="127"/>
      <c r="L225" s="127"/>
      <c r="M225" s="127"/>
      <c r="N225" s="133">
        <v>50</v>
      </c>
      <c r="O225" s="133">
        <v>0</v>
      </c>
      <c r="P225" s="127" t="s">
        <v>1369</v>
      </c>
    </row>
    <row r="226" spans="1:16" ht="51">
      <c r="A226" s="127" t="s">
        <v>620</v>
      </c>
      <c r="B226" s="127"/>
      <c r="C226" s="128" t="s">
        <v>714</v>
      </c>
      <c r="D226" s="122">
        <v>42787</v>
      </c>
      <c r="E226" s="123" t="s">
        <v>2256</v>
      </c>
      <c r="F226" s="123" t="s">
        <v>6</v>
      </c>
      <c r="G226" s="123">
        <v>384105</v>
      </c>
      <c r="H226" s="127"/>
      <c r="I226" s="131" t="s">
        <v>2257</v>
      </c>
      <c r="J226" s="127"/>
      <c r="K226" s="127"/>
      <c r="L226" s="127"/>
      <c r="M226" s="127"/>
      <c r="N226" s="133">
        <v>0</v>
      </c>
      <c r="O226" s="133">
        <v>38227.08</v>
      </c>
      <c r="P226" s="127" t="s">
        <v>1369</v>
      </c>
    </row>
    <row r="227" spans="1:16" ht="76.5">
      <c r="A227" s="127">
        <v>513</v>
      </c>
      <c r="B227" s="127"/>
      <c r="C227" s="128" t="s">
        <v>201</v>
      </c>
      <c r="D227" s="122">
        <v>42787</v>
      </c>
      <c r="E227" s="123" t="s">
        <v>1915</v>
      </c>
      <c r="F227" s="123" t="s">
        <v>15</v>
      </c>
      <c r="G227" s="123">
        <v>1720</v>
      </c>
      <c r="H227" s="127"/>
      <c r="I227" s="131" t="s">
        <v>1916</v>
      </c>
      <c r="J227" s="127"/>
      <c r="K227" s="127"/>
      <c r="L227" s="127"/>
      <c r="M227" s="127"/>
      <c r="N227" s="133">
        <v>6684.1</v>
      </c>
      <c r="O227" s="133">
        <v>0</v>
      </c>
      <c r="P227" s="127" t="s">
        <v>1369</v>
      </c>
    </row>
    <row r="228" spans="1:16" ht="76.5">
      <c r="A228" s="127">
        <v>513</v>
      </c>
      <c r="B228" s="127"/>
      <c r="C228" s="128" t="s">
        <v>201</v>
      </c>
      <c r="D228" s="122">
        <v>42787</v>
      </c>
      <c r="E228" s="123" t="s">
        <v>1917</v>
      </c>
      <c r="F228" s="123" t="s">
        <v>15</v>
      </c>
      <c r="G228" s="123">
        <v>1718</v>
      </c>
      <c r="H228" s="127"/>
      <c r="I228" s="131" t="s">
        <v>1918</v>
      </c>
      <c r="J228" s="127"/>
      <c r="K228" s="127"/>
      <c r="L228" s="127"/>
      <c r="M228" s="127"/>
      <c r="N228" s="133">
        <v>1552.82</v>
      </c>
      <c r="O228" s="133">
        <v>0</v>
      </c>
      <c r="P228" s="127" t="s">
        <v>1369</v>
      </c>
    </row>
    <row r="229" spans="1:16" ht="89.25">
      <c r="A229" s="127" t="s">
        <v>621</v>
      </c>
      <c r="B229" s="127"/>
      <c r="C229" s="128" t="s">
        <v>715</v>
      </c>
      <c r="D229" s="122">
        <v>42787</v>
      </c>
      <c r="E229" s="123" t="s">
        <v>1466</v>
      </c>
      <c r="F229" s="123" t="s">
        <v>15</v>
      </c>
      <c r="G229" s="123">
        <v>1721</v>
      </c>
      <c r="H229" s="127"/>
      <c r="I229" s="131" t="s">
        <v>1467</v>
      </c>
      <c r="J229" s="127"/>
      <c r="K229" s="127"/>
      <c r="L229" s="127"/>
      <c r="M229" s="127"/>
      <c r="N229" s="133">
        <v>423.05</v>
      </c>
      <c r="O229" s="133">
        <v>0</v>
      </c>
      <c r="P229" s="127" t="s">
        <v>1369</v>
      </c>
    </row>
    <row r="230" spans="1:16" ht="63.75">
      <c r="A230" s="127" t="s">
        <v>620</v>
      </c>
      <c r="B230" s="127"/>
      <c r="C230" s="128" t="s">
        <v>714</v>
      </c>
      <c r="D230" s="122">
        <v>42787</v>
      </c>
      <c r="E230" s="123" t="s">
        <v>2258</v>
      </c>
      <c r="F230" s="123" t="s">
        <v>15</v>
      </c>
      <c r="G230" s="123">
        <v>384806</v>
      </c>
      <c r="H230" s="127"/>
      <c r="I230" s="131" t="s">
        <v>2259</v>
      </c>
      <c r="J230" s="127"/>
      <c r="K230" s="127"/>
      <c r="L230" s="127"/>
      <c r="M230" s="127"/>
      <c r="N230" s="133">
        <v>50</v>
      </c>
      <c r="O230" s="133">
        <v>0</v>
      </c>
      <c r="P230" s="127" t="s">
        <v>1369</v>
      </c>
    </row>
    <row r="231" spans="1:16" ht="63.75">
      <c r="A231" s="127" t="s">
        <v>620</v>
      </c>
      <c r="B231" s="127"/>
      <c r="C231" s="128" t="s">
        <v>714</v>
      </c>
      <c r="D231" s="122">
        <v>42787</v>
      </c>
      <c r="E231" s="123" t="s">
        <v>2260</v>
      </c>
      <c r="F231" s="123" t="s">
        <v>6</v>
      </c>
      <c r="G231" s="123">
        <v>384805</v>
      </c>
      <c r="H231" s="127"/>
      <c r="I231" s="131" t="s">
        <v>2261</v>
      </c>
      <c r="J231" s="127"/>
      <c r="K231" s="127"/>
      <c r="L231" s="127"/>
      <c r="M231" s="127"/>
      <c r="N231" s="133">
        <v>0</v>
      </c>
      <c r="O231" s="133">
        <v>5545.83</v>
      </c>
      <c r="P231" s="127" t="s">
        <v>1369</v>
      </c>
    </row>
    <row r="232" spans="1:16" ht="51">
      <c r="A232" s="127" t="s">
        <v>620</v>
      </c>
      <c r="B232" s="127"/>
      <c r="C232" s="128" t="s">
        <v>714</v>
      </c>
      <c r="D232" s="122">
        <v>42787</v>
      </c>
      <c r="E232" s="123" t="s">
        <v>2262</v>
      </c>
      <c r="F232" s="123" t="s">
        <v>15</v>
      </c>
      <c r="G232" s="123">
        <v>384800</v>
      </c>
      <c r="H232" s="127"/>
      <c r="I232" s="131" t="s">
        <v>2263</v>
      </c>
      <c r="J232" s="127"/>
      <c r="K232" s="127"/>
      <c r="L232" s="127"/>
      <c r="M232" s="127"/>
      <c r="N232" s="133">
        <v>50</v>
      </c>
      <c r="O232" s="133">
        <v>0</v>
      </c>
      <c r="P232" s="127" t="s">
        <v>1369</v>
      </c>
    </row>
    <row r="233" spans="1:16" ht="51">
      <c r="A233" s="127" t="s">
        <v>620</v>
      </c>
      <c r="B233" s="127"/>
      <c r="C233" s="128" t="s">
        <v>714</v>
      </c>
      <c r="D233" s="122">
        <v>42787</v>
      </c>
      <c r="E233" s="123" t="s">
        <v>2264</v>
      </c>
      <c r="F233" s="123" t="s">
        <v>6</v>
      </c>
      <c r="G233" s="123">
        <v>384799</v>
      </c>
      <c r="H233" s="127"/>
      <c r="I233" s="131" t="s">
        <v>2265</v>
      </c>
      <c r="J233" s="127"/>
      <c r="K233" s="127"/>
      <c r="L233" s="127"/>
      <c r="M233" s="127"/>
      <c r="N233" s="133">
        <v>0</v>
      </c>
      <c r="O233" s="133">
        <v>21125.99</v>
      </c>
      <c r="P233" s="127" t="s">
        <v>1369</v>
      </c>
    </row>
    <row r="234" spans="1:16" ht="51">
      <c r="A234" s="127" t="s">
        <v>620</v>
      </c>
      <c r="B234" s="127"/>
      <c r="C234" s="128" t="s">
        <v>714</v>
      </c>
      <c r="D234" s="122">
        <v>42787</v>
      </c>
      <c r="E234" s="123" t="s">
        <v>2266</v>
      </c>
      <c r="F234" s="123" t="s">
        <v>15</v>
      </c>
      <c r="G234" s="123">
        <v>384106</v>
      </c>
      <c r="H234" s="127"/>
      <c r="I234" s="131" t="s">
        <v>2267</v>
      </c>
      <c r="J234" s="127"/>
      <c r="K234" s="127"/>
      <c r="L234" s="127"/>
      <c r="M234" s="127"/>
      <c r="N234" s="133">
        <v>50</v>
      </c>
      <c r="O234" s="133">
        <v>0</v>
      </c>
      <c r="P234" s="127" t="s">
        <v>1369</v>
      </c>
    </row>
    <row r="235" spans="1:16" ht="76.5">
      <c r="A235" s="127" t="s">
        <v>621</v>
      </c>
      <c r="B235" s="127"/>
      <c r="C235" s="128" t="s">
        <v>715</v>
      </c>
      <c r="D235" s="122">
        <v>42787</v>
      </c>
      <c r="E235" s="123" t="s">
        <v>1468</v>
      </c>
      <c r="F235" s="123" t="s">
        <v>15</v>
      </c>
      <c r="G235" s="123">
        <v>1676</v>
      </c>
      <c r="H235" s="127"/>
      <c r="I235" s="131" t="s">
        <v>1469</v>
      </c>
      <c r="J235" s="127"/>
      <c r="K235" s="127"/>
      <c r="L235" s="127"/>
      <c r="M235" s="127"/>
      <c r="N235" s="133">
        <v>638.38</v>
      </c>
      <c r="O235" s="133">
        <v>0</v>
      </c>
      <c r="P235" s="127" t="s">
        <v>1369</v>
      </c>
    </row>
    <row r="236" spans="1:16" ht="76.5">
      <c r="A236" s="127" t="s">
        <v>621</v>
      </c>
      <c r="B236" s="127"/>
      <c r="C236" s="128" t="s">
        <v>715</v>
      </c>
      <c r="D236" s="122">
        <v>42787</v>
      </c>
      <c r="E236" s="123" t="s">
        <v>1470</v>
      </c>
      <c r="F236" s="123" t="s">
        <v>15</v>
      </c>
      <c r="G236" s="123">
        <v>1728</v>
      </c>
      <c r="H236" s="127"/>
      <c r="I236" s="131" t="s">
        <v>1471</v>
      </c>
      <c r="J236" s="127"/>
      <c r="K236" s="127"/>
      <c r="L236" s="127"/>
      <c r="M236" s="127"/>
      <c r="N236" s="133">
        <v>407.2</v>
      </c>
      <c r="O236" s="133">
        <v>0</v>
      </c>
      <c r="P236" s="127" t="s">
        <v>1369</v>
      </c>
    </row>
    <row r="237" spans="1:16" ht="76.5">
      <c r="A237" s="127" t="s">
        <v>621</v>
      </c>
      <c r="B237" s="127"/>
      <c r="C237" s="128" t="s">
        <v>715</v>
      </c>
      <c r="D237" s="122">
        <v>42787</v>
      </c>
      <c r="E237" s="123" t="s">
        <v>1472</v>
      </c>
      <c r="F237" s="123" t="s">
        <v>15</v>
      </c>
      <c r="G237" s="123">
        <v>1727</v>
      </c>
      <c r="H237" s="127"/>
      <c r="I237" s="131" t="s">
        <v>1473</v>
      </c>
      <c r="J237" s="127"/>
      <c r="K237" s="127"/>
      <c r="L237" s="127"/>
      <c r="M237" s="127"/>
      <c r="N237" s="133">
        <v>1985</v>
      </c>
      <c r="O237" s="133">
        <v>0</v>
      </c>
      <c r="P237" s="127" t="s">
        <v>1369</v>
      </c>
    </row>
    <row r="238" spans="1:16" ht="76.5">
      <c r="A238" s="127">
        <v>212</v>
      </c>
      <c r="B238" s="127"/>
      <c r="C238" s="128" t="s">
        <v>762</v>
      </c>
      <c r="D238" s="122">
        <v>42788</v>
      </c>
      <c r="E238" s="123" t="s">
        <v>1640</v>
      </c>
      <c r="F238" s="123" t="s">
        <v>11</v>
      </c>
      <c r="G238" s="123">
        <v>880356</v>
      </c>
      <c r="H238" s="127"/>
      <c r="I238" s="131" t="s">
        <v>1641</v>
      </c>
      <c r="J238" s="127"/>
      <c r="K238" s="127"/>
      <c r="L238" s="127"/>
      <c r="M238" s="127"/>
      <c r="N238" s="133">
        <v>50</v>
      </c>
      <c r="O238" s="133">
        <v>0</v>
      </c>
      <c r="P238" s="127" t="s">
        <v>1369</v>
      </c>
    </row>
    <row r="239" spans="1:16" ht="51">
      <c r="A239" s="127">
        <v>10</v>
      </c>
      <c r="B239" s="127"/>
      <c r="C239" s="128" t="s">
        <v>691</v>
      </c>
      <c r="D239" s="122">
        <v>42788</v>
      </c>
      <c r="E239" s="123" t="s">
        <v>1474</v>
      </c>
      <c r="F239" s="123" t="s">
        <v>6</v>
      </c>
      <c r="G239" s="123">
        <v>880449</v>
      </c>
      <c r="H239" s="127"/>
      <c r="I239" s="131" t="s">
        <v>1475</v>
      </c>
      <c r="J239" s="127"/>
      <c r="K239" s="127"/>
      <c r="L239" s="127"/>
      <c r="M239" s="127"/>
      <c r="N239" s="133">
        <v>0</v>
      </c>
      <c r="O239" s="133">
        <v>30049.54</v>
      </c>
      <c r="P239" s="127" t="s">
        <v>1369</v>
      </c>
    </row>
    <row r="240" spans="1:16" ht="76.5">
      <c r="A240" s="127" t="s">
        <v>621</v>
      </c>
      <c r="B240" s="127"/>
      <c r="C240" s="128" t="s">
        <v>715</v>
      </c>
      <c r="D240" s="122">
        <v>42788</v>
      </c>
      <c r="E240" s="123" t="s">
        <v>1476</v>
      </c>
      <c r="F240" s="123" t="s">
        <v>15</v>
      </c>
      <c r="G240" s="123">
        <v>1723</v>
      </c>
      <c r="H240" s="127"/>
      <c r="I240" s="131" t="s">
        <v>1477</v>
      </c>
      <c r="J240" s="127"/>
      <c r="K240" s="127"/>
      <c r="L240" s="127"/>
      <c r="M240" s="127"/>
      <c r="N240" s="133">
        <v>312.45999999999998</v>
      </c>
      <c r="O240" s="133">
        <v>0</v>
      </c>
      <c r="P240" s="127" t="s">
        <v>1369</v>
      </c>
    </row>
    <row r="241" spans="1:16" ht="51">
      <c r="A241" s="127">
        <v>513</v>
      </c>
      <c r="B241" s="127"/>
      <c r="C241" s="128" t="s">
        <v>201</v>
      </c>
      <c r="D241" s="122">
        <v>42788</v>
      </c>
      <c r="E241" s="123" t="s">
        <v>1919</v>
      </c>
      <c r="F241" s="123" t="s">
        <v>15</v>
      </c>
      <c r="G241" s="123">
        <v>385949</v>
      </c>
      <c r="H241" s="127"/>
      <c r="I241" s="131" t="s">
        <v>1920</v>
      </c>
      <c r="J241" s="127"/>
      <c r="K241" s="127"/>
      <c r="L241" s="127"/>
      <c r="M241" s="127"/>
      <c r="N241" s="133">
        <v>50</v>
      </c>
      <c r="O241" s="133">
        <v>0</v>
      </c>
      <c r="P241" s="127" t="s">
        <v>1369</v>
      </c>
    </row>
    <row r="242" spans="1:16" ht="63.75">
      <c r="A242" s="127">
        <v>513</v>
      </c>
      <c r="B242" s="127"/>
      <c r="C242" s="128" t="s">
        <v>201</v>
      </c>
      <c r="D242" s="122">
        <v>42789</v>
      </c>
      <c r="E242" s="123" t="s">
        <v>1921</v>
      </c>
      <c r="F242" s="123" t="s">
        <v>15</v>
      </c>
      <c r="G242" s="123">
        <v>386199</v>
      </c>
      <c r="H242" s="127"/>
      <c r="I242" s="131" t="s">
        <v>1922</v>
      </c>
      <c r="J242" s="127"/>
      <c r="K242" s="127"/>
      <c r="L242" s="127"/>
      <c r="M242" s="127"/>
      <c r="N242" s="133">
        <v>50</v>
      </c>
      <c r="O242" s="133">
        <v>0</v>
      </c>
      <c r="P242" s="127" t="s">
        <v>1369</v>
      </c>
    </row>
    <row r="243" spans="1:16" ht="63.75">
      <c r="A243" s="127" t="s">
        <v>620</v>
      </c>
      <c r="B243" s="127"/>
      <c r="C243" s="128" t="s">
        <v>714</v>
      </c>
      <c r="D243" s="122">
        <v>42789</v>
      </c>
      <c r="E243" s="123" t="s">
        <v>2268</v>
      </c>
      <c r="F243" s="123" t="s">
        <v>6</v>
      </c>
      <c r="G243" s="123">
        <v>387175</v>
      </c>
      <c r="H243" s="127"/>
      <c r="I243" s="131" t="s">
        <v>2269</v>
      </c>
      <c r="J243" s="127"/>
      <c r="K243" s="127"/>
      <c r="L243" s="127"/>
      <c r="M243" s="127"/>
      <c r="N243" s="133">
        <v>0</v>
      </c>
      <c r="O243" s="133">
        <v>54009.81</v>
      </c>
      <c r="P243" s="127" t="s">
        <v>1369</v>
      </c>
    </row>
    <row r="244" spans="1:16" ht="51">
      <c r="A244" s="127" t="s">
        <v>620</v>
      </c>
      <c r="B244" s="127"/>
      <c r="C244" s="128" t="s">
        <v>714</v>
      </c>
      <c r="D244" s="122">
        <v>42789</v>
      </c>
      <c r="E244" s="123" t="s">
        <v>2270</v>
      </c>
      <c r="F244" s="123" t="s">
        <v>15</v>
      </c>
      <c r="G244" s="123">
        <v>387176</v>
      </c>
      <c r="H244" s="127"/>
      <c r="I244" s="131" t="s">
        <v>2271</v>
      </c>
      <c r="J244" s="127"/>
      <c r="K244" s="127"/>
      <c r="L244" s="127"/>
      <c r="M244" s="127"/>
      <c r="N244" s="133">
        <v>50</v>
      </c>
      <c r="O244" s="133">
        <v>0</v>
      </c>
      <c r="P244" s="127" t="s">
        <v>1369</v>
      </c>
    </row>
    <row r="245" spans="1:16" ht="51">
      <c r="A245" s="127">
        <v>513</v>
      </c>
      <c r="B245" s="127"/>
      <c r="C245" s="128" t="s">
        <v>201</v>
      </c>
      <c r="D245" s="122">
        <v>42789</v>
      </c>
      <c r="E245" s="123" t="s">
        <v>1923</v>
      </c>
      <c r="F245" s="123" t="s">
        <v>15</v>
      </c>
      <c r="G245" s="123">
        <v>386223</v>
      </c>
      <c r="H245" s="127"/>
      <c r="I245" s="131" t="s">
        <v>1924</v>
      </c>
      <c r="J245" s="127"/>
      <c r="K245" s="127"/>
      <c r="L245" s="127"/>
      <c r="M245" s="127"/>
      <c r="N245" s="133">
        <v>50</v>
      </c>
      <c r="O245" s="133">
        <v>0</v>
      </c>
      <c r="P245" s="127" t="s">
        <v>1369</v>
      </c>
    </row>
    <row r="246" spans="1:16" ht="63.75">
      <c r="A246" s="127" t="s">
        <v>620</v>
      </c>
      <c r="B246" s="127"/>
      <c r="C246" s="128" t="s">
        <v>714</v>
      </c>
      <c r="D246" s="122">
        <v>42789</v>
      </c>
      <c r="E246" s="123" t="s">
        <v>2272</v>
      </c>
      <c r="F246" s="123" t="s">
        <v>6</v>
      </c>
      <c r="G246" s="123">
        <v>386224</v>
      </c>
      <c r="H246" s="127"/>
      <c r="I246" s="131" t="s">
        <v>2273</v>
      </c>
      <c r="J246" s="127"/>
      <c r="K246" s="127"/>
      <c r="L246" s="127"/>
      <c r="M246" s="127"/>
      <c r="N246" s="133">
        <v>0</v>
      </c>
      <c r="O246" s="133">
        <v>87993.97</v>
      </c>
      <c r="P246" s="127" t="s">
        <v>1369</v>
      </c>
    </row>
    <row r="247" spans="1:16" ht="51">
      <c r="A247" s="127" t="s">
        <v>620</v>
      </c>
      <c r="B247" s="127"/>
      <c r="C247" s="128" t="s">
        <v>714</v>
      </c>
      <c r="D247" s="122">
        <v>42789</v>
      </c>
      <c r="E247" s="123" t="s">
        <v>2274</v>
      </c>
      <c r="F247" s="123" t="s">
        <v>15</v>
      </c>
      <c r="G247" s="123">
        <v>386225</v>
      </c>
      <c r="H247" s="127"/>
      <c r="I247" s="131" t="s">
        <v>2275</v>
      </c>
      <c r="J247" s="127"/>
      <c r="K247" s="127"/>
      <c r="L247" s="127"/>
      <c r="M247" s="127"/>
      <c r="N247" s="133">
        <v>50</v>
      </c>
      <c r="O247" s="133">
        <v>0</v>
      </c>
      <c r="P247" s="127" t="s">
        <v>1369</v>
      </c>
    </row>
    <row r="248" spans="1:16" ht="51">
      <c r="A248" s="127" t="s">
        <v>620</v>
      </c>
      <c r="B248" s="127"/>
      <c r="C248" s="128" t="s">
        <v>714</v>
      </c>
      <c r="D248" s="122">
        <v>42789</v>
      </c>
      <c r="E248" s="123" t="s">
        <v>2276</v>
      </c>
      <c r="F248" s="123" t="s">
        <v>6</v>
      </c>
      <c r="G248" s="123">
        <v>386482</v>
      </c>
      <c r="H248" s="127"/>
      <c r="I248" s="131" t="s">
        <v>2277</v>
      </c>
      <c r="J248" s="127"/>
      <c r="K248" s="127"/>
      <c r="L248" s="127"/>
      <c r="M248" s="127"/>
      <c r="N248" s="133">
        <v>0</v>
      </c>
      <c r="O248" s="133">
        <v>12002.53</v>
      </c>
      <c r="P248" s="127" t="s">
        <v>1369</v>
      </c>
    </row>
    <row r="249" spans="1:16" ht="51">
      <c r="A249" s="127" t="s">
        <v>620</v>
      </c>
      <c r="B249" s="127"/>
      <c r="C249" s="128" t="s">
        <v>714</v>
      </c>
      <c r="D249" s="122">
        <v>42789</v>
      </c>
      <c r="E249" s="123" t="s">
        <v>2278</v>
      </c>
      <c r="F249" s="123" t="s">
        <v>15</v>
      </c>
      <c r="G249" s="123">
        <v>386483</v>
      </c>
      <c r="H249" s="127"/>
      <c r="I249" s="131" t="s">
        <v>2279</v>
      </c>
      <c r="J249" s="127"/>
      <c r="K249" s="127"/>
      <c r="L249" s="127"/>
      <c r="M249" s="127"/>
      <c r="N249" s="133">
        <v>50</v>
      </c>
      <c r="O249" s="133">
        <v>0</v>
      </c>
      <c r="P249" s="127" t="s">
        <v>1369</v>
      </c>
    </row>
    <row r="250" spans="1:16" ht="51">
      <c r="A250" s="127">
        <v>513</v>
      </c>
      <c r="B250" s="127"/>
      <c r="C250" s="128" t="s">
        <v>201</v>
      </c>
      <c r="D250" s="122">
        <v>42789</v>
      </c>
      <c r="E250" s="123" t="s">
        <v>1925</v>
      </c>
      <c r="F250" s="123" t="s">
        <v>15</v>
      </c>
      <c r="G250" s="123">
        <v>386485</v>
      </c>
      <c r="H250" s="127"/>
      <c r="I250" s="131" t="s">
        <v>1926</v>
      </c>
      <c r="J250" s="127"/>
      <c r="K250" s="127"/>
      <c r="L250" s="127"/>
      <c r="M250" s="127"/>
      <c r="N250" s="133">
        <v>50</v>
      </c>
      <c r="O250" s="133">
        <v>0</v>
      </c>
      <c r="P250" s="127" t="s">
        <v>1369</v>
      </c>
    </row>
    <row r="251" spans="1:16" ht="51">
      <c r="A251" s="127" t="s">
        <v>620</v>
      </c>
      <c r="B251" s="127"/>
      <c r="C251" s="128" t="s">
        <v>714</v>
      </c>
      <c r="D251" s="122">
        <v>42789</v>
      </c>
      <c r="E251" s="123" t="s">
        <v>2280</v>
      </c>
      <c r="F251" s="123" t="s">
        <v>6</v>
      </c>
      <c r="G251" s="123">
        <v>386890</v>
      </c>
      <c r="H251" s="127"/>
      <c r="I251" s="131" t="s">
        <v>2281</v>
      </c>
      <c r="J251" s="127"/>
      <c r="K251" s="127"/>
      <c r="L251" s="127"/>
      <c r="M251" s="127"/>
      <c r="N251" s="133">
        <v>0</v>
      </c>
      <c r="O251" s="133">
        <v>4772.3</v>
      </c>
      <c r="P251" s="127" t="s">
        <v>1369</v>
      </c>
    </row>
    <row r="252" spans="1:16" ht="51">
      <c r="A252" s="127" t="s">
        <v>620</v>
      </c>
      <c r="B252" s="127"/>
      <c r="C252" s="128" t="s">
        <v>714</v>
      </c>
      <c r="D252" s="122">
        <v>42789</v>
      </c>
      <c r="E252" s="123" t="s">
        <v>2282</v>
      </c>
      <c r="F252" s="123" t="s">
        <v>15</v>
      </c>
      <c r="G252" s="123">
        <v>386891</v>
      </c>
      <c r="H252" s="127"/>
      <c r="I252" s="131" t="s">
        <v>2283</v>
      </c>
      <c r="J252" s="127"/>
      <c r="K252" s="127"/>
      <c r="L252" s="127"/>
      <c r="M252" s="127"/>
      <c r="N252" s="133">
        <v>50</v>
      </c>
      <c r="O252" s="133">
        <v>0</v>
      </c>
      <c r="P252" s="127" t="s">
        <v>1369</v>
      </c>
    </row>
    <row r="253" spans="1:16" ht="63.75">
      <c r="A253" s="127">
        <v>513</v>
      </c>
      <c r="B253" s="127"/>
      <c r="C253" s="128" t="s">
        <v>201</v>
      </c>
      <c r="D253" s="122">
        <v>42790</v>
      </c>
      <c r="E253" s="123" t="s">
        <v>1927</v>
      </c>
      <c r="F253" s="123" t="s">
        <v>15</v>
      </c>
      <c r="G253" s="123">
        <v>1758</v>
      </c>
      <c r="H253" s="127"/>
      <c r="I253" s="131" t="s">
        <v>1928</v>
      </c>
      <c r="J253" s="127"/>
      <c r="K253" s="127"/>
      <c r="L253" s="127"/>
      <c r="M253" s="127"/>
      <c r="N253" s="133">
        <v>2156.16</v>
      </c>
      <c r="O253" s="133">
        <v>0</v>
      </c>
      <c r="P253" s="127" t="s">
        <v>1369</v>
      </c>
    </row>
    <row r="254" spans="1:16" ht="63.75">
      <c r="A254" s="127">
        <v>513</v>
      </c>
      <c r="B254" s="127"/>
      <c r="C254" s="128" t="s">
        <v>201</v>
      </c>
      <c r="D254" s="122">
        <v>42790</v>
      </c>
      <c r="E254" s="123" t="s">
        <v>1929</v>
      </c>
      <c r="F254" s="123" t="s">
        <v>15</v>
      </c>
      <c r="G254" s="123">
        <v>1759</v>
      </c>
      <c r="H254" s="127"/>
      <c r="I254" s="131" t="s">
        <v>1930</v>
      </c>
      <c r="J254" s="127"/>
      <c r="K254" s="127"/>
      <c r="L254" s="127"/>
      <c r="M254" s="127"/>
      <c r="N254" s="133">
        <v>581.91999999999996</v>
      </c>
      <c r="O254" s="133">
        <v>0</v>
      </c>
      <c r="P254" s="127" t="s">
        <v>1369</v>
      </c>
    </row>
    <row r="255" spans="1:16" ht="76.5">
      <c r="A255" s="127">
        <v>513</v>
      </c>
      <c r="B255" s="127"/>
      <c r="C255" s="128" t="s">
        <v>201</v>
      </c>
      <c r="D255" s="122">
        <v>42790</v>
      </c>
      <c r="E255" s="123" t="s">
        <v>1931</v>
      </c>
      <c r="F255" s="123" t="s">
        <v>15</v>
      </c>
      <c r="G255" s="123">
        <v>1761</v>
      </c>
      <c r="H255" s="127"/>
      <c r="I255" s="131" t="s">
        <v>1932</v>
      </c>
      <c r="J255" s="127"/>
      <c r="K255" s="127"/>
      <c r="L255" s="127"/>
      <c r="M255" s="127"/>
      <c r="N255" s="133">
        <v>69213.960000000006</v>
      </c>
      <c r="O255" s="133">
        <v>0</v>
      </c>
      <c r="P255" s="127" t="s">
        <v>1369</v>
      </c>
    </row>
    <row r="256" spans="1:16" ht="76.5">
      <c r="A256" s="127">
        <v>513</v>
      </c>
      <c r="B256" s="127"/>
      <c r="C256" s="128" t="s">
        <v>201</v>
      </c>
      <c r="D256" s="122">
        <v>42790</v>
      </c>
      <c r="E256" s="123" t="s">
        <v>1933</v>
      </c>
      <c r="F256" s="123" t="s">
        <v>15</v>
      </c>
      <c r="G256" s="123">
        <v>1762</v>
      </c>
      <c r="H256" s="127"/>
      <c r="I256" s="131" t="s">
        <v>1934</v>
      </c>
      <c r="J256" s="127"/>
      <c r="K256" s="127"/>
      <c r="L256" s="127"/>
      <c r="M256" s="127"/>
      <c r="N256" s="133">
        <v>32622.030000000002</v>
      </c>
      <c r="O256" s="133">
        <v>0</v>
      </c>
      <c r="P256" s="127" t="s">
        <v>1369</v>
      </c>
    </row>
    <row r="257" spans="1:16" ht="76.5">
      <c r="A257" s="127">
        <v>513</v>
      </c>
      <c r="B257" s="127"/>
      <c r="C257" s="128" t="s">
        <v>201</v>
      </c>
      <c r="D257" s="122">
        <v>42790</v>
      </c>
      <c r="E257" s="123" t="s">
        <v>1935</v>
      </c>
      <c r="F257" s="123" t="s">
        <v>15</v>
      </c>
      <c r="G257" s="123">
        <v>1763</v>
      </c>
      <c r="H257" s="127"/>
      <c r="I257" s="131" t="s">
        <v>1936</v>
      </c>
      <c r="J257" s="127"/>
      <c r="K257" s="127"/>
      <c r="L257" s="127"/>
      <c r="M257" s="127"/>
      <c r="N257" s="133">
        <v>12057.4</v>
      </c>
      <c r="O257" s="133">
        <v>0</v>
      </c>
      <c r="P257" s="127" t="s">
        <v>1369</v>
      </c>
    </row>
    <row r="258" spans="1:16" ht="76.5">
      <c r="A258" s="127">
        <v>513</v>
      </c>
      <c r="B258" s="127"/>
      <c r="C258" s="128" t="s">
        <v>201</v>
      </c>
      <c r="D258" s="122">
        <v>42790</v>
      </c>
      <c r="E258" s="123" t="s">
        <v>1937</v>
      </c>
      <c r="F258" s="123" t="s">
        <v>15</v>
      </c>
      <c r="G258" s="123">
        <v>1764</v>
      </c>
      <c r="H258" s="127"/>
      <c r="I258" s="131" t="s">
        <v>1938</v>
      </c>
      <c r="J258" s="127"/>
      <c r="K258" s="127"/>
      <c r="L258" s="127"/>
      <c r="M258" s="127"/>
      <c r="N258" s="133">
        <v>8338.25</v>
      </c>
      <c r="O258" s="133">
        <v>0</v>
      </c>
      <c r="P258" s="127" t="s">
        <v>1369</v>
      </c>
    </row>
    <row r="259" spans="1:16" ht="63.75">
      <c r="A259" s="127" t="s">
        <v>621</v>
      </c>
      <c r="B259" s="127"/>
      <c r="C259" s="128" t="s">
        <v>715</v>
      </c>
      <c r="D259" s="122">
        <v>42790</v>
      </c>
      <c r="E259" s="123" t="s">
        <v>1478</v>
      </c>
      <c r="F259" s="123" t="s">
        <v>13</v>
      </c>
      <c r="G259" s="123">
        <v>880757</v>
      </c>
      <c r="H259" s="127"/>
      <c r="I259" s="131" t="s">
        <v>1479</v>
      </c>
      <c r="J259" s="127"/>
      <c r="K259" s="127"/>
      <c r="L259" s="127"/>
      <c r="M259" s="127"/>
      <c r="N259" s="133">
        <v>73.570000000000007</v>
      </c>
      <c r="O259" s="133">
        <v>0</v>
      </c>
      <c r="P259" s="127" t="s">
        <v>1369</v>
      </c>
    </row>
    <row r="260" spans="1:16" ht="63.75">
      <c r="A260" s="127" t="s">
        <v>621</v>
      </c>
      <c r="B260" s="127"/>
      <c r="C260" s="128" t="s">
        <v>715</v>
      </c>
      <c r="D260" s="122">
        <v>42790</v>
      </c>
      <c r="E260" s="123" t="s">
        <v>1480</v>
      </c>
      <c r="F260" s="123" t="s">
        <v>11</v>
      </c>
      <c r="G260" s="123">
        <v>880757</v>
      </c>
      <c r="H260" s="127"/>
      <c r="I260" s="131" t="s">
        <v>1481</v>
      </c>
      <c r="J260" s="127"/>
      <c r="K260" s="127"/>
      <c r="L260" s="127"/>
      <c r="M260" s="127"/>
      <c r="N260" s="133">
        <v>50</v>
      </c>
      <c r="O260" s="133">
        <v>0</v>
      </c>
      <c r="P260" s="127" t="s">
        <v>1369</v>
      </c>
    </row>
    <row r="261" spans="1:16" ht="51">
      <c r="A261" s="127" t="s">
        <v>621</v>
      </c>
      <c r="B261" s="127"/>
      <c r="C261" s="128" t="s">
        <v>715</v>
      </c>
      <c r="D261" s="122">
        <v>42790</v>
      </c>
      <c r="E261" s="123" t="s">
        <v>1482</v>
      </c>
      <c r="F261" s="123" t="s">
        <v>13</v>
      </c>
      <c r="G261" s="123">
        <v>880764</v>
      </c>
      <c r="H261" s="127"/>
      <c r="I261" s="131" t="s">
        <v>1483</v>
      </c>
      <c r="J261" s="127"/>
      <c r="K261" s="127"/>
      <c r="L261" s="127"/>
      <c r="M261" s="127"/>
      <c r="N261" s="133">
        <v>51.5</v>
      </c>
      <c r="O261" s="133">
        <v>0</v>
      </c>
      <c r="P261" s="127" t="s">
        <v>1369</v>
      </c>
    </row>
    <row r="262" spans="1:16" ht="63.75">
      <c r="A262" s="127" t="s">
        <v>621</v>
      </c>
      <c r="B262" s="127"/>
      <c r="C262" s="128" t="s">
        <v>715</v>
      </c>
      <c r="D262" s="122">
        <v>42790</v>
      </c>
      <c r="E262" s="123" t="s">
        <v>1484</v>
      </c>
      <c r="F262" s="123" t="s">
        <v>11</v>
      </c>
      <c r="G262" s="123">
        <v>880764</v>
      </c>
      <c r="H262" s="127"/>
      <c r="I262" s="131" t="s">
        <v>1485</v>
      </c>
      <c r="J262" s="127"/>
      <c r="K262" s="127"/>
      <c r="L262" s="127"/>
      <c r="M262" s="127"/>
      <c r="N262" s="133">
        <v>50</v>
      </c>
      <c r="O262" s="133">
        <v>0</v>
      </c>
      <c r="P262" s="127" t="s">
        <v>1369</v>
      </c>
    </row>
    <row r="263" spans="1:16" ht="63.75">
      <c r="A263" s="127">
        <v>46</v>
      </c>
      <c r="B263" s="127"/>
      <c r="C263" s="128" t="s">
        <v>699</v>
      </c>
      <c r="D263" s="122">
        <v>42790</v>
      </c>
      <c r="E263" s="123" t="s">
        <v>1555</v>
      </c>
      <c r="F263" s="123" t="s">
        <v>6</v>
      </c>
      <c r="G263" s="123">
        <v>880852</v>
      </c>
      <c r="H263" s="127"/>
      <c r="I263" s="131" t="s">
        <v>1556</v>
      </c>
      <c r="J263" s="127"/>
      <c r="K263" s="127"/>
      <c r="L263" s="127"/>
      <c r="M263" s="127"/>
      <c r="N263" s="133">
        <v>0</v>
      </c>
      <c r="O263" s="133">
        <v>596</v>
      </c>
      <c r="P263" s="127" t="s">
        <v>1369</v>
      </c>
    </row>
    <row r="264" spans="1:16" ht="51">
      <c r="A264" s="127" t="s">
        <v>620</v>
      </c>
      <c r="B264" s="127"/>
      <c r="C264" s="128" t="s">
        <v>714</v>
      </c>
      <c r="D264" s="122">
        <v>42790</v>
      </c>
      <c r="E264" s="123" t="s">
        <v>2284</v>
      </c>
      <c r="F264" s="123" t="s">
        <v>11</v>
      </c>
      <c r="G264" s="123">
        <v>880872</v>
      </c>
      <c r="H264" s="127"/>
      <c r="I264" s="131" t="s">
        <v>1287</v>
      </c>
      <c r="J264" s="127"/>
      <c r="K264" s="127"/>
      <c r="L264" s="127"/>
      <c r="M264" s="127"/>
      <c r="N264" s="133">
        <v>50</v>
      </c>
      <c r="O264" s="133">
        <v>0</v>
      </c>
      <c r="P264" s="127" t="s">
        <v>1369</v>
      </c>
    </row>
    <row r="265" spans="1:16" ht="76.5">
      <c r="A265" s="127">
        <v>513</v>
      </c>
      <c r="B265" s="127"/>
      <c r="C265" s="128" t="s">
        <v>201</v>
      </c>
      <c r="D265" s="122">
        <v>42795</v>
      </c>
      <c r="E265" s="123" t="s">
        <v>1939</v>
      </c>
      <c r="F265" s="123" t="s">
        <v>15</v>
      </c>
      <c r="G265" s="123">
        <v>1770</v>
      </c>
      <c r="H265" s="127"/>
      <c r="I265" s="131" t="s">
        <v>1940</v>
      </c>
      <c r="J265" s="127"/>
      <c r="K265" s="127"/>
      <c r="L265" s="127"/>
      <c r="M265" s="127"/>
      <c r="N265" s="133">
        <v>323.03000000000003</v>
      </c>
      <c r="O265" s="133">
        <v>0</v>
      </c>
      <c r="P265" s="127" t="s">
        <v>1369</v>
      </c>
    </row>
    <row r="266" spans="1:16" ht="63.75">
      <c r="A266" s="127">
        <v>513</v>
      </c>
      <c r="B266" s="127"/>
      <c r="C266" s="128" t="s">
        <v>201</v>
      </c>
      <c r="D266" s="122">
        <v>42795</v>
      </c>
      <c r="E266" s="123" t="s">
        <v>1941</v>
      </c>
      <c r="F266" s="123" t="s">
        <v>15</v>
      </c>
      <c r="G266" s="123">
        <v>1772</v>
      </c>
      <c r="H266" s="127"/>
      <c r="I266" s="131" t="s">
        <v>1942</v>
      </c>
      <c r="J266" s="127"/>
      <c r="K266" s="127"/>
      <c r="L266" s="127"/>
      <c r="M266" s="127"/>
      <c r="N266" s="133">
        <v>6298.43</v>
      </c>
      <c r="O266" s="133">
        <v>0</v>
      </c>
      <c r="P266" s="127" t="s">
        <v>1369</v>
      </c>
    </row>
    <row r="267" spans="1:16" ht="51">
      <c r="A267" s="127">
        <v>513</v>
      </c>
      <c r="B267" s="127"/>
      <c r="C267" s="128" t="s">
        <v>201</v>
      </c>
      <c r="D267" s="122">
        <v>42795</v>
      </c>
      <c r="E267" s="123" t="s">
        <v>1943</v>
      </c>
      <c r="F267" s="123" t="s">
        <v>15</v>
      </c>
      <c r="G267" s="123">
        <v>389388</v>
      </c>
      <c r="H267" s="127"/>
      <c r="I267" s="131" t="s">
        <v>1285</v>
      </c>
      <c r="J267" s="127"/>
      <c r="K267" s="127"/>
      <c r="L267" s="127"/>
      <c r="M267" s="127"/>
      <c r="N267" s="133">
        <v>50</v>
      </c>
      <c r="O267" s="133">
        <v>0</v>
      </c>
      <c r="P267" s="127" t="s">
        <v>1369</v>
      </c>
    </row>
    <row r="268" spans="1:16" ht="63.75">
      <c r="A268" s="127" t="s">
        <v>620</v>
      </c>
      <c r="B268" s="127"/>
      <c r="C268" s="128" t="s">
        <v>714</v>
      </c>
      <c r="D268" s="122">
        <v>42795</v>
      </c>
      <c r="E268" s="123" t="s">
        <v>2285</v>
      </c>
      <c r="F268" s="123" t="s">
        <v>6</v>
      </c>
      <c r="G268" s="123">
        <v>389396</v>
      </c>
      <c r="H268" s="127"/>
      <c r="I268" s="131" t="s">
        <v>2286</v>
      </c>
      <c r="J268" s="127"/>
      <c r="K268" s="127"/>
      <c r="L268" s="127"/>
      <c r="M268" s="127"/>
      <c r="N268" s="133">
        <v>0</v>
      </c>
      <c r="O268" s="133">
        <v>17821.59</v>
      </c>
      <c r="P268" s="127" t="s">
        <v>1369</v>
      </c>
    </row>
    <row r="269" spans="1:16" ht="63.75">
      <c r="A269" s="127" t="s">
        <v>620</v>
      </c>
      <c r="B269" s="127"/>
      <c r="C269" s="128" t="s">
        <v>714</v>
      </c>
      <c r="D269" s="122">
        <v>42795</v>
      </c>
      <c r="E269" s="123" t="s">
        <v>2287</v>
      </c>
      <c r="F269" s="123" t="s">
        <v>15</v>
      </c>
      <c r="G269" s="123">
        <v>389397</v>
      </c>
      <c r="H269" s="127"/>
      <c r="I269" s="131" t="s">
        <v>2288</v>
      </c>
      <c r="J269" s="127"/>
      <c r="K269" s="127"/>
      <c r="L269" s="127"/>
      <c r="M269" s="127"/>
      <c r="N269" s="133">
        <v>50</v>
      </c>
      <c r="O269" s="133">
        <v>0</v>
      </c>
      <c r="P269" s="127" t="s">
        <v>1369</v>
      </c>
    </row>
    <row r="270" spans="1:16" ht="63.75">
      <c r="A270" s="127" t="s">
        <v>620</v>
      </c>
      <c r="B270" s="127"/>
      <c r="C270" s="128" t="s">
        <v>714</v>
      </c>
      <c r="D270" s="122">
        <v>42796</v>
      </c>
      <c r="E270" s="123" t="s">
        <v>2289</v>
      </c>
      <c r="F270" s="123" t="s">
        <v>11</v>
      </c>
      <c r="G270" s="123">
        <v>881105</v>
      </c>
      <c r="H270" s="127"/>
      <c r="I270" s="131" t="s">
        <v>2290</v>
      </c>
      <c r="J270" s="127"/>
      <c r="K270" s="127"/>
      <c r="L270" s="127"/>
      <c r="M270" s="127"/>
      <c r="N270" s="133">
        <v>50</v>
      </c>
      <c r="O270" s="133">
        <v>0</v>
      </c>
      <c r="P270" s="127" t="s">
        <v>1369</v>
      </c>
    </row>
    <row r="271" spans="1:16" ht="76.5">
      <c r="A271" s="127">
        <v>513</v>
      </c>
      <c r="B271" s="127"/>
      <c r="C271" s="128" t="s">
        <v>201</v>
      </c>
      <c r="D271" s="122">
        <v>42796</v>
      </c>
      <c r="E271" s="123" t="s">
        <v>1944</v>
      </c>
      <c r="F271" s="123" t="s">
        <v>11</v>
      </c>
      <c r="G271" s="123">
        <v>881102</v>
      </c>
      <c r="H271" s="127"/>
      <c r="I271" s="131" t="s">
        <v>1945</v>
      </c>
      <c r="J271" s="127"/>
      <c r="K271" s="127"/>
      <c r="L271" s="127"/>
      <c r="M271" s="127"/>
      <c r="N271" s="133">
        <v>40486.75</v>
      </c>
      <c r="O271" s="133">
        <v>0</v>
      </c>
      <c r="P271" s="127" t="s">
        <v>1369</v>
      </c>
    </row>
    <row r="272" spans="1:16" ht="63.75">
      <c r="A272" s="127">
        <v>513</v>
      </c>
      <c r="B272" s="127"/>
      <c r="C272" s="128" t="s">
        <v>201</v>
      </c>
      <c r="D272" s="122">
        <v>42796</v>
      </c>
      <c r="E272" s="123" t="s">
        <v>1946</v>
      </c>
      <c r="F272" s="123" t="s">
        <v>15</v>
      </c>
      <c r="G272" s="123">
        <v>1779</v>
      </c>
      <c r="H272" s="127"/>
      <c r="I272" s="131" t="s">
        <v>1947</v>
      </c>
      <c r="J272" s="127"/>
      <c r="K272" s="127"/>
      <c r="L272" s="127"/>
      <c r="M272" s="127"/>
      <c r="N272" s="133">
        <v>278.16000000000003</v>
      </c>
      <c r="O272" s="133">
        <v>0</v>
      </c>
      <c r="P272" s="127" t="s">
        <v>1369</v>
      </c>
    </row>
    <row r="273" spans="1:16" ht="51">
      <c r="A273" s="127">
        <v>513</v>
      </c>
      <c r="B273" s="127"/>
      <c r="C273" s="128" t="s">
        <v>201</v>
      </c>
      <c r="D273" s="122">
        <v>42796</v>
      </c>
      <c r="E273" s="123" t="s">
        <v>1948</v>
      </c>
      <c r="F273" s="123" t="s">
        <v>15</v>
      </c>
      <c r="G273" s="123">
        <v>390562</v>
      </c>
      <c r="H273" s="127"/>
      <c r="I273" s="131" t="s">
        <v>1285</v>
      </c>
      <c r="J273" s="127"/>
      <c r="K273" s="127"/>
      <c r="L273" s="127"/>
      <c r="M273" s="127"/>
      <c r="N273" s="133">
        <v>50</v>
      </c>
      <c r="O273" s="133">
        <v>0</v>
      </c>
      <c r="P273" s="127" t="s">
        <v>1369</v>
      </c>
    </row>
    <row r="274" spans="1:16" ht="63.75">
      <c r="A274" s="127" t="s">
        <v>620</v>
      </c>
      <c r="B274" s="127"/>
      <c r="C274" s="128" t="s">
        <v>714</v>
      </c>
      <c r="D274" s="122">
        <v>42797</v>
      </c>
      <c r="E274" s="123" t="s">
        <v>2291</v>
      </c>
      <c r="F274" s="123" t="s">
        <v>11</v>
      </c>
      <c r="G274" s="123">
        <v>881200</v>
      </c>
      <c r="H274" s="127"/>
      <c r="I274" s="131" t="s">
        <v>2292</v>
      </c>
      <c r="J274" s="127"/>
      <c r="K274" s="127"/>
      <c r="L274" s="127"/>
      <c r="M274" s="127"/>
      <c r="N274" s="133">
        <v>50</v>
      </c>
      <c r="O274" s="133">
        <v>0</v>
      </c>
      <c r="P274" s="127" t="s">
        <v>1369</v>
      </c>
    </row>
    <row r="275" spans="1:16" ht="51">
      <c r="A275" s="127" t="s">
        <v>620</v>
      </c>
      <c r="B275" s="127"/>
      <c r="C275" s="128" t="s">
        <v>714</v>
      </c>
      <c r="D275" s="122">
        <v>42797</v>
      </c>
      <c r="E275" s="123" t="s">
        <v>2293</v>
      </c>
      <c r="F275" s="123" t="s">
        <v>6</v>
      </c>
      <c r="G275" s="123">
        <v>808471</v>
      </c>
      <c r="H275" s="127"/>
      <c r="I275" s="131" t="s">
        <v>2294</v>
      </c>
      <c r="J275" s="127"/>
      <c r="K275" s="127"/>
      <c r="L275" s="127"/>
      <c r="M275" s="127"/>
      <c r="N275" s="133">
        <v>0</v>
      </c>
      <c r="O275" s="133">
        <v>887.21</v>
      </c>
      <c r="P275" s="127" t="s">
        <v>1369</v>
      </c>
    </row>
    <row r="276" spans="1:16" ht="63.75">
      <c r="A276" s="127">
        <v>513</v>
      </c>
      <c r="B276" s="127"/>
      <c r="C276" s="128" t="s">
        <v>201</v>
      </c>
      <c r="D276" s="122">
        <v>42797</v>
      </c>
      <c r="E276" s="123" t="s">
        <v>1949</v>
      </c>
      <c r="F276" s="123" t="s">
        <v>15</v>
      </c>
      <c r="G276" s="123">
        <v>1783</v>
      </c>
      <c r="H276" s="127"/>
      <c r="I276" s="131" t="s">
        <v>1950</v>
      </c>
      <c r="J276" s="127"/>
      <c r="K276" s="127"/>
      <c r="L276" s="127"/>
      <c r="M276" s="127"/>
      <c r="N276" s="133">
        <v>4024.82</v>
      </c>
      <c r="O276" s="133">
        <v>0</v>
      </c>
      <c r="P276" s="127" t="s">
        <v>1369</v>
      </c>
    </row>
    <row r="277" spans="1:16" ht="63.75">
      <c r="A277" s="127">
        <v>513</v>
      </c>
      <c r="B277" s="127"/>
      <c r="C277" s="128" t="s">
        <v>201</v>
      </c>
      <c r="D277" s="122">
        <v>42797</v>
      </c>
      <c r="E277" s="123" t="s">
        <v>1951</v>
      </c>
      <c r="F277" s="123" t="s">
        <v>15</v>
      </c>
      <c r="G277" s="123">
        <v>1781</v>
      </c>
      <c r="H277" s="127"/>
      <c r="I277" s="131" t="s">
        <v>1952</v>
      </c>
      <c r="J277" s="127"/>
      <c r="K277" s="127"/>
      <c r="L277" s="127"/>
      <c r="M277" s="127"/>
      <c r="N277" s="133">
        <v>1064.1100000000001</v>
      </c>
      <c r="O277" s="133">
        <v>0</v>
      </c>
      <c r="P277" s="127" t="s">
        <v>1369</v>
      </c>
    </row>
    <row r="278" spans="1:16" ht="63.75">
      <c r="A278" s="127">
        <v>513</v>
      </c>
      <c r="B278" s="127"/>
      <c r="C278" s="128" t="s">
        <v>201</v>
      </c>
      <c r="D278" s="122">
        <v>42797</v>
      </c>
      <c r="E278" s="123" t="s">
        <v>1953</v>
      </c>
      <c r="F278" s="123" t="s">
        <v>15</v>
      </c>
      <c r="G278" s="123">
        <v>1782</v>
      </c>
      <c r="H278" s="127"/>
      <c r="I278" s="131" t="s">
        <v>1954</v>
      </c>
      <c r="J278" s="127"/>
      <c r="K278" s="127"/>
      <c r="L278" s="127"/>
      <c r="M278" s="127"/>
      <c r="N278" s="133">
        <v>54967.25</v>
      </c>
      <c r="O278" s="133">
        <v>0</v>
      </c>
      <c r="P278" s="127" t="s">
        <v>1369</v>
      </c>
    </row>
    <row r="279" spans="1:16" ht="51">
      <c r="A279" s="127">
        <v>513</v>
      </c>
      <c r="B279" s="127"/>
      <c r="C279" s="128" t="s">
        <v>201</v>
      </c>
      <c r="D279" s="122">
        <v>42797</v>
      </c>
      <c r="E279" s="123" t="s">
        <v>1955</v>
      </c>
      <c r="F279" s="123" t="s">
        <v>15</v>
      </c>
      <c r="G279" s="123">
        <v>391796</v>
      </c>
      <c r="H279" s="127"/>
      <c r="I279" s="131" t="s">
        <v>1956</v>
      </c>
      <c r="J279" s="127"/>
      <c r="K279" s="127"/>
      <c r="L279" s="127"/>
      <c r="M279" s="127"/>
      <c r="N279" s="133">
        <v>50</v>
      </c>
      <c r="O279" s="133">
        <v>0</v>
      </c>
      <c r="P279" s="127" t="s">
        <v>1369</v>
      </c>
    </row>
    <row r="280" spans="1:16" ht="38.25">
      <c r="A280" s="127" t="s">
        <v>621</v>
      </c>
      <c r="B280" s="127"/>
      <c r="C280" s="128" t="s">
        <v>715</v>
      </c>
      <c r="D280" s="122">
        <v>42797</v>
      </c>
      <c r="E280" s="123" t="s">
        <v>2137</v>
      </c>
      <c r="F280" s="123" t="s">
        <v>1413</v>
      </c>
      <c r="G280" s="123">
        <v>12622096</v>
      </c>
      <c r="H280" s="127"/>
      <c r="I280" s="131" t="s">
        <v>2138</v>
      </c>
      <c r="J280" s="127"/>
      <c r="K280" s="127"/>
      <c r="L280" s="127"/>
      <c r="M280" s="127"/>
      <c r="N280" s="133">
        <v>0</v>
      </c>
      <c r="O280" s="133">
        <v>23765.420000000002</v>
      </c>
      <c r="P280" s="127" t="s">
        <v>1369</v>
      </c>
    </row>
    <row r="281" spans="1:16" ht="51">
      <c r="A281" s="127" t="s">
        <v>620</v>
      </c>
      <c r="B281" s="127"/>
      <c r="C281" s="128" t="s">
        <v>714</v>
      </c>
      <c r="D281" s="122">
        <v>42800</v>
      </c>
      <c r="E281" s="123" t="s">
        <v>2295</v>
      </c>
      <c r="F281" s="123" t="s">
        <v>6</v>
      </c>
      <c r="G281" s="123">
        <v>809251</v>
      </c>
      <c r="H281" s="127"/>
      <c r="I281" s="131" t="s">
        <v>2219</v>
      </c>
      <c r="J281" s="127"/>
      <c r="K281" s="127"/>
      <c r="L281" s="127"/>
      <c r="M281" s="127"/>
      <c r="N281" s="133">
        <v>0</v>
      </c>
      <c r="O281" s="133">
        <v>170.32</v>
      </c>
      <c r="P281" s="127" t="s">
        <v>1369</v>
      </c>
    </row>
    <row r="282" spans="1:16" ht="63.75">
      <c r="A282" s="127">
        <v>591</v>
      </c>
      <c r="B282" s="127"/>
      <c r="C282" s="128" t="s">
        <v>862</v>
      </c>
      <c r="D282" s="122">
        <v>42800</v>
      </c>
      <c r="E282" s="123" t="s">
        <v>2116</v>
      </c>
      <c r="F282" s="123" t="s">
        <v>11</v>
      </c>
      <c r="G282" s="123">
        <v>881252</v>
      </c>
      <c r="H282" s="127"/>
      <c r="I282" s="131" t="s">
        <v>2117</v>
      </c>
      <c r="J282" s="127"/>
      <c r="K282" s="127"/>
      <c r="L282" s="127"/>
      <c r="M282" s="127"/>
      <c r="N282" s="133">
        <v>50</v>
      </c>
      <c r="O282" s="133">
        <v>0</v>
      </c>
      <c r="P282" s="127" t="s">
        <v>1369</v>
      </c>
    </row>
    <row r="283" spans="1:16" ht="63.75">
      <c r="A283" s="127">
        <v>591</v>
      </c>
      <c r="B283" s="127"/>
      <c r="C283" s="128" t="s">
        <v>862</v>
      </c>
      <c r="D283" s="122">
        <v>42800</v>
      </c>
      <c r="E283" s="123" t="s">
        <v>2118</v>
      </c>
      <c r="F283" s="123" t="s">
        <v>11</v>
      </c>
      <c r="G283" s="123">
        <v>881262</v>
      </c>
      <c r="H283" s="127"/>
      <c r="I283" s="131" t="s">
        <v>2119</v>
      </c>
      <c r="J283" s="127"/>
      <c r="K283" s="127"/>
      <c r="L283" s="127"/>
      <c r="M283" s="127"/>
      <c r="N283" s="133">
        <v>50</v>
      </c>
      <c r="O283" s="133">
        <v>0</v>
      </c>
      <c r="P283" s="127" t="s">
        <v>1369</v>
      </c>
    </row>
    <row r="284" spans="1:16" ht="63.75">
      <c r="A284" s="127">
        <v>591</v>
      </c>
      <c r="B284" s="127"/>
      <c r="C284" s="128" t="s">
        <v>862</v>
      </c>
      <c r="D284" s="122">
        <v>42800</v>
      </c>
      <c r="E284" s="123" t="s">
        <v>2120</v>
      </c>
      <c r="F284" s="123" t="s">
        <v>11</v>
      </c>
      <c r="G284" s="123">
        <v>881276</v>
      </c>
      <c r="H284" s="127"/>
      <c r="I284" s="131" t="s">
        <v>2121</v>
      </c>
      <c r="J284" s="127"/>
      <c r="K284" s="127"/>
      <c r="L284" s="127"/>
      <c r="M284" s="127"/>
      <c r="N284" s="133">
        <v>50</v>
      </c>
      <c r="O284" s="133">
        <v>0</v>
      </c>
      <c r="P284" s="127" t="s">
        <v>1369</v>
      </c>
    </row>
    <row r="285" spans="1:16" ht="63.75">
      <c r="A285" s="127" t="s">
        <v>623</v>
      </c>
      <c r="B285" s="127"/>
      <c r="C285" s="128" t="s">
        <v>716</v>
      </c>
      <c r="D285" s="122">
        <v>42800</v>
      </c>
      <c r="E285" s="123" t="s">
        <v>2823</v>
      </c>
      <c r="F285" s="123" t="s">
        <v>6</v>
      </c>
      <c r="G285" s="123">
        <v>881300</v>
      </c>
      <c r="H285" s="127"/>
      <c r="I285" s="131" t="s">
        <v>2824</v>
      </c>
      <c r="J285" s="127"/>
      <c r="K285" s="127"/>
      <c r="L285" s="127"/>
      <c r="M285" s="127"/>
      <c r="N285" s="133">
        <v>0</v>
      </c>
      <c r="O285" s="133">
        <v>45370.200000000004</v>
      </c>
      <c r="P285" s="127" t="s">
        <v>1369</v>
      </c>
    </row>
    <row r="286" spans="1:16" ht="89.25">
      <c r="A286" s="127">
        <v>291</v>
      </c>
      <c r="B286" s="127"/>
      <c r="C286" s="128" t="s">
        <v>795</v>
      </c>
      <c r="D286" s="122">
        <v>42800</v>
      </c>
      <c r="E286" s="123" t="s">
        <v>1698</v>
      </c>
      <c r="F286" s="123" t="s">
        <v>1263</v>
      </c>
      <c r="G286" s="123">
        <v>1790</v>
      </c>
      <c r="H286" s="127"/>
      <c r="I286" s="131" t="s">
        <v>1699</v>
      </c>
      <c r="J286" s="127"/>
      <c r="K286" s="127"/>
      <c r="L286" s="127"/>
      <c r="M286" s="127"/>
      <c r="N286" s="133">
        <v>1013.1</v>
      </c>
      <c r="O286" s="133">
        <v>0</v>
      </c>
      <c r="P286" s="127" t="s">
        <v>1369</v>
      </c>
    </row>
    <row r="287" spans="1:16" ht="76.5">
      <c r="A287" s="127">
        <v>291</v>
      </c>
      <c r="B287" s="127"/>
      <c r="C287" s="128" t="s">
        <v>795</v>
      </c>
      <c r="D287" s="122">
        <v>42800</v>
      </c>
      <c r="E287" s="123" t="s">
        <v>1700</v>
      </c>
      <c r="F287" s="123" t="s">
        <v>15</v>
      </c>
      <c r="G287" s="123">
        <v>1790</v>
      </c>
      <c r="H287" s="127"/>
      <c r="I287" s="131" t="s">
        <v>1701</v>
      </c>
      <c r="J287" s="127"/>
      <c r="K287" s="127"/>
      <c r="L287" s="127"/>
      <c r="M287" s="127"/>
      <c r="N287" s="133">
        <v>312.53000000000003</v>
      </c>
      <c r="O287" s="133">
        <v>0</v>
      </c>
      <c r="P287" s="127" t="s">
        <v>1369</v>
      </c>
    </row>
    <row r="288" spans="1:16" ht="51">
      <c r="A288" s="127">
        <v>513</v>
      </c>
      <c r="B288" s="127"/>
      <c r="C288" s="128" t="s">
        <v>201</v>
      </c>
      <c r="D288" s="122">
        <v>42800</v>
      </c>
      <c r="E288" s="123" t="s">
        <v>1957</v>
      </c>
      <c r="F288" s="123" t="s">
        <v>15</v>
      </c>
      <c r="G288" s="123">
        <v>392467</v>
      </c>
      <c r="H288" s="127"/>
      <c r="I288" s="131" t="s">
        <v>1958</v>
      </c>
      <c r="J288" s="127"/>
      <c r="K288" s="127"/>
      <c r="L288" s="127"/>
      <c r="M288" s="127"/>
      <c r="N288" s="133">
        <v>50</v>
      </c>
      <c r="O288" s="133">
        <v>0</v>
      </c>
      <c r="P288" s="127" t="s">
        <v>1369</v>
      </c>
    </row>
    <row r="289" spans="1:16" ht="76.5">
      <c r="A289" s="127">
        <v>513</v>
      </c>
      <c r="B289" s="127"/>
      <c r="C289" s="128" t="s">
        <v>201</v>
      </c>
      <c r="D289" s="122">
        <v>42801</v>
      </c>
      <c r="E289" s="123" t="s">
        <v>1959</v>
      </c>
      <c r="F289" s="123" t="s">
        <v>11</v>
      </c>
      <c r="G289" s="123">
        <v>881387</v>
      </c>
      <c r="H289" s="127"/>
      <c r="I289" s="131" t="s">
        <v>1960</v>
      </c>
      <c r="J289" s="127"/>
      <c r="K289" s="127"/>
      <c r="L289" s="127"/>
      <c r="M289" s="127"/>
      <c r="N289" s="133">
        <v>3220.4900000000002</v>
      </c>
      <c r="O289" s="133">
        <v>0</v>
      </c>
      <c r="P289" s="127" t="s">
        <v>1369</v>
      </c>
    </row>
    <row r="290" spans="1:16" ht="76.5">
      <c r="A290" s="127">
        <v>373</v>
      </c>
      <c r="B290" s="127"/>
      <c r="C290" s="128" t="s">
        <v>1275</v>
      </c>
      <c r="D290" s="122">
        <v>42801</v>
      </c>
      <c r="E290" s="123" t="s">
        <v>1762</v>
      </c>
      <c r="F290" s="123" t="s">
        <v>1413</v>
      </c>
      <c r="G290" s="123">
        <v>12836906</v>
      </c>
      <c r="H290" s="127"/>
      <c r="I290" s="131" t="s">
        <v>1763</v>
      </c>
      <c r="J290" s="127"/>
      <c r="K290" s="127"/>
      <c r="L290" s="127"/>
      <c r="M290" s="127"/>
      <c r="N290" s="133">
        <v>0</v>
      </c>
      <c r="O290" s="133">
        <v>939982.11</v>
      </c>
      <c r="P290" s="127" t="s">
        <v>1369</v>
      </c>
    </row>
    <row r="291" spans="1:16" ht="63.75">
      <c r="A291" s="127">
        <v>513</v>
      </c>
      <c r="B291" s="127"/>
      <c r="C291" s="128" t="s">
        <v>201</v>
      </c>
      <c r="D291" s="122">
        <v>42801</v>
      </c>
      <c r="E291" s="123" t="s">
        <v>1961</v>
      </c>
      <c r="F291" s="123" t="s">
        <v>15</v>
      </c>
      <c r="G291" s="123">
        <v>393442</v>
      </c>
      <c r="H291" s="127"/>
      <c r="I291" s="131" t="s">
        <v>1962</v>
      </c>
      <c r="J291" s="127"/>
      <c r="K291" s="127"/>
      <c r="L291" s="127"/>
      <c r="M291" s="127"/>
      <c r="N291" s="133">
        <v>50</v>
      </c>
      <c r="O291" s="133">
        <v>0</v>
      </c>
      <c r="P291" s="127" t="s">
        <v>1369</v>
      </c>
    </row>
    <row r="292" spans="1:16" ht="51">
      <c r="A292" s="127">
        <v>513</v>
      </c>
      <c r="B292" s="127"/>
      <c r="C292" s="128" t="s">
        <v>201</v>
      </c>
      <c r="D292" s="122">
        <v>42801</v>
      </c>
      <c r="E292" s="123" t="s">
        <v>1963</v>
      </c>
      <c r="F292" s="123" t="s">
        <v>15</v>
      </c>
      <c r="G292" s="123">
        <v>393580</v>
      </c>
      <c r="H292" s="127"/>
      <c r="I292" s="131" t="s">
        <v>1964</v>
      </c>
      <c r="J292" s="127"/>
      <c r="K292" s="127"/>
      <c r="L292" s="127"/>
      <c r="M292" s="127"/>
      <c r="N292" s="133">
        <v>50</v>
      </c>
      <c r="O292" s="133">
        <v>0</v>
      </c>
      <c r="P292" s="127" t="s">
        <v>1369</v>
      </c>
    </row>
    <row r="293" spans="1:16" ht="63.75">
      <c r="A293" s="127">
        <v>291</v>
      </c>
      <c r="B293" s="127"/>
      <c r="C293" s="128" t="s">
        <v>795</v>
      </c>
      <c r="D293" s="122">
        <v>42801</v>
      </c>
      <c r="E293" s="123" t="s">
        <v>1702</v>
      </c>
      <c r="F293" s="123" t="s">
        <v>11</v>
      </c>
      <c r="G293" s="123">
        <v>393671</v>
      </c>
      <c r="H293" s="127"/>
      <c r="I293" s="131" t="s">
        <v>1703</v>
      </c>
      <c r="J293" s="127"/>
      <c r="K293" s="127"/>
      <c r="L293" s="127"/>
      <c r="M293" s="127"/>
      <c r="N293" s="133">
        <v>50</v>
      </c>
      <c r="O293" s="133">
        <v>0</v>
      </c>
      <c r="P293" s="127" t="s">
        <v>1369</v>
      </c>
    </row>
    <row r="294" spans="1:16" ht="51">
      <c r="A294" s="127">
        <v>513</v>
      </c>
      <c r="B294" s="127"/>
      <c r="C294" s="128" t="s">
        <v>201</v>
      </c>
      <c r="D294" s="122">
        <v>42802</v>
      </c>
      <c r="E294" s="123" t="s">
        <v>1965</v>
      </c>
      <c r="F294" s="123" t="s">
        <v>11</v>
      </c>
      <c r="G294" s="123">
        <v>881448</v>
      </c>
      <c r="H294" s="127"/>
      <c r="I294" s="131" t="s">
        <v>1966</v>
      </c>
      <c r="J294" s="127"/>
      <c r="K294" s="127"/>
      <c r="L294" s="127"/>
      <c r="M294" s="127"/>
      <c r="N294" s="133">
        <v>50</v>
      </c>
      <c r="O294" s="133">
        <v>0</v>
      </c>
      <c r="P294" s="127" t="s">
        <v>1369</v>
      </c>
    </row>
    <row r="295" spans="1:16" ht="63.75">
      <c r="A295" s="127" t="s">
        <v>621</v>
      </c>
      <c r="B295" s="127"/>
      <c r="C295" s="128" t="s">
        <v>715</v>
      </c>
      <c r="D295" s="122">
        <v>42802</v>
      </c>
      <c r="E295" s="123" t="s">
        <v>2733</v>
      </c>
      <c r="F295" s="123" t="s">
        <v>6</v>
      </c>
      <c r="G295" s="123">
        <v>810261</v>
      </c>
      <c r="H295" s="127"/>
      <c r="I295" s="131" t="s">
        <v>2734</v>
      </c>
      <c r="J295" s="127"/>
      <c r="K295" s="127"/>
      <c r="L295" s="127"/>
      <c r="M295" s="127"/>
      <c r="N295" s="133">
        <v>0</v>
      </c>
      <c r="O295" s="133">
        <v>210000</v>
      </c>
      <c r="P295" s="127" t="s">
        <v>1369</v>
      </c>
    </row>
    <row r="296" spans="1:16" ht="51">
      <c r="A296" s="127" t="s">
        <v>620</v>
      </c>
      <c r="B296" s="127"/>
      <c r="C296" s="128" t="s">
        <v>714</v>
      </c>
      <c r="D296" s="122">
        <v>42802</v>
      </c>
      <c r="E296" s="123" t="s">
        <v>2296</v>
      </c>
      <c r="F296" s="123" t="s">
        <v>6</v>
      </c>
      <c r="G296" s="123">
        <v>810227</v>
      </c>
      <c r="H296" s="127"/>
      <c r="I296" s="131" t="s">
        <v>2297</v>
      </c>
      <c r="J296" s="127"/>
      <c r="K296" s="127"/>
      <c r="L296" s="127"/>
      <c r="M296" s="127"/>
      <c r="N296" s="133">
        <v>0</v>
      </c>
      <c r="O296" s="133">
        <v>5473.02</v>
      </c>
      <c r="P296" s="127" t="s">
        <v>1369</v>
      </c>
    </row>
    <row r="297" spans="1:16" ht="51">
      <c r="A297" s="127" t="s">
        <v>620</v>
      </c>
      <c r="B297" s="127"/>
      <c r="C297" s="128" t="s">
        <v>714</v>
      </c>
      <c r="D297" s="122">
        <v>42802</v>
      </c>
      <c r="E297" s="123" t="s">
        <v>2298</v>
      </c>
      <c r="F297" s="123" t="s">
        <v>6</v>
      </c>
      <c r="G297" s="123">
        <v>810226</v>
      </c>
      <c r="H297" s="127"/>
      <c r="I297" s="131" t="s">
        <v>2299</v>
      </c>
      <c r="J297" s="127"/>
      <c r="K297" s="127"/>
      <c r="L297" s="127"/>
      <c r="M297" s="127"/>
      <c r="N297" s="133">
        <v>0</v>
      </c>
      <c r="O297" s="133">
        <v>5473.02</v>
      </c>
      <c r="P297" s="127" t="s">
        <v>1369</v>
      </c>
    </row>
    <row r="298" spans="1:16" ht="51">
      <c r="A298" s="127">
        <v>513</v>
      </c>
      <c r="B298" s="127"/>
      <c r="C298" s="128" t="s">
        <v>201</v>
      </c>
      <c r="D298" s="122">
        <v>42802</v>
      </c>
      <c r="E298" s="123" t="s">
        <v>1967</v>
      </c>
      <c r="F298" s="123" t="s">
        <v>15</v>
      </c>
      <c r="G298" s="123">
        <v>394822</v>
      </c>
      <c r="H298" s="127"/>
      <c r="I298" s="131" t="s">
        <v>1968</v>
      </c>
      <c r="J298" s="127"/>
      <c r="K298" s="127"/>
      <c r="L298" s="127"/>
      <c r="M298" s="127"/>
      <c r="N298" s="133">
        <v>50</v>
      </c>
      <c r="O298" s="133">
        <v>0</v>
      </c>
      <c r="P298" s="127" t="s">
        <v>1369</v>
      </c>
    </row>
    <row r="299" spans="1:16" ht="63.75">
      <c r="A299" s="127">
        <v>513</v>
      </c>
      <c r="B299" s="127"/>
      <c r="C299" s="128" t="s">
        <v>201</v>
      </c>
      <c r="D299" s="122">
        <v>42802</v>
      </c>
      <c r="E299" s="123" t="s">
        <v>1969</v>
      </c>
      <c r="F299" s="123" t="s">
        <v>15</v>
      </c>
      <c r="G299" s="123">
        <v>394816</v>
      </c>
      <c r="H299" s="127"/>
      <c r="I299" s="131" t="s">
        <v>1332</v>
      </c>
      <c r="J299" s="127"/>
      <c r="K299" s="127"/>
      <c r="L299" s="127"/>
      <c r="M299" s="127"/>
      <c r="N299" s="133">
        <v>50</v>
      </c>
      <c r="O299" s="133">
        <v>0</v>
      </c>
      <c r="P299" s="127" t="s">
        <v>1369</v>
      </c>
    </row>
    <row r="300" spans="1:16" ht="63.75">
      <c r="A300" s="127">
        <v>513</v>
      </c>
      <c r="B300" s="127"/>
      <c r="C300" s="128" t="s">
        <v>201</v>
      </c>
      <c r="D300" s="122">
        <v>42802</v>
      </c>
      <c r="E300" s="123" t="s">
        <v>1970</v>
      </c>
      <c r="F300" s="123" t="s">
        <v>15</v>
      </c>
      <c r="G300" s="123">
        <v>1822</v>
      </c>
      <c r="H300" s="127"/>
      <c r="I300" s="131" t="s">
        <v>1971</v>
      </c>
      <c r="J300" s="127"/>
      <c r="K300" s="127"/>
      <c r="L300" s="127"/>
      <c r="M300" s="127"/>
      <c r="N300" s="133">
        <v>418.52</v>
      </c>
      <c r="O300" s="133">
        <v>0</v>
      </c>
      <c r="P300" s="127" t="s">
        <v>1369</v>
      </c>
    </row>
    <row r="301" spans="1:16" ht="63.75">
      <c r="A301" s="127">
        <v>513</v>
      </c>
      <c r="B301" s="127"/>
      <c r="C301" s="128" t="s">
        <v>201</v>
      </c>
      <c r="D301" s="122">
        <v>42802</v>
      </c>
      <c r="E301" s="123" t="s">
        <v>1972</v>
      </c>
      <c r="F301" s="123" t="s">
        <v>15</v>
      </c>
      <c r="G301" s="123">
        <v>1814</v>
      </c>
      <c r="H301" s="127"/>
      <c r="I301" s="131" t="s">
        <v>1973</v>
      </c>
      <c r="J301" s="127"/>
      <c r="K301" s="127"/>
      <c r="L301" s="127"/>
      <c r="M301" s="127"/>
      <c r="N301" s="133">
        <v>119275.08</v>
      </c>
      <c r="O301" s="133">
        <v>0</v>
      </c>
      <c r="P301" s="127" t="s">
        <v>1369</v>
      </c>
    </row>
    <row r="302" spans="1:16" ht="51">
      <c r="A302" s="127" t="s">
        <v>620</v>
      </c>
      <c r="B302" s="127"/>
      <c r="C302" s="128" t="s">
        <v>714</v>
      </c>
      <c r="D302" s="122">
        <v>42803</v>
      </c>
      <c r="E302" s="123" t="s">
        <v>2300</v>
      </c>
      <c r="F302" s="123" t="s">
        <v>6</v>
      </c>
      <c r="G302" s="123">
        <v>810934</v>
      </c>
      <c r="H302" s="127"/>
      <c r="I302" s="131" t="s">
        <v>2301</v>
      </c>
      <c r="J302" s="127"/>
      <c r="K302" s="127"/>
      <c r="L302" s="127"/>
      <c r="M302" s="127"/>
      <c r="N302" s="133">
        <v>0</v>
      </c>
      <c r="O302" s="133">
        <v>799</v>
      </c>
      <c r="P302" s="127" t="s">
        <v>1369</v>
      </c>
    </row>
    <row r="303" spans="1:16" ht="51">
      <c r="A303" s="127" t="s">
        <v>620</v>
      </c>
      <c r="B303" s="127"/>
      <c r="C303" s="128" t="s">
        <v>714</v>
      </c>
      <c r="D303" s="122">
        <v>42803</v>
      </c>
      <c r="E303" s="123" t="s">
        <v>2302</v>
      </c>
      <c r="F303" s="123" t="s">
        <v>6</v>
      </c>
      <c r="G303" s="123">
        <v>810941</v>
      </c>
      <c r="H303" s="127"/>
      <c r="I303" s="131" t="s">
        <v>2303</v>
      </c>
      <c r="J303" s="127"/>
      <c r="K303" s="127"/>
      <c r="L303" s="127"/>
      <c r="M303" s="127"/>
      <c r="N303" s="133">
        <v>0</v>
      </c>
      <c r="O303" s="133">
        <v>732.6</v>
      </c>
      <c r="P303" s="127" t="s">
        <v>1369</v>
      </c>
    </row>
    <row r="304" spans="1:16" ht="63.75">
      <c r="A304" s="127" t="s">
        <v>621</v>
      </c>
      <c r="B304" s="127"/>
      <c r="C304" s="128" t="s">
        <v>715</v>
      </c>
      <c r="D304" s="122">
        <v>42803</v>
      </c>
      <c r="E304" s="123" t="s">
        <v>2735</v>
      </c>
      <c r="F304" s="123" t="s">
        <v>6</v>
      </c>
      <c r="G304" s="123">
        <v>881546</v>
      </c>
      <c r="H304" s="127"/>
      <c r="I304" s="131" t="s">
        <v>2736</v>
      </c>
      <c r="J304" s="127"/>
      <c r="K304" s="127"/>
      <c r="L304" s="127"/>
      <c r="M304" s="127"/>
      <c r="N304" s="133">
        <v>0</v>
      </c>
      <c r="O304" s="133">
        <v>8262.2900000000009</v>
      </c>
      <c r="P304" s="127" t="s">
        <v>1369</v>
      </c>
    </row>
    <row r="305" spans="1:16" ht="63.75">
      <c r="A305" s="127" t="s">
        <v>620</v>
      </c>
      <c r="B305" s="127"/>
      <c r="C305" s="128" t="s">
        <v>714</v>
      </c>
      <c r="D305" s="122">
        <v>42803</v>
      </c>
      <c r="E305" s="123" t="s">
        <v>2304</v>
      </c>
      <c r="F305" s="123" t="s">
        <v>6</v>
      </c>
      <c r="G305" s="123">
        <v>881598</v>
      </c>
      <c r="H305" s="127"/>
      <c r="I305" s="131" t="s">
        <v>2305</v>
      </c>
      <c r="J305" s="127"/>
      <c r="K305" s="127"/>
      <c r="L305" s="127"/>
      <c r="M305" s="127"/>
      <c r="N305" s="133">
        <v>0</v>
      </c>
      <c r="O305" s="133">
        <v>0.01</v>
      </c>
      <c r="P305" s="127" t="s">
        <v>1369</v>
      </c>
    </row>
    <row r="306" spans="1:16" ht="63.75">
      <c r="A306" s="127" t="s">
        <v>620</v>
      </c>
      <c r="B306" s="127"/>
      <c r="C306" s="128" t="s">
        <v>714</v>
      </c>
      <c r="D306" s="122">
        <v>42803</v>
      </c>
      <c r="E306" s="123" t="s">
        <v>2306</v>
      </c>
      <c r="F306" s="123" t="s">
        <v>6</v>
      </c>
      <c r="G306" s="123">
        <v>881602</v>
      </c>
      <c r="H306" s="127"/>
      <c r="I306" s="131" t="s">
        <v>2307</v>
      </c>
      <c r="J306" s="127"/>
      <c r="K306" s="127"/>
      <c r="L306" s="127"/>
      <c r="M306" s="127"/>
      <c r="N306" s="133">
        <v>0</v>
      </c>
      <c r="O306" s="133">
        <v>0.01</v>
      </c>
      <c r="P306" s="127" t="s">
        <v>1369</v>
      </c>
    </row>
    <row r="307" spans="1:16" ht="63.75">
      <c r="A307" s="127" t="s">
        <v>621</v>
      </c>
      <c r="B307" s="127"/>
      <c r="C307" s="128" t="s">
        <v>715</v>
      </c>
      <c r="D307" s="122">
        <v>42803</v>
      </c>
      <c r="E307" s="123" t="s">
        <v>2737</v>
      </c>
      <c r="F307" s="123" t="s">
        <v>6</v>
      </c>
      <c r="G307" s="123">
        <v>810842</v>
      </c>
      <c r="H307" s="127"/>
      <c r="I307" s="131" t="s">
        <v>2738</v>
      </c>
      <c r="J307" s="127"/>
      <c r="K307" s="127"/>
      <c r="L307" s="127"/>
      <c r="M307" s="127"/>
      <c r="N307" s="133">
        <v>0</v>
      </c>
      <c r="O307" s="133">
        <v>45000</v>
      </c>
      <c r="P307" s="127" t="s">
        <v>1369</v>
      </c>
    </row>
    <row r="308" spans="1:16" ht="51">
      <c r="A308" s="127" t="s">
        <v>620</v>
      </c>
      <c r="B308" s="127"/>
      <c r="C308" s="128" t="s">
        <v>714</v>
      </c>
      <c r="D308" s="122">
        <v>42803</v>
      </c>
      <c r="E308" s="123" t="s">
        <v>2308</v>
      </c>
      <c r="F308" s="123" t="s">
        <v>6</v>
      </c>
      <c r="G308" s="123">
        <v>810931</v>
      </c>
      <c r="H308" s="127"/>
      <c r="I308" s="131" t="s">
        <v>2309</v>
      </c>
      <c r="J308" s="127"/>
      <c r="K308" s="127"/>
      <c r="L308" s="127"/>
      <c r="M308" s="127"/>
      <c r="N308" s="133">
        <v>0</v>
      </c>
      <c r="O308" s="133">
        <v>11228.98</v>
      </c>
      <c r="P308" s="127" t="s">
        <v>1369</v>
      </c>
    </row>
    <row r="309" spans="1:16" ht="76.5">
      <c r="A309" s="127" t="s">
        <v>620</v>
      </c>
      <c r="B309" s="127"/>
      <c r="C309" s="128" t="s">
        <v>714</v>
      </c>
      <c r="D309" s="122">
        <v>42804</v>
      </c>
      <c r="E309" s="123" t="s">
        <v>2310</v>
      </c>
      <c r="F309" s="123" t="s">
        <v>6</v>
      </c>
      <c r="G309" s="123">
        <v>881690</v>
      </c>
      <c r="H309" s="127"/>
      <c r="I309" s="131" t="s">
        <v>2311</v>
      </c>
      <c r="J309" s="127"/>
      <c r="K309" s="127"/>
      <c r="L309" s="127"/>
      <c r="M309" s="127"/>
      <c r="N309" s="133">
        <v>0</v>
      </c>
      <c r="O309" s="133">
        <v>9114.16</v>
      </c>
      <c r="P309" s="127" t="s">
        <v>1369</v>
      </c>
    </row>
    <row r="310" spans="1:16" ht="51">
      <c r="A310" s="127">
        <v>513</v>
      </c>
      <c r="B310" s="127"/>
      <c r="C310" s="128" t="s">
        <v>201</v>
      </c>
      <c r="D310" s="122">
        <v>42804</v>
      </c>
      <c r="E310" s="123" t="s">
        <v>1974</v>
      </c>
      <c r="F310" s="123" t="s">
        <v>15</v>
      </c>
      <c r="G310" s="123">
        <v>396167</v>
      </c>
      <c r="H310" s="127"/>
      <c r="I310" s="131" t="s">
        <v>1975</v>
      </c>
      <c r="J310" s="127"/>
      <c r="K310" s="127"/>
      <c r="L310" s="127"/>
      <c r="M310" s="127"/>
      <c r="N310" s="133">
        <v>50</v>
      </c>
      <c r="O310" s="133">
        <v>0</v>
      </c>
      <c r="P310" s="127" t="s">
        <v>1369</v>
      </c>
    </row>
    <row r="311" spans="1:16" ht="38.25">
      <c r="A311" s="127" t="s">
        <v>621</v>
      </c>
      <c r="B311" s="127"/>
      <c r="C311" s="128" t="s">
        <v>715</v>
      </c>
      <c r="D311" s="122">
        <v>42804</v>
      </c>
      <c r="E311" s="123" t="s">
        <v>2739</v>
      </c>
      <c r="F311" s="123" t="s">
        <v>11</v>
      </c>
      <c r="G311" s="123">
        <v>396176</v>
      </c>
      <c r="H311" s="127"/>
      <c r="I311" s="131" t="s">
        <v>2740</v>
      </c>
      <c r="J311" s="127"/>
      <c r="K311" s="127"/>
      <c r="L311" s="127"/>
      <c r="M311" s="127"/>
      <c r="N311" s="133">
        <v>476.92</v>
      </c>
      <c r="O311" s="133">
        <v>0</v>
      </c>
      <c r="P311" s="127" t="s">
        <v>1369</v>
      </c>
    </row>
    <row r="312" spans="1:16" ht="76.5">
      <c r="A312" s="127">
        <v>513</v>
      </c>
      <c r="B312" s="127"/>
      <c r="C312" s="128" t="s">
        <v>201</v>
      </c>
      <c r="D312" s="122">
        <v>42804</v>
      </c>
      <c r="E312" s="123" t="s">
        <v>1976</v>
      </c>
      <c r="F312" s="123" t="s">
        <v>15</v>
      </c>
      <c r="G312" s="123">
        <v>1838</v>
      </c>
      <c r="H312" s="127"/>
      <c r="I312" s="131" t="s">
        <v>1977</v>
      </c>
      <c r="J312" s="127"/>
      <c r="K312" s="127"/>
      <c r="L312" s="127"/>
      <c r="M312" s="127"/>
      <c r="N312" s="133">
        <v>415.16</v>
      </c>
      <c r="O312" s="133">
        <v>0</v>
      </c>
      <c r="P312" s="127" t="s">
        <v>1369</v>
      </c>
    </row>
    <row r="313" spans="1:16" ht="63.75">
      <c r="A313" s="127">
        <v>287</v>
      </c>
      <c r="B313" s="127"/>
      <c r="C313" s="128" t="s">
        <v>791</v>
      </c>
      <c r="D313" s="122">
        <v>42804</v>
      </c>
      <c r="E313" s="123" t="s">
        <v>1662</v>
      </c>
      <c r="F313" s="123" t="s">
        <v>11</v>
      </c>
      <c r="G313" s="123">
        <v>397078</v>
      </c>
      <c r="H313" s="127"/>
      <c r="I313" s="131" t="s">
        <v>1663</v>
      </c>
      <c r="J313" s="127"/>
      <c r="K313" s="127"/>
      <c r="L313" s="127"/>
      <c r="M313" s="127"/>
      <c r="N313" s="133">
        <v>50</v>
      </c>
      <c r="O313" s="133">
        <v>0</v>
      </c>
      <c r="P313" s="127" t="s">
        <v>1369</v>
      </c>
    </row>
    <row r="314" spans="1:16" ht="51">
      <c r="A314" s="127" t="s">
        <v>620</v>
      </c>
      <c r="B314" s="127"/>
      <c r="C314" s="128" t="s">
        <v>714</v>
      </c>
      <c r="D314" s="122">
        <v>42807</v>
      </c>
      <c r="E314" s="123" t="s">
        <v>2312</v>
      </c>
      <c r="F314" s="123" t="s">
        <v>6</v>
      </c>
      <c r="G314" s="123">
        <v>812166</v>
      </c>
      <c r="H314" s="127"/>
      <c r="I314" s="131" t="s">
        <v>2313</v>
      </c>
      <c r="J314" s="127"/>
      <c r="K314" s="127"/>
      <c r="L314" s="127"/>
      <c r="M314" s="127"/>
      <c r="N314" s="133">
        <v>0</v>
      </c>
      <c r="O314" s="133">
        <v>186188.87</v>
      </c>
      <c r="P314" s="127" t="s">
        <v>1369</v>
      </c>
    </row>
    <row r="315" spans="1:16" ht="51">
      <c r="A315" s="127" t="s">
        <v>620</v>
      </c>
      <c r="B315" s="127"/>
      <c r="C315" s="128" t="s">
        <v>714</v>
      </c>
      <c r="D315" s="122">
        <v>42807</v>
      </c>
      <c r="E315" s="123" t="s">
        <v>2314</v>
      </c>
      <c r="F315" s="123" t="s">
        <v>6</v>
      </c>
      <c r="G315" s="123">
        <v>812170</v>
      </c>
      <c r="H315" s="127"/>
      <c r="I315" s="131" t="s">
        <v>2315</v>
      </c>
      <c r="J315" s="127"/>
      <c r="K315" s="127"/>
      <c r="L315" s="127"/>
      <c r="M315" s="127"/>
      <c r="N315" s="133">
        <v>0</v>
      </c>
      <c r="O315" s="133">
        <v>14020.29</v>
      </c>
      <c r="P315" s="127" t="s">
        <v>1369</v>
      </c>
    </row>
    <row r="316" spans="1:16" ht="89.25">
      <c r="A316" s="127">
        <v>586</v>
      </c>
      <c r="B316" s="127"/>
      <c r="C316" s="128" t="s">
        <v>223</v>
      </c>
      <c r="D316" s="122">
        <v>42807</v>
      </c>
      <c r="E316" s="123" t="s">
        <v>2104</v>
      </c>
      <c r="F316" s="123" t="s">
        <v>11</v>
      </c>
      <c r="G316" s="123">
        <v>882019</v>
      </c>
      <c r="H316" s="127"/>
      <c r="I316" s="131" t="s">
        <v>2105</v>
      </c>
      <c r="J316" s="127"/>
      <c r="K316" s="127"/>
      <c r="L316" s="127"/>
      <c r="M316" s="127"/>
      <c r="N316" s="133">
        <v>293.87</v>
      </c>
      <c r="O316" s="133">
        <v>0</v>
      </c>
      <c r="P316" s="127" t="s">
        <v>1369</v>
      </c>
    </row>
    <row r="317" spans="1:16" ht="63.75">
      <c r="A317" s="127">
        <v>513</v>
      </c>
      <c r="B317" s="127"/>
      <c r="C317" s="128" t="s">
        <v>201</v>
      </c>
      <c r="D317" s="122">
        <v>42807</v>
      </c>
      <c r="E317" s="123" t="s">
        <v>1978</v>
      </c>
      <c r="F317" s="123" t="s">
        <v>11</v>
      </c>
      <c r="G317" s="123">
        <v>882027</v>
      </c>
      <c r="H317" s="127"/>
      <c r="I317" s="131" t="s">
        <v>1979</v>
      </c>
      <c r="J317" s="127"/>
      <c r="K317" s="127"/>
      <c r="L317" s="127"/>
      <c r="M317" s="127"/>
      <c r="N317" s="133">
        <v>0</v>
      </c>
      <c r="O317" s="133">
        <v>270</v>
      </c>
      <c r="P317" s="127" t="s">
        <v>1369</v>
      </c>
    </row>
    <row r="318" spans="1:16" ht="51">
      <c r="A318" s="127">
        <v>513</v>
      </c>
      <c r="B318" s="127"/>
      <c r="C318" s="128" t="s">
        <v>201</v>
      </c>
      <c r="D318" s="122">
        <v>42807</v>
      </c>
      <c r="E318" s="123" t="s">
        <v>1981</v>
      </c>
      <c r="F318" s="123" t="s">
        <v>13</v>
      </c>
      <c r="G318" s="123">
        <v>9100</v>
      </c>
      <c r="H318" s="127"/>
      <c r="I318" s="131" t="s">
        <v>1982</v>
      </c>
      <c r="J318" s="127"/>
      <c r="K318" s="127"/>
      <c r="L318" s="127"/>
      <c r="M318" s="127"/>
      <c r="N318" s="133">
        <v>145851.25</v>
      </c>
      <c r="O318" s="133">
        <v>0</v>
      </c>
      <c r="P318" s="127" t="s">
        <v>1369</v>
      </c>
    </row>
    <row r="319" spans="1:16" ht="63.75">
      <c r="A319" s="127">
        <v>513</v>
      </c>
      <c r="B319" s="127"/>
      <c r="C319" s="128" t="s">
        <v>201</v>
      </c>
      <c r="D319" s="122">
        <v>42807</v>
      </c>
      <c r="E319" s="123" t="s">
        <v>1983</v>
      </c>
      <c r="F319" s="123" t="s">
        <v>11</v>
      </c>
      <c r="G319" s="123">
        <v>9100</v>
      </c>
      <c r="H319" s="127"/>
      <c r="I319" s="131" t="s">
        <v>1984</v>
      </c>
      <c r="J319" s="127"/>
      <c r="K319" s="127"/>
      <c r="L319" s="127"/>
      <c r="M319" s="127"/>
      <c r="N319" s="133">
        <v>370.64</v>
      </c>
      <c r="O319" s="133">
        <v>0</v>
      </c>
      <c r="P319" s="127" t="s">
        <v>1369</v>
      </c>
    </row>
    <row r="320" spans="1:16" ht="63.75">
      <c r="A320" s="127" t="s">
        <v>621</v>
      </c>
      <c r="B320" s="127"/>
      <c r="C320" s="128" t="s">
        <v>715</v>
      </c>
      <c r="D320" s="122">
        <v>42807</v>
      </c>
      <c r="E320" s="123" t="s">
        <v>1486</v>
      </c>
      <c r="F320" s="123" t="s">
        <v>15</v>
      </c>
      <c r="G320" s="123">
        <v>1843</v>
      </c>
      <c r="H320" s="127"/>
      <c r="I320" s="131" t="s">
        <v>1487</v>
      </c>
      <c r="J320" s="127"/>
      <c r="K320" s="127"/>
      <c r="L320" s="127"/>
      <c r="M320" s="127"/>
      <c r="N320" s="133">
        <v>1119.6100000000001</v>
      </c>
      <c r="O320" s="133">
        <v>0</v>
      </c>
      <c r="P320" s="127" t="s">
        <v>1369</v>
      </c>
    </row>
    <row r="321" spans="1:16" ht="63.75">
      <c r="A321" s="127" t="s">
        <v>621</v>
      </c>
      <c r="B321" s="127"/>
      <c r="C321" s="128" t="s">
        <v>715</v>
      </c>
      <c r="D321" s="122">
        <v>42808</v>
      </c>
      <c r="E321" s="123" t="s">
        <v>2741</v>
      </c>
      <c r="F321" s="123" t="s">
        <v>11</v>
      </c>
      <c r="G321" s="123">
        <v>882137</v>
      </c>
      <c r="H321" s="127"/>
      <c r="I321" s="131" t="s">
        <v>2742</v>
      </c>
      <c r="J321" s="127"/>
      <c r="K321" s="127"/>
      <c r="L321" s="127"/>
      <c r="M321" s="127"/>
      <c r="N321" s="133">
        <v>50</v>
      </c>
      <c r="O321" s="133">
        <v>0</v>
      </c>
      <c r="P321" s="127" t="s">
        <v>1369</v>
      </c>
    </row>
    <row r="322" spans="1:16" ht="63.75">
      <c r="A322" s="127" t="s">
        <v>621</v>
      </c>
      <c r="B322" s="127"/>
      <c r="C322" s="128" t="s">
        <v>715</v>
      </c>
      <c r="D322" s="122">
        <v>42808</v>
      </c>
      <c r="E322" s="123" t="s">
        <v>2743</v>
      </c>
      <c r="F322" s="123" t="s">
        <v>13</v>
      </c>
      <c r="G322" s="123">
        <v>882137</v>
      </c>
      <c r="H322" s="127"/>
      <c r="I322" s="131" t="s">
        <v>2744</v>
      </c>
      <c r="J322" s="127"/>
      <c r="K322" s="127"/>
      <c r="L322" s="127"/>
      <c r="M322" s="127"/>
      <c r="N322" s="133">
        <v>27867412.300000001</v>
      </c>
      <c r="O322" s="133">
        <v>0</v>
      </c>
      <c r="P322" s="127" t="s">
        <v>1369</v>
      </c>
    </row>
    <row r="323" spans="1:16" ht="51">
      <c r="A323" s="127" t="s">
        <v>621</v>
      </c>
      <c r="B323" s="127"/>
      <c r="C323" s="128" t="s">
        <v>715</v>
      </c>
      <c r="D323" s="122">
        <v>42808</v>
      </c>
      <c r="E323" s="123" t="s">
        <v>2745</v>
      </c>
      <c r="F323" s="123" t="s">
        <v>11</v>
      </c>
      <c r="G323" s="123">
        <v>882132</v>
      </c>
      <c r="H323" s="127"/>
      <c r="I323" s="131" t="s">
        <v>2746</v>
      </c>
      <c r="J323" s="127"/>
      <c r="K323" s="127"/>
      <c r="L323" s="127"/>
      <c r="M323" s="127"/>
      <c r="N323" s="133">
        <v>50</v>
      </c>
      <c r="O323" s="133">
        <v>0</v>
      </c>
      <c r="P323" s="127" t="s">
        <v>1369</v>
      </c>
    </row>
    <row r="324" spans="1:16" ht="63.75">
      <c r="A324" s="127" t="s">
        <v>621</v>
      </c>
      <c r="B324" s="127"/>
      <c r="C324" s="128" t="s">
        <v>715</v>
      </c>
      <c r="D324" s="122">
        <v>42808</v>
      </c>
      <c r="E324" s="123" t="s">
        <v>2747</v>
      </c>
      <c r="F324" s="123" t="s">
        <v>13</v>
      </c>
      <c r="G324" s="123">
        <v>882132</v>
      </c>
      <c r="H324" s="127"/>
      <c r="I324" s="131" t="s">
        <v>2748</v>
      </c>
      <c r="J324" s="127"/>
      <c r="K324" s="127"/>
      <c r="L324" s="127"/>
      <c r="M324" s="127"/>
      <c r="N324" s="133">
        <v>4665933.82</v>
      </c>
      <c r="O324" s="133">
        <v>0</v>
      </c>
      <c r="P324" s="127" t="s">
        <v>1369</v>
      </c>
    </row>
    <row r="325" spans="1:16" ht="76.5">
      <c r="A325" s="127">
        <v>513</v>
      </c>
      <c r="B325" s="127"/>
      <c r="C325" s="128" t="s">
        <v>201</v>
      </c>
      <c r="D325" s="122">
        <v>42808</v>
      </c>
      <c r="E325" s="123" t="s">
        <v>1985</v>
      </c>
      <c r="F325" s="123" t="s">
        <v>11</v>
      </c>
      <c r="G325" s="123">
        <v>882096</v>
      </c>
      <c r="H325" s="127"/>
      <c r="I325" s="131" t="s">
        <v>1986</v>
      </c>
      <c r="J325" s="127"/>
      <c r="K325" s="127"/>
      <c r="L325" s="127"/>
      <c r="M325" s="127"/>
      <c r="N325" s="133">
        <v>2467.94</v>
      </c>
      <c r="O325" s="133">
        <v>0</v>
      </c>
      <c r="P325" s="127" t="s">
        <v>1369</v>
      </c>
    </row>
    <row r="326" spans="1:16" ht="51">
      <c r="A326" s="127">
        <v>513</v>
      </c>
      <c r="B326" s="127"/>
      <c r="C326" s="128" t="s">
        <v>201</v>
      </c>
      <c r="D326" s="122">
        <v>42808</v>
      </c>
      <c r="E326" s="123" t="s">
        <v>1987</v>
      </c>
      <c r="F326" s="123" t="s">
        <v>11</v>
      </c>
      <c r="G326" s="123">
        <v>882065</v>
      </c>
      <c r="H326" s="127"/>
      <c r="I326" s="131" t="s">
        <v>1988</v>
      </c>
      <c r="J326" s="127"/>
      <c r="K326" s="127"/>
      <c r="L326" s="127"/>
      <c r="M326" s="127"/>
      <c r="N326" s="133">
        <v>50</v>
      </c>
      <c r="O326" s="133">
        <v>0</v>
      </c>
      <c r="P326" s="127" t="s">
        <v>1369</v>
      </c>
    </row>
    <row r="327" spans="1:16" ht="63.75">
      <c r="A327" s="127" t="s">
        <v>621</v>
      </c>
      <c r="B327" s="127"/>
      <c r="C327" s="128" t="s">
        <v>715</v>
      </c>
      <c r="D327" s="122">
        <v>42808</v>
      </c>
      <c r="E327" s="123" t="s">
        <v>2749</v>
      </c>
      <c r="F327" s="123" t="s">
        <v>6</v>
      </c>
      <c r="G327" s="123">
        <v>812617</v>
      </c>
      <c r="H327" s="127"/>
      <c r="I327" s="131" t="s">
        <v>2750</v>
      </c>
      <c r="J327" s="127"/>
      <c r="K327" s="127"/>
      <c r="L327" s="127"/>
      <c r="M327" s="127"/>
      <c r="N327" s="133">
        <v>0</v>
      </c>
      <c r="O327" s="133">
        <v>280000</v>
      </c>
      <c r="P327" s="127" t="s">
        <v>1369</v>
      </c>
    </row>
    <row r="328" spans="1:16" ht="51">
      <c r="A328" s="127">
        <v>513</v>
      </c>
      <c r="B328" s="127"/>
      <c r="C328" s="128" t="s">
        <v>201</v>
      </c>
      <c r="D328" s="122">
        <v>42808</v>
      </c>
      <c r="E328" s="123" t="s">
        <v>1989</v>
      </c>
      <c r="F328" s="123" t="s">
        <v>15</v>
      </c>
      <c r="G328" s="123">
        <v>399451</v>
      </c>
      <c r="H328" s="127"/>
      <c r="I328" s="131" t="s">
        <v>1990</v>
      </c>
      <c r="J328" s="127"/>
      <c r="K328" s="127"/>
      <c r="L328" s="127"/>
      <c r="M328" s="127"/>
      <c r="N328" s="133">
        <v>50</v>
      </c>
      <c r="O328" s="133">
        <v>0</v>
      </c>
      <c r="P328" s="127" t="s">
        <v>1369</v>
      </c>
    </row>
    <row r="329" spans="1:16" ht="63.75">
      <c r="A329" s="127" t="s">
        <v>621</v>
      </c>
      <c r="B329" s="127"/>
      <c r="C329" s="128" t="s">
        <v>715</v>
      </c>
      <c r="D329" s="122">
        <v>42809</v>
      </c>
      <c r="E329" s="123" t="s">
        <v>2751</v>
      </c>
      <c r="F329" s="123" t="s">
        <v>6</v>
      </c>
      <c r="G329" s="123">
        <v>813152</v>
      </c>
      <c r="H329" s="127"/>
      <c r="I329" s="131" t="s">
        <v>2752</v>
      </c>
      <c r="J329" s="127"/>
      <c r="K329" s="127"/>
      <c r="L329" s="127"/>
      <c r="M329" s="127"/>
      <c r="N329" s="133">
        <v>0</v>
      </c>
      <c r="O329" s="133">
        <v>51000</v>
      </c>
      <c r="P329" s="127" t="s">
        <v>1369</v>
      </c>
    </row>
    <row r="330" spans="1:16" ht="51">
      <c r="A330" s="127">
        <v>225</v>
      </c>
      <c r="B330" s="127"/>
      <c r="C330" s="128" t="s">
        <v>767</v>
      </c>
      <c r="D330" s="122">
        <v>42809</v>
      </c>
      <c r="E330" s="123" t="s">
        <v>1650</v>
      </c>
      <c r="F330" s="123" t="s">
        <v>11</v>
      </c>
      <c r="G330" s="123">
        <v>882225</v>
      </c>
      <c r="H330" s="127"/>
      <c r="I330" s="131" t="s">
        <v>1651</v>
      </c>
      <c r="J330" s="127"/>
      <c r="K330" s="127"/>
      <c r="L330" s="127"/>
      <c r="M330" s="127"/>
      <c r="N330" s="133">
        <v>50</v>
      </c>
      <c r="O330" s="133">
        <v>0</v>
      </c>
      <c r="P330" s="127" t="s">
        <v>1369</v>
      </c>
    </row>
    <row r="331" spans="1:16" ht="51">
      <c r="A331" s="127" t="s">
        <v>621</v>
      </c>
      <c r="B331" s="127"/>
      <c r="C331" s="128" t="s">
        <v>715</v>
      </c>
      <c r="D331" s="122">
        <v>42809</v>
      </c>
      <c r="E331" s="123" t="s">
        <v>2753</v>
      </c>
      <c r="F331" s="123" t="s">
        <v>6</v>
      </c>
      <c r="G331" s="123">
        <v>400481</v>
      </c>
      <c r="H331" s="127"/>
      <c r="I331" s="131" t="s">
        <v>2754</v>
      </c>
      <c r="J331" s="127"/>
      <c r="K331" s="127"/>
      <c r="L331" s="127"/>
      <c r="M331" s="127"/>
      <c r="N331" s="133">
        <v>0</v>
      </c>
      <c r="O331" s="133">
        <v>1384666.32</v>
      </c>
      <c r="P331" s="127" t="s">
        <v>1369</v>
      </c>
    </row>
    <row r="332" spans="1:16" ht="51">
      <c r="A332" s="127" t="s">
        <v>621</v>
      </c>
      <c r="B332" s="127"/>
      <c r="C332" s="128" t="s">
        <v>715</v>
      </c>
      <c r="D332" s="122">
        <v>42809</v>
      </c>
      <c r="E332" s="123" t="s">
        <v>2755</v>
      </c>
      <c r="F332" s="123" t="s">
        <v>11</v>
      </c>
      <c r="G332" s="123">
        <v>9058</v>
      </c>
      <c r="H332" s="127"/>
      <c r="I332" s="131" t="s">
        <v>2756</v>
      </c>
      <c r="J332" s="127"/>
      <c r="K332" s="127"/>
      <c r="L332" s="127"/>
      <c r="M332" s="127"/>
      <c r="N332" s="133">
        <v>1756.56</v>
      </c>
      <c r="O332" s="133">
        <v>0</v>
      </c>
      <c r="P332" s="127" t="s">
        <v>1369</v>
      </c>
    </row>
    <row r="333" spans="1:16" ht="51">
      <c r="A333" s="127" t="s">
        <v>621</v>
      </c>
      <c r="B333" s="127"/>
      <c r="C333" s="128" t="s">
        <v>715</v>
      </c>
      <c r="D333" s="122">
        <v>42809</v>
      </c>
      <c r="E333" s="123" t="s">
        <v>2757</v>
      </c>
      <c r="F333" s="123" t="s">
        <v>11</v>
      </c>
      <c r="G333" s="123">
        <v>9001</v>
      </c>
      <c r="H333" s="127"/>
      <c r="I333" s="131" t="s">
        <v>2758</v>
      </c>
      <c r="J333" s="127"/>
      <c r="K333" s="127"/>
      <c r="L333" s="127"/>
      <c r="M333" s="127"/>
      <c r="N333" s="133">
        <v>754.66</v>
      </c>
      <c r="O333" s="133">
        <v>0</v>
      </c>
      <c r="P333" s="127" t="s">
        <v>1369</v>
      </c>
    </row>
    <row r="334" spans="1:16" ht="51">
      <c r="A334" s="127" t="s">
        <v>621</v>
      </c>
      <c r="B334" s="127"/>
      <c r="C334" s="128" t="s">
        <v>715</v>
      </c>
      <c r="D334" s="122">
        <v>42809</v>
      </c>
      <c r="E334" s="123" t="s">
        <v>2759</v>
      </c>
      <c r="F334" s="123" t="s">
        <v>11</v>
      </c>
      <c r="G334" s="123">
        <v>9003</v>
      </c>
      <c r="H334" s="127"/>
      <c r="I334" s="131" t="s">
        <v>2760</v>
      </c>
      <c r="J334" s="127"/>
      <c r="K334" s="127"/>
      <c r="L334" s="127"/>
      <c r="M334" s="127"/>
      <c r="N334" s="133">
        <v>3864.5</v>
      </c>
      <c r="O334" s="133">
        <v>0</v>
      </c>
      <c r="P334" s="127" t="s">
        <v>1369</v>
      </c>
    </row>
    <row r="335" spans="1:16" ht="51">
      <c r="A335" s="127" t="s">
        <v>621</v>
      </c>
      <c r="B335" s="127"/>
      <c r="C335" s="128" t="s">
        <v>715</v>
      </c>
      <c r="D335" s="122">
        <v>42809</v>
      </c>
      <c r="E335" s="123" t="s">
        <v>2761</v>
      </c>
      <c r="F335" s="123" t="s">
        <v>11</v>
      </c>
      <c r="G335" s="123">
        <v>9002</v>
      </c>
      <c r="H335" s="127"/>
      <c r="I335" s="131" t="s">
        <v>2762</v>
      </c>
      <c r="J335" s="127"/>
      <c r="K335" s="127"/>
      <c r="L335" s="127"/>
      <c r="M335" s="127"/>
      <c r="N335" s="133">
        <v>1672.46</v>
      </c>
      <c r="O335" s="133">
        <v>0</v>
      </c>
      <c r="P335" s="127" t="s">
        <v>1369</v>
      </c>
    </row>
    <row r="336" spans="1:16" ht="51">
      <c r="A336" s="127">
        <v>513</v>
      </c>
      <c r="B336" s="127"/>
      <c r="C336" s="128" t="s">
        <v>201</v>
      </c>
      <c r="D336" s="122">
        <v>42809</v>
      </c>
      <c r="E336" s="123" t="s">
        <v>1991</v>
      </c>
      <c r="F336" s="123" t="s">
        <v>15</v>
      </c>
      <c r="G336" s="123">
        <v>400316</v>
      </c>
      <c r="H336" s="127"/>
      <c r="I336" s="131" t="s">
        <v>1992</v>
      </c>
      <c r="J336" s="127"/>
      <c r="K336" s="127"/>
      <c r="L336" s="127"/>
      <c r="M336" s="127"/>
      <c r="N336" s="133">
        <v>50</v>
      </c>
      <c r="O336" s="133">
        <v>0</v>
      </c>
      <c r="P336" s="127" t="s">
        <v>1369</v>
      </c>
    </row>
    <row r="337" spans="1:16" ht="51">
      <c r="A337" s="127" t="s">
        <v>621</v>
      </c>
      <c r="B337" s="127"/>
      <c r="C337" s="128" t="s">
        <v>715</v>
      </c>
      <c r="D337" s="122">
        <v>42809</v>
      </c>
      <c r="E337" s="123" t="s">
        <v>2763</v>
      </c>
      <c r="F337" s="123" t="s">
        <v>11</v>
      </c>
      <c r="G337" s="123">
        <v>9082</v>
      </c>
      <c r="H337" s="127"/>
      <c r="I337" s="131" t="s">
        <v>2764</v>
      </c>
      <c r="J337" s="127"/>
      <c r="K337" s="127"/>
      <c r="L337" s="127"/>
      <c r="M337" s="127"/>
      <c r="N337" s="133">
        <v>1211.74</v>
      </c>
      <c r="O337" s="133">
        <v>0</v>
      </c>
      <c r="P337" s="127" t="s">
        <v>1369</v>
      </c>
    </row>
    <row r="338" spans="1:16" ht="51">
      <c r="A338" s="127" t="s">
        <v>621</v>
      </c>
      <c r="B338" s="127"/>
      <c r="C338" s="128" t="s">
        <v>715</v>
      </c>
      <c r="D338" s="122">
        <v>42809</v>
      </c>
      <c r="E338" s="123" t="s">
        <v>2765</v>
      </c>
      <c r="F338" s="123" t="s">
        <v>11</v>
      </c>
      <c r="G338" s="123">
        <v>9063</v>
      </c>
      <c r="H338" s="127"/>
      <c r="I338" s="131" t="s">
        <v>2766</v>
      </c>
      <c r="J338" s="127"/>
      <c r="K338" s="127"/>
      <c r="L338" s="127"/>
      <c r="M338" s="127"/>
      <c r="N338" s="133">
        <v>271.23</v>
      </c>
      <c r="O338" s="133">
        <v>0</v>
      </c>
      <c r="P338" s="127" t="s">
        <v>1369</v>
      </c>
    </row>
    <row r="339" spans="1:16" ht="51">
      <c r="A339" s="127" t="s">
        <v>621</v>
      </c>
      <c r="B339" s="127"/>
      <c r="C339" s="128" t="s">
        <v>715</v>
      </c>
      <c r="D339" s="122">
        <v>42809</v>
      </c>
      <c r="E339" s="123" t="s">
        <v>2767</v>
      </c>
      <c r="F339" s="123" t="s">
        <v>11</v>
      </c>
      <c r="G339" s="123">
        <v>9005</v>
      </c>
      <c r="H339" s="127"/>
      <c r="I339" s="131" t="s">
        <v>2768</v>
      </c>
      <c r="J339" s="127"/>
      <c r="K339" s="127"/>
      <c r="L339" s="127"/>
      <c r="M339" s="127"/>
      <c r="N339" s="133">
        <v>288.87</v>
      </c>
      <c r="O339" s="133">
        <v>0</v>
      </c>
      <c r="P339" s="127" t="s">
        <v>1369</v>
      </c>
    </row>
    <row r="340" spans="1:16" ht="51">
      <c r="A340" s="127" t="s">
        <v>621</v>
      </c>
      <c r="B340" s="127"/>
      <c r="C340" s="128" t="s">
        <v>715</v>
      </c>
      <c r="D340" s="122">
        <v>42809</v>
      </c>
      <c r="E340" s="123" t="s">
        <v>2769</v>
      </c>
      <c r="F340" s="123" t="s">
        <v>11</v>
      </c>
      <c r="G340" s="123">
        <v>9101</v>
      </c>
      <c r="H340" s="127"/>
      <c r="I340" s="131" t="s">
        <v>2770</v>
      </c>
      <c r="J340" s="127"/>
      <c r="K340" s="127"/>
      <c r="L340" s="127"/>
      <c r="M340" s="127"/>
      <c r="N340" s="133">
        <v>382.09000000000003</v>
      </c>
      <c r="O340" s="133">
        <v>0</v>
      </c>
      <c r="P340" s="127" t="s">
        <v>1369</v>
      </c>
    </row>
    <row r="341" spans="1:16" ht="76.5">
      <c r="A341" s="127" t="s">
        <v>621</v>
      </c>
      <c r="B341" s="127"/>
      <c r="C341" s="128" t="s">
        <v>715</v>
      </c>
      <c r="D341" s="122">
        <v>42810</v>
      </c>
      <c r="E341" s="123" t="s">
        <v>2771</v>
      </c>
      <c r="F341" s="123" t="s">
        <v>11</v>
      </c>
      <c r="G341" s="123">
        <v>882354</v>
      </c>
      <c r="H341" s="127"/>
      <c r="I341" s="131" t="s">
        <v>2772</v>
      </c>
      <c r="J341" s="127"/>
      <c r="K341" s="127"/>
      <c r="L341" s="127"/>
      <c r="M341" s="127"/>
      <c r="N341" s="133">
        <v>50</v>
      </c>
      <c r="O341" s="133">
        <v>0</v>
      </c>
      <c r="P341" s="127" t="s">
        <v>1369</v>
      </c>
    </row>
    <row r="342" spans="1:16" ht="76.5">
      <c r="A342" s="127" t="s">
        <v>621</v>
      </c>
      <c r="B342" s="127"/>
      <c r="C342" s="128" t="s">
        <v>715</v>
      </c>
      <c r="D342" s="122">
        <v>42810</v>
      </c>
      <c r="E342" s="123" t="s">
        <v>2773</v>
      </c>
      <c r="F342" s="123" t="s">
        <v>13</v>
      </c>
      <c r="G342" s="123">
        <v>882354</v>
      </c>
      <c r="H342" s="127"/>
      <c r="I342" s="131" t="s">
        <v>2774</v>
      </c>
      <c r="J342" s="127"/>
      <c r="K342" s="127"/>
      <c r="L342" s="127"/>
      <c r="M342" s="127"/>
      <c r="N342" s="133">
        <v>319099</v>
      </c>
      <c r="O342" s="133">
        <v>0</v>
      </c>
      <c r="P342" s="127" t="s">
        <v>1369</v>
      </c>
    </row>
    <row r="343" spans="1:16" ht="51">
      <c r="A343" s="127" t="s">
        <v>620</v>
      </c>
      <c r="B343" s="127"/>
      <c r="C343" s="128" t="s">
        <v>714</v>
      </c>
      <c r="D343" s="122">
        <v>42810</v>
      </c>
      <c r="E343" s="123" t="s">
        <v>2316</v>
      </c>
      <c r="F343" s="123" t="s">
        <v>11</v>
      </c>
      <c r="G343" s="123">
        <v>882352</v>
      </c>
      <c r="H343" s="127"/>
      <c r="I343" s="131" t="s">
        <v>2317</v>
      </c>
      <c r="J343" s="127"/>
      <c r="K343" s="127"/>
      <c r="L343" s="127"/>
      <c r="M343" s="127"/>
      <c r="N343" s="133">
        <v>50</v>
      </c>
      <c r="O343" s="133">
        <v>0</v>
      </c>
      <c r="P343" s="127" t="s">
        <v>1369</v>
      </c>
    </row>
    <row r="344" spans="1:16" ht="76.5">
      <c r="A344" s="127" t="s">
        <v>621</v>
      </c>
      <c r="B344" s="127"/>
      <c r="C344" s="128" t="s">
        <v>715</v>
      </c>
      <c r="D344" s="122">
        <v>42810</v>
      </c>
      <c r="E344" s="123" t="s">
        <v>1488</v>
      </c>
      <c r="F344" s="123" t="s">
        <v>11</v>
      </c>
      <c r="G344" s="123">
        <v>882330</v>
      </c>
      <c r="H344" s="127"/>
      <c r="I344" s="131" t="s">
        <v>1489</v>
      </c>
      <c r="J344" s="127"/>
      <c r="K344" s="127"/>
      <c r="L344" s="127"/>
      <c r="M344" s="127"/>
      <c r="N344" s="133">
        <v>50</v>
      </c>
      <c r="O344" s="133">
        <v>0</v>
      </c>
      <c r="P344" s="127" t="s">
        <v>1369</v>
      </c>
    </row>
    <row r="345" spans="1:16" ht="63.75">
      <c r="A345" s="127" t="s">
        <v>621</v>
      </c>
      <c r="B345" s="127"/>
      <c r="C345" s="128" t="s">
        <v>715</v>
      </c>
      <c r="D345" s="122">
        <v>42810</v>
      </c>
      <c r="E345" s="123" t="s">
        <v>1490</v>
      </c>
      <c r="F345" s="123" t="s">
        <v>13</v>
      </c>
      <c r="G345" s="123">
        <v>882330</v>
      </c>
      <c r="H345" s="127"/>
      <c r="I345" s="131" t="s">
        <v>1491</v>
      </c>
      <c r="J345" s="127"/>
      <c r="K345" s="127"/>
      <c r="L345" s="127"/>
      <c r="M345" s="127"/>
      <c r="N345" s="133">
        <v>261.42</v>
      </c>
      <c r="O345" s="133">
        <v>0</v>
      </c>
      <c r="P345" s="127" t="s">
        <v>1369</v>
      </c>
    </row>
    <row r="346" spans="1:16" ht="63.75">
      <c r="A346" s="127">
        <v>287</v>
      </c>
      <c r="B346" s="127"/>
      <c r="C346" s="128" t="s">
        <v>791</v>
      </c>
      <c r="D346" s="122">
        <v>42810</v>
      </c>
      <c r="E346" s="123" t="s">
        <v>1664</v>
      </c>
      <c r="F346" s="123" t="s">
        <v>11</v>
      </c>
      <c r="G346" s="123">
        <v>882289</v>
      </c>
      <c r="H346" s="127"/>
      <c r="I346" s="131" t="s">
        <v>1665</v>
      </c>
      <c r="J346" s="127"/>
      <c r="K346" s="127"/>
      <c r="L346" s="127"/>
      <c r="M346" s="127"/>
      <c r="N346" s="133">
        <v>50</v>
      </c>
      <c r="O346" s="133">
        <v>0</v>
      </c>
      <c r="P346" s="127" t="s">
        <v>1369</v>
      </c>
    </row>
    <row r="347" spans="1:16" ht="63.75">
      <c r="A347" s="127">
        <v>287</v>
      </c>
      <c r="B347" s="127"/>
      <c r="C347" s="128" t="s">
        <v>791</v>
      </c>
      <c r="D347" s="122">
        <v>42810</v>
      </c>
      <c r="E347" s="123" t="s">
        <v>1666</v>
      </c>
      <c r="F347" s="123" t="s">
        <v>6</v>
      </c>
      <c r="G347" s="123">
        <v>882289</v>
      </c>
      <c r="H347" s="127"/>
      <c r="I347" s="131" t="s">
        <v>1667</v>
      </c>
      <c r="J347" s="127"/>
      <c r="K347" s="127"/>
      <c r="L347" s="127"/>
      <c r="M347" s="127"/>
      <c r="N347" s="133">
        <v>0</v>
      </c>
      <c r="O347" s="133">
        <v>147229.20000000001</v>
      </c>
      <c r="P347" s="127" t="s">
        <v>1369</v>
      </c>
    </row>
    <row r="348" spans="1:16" ht="51">
      <c r="A348" s="127" t="s">
        <v>620</v>
      </c>
      <c r="B348" s="127"/>
      <c r="C348" s="128" t="s">
        <v>714</v>
      </c>
      <c r="D348" s="122">
        <v>42810</v>
      </c>
      <c r="E348" s="123" t="s">
        <v>2318</v>
      </c>
      <c r="F348" s="123" t="s">
        <v>6</v>
      </c>
      <c r="G348" s="123">
        <v>813839</v>
      </c>
      <c r="H348" s="127"/>
      <c r="I348" s="131" t="s">
        <v>2319</v>
      </c>
      <c r="J348" s="127"/>
      <c r="K348" s="127"/>
      <c r="L348" s="127"/>
      <c r="M348" s="127"/>
      <c r="N348" s="133">
        <v>0</v>
      </c>
      <c r="O348" s="133">
        <v>1317.08</v>
      </c>
      <c r="P348" s="127" t="s">
        <v>1369</v>
      </c>
    </row>
    <row r="349" spans="1:16" ht="63.75">
      <c r="A349" s="127" t="s">
        <v>621</v>
      </c>
      <c r="B349" s="127"/>
      <c r="C349" s="128" t="s">
        <v>715</v>
      </c>
      <c r="D349" s="122">
        <v>42810</v>
      </c>
      <c r="E349" s="123" t="s">
        <v>2775</v>
      </c>
      <c r="F349" s="123" t="s">
        <v>6</v>
      </c>
      <c r="G349" s="123">
        <v>813819</v>
      </c>
      <c r="H349" s="127"/>
      <c r="I349" s="131" t="s">
        <v>2776</v>
      </c>
      <c r="J349" s="127"/>
      <c r="K349" s="127"/>
      <c r="L349" s="127"/>
      <c r="M349" s="127"/>
      <c r="N349" s="133">
        <v>0</v>
      </c>
      <c r="O349" s="133">
        <v>30000</v>
      </c>
      <c r="P349" s="127" t="s">
        <v>1369</v>
      </c>
    </row>
    <row r="350" spans="1:16" ht="51">
      <c r="A350" s="127">
        <v>513</v>
      </c>
      <c r="B350" s="127"/>
      <c r="C350" s="128" t="s">
        <v>201</v>
      </c>
      <c r="D350" s="122">
        <v>42810</v>
      </c>
      <c r="E350" s="123" t="s">
        <v>1993</v>
      </c>
      <c r="F350" s="123" t="s">
        <v>15</v>
      </c>
      <c r="G350" s="123">
        <v>400913</v>
      </c>
      <c r="H350" s="127"/>
      <c r="I350" s="131" t="s">
        <v>1994</v>
      </c>
      <c r="J350" s="127"/>
      <c r="K350" s="127"/>
      <c r="L350" s="127"/>
      <c r="M350" s="127"/>
      <c r="N350" s="133">
        <v>50</v>
      </c>
      <c r="O350" s="133">
        <v>0</v>
      </c>
      <c r="P350" s="127" t="s">
        <v>1369</v>
      </c>
    </row>
    <row r="351" spans="1:16" ht="63.75">
      <c r="A351" s="127">
        <v>513</v>
      </c>
      <c r="B351" s="127"/>
      <c r="C351" s="128" t="s">
        <v>201</v>
      </c>
      <c r="D351" s="122">
        <v>42810</v>
      </c>
      <c r="E351" s="123" t="s">
        <v>1995</v>
      </c>
      <c r="F351" s="123" t="s">
        <v>15</v>
      </c>
      <c r="G351" s="123">
        <v>1878</v>
      </c>
      <c r="H351" s="127"/>
      <c r="I351" s="131" t="s">
        <v>1996</v>
      </c>
      <c r="J351" s="127"/>
      <c r="K351" s="127"/>
      <c r="L351" s="127"/>
      <c r="M351" s="127"/>
      <c r="N351" s="133">
        <v>116345.45</v>
      </c>
      <c r="O351" s="133">
        <v>0</v>
      </c>
      <c r="P351" s="127" t="s">
        <v>1369</v>
      </c>
    </row>
    <row r="352" spans="1:16" ht="51">
      <c r="A352" s="127" t="s">
        <v>621</v>
      </c>
      <c r="B352" s="127"/>
      <c r="C352" s="128" t="s">
        <v>715</v>
      </c>
      <c r="D352" s="122">
        <v>42810</v>
      </c>
      <c r="E352" s="123" t="s">
        <v>2777</v>
      </c>
      <c r="F352" s="123" t="s">
        <v>11</v>
      </c>
      <c r="G352" s="123">
        <v>9109</v>
      </c>
      <c r="H352" s="127"/>
      <c r="I352" s="131" t="s">
        <v>2778</v>
      </c>
      <c r="J352" s="127"/>
      <c r="K352" s="127"/>
      <c r="L352" s="127"/>
      <c r="M352" s="127"/>
      <c r="N352" s="133">
        <v>1968.1200000000001</v>
      </c>
      <c r="O352" s="133">
        <v>0</v>
      </c>
      <c r="P352" s="127" t="s">
        <v>1369</v>
      </c>
    </row>
    <row r="353" spans="1:16" ht="63.75">
      <c r="A353" s="127">
        <v>291</v>
      </c>
      <c r="B353" s="127"/>
      <c r="C353" s="128" t="s">
        <v>795</v>
      </c>
      <c r="D353" s="122">
        <v>42810</v>
      </c>
      <c r="E353" s="123" t="s">
        <v>1704</v>
      </c>
      <c r="F353" s="123" t="s">
        <v>11</v>
      </c>
      <c r="G353" s="123">
        <v>400911</v>
      </c>
      <c r="H353" s="127"/>
      <c r="I353" s="131" t="s">
        <v>1705</v>
      </c>
      <c r="J353" s="127"/>
      <c r="K353" s="127"/>
      <c r="L353" s="127"/>
      <c r="M353" s="127"/>
      <c r="N353" s="133">
        <v>50</v>
      </c>
      <c r="O353" s="133">
        <v>0</v>
      </c>
      <c r="P353" s="127" t="s">
        <v>1369</v>
      </c>
    </row>
    <row r="354" spans="1:16" ht="76.5">
      <c r="A354" s="127" t="s">
        <v>621</v>
      </c>
      <c r="B354" s="127"/>
      <c r="C354" s="128" t="s">
        <v>715</v>
      </c>
      <c r="D354" s="122">
        <v>42811</v>
      </c>
      <c r="E354" s="123" t="s">
        <v>2779</v>
      </c>
      <c r="F354" s="123" t="s">
        <v>6</v>
      </c>
      <c r="G354" s="123">
        <v>882397</v>
      </c>
      <c r="H354" s="127"/>
      <c r="I354" s="131" t="s">
        <v>2780</v>
      </c>
      <c r="J354" s="127"/>
      <c r="K354" s="127"/>
      <c r="L354" s="127"/>
      <c r="M354" s="127"/>
      <c r="N354" s="133">
        <v>0</v>
      </c>
      <c r="O354" s="133">
        <v>9709.24</v>
      </c>
      <c r="P354" s="127" t="s">
        <v>1369</v>
      </c>
    </row>
    <row r="355" spans="1:16" ht="63.75">
      <c r="A355" s="127" t="s">
        <v>621</v>
      </c>
      <c r="B355" s="127"/>
      <c r="C355" s="128" t="s">
        <v>715</v>
      </c>
      <c r="D355" s="122">
        <v>42811</v>
      </c>
      <c r="E355" s="123" t="s">
        <v>2781</v>
      </c>
      <c r="F355" s="123" t="s">
        <v>6</v>
      </c>
      <c r="G355" s="123">
        <v>814300</v>
      </c>
      <c r="H355" s="127"/>
      <c r="I355" s="131" t="s">
        <v>2782</v>
      </c>
      <c r="J355" s="127"/>
      <c r="K355" s="127"/>
      <c r="L355" s="127"/>
      <c r="M355" s="127"/>
      <c r="N355" s="133">
        <v>0</v>
      </c>
      <c r="O355" s="133">
        <v>7000</v>
      </c>
      <c r="P355" s="127" t="s">
        <v>1369</v>
      </c>
    </row>
    <row r="356" spans="1:16" ht="51">
      <c r="A356" s="127">
        <v>287</v>
      </c>
      <c r="B356" s="127"/>
      <c r="C356" s="128" t="s">
        <v>791</v>
      </c>
      <c r="D356" s="122">
        <v>42811</v>
      </c>
      <c r="E356" s="123" t="s">
        <v>1668</v>
      </c>
      <c r="F356" s="123" t="s">
        <v>1413</v>
      </c>
      <c r="G356" s="123">
        <v>12905632</v>
      </c>
      <c r="H356" s="127"/>
      <c r="I356" s="131" t="s">
        <v>1669</v>
      </c>
      <c r="J356" s="127"/>
      <c r="K356" s="127"/>
      <c r="L356" s="127"/>
      <c r="M356" s="127"/>
      <c r="N356" s="133">
        <v>216.84</v>
      </c>
      <c r="O356" s="133">
        <v>0</v>
      </c>
      <c r="P356" s="127" t="s">
        <v>1369</v>
      </c>
    </row>
    <row r="357" spans="1:16" ht="51">
      <c r="A357" s="127" t="s">
        <v>621</v>
      </c>
      <c r="B357" s="127"/>
      <c r="C357" s="128" t="s">
        <v>715</v>
      </c>
      <c r="D357" s="122">
        <v>42811</v>
      </c>
      <c r="E357" s="123" t="s">
        <v>2139</v>
      </c>
      <c r="F357" s="123" t="s">
        <v>1413</v>
      </c>
      <c r="G357" s="123">
        <v>12822905</v>
      </c>
      <c r="H357" s="127"/>
      <c r="I357" s="131" t="s">
        <v>2140</v>
      </c>
      <c r="J357" s="127"/>
      <c r="K357" s="127"/>
      <c r="L357" s="127"/>
      <c r="M357" s="127"/>
      <c r="N357" s="133">
        <v>0</v>
      </c>
      <c r="O357" s="133">
        <v>882.97</v>
      </c>
      <c r="P357" s="127" t="s">
        <v>1369</v>
      </c>
    </row>
    <row r="358" spans="1:16" ht="51">
      <c r="A358" s="127">
        <v>287</v>
      </c>
      <c r="B358" s="127"/>
      <c r="C358" s="128" t="s">
        <v>791</v>
      </c>
      <c r="D358" s="122">
        <v>42811</v>
      </c>
      <c r="E358" s="123" t="s">
        <v>1670</v>
      </c>
      <c r="F358" s="123" t="s">
        <v>1413</v>
      </c>
      <c r="G358" s="123">
        <v>12748398</v>
      </c>
      <c r="H358" s="127"/>
      <c r="I358" s="131" t="s">
        <v>1671</v>
      </c>
      <c r="J358" s="127"/>
      <c r="K358" s="127"/>
      <c r="L358" s="127"/>
      <c r="M358" s="127"/>
      <c r="N358" s="133">
        <v>4260.3599999999997</v>
      </c>
      <c r="O358" s="133">
        <v>0</v>
      </c>
      <c r="P358" s="127" t="s">
        <v>1369</v>
      </c>
    </row>
    <row r="359" spans="1:16" ht="89.25">
      <c r="A359" s="127">
        <v>310</v>
      </c>
      <c r="B359" s="127"/>
      <c r="C359" s="128" t="s">
        <v>808</v>
      </c>
      <c r="D359" s="122">
        <v>42811</v>
      </c>
      <c r="E359" s="123" t="s">
        <v>1736</v>
      </c>
      <c r="F359" s="123" t="s">
        <v>15</v>
      </c>
      <c r="G359" s="123">
        <v>401987</v>
      </c>
      <c r="H359" s="127"/>
      <c r="I359" s="131" t="s">
        <v>1737</v>
      </c>
      <c r="J359" s="127"/>
      <c r="K359" s="127"/>
      <c r="L359" s="127"/>
      <c r="M359" s="127"/>
      <c r="N359" s="133">
        <v>576.99</v>
      </c>
      <c r="O359" s="133">
        <v>0</v>
      </c>
      <c r="P359" s="127" t="s">
        <v>1369</v>
      </c>
    </row>
    <row r="360" spans="1:16" ht="63.75">
      <c r="A360" s="127" t="s">
        <v>623</v>
      </c>
      <c r="B360" s="127"/>
      <c r="C360" s="128" t="s">
        <v>716</v>
      </c>
      <c r="D360" s="122">
        <v>42814</v>
      </c>
      <c r="E360" s="123" t="s">
        <v>2825</v>
      </c>
      <c r="F360" s="123" t="s">
        <v>6</v>
      </c>
      <c r="G360" s="123">
        <v>882560</v>
      </c>
      <c r="H360" s="127"/>
      <c r="I360" s="131" t="s">
        <v>2826</v>
      </c>
      <c r="J360" s="127"/>
      <c r="K360" s="127"/>
      <c r="L360" s="127"/>
      <c r="M360" s="127"/>
      <c r="N360" s="133">
        <v>0</v>
      </c>
      <c r="O360" s="133">
        <v>216749.15</v>
      </c>
      <c r="P360" s="127" t="s">
        <v>1369</v>
      </c>
    </row>
    <row r="361" spans="1:16" ht="38.25">
      <c r="A361" s="127">
        <v>576</v>
      </c>
      <c r="B361" s="127"/>
      <c r="C361" s="128" t="s">
        <v>853</v>
      </c>
      <c r="D361" s="122">
        <v>42814</v>
      </c>
      <c r="E361" s="123" t="s">
        <v>1492</v>
      </c>
      <c r="F361" s="123" t="s">
        <v>6</v>
      </c>
      <c r="G361" s="123">
        <v>882549</v>
      </c>
      <c r="H361" s="127"/>
      <c r="I361" s="131" t="s">
        <v>1493</v>
      </c>
      <c r="J361" s="127"/>
      <c r="K361" s="127"/>
      <c r="L361" s="127"/>
      <c r="M361" s="127"/>
      <c r="N361" s="133">
        <v>0</v>
      </c>
      <c r="O361" s="133">
        <v>535.08000000000004</v>
      </c>
      <c r="P361" s="127" t="s">
        <v>1369</v>
      </c>
    </row>
    <row r="362" spans="1:16" ht="51">
      <c r="A362" s="127">
        <v>574</v>
      </c>
      <c r="B362" s="127"/>
      <c r="C362" s="128" t="s">
        <v>851</v>
      </c>
      <c r="D362" s="122">
        <v>42814</v>
      </c>
      <c r="E362" s="123" t="s">
        <v>2086</v>
      </c>
      <c r="F362" s="123" t="s">
        <v>11</v>
      </c>
      <c r="G362" s="123">
        <v>882536</v>
      </c>
      <c r="H362" s="127"/>
      <c r="I362" s="131" t="s">
        <v>2087</v>
      </c>
      <c r="J362" s="127"/>
      <c r="K362" s="127"/>
      <c r="L362" s="127"/>
      <c r="M362" s="127"/>
      <c r="N362" s="133">
        <v>50</v>
      </c>
      <c r="O362" s="133">
        <v>0</v>
      </c>
      <c r="P362" s="127" t="s">
        <v>1369</v>
      </c>
    </row>
    <row r="363" spans="1:16" ht="76.5">
      <c r="A363" s="127" t="s">
        <v>621</v>
      </c>
      <c r="B363" s="127"/>
      <c r="C363" s="128" t="s">
        <v>715</v>
      </c>
      <c r="D363" s="122">
        <v>42814</v>
      </c>
      <c r="E363" s="123" t="s">
        <v>2783</v>
      </c>
      <c r="F363" s="123" t="s">
        <v>13</v>
      </c>
      <c r="G363" s="123">
        <v>882532</v>
      </c>
      <c r="H363" s="127"/>
      <c r="I363" s="131" t="s">
        <v>2784</v>
      </c>
      <c r="J363" s="127"/>
      <c r="K363" s="127"/>
      <c r="L363" s="127"/>
      <c r="M363" s="127"/>
      <c r="N363" s="133">
        <v>167207.51999999999</v>
      </c>
      <c r="O363" s="133">
        <v>0</v>
      </c>
      <c r="P363" s="127" t="s">
        <v>1369</v>
      </c>
    </row>
    <row r="364" spans="1:16" ht="51">
      <c r="A364" s="127" t="s">
        <v>621</v>
      </c>
      <c r="B364" s="127"/>
      <c r="C364" s="128" t="s">
        <v>715</v>
      </c>
      <c r="D364" s="122">
        <v>42814</v>
      </c>
      <c r="E364" s="123" t="s">
        <v>2785</v>
      </c>
      <c r="F364" s="123" t="s">
        <v>11</v>
      </c>
      <c r="G364" s="123">
        <v>882510</v>
      </c>
      <c r="H364" s="127"/>
      <c r="I364" s="131" t="s">
        <v>2786</v>
      </c>
      <c r="J364" s="127"/>
      <c r="K364" s="127"/>
      <c r="L364" s="127"/>
      <c r="M364" s="127"/>
      <c r="N364" s="133">
        <v>50</v>
      </c>
      <c r="O364" s="133">
        <v>0</v>
      </c>
      <c r="P364" s="127" t="s">
        <v>1369</v>
      </c>
    </row>
    <row r="365" spans="1:16" ht="63.75">
      <c r="A365" s="127" t="s">
        <v>621</v>
      </c>
      <c r="B365" s="127"/>
      <c r="C365" s="128" t="s">
        <v>715</v>
      </c>
      <c r="D365" s="122">
        <v>42814</v>
      </c>
      <c r="E365" s="123" t="s">
        <v>2787</v>
      </c>
      <c r="F365" s="123" t="s">
        <v>6</v>
      </c>
      <c r="G365" s="123">
        <v>815067</v>
      </c>
      <c r="H365" s="127"/>
      <c r="I365" s="131" t="s">
        <v>2788</v>
      </c>
      <c r="J365" s="127"/>
      <c r="K365" s="127"/>
      <c r="L365" s="127"/>
      <c r="M365" s="127"/>
      <c r="N365" s="133">
        <v>0</v>
      </c>
      <c r="O365" s="133">
        <v>100000</v>
      </c>
      <c r="P365" s="127" t="s">
        <v>1369</v>
      </c>
    </row>
    <row r="366" spans="1:16" ht="51">
      <c r="A366" s="127">
        <v>513</v>
      </c>
      <c r="B366" s="127"/>
      <c r="C366" s="128" t="s">
        <v>201</v>
      </c>
      <c r="D366" s="122">
        <v>42814</v>
      </c>
      <c r="E366" s="123" t="s">
        <v>1997</v>
      </c>
      <c r="F366" s="123" t="s">
        <v>15</v>
      </c>
      <c r="G366" s="123">
        <v>402488</v>
      </c>
      <c r="H366" s="127"/>
      <c r="I366" s="131" t="s">
        <v>1286</v>
      </c>
      <c r="J366" s="127"/>
      <c r="K366" s="127"/>
      <c r="L366" s="127"/>
      <c r="M366" s="127"/>
      <c r="N366" s="133">
        <v>50</v>
      </c>
      <c r="O366" s="133">
        <v>0</v>
      </c>
      <c r="P366" s="127" t="s">
        <v>1369</v>
      </c>
    </row>
    <row r="367" spans="1:16" ht="63.75">
      <c r="A367" s="127" t="s">
        <v>621</v>
      </c>
      <c r="B367" s="127"/>
      <c r="C367" s="128" t="s">
        <v>715</v>
      </c>
      <c r="D367" s="122">
        <v>42814</v>
      </c>
      <c r="E367" s="123" t="s">
        <v>2789</v>
      </c>
      <c r="F367" s="123" t="s">
        <v>6</v>
      </c>
      <c r="G367" s="123">
        <v>403426</v>
      </c>
      <c r="H367" s="127"/>
      <c r="I367" s="131" t="s">
        <v>2790</v>
      </c>
      <c r="J367" s="127"/>
      <c r="K367" s="127"/>
      <c r="L367" s="127"/>
      <c r="M367" s="127"/>
      <c r="N367" s="133">
        <v>0</v>
      </c>
      <c r="O367" s="133">
        <v>432576.18</v>
      </c>
      <c r="P367" s="127" t="s">
        <v>1369</v>
      </c>
    </row>
    <row r="368" spans="1:16" ht="51">
      <c r="A368" s="127" t="s">
        <v>621</v>
      </c>
      <c r="B368" s="127"/>
      <c r="C368" s="128" t="s">
        <v>715</v>
      </c>
      <c r="D368" s="122">
        <v>42814</v>
      </c>
      <c r="E368" s="123" t="s">
        <v>2791</v>
      </c>
      <c r="F368" s="123" t="s">
        <v>11</v>
      </c>
      <c r="G368" s="123">
        <v>9113</v>
      </c>
      <c r="H368" s="127"/>
      <c r="I368" s="131" t="s">
        <v>2792</v>
      </c>
      <c r="J368" s="127"/>
      <c r="K368" s="127"/>
      <c r="L368" s="127"/>
      <c r="M368" s="127"/>
      <c r="N368" s="133">
        <v>789.71</v>
      </c>
      <c r="O368" s="133">
        <v>0</v>
      </c>
      <c r="P368" s="127" t="s">
        <v>1369</v>
      </c>
    </row>
    <row r="369" spans="1:16" ht="63.75">
      <c r="A369" s="127" t="s">
        <v>621</v>
      </c>
      <c r="B369" s="127"/>
      <c r="C369" s="128" t="s">
        <v>715</v>
      </c>
      <c r="D369" s="122">
        <v>42815</v>
      </c>
      <c r="E369" s="123" t="s">
        <v>2793</v>
      </c>
      <c r="F369" s="123" t="s">
        <v>6</v>
      </c>
      <c r="G369" s="123">
        <v>815556</v>
      </c>
      <c r="H369" s="127"/>
      <c r="I369" s="131" t="s">
        <v>2794</v>
      </c>
      <c r="J369" s="127"/>
      <c r="K369" s="127"/>
      <c r="L369" s="127"/>
      <c r="M369" s="127"/>
      <c r="N369" s="133">
        <v>0</v>
      </c>
      <c r="O369" s="133">
        <v>140000</v>
      </c>
      <c r="P369" s="127" t="s">
        <v>1369</v>
      </c>
    </row>
    <row r="370" spans="1:16" ht="63.75">
      <c r="A370" s="127">
        <v>291</v>
      </c>
      <c r="B370" s="127"/>
      <c r="C370" s="128" t="s">
        <v>795</v>
      </c>
      <c r="D370" s="122">
        <v>42815</v>
      </c>
      <c r="E370" s="123" t="s">
        <v>1706</v>
      </c>
      <c r="F370" s="123" t="s">
        <v>13</v>
      </c>
      <c r="G370" s="123">
        <v>882660</v>
      </c>
      <c r="H370" s="127"/>
      <c r="I370" s="131" t="s">
        <v>1707</v>
      </c>
      <c r="J370" s="127"/>
      <c r="K370" s="127"/>
      <c r="L370" s="127"/>
      <c r="M370" s="127"/>
      <c r="N370" s="133">
        <v>92.79</v>
      </c>
      <c r="O370" s="133">
        <v>0</v>
      </c>
      <c r="P370" s="127" t="s">
        <v>1369</v>
      </c>
    </row>
    <row r="371" spans="1:16" ht="63.75">
      <c r="A371" s="127">
        <v>291</v>
      </c>
      <c r="B371" s="127"/>
      <c r="C371" s="128" t="s">
        <v>795</v>
      </c>
      <c r="D371" s="122">
        <v>42815</v>
      </c>
      <c r="E371" s="123" t="s">
        <v>1708</v>
      </c>
      <c r="F371" s="123" t="s">
        <v>11</v>
      </c>
      <c r="G371" s="123">
        <v>882660</v>
      </c>
      <c r="H371" s="127"/>
      <c r="I371" s="131" t="s">
        <v>1709</v>
      </c>
      <c r="J371" s="127"/>
      <c r="K371" s="127"/>
      <c r="L371" s="127"/>
      <c r="M371" s="127"/>
      <c r="N371" s="133">
        <v>270</v>
      </c>
      <c r="O371" s="133">
        <v>0</v>
      </c>
      <c r="P371" s="127" t="s">
        <v>1369</v>
      </c>
    </row>
    <row r="372" spans="1:16" ht="63.75">
      <c r="A372" s="127" t="s">
        <v>621</v>
      </c>
      <c r="B372" s="127"/>
      <c r="C372" s="128" t="s">
        <v>715</v>
      </c>
      <c r="D372" s="122">
        <v>42815</v>
      </c>
      <c r="E372" s="123" t="s">
        <v>2795</v>
      </c>
      <c r="F372" s="123" t="s">
        <v>6</v>
      </c>
      <c r="G372" s="123">
        <v>9129</v>
      </c>
      <c r="H372" s="127"/>
      <c r="I372" s="131" t="s">
        <v>2796</v>
      </c>
      <c r="J372" s="127"/>
      <c r="K372" s="127"/>
      <c r="L372" s="127"/>
      <c r="M372" s="127"/>
      <c r="N372" s="133">
        <v>0</v>
      </c>
      <c r="O372" s="133">
        <v>11140.58</v>
      </c>
      <c r="P372" s="127" t="s">
        <v>1369</v>
      </c>
    </row>
    <row r="373" spans="1:16" ht="51">
      <c r="A373" s="127">
        <v>513</v>
      </c>
      <c r="B373" s="127"/>
      <c r="C373" s="128" t="s">
        <v>201</v>
      </c>
      <c r="D373" s="122">
        <v>42815</v>
      </c>
      <c r="E373" s="123" t="s">
        <v>1998</v>
      </c>
      <c r="F373" s="123" t="s">
        <v>15</v>
      </c>
      <c r="G373" s="123">
        <v>403862</v>
      </c>
      <c r="H373" s="127"/>
      <c r="I373" s="131" t="s">
        <v>1999</v>
      </c>
      <c r="J373" s="127"/>
      <c r="K373" s="127"/>
      <c r="L373" s="127"/>
      <c r="M373" s="127"/>
      <c r="N373" s="133">
        <v>50</v>
      </c>
      <c r="O373" s="133">
        <v>0</v>
      </c>
      <c r="P373" s="127" t="s">
        <v>1369</v>
      </c>
    </row>
    <row r="374" spans="1:16" ht="63.75">
      <c r="A374" s="127">
        <v>513</v>
      </c>
      <c r="B374" s="127"/>
      <c r="C374" s="128" t="s">
        <v>201</v>
      </c>
      <c r="D374" s="122">
        <v>42815</v>
      </c>
      <c r="E374" s="123" t="s">
        <v>2000</v>
      </c>
      <c r="F374" s="123" t="s">
        <v>15</v>
      </c>
      <c r="G374" s="123">
        <v>1914</v>
      </c>
      <c r="H374" s="127"/>
      <c r="I374" s="131" t="s">
        <v>2001</v>
      </c>
      <c r="J374" s="127"/>
      <c r="K374" s="127"/>
      <c r="L374" s="127"/>
      <c r="M374" s="127"/>
      <c r="N374" s="133">
        <v>2603.63</v>
      </c>
      <c r="O374" s="133">
        <v>0</v>
      </c>
      <c r="P374" s="127" t="s">
        <v>1369</v>
      </c>
    </row>
    <row r="375" spans="1:16" ht="63.75">
      <c r="A375" s="127">
        <v>513</v>
      </c>
      <c r="B375" s="127"/>
      <c r="C375" s="128" t="s">
        <v>201</v>
      </c>
      <c r="D375" s="122">
        <v>42815</v>
      </c>
      <c r="E375" s="123" t="s">
        <v>2002</v>
      </c>
      <c r="F375" s="123" t="s">
        <v>13</v>
      </c>
      <c r="G375" s="123">
        <v>8993</v>
      </c>
      <c r="H375" s="127"/>
      <c r="I375" s="131" t="s">
        <v>2003</v>
      </c>
      <c r="J375" s="127"/>
      <c r="K375" s="127"/>
      <c r="L375" s="127"/>
      <c r="M375" s="127"/>
      <c r="N375" s="133">
        <v>7897619.7400000002</v>
      </c>
      <c r="O375" s="133">
        <v>0</v>
      </c>
      <c r="P375" s="127" t="s">
        <v>1369</v>
      </c>
    </row>
    <row r="376" spans="1:16" ht="63.75">
      <c r="A376" s="127">
        <v>513</v>
      </c>
      <c r="B376" s="127"/>
      <c r="C376" s="128" t="s">
        <v>201</v>
      </c>
      <c r="D376" s="122">
        <v>42815</v>
      </c>
      <c r="E376" s="123" t="s">
        <v>2004</v>
      </c>
      <c r="F376" s="123" t="s">
        <v>11</v>
      </c>
      <c r="G376" s="123">
        <v>8993</v>
      </c>
      <c r="H376" s="127"/>
      <c r="I376" s="131" t="s">
        <v>2005</v>
      </c>
      <c r="J376" s="127"/>
      <c r="K376" s="127"/>
      <c r="L376" s="127"/>
      <c r="M376" s="127"/>
      <c r="N376" s="133">
        <v>5718.9000000000005</v>
      </c>
      <c r="O376" s="133">
        <v>0</v>
      </c>
      <c r="P376" s="127" t="s">
        <v>1369</v>
      </c>
    </row>
    <row r="377" spans="1:16" ht="76.5">
      <c r="A377" s="127" t="s">
        <v>621</v>
      </c>
      <c r="B377" s="127"/>
      <c r="C377" s="128" t="s">
        <v>715</v>
      </c>
      <c r="D377" s="122">
        <v>42815</v>
      </c>
      <c r="E377" s="123" t="s">
        <v>2797</v>
      </c>
      <c r="F377" s="123" t="s">
        <v>11</v>
      </c>
      <c r="G377" s="123">
        <v>9036</v>
      </c>
      <c r="H377" s="127"/>
      <c r="I377" s="131" t="s">
        <v>2798</v>
      </c>
      <c r="J377" s="127"/>
      <c r="K377" s="127"/>
      <c r="L377" s="127"/>
      <c r="M377" s="127"/>
      <c r="N377" s="133">
        <v>10711.33</v>
      </c>
      <c r="O377" s="133">
        <v>0</v>
      </c>
      <c r="P377" s="127" t="s">
        <v>1369</v>
      </c>
    </row>
    <row r="378" spans="1:16" ht="51">
      <c r="A378" s="127">
        <v>513</v>
      </c>
      <c r="B378" s="127"/>
      <c r="C378" s="128" t="s">
        <v>201</v>
      </c>
      <c r="D378" s="122">
        <v>42815</v>
      </c>
      <c r="E378" s="123" t="s">
        <v>2006</v>
      </c>
      <c r="F378" s="123" t="s">
        <v>15</v>
      </c>
      <c r="G378" s="123">
        <v>404613</v>
      </c>
      <c r="H378" s="127"/>
      <c r="I378" s="131" t="s">
        <v>2007</v>
      </c>
      <c r="J378" s="127"/>
      <c r="K378" s="127"/>
      <c r="L378" s="127"/>
      <c r="M378" s="127"/>
      <c r="N378" s="133">
        <v>50</v>
      </c>
      <c r="O378" s="133">
        <v>0</v>
      </c>
      <c r="P378" s="127" t="s">
        <v>1369</v>
      </c>
    </row>
    <row r="379" spans="1:16" ht="51">
      <c r="A379" s="127">
        <v>513</v>
      </c>
      <c r="B379" s="127"/>
      <c r="C379" s="128" t="s">
        <v>201</v>
      </c>
      <c r="D379" s="122">
        <v>42815</v>
      </c>
      <c r="E379" s="123" t="s">
        <v>2008</v>
      </c>
      <c r="F379" s="123" t="s">
        <v>15</v>
      </c>
      <c r="G379" s="123">
        <v>404615</v>
      </c>
      <c r="H379" s="127"/>
      <c r="I379" s="131" t="s">
        <v>2009</v>
      </c>
      <c r="J379" s="127"/>
      <c r="K379" s="127"/>
      <c r="L379" s="127"/>
      <c r="M379" s="127"/>
      <c r="N379" s="133">
        <v>50</v>
      </c>
      <c r="O379" s="133">
        <v>0</v>
      </c>
      <c r="P379" s="127" t="s">
        <v>1369</v>
      </c>
    </row>
    <row r="380" spans="1:16" ht="63.75">
      <c r="A380" s="127" t="s">
        <v>620</v>
      </c>
      <c r="B380" s="127"/>
      <c r="C380" s="128" t="s">
        <v>714</v>
      </c>
      <c r="D380" s="122">
        <v>42815</v>
      </c>
      <c r="E380" s="123" t="s">
        <v>2320</v>
      </c>
      <c r="F380" s="123" t="s">
        <v>6</v>
      </c>
      <c r="G380" s="123">
        <v>404616</v>
      </c>
      <c r="H380" s="127"/>
      <c r="I380" s="131" t="s">
        <v>2321</v>
      </c>
      <c r="J380" s="127"/>
      <c r="K380" s="127"/>
      <c r="L380" s="127"/>
      <c r="M380" s="127"/>
      <c r="N380" s="133">
        <v>0</v>
      </c>
      <c r="O380" s="133">
        <v>45237.17</v>
      </c>
      <c r="P380" s="127" t="s">
        <v>1369</v>
      </c>
    </row>
    <row r="381" spans="1:16" ht="63.75">
      <c r="A381" s="127" t="s">
        <v>620</v>
      </c>
      <c r="B381" s="127"/>
      <c r="C381" s="128" t="s">
        <v>714</v>
      </c>
      <c r="D381" s="122">
        <v>42815</v>
      </c>
      <c r="E381" s="123" t="s">
        <v>2322</v>
      </c>
      <c r="F381" s="123" t="s">
        <v>15</v>
      </c>
      <c r="G381" s="123">
        <v>404617</v>
      </c>
      <c r="H381" s="127"/>
      <c r="I381" s="131" t="s">
        <v>2323</v>
      </c>
      <c r="J381" s="127"/>
      <c r="K381" s="127"/>
      <c r="L381" s="127"/>
      <c r="M381" s="127"/>
      <c r="N381" s="133">
        <v>50</v>
      </c>
      <c r="O381" s="133">
        <v>0</v>
      </c>
      <c r="P381" s="127" t="s">
        <v>1369</v>
      </c>
    </row>
    <row r="382" spans="1:16" ht="63.75">
      <c r="A382" s="127">
        <v>287</v>
      </c>
      <c r="B382" s="127"/>
      <c r="C382" s="128" t="s">
        <v>791</v>
      </c>
      <c r="D382" s="122">
        <v>42815</v>
      </c>
      <c r="E382" s="123" t="s">
        <v>1672</v>
      </c>
      <c r="F382" s="123" t="s">
        <v>11</v>
      </c>
      <c r="G382" s="123">
        <v>404687</v>
      </c>
      <c r="H382" s="127"/>
      <c r="I382" s="131" t="s">
        <v>1673</v>
      </c>
      <c r="J382" s="127"/>
      <c r="K382" s="127"/>
      <c r="L382" s="127"/>
      <c r="M382" s="127"/>
      <c r="N382" s="133">
        <v>50</v>
      </c>
      <c r="O382" s="133">
        <v>0</v>
      </c>
      <c r="P382" s="127" t="s">
        <v>1369</v>
      </c>
    </row>
    <row r="383" spans="1:16" ht="63.75">
      <c r="A383" s="127" t="s">
        <v>621</v>
      </c>
      <c r="B383" s="127"/>
      <c r="C383" s="128" t="s">
        <v>715</v>
      </c>
      <c r="D383" s="122">
        <v>42816</v>
      </c>
      <c r="E383" s="123" t="s">
        <v>1494</v>
      </c>
      <c r="F383" s="123" t="s">
        <v>11</v>
      </c>
      <c r="G383" s="123">
        <v>882713</v>
      </c>
      <c r="H383" s="127"/>
      <c r="I383" s="131" t="s">
        <v>1495</v>
      </c>
      <c r="J383" s="127"/>
      <c r="K383" s="127"/>
      <c r="L383" s="127"/>
      <c r="M383" s="127"/>
      <c r="N383" s="133">
        <v>50</v>
      </c>
      <c r="O383" s="133">
        <v>0</v>
      </c>
      <c r="P383" s="127" t="s">
        <v>1369</v>
      </c>
    </row>
    <row r="384" spans="1:16" ht="51">
      <c r="A384" s="127" t="s">
        <v>621</v>
      </c>
      <c r="B384" s="127"/>
      <c r="C384" s="128" t="s">
        <v>715</v>
      </c>
      <c r="D384" s="122">
        <v>42816</v>
      </c>
      <c r="E384" s="123" t="s">
        <v>1496</v>
      </c>
      <c r="F384" s="123" t="s">
        <v>13</v>
      </c>
      <c r="G384" s="123">
        <v>882713</v>
      </c>
      <c r="H384" s="127"/>
      <c r="I384" s="131" t="s">
        <v>1497</v>
      </c>
      <c r="J384" s="127"/>
      <c r="K384" s="127"/>
      <c r="L384" s="127"/>
      <c r="M384" s="127"/>
      <c r="N384" s="133">
        <v>188.13</v>
      </c>
      <c r="O384" s="133">
        <v>0</v>
      </c>
      <c r="P384" s="127" t="s">
        <v>1369</v>
      </c>
    </row>
    <row r="385" spans="1:16" ht="63.75">
      <c r="A385" s="127" t="s">
        <v>621</v>
      </c>
      <c r="B385" s="127"/>
      <c r="C385" s="128" t="s">
        <v>715</v>
      </c>
      <c r="D385" s="122">
        <v>42816</v>
      </c>
      <c r="E385" s="123" t="s">
        <v>2799</v>
      </c>
      <c r="F385" s="123" t="s">
        <v>6</v>
      </c>
      <c r="G385" s="123">
        <v>816115</v>
      </c>
      <c r="H385" s="127"/>
      <c r="I385" s="131" t="s">
        <v>2800</v>
      </c>
      <c r="J385" s="127"/>
      <c r="K385" s="127"/>
      <c r="L385" s="127"/>
      <c r="M385" s="127"/>
      <c r="N385" s="133">
        <v>0</v>
      </c>
      <c r="O385" s="133">
        <v>260000</v>
      </c>
      <c r="P385" s="127" t="s">
        <v>1369</v>
      </c>
    </row>
    <row r="386" spans="1:16" ht="51">
      <c r="A386" s="127" t="s">
        <v>621</v>
      </c>
      <c r="B386" s="127"/>
      <c r="C386" s="128" t="s">
        <v>715</v>
      </c>
      <c r="D386" s="122">
        <v>42816</v>
      </c>
      <c r="E386" s="123" t="s">
        <v>2801</v>
      </c>
      <c r="F386" s="123" t="s">
        <v>11</v>
      </c>
      <c r="G386" s="123">
        <v>9115</v>
      </c>
      <c r="H386" s="127"/>
      <c r="I386" s="131" t="s">
        <v>2802</v>
      </c>
      <c r="J386" s="127"/>
      <c r="K386" s="127"/>
      <c r="L386" s="127"/>
      <c r="M386" s="127"/>
      <c r="N386" s="133">
        <v>296.07</v>
      </c>
      <c r="O386" s="133">
        <v>0</v>
      </c>
      <c r="P386" s="127" t="s">
        <v>1369</v>
      </c>
    </row>
    <row r="387" spans="1:16" ht="63.75">
      <c r="A387" s="127" t="s">
        <v>620</v>
      </c>
      <c r="B387" s="127"/>
      <c r="C387" s="128" t="s">
        <v>714</v>
      </c>
      <c r="D387" s="122">
        <v>42817</v>
      </c>
      <c r="E387" s="123" t="s">
        <v>2324</v>
      </c>
      <c r="F387" s="123" t="s">
        <v>1413</v>
      </c>
      <c r="G387" s="123">
        <v>12997673</v>
      </c>
      <c r="H387" s="127"/>
      <c r="I387" s="131" t="s">
        <v>2325</v>
      </c>
      <c r="J387" s="127"/>
      <c r="K387" s="127"/>
      <c r="L387" s="127"/>
      <c r="M387" s="127"/>
      <c r="N387" s="133">
        <v>0</v>
      </c>
      <c r="O387" s="133">
        <v>1686700.85</v>
      </c>
      <c r="P387" s="127" t="s">
        <v>1369</v>
      </c>
    </row>
    <row r="388" spans="1:16" ht="51">
      <c r="A388" s="127">
        <v>513</v>
      </c>
      <c r="B388" s="127"/>
      <c r="C388" s="128" t="s">
        <v>201</v>
      </c>
      <c r="D388" s="122">
        <v>42817</v>
      </c>
      <c r="E388" s="123" t="s">
        <v>2010</v>
      </c>
      <c r="F388" s="123" t="s">
        <v>11</v>
      </c>
      <c r="G388" s="123">
        <v>882797</v>
      </c>
      <c r="H388" s="127"/>
      <c r="I388" s="131" t="s">
        <v>2011</v>
      </c>
      <c r="J388" s="127"/>
      <c r="K388" s="127"/>
      <c r="L388" s="127"/>
      <c r="M388" s="127"/>
      <c r="N388" s="133">
        <v>50</v>
      </c>
      <c r="O388" s="133">
        <v>0</v>
      </c>
      <c r="P388" s="127" t="s">
        <v>1369</v>
      </c>
    </row>
    <row r="389" spans="1:16" ht="63.75">
      <c r="A389" s="127" t="s">
        <v>621</v>
      </c>
      <c r="B389" s="127"/>
      <c r="C389" s="128" t="s">
        <v>715</v>
      </c>
      <c r="D389" s="122">
        <v>42817</v>
      </c>
      <c r="E389" s="123" t="s">
        <v>2803</v>
      </c>
      <c r="F389" s="123" t="s">
        <v>11</v>
      </c>
      <c r="G389" s="123">
        <v>882742</v>
      </c>
      <c r="H389" s="127"/>
      <c r="I389" s="131" t="s">
        <v>2804</v>
      </c>
      <c r="J389" s="127"/>
      <c r="K389" s="127"/>
      <c r="L389" s="127"/>
      <c r="M389" s="127"/>
      <c r="N389" s="133">
        <v>220</v>
      </c>
      <c r="O389" s="133">
        <v>0</v>
      </c>
      <c r="P389" s="127" t="s">
        <v>1369</v>
      </c>
    </row>
    <row r="390" spans="1:16" ht="63.75">
      <c r="A390" s="127" t="s">
        <v>621</v>
      </c>
      <c r="B390" s="127"/>
      <c r="C390" s="128" t="s">
        <v>715</v>
      </c>
      <c r="D390" s="122">
        <v>42817</v>
      </c>
      <c r="E390" s="123" t="s">
        <v>2805</v>
      </c>
      <c r="F390" s="123" t="s">
        <v>6</v>
      </c>
      <c r="G390" s="123">
        <v>816583</v>
      </c>
      <c r="H390" s="127"/>
      <c r="I390" s="131" t="s">
        <v>2806</v>
      </c>
      <c r="J390" s="127"/>
      <c r="K390" s="127"/>
      <c r="L390" s="127"/>
      <c r="M390" s="127"/>
      <c r="N390" s="133">
        <v>0</v>
      </c>
      <c r="O390" s="133">
        <v>140000</v>
      </c>
      <c r="P390" s="127" t="s">
        <v>1369</v>
      </c>
    </row>
    <row r="391" spans="1:16" ht="63.75">
      <c r="A391" s="127">
        <v>315</v>
      </c>
      <c r="B391" s="127"/>
      <c r="C391" s="128" t="s">
        <v>813</v>
      </c>
      <c r="D391" s="122">
        <v>42817</v>
      </c>
      <c r="E391" s="123" t="s">
        <v>1742</v>
      </c>
      <c r="F391" s="123" t="s">
        <v>1262</v>
      </c>
      <c r="G391" s="123">
        <v>12994808</v>
      </c>
      <c r="H391" s="127"/>
      <c r="I391" s="131" t="s">
        <v>1743</v>
      </c>
      <c r="J391" s="127"/>
      <c r="K391" s="127"/>
      <c r="L391" s="127"/>
      <c r="M391" s="127"/>
      <c r="N391" s="133">
        <v>1732</v>
      </c>
      <c r="O391" s="133">
        <v>0</v>
      </c>
      <c r="P391" s="127" t="s">
        <v>1369</v>
      </c>
    </row>
    <row r="392" spans="1:16" ht="63.75">
      <c r="A392" s="127">
        <v>301</v>
      </c>
      <c r="B392" s="127"/>
      <c r="C392" s="128" t="s">
        <v>801</v>
      </c>
      <c r="D392" s="122">
        <v>42817</v>
      </c>
      <c r="E392" s="123" t="s">
        <v>1732</v>
      </c>
      <c r="F392" s="123" t="s">
        <v>1262</v>
      </c>
      <c r="G392" s="123">
        <v>12994770</v>
      </c>
      <c r="H392" s="127"/>
      <c r="I392" s="131" t="s">
        <v>1733</v>
      </c>
      <c r="J392" s="127"/>
      <c r="K392" s="127"/>
      <c r="L392" s="127"/>
      <c r="M392" s="127"/>
      <c r="N392" s="133">
        <v>9689</v>
      </c>
      <c r="O392" s="133">
        <v>0</v>
      </c>
      <c r="P392" s="127" t="s">
        <v>1369</v>
      </c>
    </row>
    <row r="393" spans="1:16" ht="63.75">
      <c r="A393" s="127">
        <v>300</v>
      </c>
      <c r="B393" s="127"/>
      <c r="C393" s="128" t="s">
        <v>800</v>
      </c>
      <c r="D393" s="122">
        <v>42817</v>
      </c>
      <c r="E393" s="123" t="s">
        <v>1730</v>
      </c>
      <c r="F393" s="123" t="s">
        <v>1262</v>
      </c>
      <c r="G393" s="123">
        <v>12994716</v>
      </c>
      <c r="H393" s="127"/>
      <c r="I393" s="131" t="s">
        <v>1731</v>
      </c>
      <c r="J393" s="127"/>
      <c r="K393" s="127"/>
      <c r="L393" s="127"/>
      <c r="M393" s="127"/>
      <c r="N393" s="133">
        <v>4916</v>
      </c>
      <c r="O393" s="133">
        <v>0</v>
      </c>
      <c r="P393" s="127" t="s">
        <v>1369</v>
      </c>
    </row>
    <row r="394" spans="1:16" ht="63.75">
      <c r="A394" s="127">
        <v>70</v>
      </c>
      <c r="B394" s="127"/>
      <c r="C394" s="128" t="s">
        <v>706</v>
      </c>
      <c r="D394" s="122">
        <v>42817</v>
      </c>
      <c r="E394" s="123" t="s">
        <v>1587</v>
      </c>
      <c r="F394" s="123" t="s">
        <v>1262</v>
      </c>
      <c r="G394" s="123">
        <v>12994703</v>
      </c>
      <c r="H394" s="127"/>
      <c r="I394" s="131" t="s">
        <v>1588</v>
      </c>
      <c r="J394" s="127"/>
      <c r="K394" s="127"/>
      <c r="L394" s="127"/>
      <c r="M394" s="127"/>
      <c r="N394" s="133">
        <v>17088</v>
      </c>
      <c r="O394" s="133">
        <v>0</v>
      </c>
      <c r="P394" s="127" t="s">
        <v>1369</v>
      </c>
    </row>
    <row r="395" spans="1:16" ht="63.75">
      <c r="A395" s="127">
        <v>130</v>
      </c>
      <c r="B395" s="127"/>
      <c r="C395" s="128" t="s">
        <v>728</v>
      </c>
      <c r="D395" s="122">
        <v>42817</v>
      </c>
      <c r="E395" s="123" t="s">
        <v>1614</v>
      </c>
      <c r="F395" s="123" t="s">
        <v>1262</v>
      </c>
      <c r="G395" s="123">
        <v>12983290</v>
      </c>
      <c r="H395" s="127"/>
      <c r="I395" s="131" t="s">
        <v>1615</v>
      </c>
      <c r="J395" s="127"/>
      <c r="K395" s="127"/>
      <c r="L395" s="127"/>
      <c r="M395" s="127"/>
      <c r="N395" s="133">
        <v>8912</v>
      </c>
      <c r="O395" s="133">
        <v>0</v>
      </c>
      <c r="P395" s="127" t="s">
        <v>1369</v>
      </c>
    </row>
    <row r="396" spans="1:16" ht="63.75">
      <c r="A396" s="127">
        <v>299</v>
      </c>
      <c r="B396" s="127"/>
      <c r="C396" s="128" t="s">
        <v>799</v>
      </c>
      <c r="D396" s="122">
        <v>42817</v>
      </c>
      <c r="E396" s="123" t="s">
        <v>1728</v>
      </c>
      <c r="F396" s="123" t="s">
        <v>1262</v>
      </c>
      <c r="G396" s="123">
        <v>12983191</v>
      </c>
      <c r="H396" s="127"/>
      <c r="I396" s="131" t="s">
        <v>1729</v>
      </c>
      <c r="J396" s="127"/>
      <c r="K396" s="127"/>
      <c r="L396" s="127"/>
      <c r="M396" s="127"/>
      <c r="N396" s="133">
        <v>12759</v>
      </c>
      <c r="O396" s="133">
        <v>0</v>
      </c>
      <c r="P396" s="127" t="s">
        <v>1369</v>
      </c>
    </row>
    <row r="397" spans="1:16" ht="51">
      <c r="A397" s="127">
        <v>513</v>
      </c>
      <c r="B397" s="127"/>
      <c r="C397" s="128" t="s">
        <v>201</v>
      </c>
      <c r="D397" s="122">
        <v>42817</v>
      </c>
      <c r="E397" s="123" t="s">
        <v>2012</v>
      </c>
      <c r="F397" s="123" t="s">
        <v>15</v>
      </c>
      <c r="G397" s="123">
        <v>406824</v>
      </c>
      <c r="H397" s="127"/>
      <c r="I397" s="131" t="s">
        <v>1323</v>
      </c>
      <c r="J397" s="127"/>
      <c r="K397" s="127"/>
      <c r="L397" s="127"/>
      <c r="M397" s="127"/>
      <c r="N397" s="133">
        <v>50</v>
      </c>
      <c r="O397" s="133">
        <v>0</v>
      </c>
      <c r="P397" s="127" t="s">
        <v>1369</v>
      </c>
    </row>
    <row r="398" spans="1:16" ht="51">
      <c r="A398" s="127">
        <v>513</v>
      </c>
      <c r="B398" s="127"/>
      <c r="C398" s="128" t="s">
        <v>201</v>
      </c>
      <c r="D398" s="122">
        <v>42817</v>
      </c>
      <c r="E398" s="123" t="s">
        <v>2013</v>
      </c>
      <c r="F398" s="123" t="s">
        <v>15</v>
      </c>
      <c r="G398" s="123">
        <v>405999</v>
      </c>
      <c r="H398" s="127"/>
      <c r="I398" s="131" t="s">
        <v>2014</v>
      </c>
      <c r="J398" s="127"/>
      <c r="K398" s="127"/>
      <c r="L398" s="127"/>
      <c r="M398" s="127"/>
      <c r="N398" s="133">
        <v>50</v>
      </c>
      <c r="O398" s="133">
        <v>0</v>
      </c>
      <c r="P398" s="127" t="s">
        <v>1369</v>
      </c>
    </row>
    <row r="399" spans="1:16" ht="63.75">
      <c r="A399" s="127" t="s">
        <v>621</v>
      </c>
      <c r="B399" s="127"/>
      <c r="C399" s="128" t="s">
        <v>715</v>
      </c>
      <c r="D399" s="122">
        <v>42817</v>
      </c>
      <c r="E399" s="123" t="s">
        <v>1498</v>
      </c>
      <c r="F399" s="123" t="s">
        <v>15</v>
      </c>
      <c r="G399" s="123">
        <v>1944</v>
      </c>
      <c r="H399" s="127"/>
      <c r="I399" s="131" t="s">
        <v>1499</v>
      </c>
      <c r="J399" s="127"/>
      <c r="K399" s="127"/>
      <c r="L399" s="127"/>
      <c r="M399" s="127"/>
      <c r="N399" s="133">
        <v>4386</v>
      </c>
      <c r="O399" s="133">
        <v>0</v>
      </c>
      <c r="P399" s="127" t="s">
        <v>1369</v>
      </c>
    </row>
    <row r="400" spans="1:16" ht="51">
      <c r="A400" s="127">
        <v>513</v>
      </c>
      <c r="B400" s="127"/>
      <c r="C400" s="128" t="s">
        <v>201</v>
      </c>
      <c r="D400" s="122">
        <v>42817</v>
      </c>
      <c r="E400" s="123" t="s">
        <v>2015</v>
      </c>
      <c r="F400" s="123" t="s">
        <v>15</v>
      </c>
      <c r="G400" s="123">
        <v>406578</v>
      </c>
      <c r="H400" s="127"/>
      <c r="I400" s="131" t="s">
        <v>2016</v>
      </c>
      <c r="J400" s="127"/>
      <c r="K400" s="127"/>
      <c r="L400" s="127"/>
      <c r="M400" s="127"/>
      <c r="N400" s="133">
        <v>50</v>
      </c>
      <c r="O400" s="133">
        <v>0</v>
      </c>
      <c r="P400" s="127" t="s">
        <v>1369</v>
      </c>
    </row>
    <row r="401" spans="1:16" ht="51">
      <c r="A401" s="127">
        <v>513</v>
      </c>
      <c r="B401" s="127"/>
      <c r="C401" s="128" t="s">
        <v>201</v>
      </c>
      <c r="D401" s="122">
        <v>42817</v>
      </c>
      <c r="E401" s="123" t="s">
        <v>2017</v>
      </c>
      <c r="F401" s="123" t="s">
        <v>15</v>
      </c>
      <c r="G401" s="123">
        <v>406821</v>
      </c>
      <c r="H401" s="127"/>
      <c r="I401" s="131" t="s">
        <v>2018</v>
      </c>
      <c r="J401" s="127"/>
      <c r="K401" s="127"/>
      <c r="L401" s="127"/>
      <c r="M401" s="127"/>
      <c r="N401" s="133">
        <v>50</v>
      </c>
      <c r="O401" s="133">
        <v>0</v>
      </c>
      <c r="P401" s="127" t="s">
        <v>1369</v>
      </c>
    </row>
    <row r="402" spans="1:16" ht="63.75">
      <c r="A402" s="127">
        <v>291</v>
      </c>
      <c r="B402" s="127"/>
      <c r="C402" s="128" t="s">
        <v>795</v>
      </c>
      <c r="D402" s="122">
        <v>42818</v>
      </c>
      <c r="E402" s="123" t="s">
        <v>1710</v>
      </c>
      <c r="F402" s="123" t="s">
        <v>6</v>
      </c>
      <c r="G402" s="123">
        <v>816821</v>
      </c>
      <c r="H402" s="127"/>
      <c r="I402" s="131" t="s">
        <v>1711</v>
      </c>
      <c r="J402" s="127"/>
      <c r="K402" s="127"/>
      <c r="L402" s="127"/>
      <c r="M402" s="127"/>
      <c r="N402" s="133">
        <v>0</v>
      </c>
      <c r="O402" s="133">
        <v>3283935.25</v>
      </c>
      <c r="P402" s="127" t="s">
        <v>1369</v>
      </c>
    </row>
    <row r="403" spans="1:16" ht="63.75">
      <c r="A403" s="127">
        <v>291</v>
      </c>
      <c r="B403" s="127"/>
      <c r="C403" s="128" t="s">
        <v>795</v>
      </c>
      <c r="D403" s="122">
        <v>42818</v>
      </c>
      <c r="E403" s="123" t="s">
        <v>1712</v>
      </c>
      <c r="F403" s="123" t="s">
        <v>11</v>
      </c>
      <c r="G403" s="123">
        <v>407666</v>
      </c>
      <c r="H403" s="127"/>
      <c r="I403" s="131" t="s">
        <v>1713</v>
      </c>
      <c r="J403" s="127"/>
      <c r="K403" s="127"/>
      <c r="L403" s="127"/>
      <c r="M403" s="127"/>
      <c r="N403" s="133">
        <v>50</v>
      </c>
      <c r="O403" s="133">
        <v>0</v>
      </c>
      <c r="P403" s="127" t="s">
        <v>1369</v>
      </c>
    </row>
    <row r="404" spans="1:16" ht="63.75">
      <c r="A404" s="127">
        <v>291</v>
      </c>
      <c r="B404" s="127"/>
      <c r="C404" s="128" t="s">
        <v>795</v>
      </c>
      <c r="D404" s="122">
        <v>42818</v>
      </c>
      <c r="E404" s="123" t="s">
        <v>1714</v>
      </c>
      <c r="F404" s="123" t="s">
        <v>11</v>
      </c>
      <c r="G404" s="123">
        <v>407193</v>
      </c>
      <c r="H404" s="127"/>
      <c r="I404" s="131" t="s">
        <v>1715</v>
      </c>
      <c r="J404" s="127"/>
      <c r="K404" s="127"/>
      <c r="L404" s="127"/>
      <c r="M404" s="127"/>
      <c r="N404" s="133">
        <v>50</v>
      </c>
      <c r="O404" s="133">
        <v>0</v>
      </c>
      <c r="P404" s="127" t="s">
        <v>1369</v>
      </c>
    </row>
    <row r="405" spans="1:16" ht="63.75">
      <c r="A405" s="127">
        <v>291</v>
      </c>
      <c r="B405" s="127"/>
      <c r="C405" s="128" t="s">
        <v>795</v>
      </c>
      <c r="D405" s="122">
        <v>42818</v>
      </c>
      <c r="E405" s="123" t="s">
        <v>1716</v>
      </c>
      <c r="F405" s="123" t="s">
        <v>11</v>
      </c>
      <c r="G405" s="123">
        <v>407190</v>
      </c>
      <c r="H405" s="127"/>
      <c r="I405" s="131" t="s">
        <v>1717</v>
      </c>
      <c r="J405" s="127"/>
      <c r="K405" s="127"/>
      <c r="L405" s="127"/>
      <c r="M405" s="127"/>
      <c r="N405" s="133">
        <v>50</v>
      </c>
      <c r="O405" s="133">
        <v>0</v>
      </c>
      <c r="P405" s="127" t="s">
        <v>1369</v>
      </c>
    </row>
    <row r="406" spans="1:16" ht="63.75">
      <c r="A406" s="127">
        <v>291</v>
      </c>
      <c r="B406" s="127"/>
      <c r="C406" s="128" t="s">
        <v>795</v>
      </c>
      <c r="D406" s="122">
        <v>42818</v>
      </c>
      <c r="E406" s="123" t="s">
        <v>1718</v>
      </c>
      <c r="F406" s="123" t="s">
        <v>11</v>
      </c>
      <c r="G406" s="123">
        <v>407189</v>
      </c>
      <c r="H406" s="127"/>
      <c r="I406" s="131" t="s">
        <v>1719</v>
      </c>
      <c r="J406" s="127"/>
      <c r="K406" s="127"/>
      <c r="L406" s="127"/>
      <c r="M406" s="127"/>
      <c r="N406" s="133">
        <v>50</v>
      </c>
      <c r="O406" s="133">
        <v>0</v>
      </c>
      <c r="P406" s="127" t="s">
        <v>1369</v>
      </c>
    </row>
    <row r="407" spans="1:16" ht="51">
      <c r="A407" s="127">
        <v>513</v>
      </c>
      <c r="B407" s="127"/>
      <c r="C407" s="128" t="s">
        <v>201</v>
      </c>
      <c r="D407" s="122">
        <v>42818</v>
      </c>
      <c r="E407" s="123" t="s">
        <v>2019</v>
      </c>
      <c r="F407" s="123" t="s">
        <v>15</v>
      </c>
      <c r="G407" s="123">
        <v>407060</v>
      </c>
      <c r="H407" s="127"/>
      <c r="I407" s="131" t="s">
        <v>2020</v>
      </c>
      <c r="J407" s="127"/>
      <c r="K407" s="127"/>
      <c r="L407" s="127"/>
      <c r="M407" s="127"/>
      <c r="N407" s="133">
        <v>50</v>
      </c>
      <c r="O407" s="133">
        <v>0</v>
      </c>
      <c r="P407" s="127" t="s">
        <v>1369</v>
      </c>
    </row>
    <row r="408" spans="1:16" ht="51">
      <c r="A408" s="127" t="s">
        <v>620</v>
      </c>
      <c r="B408" s="127"/>
      <c r="C408" s="128" t="s">
        <v>714</v>
      </c>
      <c r="D408" s="122">
        <v>42821</v>
      </c>
      <c r="E408" s="123" t="s">
        <v>2326</v>
      </c>
      <c r="F408" s="123" t="s">
        <v>6</v>
      </c>
      <c r="G408" s="123">
        <v>817749</v>
      </c>
      <c r="H408" s="127"/>
      <c r="I408" s="131" t="s">
        <v>2327</v>
      </c>
      <c r="J408" s="127"/>
      <c r="K408" s="127"/>
      <c r="L408" s="127"/>
      <c r="M408" s="127"/>
      <c r="N408" s="133">
        <v>0</v>
      </c>
      <c r="O408" s="133">
        <v>297052.11</v>
      </c>
      <c r="P408" s="127" t="s">
        <v>1369</v>
      </c>
    </row>
    <row r="409" spans="1:16" ht="51">
      <c r="A409" s="127">
        <v>513</v>
      </c>
      <c r="B409" s="127"/>
      <c r="C409" s="128" t="s">
        <v>201</v>
      </c>
      <c r="D409" s="122">
        <v>42821</v>
      </c>
      <c r="E409" s="123" t="s">
        <v>2021</v>
      </c>
      <c r="F409" s="123" t="s">
        <v>11</v>
      </c>
      <c r="G409" s="123">
        <v>883003</v>
      </c>
      <c r="H409" s="127"/>
      <c r="I409" s="131" t="s">
        <v>2022</v>
      </c>
      <c r="J409" s="127"/>
      <c r="K409" s="127"/>
      <c r="L409" s="127"/>
      <c r="M409" s="127"/>
      <c r="N409" s="133">
        <v>50</v>
      </c>
      <c r="O409" s="133">
        <v>0</v>
      </c>
      <c r="P409" s="127" t="s">
        <v>1369</v>
      </c>
    </row>
    <row r="410" spans="1:16" ht="51">
      <c r="A410" s="127">
        <v>513</v>
      </c>
      <c r="B410" s="127"/>
      <c r="C410" s="128" t="s">
        <v>201</v>
      </c>
      <c r="D410" s="122">
        <v>42821</v>
      </c>
      <c r="E410" s="123" t="s">
        <v>2023</v>
      </c>
      <c r="F410" s="123" t="s">
        <v>11</v>
      </c>
      <c r="G410" s="123">
        <v>883019</v>
      </c>
      <c r="H410" s="127"/>
      <c r="I410" s="131" t="s">
        <v>2024</v>
      </c>
      <c r="J410" s="127"/>
      <c r="K410" s="127"/>
      <c r="L410" s="127"/>
      <c r="M410" s="127"/>
      <c r="N410" s="133">
        <v>50</v>
      </c>
      <c r="O410" s="133">
        <v>0</v>
      </c>
      <c r="P410" s="127" t="s">
        <v>1369</v>
      </c>
    </row>
    <row r="411" spans="1:16" ht="76.5">
      <c r="A411" s="127">
        <v>35</v>
      </c>
      <c r="B411" s="127"/>
      <c r="C411" s="128" t="s">
        <v>697</v>
      </c>
      <c r="D411" s="122">
        <v>42821</v>
      </c>
      <c r="E411" s="123" t="s">
        <v>2328</v>
      </c>
      <c r="F411" s="123" t="s">
        <v>11</v>
      </c>
      <c r="G411" s="123">
        <v>883072</v>
      </c>
      <c r="H411" s="127"/>
      <c r="I411" s="131" t="s">
        <v>2329</v>
      </c>
      <c r="J411" s="127"/>
      <c r="K411" s="127"/>
      <c r="L411" s="127"/>
      <c r="M411" s="127"/>
      <c r="N411" s="133">
        <v>50</v>
      </c>
      <c r="O411" s="133">
        <v>0</v>
      </c>
      <c r="P411" s="127" t="s">
        <v>1369</v>
      </c>
    </row>
    <row r="412" spans="1:16" ht="51">
      <c r="A412" s="127" t="s">
        <v>620</v>
      </c>
      <c r="B412" s="127"/>
      <c r="C412" s="128" t="s">
        <v>714</v>
      </c>
      <c r="D412" s="122">
        <v>42821</v>
      </c>
      <c r="E412" s="123" t="s">
        <v>2330</v>
      </c>
      <c r="F412" s="123" t="s">
        <v>11</v>
      </c>
      <c r="G412" s="123">
        <v>883080</v>
      </c>
      <c r="H412" s="127"/>
      <c r="I412" s="131" t="s">
        <v>2331</v>
      </c>
      <c r="J412" s="127"/>
      <c r="K412" s="127"/>
      <c r="L412" s="127"/>
      <c r="M412" s="127"/>
      <c r="N412" s="133">
        <v>50</v>
      </c>
      <c r="O412" s="133">
        <v>0</v>
      </c>
      <c r="P412" s="127" t="s">
        <v>1369</v>
      </c>
    </row>
    <row r="413" spans="1:16" ht="25.5">
      <c r="A413" s="127" t="s">
        <v>621</v>
      </c>
      <c r="B413" s="127"/>
      <c r="C413" s="128" t="s">
        <v>715</v>
      </c>
      <c r="D413" s="122">
        <v>42821</v>
      </c>
      <c r="E413" s="123" t="s">
        <v>2807</v>
      </c>
      <c r="F413" s="123" t="s">
        <v>13</v>
      </c>
      <c r="G413" s="123">
        <v>45734</v>
      </c>
      <c r="H413" s="127"/>
      <c r="I413" s="131" t="s">
        <v>1255</v>
      </c>
      <c r="J413" s="127"/>
      <c r="K413" s="127"/>
      <c r="L413" s="127"/>
      <c r="M413" s="127"/>
      <c r="N413" s="133">
        <v>826.87</v>
      </c>
      <c r="O413" s="133">
        <v>0</v>
      </c>
      <c r="P413" s="127" t="s">
        <v>1369</v>
      </c>
    </row>
    <row r="414" spans="1:16" ht="25.5">
      <c r="A414" s="127" t="s">
        <v>621</v>
      </c>
      <c r="B414" s="127"/>
      <c r="C414" s="128" t="s">
        <v>715</v>
      </c>
      <c r="D414" s="122">
        <v>42821</v>
      </c>
      <c r="E414" s="123" t="s">
        <v>2808</v>
      </c>
      <c r="F414" s="123" t="s">
        <v>13</v>
      </c>
      <c r="G414" s="123">
        <v>45737</v>
      </c>
      <c r="H414" s="127"/>
      <c r="I414" s="131" t="s">
        <v>1255</v>
      </c>
      <c r="J414" s="127"/>
      <c r="K414" s="127"/>
      <c r="L414" s="127"/>
      <c r="M414" s="127"/>
      <c r="N414" s="133">
        <v>50.160000000000004</v>
      </c>
      <c r="O414" s="133">
        <v>0</v>
      </c>
      <c r="P414" s="127" t="s">
        <v>1369</v>
      </c>
    </row>
    <row r="415" spans="1:16" ht="51">
      <c r="A415" s="127" t="s">
        <v>620</v>
      </c>
      <c r="B415" s="127"/>
      <c r="C415" s="128" t="s">
        <v>714</v>
      </c>
      <c r="D415" s="122">
        <v>42821</v>
      </c>
      <c r="E415" s="123" t="s">
        <v>2332</v>
      </c>
      <c r="F415" s="123" t="s">
        <v>13</v>
      </c>
      <c r="G415" s="123">
        <v>45738</v>
      </c>
      <c r="H415" s="127"/>
      <c r="I415" s="131" t="s">
        <v>1256</v>
      </c>
      <c r="J415" s="127"/>
      <c r="K415" s="127"/>
      <c r="L415" s="127"/>
      <c r="M415" s="127"/>
      <c r="N415" s="133">
        <v>50</v>
      </c>
      <c r="O415" s="133">
        <v>0</v>
      </c>
      <c r="P415" s="127" t="s">
        <v>1369</v>
      </c>
    </row>
    <row r="416" spans="1:16" ht="63.75">
      <c r="A416" s="127" t="s">
        <v>621</v>
      </c>
      <c r="B416" s="127"/>
      <c r="C416" s="128" t="s">
        <v>715</v>
      </c>
      <c r="D416" s="122">
        <v>42821</v>
      </c>
      <c r="E416" s="123" t="s">
        <v>2809</v>
      </c>
      <c r="F416" s="123" t="s">
        <v>6</v>
      </c>
      <c r="G416" s="123">
        <v>408911</v>
      </c>
      <c r="H416" s="127"/>
      <c r="I416" s="131" t="s">
        <v>2810</v>
      </c>
      <c r="J416" s="127"/>
      <c r="K416" s="127"/>
      <c r="L416" s="127"/>
      <c r="M416" s="127"/>
      <c r="N416" s="133">
        <v>0</v>
      </c>
      <c r="O416" s="133">
        <v>79935.88</v>
      </c>
      <c r="P416" s="127" t="s">
        <v>1369</v>
      </c>
    </row>
    <row r="417" spans="1:16" ht="63.75">
      <c r="A417" s="127">
        <v>291</v>
      </c>
      <c r="B417" s="127"/>
      <c r="C417" s="128" t="s">
        <v>795</v>
      </c>
      <c r="D417" s="122">
        <v>42821</v>
      </c>
      <c r="E417" s="123" t="s">
        <v>1720</v>
      </c>
      <c r="F417" s="123" t="s">
        <v>11</v>
      </c>
      <c r="G417" s="123">
        <v>409082</v>
      </c>
      <c r="H417" s="127"/>
      <c r="I417" s="131" t="s">
        <v>1721</v>
      </c>
      <c r="J417" s="127"/>
      <c r="K417" s="127"/>
      <c r="L417" s="127"/>
      <c r="M417" s="127"/>
      <c r="N417" s="133">
        <v>50</v>
      </c>
      <c r="O417" s="133">
        <v>0</v>
      </c>
      <c r="P417" s="127" t="s">
        <v>1369</v>
      </c>
    </row>
    <row r="418" spans="1:16" ht="63.75">
      <c r="A418" s="127">
        <v>291</v>
      </c>
      <c r="B418" s="127"/>
      <c r="C418" s="128" t="s">
        <v>795</v>
      </c>
      <c r="D418" s="122">
        <v>42821</v>
      </c>
      <c r="E418" s="123" t="s">
        <v>1722</v>
      </c>
      <c r="F418" s="123" t="s">
        <v>11</v>
      </c>
      <c r="G418" s="123">
        <v>409084</v>
      </c>
      <c r="H418" s="127"/>
      <c r="I418" s="131" t="s">
        <v>1723</v>
      </c>
      <c r="J418" s="127"/>
      <c r="K418" s="127"/>
      <c r="L418" s="127"/>
      <c r="M418" s="127"/>
      <c r="N418" s="133">
        <v>50</v>
      </c>
      <c r="O418" s="133">
        <v>0</v>
      </c>
      <c r="P418" s="127" t="s">
        <v>1369</v>
      </c>
    </row>
    <row r="419" spans="1:16" ht="76.5">
      <c r="A419" s="127">
        <v>513</v>
      </c>
      <c r="B419" s="127"/>
      <c r="C419" s="128" t="s">
        <v>201</v>
      </c>
      <c r="D419" s="122">
        <v>42821</v>
      </c>
      <c r="E419" s="123" t="s">
        <v>2025</v>
      </c>
      <c r="F419" s="123" t="s">
        <v>15</v>
      </c>
      <c r="G419" s="123">
        <v>1959</v>
      </c>
      <c r="H419" s="127"/>
      <c r="I419" s="131" t="s">
        <v>2026</v>
      </c>
      <c r="J419" s="127"/>
      <c r="K419" s="127"/>
      <c r="L419" s="127"/>
      <c r="M419" s="127"/>
      <c r="N419" s="133">
        <v>7051.1100000000006</v>
      </c>
      <c r="O419" s="133">
        <v>0</v>
      </c>
      <c r="P419" s="127" t="s">
        <v>1369</v>
      </c>
    </row>
    <row r="420" spans="1:16" ht="76.5">
      <c r="A420" s="127">
        <v>513</v>
      </c>
      <c r="B420" s="127"/>
      <c r="C420" s="128" t="s">
        <v>201</v>
      </c>
      <c r="D420" s="122">
        <v>42821</v>
      </c>
      <c r="E420" s="123" t="s">
        <v>2027</v>
      </c>
      <c r="F420" s="123" t="s">
        <v>15</v>
      </c>
      <c r="G420" s="123">
        <v>1962</v>
      </c>
      <c r="H420" s="127"/>
      <c r="I420" s="131" t="s">
        <v>2028</v>
      </c>
      <c r="J420" s="127"/>
      <c r="K420" s="127"/>
      <c r="L420" s="127"/>
      <c r="M420" s="127"/>
      <c r="N420" s="133">
        <v>2001.1200000000001</v>
      </c>
      <c r="O420" s="133">
        <v>0</v>
      </c>
      <c r="P420" s="127" t="s">
        <v>1369</v>
      </c>
    </row>
    <row r="421" spans="1:16" ht="63.75">
      <c r="A421" s="127">
        <v>513</v>
      </c>
      <c r="B421" s="127"/>
      <c r="C421" s="128" t="s">
        <v>201</v>
      </c>
      <c r="D421" s="122">
        <v>42821</v>
      </c>
      <c r="E421" s="123" t="s">
        <v>2029</v>
      </c>
      <c r="F421" s="123" t="s">
        <v>15</v>
      </c>
      <c r="G421" s="123">
        <v>1961</v>
      </c>
      <c r="H421" s="127"/>
      <c r="I421" s="131" t="s">
        <v>2030</v>
      </c>
      <c r="J421" s="127"/>
      <c r="K421" s="127"/>
      <c r="L421" s="127"/>
      <c r="M421" s="127"/>
      <c r="N421" s="133">
        <v>1907.89</v>
      </c>
      <c r="O421" s="133">
        <v>0</v>
      </c>
      <c r="P421" s="127" t="s">
        <v>1369</v>
      </c>
    </row>
    <row r="422" spans="1:16" ht="51">
      <c r="A422" s="127" t="s">
        <v>621</v>
      </c>
      <c r="B422" s="127"/>
      <c r="C422" s="128" t="s">
        <v>715</v>
      </c>
      <c r="D422" s="122">
        <v>42821</v>
      </c>
      <c r="E422" s="123" t="s">
        <v>2811</v>
      </c>
      <c r="F422" s="123" t="s">
        <v>11</v>
      </c>
      <c r="G422" s="123">
        <v>9094</v>
      </c>
      <c r="H422" s="127"/>
      <c r="I422" s="131" t="s">
        <v>2812</v>
      </c>
      <c r="J422" s="127"/>
      <c r="K422" s="127"/>
      <c r="L422" s="127"/>
      <c r="M422" s="127"/>
      <c r="N422" s="133">
        <v>2332.25</v>
      </c>
      <c r="O422" s="133">
        <v>0</v>
      </c>
      <c r="P422" s="127" t="s">
        <v>1369</v>
      </c>
    </row>
    <row r="423" spans="1:16" ht="63.75">
      <c r="A423" s="127">
        <v>513</v>
      </c>
      <c r="B423" s="127"/>
      <c r="C423" s="128" t="s">
        <v>201</v>
      </c>
      <c r="D423" s="122">
        <v>42822</v>
      </c>
      <c r="E423" s="123" t="s">
        <v>2031</v>
      </c>
      <c r="F423" s="123" t="s">
        <v>11</v>
      </c>
      <c r="G423" s="123">
        <v>883199</v>
      </c>
      <c r="H423" s="127"/>
      <c r="I423" s="131" t="s">
        <v>2032</v>
      </c>
      <c r="J423" s="127"/>
      <c r="K423" s="127"/>
      <c r="L423" s="127"/>
      <c r="M423" s="127"/>
      <c r="N423" s="133">
        <v>527.18000000000006</v>
      </c>
      <c r="O423" s="133">
        <v>0</v>
      </c>
      <c r="P423" s="127" t="s">
        <v>1369</v>
      </c>
    </row>
    <row r="424" spans="1:16" ht="38.25">
      <c r="A424" s="127">
        <v>86</v>
      </c>
      <c r="B424" s="127"/>
      <c r="C424" s="128" t="s">
        <v>711</v>
      </c>
      <c r="D424" s="122">
        <v>42823</v>
      </c>
      <c r="E424" s="123" t="s">
        <v>1602</v>
      </c>
      <c r="F424" s="123" t="s">
        <v>11</v>
      </c>
      <c r="G424" s="123">
        <v>883370</v>
      </c>
      <c r="H424" s="127"/>
      <c r="I424" s="131" t="s">
        <v>1603</v>
      </c>
      <c r="J424" s="127"/>
      <c r="K424" s="127"/>
      <c r="L424" s="127"/>
      <c r="M424" s="127"/>
      <c r="N424" s="133">
        <v>50</v>
      </c>
      <c r="O424" s="133">
        <v>0</v>
      </c>
      <c r="P424" s="127" t="s">
        <v>1369</v>
      </c>
    </row>
    <row r="425" spans="1:16" ht="63.75">
      <c r="A425" s="127">
        <v>373</v>
      </c>
      <c r="B425" s="127"/>
      <c r="C425" s="128" t="s">
        <v>1275</v>
      </c>
      <c r="D425" s="122">
        <v>42823</v>
      </c>
      <c r="E425" s="123" t="s">
        <v>1764</v>
      </c>
      <c r="F425" s="123" t="s">
        <v>6</v>
      </c>
      <c r="G425" s="123">
        <v>883351</v>
      </c>
      <c r="H425" s="127"/>
      <c r="I425" s="131" t="s">
        <v>1765</v>
      </c>
      <c r="J425" s="127"/>
      <c r="K425" s="127"/>
      <c r="L425" s="127"/>
      <c r="M425" s="127"/>
      <c r="N425" s="133">
        <v>0</v>
      </c>
      <c r="O425" s="133">
        <v>5598</v>
      </c>
      <c r="P425" s="127" t="s">
        <v>1369</v>
      </c>
    </row>
    <row r="426" spans="1:16" ht="51">
      <c r="A426" s="127">
        <v>513</v>
      </c>
      <c r="B426" s="127"/>
      <c r="C426" s="128" t="s">
        <v>201</v>
      </c>
      <c r="D426" s="122">
        <v>42823</v>
      </c>
      <c r="E426" s="123" t="s">
        <v>2033</v>
      </c>
      <c r="F426" s="123" t="s">
        <v>15</v>
      </c>
      <c r="G426" s="123">
        <v>411494</v>
      </c>
      <c r="H426" s="127"/>
      <c r="I426" s="131" t="s">
        <v>2034</v>
      </c>
      <c r="J426" s="127"/>
      <c r="K426" s="127"/>
      <c r="L426" s="127"/>
      <c r="M426" s="127"/>
      <c r="N426" s="133">
        <v>50</v>
      </c>
      <c r="O426" s="133">
        <v>0</v>
      </c>
      <c r="P426" s="127" t="s">
        <v>1369</v>
      </c>
    </row>
    <row r="427" spans="1:16" ht="63.75">
      <c r="A427" s="127" t="s">
        <v>620</v>
      </c>
      <c r="B427" s="127"/>
      <c r="C427" s="128" t="s">
        <v>714</v>
      </c>
      <c r="D427" s="122">
        <v>42824</v>
      </c>
      <c r="E427" s="123" t="s">
        <v>2333</v>
      </c>
      <c r="F427" s="123" t="s">
        <v>6</v>
      </c>
      <c r="G427" s="123">
        <v>883595</v>
      </c>
      <c r="H427" s="127"/>
      <c r="I427" s="131" t="s">
        <v>2334</v>
      </c>
      <c r="J427" s="127"/>
      <c r="K427" s="127"/>
      <c r="L427" s="127"/>
      <c r="M427" s="127"/>
      <c r="N427" s="133">
        <v>0</v>
      </c>
      <c r="O427" s="133">
        <v>194</v>
      </c>
      <c r="P427" s="127" t="s">
        <v>1369</v>
      </c>
    </row>
    <row r="428" spans="1:16" ht="63.75">
      <c r="A428" s="127" t="s">
        <v>621</v>
      </c>
      <c r="B428" s="127"/>
      <c r="C428" s="128" t="s">
        <v>715</v>
      </c>
      <c r="D428" s="122">
        <v>42824</v>
      </c>
      <c r="E428" s="123" t="s">
        <v>2813</v>
      </c>
      <c r="F428" s="123" t="s">
        <v>6</v>
      </c>
      <c r="G428" s="123">
        <v>819223</v>
      </c>
      <c r="H428" s="127"/>
      <c r="I428" s="131" t="s">
        <v>2814</v>
      </c>
      <c r="J428" s="127"/>
      <c r="K428" s="127"/>
      <c r="L428" s="127"/>
      <c r="M428" s="127"/>
      <c r="N428" s="133">
        <v>0</v>
      </c>
      <c r="O428" s="133">
        <v>4000</v>
      </c>
      <c r="P428" s="127" t="s">
        <v>1369</v>
      </c>
    </row>
    <row r="429" spans="1:16" ht="51">
      <c r="A429" s="127">
        <v>513</v>
      </c>
      <c r="B429" s="127"/>
      <c r="C429" s="128" t="s">
        <v>201</v>
      </c>
      <c r="D429" s="122">
        <v>42824</v>
      </c>
      <c r="E429" s="123" t="s">
        <v>2035</v>
      </c>
      <c r="F429" s="123" t="s">
        <v>15</v>
      </c>
      <c r="G429" s="123">
        <v>412697</v>
      </c>
      <c r="H429" s="127"/>
      <c r="I429" s="131" t="s">
        <v>2036</v>
      </c>
      <c r="J429" s="127"/>
      <c r="K429" s="127"/>
      <c r="L429" s="127"/>
      <c r="M429" s="127"/>
      <c r="N429" s="133">
        <v>50</v>
      </c>
      <c r="O429" s="133">
        <v>0</v>
      </c>
      <c r="P429" s="127" t="s">
        <v>1369</v>
      </c>
    </row>
    <row r="430" spans="1:16" ht="63.75">
      <c r="A430" s="127">
        <v>513</v>
      </c>
      <c r="B430" s="127"/>
      <c r="C430" s="128" t="s">
        <v>201</v>
      </c>
      <c r="D430" s="122">
        <v>42824</v>
      </c>
      <c r="E430" s="123" t="s">
        <v>2037</v>
      </c>
      <c r="F430" s="123" t="s">
        <v>15</v>
      </c>
      <c r="G430" s="123">
        <v>1999</v>
      </c>
      <c r="H430" s="127"/>
      <c r="I430" s="131" t="s">
        <v>2038</v>
      </c>
      <c r="J430" s="127"/>
      <c r="K430" s="127"/>
      <c r="L430" s="127"/>
      <c r="M430" s="127"/>
      <c r="N430" s="133">
        <v>37495.1</v>
      </c>
      <c r="O430" s="133">
        <v>0</v>
      </c>
      <c r="P430" s="127" t="s">
        <v>1369</v>
      </c>
    </row>
    <row r="431" spans="1:16" ht="63.75">
      <c r="A431" s="127">
        <v>513</v>
      </c>
      <c r="B431" s="127"/>
      <c r="C431" s="128" t="s">
        <v>201</v>
      </c>
      <c r="D431" s="122">
        <v>42824</v>
      </c>
      <c r="E431" s="123" t="s">
        <v>2039</v>
      </c>
      <c r="F431" s="123" t="s">
        <v>15</v>
      </c>
      <c r="G431" s="123">
        <v>411753</v>
      </c>
      <c r="H431" s="127"/>
      <c r="I431" s="131" t="s">
        <v>2040</v>
      </c>
      <c r="J431" s="127"/>
      <c r="K431" s="127"/>
      <c r="L431" s="127"/>
      <c r="M431" s="127"/>
      <c r="N431" s="133">
        <v>50</v>
      </c>
      <c r="O431" s="133">
        <v>0</v>
      </c>
      <c r="P431" s="127" t="s">
        <v>1369</v>
      </c>
    </row>
    <row r="432" spans="1:16" ht="51">
      <c r="A432" s="127" t="s">
        <v>620</v>
      </c>
      <c r="B432" s="127"/>
      <c r="C432" s="128" t="s">
        <v>714</v>
      </c>
      <c r="D432" s="122">
        <v>42825</v>
      </c>
      <c r="E432" s="123" t="s">
        <v>2335</v>
      </c>
      <c r="F432" s="123" t="s">
        <v>11</v>
      </c>
      <c r="G432" s="123">
        <v>883783</v>
      </c>
      <c r="H432" s="127"/>
      <c r="I432" s="131" t="s">
        <v>1287</v>
      </c>
      <c r="J432" s="127"/>
      <c r="K432" s="127"/>
      <c r="L432" s="127"/>
      <c r="M432" s="127"/>
      <c r="N432" s="133">
        <v>50</v>
      </c>
      <c r="O432" s="133">
        <v>0</v>
      </c>
      <c r="P432" s="127" t="s">
        <v>1369</v>
      </c>
    </row>
    <row r="433" spans="1:16" ht="76.5">
      <c r="A433" s="127">
        <v>20</v>
      </c>
      <c r="B433" s="127"/>
      <c r="C433" s="128" t="s">
        <v>694</v>
      </c>
      <c r="D433" s="122">
        <v>42825</v>
      </c>
      <c r="E433" s="123" t="s">
        <v>1518</v>
      </c>
      <c r="F433" s="123" t="s">
        <v>11</v>
      </c>
      <c r="G433" s="123">
        <v>883766</v>
      </c>
      <c r="H433" s="127"/>
      <c r="I433" s="131" t="s">
        <v>1519</v>
      </c>
      <c r="J433" s="127"/>
      <c r="K433" s="127"/>
      <c r="L433" s="127"/>
      <c r="M433" s="127"/>
      <c r="N433" s="133">
        <v>2954.52</v>
      </c>
      <c r="O433" s="133">
        <v>0</v>
      </c>
      <c r="P433" s="127" t="s">
        <v>1369</v>
      </c>
    </row>
    <row r="434" spans="1:16" ht="76.5">
      <c r="A434" s="127" t="s">
        <v>621</v>
      </c>
      <c r="B434" s="127"/>
      <c r="C434" s="128" t="s">
        <v>715</v>
      </c>
      <c r="D434" s="122">
        <v>42825</v>
      </c>
      <c r="E434" s="123" t="s">
        <v>1500</v>
      </c>
      <c r="F434" s="123" t="s">
        <v>15</v>
      </c>
      <c r="G434" s="123">
        <v>1964</v>
      </c>
      <c r="H434" s="127"/>
      <c r="I434" s="131" t="s">
        <v>1501</v>
      </c>
      <c r="J434" s="127"/>
      <c r="K434" s="127"/>
      <c r="L434" s="127"/>
      <c r="M434" s="127"/>
      <c r="N434" s="133">
        <v>284.06</v>
      </c>
      <c r="O434" s="133">
        <v>0</v>
      </c>
      <c r="P434" s="127" t="s">
        <v>1369</v>
      </c>
    </row>
    <row r="435" spans="1:16" ht="51">
      <c r="A435" s="127" t="s">
        <v>621</v>
      </c>
      <c r="B435" s="127"/>
      <c r="C435" s="128" t="s">
        <v>715</v>
      </c>
      <c r="D435" s="122">
        <v>42825</v>
      </c>
      <c r="E435" s="123" t="s">
        <v>2815</v>
      </c>
      <c r="F435" s="123" t="s">
        <v>6</v>
      </c>
      <c r="G435" s="123">
        <v>413111</v>
      </c>
      <c r="H435" s="127"/>
      <c r="I435" s="131" t="s">
        <v>2816</v>
      </c>
      <c r="J435" s="127"/>
      <c r="K435" s="127"/>
      <c r="L435" s="127"/>
      <c r="M435" s="127"/>
      <c r="N435" s="133">
        <v>0</v>
      </c>
      <c r="O435" s="133">
        <v>14638.83</v>
      </c>
      <c r="P435" s="127" t="s">
        <v>1369</v>
      </c>
    </row>
    <row r="436" spans="1:16" ht="51">
      <c r="A436" s="127" t="s">
        <v>621</v>
      </c>
      <c r="B436" s="127"/>
      <c r="C436" s="128" t="s">
        <v>715</v>
      </c>
      <c r="D436" s="122">
        <v>42825</v>
      </c>
      <c r="E436" s="123" t="s">
        <v>2817</v>
      </c>
      <c r="F436" s="123" t="s">
        <v>6</v>
      </c>
      <c r="G436" s="123">
        <v>413113</v>
      </c>
      <c r="H436" s="127"/>
      <c r="I436" s="131" t="s">
        <v>2818</v>
      </c>
      <c r="J436" s="127"/>
      <c r="K436" s="127"/>
      <c r="L436" s="127"/>
      <c r="M436" s="127"/>
      <c r="N436" s="133">
        <v>0</v>
      </c>
      <c r="O436" s="133">
        <v>16673.580000000002</v>
      </c>
      <c r="P436" s="127" t="s">
        <v>1369</v>
      </c>
    </row>
    <row r="437" spans="1:16" ht="51">
      <c r="A437" s="127">
        <v>513</v>
      </c>
      <c r="B437" s="127"/>
      <c r="C437" s="128" t="s">
        <v>201</v>
      </c>
      <c r="D437" s="122">
        <v>42825</v>
      </c>
      <c r="E437" s="123" t="s">
        <v>2041</v>
      </c>
      <c r="F437" s="123" t="s">
        <v>15</v>
      </c>
      <c r="G437" s="123">
        <v>413442</v>
      </c>
      <c r="H437" s="127"/>
      <c r="I437" s="131" t="s">
        <v>2042</v>
      </c>
      <c r="J437" s="127"/>
      <c r="K437" s="127"/>
      <c r="L437" s="127"/>
      <c r="M437" s="127"/>
      <c r="N437" s="133">
        <v>50</v>
      </c>
      <c r="O437" s="133">
        <v>0</v>
      </c>
      <c r="P437" s="127" t="s">
        <v>1369</v>
      </c>
    </row>
    <row r="438" spans="1:16" ht="51">
      <c r="A438" s="127">
        <v>513</v>
      </c>
      <c r="B438" s="127"/>
      <c r="C438" s="128" t="s">
        <v>201</v>
      </c>
      <c r="D438" s="122">
        <v>42825</v>
      </c>
      <c r="E438" s="123" t="s">
        <v>2043</v>
      </c>
      <c r="F438" s="123" t="s">
        <v>15</v>
      </c>
      <c r="G438" s="123">
        <v>413796</v>
      </c>
      <c r="H438" s="127"/>
      <c r="I438" s="131" t="s">
        <v>2044</v>
      </c>
      <c r="J438" s="127"/>
      <c r="K438" s="127"/>
      <c r="L438" s="127"/>
      <c r="M438" s="127"/>
      <c r="N438" s="133">
        <v>50</v>
      </c>
      <c r="O438" s="133">
        <v>0</v>
      </c>
      <c r="P438" s="127" t="s">
        <v>1369</v>
      </c>
    </row>
    <row r="439" spans="1:16" ht="51">
      <c r="A439" s="127">
        <v>513</v>
      </c>
      <c r="B439" s="127"/>
      <c r="C439" s="128" t="s">
        <v>201</v>
      </c>
      <c r="D439" s="122">
        <v>42825</v>
      </c>
      <c r="E439" s="123" t="s">
        <v>2045</v>
      </c>
      <c r="F439" s="123" t="s">
        <v>15</v>
      </c>
      <c r="G439" s="123">
        <v>413798</v>
      </c>
      <c r="H439" s="127"/>
      <c r="I439" s="131" t="s">
        <v>2046</v>
      </c>
      <c r="J439" s="127"/>
      <c r="K439" s="127"/>
      <c r="L439" s="127"/>
      <c r="M439" s="127"/>
      <c r="N439" s="133">
        <v>50</v>
      </c>
      <c r="O439" s="133">
        <v>0</v>
      </c>
      <c r="P439" s="127" t="s">
        <v>1369</v>
      </c>
    </row>
    <row r="440" spans="1:16" ht="76.5">
      <c r="A440" s="127">
        <v>310</v>
      </c>
      <c r="B440" s="127"/>
      <c r="C440" s="128" t="s">
        <v>808</v>
      </c>
      <c r="D440" s="122">
        <v>42825</v>
      </c>
      <c r="E440" s="123" t="s">
        <v>1738</v>
      </c>
      <c r="F440" s="123" t="s">
        <v>15</v>
      </c>
      <c r="G440" s="123">
        <v>1975</v>
      </c>
      <c r="H440" s="127"/>
      <c r="I440" s="131" t="s">
        <v>1739</v>
      </c>
      <c r="J440" s="127"/>
      <c r="K440" s="127"/>
      <c r="L440" s="127"/>
      <c r="M440" s="127"/>
      <c r="N440" s="133">
        <v>3120.19</v>
      </c>
      <c r="O440" s="133">
        <v>0</v>
      </c>
      <c r="P440" s="127" t="s">
        <v>1369</v>
      </c>
    </row>
    <row r="441" spans="1:16" ht="89.25">
      <c r="A441" s="127">
        <v>310</v>
      </c>
      <c r="B441" s="127"/>
      <c r="C441" s="128" t="s">
        <v>808</v>
      </c>
      <c r="D441" s="122">
        <v>42825</v>
      </c>
      <c r="E441" s="123" t="s">
        <v>1740</v>
      </c>
      <c r="F441" s="123" t="s">
        <v>1263</v>
      </c>
      <c r="G441" s="123">
        <v>1975</v>
      </c>
      <c r="H441" s="127"/>
      <c r="I441" s="131" t="s">
        <v>1741</v>
      </c>
      <c r="J441" s="127"/>
      <c r="K441" s="127"/>
      <c r="L441" s="127"/>
      <c r="M441" s="127"/>
      <c r="N441" s="133">
        <v>72273.84</v>
      </c>
      <c r="O441" s="133">
        <v>0</v>
      </c>
      <c r="P441" s="127" t="s">
        <v>1369</v>
      </c>
    </row>
    <row r="442" spans="1:16" ht="63.75">
      <c r="A442" s="127" t="s">
        <v>620</v>
      </c>
      <c r="B442" s="127"/>
      <c r="C442" s="128" t="s">
        <v>714</v>
      </c>
      <c r="D442" s="122">
        <v>42825</v>
      </c>
      <c r="E442" s="123" t="s">
        <v>2336</v>
      </c>
      <c r="F442" s="123" t="s">
        <v>1413</v>
      </c>
      <c r="G442" s="123">
        <v>13097801</v>
      </c>
      <c r="H442" s="127"/>
      <c r="I442" s="131" t="s">
        <v>2337</v>
      </c>
      <c r="J442" s="127"/>
      <c r="K442" s="127"/>
      <c r="L442" s="127"/>
      <c r="M442" s="127"/>
      <c r="N442" s="133">
        <v>0</v>
      </c>
      <c r="O442" s="133">
        <v>10322.6</v>
      </c>
      <c r="P442" s="127" t="s">
        <v>1369</v>
      </c>
    </row>
    <row r="443" spans="1:16" ht="63.75">
      <c r="A443" s="127">
        <v>249</v>
      </c>
      <c r="B443" s="127"/>
      <c r="C443" s="128" t="s">
        <v>776</v>
      </c>
      <c r="D443" s="122">
        <v>42825</v>
      </c>
      <c r="E443" s="123" t="s">
        <v>1654</v>
      </c>
      <c r="F443" s="123" t="s">
        <v>1413</v>
      </c>
      <c r="G443" s="123">
        <v>13097023</v>
      </c>
      <c r="H443" s="127"/>
      <c r="I443" s="131" t="s">
        <v>1655</v>
      </c>
      <c r="J443" s="127"/>
      <c r="K443" s="127"/>
      <c r="L443" s="127"/>
      <c r="M443" s="127"/>
      <c r="N443" s="133">
        <v>0</v>
      </c>
      <c r="O443" s="133">
        <v>399</v>
      </c>
      <c r="P443" s="127" t="s">
        <v>1369</v>
      </c>
    </row>
    <row r="444" spans="1:16" ht="63.75">
      <c r="A444" s="127">
        <v>582</v>
      </c>
      <c r="B444" s="127"/>
      <c r="C444" s="128" t="s">
        <v>857</v>
      </c>
      <c r="D444" s="122">
        <v>42825</v>
      </c>
      <c r="E444" s="123" t="s">
        <v>2096</v>
      </c>
      <c r="F444" s="123" t="s">
        <v>1413</v>
      </c>
      <c r="G444" s="123">
        <v>13097380</v>
      </c>
      <c r="H444" s="127"/>
      <c r="I444" s="131" t="s">
        <v>2097</v>
      </c>
      <c r="J444" s="127"/>
      <c r="K444" s="127"/>
      <c r="L444" s="127"/>
      <c r="M444" s="127"/>
      <c r="N444" s="133">
        <v>0</v>
      </c>
      <c r="O444" s="133">
        <v>945</v>
      </c>
      <c r="P444" s="127" t="s">
        <v>1369</v>
      </c>
    </row>
    <row r="445" spans="1:16" ht="51">
      <c r="A445" s="127" t="s">
        <v>620</v>
      </c>
      <c r="B445" s="127"/>
      <c r="C445" s="128" t="s">
        <v>714</v>
      </c>
      <c r="D445" s="122">
        <v>42738</v>
      </c>
      <c r="E445" s="123" t="s">
        <v>2867</v>
      </c>
      <c r="F445" s="123" t="s">
        <v>3</v>
      </c>
      <c r="G445" s="123">
        <v>1461392</v>
      </c>
      <c r="H445" s="127"/>
      <c r="I445" s="131" t="s">
        <v>2868</v>
      </c>
      <c r="J445" s="127"/>
      <c r="K445" s="127"/>
      <c r="L445" s="127"/>
      <c r="M445" s="127"/>
      <c r="N445" s="133">
        <v>0</v>
      </c>
      <c r="O445" s="133">
        <v>6155.1500000000005</v>
      </c>
      <c r="P445" s="127" t="s">
        <v>1369</v>
      </c>
    </row>
    <row r="446" spans="1:16" ht="38.25">
      <c r="A446" s="127">
        <v>16</v>
      </c>
      <c r="B446" s="127"/>
      <c r="C446" s="128" t="s">
        <v>693</v>
      </c>
      <c r="D446" s="122">
        <v>42738</v>
      </c>
      <c r="E446" s="123" t="s">
        <v>2869</v>
      </c>
      <c r="F446" s="123" t="s">
        <v>3</v>
      </c>
      <c r="G446" s="123">
        <v>1461393</v>
      </c>
      <c r="H446" s="127"/>
      <c r="I446" s="131" t="s">
        <v>2870</v>
      </c>
      <c r="J446" s="127"/>
      <c r="K446" s="127"/>
      <c r="L446" s="127"/>
      <c r="M446" s="127"/>
      <c r="N446" s="133">
        <v>0</v>
      </c>
      <c r="O446" s="133">
        <v>73619.900000000009</v>
      </c>
      <c r="P446" s="127" t="s">
        <v>1369</v>
      </c>
    </row>
    <row r="447" spans="1:16" ht="51">
      <c r="A447" s="127" t="s">
        <v>620</v>
      </c>
      <c r="B447" s="127"/>
      <c r="C447" s="128" t="s">
        <v>714</v>
      </c>
      <c r="D447" s="122">
        <v>42738</v>
      </c>
      <c r="E447" s="123" t="s">
        <v>2871</v>
      </c>
      <c r="F447" s="123" t="s">
        <v>3</v>
      </c>
      <c r="G447" s="123">
        <v>1461406</v>
      </c>
      <c r="H447" s="127"/>
      <c r="I447" s="131" t="s">
        <v>2872</v>
      </c>
      <c r="J447" s="127"/>
      <c r="K447" s="127"/>
      <c r="L447" s="127"/>
      <c r="M447" s="127"/>
      <c r="N447" s="133">
        <v>0</v>
      </c>
      <c r="O447" s="133">
        <v>248.8</v>
      </c>
      <c r="P447" s="127" t="s">
        <v>1369</v>
      </c>
    </row>
    <row r="448" spans="1:16" ht="51">
      <c r="A448" s="127" t="s">
        <v>620</v>
      </c>
      <c r="B448" s="127"/>
      <c r="C448" s="128" t="s">
        <v>714</v>
      </c>
      <c r="D448" s="122">
        <v>42738</v>
      </c>
      <c r="E448" s="123" t="s">
        <v>2873</v>
      </c>
      <c r="F448" s="123" t="s">
        <v>3</v>
      </c>
      <c r="G448" s="123">
        <v>1461409</v>
      </c>
      <c r="H448" s="127"/>
      <c r="I448" s="131" t="s">
        <v>2874</v>
      </c>
      <c r="J448" s="127"/>
      <c r="K448" s="127"/>
      <c r="L448" s="127"/>
      <c r="M448" s="127"/>
      <c r="N448" s="133">
        <v>0</v>
      </c>
      <c r="O448" s="133">
        <v>276.87</v>
      </c>
      <c r="P448" s="127" t="s">
        <v>1369</v>
      </c>
    </row>
    <row r="449" spans="1:16" ht="51">
      <c r="A449" s="127" t="s">
        <v>620</v>
      </c>
      <c r="B449" s="127"/>
      <c r="C449" s="128" t="s">
        <v>714</v>
      </c>
      <c r="D449" s="122">
        <v>42738</v>
      </c>
      <c r="E449" s="123" t="s">
        <v>2875</v>
      </c>
      <c r="F449" s="123" t="s">
        <v>3</v>
      </c>
      <c r="G449" s="123">
        <v>1461419</v>
      </c>
      <c r="H449" s="127"/>
      <c r="I449" s="131" t="s">
        <v>2876</v>
      </c>
      <c r="J449" s="127"/>
      <c r="K449" s="127"/>
      <c r="L449" s="127"/>
      <c r="M449" s="127"/>
      <c r="N449" s="133">
        <v>0</v>
      </c>
      <c r="O449" s="133">
        <v>245.5</v>
      </c>
      <c r="P449" s="127" t="s">
        <v>1369</v>
      </c>
    </row>
    <row r="450" spans="1:16" ht="51">
      <c r="A450" s="127" t="s">
        <v>620</v>
      </c>
      <c r="B450" s="127"/>
      <c r="C450" s="128" t="s">
        <v>714</v>
      </c>
      <c r="D450" s="122">
        <v>42738</v>
      </c>
      <c r="E450" s="123" t="s">
        <v>2877</v>
      </c>
      <c r="F450" s="123" t="s">
        <v>3</v>
      </c>
      <c r="G450" s="123">
        <v>1461510</v>
      </c>
      <c r="H450" s="127"/>
      <c r="I450" s="131" t="s">
        <v>2878</v>
      </c>
      <c r="J450" s="127"/>
      <c r="K450" s="127"/>
      <c r="L450" s="127"/>
      <c r="M450" s="127"/>
      <c r="N450" s="133">
        <v>0</v>
      </c>
      <c r="O450" s="133">
        <v>1000</v>
      </c>
      <c r="P450" s="127" t="s">
        <v>1369</v>
      </c>
    </row>
    <row r="451" spans="1:16" ht="51">
      <c r="A451" s="127" t="s">
        <v>620</v>
      </c>
      <c r="B451" s="127"/>
      <c r="C451" s="128" t="s">
        <v>714</v>
      </c>
      <c r="D451" s="122">
        <v>42738</v>
      </c>
      <c r="E451" s="123" t="s">
        <v>2879</v>
      </c>
      <c r="F451" s="123" t="s">
        <v>3</v>
      </c>
      <c r="G451" s="123">
        <v>1461531</v>
      </c>
      <c r="H451" s="127"/>
      <c r="I451" s="131" t="s">
        <v>2880</v>
      </c>
      <c r="J451" s="127"/>
      <c r="K451" s="127"/>
      <c r="L451" s="127"/>
      <c r="M451" s="127"/>
      <c r="N451" s="133">
        <v>0</v>
      </c>
      <c r="O451" s="133">
        <v>262.60000000000002</v>
      </c>
      <c r="P451" s="127" t="s">
        <v>1369</v>
      </c>
    </row>
    <row r="452" spans="1:16" ht="51">
      <c r="A452" s="127">
        <v>46</v>
      </c>
      <c r="B452" s="127"/>
      <c r="C452" s="128" t="s">
        <v>699</v>
      </c>
      <c r="D452" s="122">
        <v>42738</v>
      </c>
      <c r="E452" s="123" t="s">
        <v>2881</v>
      </c>
      <c r="F452" s="123" t="s">
        <v>3</v>
      </c>
      <c r="G452" s="123">
        <v>1461550</v>
      </c>
      <c r="H452" s="127"/>
      <c r="I452" s="131" t="s">
        <v>2882</v>
      </c>
      <c r="J452" s="127"/>
      <c r="K452" s="127"/>
      <c r="L452" s="127"/>
      <c r="M452" s="127"/>
      <c r="N452" s="133">
        <v>0</v>
      </c>
      <c r="O452" s="133">
        <v>25</v>
      </c>
      <c r="P452" s="127" t="s">
        <v>1369</v>
      </c>
    </row>
    <row r="453" spans="1:16" ht="51">
      <c r="A453" s="127" t="s">
        <v>620</v>
      </c>
      <c r="B453" s="127"/>
      <c r="C453" s="128" t="s">
        <v>714</v>
      </c>
      <c r="D453" s="122">
        <v>42738</v>
      </c>
      <c r="E453" s="123" t="s">
        <v>2883</v>
      </c>
      <c r="F453" s="123" t="s">
        <v>3</v>
      </c>
      <c r="G453" s="123">
        <v>1461577</v>
      </c>
      <c r="H453" s="127"/>
      <c r="I453" s="131" t="s">
        <v>2884</v>
      </c>
      <c r="J453" s="127"/>
      <c r="K453" s="127"/>
      <c r="L453" s="127"/>
      <c r="M453" s="127"/>
      <c r="N453" s="133">
        <v>0</v>
      </c>
      <c r="O453" s="133">
        <v>1936</v>
      </c>
      <c r="P453" s="127" t="s">
        <v>1369</v>
      </c>
    </row>
    <row r="454" spans="1:16" ht="51">
      <c r="A454" s="127" t="s">
        <v>620</v>
      </c>
      <c r="B454" s="127"/>
      <c r="C454" s="128" t="s">
        <v>714</v>
      </c>
      <c r="D454" s="122">
        <v>42738</v>
      </c>
      <c r="E454" s="123" t="s">
        <v>2885</v>
      </c>
      <c r="F454" s="123" t="s">
        <v>3</v>
      </c>
      <c r="G454" s="123">
        <v>1461583</v>
      </c>
      <c r="H454" s="127"/>
      <c r="I454" s="131" t="s">
        <v>2886</v>
      </c>
      <c r="J454" s="127"/>
      <c r="K454" s="127"/>
      <c r="L454" s="127"/>
      <c r="M454" s="127"/>
      <c r="N454" s="133">
        <v>0</v>
      </c>
      <c r="O454" s="133">
        <v>465.5</v>
      </c>
      <c r="P454" s="127" t="s">
        <v>1369</v>
      </c>
    </row>
    <row r="455" spans="1:16" ht="51">
      <c r="A455" s="127" t="s">
        <v>620</v>
      </c>
      <c r="B455" s="127"/>
      <c r="C455" s="128" t="s">
        <v>714</v>
      </c>
      <c r="D455" s="122">
        <v>42739</v>
      </c>
      <c r="E455" s="123" t="s">
        <v>2887</v>
      </c>
      <c r="F455" s="123" t="s">
        <v>3</v>
      </c>
      <c r="G455" s="123">
        <v>1461892</v>
      </c>
      <c r="H455" s="127"/>
      <c r="I455" s="131" t="s">
        <v>2888</v>
      </c>
      <c r="J455" s="127"/>
      <c r="K455" s="127"/>
      <c r="L455" s="127"/>
      <c r="M455" s="127"/>
      <c r="N455" s="133">
        <v>0</v>
      </c>
      <c r="O455" s="133">
        <v>126.74000000000001</v>
      </c>
      <c r="P455" s="127" t="s">
        <v>1369</v>
      </c>
    </row>
    <row r="456" spans="1:16" ht="51">
      <c r="A456" s="127">
        <v>591</v>
      </c>
      <c r="B456" s="127"/>
      <c r="C456" s="128" t="s">
        <v>862</v>
      </c>
      <c r="D456" s="122">
        <v>42739</v>
      </c>
      <c r="E456" s="123" t="s">
        <v>2889</v>
      </c>
      <c r="F456" s="123" t="s">
        <v>3</v>
      </c>
      <c r="G456" s="123">
        <v>1461929</v>
      </c>
      <c r="H456" s="127"/>
      <c r="I456" s="131" t="s">
        <v>2890</v>
      </c>
      <c r="J456" s="127"/>
      <c r="K456" s="127"/>
      <c r="L456" s="127"/>
      <c r="M456" s="127"/>
      <c r="N456" s="133">
        <v>0</v>
      </c>
      <c r="O456" s="133">
        <v>862842</v>
      </c>
      <c r="P456" s="127" t="s">
        <v>1369</v>
      </c>
    </row>
    <row r="457" spans="1:16" ht="51">
      <c r="A457" s="127">
        <v>591</v>
      </c>
      <c r="B457" s="127"/>
      <c r="C457" s="128" t="s">
        <v>862</v>
      </c>
      <c r="D457" s="122">
        <v>42739</v>
      </c>
      <c r="E457" s="123" t="s">
        <v>2891</v>
      </c>
      <c r="F457" s="123" t="s">
        <v>3</v>
      </c>
      <c r="G457" s="123">
        <v>1461931</v>
      </c>
      <c r="H457" s="127"/>
      <c r="I457" s="131" t="s">
        <v>2892</v>
      </c>
      <c r="J457" s="127"/>
      <c r="K457" s="127"/>
      <c r="L457" s="127"/>
      <c r="M457" s="127"/>
      <c r="N457" s="133">
        <v>0</v>
      </c>
      <c r="O457" s="133">
        <v>3792350</v>
      </c>
      <c r="P457" s="127" t="s">
        <v>1369</v>
      </c>
    </row>
    <row r="458" spans="1:16" ht="51">
      <c r="A458" s="127">
        <v>591</v>
      </c>
      <c r="B458" s="127"/>
      <c r="C458" s="128" t="s">
        <v>862</v>
      </c>
      <c r="D458" s="122">
        <v>42739</v>
      </c>
      <c r="E458" s="123" t="s">
        <v>2893</v>
      </c>
      <c r="F458" s="123" t="s">
        <v>3</v>
      </c>
      <c r="G458" s="123">
        <v>1461934</v>
      </c>
      <c r="H458" s="127"/>
      <c r="I458" s="131" t="s">
        <v>2894</v>
      </c>
      <c r="J458" s="127"/>
      <c r="K458" s="127"/>
      <c r="L458" s="127"/>
      <c r="M458" s="127"/>
      <c r="N458" s="133">
        <v>0</v>
      </c>
      <c r="O458" s="133">
        <v>3090101.65</v>
      </c>
      <c r="P458" s="127" t="s">
        <v>1369</v>
      </c>
    </row>
    <row r="459" spans="1:16" ht="63.75">
      <c r="A459" s="127" t="s">
        <v>620</v>
      </c>
      <c r="B459" s="127"/>
      <c r="C459" s="128" t="s">
        <v>714</v>
      </c>
      <c r="D459" s="122">
        <v>42739</v>
      </c>
      <c r="E459" s="123" t="s">
        <v>2895</v>
      </c>
      <c r="F459" s="123" t="s">
        <v>3</v>
      </c>
      <c r="G459" s="123">
        <v>1461945</v>
      </c>
      <c r="H459" s="127"/>
      <c r="I459" s="131" t="s">
        <v>2896</v>
      </c>
      <c r="J459" s="127"/>
      <c r="K459" s="127"/>
      <c r="L459" s="127"/>
      <c r="M459" s="127"/>
      <c r="N459" s="133">
        <v>0</v>
      </c>
      <c r="O459" s="133">
        <v>474.45</v>
      </c>
      <c r="P459" s="127" t="s">
        <v>1369</v>
      </c>
    </row>
    <row r="460" spans="1:16" ht="51">
      <c r="A460" s="127" t="s">
        <v>620</v>
      </c>
      <c r="B460" s="127"/>
      <c r="C460" s="128" t="s">
        <v>714</v>
      </c>
      <c r="D460" s="122">
        <v>42739</v>
      </c>
      <c r="E460" s="123" t="s">
        <v>2897</v>
      </c>
      <c r="F460" s="123" t="s">
        <v>3</v>
      </c>
      <c r="G460" s="123">
        <v>1461794</v>
      </c>
      <c r="H460" s="127"/>
      <c r="I460" s="131" t="s">
        <v>2898</v>
      </c>
      <c r="J460" s="127"/>
      <c r="K460" s="127"/>
      <c r="L460" s="127"/>
      <c r="M460" s="127"/>
      <c r="N460" s="133">
        <v>0</v>
      </c>
      <c r="O460" s="133">
        <v>460</v>
      </c>
      <c r="P460" s="127" t="s">
        <v>1369</v>
      </c>
    </row>
    <row r="461" spans="1:16" ht="51">
      <c r="A461" s="127" t="s">
        <v>620</v>
      </c>
      <c r="B461" s="127"/>
      <c r="C461" s="128" t="s">
        <v>714</v>
      </c>
      <c r="D461" s="122">
        <v>42739</v>
      </c>
      <c r="E461" s="123" t="s">
        <v>2899</v>
      </c>
      <c r="F461" s="123" t="s">
        <v>3</v>
      </c>
      <c r="G461" s="123">
        <v>1461800</v>
      </c>
      <c r="H461" s="127"/>
      <c r="I461" s="131" t="s">
        <v>2900</v>
      </c>
      <c r="J461" s="127"/>
      <c r="K461" s="127"/>
      <c r="L461" s="127"/>
      <c r="M461" s="127"/>
      <c r="N461" s="133">
        <v>0</v>
      </c>
      <c r="O461" s="133">
        <v>1016</v>
      </c>
      <c r="P461" s="127" t="s">
        <v>1369</v>
      </c>
    </row>
    <row r="462" spans="1:16" ht="51">
      <c r="A462" s="127" t="s">
        <v>620</v>
      </c>
      <c r="B462" s="127"/>
      <c r="C462" s="128" t="s">
        <v>714</v>
      </c>
      <c r="D462" s="122">
        <v>42739</v>
      </c>
      <c r="E462" s="123" t="s">
        <v>2901</v>
      </c>
      <c r="F462" s="123" t="s">
        <v>3</v>
      </c>
      <c r="G462" s="123">
        <v>1461815</v>
      </c>
      <c r="H462" s="127"/>
      <c r="I462" s="131" t="s">
        <v>2902</v>
      </c>
      <c r="J462" s="127"/>
      <c r="K462" s="127"/>
      <c r="L462" s="127"/>
      <c r="M462" s="127"/>
      <c r="N462" s="133">
        <v>0</v>
      </c>
      <c r="O462" s="133">
        <v>303.12</v>
      </c>
      <c r="P462" s="127" t="s">
        <v>1369</v>
      </c>
    </row>
    <row r="463" spans="1:16" ht="51">
      <c r="A463" s="127" t="s">
        <v>620</v>
      </c>
      <c r="B463" s="127"/>
      <c r="C463" s="128" t="s">
        <v>714</v>
      </c>
      <c r="D463" s="122">
        <v>42739</v>
      </c>
      <c r="E463" s="123" t="s">
        <v>2903</v>
      </c>
      <c r="F463" s="123" t="s">
        <v>3</v>
      </c>
      <c r="G463" s="123">
        <v>1461818</v>
      </c>
      <c r="H463" s="127"/>
      <c r="I463" s="131" t="s">
        <v>2904</v>
      </c>
      <c r="J463" s="127"/>
      <c r="K463" s="127"/>
      <c r="L463" s="127"/>
      <c r="M463" s="127"/>
      <c r="N463" s="133">
        <v>0</v>
      </c>
      <c r="O463" s="133">
        <v>2676.55</v>
      </c>
      <c r="P463" s="127" t="s">
        <v>1369</v>
      </c>
    </row>
    <row r="464" spans="1:16" ht="51">
      <c r="A464" s="127" t="s">
        <v>620</v>
      </c>
      <c r="B464" s="127"/>
      <c r="C464" s="128" t="s">
        <v>714</v>
      </c>
      <c r="D464" s="122">
        <v>42739</v>
      </c>
      <c r="E464" s="123" t="s">
        <v>2905</v>
      </c>
      <c r="F464" s="123" t="s">
        <v>3</v>
      </c>
      <c r="G464" s="123">
        <v>1461842</v>
      </c>
      <c r="H464" s="127"/>
      <c r="I464" s="131" t="s">
        <v>1292</v>
      </c>
      <c r="J464" s="127"/>
      <c r="K464" s="127"/>
      <c r="L464" s="127"/>
      <c r="M464" s="127"/>
      <c r="N464" s="133">
        <v>0</v>
      </c>
      <c r="O464" s="133">
        <v>545</v>
      </c>
      <c r="P464" s="127" t="s">
        <v>1369</v>
      </c>
    </row>
    <row r="465" spans="1:16" ht="51">
      <c r="A465" s="127" t="s">
        <v>620</v>
      </c>
      <c r="B465" s="127"/>
      <c r="C465" s="128" t="s">
        <v>714</v>
      </c>
      <c r="D465" s="122">
        <v>42739</v>
      </c>
      <c r="E465" s="123" t="s">
        <v>2906</v>
      </c>
      <c r="F465" s="123" t="s">
        <v>3</v>
      </c>
      <c r="G465" s="123">
        <v>1461845</v>
      </c>
      <c r="H465" s="127"/>
      <c r="I465" s="131" t="s">
        <v>2907</v>
      </c>
      <c r="J465" s="127"/>
      <c r="K465" s="127"/>
      <c r="L465" s="127"/>
      <c r="M465" s="127"/>
      <c r="N465" s="133">
        <v>0</v>
      </c>
      <c r="O465" s="133">
        <v>711.18000000000006</v>
      </c>
      <c r="P465" s="127" t="s">
        <v>1369</v>
      </c>
    </row>
    <row r="466" spans="1:16" ht="51">
      <c r="A466" s="127" t="s">
        <v>620</v>
      </c>
      <c r="B466" s="127"/>
      <c r="C466" s="128" t="s">
        <v>714</v>
      </c>
      <c r="D466" s="122">
        <v>42739</v>
      </c>
      <c r="E466" s="123" t="s">
        <v>2908</v>
      </c>
      <c r="F466" s="123" t="s">
        <v>3</v>
      </c>
      <c r="G466" s="123">
        <v>1461850</v>
      </c>
      <c r="H466" s="127"/>
      <c r="I466" s="131" t="s">
        <v>2909</v>
      </c>
      <c r="J466" s="127"/>
      <c r="K466" s="127"/>
      <c r="L466" s="127"/>
      <c r="M466" s="127"/>
      <c r="N466" s="133">
        <v>0</v>
      </c>
      <c r="O466" s="133">
        <v>3900</v>
      </c>
      <c r="P466" s="127" t="s">
        <v>1369</v>
      </c>
    </row>
    <row r="467" spans="1:16" ht="38.25">
      <c r="A467" s="127">
        <v>46</v>
      </c>
      <c r="B467" s="127"/>
      <c r="C467" s="128" t="s">
        <v>699</v>
      </c>
      <c r="D467" s="122">
        <v>42739</v>
      </c>
      <c r="E467" s="123" t="s">
        <v>2910</v>
      </c>
      <c r="F467" s="123" t="s">
        <v>3</v>
      </c>
      <c r="G467" s="123">
        <v>1461932</v>
      </c>
      <c r="H467" s="127"/>
      <c r="I467" s="131" t="s">
        <v>2911</v>
      </c>
      <c r="J467" s="127"/>
      <c r="K467" s="127"/>
      <c r="L467" s="127"/>
      <c r="M467" s="127"/>
      <c r="N467" s="133">
        <v>0</v>
      </c>
      <c r="O467" s="133">
        <v>844.74</v>
      </c>
      <c r="P467" s="127" t="s">
        <v>1369</v>
      </c>
    </row>
    <row r="468" spans="1:16" ht="38.25">
      <c r="A468" s="127">
        <v>46</v>
      </c>
      <c r="B468" s="127"/>
      <c r="C468" s="128" t="s">
        <v>699</v>
      </c>
      <c r="D468" s="122">
        <v>42739</v>
      </c>
      <c r="E468" s="123" t="s">
        <v>2912</v>
      </c>
      <c r="F468" s="123" t="s">
        <v>3</v>
      </c>
      <c r="G468" s="123">
        <v>1461935</v>
      </c>
      <c r="H468" s="127"/>
      <c r="I468" s="131" t="s">
        <v>2911</v>
      </c>
      <c r="J468" s="127"/>
      <c r="K468" s="127"/>
      <c r="L468" s="127"/>
      <c r="M468" s="127"/>
      <c r="N468" s="133">
        <v>0</v>
      </c>
      <c r="O468" s="133">
        <v>69.98</v>
      </c>
      <c r="P468" s="127" t="s">
        <v>1369</v>
      </c>
    </row>
    <row r="469" spans="1:16" ht="38.25">
      <c r="A469" s="127">
        <v>46</v>
      </c>
      <c r="B469" s="127"/>
      <c r="C469" s="128" t="s">
        <v>699</v>
      </c>
      <c r="D469" s="122">
        <v>42739</v>
      </c>
      <c r="E469" s="123" t="s">
        <v>2913</v>
      </c>
      <c r="F469" s="123" t="s">
        <v>3</v>
      </c>
      <c r="G469" s="123">
        <v>1461937</v>
      </c>
      <c r="H469" s="127"/>
      <c r="I469" s="131" t="s">
        <v>2911</v>
      </c>
      <c r="J469" s="127"/>
      <c r="K469" s="127"/>
      <c r="L469" s="127"/>
      <c r="M469" s="127"/>
      <c r="N469" s="133">
        <v>0</v>
      </c>
      <c r="O469" s="133">
        <v>422.37</v>
      </c>
      <c r="P469" s="127" t="s">
        <v>1369</v>
      </c>
    </row>
    <row r="470" spans="1:16" ht="51">
      <c r="A470" s="127" t="s">
        <v>620</v>
      </c>
      <c r="B470" s="127"/>
      <c r="C470" s="128" t="s">
        <v>714</v>
      </c>
      <c r="D470" s="122">
        <v>42739</v>
      </c>
      <c r="E470" s="123" t="s">
        <v>2914</v>
      </c>
      <c r="F470" s="123" t="s">
        <v>3</v>
      </c>
      <c r="G470" s="123">
        <v>1461941</v>
      </c>
      <c r="H470" s="127"/>
      <c r="I470" s="131" t="s">
        <v>2915</v>
      </c>
      <c r="J470" s="127"/>
      <c r="K470" s="127"/>
      <c r="L470" s="127"/>
      <c r="M470" s="127"/>
      <c r="N470" s="133">
        <v>0</v>
      </c>
      <c r="O470" s="133">
        <v>5356</v>
      </c>
      <c r="P470" s="127" t="s">
        <v>1369</v>
      </c>
    </row>
    <row r="471" spans="1:16" ht="51">
      <c r="A471" s="127" t="s">
        <v>620</v>
      </c>
      <c r="B471" s="127"/>
      <c r="C471" s="128" t="s">
        <v>714</v>
      </c>
      <c r="D471" s="122">
        <v>42739</v>
      </c>
      <c r="E471" s="123" t="s">
        <v>2916</v>
      </c>
      <c r="F471" s="123" t="s">
        <v>3</v>
      </c>
      <c r="G471" s="123">
        <v>1462036</v>
      </c>
      <c r="H471" s="127"/>
      <c r="I471" s="131" t="s">
        <v>2917</v>
      </c>
      <c r="J471" s="127"/>
      <c r="K471" s="127"/>
      <c r="L471" s="127"/>
      <c r="M471" s="127"/>
      <c r="N471" s="133">
        <v>0</v>
      </c>
      <c r="O471" s="133">
        <v>2130.3200000000002</v>
      </c>
      <c r="P471" s="127" t="s">
        <v>1369</v>
      </c>
    </row>
    <row r="472" spans="1:16" ht="51">
      <c r="A472" s="127" t="s">
        <v>620</v>
      </c>
      <c r="B472" s="127"/>
      <c r="C472" s="128" t="s">
        <v>714</v>
      </c>
      <c r="D472" s="122">
        <v>42739</v>
      </c>
      <c r="E472" s="123" t="s">
        <v>2918</v>
      </c>
      <c r="F472" s="123" t="s">
        <v>3</v>
      </c>
      <c r="G472" s="123">
        <v>1462053</v>
      </c>
      <c r="H472" s="127"/>
      <c r="I472" s="131" t="s">
        <v>2919</v>
      </c>
      <c r="J472" s="127"/>
      <c r="K472" s="127"/>
      <c r="L472" s="127"/>
      <c r="M472" s="127"/>
      <c r="N472" s="133">
        <v>0</v>
      </c>
      <c r="O472" s="133">
        <v>39.53</v>
      </c>
      <c r="P472" s="127" t="s">
        <v>1369</v>
      </c>
    </row>
    <row r="473" spans="1:16" ht="51">
      <c r="A473" s="127" t="s">
        <v>620</v>
      </c>
      <c r="B473" s="127"/>
      <c r="C473" s="128" t="s">
        <v>714</v>
      </c>
      <c r="D473" s="122">
        <v>42739</v>
      </c>
      <c r="E473" s="123" t="s">
        <v>2920</v>
      </c>
      <c r="F473" s="123" t="s">
        <v>3</v>
      </c>
      <c r="G473" s="123">
        <v>1462084</v>
      </c>
      <c r="H473" s="127"/>
      <c r="I473" s="131" t="s">
        <v>2921</v>
      </c>
      <c r="J473" s="127"/>
      <c r="K473" s="127"/>
      <c r="L473" s="127"/>
      <c r="M473" s="127"/>
      <c r="N473" s="133">
        <v>0</v>
      </c>
      <c r="O473" s="133">
        <v>966</v>
      </c>
      <c r="P473" s="127" t="s">
        <v>1369</v>
      </c>
    </row>
    <row r="474" spans="1:16" ht="51">
      <c r="A474" s="127" t="s">
        <v>620</v>
      </c>
      <c r="B474" s="127"/>
      <c r="C474" s="128" t="s">
        <v>714</v>
      </c>
      <c r="D474" s="122">
        <v>42739</v>
      </c>
      <c r="E474" s="123" t="s">
        <v>2922</v>
      </c>
      <c r="F474" s="123" t="s">
        <v>3</v>
      </c>
      <c r="G474" s="123">
        <v>1462091</v>
      </c>
      <c r="H474" s="127"/>
      <c r="I474" s="131" t="s">
        <v>2923</v>
      </c>
      <c r="J474" s="127"/>
      <c r="K474" s="127"/>
      <c r="L474" s="127"/>
      <c r="M474" s="127"/>
      <c r="N474" s="133">
        <v>0</v>
      </c>
      <c r="O474" s="133">
        <v>78</v>
      </c>
      <c r="P474" s="127" t="s">
        <v>1369</v>
      </c>
    </row>
    <row r="475" spans="1:16" ht="51">
      <c r="A475" s="127" t="s">
        <v>620</v>
      </c>
      <c r="B475" s="127"/>
      <c r="C475" s="128" t="s">
        <v>714</v>
      </c>
      <c r="D475" s="122">
        <v>42739</v>
      </c>
      <c r="E475" s="123" t="s">
        <v>2924</v>
      </c>
      <c r="F475" s="123" t="s">
        <v>3</v>
      </c>
      <c r="G475" s="123">
        <v>1462109</v>
      </c>
      <c r="H475" s="127"/>
      <c r="I475" s="131" t="s">
        <v>2925</v>
      </c>
      <c r="J475" s="127"/>
      <c r="K475" s="127"/>
      <c r="L475" s="127"/>
      <c r="M475" s="127"/>
      <c r="N475" s="133">
        <v>0</v>
      </c>
      <c r="O475" s="133">
        <v>248.5</v>
      </c>
      <c r="P475" s="127" t="s">
        <v>1369</v>
      </c>
    </row>
    <row r="476" spans="1:16" ht="51">
      <c r="A476" s="127" t="s">
        <v>620</v>
      </c>
      <c r="B476" s="127"/>
      <c r="C476" s="128" t="s">
        <v>714</v>
      </c>
      <c r="D476" s="122">
        <v>42739</v>
      </c>
      <c r="E476" s="123" t="s">
        <v>2926</v>
      </c>
      <c r="F476" s="123" t="s">
        <v>3</v>
      </c>
      <c r="G476" s="123">
        <v>1462112</v>
      </c>
      <c r="H476" s="127"/>
      <c r="I476" s="131" t="s">
        <v>2927</v>
      </c>
      <c r="J476" s="127"/>
      <c r="K476" s="127"/>
      <c r="L476" s="127"/>
      <c r="M476" s="127"/>
      <c r="N476" s="133">
        <v>0</v>
      </c>
      <c r="O476" s="133">
        <v>573.12</v>
      </c>
      <c r="P476" s="127" t="s">
        <v>1369</v>
      </c>
    </row>
    <row r="477" spans="1:16" ht="51">
      <c r="A477" s="127" t="s">
        <v>620</v>
      </c>
      <c r="B477" s="127"/>
      <c r="C477" s="128" t="s">
        <v>714</v>
      </c>
      <c r="D477" s="122">
        <v>42739</v>
      </c>
      <c r="E477" s="123" t="s">
        <v>2928</v>
      </c>
      <c r="F477" s="123" t="s">
        <v>3</v>
      </c>
      <c r="G477" s="123">
        <v>1462114</v>
      </c>
      <c r="H477" s="127"/>
      <c r="I477" s="131" t="s">
        <v>2929</v>
      </c>
      <c r="J477" s="127"/>
      <c r="K477" s="127"/>
      <c r="L477" s="127"/>
      <c r="M477" s="127"/>
      <c r="N477" s="133">
        <v>0</v>
      </c>
      <c r="O477" s="133">
        <v>224</v>
      </c>
      <c r="P477" s="127" t="s">
        <v>1369</v>
      </c>
    </row>
    <row r="478" spans="1:16" ht="51">
      <c r="A478" s="127" t="s">
        <v>620</v>
      </c>
      <c r="B478" s="127"/>
      <c r="C478" s="128" t="s">
        <v>714</v>
      </c>
      <c r="D478" s="122">
        <v>42739</v>
      </c>
      <c r="E478" s="123" t="s">
        <v>2930</v>
      </c>
      <c r="F478" s="123" t="s">
        <v>3</v>
      </c>
      <c r="G478" s="123">
        <v>1462116</v>
      </c>
      <c r="H478" s="127"/>
      <c r="I478" s="131" t="s">
        <v>2931</v>
      </c>
      <c r="J478" s="127"/>
      <c r="K478" s="127"/>
      <c r="L478" s="127"/>
      <c r="M478" s="127"/>
      <c r="N478" s="133">
        <v>0</v>
      </c>
      <c r="O478" s="133">
        <v>7</v>
      </c>
      <c r="P478" s="127" t="s">
        <v>1369</v>
      </c>
    </row>
    <row r="479" spans="1:16" ht="51">
      <c r="A479" s="127" t="s">
        <v>620</v>
      </c>
      <c r="B479" s="127"/>
      <c r="C479" s="128" t="s">
        <v>714</v>
      </c>
      <c r="D479" s="122">
        <v>42739</v>
      </c>
      <c r="E479" s="123" t="s">
        <v>2932</v>
      </c>
      <c r="F479" s="123" t="s">
        <v>3</v>
      </c>
      <c r="G479" s="123">
        <v>1462117</v>
      </c>
      <c r="H479" s="127"/>
      <c r="I479" s="131" t="s">
        <v>2933</v>
      </c>
      <c r="J479" s="127"/>
      <c r="K479" s="127"/>
      <c r="L479" s="127"/>
      <c r="M479" s="127"/>
      <c r="N479" s="133">
        <v>0</v>
      </c>
      <c r="O479" s="133">
        <v>1564.82</v>
      </c>
      <c r="P479" s="127" t="s">
        <v>1369</v>
      </c>
    </row>
    <row r="480" spans="1:16" ht="51">
      <c r="A480" s="127">
        <v>312</v>
      </c>
      <c r="B480" s="127"/>
      <c r="C480" s="128" t="s">
        <v>810</v>
      </c>
      <c r="D480" s="122">
        <v>42739</v>
      </c>
      <c r="E480" s="123" t="s">
        <v>2934</v>
      </c>
      <c r="F480" s="123" t="s">
        <v>3</v>
      </c>
      <c r="G480" s="123">
        <v>1462118</v>
      </c>
      <c r="H480" s="127"/>
      <c r="I480" s="131" t="s">
        <v>2935</v>
      </c>
      <c r="J480" s="127"/>
      <c r="K480" s="127"/>
      <c r="L480" s="127"/>
      <c r="M480" s="127"/>
      <c r="N480" s="133">
        <v>0</v>
      </c>
      <c r="O480" s="133">
        <v>1095</v>
      </c>
      <c r="P480" s="127" t="s">
        <v>1369</v>
      </c>
    </row>
    <row r="481" spans="1:16" ht="51">
      <c r="A481" s="127">
        <v>312</v>
      </c>
      <c r="B481" s="127"/>
      <c r="C481" s="128" t="s">
        <v>810</v>
      </c>
      <c r="D481" s="122">
        <v>42739</v>
      </c>
      <c r="E481" s="123" t="s">
        <v>2936</v>
      </c>
      <c r="F481" s="123" t="s">
        <v>3</v>
      </c>
      <c r="G481" s="123">
        <v>1462136</v>
      </c>
      <c r="H481" s="127"/>
      <c r="I481" s="131" t="s">
        <v>2937</v>
      </c>
      <c r="J481" s="127"/>
      <c r="K481" s="127"/>
      <c r="L481" s="127"/>
      <c r="M481" s="127"/>
      <c r="N481" s="133">
        <v>0</v>
      </c>
      <c r="O481" s="133">
        <v>47</v>
      </c>
      <c r="P481" s="127" t="s">
        <v>1369</v>
      </c>
    </row>
    <row r="482" spans="1:16" ht="51">
      <c r="A482" s="127" t="s">
        <v>620</v>
      </c>
      <c r="B482" s="127"/>
      <c r="C482" s="128" t="s">
        <v>714</v>
      </c>
      <c r="D482" s="122">
        <v>42739</v>
      </c>
      <c r="E482" s="123" t="s">
        <v>2938</v>
      </c>
      <c r="F482" s="123" t="s">
        <v>3</v>
      </c>
      <c r="G482" s="123">
        <v>1462138</v>
      </c>
      <c r="H482" s="127"/>
      <c r="I482" s="131" t="s">
        <v>2939</v>
      </c>
      <c r="J482" s="127"/>
      <c r="K482" s="127"/>
      <c r="L482" s="127"/>
      <c r="M482" s="127"/>
      <c r="N482" s="133">
        <v>0</v>
      </c>
      <c r="O482" s="133">
        <v>679.82</v>
      </c>
      <c r="P482" s="127" t="s">
        <v>1369</v>
      </c>
    </row>
    <row r="483" spans="1:16" ht="51">
      <c r="A483" s="127">
        <v>526</v>
      </c>
      <c r="B483" s="127"/>
      <c r="C483" s="128" t="s">
        <v>847</v>
      </c>
      <c r="D483" s="122">
        <v>42739</v>
      </c>
      <c r="E483" s="123" t="s">
        <v>2940</v>
      </c>
      <c r="F483" s="123" t="s">
        <v>3</v>
      </c>
      <c r="G483" s="123">
        <v>1462140</v>
      </c>
      <c r="H483" s="127"/>
      <c r="I483" s="131" t="s">
        <v>2941</v>
      </c>
      <c r="J483" s="127"/>
      <c r="K483" s="127"/>
      <c r="L483" s="127"/>
      <c r="M483" s="127"/>
      <c r="N483" s="133">
        <v>0</v>
      </c>
      <c r="O483" s="133">
        <v>938.95</v>
      </c>
      <c r="P483" s="127" t="s">
        <v>1369</v>
      </c>
    </row>
    <row r="484" spans="1:16" ht="51">
      <c r="A484" s="127">
        <v>222</v>
      </c>
      <c r="B484" s="127"/>
      <c r="C484" s="128" t="s">
        <v>765</v>
      </c>
      <c r="D484" s="122">
        <v>42740</v>
      </c>
      <c r="E484" s="123" t="s">
        <v>2942</v>
      </c>
      <c r="F484" s="123" t="s">
        <v>3</v>
      </c>
      <c r="G484" s="123">
        <v>1462502</v>
      </c>
      <c r="H484" s="127"/>
      <c r="I484" s="131" t="s">
        <v>2943</v>
      </c>
      <c r="J484" s="127"/>
      <c r="K484" s="127"/>
      <c r="L484" s="127"/>
      <c r="M484" s="127"/>
      <c r="N484" s="133">
        <v>0</v>
      </c>
      <c r="O484" s="133">
        <v>0.72</v>
      </c>
      <c r="P484" s="127" t="s">
        <v>14401</v>
      </c>
    </row>
    <row r="485" spans="1:16" ht="51">
      <c r="A485" s="127" t="s">
        <v>627</v>
      </c>
      <c r="B485" s="127"/>
      <c r="C485" s="128" t="s">
        <v>1235</v>
      </c>
      <c r="D485" s="122">
        <v>42740</v>
      </c>
      <c r="E485" s="123" t="s">
        <v>2944</v>
      </c>
      <c r="F485" s="123" t="s">
        <v>3</v>
      </c>
      <c r="G485" s="123">
        <v>1462546</v>
      </c>
      <c r="H485" s="127"/>
      <c r="I485" s="131" t="s">
        <v>2945</v>
      </c>
      <c r="J485" s="127"/>
      <c r="K485" s="127"/>
      <c r="L485" s="127"/>
      <c r="M485" s="127"/>
      <c r="N485" s="133">
        <v>0</v>
      </c>
      <c r="O485" s="133">
        <v>29834.48</v>
      </c>
      <c r="P485" s="127" t="s">
        <v>1369</v>
      </c>
    </row>
    <row r="486" spans="1:16" ht="51">
      <c r="A486" s="127" t="s">
        <v>620</v>
      </c>
      <c r="B486" s="127"/>
      <c r="C486" s="128" t="s">
        <v>714</v>
      </c>
      <c r="D486" s="122">
        <v>42740</v>
      </c>
      <c r="E486" s="123" t="s">
        <v>2946</v>
      </c>
      <c r="F486" s="123" t="s">
        <v>3</v>
      </c>
      <c r="G486" s="123">
        <v>1462331</v>
      </c>
      <c r="H486" s="127"/>
      <c r="I486" s="131" t="s">
        <v>2947</v>
      </c>
      <c r="J486" s="127"/>
      <c r="K486" s="127"/>
      <c r="L486" s="127"/>
      <c r="M486" s="127"/>
      <c r="N486" s="133">
        <v>0</v>
      </c>
      <c r="O486" s="133">
        <v>1506</v>
      </c>
      <c r="P486" s="127" t="s">
        <v>1369</v>
      </c>
    </row>
    <row r="487" spans="1:16" ht="51">
      <c r="A487" s="127" t="s">
        <v>620</v>
      </c>
      <c r="B487" s="127"/>
      <c r="C487" s="128" t="s">
        <v>714</v>
      </c>
      <c r="D487" s="122">
        <v>42740</v>
      </c>
      <c r="E487" s="123" t="s">
        <v>2948</v>
      </c>
      <c r="F487" s="123" t="s">
        <v>3</v>
      </c>
      <c r="G487" s="123">
        <v>1462349</v>
      </c>
      <c r="H487" s="127"/>
      <c r="I487" s="131" t="s">
        <v>2949</v>
      </c>
      <c r="J487" s="127"/>
      <c r="K487" s="127"/>
      <c r="L487" s="127"/>
      <c r="M487" s="127"/>
      <c r="N487" s="133">
        <v>0</v>
      </c>
      <c r="O487" s="133">
        <v>90.98</v>
      </c>
      <c r="P487" s="127" t="s">
        <v>1369</v>
      </c>
    </row>
    <row r="488" spans="1:16" ht="51">
      <c r="A488" s="127" t="s">
        <v>620</v>
      </c>
      <c r="B488" s="127"/>
      <c r="C488" s="128" t="s">
        <v>714</v>
      </c>
      <c r="D488" s="122">
        <v>42740</v>
      </c>
      <c r="E488" s="123" t="s">
        <v>2950</v>
      </c>
      <c r="F488" s="123" t="s">
        <v>3</v>
      </c>
      <c r="G488" s="123">
        <v>1462395</v>
      </c>
      <c r="H488" s="127"/>
      <c r="I488" s="131" t="s">
        <v>2951</v>
      </c>
      <c r="J488" s="127"/>
      <c r="K488" s="127"/>
      <c r="L488" s="127"/>
      <c r="M488" s="127"/>
      <c r="N488" s="133">
        <v>0</v>
      </c>
      <c r="O488" s="133">
        <v>3154.9300000000003</v>
      </c>
      <c r="P488" s="127" t="s">
        <v>1369</v>
      </c>
    </row>
    <row r="489" spans="1:16" ht="51">
      <c r="A489" s="127" t="s">
        <v>620</v>
      </c>
      <c r="B489" s="127"/>
      <c r="C489" s="128" t="s">
        <v>714</v>
      </c>
      <c r="D489" s="122">
        <v>42740</v>
      </c>
      <c r="E489" s="123" t="s">
        <v>2952</v>
      </c>
      <c r="F489" s="123" t="s">
        <v>3</v>
      </c>
      <c r="G489" s="123">
        <v>1462480</v>
      </c>
      <c r="H489" s="127"/>
      <c r="I489" s="131" t="s">
        <v>1293</v>
      </c>
      <c r="J489" s="127"/>
      <c r="K489" s="127"/>
      <c r="L489" s="127"/>
      <c r="M489" s="127"/>
      <c r="N489" s="133">
        <v>0</v>
      </c>
      <c r="O489" s="133">
        <v>3053</v>
      </c>
      <c r="P489" s="127" t="s">
        <v>1369</v>
      </c>
    </row>
    <row r="490" spans="1:16" ht="38.25">
      <c r="A490" s="127">
        <v>16</v>
      </c>
      <c r="B490" s="127"/>
      <c r="C490" s="128" t="s">
        <v>693</v>
      </c>
      <c r="D490" s="122">
        <v>42740</v>
      </c>
      <c r="E490" s="123" t="s">
        <v>2953</v>
      </c>
      <c r="F490" s="123" t="s">
        <v>3</v>
      </c>
      <c r="G490" s="123">
        <v>1462503</v>
      </c>
      <c r="H490" s="127"/>
      <c r="I490" s="131" t="s">
        <v>2954</v>
      </c>
      <c r="J490" s="127"/>
      <c r="K490" s="127"/>
      <c r="L490" s="127"/>
      <c r="M490" s="127"/>
      <c r="N490" s="133">
        <v>0</v>
      </c>
      <c r="O490" s="133">
        <v>120</v>
      </c>
      <c r="P490" s="127" t="s">
        <v>1369</v>
      </c>
    </row>
    <row r="491" spans="1:16" ht="51">
      <c r="A491" s="127" t="s">
        <v>620</v>
      </c>
      <c r="B491" s="127"/>
      <c r="C491" s="128" t="s">
        <v>714</v>
      </c>
      <c r="D491" s="122">
        <v>42740</v>
      </c>
      <c r="E491" s="123" t="s">
        <v>2955</v>
      </c>
      <c r="F491" s="123" t="s">
        <v>3</v>
      </c>
      <c r="G491" s="123">
        <v>1462550</v>
      </c>
      <c r="H491" s="127"/>
      <c r="I491" s="131" t="s">
        <v>2956</v>
      </c>
      <c r="J491" s="127"/>
      <c r="K491" s="127"/>
      <c r="L491" s="127"/>
      <c r="M491" s="127"/>
      <c r="N491" s="133">
        <v>0</v>
      </c>
      <c r="O491" s="133">
        <v>1713</v>
      </c>
      <c r="P491" s="127" t="s">
        <v>1369</v>
      </c>
    </row>
    <row r="492" spans="1:16" ht="51">
      <c r="A492" s="127">
        <v>47</v>
      </c>
      <c r="B492" s="127"/>
      <c r="C492" s="128" t="s">
        <v>700</v>
      </c>
      <c r="D492" s="122">
        <v>42740</v>
      </c>
      <c r="E492" s="123" t="s">
        <v>2957</v>
      </c>
      <c r="F492" s="123" t="s">
        <v>3</v>
      </c>
      <c r="G492" s="123">
        <v>1462603</v>
      </c>
      <c r="H492" s="127"/>
      <c r="I492" s="131" t="s">
        <v>2958</v>
      </c>
      <c r="J492" s="127"/>
      <c r="K492" s="127"/>
      <c r="L492" s="127"/>
      <c r="M492" s="127"/>
      <c r="N492" s="133">
        <v>0</v>
      </c>
      <c r="O492" s="133">
        <v>306</v>
      </c>
      <c r="P492" s="127" t="s">
        <v>1369</v>
      </c>
    </row>
    <row r="493" spans="1:16" ht="51">
      <c r="A493" s="127" t="s">
        <v>620</v>
      </c>
      <c r="B493" s="127"/>
      <c r="C493" s="128" t="s">
        <v>714</v>
      </c>
      <c r="D493" s="122">
        <v>42740</v>
      </c>
      <c r="E493" s="123" t="s">
        <v>2959</v>
      </c>
      <c r="F493" s="123" t="s">
        <v>3</v>
      </c>
      <c r="G493" s="123">
        <v>1462623</v>
      </c>
      <c r="H493" s="127"/>
      <c r="I493" s="131" t="s">
        <v>2960</v>
      </c>
      <c r="J493" s="127"/>
      <c r="K493" s="127"/>
      <c r="L493" s="127"/>
      <c r="M493" s="127"/>
      <c r="N493" s="133">
        <v>0</v>
      </c>
      <c r="O493" s="133">
        <v>11</v>
      </c>
      <c r="P493" s="127" t="s">
        <v>1369</v>
      </c>
    </row>
    <row r="494" spans="1:16" ht="51">
      <c r="A494" s="127">
        <v>25</v>
      </c>
      <c r="B494" s="127"/>
      <c r="C494" s="128" t="s">
        <v>695</v>
      </c>
      <c r="D494" s="122">
        <v>42740</v>
      </c>
      <c r="E494" s="123" t="s">
        <v>2961</v>
      </c>
      <c r="F494" s="123" t="s">
        <v>3</v>
      </c>
      <c r="G494" s="123">
        <v>1462653</v>
      </c>
      <c r="H494" s="127"/>
      <c r="I494" s="131" t="s">
        <v>2962</v>
      </c>
      <c r="J494" s="127"/>
      <c r="K494" s="127"/>
      <c r="L494" s="127"/>
      <c r="M494" s="127"/>
      <c r="N494" s="133">
        <v>0</v>
      </c>
      <c r="O494" s="133">
        <v>46576.3</v>
      </c>
      <c r="P494" s="127" t="s">
        <v>1369</v>
      </c>
    </row>
    <row r="495" spans="1:16" ht="51">
      <c r="A495" s="127" t="s">
        <v>620</v>
      </c>
      <c r="B495" s="127"/>
      <c r="C495" s="128" t="s">
        <v>714</v>
      </c>
      <c r="D495" s="122">
        <v>42740</v>
      </c>
      <c r="E495" s="123" t="s">
        <v>2963</v>
      </c>
      <c r="F495" s="123" t="s">
        <v>3</v>
      </c>
      <c r="G495" s="123">
        <v>1462658</v>
      </c>
      <c r="H495" s="127"/>
      <c r="I495" s="131" t="s">
        <v>2964</v>
      </c>
      <c r="J495" s="127"/>
      <c r="K495" s="127"/>
      <c r="L495" s="127"/>
      <c r="M495" s="127"/>
      <c r="N495" s="133">
        <v>0</v>
      </c>
      <c r="O495" s="133">
        <v>3000</v>
      </c>
      <c r="P495" s="127" t="s">
        <v>1369</v>
      </c>
    </row>
    <row r="496" spans="1:16" ht="38.25">
      <c r="A496" s="127">
        <v>25</v>
      </c>
      <c r="B496" s="127"/>
      <c r="C496" s="128" t="s">
        <v>695</v>
      </c>
      <c r="D496" s="122">
        <v>42740</v>
      </c>
      <c r="E496" s="123" t="s">
        <v>2965</v>
      </c>
      <c r="F496" s="123" t="s">
        <v>3</v>
      </c>
      <c r="G496" s="123">
        <v>1462662</v>
      </c>
      <c r="H496" s="127"/>
      <c r="I496" s="131" t="s">
        <v>2966</v>
      </c>
      <c r="J496" s="127"/>
      <c r="K496" s="127"/>
      <c r="L496" s="127"/>
      <c r="M496" s="127"/>
      <c r="N496" s="133">
        <v>0</v>
      </c>
      <c r="O496" s="133">
        <v>50</v>
      </c>
      <c r="P496" s="127" t="s">
        <v>1369</v>
      </c>
    </row>
    <row r="497" spans="1:16" ht="38.25">
      <c r="A497" s="127">
        <v>15</v>
      </c>
      <c r="B497" s="127"/>
      <c r="C497" s="128" t="s">
        <v>692</v>
      </c>
      <c r="D497" s="122">
        <v>42740</v>
      </c>
      <c r="E497" s="123" t="s">
        <v>2967</v>
      </c>
      <c r="F497" s="123" t="s">
        <v>3</v>
      </c>
      <c r="G497" s="123">
        <v>1462676</v>
      </c>
      <c r="H497" s="127"/>
      <c r="I497" s="131" t="s">
        <v>2968</v>
      </c>
      <c r="J497" s="127"/>
      <c r="K497" s="127"/>
      <c r="L497" s="127"/>
      <c r="M497" s="127"/>
      <c r="N497" s="133">
        <v>0</v>
      </c>
      <c r="O497" s="133">
        <v>10</v>
      </c>
      <c r="P497" s="127" t="s">
        <v>1369</v>
      </c>
    </row>
    <row r="498" spans="1:16" ht="38.25">
      <c r="A498" s="127">
        <v>526</v>
      </c>
      <c r="B498" s="127"/>
      <c r="C498" s="128" t="s">
        <v>847</v>
      </c>
      <c r="D498" s="122">
        <v>42740</v>
      </c>
      <c r="E498" s="123" t="s">
        <v>2969</v>
      </c>
      <c r="F498" s="123" t="s">
        <v>3</v>
      </c>
      <c r="G498" s="123">
        <v>1462677</v>
      </c>
      <c r="H498" s="127"/>
      <c r="I498" s="131" t="s">
        <v>2970</v>
      </c>
      <c r="J498" s="127"/>
      <c r="K498" s="127"/>
      <c r="L498" s="127"/>
      <c r="M498" s="127"/>
      <c r="N498" s="133">
        <v>0</v>
      </c>
      <c r="O498" s="133">
        <v>328.89</v>
      </c>
      <c r="P498" s="127" t="s">
        <v>1369</v>
      </c>
    </row>
    <row r="499" spans="1:16" ht="51">
      <c r="A499" s="127">
        <v>25</v>
      </c>
      <c r="B499" s="127"/>
      <c r="C499" s="128" t="s">
        <v>695</v>
      </c>
      <c r="D499" s="122">
        <v>42740</v>
      </c>
      <c r="E499" s="123" t="s">
        <v>2971</v>
      </c>
      <c r="F499" s="123" t="s">
        <v>3</v>
      </c>
      <c r="G499" s="123">
        <v>1462687</v>
      </c>
      <c r="H499" s="127"/>
      <c r="I499" s="131" t="s">
        <v>2972</v>
      </c>
      <c r="J499" s="127"/>
      <c r="K499" s="127"/>
      <c r="L499" s="127"/>
      <c r="M499" s="127"/>
      <c r="N499" s="133">
        <v>0</v>
      </c>
      <c r="O499" s="133">
        <v>5000</v>
      </c>
      <c r="P499" s="127" t="s">
        <v>1369</v>
      </c>
    </row>
    <row r="500" spans="1:16" ht="51">
      <c r="A500" s="127" t="s">
        <v>620</v>
      </c>
      <c r="B500" s="127"/>
      <c r="C500" s="128" t="s">
        <v>714</v>
      </c>
      <c r="D500" s="122">
        <v>42741</v>
      </c>
      <c r="E500" s="123" t="s">
        <v>2973</v>
      </c>
      <c r="F500" s="123" t="s">
        <v>3</v>
      </c>
      <c r="G500" s="123">
        <v>1462962</v>
      </c>
      <c r="H500" s="127"/>
      <c r="I500" s="131" t="s">
        <v>2974</v>
      </c>
      <c r="J500" s="127"/>
      <c r="K500" s="127"/>
      <c r="L500" s="127"/>
      <c r="M500" s="127"/>
      <c r="N500" s="133">
        <v>0</v>
      </c>
      <c r="O500" s="133">
        <v>3592</v>
      </c>
      <c r="P500" s="127" t="s">
        <v>1369</v>
      </c>
    </row>
    <row r="501" spans="1:16" ht="51">
      <c r="A501" s="127" t="s">
        <v>620</v>
      </c>
      <c r="B501" s="127"/>
      <c r="C501" s="128" t="s">
        <v>714</v>
      </c>
      <c r="D501" s="122">
        <v>42741</v>
      </c>
      <c r="E501" s="123" t="s">
        <v>2975</v>
      </c>
      <c r="F501" s="123" t="s">
        <v>3</v>
      </c>
      <c r="G501" s="123">
        <v>1462963</v>
      </c>
      <c r="H501" s="127"/>
      <c r="I501" s="131" t="s">
        <v>2976</v>
      </c>
      <c r="J501" s="127"/>
      <c r="K501" s="127"/>
      <c r="L501" s="127"/>
      <c r="M501" s="127"/>
      <c r="N501" s="133">
        <v>0</v>
      </c>
      <c r="O501" s="133">
        <v>537.97</v>
      </c>
      <c r="P501" s="127" t="s">
        <v>1369</v>
      </c>
    </row>
    <row r="502" spans="1:16" ht="51">
      <c r="A502" s="127" t="s">
        <v>620</v>
      </c>
      <c r="B502" s="127"/>
      <c r="C502" s="128" t="s">
        <v>714</v>
      </c>
      <c r="D502" s="122">
        <v>42741</v>
      </c>
      <c r="E502" s="123" t="s">
        <v>2977</v>
      </c>
      <c r="F502" s="123" t="s">
        <v>3</v>
      </c>
      <c r="G502" s="123">
        <v>1462965</v>
      </c>
      <c r="H502" s="127"/>
      <c r="I502" s="131" t="s">
        <v>2978</v>
      </c>
      <c r="J502" s="127"/>
      <c r="K502" s="127"/>
      <c r="L502" s="127"/>
      <c r="M502" s="127"/>
      <c r="N502" s="133">
        <v>0</v>
      </c>
      <c r="O502" s="133">
        <v>1343.23</v>
      </c>
      <c r="P502" s="127" t="s">
        <v>1369</v>
      </c>
    </row>
    <row r="503" spans="1:16" ht="51">
      <c r="A503" s="127" t="s">
        <v>620</v>
      </c>
      <c r="B503" s="127"/>
      <c r="C503" s="128" t="s">
        <v>714</v>
      </c>
      <c r="D503" s="122">
        <v>42741</v>
      </c>
      <c r="E503" s="123" t="s">
        <v>2979</v>
      </c>
      <c r="F503" s="123" t="s">
        <v>3</v>
      </c>
      <c r="G503" s="123">
        <v>1462968</v>
      </c>
      <c r="H503" s="127"/>
      <c r="I503" s="131" t="s">
        <v>2980</v>
      </c>
      <c r="J503" s="127"/>
      <c r="K503" s="127"/>
      <c r="L503" s="127"/>
      <c r="M503" s="127"/>
      <c r="N503" s="133">
        <v>0</v>
      </c>
      <c r="O503" s="133">
        <v>54387.67</v>
      </c>
      <c r="P503" s="127" t="s">
        <v>1369</v>
      </c>
    </row>
    <row r="504" spans="1:16" ht="51">
      <c r="A504" s="127" t="s">
        <v>620</v>
      </c>
      <c r="B504" s="127"/>
      <c r="C504" s="128" t="s">
        <v>714</v>
      </c>
      <c r="D504" s="122">
        <v>42741</v>
      </c>
      <c r="E504" s="123" t="s">
        <v>2981</v>
      </c>
      <c r="F504" s="123" t="s">
        <v>3</v>
      </c>
      <c r="G504" s="123">
        <v>1462970</v>
      </c>
      <c r="H504" s="127"/>
      <c r="I504" s="131" t="s">
        <v>2982</v>
      </c>
      <c r="J504" s="127"/>
      <c r="K504" s="127"/>
      <c r="L504" s="127"/>
      <c r="M504" s="127"/>
      <c r="N504" s="133">
        <v>0</v>
      </c>
      <c r="O504" s="133">
        <v>300.15000000000003</v>
      </c>
      <c r="P504" s="127" t="s">
        <v>1369</v>
      </c>
    </row>
    <row r="505" spans="1:16" ht="51">
      <c r="A505" s="127" t="s">
        <v>620</v>
      </c>
      <c r="B505" s="127"/>
      <c r="C505" s="128" t="s">
        <v>714</v>
      </c>
      <c r="D505" s="122">
        <v>42741</v>
      </c>
      <c r="E505" s="123" t="s">
        <v>2983</v>
      </c>
      <c r="F505" s="123" t="s">
        <v>3</v>
      </c>
      <c r="G505" s="123">
        <v>1462975</v>
      </c>
      <c r="H505" s="127"/>
      <c r="I505" s="131" t="s">
        <v>2984</v>
      </c>
      <c r="J505" s="127"/>
      <c r="K505" s="127"/>
      <c r="L505" s="127"/>
      <c r="M505" s="127"/>
      <c r="N505" s="133">
        <v>0</v>
      </c>
      <c r="O505" s="133">
        <v>1095.1500000000001</v>
      </c>
      <c r="P505" s="127" t="s">
        <v>1369</v>
      </c>
    </row>
    <row r="506" spans="1:16" ht="51">
      <c r="A506" s="127" t="s">
        <v>620</v>
      </c>
      <c r="B506" s="127"/>
      <c r="C506" s="128" t="s">
        <v>714</v>
      </c>
      <c r="D506" s="122">
        <v>42741</v>
      </c>
      <c r="E506" s="123" t="s">
        <v>2985</v>
      </c>
      <c r="F506" s="123" t="s">
        <v>3</v>
      </c>
      <c r="G506" s="123">
        <v>1462976</v>
      </c>
      <c r="H506" s="127"/>
      <c r="I506" s="131" t="s">
        <v>2986</v>
      </c>
      <c r="J506" s="127"/>
      <c r="K506" s="127"/>
      <c r="L506" s="127"/>
      <c r="M506" s="127"/>
      <c r="N506" s="133">
        <v>0</v>
      </c>
      <c r="O506" s="133">
        <v>34.85</v>
      </c>
      <c r="P506" s="127" t="s">
        <v>1369</v>
      </c>
    </row>
    <row r="507" spans="1:16" ht="51">
      <c r="A507" s="127">
        <v>680</v>
      </c>
      <c r="B507" s="127"/>
      <c r="C507" s="128" t="s">
        <v>867</v>
      </c>
      <c r="D507" s="122">
        <v>42741</v>
      </c>
      <c r="E507" s="123" t="s">
        <v>2987</v>
      </c>
      <c r="F507" s="123" t="s">
        <v>3</v>
      </c>
      <c r="G507" s="123">
        <v>1462986</v>
      </c>
      <c r="H507" s="127"/>
      <c r="I507" s="131" t="s">
        <v>2988</v>
      </c>
      <c r="J507" s="127"/>
      <c r="K507" s="127"/>
      <c r="L507" s="127"/>
      <c r="M507" s="127"/>
      <c r="N507" s="133">
        <v>0</v>
      </c>
      <c r="O507" s="133">
        <v>2000</v>
      </c>
      <c r="P507" s="127" t="s">
        <v>1369</v>
      </c>
    </row>
    <row r="508" spans="1:16" ht="51">
      <c r="A508" s="127">
        <v>87</v>
      </c>
      <c r="B508" s="127"/>
      <c r="C508" s="128" t="s">
        <v>712</v>
      </c>
      <c r="D508" s="122">
        <v>42741</v>
      </c>
      <c r="E508" s="123" t="s">
        <v>2989</v>
      </c>
      <c r="F508" s="123" t="s">
        <v>3</v>
      </c>
      <c r="G508" s="123">
        <v>1462949</v>
      </c>
      <c r="H508" s="127"/>
      <c r="I508" s="131" t="s">
        <v>2990</v>
      </c>
      <c r="J508" s="127"/>
      <c r="K508" s="127"/>
      <c r="L508" s="127"/>
      <c r="M508" s="127"/>
      <c r="N508" s="133">
        <v>0</v>
      </c>
      <c r="O508" s="133">
        <v>520</v>
      </c>
      <c r="P508" s="127" t="s">
        <v>1369</v>
      </c>
    </row>
    <row r="509" spans="1:16" ht="51">
      <c r="A509" s="127" t="s">
        <v>620</v>
      </c>
      <c r="B509" s="127"/>
      <c r="C509" s="128" t="s">
        <v>714</v>
      </c>
      <c r="D509" s="122">
        <v>42741</v>
      </c>
      <c r="E509" s="123" t="s">
        <v>2991</v>
      </c>
      <c r="F509" s="123" t="s">
        <v>3</v>
      </c>
      <c r="G509" s="123">
        <v>1463049</v>
      </c>
      <c r="H509" s="127"/>
      <c r="I509" s="131" t="s">
        <v>2992</v>
      </c>
      <c r="J509" s="127"/>
      <c r="K509" s="127"/>
      <c r="L509" s="127"/>
      <c r="M509" s="127"/>
      <c r="N509" s="133">
        <v>0</v>
      </c>
      <c r="O509" s="133">
        <v>120</v>
      </c>
      <c r="P509" s="127" t="s">
        <v>1369</v>
      </c>
    </row>
    <row r="510" spans="1:16" ht="51">
      <c r="A510" s="127" t="s">
        <v>620</v>
      </c>
      <c r="B510" s="127"/>
      <c r="C510" s="128" t="s">
        <v>714</v>
      </c>
      <c r="D510" s="122">
        <v>42741</v>
      </c>
      <c r="E510" s="123" t="s">
        <v>2993</v>
      </c>
      <c r="F510" s="123" t="s">
        <v>3</v>
      </c>
      <c r="G510" s="123">
        <v>1463061</v>
      </c>
      <c r="H510" s="127"/>
      <c r="I510" s="131" t="s">
        <v>2994</v>
      </c>
      <c r="J510" s="127"/>
      <c r="K510" s="127"/>
      <c r="L510" s="127"/>
      <c r="M510" s="127"/>
      <c r="N510" s="133">
        <v>0</v>
      </c>
      <c r="O510" s="133">
        <v>414.5</v>
      </c>
      <c r="P510" s="127" t="s">
        <v>1369</v>
      </c>
    </row>
    <row r="511" spans="1:16" ht="51">
      <c r="A511" s="127" t="s">
        <v>620</v>
      </c>
      <c r="B511" s="127"/>
      <c r="C511" s="128" t="s">
        <v>714</v>
      </c>
      <c r="D511" s="122">
        <v>42741</v>
      </c>
      <c r="E511" s="123" t="s">
        <v>2995</v>
      </c>
      <c r="F511" s="123" t="s">
        <v>3</v>
      </c>
      <c r="G511" s="123">
        <v>1463063</v>
      </c>
      <c r="H511" s="127"/>
      <c r="I511" s="131" t="s">
        <v>2996</v>
      </c>
      <c r="J511" s="127"/>
      <c r="K511" s="127"/>
      <c r="L511" s="127"/>
      <c r="M511" s="127"/>
      <c r="N511" s="133">
        <v>0</v>
      </c>
      <c r="O511" s="133">
        <v>65.150000000000006</v>
      </c>
      <c r="P511" s="127" t="s">
        <v>1369</v>
      </c>
    </row>
    <row r="512" spans="1:16" ht="51">
      <c r="A512" s="127" t="s">
        <v>620</v>
      </c>
      <c r="B512" s="127"/>
      <c r="C512" s="128" t="s">
        <v>714</v>
      </c>
      <c r="D512" s="122">
        <v>42741</v>
      </c>
      <c r="E512" s="123" t="s">
        <v>2997</v>
      </c>
      <c r="F512" s="123" t="s">
        <v>3</v>
      </c>
      <c r="G512" s="123">
        <v>1463066</v>
      </c>
      <c r="H512" s="127"/>
      <c r="I512" s="131" t="s">
        <v>2998</v>
      </c>
      <c r="J512" s="127"/>
      <c r="K512" s="127"/>
      <c r="L512" s="127"/>
      <c r="M512" s="127"/>
      <c r="N512" s="133">
        <v>0</v>
      </c>
      <c r="O512" s="133">
        <v>430.6</v>
      </c>
      <c r="P512" s="127" t="s">
        <v>1369</v>
      </c>
    </row>
    <row r="513" spans="1:16" ht="51">
      <c r="A513" s="127">
        <v>312</v>
      </c>
      <c r="B513" s="127"/>
      <c r="C513" s="128" t="s">
        <v>810</v>
      </c>
      <c r="D513" s="122">
        <v>42741</v>
      </c>
      <c r="E513" s="123" t="s">
        <v>2999</v>
      </c>
      <c r="F513" s="123" t="s">
        <v>3</v>
      </c>
      <c r="G513" s="123">
        <v>1463069</v>
      </c>
      <c r="H513" s="127"/>
      <c r="I513" s="131" t="s">
        <v>3000</v>
      </c>
      <c r="J513" s="127"/>
      <c r="K513" s="127"/>
      <c r="L513" s="127"/>
      <c r="M513" s="127"/>
      <c r="N513" s="133">
        <v>0</v>
      </c>
      <c r="O513" s="133">
        <v>108.13</v>
      </c>
      <c r="P513" s="127" t="s">
        <v>1369</v>
      </c>
    </row>
    <row r="514" spans="1:16" ht="51">
      <c r="A514" s="127" t="s">
        <v>620</v>
      </c>
      <c r="B514" s="127"/>
      <c r="C514" s="128" t="s">
        <v>714</v>
      </c>
      <c r="D514" s="122">
        <v>42741</v>
      </c>
      <c r="E514" s="123" t="s">
        <v>3001</v>
      </c>
      <c r="F514" s="123" t="s">
        <v>3</v>
      </c>
      <c r="G514" s="123">
        <v>1463070</v>
      </c>
      <c r="H514" s="127"/>
      <c r="I514" s="131" t="s">
        <v>3002</v>
      </c>
      <c r="J514" s="127"/>
      <c r="K514" s="127"/>
      <c r="L514" s="127"/>
      <c r="M514" s="127"/>
      <c r="N514" s="133">
        <v>0</v>
      </c>
      <c r="O514" s="133">
        <v>2845.88</v>
      </c>
      <c r="P514" s="127" t="s">
        <v>1369</v>
      </c>
    </row>
    <row r="515" spans="1:16" ht="51">
      <c r="A515" s="127" t="s">
        <v>620</v>
      </c>
      <c r="B515" s="127"/>
      <c r="C515" s="128" t="s">
        <v>714</v>
      </c>
      <c r="D515" s="122">
        <v>42741</v>
      </c>
      <c r="E515" s="123" t="s">
        <v>3003</v>
      </c>
      <c r="F515" s="123" t="s">
        <v>3</v>
      </c>
      <c r="G515" s="123">
        <v>1463090</v>
      </c>
      <c r="H515" s="127"/>
      <c r="I515" s="131" t="s">
        <v>3004</v>
      </c>
      <c r="J515" s="127"/>
      <c r="K515" s="127"/>
      <c r="L515" s="127"/>
      <c r="M515" s="127"/>
      <c r="N515" s="133">
        <v>0</v>
      </c>
      <c r="O515" s="133">
        <v>1500</v>
      </c>
      <c r="P515" s="127" t="s">
        <v>1369</v>
      </c>
    </row>
    <row r="516" spans="1:16" ht="51">
      <c r="A516" s="127" t="s">
        <v>620</v>
      </c>
      <c r="B516" s="127"/>
      <c r="C516" s="128" t="s">
        <v>714</v>
      </c>
      <c r="D516" s="122">
        <v>42741</v>
      </c>
      <c r="E516" s="123" t="s">
        <v>3005</v>
      </c>
      <c r="F516" s="123" t="s">
        <v>3</v>
      </c>
      <c r="G516" s="123">
        <v>1463122</v>
      </c>
      <c r="H516" s="127"/>
      <c r="I516" s="131" t="s">
        <v>3006</v>
      </c>
      <c r="J516" s="127"/>
      <c r="K516" s="127"/>
      <c r="L516" s="127"/>
      <c r="M516" s="127"/>
      <c r="N516" s="133">
        <v>0</v>
      </c>
      <c r="O516" s="133">
        <v>1500</v>
      </c>
      <c r="P516" s="127" t="s">
        <v>1369</v>
      </c>
    </row>
    <row r="517" spans="1:16" ht="38.25">
      <c r="A517" s="127">
        <v>20</v>
      </c>
      <c r="B517" s="127"/>
      <c r="C517" s="128" t="s">
        <v>694</v>
      </c>
      <c r="D517" s="122">
        <v>42741</v>
      </c>
      <c r="E517" s="123" t="s">
        <v>3007</v>
      </c>
      <c r="F517" s="123" t="s">
        <v>3</v>
      </c>
      <c r="G517" s="123">
        <v>1463125</v>
      </c>
      <c r="H517" s="127"/>
      <c r="I517" s="131" t="s">
        <v>3008</v>
      </c>
      <c r="J517" s="127"/>
      <c r="K517" s="127"/>
      <c r="L517" s="127"/>
      <c r="M517" s="127"/>
      <c r="N517" s="133">
        <v>0</v>
      </c>
      <c r="O517" s="133">
        <v>1145.3700000000001</v>
      </c>
      <c r="P517" s="127" t="s">
        <v>1369</v>
      </c>
    </row>
    <row r="518" spans="1:16" ht="38.25">
      <c r="A518" s="127">
        <v>20</v>
      </c>
      <c r="B518" s="127"/>
      <c r="C518" s="128" t="s">
        <v>694</v>
      </c>
      <c r="D518" s="122">
        <v>42741</v>
      </c>
      <c r="E518" s="123" t="s">
        <v>3009</v>
      </c>
      <c r="F518" s="123" t="s">
        <v>3</v>
      </c>
      <c r="G518" s="123">
        <v>1463129</v>
      </c>
      <c r="H518" s="127"/>
      <c r="I518" s="131" t="s">
        <v>3010</v>
      </c>
      <c r="J518" s="127"/>
      <c r="K518" s="127"/>
      <c r="L518" s="127"/>
      <c r="M518" s="127"/>
      <c r="N518" s="133">
        <v>0</v>
      </c>
      <c r="O518" s="133">
        <v>1457.89</v>
      </c>
      <c r="P518" s="127" t="s">
        <v>1369</v>
      </c>
    </row>
    <row r="519" spans="1:16" ht="51">
      <c r="A519" s="127" t="s">
        <v>620</v>
      </c>
      <c r="B519" s="127"/>
      <c r="C519" s="128" t="s">
        <v>714</v>
      </c>
      <c r="D519" s="122">
        <v>42741</v>
      </c>
      <c r="E519" s="123" t="s">
        <v>3011</v>
      </c>
      <c r="F519" s="123" t="s">
        <v>3</v>
      </c>
      <c r="G519" s="123">
        <v>1463218</v>
      </c>
      <c r="H519" s="127"/>
      <c r="I519" s="131" t="s">
        <v>3012</v>
      </c>
      <c r="J519" s="127"/>
      <c r="K519" s="127"/>
      <c r="L519" s="127"/>
      <c r="M519" s="127"/>
      <c r="N519" s="133">
        <v>0</v>
      </c>
      <c r="O519" s="133">
        <v>35</v>
      </c>
      <c r="P519" s="127" t="s">
        <v>1369</v>
      </c>
    </row>
    <row r="520" spans="1:16" ht="51">
      <c r="A520" s="127" t="s">
        <v>620</v>
      </c>
      <c r="B520" s="127"/>
      <c r="C520" s="128" t="s">
        <v>714</v>
      </c>
      <c r="D520" s="122">
        <v>42741</v>
      </c>
      <c r="E520" s="123" t="s">
        <v>3013</v>
      </c>
      <c r="F520" s="123" t="s">
        <v>3</v>
      </c>
      <c r="G520" s="123">
        <v>1463262</v>
      </c>
      <c r="H520" s="127"/>
      <c r="I520" s="131" t="s">
        <v>3014</v>
      </c>
      <c r="J520" s="127"/>
      <c r="K520" s="127"/>
      <c r="L520" s="127"/>
      <c r="M520" s="127"/>
      <c r="N520" s="133">
        <v>0</v>
      </c>
      <c r="O520" s="133">
        <v>59288.57</v>
      </c>
      <c r="P520" s="127" t="s">
        <v>1369</v>
      </c>
    </row>
    <row r="521" spans="1:16" ht="51">
      <c r="A521" s="127" t="s">
        <v>620</v>
      </c>
      <c r="B521" s="127"/>
      <c r="C521" s="128" t="s">
        <v>714</v>
      </c>
      <c r="D521" s="122">
        <v>42744</v>
      </c>
      <c r="E521" s="123" t="s">
        <v>3015</v>
      </c>
      <c r="F521" s="123" t="s">
        <v>3</v>
      </c>
      <c r="G521" s="123">
        <v>1463474</v>
      </c>
      <c r="H521" s="127"/>
      <c r="I521" s="131" t="s">
        <v>3016</v>
      </c>
      <c r="J521" s="127"/>
      <c r="K521" s="127"/>
      <c r="L521" s="127"/>
      <c r="M521" s="127"/>
      <c r="N521" s="133">
        <v>0</v>
      </c>
      <c r="O521" s="133">
        <v>1825.79</v>
      </c>
      <c r="P521" s="127" t="s">
        <v>1369</v>
      </c>
    </row>
    <row r="522" spans="1:16" ht="51">
      <c r="A522" s="127" t="s">
        <v>620</v>
      </c>
      <c r="B522" s="127"/>
      <c r="C522" s="128" t="s">
        <v>714</v>
      </c>
      <c r="D522" s="122">
        <v>42744</v>
      </c>
      <c r="E522" s="123" t="s">
        <v>3017</v>
      </c>
      <c r="F522" s="123" t="s">
        <v>3</v>
      </c>
      <c r="G522" s="123">
        <v>1463475</v>
      </c>
      <c r="H522" s="127"/>
      <c r="I522" s="131" t="s">
        <v>3018</v>
      </c>
      <c r="J522" s="127"/>
      <c r="K522" s="127"/>
      <c r="L522" s="127"/>
      <c r="M522" s="127"/>
      <c r="N522" s="133">
        <v>0</v>
      </c>
      <c r="O522" s="133">
        <v>13.56</v>
      </c>
      <c r="P522" s="127" t="s">
        <v>1369</v>
      </c>
    </row>
    <row r="523" spans="1:16" ht="51">
      <c r="A523" s="127" t="s">
        <v>620</v>
      </c>
      <c r="B523" s="127"/>
      <c r="C523" s="128" t="s">
        <v>714</v>
      </c>
      <c r="D523" s="122">
        <v>42744</v>
      </c>
      <c r="E523" s="123" t="s">
        <v>3019</v>
      </c>
      <c r="F523" s="123" t="s">
        <v>3</v>
      </c>
      <c r="G523" s="123">
        <v>1463476</v>
      </c>
      <c r="H523" s="127"/>
      <c r="I523" s="131" t="s">
        <v>3020</v>
      </c>
      <c r="J523" s="127"/>
      <c r="K523" s="127"/>
      <c r="L523" s="127"/>
      <c r="M523" s="127"/>
      <c r="N523" s="133">
        <v>0</v>
      </c>
      <c r="O523" s="133">
        <v>1011.39</v>
      </c>
      <c r="P523" s="127" t="s">
        <v>1369</v>
      </c>
    </row>
    <row r="524" spans="1:16" ht="51">
      <c r="A524" s="127" t="s">
        <v>620</v>
      </c>
      <c r="B524" s="127"/>
      <c r="C524" s="128" t="s">
        <v>714</v>
      </c>
      <c r="D524" s="122">
        <v>42744</v>
      </c>
      <c r="E524" s="123" t="s">
        <v>3021</v>
      </c>
      <c r="F524" s="123" t="s">
        <v>3</v>
      </c>
      <c r="G524" s="123">
        <v>1463518</v>
      </c>
      <c r="H524" s="127"/>
      <c r="I524" s="131" t="s">
        <v>3022</v>
      </c>
      <c r="J524" s="127"/>
      <c r="K524" s="127"/>
      <c r="L524" s="127"/>
      <c r="M524" s="127"/>
      <c r="N524" s="133">
        <v>0</v>
      </c>
      <c r="O524" s="133">
        <v>4535</v>
      </c>
      <c r="P524" s="127" t="s">
        <v>1369</v>
      </c>
    </row>
    <row r="525" spans="1:16" ht="38.25">
      <c r="A525" s="127">
        <v>86</v>
      </c>
      <c r="B525" s="127"/>
      <c r="C525" s="128" t="s">
        <v>711</v>
      </c>
      <c r="D525" s="122">
        <v>42744</v>
      </c>
      <c r="E525" s="123" t="s">
        <v>3023</v>
      </c>
      <c r="F525" s="123" t="s">
        <v>3</v>
      </c>
      <c r="G525" s="123">
        <v>1463525</v>
      </c>
      <c r="H525" s="127"/>
      <c r="I525" s="131" t="s">
        <v>3024</v>
      </c>
      <c r="J525" s="127"/>
      <c r="K525" s="127"/>
      <c r="L525" s="127"/>
      <c r="M525" s="127"/>
      <c r="N525" s="133">
        <v>0</v>
      </c>
      <c r="O525" s="133">
        <v>0.08</v>
      </c>
      <c r="P525" s="127" t="s">
        <v>14401</v>
      </c>
    </row>
    <row r="526" spans="1:16" ht="51">
      <c r="A526" s="127" t="s">
        <v>620</v>
      </c>
      <c r="B526" s="127"/>
      <c r="C526" s="128" t="s">
        <v>714</v>
      </c>
      <c r="D526" s="122">
        <v>42744</v>
      </c>
      <c r="E526" s="123" t="s">
        <v>3025</v>
      </c>
      <c r="F526" s="123" t="s">
        <v>3</v>
      </c>
      <c r="G526" s="123">
        <v>1463529</v>
      </c>
      <c r="H526" s="127"/>
      <c r="I526" s="131" t="s">
        <v>3026</v>
      </c>
      <c r="J526" s="127"/>
      <c r="K526" s="127"/>
      <c r="L526" s="127"/>
      <c r="M526" s="127"/>
      <c r="N526" s="133">
        <v>0</v>
      </c>
      <c r="O526" s="133">
        <v>200.85</v>
      </c>
      <c r="P526" s="127" t="s">
        <v>1369</v>
      </c>
    </row>
    <row r="527" spans="1:16" ht="38.25">
      <c r="A527" s="127">
        <v>86</v>
      </c>
      <c r="B527" s="127"/>
      <c r="C527" s="128" t="s">
        <v>711</v>
      </c>
      <c r="D527" s="122">
        <v>42744</v>
      </c>
      <c r="E527" s="123" t="s">
        <v>3027</v>
      </c>
      <c r="F527" s="123" t="s">
        <v>3</v>
      </c>
      <c r="G527" s="123">
        <v>1463530</v>
      </c>
      <c r="H527" s="127"/>
      <c r="I527" s="131" t="s">
        <v>3024</v>
      </c>
      <c r="J527" s="127"/>
      <c r="K527" s="127"/>
      <c r="L527" s="127"/>
      <c r="M527" s="127"/>
      <c r="N527" s="133">
        <v>0</v>
      </c>
      <c r="O527" s="133">
        <v>150.25</v>
      </c>
      <c r="P527" s="127" t="s">
        <v>1369</v>
      </c>
    </row>
    <row r="528" spans="1:16" ht="51">
      <c r="A528" s="127">
        <v>312</v>
      </c>
      <c r="B528" s="127"/>
      <c r="C528" s="128" t="s">
        <v>810</v>
      </c>
      <c r="D528" s="122">
        <v>42744</v>
      </c>
      <c r="E528" s="123" t="s">
        <v>3028</v>
      </c>
      <c r="F528" s="123" t="s">
        <v>3</v>
      </c>
      <c r="G528" s="123">
        <v>1463541</v>
      </c>
      <c r="H528" s="127"/>
      <c r="I528" s="131" t="s">
        <v>3029</v>
      </c>
      <c r="J528" s="127"/>
      <c r="K528" s="127"/>
      <c r="L528" s="127"/>
      <c r="M528" s="127"/>
      <c r="N528" s="133">
        <v>0</v>
      </c>
      <c r="O528" s="133">
        <v>50</v>
      </c>
      <c r="P528" s="127" t="s">
        <v>1369</v>
      </c>
    </row>
    <row r="529" spans="1:16" ht="51">
      <c r="A529" s="127">
        <v>312</v>
      </c>
      <c r="B529" s="127"/>
      <c r="C529" s="128" t="s">
        <v>810</v>
      </c>
      <c r="D529" s="122">
        <v>42744</v>
      </c>
      <c r="E529" s="123" t="s">
        <v>3030</v>
      </c>
      <c r="F529" s="123" t="s">
        <v>3</v>
      </c>
      <c r="G529" s="123">
        <v>1463543</v>
      </c>
      <c r="H529" s="127"/>
      <c r="I529" s="131" t="s">
        <v>3031</v>
      </c>
      <c r="J529" s="127"/>
      <c r="K529" s="127"/>
      <c r="L529" s="127"/>
      <c r="M529" s="127"/>
      <c r="N529" s="133">
        <v>0</v>
      </c>
      <c r="O529" s="133">
        <v>79</v>
      </c>
      <c r="P529" s="127" t="s">
        <v>1369</v>
      </c>
    </row>
    <row r="530" spans="1:16" ht="51">
      <c r="A530" s="127" t="s">
        <v>620</v>
      </c>
      <c r="B530" s="127"/>
      <c r="C530" s="128" t="s">
        <v>714</v>
      </c>
      <c r="D530" s="122">
        <v>42744</v>
      </c>
      <c r="E530" s="123" t="s">
        <v>3032</v>
      </c>
      <c r="F530" s="123" t="s">
        <v>3</v>
      </c>
      <c r="G530" s="123">
        <v>1463545</v>
      </c>
      <c r="H530" s="127"/>
      <c r="I530" s="131" t="s">
        <v>3033</v>
      </c>
      <c r="J530" s="127"/>
      <c r="K530" s="127"/>
      <c r="L530" s="127"/>
      <c r="M530" s="127"/>
      <c r="N530" s="133">
        <v>0</v>
      </c>
      <c r="O530" s="133">
        <v>45</v>
      </c>
      <c r="P530" s="127" t="s">
        <v>1369</v>
      </c>
    </row>
    <row r="531" spans="1:16" ht="51">
      <c r="A531" s="127">
        <v>312</v>
      </c>
      <c r="B531" s="127"/>
      <c r="C531" s="128" t="s">
        <v>810</v>
      </c>
      <c r="D531" s="122">
        <v>42744</v>
      </c>
      <c r="E531" s="123" t="s">
        <v>3034</v>
      </c>
      <c r="F531" s="123" t="s">
        <v>3</v>
      </c>
      <c r="G531" s="123">
        <v>1463546</v>
      </c>
      <c r="H531" s="127"/>
      <c r="I531" s="131" t="s">
        <v>3035</v>
      </c>
      <c r="J531" s="127"/>
      <c r="K531" s="127"/>
      <c r="L531" s="127"/>
      <c r="M531" s="127"/>
      <c r="N531" s="133">
        <v>0</v>
      </c>
      <c r="O531" s="133">
        <v>103.57000000000001</v>
      </c>
      <c r="P531" s="127" t="s">
        <v>1369</v>
      </c>
    </row>
    <row r="532" spans="1:16" ht="51">
      <c r="A532" s="127">
        <v>312</v>
      </c>
      <c r="B532" s="127"/>
      <c r="C532" s="128" t="s">
        <v>810</v>
      </c>
      <c r="D532" s="122">
        <v>42744</v>
      </c>
      <c r="E532" s="123" t="s">
        <v>3036</v>
      </c>
      <c r="F532" s="123" t="s">
        <v>3</v>
      </c>
      <c r="G532" s="123">
        <v>1463547</v>
      </c>
      <c r="H532" s="127"/>
      <c r="I532" s="131" t="s">
        <v>3037</v>
      </c>
      <c r="J532" s="127"/>
      <c r="K532" s="127"/>
      <c r="L532" s="127"/>
      <c r="M532" s="127"/>
      <c r="N532" s="133">
        <v>0</v>
      </c>
      <c r="O532" s="133">
        <v>50</v>
      </c>
      <c r="P532" s="127" t="s">
        <v>1369</v>
      </c>
    </row>
    <row r="533" spans="1:16" ht="51">
      <c r="A533" s="127" t="s">
        <v>620</v>
      </c>
      <c r="B533" s="127"/>
      <c r="C533" s="128" t="s">
        <v>714</v>
      </c>
      <c r="D533" s="122">
        <v>42744</v>
      </c>
      <c r="E533" s="123" t="s">
        <v>3038</v>
      </c>
      <c r="F533" s="123" t="s">
        <v>3</v>
      </c>
      <c r="G533" s="123">
        <v>1463548</v>
      </c>
      <c r="H533" s="127"/>
      <c r="I533" s="131" t="s">
        <v>3039</v>
      </c>
      <c r="J533" s="127"/>
      <c r="K533" s="127"/>
      <c r="L533" s="127"/>
      <c r="M533" s="127"/>
      <c r="N533" s="133">
        <v>0</v>
      </c>
      <c r="O533" s="133">
        <v>26</v>
      </c>
      <c r="P533" s="127" t="s">
        <v>1369</v>
      </c>
    </row>
    <row r="534" spans="1:16" ht="51">
      <c r="A534" s="127" t="s">
        <v>620</v>
      </c>
      <c r="B534" s="127"/>
      <c r="C534" s="128" t="s">
        <v>714</v>
      </c>
      <c r="D534" s="122">
        <v>42744</v>
      </c>
      <c r="E534" s="123" t="s">
        <v>3040</v>
      </c>
      <c r="F534" s="123" t="s">
        <v>3</v>
      </c>
      <c r="G534" s="123">
        <v>1463557</v>
      </c>
      <c r="H534" s="127"/>
      <c r="I534" s="131" t="s">
        <v>3041</v>
      </c>
      <c r="J534" s="127"/>
      <c r="K534" s="127"/>
      <c r="L534" s="127"/>
      <c r="M534" s="127"/>
      <c r="N534" s="133">
        <v>0</v>
      </c>
      <c r="O534" s="133">
        <v>26</v>
      </c>
      <c r="P534" s="127" t="s">
        <v>1369</v>
      </c>
    </row>
    <row r="535" spans="1:16" ht="51">
      <c r="A535" s="127" t="s">
        <v>620</v>
      </c>
      <c r="B535" s="127"/>
      <c r="C535" s="128" t="s">
        <v>714</v>
      </c>
      <c r="D535" s="122">
        <v>42744</v>
      </c>
      <c r="E535" s="123" t="s">
        <v>3042</v>
      </c>
      <c r="F535" s="123" t="s">
        <v>3</v>
      </c>
      <c r="G535" s="123">
        <v>1463558</v>
      </c>
      <c r="H535" s="127"/>
      <c r="I535" s="131" t="s">
        <v>3043</v>
      </c>
      <c r="J535" s="127"/>
      <c r="K535" s="127"/>
      <c r="L535" s="127"/>
      <c r="M535" s="127"/>
      <c r="N535" s="133">
        <v>0</v>
      </c>
      <c r="O535" s="133">
        <v>5320.9400000000005</v>
      </c>
      <c r="P535" s="127" t="s">
        <v>1369</v>
      </c>
    </row>
    <row r="536" spans="1:16" ht="51">
      <c r="A536" s="127" t="s">
        <v>620</v>
      </c>
      <c r="B536" s="127"/>
      <c r="C536" s="128" t="s">
        <v>714</v>
      </c>
      <c r="D536" s="122">
        <v>42744</v>
      </c>
      <c r="E536" s="123" t="s">
        <v>3044</v>
      </c>
      <c r="F536" s="123" t="s">
        <v>3</v>
      </c>
      <c r="G536" s="123">
        <v>1463559</v>
      </c>
      <c r="H536" s="127"/>
      <c r="I536" s="131" t="s">
        <v>3045</v>
      </c>
      <c r="J536" s="127"/>
      <c r="K536" s="127"/>
      <c r="L536" s="127"/>
      <c r="M536" s="127"/>
      <c r="N536" s="133">
        <v>0</v>
      </c>
      <c r="O536" s="133">
        <v>2488.41</v>
      </c>
      <c r="P536" s="127" t="s">
        <v>1369</v>
      </c>
    </row>
    <row r="537" spans="1:16" ht="51">
      <c r="A537" s="127" t="s">
        <v>620</v>
      </c>
      <c r="B537" s="127"/>
      <c r="C537" s="128" t="s">
        <v>714</v>
      </c>
      <c r="D537" s="122">
        <v>42744</v>
      </c>
      <c r="E537" s="123" t="s">
        <v>3046</v>
      </c>
      <c r="F537" s="123" t="s">
        <v>3</v>
      </c>
      <c r="G537" s="123">
        <v>1463601</v>
      </c>
      <c r="H537" s="127"/>
      <c r="I537" s="131" t="s">
        <v>3047</v>
      </c>
      <c r="J537" s="127"/>
      <c r="K537" s="127"/>
      <c r="L537" s="127"/>
      <c r="M537" s="127"/>
      <c r="N537" s="133">
        <v>0</v>
      </c>
      <c r="O537" s="133">
        <v>123</v>
      </c>
      <c r="P537" s="127" t="s">
        <v>1369</v>
      </c>
    </row>
    <row r="538" spans="1:16" ht="51">
      <c r="A538" s="127">
        <v>16</v>
      </c>
      <c r="B538" s="127"/>
      <c r="C538" s="128" t="s">
        <v>693</v>
      </c>
      <c r="D538" s="122">
        <v>42744</v>
      </c>
      <c r="E538" s="123" t="s">
        <v>3048</v>
      </c>
      <c r="F538" s="123" t="s">
        <v>3</v>
      </c>
      <c r="G538" s="123">
        <v>1463605</v>
      </c>
      <c r="H538" s="127"/>
      <c r="I538" s="131" t="s">
        <v>3049</v>
      </c>
      <c r="J538" s="127"/>
      <c r="K538" s="127"/>
      <c r="L538" s="127"/>
      <c r="M538" s="127"/>
      <c r="N538" s="133">
        <v>0</v>
      </c>
      <c r="O538" s="133">
        <v>766</v>
      </c>
      <c r="P538" s="127" t="s">
        <v>1369</v>
      </c>
    </row>
    <row r="539" spans="1:16" ht="51">
      <c r="A539" s="127" t="s">
        <v>620</v>
      </c>
      <c r="B539" s="127"/>
      <c r="C539" s="128" t="s">
        <v>714</v>
      </c>
      <c r="D539" s="122">
        <v>42744</v>
      </c>
      <c r="E539" s="123" t="s">
        <v>3050</v>
      </c>
      <c r="F539" s="123" t="s">
        <v>3</v>
      </c>
      <c r="G539" s="123">
        <v>1463614</v>
      </c>
      <c r="H539" s="127"/>
      <c r="I539" s="131" t="s">
        <v>3051</v>
      </c>
      <c r="J539" s="127"/>
      <c r="K539" s="127"/>
      <c r="L539" s="127"/>
      <c r="M539" s="127"/>
      <c r="N539" s="133">
        <v>0</v>
      </c>
      <c r="O539" s="133">
        <v>3400</v>
      </c>
      <c r="P539" s="127" t="s">
        <v>1369</v>
      </c>
    </row>
    <row r="540" spans="1:16" ht="51">
      <c r="A540" s="127" t="s">
        <v>620</v>
      </c>
      <c r="B540" s="127"/>
      <c r="C540" s="128" t="s">
        <v>714</v>
      </c>
      <c r="D540" s="122">
        <v>42744</v>
      </c>
      <c r="E540" s="123" t="s">
        <v>3052</v>
      </c>
      <c r="F540" s="123" t="s">
        <v>3</v>
      </c>
      <c r="G540" s="123">
        <v>1463626</v>
      </c>
      <c r="H540" s="127"/>
      <c r="I540" s="131" t="s">
        <v>3053</v>
      </c>
      <c r="J540" s="127"/>
      <c r="K540" s="127"/>
      <c r="L540" s="127"/>
      <c r="M540" s="127"/>
      <c r="N540" s="133">
        <v>0</v>
      </c>
      <c r="O540" s="133">
        <v>250</v>
      </c>
      <c r="P540" s="127" t="s">
        <v>1369</v>
      </c>
    </row>
    <row r="541" spans="1:16" ht="51">
      <c r="A541" s="127" t="s">
        <v>620</v>
      </c>
      <c r="B541" s="127"/>
      <c r="C541" s="128" t="s">
        <v>714</v>
      </c>
      <c r="D541" s="122">
        <v>42744</v>
      </c>
      <c r="E541" s="123" t="s">
        <v>3054</v>
      </c>
      <c r="F541" s="123" t="s">
        <v>3</v>
      </c>
      <c r="G541" s="123">
        <v>1463670</v>
      </c>
      <c r="H541" s="127"/>
      <c r="I541" s="131" t="s">
        <v>3055</v>
      </c>
      <c r="J541" s="127"/>
      <c r="K541" s="127"/>
      <c r="L541" s="127"/>
      <c r="M541" s="127"/>
      <c r="N541" s="133">
        <v>0</v>
      </c>
      <c r="O541" s="133">
        <v>258.56</v>
      </c>
      <c r="P541" s="127" t="s">
        <v>1369</v>
      </c>
    </row>
    <row r="542" spans="1:16" ht="51">
      <c r="A542" s="127" t="s">
        <v>620</v>
      </c>
      <c r="B542" s="127"/>
      <c r="C542" s="128" t="s">
        <v>714</v>
      </c>
      <c r="D542" s="122">
        <v>42745</v>
      </c>
      <c r="E542" s="123" t="s">
        <v>3056</v>
      </c>
      <c r="F542" s="123" t="s">
        <v>3</v>
      </c>
      <c r="G542" s="123">
        <v>1464031</v>
      </c>
      <c r="H542" s="127"/>
      <c r="I542" s="131" t="s">
        <v>3057</v>
      </c>
      <c r="J542" s="127"/>
      <c r="K542" s="127"/>
      <c r="L542" s="127"/>
      <c r="M542" s="127"/>
      <c r="N542" s="133">
        <v>0</v>
      </c>
      <c r="O542" s="133">
        <v>20</v>
      </c>
      <c r="P542" s="127" t="s">
        <v>1369</v>
      </c>
    </row>
    <row r="543" spans="1:16" ht="51">
      <c r="A543" s="127" t="s">
        <v>620</v>
      </c>
      <c r="B543" s="127"/>
      <c r="C543" s="128" t="s">
        <v>714</v>
      </c>
      <c r="D543" s="122">
        <v>42745</v>
      </c>
      <c r="E543" s="123" t="s">
        <v>3058</v>
      </c>
      <c r="F543" s="123" t="s">
        <v>3</v>
      </c>
      <c r="G543" s="123">
        <v>1464035</v>
      </c>
      <c r="H543" s="127"/>
      <c r="I543" s="131" t="s">
        <v>3059</v>
      </c>
      <c r="J543" s="127"/>
      <c r="K543" s="127"/>
      <c r="L543" s="127"/>
      <c r="M543" s="127"/>
      <c r="N543" s="133">
        <v>0</v>
      </c>
      <c r="O543" s="133">
        <v>3630</v>
      </c>
      <c r="P543" s="127" t="s">
        <v>1369</v>
      </c>
    </row>
    <row r="544" spans="1:16" ht="51">
      <c r="A544" s="127" t="s">
        <v>620</v>
      </c>
      <c r="B544" s="127"/>
      <c r="C544" s="128" t="s">
        <v>714</v>
      </c>
      <c r="D544" s="122">
        <v>42745</v>
      </c>
      <c r="E544" s="123" t="s">
        <v>3060</v>
      </c>
      <c r="F544" s="123" t="s">
        <v>3</v>
      </c>
      <c r="G544" s="123">
        <v>1464038</v>
      </c>
      <c r="H544" s="127"/>
      <c r="I544" s="131" t="s">
        <v>3061</v>
      </c>
      <c r="J544" s="127"/>
      <c r="K544" s="127"/>
      <c r="L544" s="127"/>
      <c r="M544" s="127"/>
      <c r="N544" s="133">
        <v>0</v>
      </c>
      <c r="O544" s="133">
        <v>892.94</v>
      </c>
      <c r="P544" s="127" t="s">
        <v>1369</v>
      </c>
    </row>
    <row r="545" spans="1:16" ht="51">
      <c r="A545" s="127" t="s">
        <v>620</v>
      </c>
      <c r="B545" s="127"/>
      <c r="C545" s="128" t="s">
        <v>714</v>
      </c>
      <c r="D545" s="122">
        <v>42745</v>
      </c>
      <c r="E545" s="123" t="s">
        <v>3062</v>
      </c>
      <c r="F545" s="123" t="s">
        <v>3</v>
      </c>
      <c r="G545" s="123">
        <v>1464039</v>
      </c>
      <c r="H545" s="127"/>
      <c r="I545" s="131" t="s">
        <v>3063</v>
      </c>
      <c r="J545" s="127"/>
      <c r="K545" s="127"/>
      <c r="L545" s="127"/>
      <c r="M545" s="127"/>
      <c r="N545" s="133">
        <v>0</v>
      </c>
      <c r="O545" s="133">
        <v>944.74</v>
      </c>
      <c r="P545" s="127" t="s">
        <v>1369</v>
      </c>
    </row>
    <row r="546" spans="1:16" ht="51">
      <c r="A546" s="127" t="s">
        <v>620</v>
      </c>
      <c r="B546" s="127"/>
      <c r="C546" s="128" t="s">
        <v>714</v>
      </c>
      <c r="D546" s="122">
        <v>42745</v>
      </c>
      <c r="E546" s="123" t="s">
        <v>3064</v>
      </c>
      <c r="F546" s="123" t="s">
        <v>3</v>
      </c>
      <c r="G546" s="123">
        <v>1464040</v>
      </c>
      <c r="H546" s="127"/>
      <c r="I546" s="131" t="s">
        <v>3065</v>
      </c>
      <c r="J546" s="127"/>
      <c r="K546" s="127"/>
      <c r="L546" s="127"/>
      <c r="M546" s="127"/>
      <c r="N546" s="133">
        <v>0</v>
      </c>
      <c r="O546" s="133">
        <v>1283.98</v>
      </c>
      <c r="P546" s="127" t="s">
        <v>1369</v>
      </c>
    </row>
    <row r="547" spans="1:16" ht="51">
      <c r="A547" s="127" t="s">
        <v>620</v>
      </c>
      <c r="B547" s="127"/>
      <c r="C547" s="128" t="s">
        <v>714</v>
      </c>
      <c r="D547" s="122">
        <v>42745</v>
      </c>
      <c r="E547" s="123" t="s">
        <v>3066</v>
      </c>
      <c r="F547" s="123" t="s">
        <v>3</v>
      </c>
      <c r="G547" s="123">
        <v>1464043</v>
      </c>
      <c r="H547" s="127"/>
      <c r="I547" s="131" t="s">
        <v>3067</v>
      </c>
      <c r="J547" s="127"/>
      <c r="K547" s="127"/>
      <c r="L547" s="127"/>
      <c r="M547" s="127"/>
      <c r="N547" s="133">
        <v>0</v>
      </c>
      <c r="O547" s="133">
        <v>4085.64</v>
      </c>
      <c r="P547" s="127" t="s">
        <v>1369</v>
      </c>
    </row>
    <row r="548" spans="1:16" ht="51">
      <c r="A548" s="127" t="s">
        <v>620</v>
      </c>
      <c r="B548" s="127"/>
      <c r="C548" s="128" t="s">
        <v>714</v>
      </c>
      <c r="D548" s="122">
        <v>42745</v>
      </c>
      <c r="E548" s="123" t="s">
        <v>3068</v>
      </c>
      <c r="F548" s="123" t="s">
        <v>3</v>
      </c>
      <c r="G548" s="123">
        <v>1463948</v>
      </c>
      <c r="H548" s="127"/>
      <c r="I548" s="131" t="s">
        <v>3069</v>
      </c>
      <c r="J548" s="127"/>
      <c r="K548" s="127"/>
      <c r="L548" s="127"/>
      <c r="M548" s="127"/>
      <c r="N548" s="133">
        <v>0</v>
      </c>
      <c r="O548" s="133">
        <v>465.5</v>
      </c>
      <c r="P548" s="127" t="s">
        <v>1369</v>
      </c>
    </row>
    <row r="549" spans="1:16" ht="51">
      <c r="A549" s="127" t="s">
        <v>620</v>
      </c>
      <c r="B549" s="127"/>
      <c r="C549" s="128" t="s">
        <v>714</v>
      </c>
      <c r="D549" s="122">
        <v>42745</v>
      </c>
      <c r="E549" s="123" t="s">
        <v>3070</v>
      </c>
      <c r="F549" s="123" t="s">
        <v>3</v>
      </c>
      <c r="G549" s="123">
        <v>1464007</v>
      </c>
      <c r="H549" s="127"/>
      <c r="I549" s="131" t="s">
        <v>3071</v>
      </c>
      <c r="J549" s="127"/>
      <c r="K549" s="127"/>
      <c r="L549" s="127"/>
      <c r="M549" s="127"/>
      <c r="N549" s="133">
        <v>0</v>
      </c>
      <c r="O549" s="133">
        <v>3115</v>
      </c>
      <c r="P549" s="127" t="s">
        <v>1369</v>
      </c>
    </row>
    <row r="550" spans="1:16" ht="51">
      <c r="A550" s="127" t="s">
        <v>620</v>
      </c>
      <c r="B550" s="127"/>
      <c r="C550" s="128" t="s">
        <v>714</v>
      </c>
      <c r="D550" s="122">
        <v>42745</v>
      </c>
      <c r="E550" s="123" t="s">
        <v>3072</v>
      </c>
      <c r="F550" s="123" t="s">
        <v>3</v>
      </c>
      <c r="G550" s="123">
        <v>1464046</v>
      </c>
      <c r="H550" s="127"/>
      <c r="I550" s="131" t="s">
        <v>3073</v>
      </c>
      <c r="J550" s="127"/>
      <c r="K550" s="127"/>
      <c r="L550" s="127"/>
      <c r="M550" s="127"/>
      <c r="N550" s="133">
        <v>0</v>
      </c>
      <c r="O550" s="133">
        <v>1498.77</v>
      </c>
      <c r="P550" s="127" t="s">
        <v>1369</v>
      </c>
    </row>
    <row r="551" spans="1:16" ht="38.25">
      <c r="A551" s="127">
        <v>25</v>
      </c>
      <c r="B551" s="127"/>
      <c r="C551" s="128" t="s">
        <v>695</v>
      </c>
      <c r="D551" s="122">
        <v>42745</v>
      </c>
      <c r="E551" s="123" t="s">
        <v>3074</v>
      </c>
      <c r="F551" s="123" t="s">
        <v>3</v>
      </c>
      <c r="G551" s="123">
        <v>1464112</v>
      </c>
      <c r="H551" s="127"/>
      <c r="I551" s="131" t="s">
        <v>3075</v>
      </c>
      <c r="J551" s="127"/>
      <c r="K551" s="127"/>
      <c r="L551" s="127"/>
      <c r="M551" s="127"/>
      <c r="N551" s="133">
        <v>0</v>
      </c>
      <c r="O551" s="133">
        <v>995</v>
      </c>
      <c r="P551" s="127" t="s">
        <v>1369</v>
      </c>
    </row>
    <row r="552" spans="1:16" ht="51">
      <c r="A552" s="127">
        <v>86</v>
      </c>
      <c r="B552" s="127"/>
      <c r="C552" s="128" t="s">
        <v>711</v>
      </c>
      <c r="D552" s="122">
        <v>42745</v>
      </c>
      <c r="E552" s="123" t="s">
        <v>3076</v>
      </c>
      <c r="F552" s="123" t="s">
        <v>3</v>
      </c>
      <c r="G552" s="123">
        <v>1464122</v>
      </c>
      <c r="H552" s="127"/>
      <c r="I552" s="131" t="s">
        <v>3077</v>
      </c>
      <c r="J552" s="127"/>
      <c r="K552" s="127"/>
      <c r="L552" s="127"/>
      <c r="M552" s="127"/>
      <c r="N552" s="133">
        <v>0</v>
      </c>
      <c r="O552" s="133">
        <v>342</v>
      </c>
      <c r="P552" s="127" t="s">
        <v>1369</v>
      </c>
    </row>
    <row r="553" spans="1:16" ht="51">
      <c r="A553" s="127" t="s">
        <v>620</v>
      </c>
      <c r="B553" s="127"/>
      <c r="C553" s="128" t="s">
        <v>714</v>
      </c>
      <c r="D553" s="122">
        <v>42745</v>
      </c>
      <c r="E553" s="123" t="s">
        <v>3078</v>
      </c>
      <c r="F553" s="123" t="s">
        <v>3</v>
      </c>
      <c r="G553" s="123">
        <v>1464169</v>
      </c>
      <c r="H553" s="127"/>
      <c r="I553" s="131" t="s">
        <v>3079</v>
      </c>
      <c r="J553" s="127"/>
      <c r="K553" s="127"/>
      <c r="L553" s="127"/>
      <c r="M553" s="127"/>
      <c r="N553" s="133">
        <v>0</v>
      </c>
      <c r="O553" s="133">
        <v>362.5</v>
      </c>
      <c r="P553" s="127" t="s">
        <v>1369</v>
      </c>
    </row>
    <row r="554" spans="1:16" ht="51">
      <c r="A554" s="127" t="s">
        <v>620</v>
      </c>
      <c r="B554" s="127"/>
      <c r="C554" s="128" t="s">
        <v>714</v>
      </c>
      <c r="D554" s="122">
        <v>42745</v>
      </c>
      <c r="E554" s="123" t="s">
        <v>3080</v>
      </c>
      <c r="F554" s="123" t="s">
        <v>3</v>
      </c>
      <c r="G554" s="123">
        <v>1464170</v>
      </c>
      <c r="H554" s="127"/>
      <c r="I554" s="131" t="s">
        <v>3081</v>
      </c>
      <c r="J554" s="127"/>
      <c r="K554" s="127"/>
      <c r="L554" s="127"/>
      <c r="M554" s="127"/>
      <c r="N554" s="133">
        <v>0</v>
      </c>
      <c r="O554" s="133">
        <v>362.5</v>
      </c>
      <c r="P554" s="127" t="s">
        <v>1369</v>
      </c>
    </row>
    <row r="555" spans="1:16" ht="51">
      <c r="A555" s="127" t="s">
        <v>620</v>
      </c>
      <c r="B555" s="127"/>
      <c r="C555" s="128" t="s">
        <v>714</v>
      </c>
      <c r="D555" s="122">
        <v>42745</v>
      </c>
      <c r="E555" s="123" t="s">
        <v>3082</v>
      </c>
      <c r="F555" s="123" t="s">
        <v>3</v>
      </c>
      <c r="G555" s="123">
        <v>1464171</v>
      </c>
      <c r="H555" s="127"/>
      <c r="I555" s="131" t="s">
        <v>3083</v>
      </c>
      <c r="J555" s="127"/>
      <c r="K555" s="127"/>
      <c r="L555" s="127"/>
      <c r="M555" s="127"/>
      <c r="N555" s="133">
        <v>0</v>
      </c>
      <c r="O555" s="133">
        <v>362.5</v>
      </c>
      <c r="P555" s="127" t="s">
        <v>1369</v>
      </c>
    </row>
    <row r="556" spans="1:16" ht="51">
      <c r="A556" s="127" t="s">
        <v>620</v>
      </c>
      <c r="B556" s="127"/>
      <c r="C556" s="128" t="s">
        <v>714</v>
      </c>
      <c r="D556" s="122">
        <v>42745</v>
      </c>
      <c r="E556" s="123" t="s">
        <v>3084</v>
      </c>
      <c r="F556" s="123" t="s">
        <v>3</v>
      </c>
      <c r="G556" s="123">
        <v>1464172</v>
      </c>
      <c r="H556" s="127"/>
      <c r="I556" s="131" t="s">
        <v>3085</v>
      </c>
      <c r="J556" s="127"/>
      <c r="K556" s="127"/>
      <c r="L556" s="127"/>
      <c r="M556" s="127"/>
      <c r="N556" s="133">
        <v>0</v>
      </c>
      <c r="O556" s="133">
        <v>362.5</v>
      </c>
      <c r="P556" s="127" t="s">
        <v>1369</v>
      </c>
    </row>
    <row r="557" spans="1:16" ht="51">
      <c r="A557" s="127" t="s">
        <v>620</v>
      </c>
      <c r="B557" s="127"/>
      <c r="C557" s="128" t="s">
        <v>714</v>
      </c>
      <c r="D557" s="122">
        <v>42745</v>
      </c>
      <c r="E557" s="123" t="s">
        <v>3086</v>
      </c>
      <c r="F557" s="123" t="s">
        <v>3</v>
      </c>
      <c r="G557" s="123">
        <v>1464174</v>
      </c>
      <c r="H557" s="127"/>
      <c r="I557" s="131" t="s">
        <v>3087</v>
      </c>
      <c r="J557" s="127"/>
      <c r="K557" s="127"/>
      <c r="L557" s="127"/>
      <c r="M557" s="127"/>
      <c r="N557" s="133">
        <v>0</v>
      </c>
      <c r="O557" s="133">
        <v>456.5</v>
      </c>
      <c r="P557" s="127" t="s">
        <v>1369</v>
      </c>
    </row>
    <row r="558" spans="1:16" ht="51">
      <c r="A558" s="127" t="s">
        <v>620</v>
      </c>
      <c r="B558" s="127"/>
      <c r="C558" s="128" t="s">
        <v>714</v>
      </c>
      <c r="D558" s="122">
        <v>42745</v>
      </c>
      <c r="E558" s="123" t="s">
        <v>3088</v>
      </c>
      <c r="F558" s="123" t="s">
        <v>3</v>
      </c>
      <c r="G558" s="123">
        <v>1464175</v>
      </c>
      <c r="H558" s="127"/>
      <c r="I558" s="131" t="s">
        <v>3089</v>
      </c>
      <c r="J558" s="127"/>
      <c r="K558" s="127"/>
      <c r="L558" s="127"/>
      <c r="M558" s="127"/>
      <c r="N558" s="133">
        <v>0</v>
      </c>
      <c r="O558" s="133">
        <v>692</v>
      </c>
      <c r="P558" s="127" t="s">
        <v>1369</v>
      </c>
    </row>
    <row r="559" spans="1:16" ht="51">
      <c r="A559" s="127" t="s">
        <v>620</v>
      </c>
      <c r="B559" s="127"/>
      <c r="C559" s="128" t="s">
        <v>714</v>
      </c>
      <c r="D559" s="122">
        <v>42745</v>
      </c>
      <c r="E559" s="123" t="s">
        <v>3090</v>
      </c>
      <c r="F559" s="123" t="s">
        <v>3</v>
      </c>
      <c r="G559" s="123">
        <v>1464198</v>
      </c>
      <c r="H559" s="127"/>
      <c r="I559" s="131" t="s">
        <v>3091</v>
      </c>
      <c r="J559" s="127"/>
      <c r="K559" s="127"/>
      <c r="L559" s="127"/>
      <c r="M559" s="127"/>
      <c r="N559" s="133">
        <v>0</v>
      </c>
      <c r="O559" s="133">
        <v>465.52</v>
      </c>
      <c r="P559" s="127" t="s">
        <v>1369</v>
      </c>
    </row>
    <row r="560" spans="1:16" ht="51">
      <c r="A560" s="127" t="s">
        <v>620</v>
      </c>
      <c r="B560" s="127"/>
      <c r="C560" s="128" t="s">
        <v>714</v>
      </c>
      <c r="D560" s="122">
        <v>42745</v>
      </c>
      <c r="E560" s="123" t="s">
        <v>3092</v>
      </c>
      <c r="F560" s="123" t="s">
        <v>3</v>
      </c>
      <c r="G560" s="123">
        <v>1464209</v>
      </c>
      <c r="H560" s="127"/>
      <c r="I560" s="131" t="s">
        <v>3093</v>
      </c>
      <c r="J560" s="127"/>
      <c r="K560" s="127"/>
      <c r="L560" s="127"/>
      <c r="M560" s="127"/>
      <c r="N560" s="133">
        <v>0</v>
      </c>
      <c r="O560" s="133">
        <v>2196.56</v>
      </c>
      <c r="P560" s="127" t="s">
        <v>1369</v>
      </c>
    </row>
    <row r="561" spans="1:16" ht="38.25">
      <c r="A561" s="127">
        <v>16</v>
      </c>
      <c r="B561" s="127"/>
      <c r="C561" s="128" t="s">
        <v>693</v>
      </c>
      <c r="D561" s="122">
        <v>42745</v>
      </c>
      <c r="E561" s="123" t="s">
        <v>3094</v>
      </c>
      <c r="F561" s="123" t="s">
        <v>3</v>
      </c>
      <c r="G561" s="123">
        <v>1464210</v>
      </c>
      <c r="H561" s="127"/>
      <c r="I561" s="131" t="s">
        <v>3095</v>
      </c>
      <c r="J561" s="127"/>
      <c r="K561" s="127"/>
      <c r="L561" s="127"/>
      <c r="M561" s="127"/>
      <c r="N561" s="133">
        <v>0</v>
      </c>
      <c r="O561" s="133">
        <v>10</v>
      </c>
      <c r="P561" s="127" t="s">
        <v>1369</v>
      </c>
    </row>
    <row r="562" spans="1:16" ht="51">
      <c r="A562" s="127">
        <v>16</v>
      </c>
      <c r="B562" s="127"/>
      <c r="C562" s="128" t="s">
        <v>693</v>
      </c>
      <c r="D562" s="122">
        <v>42745</v>
      </c>
      <c r="E562" s="123" t="s">
        <v>3096</v>
      </c>
      <c r="F562" s="123" t="s">
        <v>3</v>
      </c>
      <c r="G562" s="123">
        <v>1464247</v>
      </c>
      <c r="H562" s="127"/>
      <c r="I562" s="131" t="s">
        <v>3097</v>
      </c>
      <c r="J562" s="127"/>
      <c r="K562" s="127"/>
      <c r="L562" s="127"/>
      <c r="M562" s="127"/>
      <c r="N562" s="133">
        <v>0</v>
      </c>
      <c r="O562" s="133">
        <v>414.46000000000004</v>
      </c>
      <c r="P562" s="127" t="s">
        <v>1369</v>
      </c>
    </row>
    <row r="563" spans="1:16" ht="51">
      <c r="A563" s="127" t="s">
        <v>620</v>
      </c>
      <c r="B563" s="127"/>
      <c r="C563" s="128" t="s">
        <v>714</v>
      </c>
      <c r="D563" s="122">
        <v>42745</v>
      </c>
      <c r="E563" s="123" t="s">
        <v>3098</v>
      </c>
      <c r="F563" s="123" t="s">
        <v>3</v>
      </c>
      <c r="G563" s="123">
        <v>1464264</v>
      </c>
      <c r="H563" s="127"/>
      <c r="I563" s="131" t="s">
        <v>3099</v>
      </c>
      <c r="J563" s="127"/>
      <c r="K563" s="127"/>
      <c r="L563" s="127"/>
      <c r="M563" s="127"/>
      <c r="N563" s="133">
        <v>0</v>
      </c>
      <c r="O563" s="133">
        <v>1314.06</v>
      </c>
      <c r="P563" s="127" t="s">
        <v>1369</v>
      </c>
    </row>
    <row r="564" spans="1:16" ht="51">
      <c r="A564" s="127" t="s">
        <v>620</v>
      </c>
      <c r="B564" s="127"/>
      <c r="C564" s="128" t="s">
        <v>714</v>
      </c>
      <c r="D564" s="122">
        <v>42745</v>
      </c>
      <c r="E564" s="123" t="s">
        <v>3100</v>
      </c>
      <c r="F564" s="123" t="s">
        <v>3</v>
      </c>
      <c r="G564" s="123">
        <v>1464338</v>
      </c>
      <c r="H564" s="127"/>
      <c r="I564" s="131" t="s">
        <v>3101</v>
      </c>
      <c r="J564" s="127"/>
      <c r="K564" s="127"/>
      <c r="L564" s="127"/>
      <c r="M564" s="127"/>
      <c r="N564" s="133">
        <v>0</v>
      </c>
      <c r="O564" s="133">
        <v>312</v>
      </c>
      <c r="P564" s="127" t="s">
        <v>1369</v>
      </c>
    </row>
    <row r="565" spans="1:16" ht="51">
      <c r="A565" s="127">
        <v>16</v>
      </c>
      <c r="B565" s="127"/>
      <c r="C565" s="128" t="s">
        <v>693</v>
      </c>
      <c r="D565" s="122">
        <v>42746</v>
      </c>
      <c r="E565" s="123" t="s">
        <v>3102</v>
      </c>
      <c r="F565" s="123" t="s">
        <v>3</v>
      </c>
      <c r="G565" s="123">
        <v>1464526</v>
      </c>
      <c r="H565" s="127"/>
      <c r="I565" s="131" t="s">
        <v>3103</v>
      </c>
      <c r="J565" s="127"/>
      <c r="K565" s="127"/>
      <c r="L565" s="127"/>
      <c r="M565" s="127"/>
      <c r="N565" s="133">
        <v>0</v>
      </c>
      <c r="O565" s="133">
        <v>22.01</v>
      </c>
      <c r="P565" s="127" t="s">
        <v>1369</v>
      </c>
    </row>
    <row r="566" spans="1:16" ht="51">
      <c r="A566" s="127" t="s">
        <v>620</v>
      </c>
      <c r="B566" s="127"/>
      <c r="C566" s="128" t="s">
        <v>714</v>
      </c>
      <c r="D566" s="122">
        <v>42746</v>
      </c>
      <c r="E566" s="123" t="s">
        <v>3104</v>
      </c>
      <c r="F566" s="123" t="s">
        <v>3</v>
      </c>
      <c r="G566" s="123">
        <v>1464546</v>
      </c>
      <c r="H566" s="127"/>
      <c r="I566" s="131" t="s">
        <v>3105</v>
      </c>
      <c r="J566" s="127"/>
      <c r="K566" s="127"/>
      <c r="L566" s="127"/>
      <c r="M566" s="127"/>
      <c r="N566" s="133">
        <v>0</v>
      </c>
      <c r="O566" s="133">
        <v>6259.7</v>
      </c>
      <c r="P566" s="127" t="s">
        <v>1369</v>
      </c>
    </row>
    <row r="567" spans="1:16" ht="51">
      <c r="A567" s="127" t="s">
        <v>620</v>
      </c>
      <c r="B567" s="127"/>
      <c r="C567" s="128" t="s">
        <v>714</v>
      </c>
      <c r="D567" s="122">
        <v>42746</v>
      </c>
      <c r="E567" s="123" t="s">
        <v>3106</v>
      </c>
      <c r="F567" s="123" t="s">
        <v>3</v>
      </c>
      <c r="G567" s="123">
        <v>1464553</v>
      </c>
      <c r="H567" s="127"/>
      <c r="I567" s="131" t="s">
        <v>3107</v>
      </c>
      <c r="J567" s="127"/>
      <c r="K567" s="127"/>
      <c r="L567" s="127"/>
      <c r="M567" s="127"/>
      <c r="N567" s="133">
        <v>0</v>
      </c>
      <c r="O567" s="133">
        <v>1087.1200000000001</v>
      </c>
      <c r="P567" s="127" t="s">
        <v>1369</v>
      </c>
    </row>
    <row r="568" spans="1:16" ht="51">
      <c r="A568" s="127" t="s">
        <v>620</v>
      </c>
      <c r="B568" s="127"/>
      <c r="C568" s="128" t="s">
        <v>714</v>
      </c>
      <c r="D568" s="122">
        <v>42746</v>
      </c>
      <c r="E568" s="123" t="s">
        <v>3108</v>
      </c>
      <c r="F568" s="123" t="s">
        <v>3</v>
      </c>
      <c r="G568" s="123">
        <v>1464564</v>
      </c>
      <c r="H568" s="127"/>
      <c r="I568" s="131" t="s">
        <v>3109</v>
      </c>
      <c r="J568" s="127"/>
      <c r="K568" s="127"/>
      <c r="L568" s="127"/>
      <c r="M568" s="127"/>
      <c r="N568" s="133">
        <v>0</v>
      </c>
      <c r="O568" s="133">
        <v>1112.58</v>
      </c>
      <c r="P568" s="127" t="s">
        <v>1369</v>
      </c>
    </row>
    <row r="569" spans="1:16" ht="51">
      <c r="A569" s="127" t="s">
        <v>620</v>
      </c>
      <c r="B569" s="127"/>
      <c r="C569" s="128" t="s">
        <v>714</v>
      </c>
      <c r="D569" s="122">
        <v>42746</v>
      </c>
      <c r="E569" s="123" t="s">
        <v>3110</v>
      </c>
      <c r="F569" s="123" t="s">
        <v>3</v>
      </c>
      <c r="G569" s="123">
        <v>1464568</v>
      </c>
      <c r="H569" s="127"/>
      <c r="I569" s="131" t="s">
        <v>3111</v>
      </c>
      <c r="J569" s="127"/>
      <c r="K569" s="127"/>
      <c r="L569" s="127"/>
      <c r="M569" s="127"/>
      <c r="N569" s="133">
        <v>0</v>
      </c>
      <c r="O569" s="133">
        <v>1112.58</v>
      </c>
      <c r="P569" s="127" t="s">
        <v>1369</v>
      </c>
    </row>
    <row r="570" spans="1:16" ht="51">
      <c r="A570" s="127" t="s">
        <v>620</v>
      </c>
      <c r="B570" s="127"/>
      <c r="C570" s="128" t="s">
        <v>714</v>
      </c>
      <c r="D570" s="122">
        <v>42746</v>
      </c>
      <c r="E570" s="123" t="s">
        <v>3112</v>
      </c>
      <c r="F570" s="123" t="s">
        <v>3</v>
      </c>
      <c r="G570" s="123">
        <v>1464570</v>
      </c>
      <c r="H570" s="127"/>
      <c r="I570" s="131" t="s">
        <v>3113</v>
      </c>
      <c r="J570" s="127"/>
      <c r="K570" s="127"/>
      <c r="L570" s="127"/>
      <c r="M570" s="127"/>
      <c r="N570" s="133">
        <v>0</v>
      </c>
      <c r="O570" s="133">
        <v>2288.15</v>
      </c>
      <c r="P570" s="127" t="s">
        <v>1369</v>
      </c>
    </row>
    <row r="571" spans="1:16" ht="51">
      <c r="A571" s="127" t="s">
        <v>627</v>
      </c>
      <c r="B571" s="127"/>
      <c r="C571" s="128" t="s">
        <v>1235</v>
      </c>
      <c r="D571" s="122">
        <v>42746</v>
      </c>
      <c r="E571" s="123" t="s">
        <v>3114</v>
      </c>
      <c r="F571" s="123" t="s">
        <v>3</v>
      </c>
      <c r="G571" s="123">
        <v>1464580</v>
      </c>
      <c r="H571" s="127"/>
      <c r="I571" s="131" t="s">
        <v>3115</v>
      </c>
      <c r="J571" s="127"/>
      <c r="K571" s="127"/>
      <c r="L571" s="127"/>
      <c r="M571" s="127"/>
      <c r="N571" s="133">
        <v>0</v>
      </c>
      <c r="O571" s="133">
        <v>134634.45000000001</v>
      </c>
      <c r="P571" s="127" t="s">
        <v>1369</v>
      </c>
    </row>
    <row r="572" spans="1:16" ht="51">
      <c r="A572" s="127" t="s">
        <v>627</v>
      </c>
      <c r="B572" s="127"/>
      <c r="C572" s="128" t="s">
        <v>1235</v>
      </c>
      <c r="D572" s="122">
        <v>42746</v>
      </c>
      <c r="E572" s="123" t="s">
        <v>3116</v>
      </c>
      <c r="F572" s="123" t="s">
        <v>3</v>
      </c>
      <c r="G572" s="123">
        <v>1464583</v>
      </c>
      <c r="H572" s="127"/>
      <c r="I572" s="131" t="s">
        <v>3117</v>
      </c>
      <c r="J572" s="127"/>
      <c r="K572" s="127"/>
      <c r="L572" s="127"/>
      <c r="M572" s="127"/>
      <c r="N572" s="133">
        <v>0</v>
      </c>
      <c r="O572" s="133">
        <v>8304.52</v>
      </c>
      <c r="P572" s="127" t="s">
        <v>1369</v>
      </c>
    </row>
    <row r="573" spans="1:16" ht="63.75">
      <c r="A573" s="127" t="s">
        <v>620</v>
      </c>
      <c r="B573" s="127"/>
      <c r="C573" s="128" t="s">
        <v>714</v>
      </c>
      <c r="D573" s="122">
        <v>42746</v>
      </c>
      <c r="E573" s="123" t="s">
        <v>3118</v>
      </c>
      <c r="F573" s="123" t="s">
        <v>3</v>
      </c>
      <c r="G573" s="123">
        <v>1464640</v>
      </c>
      <c r="H573" s="127"/>
      <c r="I573" s="131" t="s">
        <v>3119</v>
      </c>
      <c r="J573" s="127"/>
      <c r="K573" s="127"/>
      <c r="L573" s="127"/>
      <c r="M573" s="127"/>
      <c r="N573" s="133">
        <v>0</v>
      </c>
      <c r="O573" s="133">
        <v>8789.2800000000007</v>
      </c>
      <c r="P573" s="127" t="s">
        <v>1369</v>
      </c>
    </row>
    <row r="574" spans="1:16" ht="51">
      <c r="A574" s="127" t="s">
        <v>620</v>
      </c>
      <c r="B574" s="127"/>
      <c r="C574" s="128" t="s">
        <v>714</v>
      </c>
      <c r="D574" s="122">
        <v>42746</v>
      </c>
      <c r="E574" s="123" t="s">
        <v>3120</v>
      </c>
      <c r="F574" s="123" t="s">
        <v>3</v>
      </c>
      <c r="G574" s="123">
        <v>1464488</v>
      </c>
      <c r="H574" s="127"/>
      <c r="I574" s="131" t="s">
        <v>3121</v>
      </c>
      <c r="J574" s="127"/>
      <c r="K574" s="127"/>
      <c r="L574" s="127"/>
      <c r="M574" s="127"/>
      <c r="N574" s="133">
        <v>0</v>
      </c>
      <c r="O574" s="133">
        <v>1938.19</v>
      </c>
      <c r="P574" s="127" t="s">
        <v>1369</v>
      </c>
    </row>
    <row r="575" spans="1:16" ht="51">
      <c r="A575" s="127" t="s">
        <v>620</v>
      </c>
      <c r="B575" s="127"/>
      <c r="C575" s="128" t="s">
        <v>714</v>
      </c>
      <c r="D575" s="122">
        <v>42746</v>
      </c>
      <c r="E575" s="123" t="s">
        <v>3122</v>
      </c>
      <c r="F575" s="123" t="s">
        <v>3</v>
      </c>
      <c r="G575" s="123">
        <v>1464489</v>
      </c>
      <c r="H575" s="127"/>
      <c r="I575" s="131" t="s">
        <v>3123</v>
      </c>
      <c r="J575" s="127"/>
      <c r="K575" s="127"/>
      <c r="L575" s="127"/>
      <c r="M575" s="127"/>
      <c r="N575" s="133">
        <v>0</v>
      </c>
      <c r="O575" s="133">
        <v>1938.19</v>
      </c>
      <c r="P575" s="127" t="s">
        <v>1369</v>
      </c>
    </row>
    <row r="576" spans="1:16" ht="51">
      <c r="A576" s="127" t="s">
        <v>620</v>
      </c>
      <c r="B576" s="127"/>
      <c r="C576" s="128" t="s">
        <v>714</v>
      </c>
      <c r="D576" s="122">
        <v>42746</v>
      </c>
      <c r="E576" s="123" t="s">
        <v>3124</v>
      </c>
      <c r="F576" s="123" t="s">
        <v>3</v>
      </c>
      <c r="G576" s="123">
        <v>1464490</v>
      </c>
      <c r="H576" s="127"/>
      <c r="I576" s="131" t="s">
        <v>3125</v>
      </c>
      <c r="J576" s="127"/>
      <c r="K576" s="127"/>
      <c r="L576" s="127"/>
      <c r="M576" s="127"/>
      <c r="N576" s="133">
        <v>0</v>
      </c>
      <c r="O576" s="133">
        <v>1938.19</v>
      </c>
      <c r="P576" s="127" t="s">
        <v>1369</v>
      </c>
    </row>
    <row r="577" spans="1:16" ht="51">
      <c r="A577" s="127" t="s">
        <v>620</v>
      </c>
      <c r="B577" s="127"/>
      <c r="C577" s="128" t="s">
        <v>714</v>
      </c>
      <c r="D577" s="122">
        <v>42746</v>
      </c>
      <c r="E577" s="123" t="s">
        <v>3126</v>
      </c>
      <c r="F577" s="123" t="s">
        <v>3</v>
      </c>
      <c r="G577" s="123">
        <v>1464491</v>
      </c>
      <c r="H577" s="127"/>
      <c r="I577" s="131" t="s">
        <v>3127</v>
      </c>
      <c r="J577" s="127"/>
      <c r="K577" s="127"/>
      <c r="L577" s="127"/>
      <c r="M577" s="127"/>
      <c r="N577" s="133">
        <v>0</v>
      </c>
      <c r="O577" s="133">
        <v>1938.19</v>
      </c>
      <c r="P577" s="127" t="s">
        <v>1369</v>
      </c>
    </row>
    <row r="578" spans="1:16" ht="51">
      <c r="A578" s="127" t="s">
        <v>620</v>
      </c>
      <c r="B578" s="127"/>
      <c r="C578" s="128" t="s">
        <v>714</v>
      </c>
      <c r="D578" s="122">
        <v>42746</v>
      </c>
      <c r="E578" s="123" t="s">
        <v>3128</v>
      </c>
      <c r="F578" s="123" t="s">
        <v>3</v>
      </c>
      <c r="G578" s="123">
        <v>1464493</v>
      </c>
      <c r="H578" s="127"/>
      <c r="I578" s="131" t="s">
        <v>3129</v>
      </c>
      <c r="J578" s="127"/>
      <c r="K578" s="127"/>
      <c r="L578" s="127"/>
      <c r="M578" s="127"/>
      <c r="N578" s="133">
        <v>0</v>
      </c>
      <c r="O578" s="133">
        <v>2073.5</v>
      </c>
      <c r="P578" s="127" t="s">
        <v>1369</v>
      </c>
    </row>
    <row r="579" spans="1:16" ht="51">
      <c r="A579" s="127" t="s">
        <v>620</v>
      </c>
      <c r="B579" s="127"/>
      <c r="C579" s="128" t="s">
        <v>714</v>
      </c>
      <c r="D579" s="122">
        <v>42746</v>
      </c>
      <c r="E579" s="123" t="s">
        <v>3130</v>
      </c>
      <c r="F579" s="123" t="s">
        <v>3</v>
      </c>
      <c r="G579" s="123">
        <v>1464540</v>
      </c>
      <c r="H579" s="127"/>
      <c r="I579" s="131" t="s">
        <v>3131</v>
      </c>
      <c r="J579" s="127"/>
      <c r="K579" s="127"/>
      <c r="L579" s="127"/>
      <c r="M579" s="127"/>
      <c r="N579" s="133">
        <v>0</v>
      </c>
      <c r="O579" s="133">
        <v>4689.72</v>
      </c>
      <c r="P579" s="127" t="s">
        <v>1369</v>
      </c>
    </row>
    <row r="580" spans="1:16" ht="51">
      <c r="A580" s="127" t="s">
        <v>620</v>
      </c>
      <c r="B580" s="127"/>
      <c r="C580" s="128" t="s">
        <v>714</v>
      </c>
      <c r="D580" s="122">
        <v>42746</v>
      </c>
      <c r="E580" s="123" t="s">
        <v>3132</v>
      </c>
      <c r="F580" s="123" t="s">
        <v>3</v>
      </c>
      <c r="G580" s="123">
        <v>1464549</v>
      </c>
      <c r="H580" s="127"/>
      <c r="I580" s="131" t="s">
        <v>3133</v>
      </c>
      <c r="J580" s="127"/>
      <c r="K580" s="127"/>
      <c r="L580" s="127"/>
      <c r="M580" s="127"/>
      <c r="N580" s="133">
        <v>0</v>
      </c>
      <c r="O580" s="133">
        <v>468.8</v>
      </c>
      <c r="P580" s="127" t="s">
        <v>1369</v>
      </c>
    </row>
    <row r="581" spans="1:16" ht="51">
      <c r="A581" s="127" t="s">
        <v>620</v>
      </c>
      <c r="B581" s="127"/>
      <c r="C581" s="128" t="s">
        <v>714</v>
      </c>
      <c r="D581" s="122">
        <v>42746</v>
      </c>
      <c r="E581" s="123" t="s">
        <v>3134</v>
      </c>
      <c r="F581" s="123" t="s">
        <v>3</v>
      </c>
      <c r="G581" s="123">
        <v>1464551</v>
      </c>
      <c r="H581" s="127"/>
      <c r="I581" s="131" t="s">
        <v>3135</v>
      </c>
      <c r="J581" s="127"/>
      <c r="K581" s="127"/>
      <c r="L581" s="127"/>
      <c r="M581" s="127"/>
      <c r="N581" s="133">
        <v>0</v>
      </c>
      <c r="O581" s="133">
        <v>504.8</v>
      </c>
      <c r="P581" s="127" t="s">
        <v>1369</v>
      </c>
    </row>
    <row r="582" spans="1:16" ht="51">
      <c r="A582" s="127" t="s">
        <v>620</v>
      </c>
      <c r="B582" s="127"/>
      <c r="C582" s="128" t="s">
        <v>714</v>
      </c>
      <c r="D582" s="122">
        <v>42746</v>
      </c>
      <c r="E582" s="123" t="s">
        <v>3136</v>
      </c>
      <c r="F582" s="123" t="s">
        <v>3</v>
      </c>
      <c r="G582" s="123">
        <v>1464573</v>
      </c>
      <c r="H582" s="127"/>
      <c r="I582" s="131" t="s">
        <v>3137</v>
      </c>
      <c r="J582" s="127"/>
      <c r="K582" s="127"/>
      <c r="L582" s="127"/>
      <c r="M582" s="127"/>
      <c r="N582" s="133">
        <v>0</v>
      </c>
      <c r="O582" s="133">
        <v>1258.43</v>
      </c>
      <c r="P582" s="127" t="s">
        <v>1369</v>
      </c>
    </row>
    <row r="583" spans="1:16" ht="51">
      <c r="A583" s="127" t="s">
        <v>620</v>
      </c>
      <c r="B583" s="127"/>
      <c r="C583" s="128" t="s">
        <v>714</v>
      </c>
      <c r="D583" s="122">
        <v>42746</v>
      </c>
      <c r="E583" s="123" t="s">
        <v>3138</v>
      </c>
      <c r="F583" s="123" t="s">
        <v>3</v>
      </c>
      <c r="G583" s="123">
        <v>1464579</v>
      </c>
      <c r="H583" s="127"/>
      <c r="I583" s="131" t="s">
        <v>3139</v>
      </c>
      <c r="J583" s="127"/>
      <c r="K583" s="127"/>
      <c r="L583" s="127"/>
      <c r="M583" s="127"/>
      <c r="N583" s="133">
        <v>0</v>
      </c>
      <c r="O583" s="133">
        <v>134.69999999999999</v>
      </c>
      <c r="P583" s="127" t="s">
        <v>1369</v>
      </c>
    </row>
    <row r="584" spans="1:16" ht="51">
      <c r="A584" s="127" t="s">
        <v>620</v>
      </c>
      <c r="B584" s="127"/>
      <c r="C584" s="128" t="s">
        <v>714</v>
      </c>
      <c r="D584" s="122">
        <v>42746</v>
      </c>
      <c r="E584" s="123" t="s">
        <v>3140</v>
      </c>
      <c r="F584" s="123" t="s">
        <v>3</v>
      </c>
      <c r="G584" s="123">
        <v>1464613</v>
      </c>
      <c r="H584" s="127"/>
      <c r="I584" s="131" t="s">
        <v>3141</v>
      </c>
      <c r="J584" s="127"/>
      <c r="K584" s="127"/>
      <c r="L584" s="127"/>
      <c r="M584" s="127"/>
      <c r="N584" s="133">
        <v>0</v>
      </c>
      <c r="O584" s="133">
        <v>221.76</v>
      </c>
      <c r="P584" s="127" t="s">
        <v>1369</v>
      </c>
    </row>
    <row r="585" spans="1:16" ht="51">
      <c r="A585" s="127" t="s">
        <v>620</v>
      </c>
      <c r="B585" s="127"/>
      <c r="C585" s="128" t="s">
        <v>714</v>
      </c>
      <c r="D585" s="122">
        <v>42746</v>
      </c>
      <c r="E585" s="123" t="s">
        <v>3142</v>
      </c>
      <c r="F585" s="123" t="s">
        <v>3</v>
      </c>
      <c r="G585" s="123">
        <v>1464664</v>
      </c>
      <c r="H585" s="127"/>
      <c r="I585" s="131" t="s">
        <v>3143</v>
      </c>
      <c r="J585" s="127"/>
      <c r="K585" s="127"/>
      <c r="L585" s="127"/>
      <c r="M585" s="127"/>
      <c r="N585" s="133">
        <v>0</v>
      </c>
      <c r="O585" s="133">
        <v>795.5</v>
      </c>
      <c r="P585" s="127" t="s">
        <v>1369</v>
      </c>
    </row>
    <row r="586" spans="1:16" ht="51">
      <c r="A586" s="127" t="s">
        <v>620</v>
      </c>
      <c r="B586" s="127"/>
      <c r="C586" s="128" t="s">
        <v>714</v>
      </c>
      <c r="D586" s="122">
        <v>42746</v>
      </c>
      <c r="E586" s="123" t="s">
        <v>3144</v>
      </c>
      <c r="F586" s="123" t="s">
        <v>3</v>
      </c>
      <c r="G586" s="123">
        <v>1464670</v>
      </c>
      <c r="H586" s="127"/>
      <c r="I586" s="131" t="s">
        <v>3145</v>
      </c>
      <c r="J586" s="127"/>
      <c r="K586" s="127"/>
      <c r="L586" s="127"/>
      <c r="M586" s="127"/>
      <c r="N586" s="133">
        <v>0</v>
      </c>
      <c r="O586" s="133">
        <v>2919.58</v>
      </c>
      <c r="P586" s="127" t="s">
        <v>1369</v>
      </c>
    </row>
    <row r="587" spans="1:16" ht="51">
      <c r="A587" s="127" t="s">
        <v>620</v>
      </c>
      <c r="B587" s="127"/>
      <c r="C587" s="128" t="s">
        <v>714</v>
      </c>
      <c r="D587" s="122">
        <v>42747</v>
      </c>
      <c r="E587" s="123" t="s">
        <v>3146</v>
      </c>
      <c r="F587" s="123" t="s">
        <v>3</v>
      </c>
      <c r="G587" s="123">
        <v>1464948</v>
      </c>
      <c r="H587" s="127"/>
      <c r="I587" s="131" t="s">
        <v>3147</v>
      </c>
      <c r="J587" s="127"/>
      <c r="K587" s="127"/>
      <c r="L587" s="127"/>
      <c r="M587" s="127"/>
      <c r="N587" s="133">
        <v>0</v>
      </c>
      <c r="O587" s="133">
        <v>456</v>
      </c>
      <c r="P587" s="127" t="s">
        <v>1369</v>
      </c>
    </row>
    <row r="588" spans="1:16" ht="51">
      <c r="A588" s="127" t="s">
        <v>620</v>
      </c>
      <c r="B588" s="127"/>
      <c r="C588" s="128" t="s">
        <v>714</v>
      </c>
      <c r="D588" s="122">
        <v>42747</v>
      </c>
      <c r="E588" s="123" t="s">
        <v>3148</v>
      </c>
      <c r="F588" s="123" t="s">
        <v>3</v>
      </c>
      <c r="G588" s="123">
        <v>1464955</v>
      </c>
      <c r="H588" s="127"/>
      <c r="I588" s="131" t="s">
        <v>3149</v>
      </c>
      <c r="J588" s="127"/>
      <c r="K588" s="127"/>
      <c r="L588" s="127"/>
      <c r="M588" s="127"/>
      <c r="N588" s="133">
        <v>0</v>
      </c>
      <c r="O588" s="133">
        <v>252.4</v>
      </c>
      <c r="P588" s="127" t="s">
        <v>1369</v>
      </c>
    </row>
    <row r="589" spans="1:16" ht="51">
      <c r="A589" s="127">
        <v>46</v>
      </c>
      <c r="B589" s="127"/>
      <c r="C589" s="128" t="s">
        <v>699</v>
      </c>
      <c r="D589" s="122">
        <v>42747</v>
      </c>
      <c r="E589" s="123" t="s">
        <v>3150</v>
      </c>
      <c r="F589" s="123" t="s">
        <v>3</v>
      </c>
      <c r="G589" s="123">
        <v>1465038</v>
      </c>
      <c r="H589" s="127"/>
      <c r="I589" s="131" t="s">
        <v>3151</v>
      </c>
      <c r="J589" s="127"/>
      <c r="K589" s="127"/>
      <c r="L589" s="127"/>
      <c r="M589" s="127"/>
      <c r="N589" s="133">
        <v>0</v>
      </c>
      <c r="O589" s="133">
        <v>65</v>
      </c>
      <c r="P589" s="127" t="s">
        <v>1369</v>
      </c>
    </row>
    <row r="590" spans="1:16" ht="51">
      <c r="A590" s="127" t="s">
        <v>620</v>
      </c>
      <c r="B590" s="127"/>
      <c r="C590" s="128" t="s">
        <v>714</v>
      </c>
      <c r="D590" s="122">
        <v>42747</v>
      </c>
      <c r="E590" s="123" t="s">
        <v>3152</v>
      </c>
      <c r="F590" s="123" t="s">
        <v>3</v>
      </c>
      <c r="G590" s="123">
        <v>1465076</v>
      </c>
      <c r="H590" s="127"/>
      <c r="I590" s="131" t="s">
        <v>3153</v>
      </c>
      <c r="J590" s="127"/>
      <c r="K590" s="127"/>
      <c r="L590" s="127"/>
      <c r="M590" s="127"/>
      <c r="N590" s="133">
        <v>0</v>
      </c>
      <c r="O590" s="133">
        <v>87.460000000000008</v>
      </c>
      <c r="P590" s="127" t="s">
        <v>1369</v>
      </c>
    </row>
    <row r="591" spans="1:16" ht="51">
      <c r="A591" s="127" t="s">
        <v>620</v>
      </c>
      <c r="B591" s="127"/>
      <c r="C591" s="128" t="s">
        <v>714</v>
      </c>
      <c r="D591" s="122">
        <v>42747</v>
      </c>
      <c r="E591" s="123" t="s">
        <v>3154</v>
      </c>
      <c r="F591" s="123" t="s">
        <v>3</v>
      </c>
      <c r="G591" s="123">
        <v>1465081</v>
      </c>
      <c r="H591" s="127"/>
      <c r="I591" s="131" t="s">
        <v>3155</v>
      </c>
      <c r="J591" s="127"/>
      <c r="K591" s="127"/>
      <c r="L591" s="127"/>
      <c r="M591" s="127"/>
      <c r="N591" s="133">
        <v>0</v>
      </c>
      <c r="O591" s="133">
        <v>54.5</v>
      </c>
      <c r="P591" s="127" t="s">
        <v>1369</v>
      </c>
    </row>
    <row r="592" spans="1:16" ht="38.25">
      <c r="A592" s="127">
        <v>526</v>
      </c>
      <c r="B592" s="127"/>
      <c r="C592" s="128" t="s">
        <v>847</v>
      </c>
      <c r="D592" s="122">
        <v>42747</v>
      </c>
      <c r="E592" s="123" t="s">
        <v>3156</v>
      </c>
      <c r="F592" s="123" t="s">
        <v>3</v>
      </c>
      <c r="G592" s="123">
        <v>1465096</v>
      </c>
      <c r="H592" s="127"/>
      <c r="I592" s="131" t="s">
        <v>3157</v>
      </c>
      <c r="J592" s="127"/>
      <c r="K592" s="127"/>
      <c r="L592" s="127"/>
      <c r="M592" s="127"/>
      <c r="N592" s="133">
        <v>0</v>
      </c>
      <c r="O592" s="133">
        <v>263.88</v>
      </c>
      <c r="P592" s="127" t="s">
        <v>1369</v>
      </c>
    </row>
    <row r="593" spans="1:16" ht="51">
      <c r="A593" s="127" t="s">
        <v>620</v>
      </c>
      <c r="B593" s="127"/>
      <c r="C593" s="128" t="s">
        <v>714</v>
      </c>
      <c r="D593" s="122">
        <v>42747</v>
      </c>
      <c r="E593" s="123" t="s">
        <v>3158</v>
      </c>
      <c r="F593" s="123" t="s">
        <v>3</v>
      </c>
      <c r="G593" s="123">
        <v>1465110</v>
      </c>
      <c r="H593" s="127"/>
      <c r="I593" s="131" t="s">
        <v>3159</v>
      </c>
      <c r="J593" s="127"/>
      <c r="K593" s="127"/>
      <c r="L593" s="127"/>
      <c r="M593" s="127"/>
      <c r="N593" s="133">
        <v>0</v>
      </c>
      <c r="O593" s="133">
        <v>5583.38</v>
      </c>
      <c r="P593" s="127" t="s">
        <v>1369</v>
      </c>
    </row>
    <row r="594" spans="1:16" ht="51">
      <c r="A594" s="127" t="s">
        <v>620</v>
      </c>
      <c r="B594" s="127"/>
      <c r="C594" s="128" t="s">
        <v>714</v>
      </c>
      <c r="D594" s="122">
        <v>42747</v>
      </c>
      <c r="E594" s="123" t="s">
        <v>3160</v>
      </c>
      <c r="F594" s="123" t="s">
        <v>3</v>
      </c>
      <c r="G594" s="123">
        <v>1465111</v>
      </c>
      <c r="H594" s="127"/>
      <c r="I594" s="131" t="s">
        <v>3161</v>
      </c>
      <c r="J594" s="127"/>
      <c r="K594" s="127"/>
      <c r="L594" s="127"/>
      <c r="M594" s="127"/>
      <c r="N594" s="133">
        <v>0</v>
      </c>
      <c r="O594" s="133">
        <v>470</v>
      </c>
      <c r="P594" s="127" t="s">
        <v>1369</v>
      </c>
    </row>
    <row r="595" spans="1:16" ht="51">
      <c r="A595" s="127" t="s">
        <v>620</v>
      </c>
      <c r="B595" s="127"/>
      <c r="C595" s="128" t="s">
        <v>714</v>
      </c>
      <c r="D595" s="122">
        <v>42747</v>
      </c>
      <c r="E595" s="123" t="s">
        <v>3162</v>
      </c>
      <c r="F595" s="123" t="s">
        <v>3</v>
      </c>
      <c r="G595" s="123">
        <v>1465116</v>
      </c>
      <c r="H595" s="127"/>
      <c r="I595" s="131" t="s">
        <v>3163</v>
      </c>
      <c r="J595" s="127"/>
      <c r="K595" s="127"/>
      <c r="L595" s="127"/>
      <c r="M595" s="127"/>
      <c r="N595" s="133">
        <v>0</v>
      </c>
      <c r="O595" s="133">
        <v>5917.79</v>
      </c>
      <c r="P595" s="127" t="s">
        <v>1369</v>
      </c>
    </row>
    <row r="596" spans="1:16" ht="51">
      <c r="A596" s="127" t="s">
        <v>620</v>
      </c>
      <c r="B596" s="127"/>
      <c r="C596" s="128" t="s">
        <v>714</v>
      </c>
      <c r="D596" s="122">
        <v>42747</v>
      </c>
      <c r="E596" s="123" t="s">
        <v>3164</v>
      </c>
      <c r="F596" s="123" t="s">
        <v>3</v>
      </c>
      <c r="G596" s="123">
        <v>1465120</v>
      </c>
      <c r="H596" s="127"/>
      <c r="I596" s="131" t="s">
        <v>3165</v>
      </c>
      <c r="J596" s="127"/>
      <c r="K596" s="127"/>
      <c r="L596" s="127"/>
      <c r="M596" s="127"/>
      <c r="N596" s="133">
        <v>0</v>
      </c>
      <c r="O596" s="133">
        <v>470</v>
      </c>
      <c r="P596" s="127" t="s">
        <v>1369</v>
      </c>
    </row>
    <row r="597" spans="1:16" ht="51">
      <c r="A597" s="127" t="s">
        <v>620</v>
      </c>
      <c r="B597" s="127"/>
      <c r="C597" s="128" t="s">
        <v>714</v>
      </c>
      <c r="D597" s="122">
        <v>42747</v>
      </c>
      <c r="E597" s="123" t="s">
        <v>3166</v>
      </c>
      <c r="F597" s="123" t="s">
        <v>3</v>
      </c>
      <c r="G597" s="123">
        <v>1465126</v>
      </c>
      <c r="H597" s="127"/>
      <c r="I597" s="131" t="s">
        <v>3167</v>
      </c>
      <c r="J597" s="127"/>
      <c r="K597" s="127"/>
      <c r="L597" s="127"/>
      <c r="M597" s="127"/>
      <c r="N597" s="133">
        <v>0</v>
      </c>
      <c r="O597" s="133">
        <v>5917.79</v>
      </c>
      <c r="P597" s="127" t="s">
        <v>1369</v>
      </c>
    </row>
    <row r="598" spans="1:16" ht="51">
      <c r="A598" s="127" t="s">
        <v>620</v>
      </c>
      <c r="B598" s="127"/>
      <c r="C598" s="128" t="s">
        <v>714</v>
      </c>
      <c r="D598" s="122">
        <v>42747</v>
      </c>
      <c r="E598" s="123" t="s">
        <v>3168</v>
      </c>
      <c r="F598" s="123" t="s">
        <v>3</v>
      </c>
      <c r="G598" s="123">
        <v>1465129</v>
      </c>
      <c r="H598" s="127"/>
      <c r="I598" s="131" t="s">
        <v>3169</v>
      </c>
      <c r="J598" s="127"/>
      <c r="K598" s="127"/>
      <c r="L598" s="127"/>
      <c r="M598" s="127"/>
      <c r="N598" s="133">
        <v>0</v>
      </c>
      <c r="O598" s="133">
        <v>470</v>
      </c>
      <c r="P598" s="127" t="s">
        <v>1369</v>
      </c>
    </row>
    <row r="599" spans="1:16" ht="51">
      <c r="A599" s="127" t="s">
        <v>620</v>
      </c>
      <c r="B599" s="127"/>
      <c r="C599" s="128" t="s">
        <v>714</v>
      </c>
      <c r="D599" s="122">
        <v>42747</v>
      </c>
      <c r="E599" s="123" t="s">
        <v>3170</v>
      </c>
      <c r="F599" s="123" t="s">
        <v>3</v>
      </c>
      <c r="G599" s="123">
        <v>1465203</v>
      </c>
      <c r="H599" s="127"/>
      <c r="I599" s="131" t="s">
        <v>3171</v>
      </c>
      <c r="J599" s="127"/>
      <c r="K599" s="127"/>
      <c r="L599" s="127"/>
      <c r="M599" s="127"/>
      <c r="N599" s="133">
        <v>0</v>
      </c>
      <c r="O599" s="133">
        <v>500</v>
      </c>
      <c r="P599" s="127" t="s">
        <v>1369</v>
      </c>
    </row>
    <row r="600" spans="1:16" ht="63.75">
      <c r="A600" s="127">
        <v>35</v>
      </c>
      <c r="B600" s="127"/>
      <c r="C600" s="128" t="s">
        <v>697</v>
      </c>
      <c r="D600" s="122">
        <v>42747</v>
      </c>
      <c r="E600" s="123" t="s">
        <v>3172</v>
      </c>
      <c r="F600" s="123" t="s">
        <v>3</v>
      </c>
      <c r="G600" s="123">
        <v>1465233</v>
      </c>
      <c r="H600" s="127"/>
      <c r="I600" s="131" t="s">
        <v>3173</v>
      </c>
      <c r="J600" s="127"/>
      <c r="K600" s="127"/>
      <c r="L600" s="127"/>
      <c r="M600" s="127"/>
      <c r="N600" s="133">
        <v>0</v>
      </c>
      <c r="O600" s="133">
        <v>20517</v>
      </c>
      <c r="P600" s="127" t="s">
        <v>1369</v>
      </c>
    </row>
    <row r="601" spans="1:16" ht="51">
      <c r="A601" s="127" t="s">
        <v>620</v>
      </c>
      <c r="B601" s="127"/>
      <c r="C601" s="128" t="s">
        <v>714</v>
      </c>
      <c r="D601" s="122">
        <v>42747</v>
      </c>
      <c r="E601" s="123" t="s">
        <v>3174</v>
      </c>
      <c r="F601" s="123" t="s">
        <v>3</v>
      </c>
      <c r="G601" s="123">
        <v>1465236</v>
      </c>
      <c r="H601" s="127"/>
      <c r="I601" s="131" t="s">
        <v>3175</v>
      </c>
      <c r="J601" s="127"/>
      <c r="K601" s="127"/>
      <c r="L601" s="127"/>
      <c r="M601" s="127"/>
      <c r="N601" s="133">
        <v>0</v>
      </c>
      <c r="O601" s="133">
        <v>2520.2800000000002</v>
      </c>
      <c r="P601" s="127" t="s">
        <v>1369</v>
      </c>
    </row>
    <row r="602" spans="1:16" ht="51">
      <c r="A602" s="127" t="s">
        <v>620</v>
      </c>
      <c r="B602" s="127"/>
      <c r="C602" s="128" t="s">
        <v>714</v>
      </c>
      <c r="D602" s="122">
        <v>42747</v>
      </c>
      <c r="E602" s="123" t="s">
        <v>3176</v>
      </c>
      <c r="F602" s="123" t="s">
        <v>3</v>
      </c>
      <c r="G602" s="123">
        <v>1465240</v>
      </c>
      <c r="H602" s="127"/>
      <c r="I602" s="131" t="s">
        <v>3177</v>
      </c>
      <c r="J602" s="127"/>
      <c r="K602" s="127"/>
      <c r="L602" s="127"/>
      <c r="M602" s="127"/>
      <c r="N602" s="133">
        <v>0</v>
      </c>
      <c r="O602" s="133">
        <v>2520.2800000000002</v>
      </c>
      <c r="P602" s="127" t="s">
        <v>1369</v>
      </c>
    </row>
    <row r="603" spans="1:16" ht="51">
      <c r="A603" s="127">
        <v>47</v>
      </c>
      <c r="B603" s="127"/>
      <c r="C603" s="128" t="s">
        <v>700</v>
      </c>
      <c r="D603" s="122">
        <v>42747</v>
      </c>
      <c r="E603" s="123" t="s">
        <v>3178</v>
      </c>
      <c r="F603" s="123" t="s">
        <v>3</v>
      </c>
      <c r="G603" s="123">
        <v>1465286</v>
      </c>
      <c r="H603" s="127"/>
      <c r="I603" s="131" t="s">
        <v>3179</v>
      </c>
      <c r="J603" s="127"/>
      <c r="K603" s="127"/>
      <c r="L603" s="127"/>
      <c r="M603" s="127"/>
      <c r="N603" s="133">
        <v>0</v>
      </c>
      <c r="O603" s="133">
        <v>3000</v>
      </c>
      <c r="P603" s="127" t="s">
        <v>1369</v>
      </c>
    </row>
    <row r="604" spans="1:16" ht="51">
      <c r="A604" s="127" t="s">
        <v>620</v>
      </c>
      <c r="B604" s="127"/>
      <c r="C604" s="128" t="s">
        <v>714</v>
      </c>
      <c r="D604" s="122">
        <v>42748</v>
      </c>
      <c r="E604" s="123" t="s">
        <v>3180</v>
      </c>
      <c r="F604" s="123" t="s">
        <v>3</v>
      </c>
      <c r="G604" s="123">
        <v>1465526</v>
      </c>
      <c r="H604" s="127"/>
      <c r="I604" s="131" t="s">
        <v>3181</v>
      </c>
      <c r="J604" s="127"/>
      <c r="K604" s="127"/>
      <c r="L604" s="127"/>
      <c r="M604" s="127"/>
      <c r="N604" s="133">
        <v>0</v>
      </c>
      <c r="O604" s="133">
        <v>4479.18</v>
      </c>
      <c r="P604" s="127" t="s">
        <v>1369</v>
      </c>
    </row>
    <row r="605" spans="1:16" ht="51">
      <c r="A605" s="127" t="s">
        <v>620</v>
      </c>
      <c r="B605" s="127"/>
      <c r="C605" s="128" t="s">
        <v>714</v>
      </c>
      <c r="D605" s="122">
        <v>42748</v>
      </c>
      <c r="E605" s="123" t="s">
        <v>3182</v>
      </c>
      <c r="F605" s="123" t="s">
        <v>3</v>
      </c>
      <c r="G605" s="123">
        <v>1465540</v>
      </c>
      <c r="H605" s="127"/>
      <c r="I605" s="131" t="s">
        <v>3183</v>
      </c>
      <c r="J605" s="127"/>
      <c r="K605" s="127"/>
      <c r="L605" s="127"/>
      <c r="M605" s="127"/>
      <c r="N605" s="133">
        <v>0</v>
      </c>
      <c r="O605" s="133">
        <v>3461.64</v>
      </c>
      <c r="P605" s="127" t="s">
        <v>1369</v>
      </c>
    </row>
    <row r="606" spans="1:16" ht="51">
      <c r="A606" s="127" t="s">
        <v>620</v>
      </c>
      <c r="B606" s="127"/>
      <c r="C606" s="128" t="s">
        <v>714</v>
      </c>
      <c r="D606" s="122">
        <v>42748</v>
      </c>
      <c r="E606" s="123" t="s">
        <v>3184</v>
      </c>
      <c r="F606" s="123" t="s">
        <v>3</v>
      </c>
      <c r="G606" s="123">
        <v>1465544</v>
      </c>
      <c r="H606" s="127"/>
      <c r="I606" s="131" t="s">
        <v>3185</v>
      </c>
      <c r="J606" s="127"/>
      <c r="K606" s="127"/>
      <c r="L606" s="127"/>
      <c r="M606" s="127"/>
      <c r="N606" s="133">
        <v>0</v>
      </c>
      <c r="O606" s="133">
        <v>929.34</v>
      </c>
      <c r="P606" s="127" t="s">
        <v>1369</v>
      </c>
    </row>
    <row r="607" spans="1:16" ht="51">
      <c r="A607" s="127" t="s">
        <v>627</v>
      </c>
      <c r="B607" s="127"/>
      <c r="C607" s="128" t="s">
        <v>1235</v>
      </c>
      <c r="D607" s="122">
        <v>42748</v>
      </c>
      <c r="E607" s="123" t="s">
        <v>3186</v>
      </c>
      <c r="F607" s="123" t="s">
        <v>3</v>
      </c>
      <c r="G607" s="123">
        <v>1465547</v>
      </c>
      <c r="H607" s="127"/>
      <c r="I607" s="131" t="s">
        <v>3187</v>
      </c>
      <c r="J607" s="127"/>
      <c r="K607" s="127"/>
      <c r="L607" s="127"/>
      <c r="M607" s="127"/>
      <c r="N607" s="133">
        <v>0</v>
      </c>
      <c r="O607" s="133">
        <v>3015.03</v>
      </c>
      <c r="P607" s="127" t="s">
        <v>1369</v>
      </c>
    </row>
    <row r="608" spans="1:16" ht="51">
      <c r="A608" s="127" t="s">
        <v>627</v>
      </c>
      <c r="B608" s="127"/>
      <c r="C608" s="128" t="s">
        <v>1235</v>
      </c>
      <c r="D608" s="122">
        <v>42748</v>
      </c>
      <c r="E608" s="123" t="s">
        <v>3188</v>
      </c>
      <c r="F608" s="123" t="s">
        <v>3</v>
      </c>
      <c r="G608" s="123">
        <v>1465551</v>
      </c>
      <c r="H608" s="127"/>
      <c r="I608" s="131" t="s">
        <v>3189</v>
      </c>
      <c r="J608" s="127"/>
      <c r="K608" s="127"/>
      <c r="L608" s="127"/>
      <c r="M608" s="127"/>
      <c r="N608" s="133">
        <v>0</v>
      </c>
      <c r="O608" s="133">
        <v>1101.45</v>
      </c>
      <c r="P608" s="127" t="s">
        <v>1369</v>
      </c>
    </row>
    <row r="609" spans="1:16" ht="38.25">
      <c r="A609" s="127">
        <v>25</v>
      </c>
      <c r="B609" s="127"/>
      <c r="C609" s="128" t="s">
        <v>695</v>
      </c>
      <c r="D609" s="122">
        <v>42748</v>
      </c>
      <c r="E609" s="123" t="s">
        <v>3190</v>
      </c>
      <c r="F609" s="123" t="s">
        <v>3</v>
      </c>
      <c r="G609" s="123">
        <v>1465631</v>
      </c>
      <c r="H609" s="127"/>
      <c r="I609" s="131" t="s">
        <v>3191</v>
      </c>
      <c r="J609" s="127"/>
      <c r="K609" s="127"/>
      <c r="L609" s="127"/>
      <c r="M609" s="127"/>
      <c r="N609" s="133">
        <v>0</v>
      </c>
      <c r="O609" s="133">
        <v>735</v>
      </c>
      <c r="P609" s="127" t="s">
        <v>1369</v>
      </c>
    </row>
    <row r="610" spans="1:16" ht="38.25">
      <c r="A610" s="127">
        <v>526</v>
      </c>
      <c r="B610" s="127"/>
      <c r="C610" s="128" t="s">
        <v>847</v>
      </c>
      <c r="D610" s="122">
        <v>42748</v>
      </c>
      <c r="E610" s="123" t="s">
        <v>3192</v>
      </c>
      <c r="F610" s="123" t="s">
        <v>3</v>
      </c>
      <c r="G610" s="123">
        <v>1465634</v>
      </c>
      <c r="H610" s="127"/>
      <c r="I610" s="131" t="s">
        <v>3193</v>
      </c>
      <c r="J610" s="127"/>
      <c r="K610" s="127"/>
      <c r="L610" s="127"/>
      <c r="M610" s="127"/>
      <c r="N610" s="133">
        <v>0</v>
      </c>
      <c r="O610" s="133">
        <v>15253</v>
      </c>
      <c r="P610" s="127" t="s">
        <v>1369</v>
      </c>
    </row>
    <row r="611" spans="1:16" ht="51">
      <c r="A611" s="127">
        <v>526</v>
      </c>
      <c r="B611" s="127"/>
      <c r="C611" s="128" t="s">
        <v>847</v>
      </c>
      <c r="D611" s="122">
        <v>42748</v>
      </c>
      <c r="E611" s="123" t="s">
        <v>3194</v>
      </c>
      <c r="F611" s="123" t="s">
        <v>3</v>
      </c>
      <c r="G611" s="123">
        <v>1465636</v>
      </c>
      <c r="H611" s="127"/>
      <c r="I611" s="131" t="s">
        <v>3195</v>
      </c>
      <c r="J611" s="127"/>
      <c r="K611" s="127"/>
      <c r="L611" s="127"/>
      <c r="M611" s="127"/>
      <c r="N611" s="133">
        <v>0</v>
      </c>
      <c r="O611" s="133">
        <v>33523.270000000004</v>
      </c>
      <c r="P611" s="127" t="s">
        <v>1369</v>
      </c>
    </row>
    <row r="612" spans="1:16" ht="51">
      <c r="A612" s="127" t="s">
        <v>620</v>
      </c>
      <c r="B612" s="127"/>
      <c r="C612" s="128" t="s">
        <v>714</v>
      </c>
      <c r="D612" s="122">
        <v>42748</v>
      </c>
      <c r="E612" s="123" t="s">
        <v>3196</v>
      </c>
      <c r="F612" s="123" t="s">
        <v>3</v>
      </c>
      <c r="G612" s="123">
        <v>1465417</v>
      </c>
      <c r="H612" s="127"/>
      <c r="I612" s="131" t="s">
        <v>3197</v>
      </c>
      <c r="J612" s="127"/>
      <c r="K612" s="127"/>
      <c r="L612" s="127"/>
      <c r="M612" s="127"/>
      <c r="N612" s="133">
        <v>0</v>
      </c>
      <c r="O612" s="133">
        <v>1916.9</v>
      </c>
      <c r="P612" s="127" t="s">
        <v>1369</v>
      </c>
    </row>
    <row r="613" spans="1:16" ht="51">
      <c r="A613" s="127" t="s">
        <v>620</v>
      </c>
      <c r="B613" s="127"/>
      <c r="C613" s="128" t="s">
        <v>714</v>
      </c>
      <c r="D613" s="122">
        <v>42748</v>
      </c>
      <c r="E613" s="123" t="s">
        <v>3198</v>
      </c>
      <c r="F613" s="123" t="s">
        <v>3</v>
      </c>
      <c r="G613" s="123">
        <v>1465418</v>
      </c>
      <c r="H613" s="127"/>
      <c r="I613" s="131" t="s">
        <v>3199</v>
      </c>
      <c r="J613" s="127"/>
      <c r="K613" s="127"/>
      <c r="L613" s="127"/>
      <c r="M613" s="127"/>
      <c r="N613" s="133">
        <v>0</v>
      </c>
      <c r="O613" s="133">
        <v>1075</v>
      </c>
      <c r="P613" s="127" t="s">
        <v>1369</v>
      </c>
    </row>
    <row r="614" spans="1:16" ht="51">
      <c r="A614" s="127" t="s">
        <v>620</v>
      </c>
      <c r="B614" s="127"/>
      <c r="C614" s="128" t="s">
        <v>714</v>
      </c>
      <c r="D614" s="122">
        <v>42748</v>
      </c>
      <c r="E614" s="123" t="s">
        <v>3200</v>
      </c>
      <c r="F614" s="123" t="s">
        <v>3</v>
      </c>
      <c r="G614" s="123">
        <v>1465419</v>
      </c>
      <c r="H614" s="127"/>
      <c r="I614" s="131" t="s">
        <v>3201</v>
      </c>
      <c r="J614" s="127"/>
      <c r="K614" s="127"/>
      <c r="L614" s="127"/>
      <c r="M614" s="127"/>
      <c r="N614" s="133">
        <v>0</v>
      </c>
      <c r="O614" s="133">
        <v>1092.24</v>
      </c>
      <c r="P614" s="127" t="s">
        <v>1369</v>
      </c>
    </row>
    <row r="615" spans="1:16" ht="51">
      <c r="A615" s="127" t="s">
        <v>620</v>
      </c>
      <c r="B615" s="127"/>
      <c r="C615" s="128" t="s">
        <v>714</v>
      </c>
      <c r="D615" s="122">
        <v>42748</v>
      </c>
      <c r="E615" s="123" t="s">
        <v>3202</v>
      </c>
      <c r="F615" s="123" t="s">
        <v>3</v>
      </c>
      <c r="G615" s="123">
        <v>1465420</v>
      </c>
      <c r="H615" s="127"/>
      <c r="I615" s="131" t="s">
        <v>3203</v>
      </c>
      <c r="J615" s="127"/>
      <c r="K615" s="127"/>
      <c r="L615" s="127"/>
      <c r="M615" s="127"/>
      <c r="N615" s="133">
        <v>0</v>
      </c>
      <c r="O615" s="133">
        <v>312.2</v>
      </c>
      <c r="P615" s="127" t="s">
        <v>1369</v>
      </c>
    </row>
    <row r="616" spans="1:16" ht="51">
      <c r="A616" s="127" t="s">
        <v>620</v>
      </c>
      <c r="B616" s="127"/>
      <c r="C616" s="128" t="s">
        <v>714</v>
      </c>
      <c r="D616" s="122">
        <v>42748</v>
      </c>
      <c r="E616" s="123" t="s">
        <v>3204</v>
      </c>
      <c r="F616" s="123" t="s">
        <v>3</v>
      </c>
      <c r="G616" s="123">
        <v>1465423</v>
      </c>
      <c r="H616" s="127"/>
      <c r="I616" s="131" t="s">
        <v>3205</v>
      </c>
      <c r="J616" s="127"/>
      <c r="K616" s="127"/>
      <c r="L616" s="127"/>
      <c r="M616" s="127"/>
      <c r="N616" s="133">
        <v>0</v>
      </c>
      <c r="O616" s="133">
        <v>292.22000000000003</v>
      </c>
      <c r="P616" s="127" t="s">
        <v>1369</v>
      </c>
    </row>
    <row r="617" spans="1:16" ht="51">
      <c r="A617" s="127" t="s">
        <v>620</v>
      </c>
      <c r="B617" s="127"/>
      <c r="C617" s="128" t="s">
        <v>714</v>
      </c>
      <c r="D617" s="122">
        <v>42748</v>
      </c>
      <c r="E617" s="123" t="s">
        <v>3206</v>
      </c>
      <c r="F617" s="123" t="s">
        <v>3</v>
      </c>
      <c r="G617" s="123">
        <v>1465424</v>
      </c>
      <c r="H617" s="127"/>
      <c r="I617" s="131" t="s">
        <v>3207</v>
      </c>
      <c r="J617" s="127"/>
      <c r="K617" s="127"/>
      <c r="L617" s="127"/>
      <c r="M617" s="127"/>
      <c r="N617" s="133">
        <v>0</v>
      </c>
      <c r="O617" s="133">
        <v>210.4</v>
      </c>
      <c r="P617" s="127" t="s">
        <v>1369</v>
      </c>
    </row>
    <row r="618" spans="1:16" ht="51">
      <c r="A618" s="127" t="s">
        <v>620</v>
      </c>
      <c r="B618" s="127"/>
      <c r="C618" s="128" t="s">
        <v>714</v>
      </c>
      <c r="D618" s="122">
        <v>42748</v>
      </c>
      <c r="E618" s="123" t="s">
        <v>3208</v>
      </c>
      <c r="F618" s="123" t="s">
        <v>3</v>
      </c>
      <c r="G618" s="123">
        <v>1465425</v>
      </c>
      <c r="H618" s="127"/>
      <c r="I618" s="131" t="s">
        <v>3209</v>
      </c>
      <c r="J618" s="127"/>
      <c r="K618" s="127"/>
      <c r="L618" s="127"/>
      <c r="M618" s="127"/>
      <c r="N618" s="133">
        <v>0</v>
      </c>
      <c r="O618" s="133">
        <v>56.7</v>
      </c>
      <c r="P618" s="127" t="s">
        <v>1369</v>
      </c>
    </row>
    <row r="619" spans="1:16" ht="51">
      <c r="A619" s="127">
        <v>312</v>
      </c>
      <c r="B619" s="127"/>
      <c r="C619" s="128" t="s">
        <v>810</v>
      </c>
      <c r="D619" s="122">
        <v>42748</v>
      </c>
      <c r="E619" s="123" t="s">
        <v>3210</v>
      </c>
      <c r="F619" s="123" t="s">
        <v>3</v>
      </c>
      <c r="G619" s="123">
        <v>1465426</v>
      </c>
      <c r="H619" s="127"/>
      <c r="I619" s="131" t="s">
        <v>3211</v>
      </c>
      <c r="J619" s="127"/>
      <c r="K619" s="127"/>
      <c r="L619" s="127"/>
      <c r="M619" s="127"/>
      <c r="N619" s="133">
        <v>0</v>
      </c>
      <c r="O619" s="133">
        <v>20</v>
      </c>
      <c r="P619" s="127" t="s">
        <v>1369</v>
      </c>
    </row>
    <row r="620" spans="1:16" ht="51">
      <c r="A620" s="127" t="s">
        <v>620</v>
      </c>
      <c r="B620" s="127"/>
      <c r="C620" s="128" t="s">
        <v>714</v>
      </c>
      <c r="D620" s="122">
        <v>42748</v>
      </c>
      <c r="E620" s="123" t="s">
        <v>3212</v>
      </c>
      <c r="F620" s="123" t="s">
        <v>3</v>
      </c>
      <c r="G620" s="123">
        <v>1465491</v>
      </c>
      <c r="H620" s="127"/>
      <c r="I620" s="131" t="s">
        <v>3213</v>
      </c>
      <c r="J620" s="127"/>
      <c r="K620" s="127"/>
      <c r="L620" s="127"/>
      <c r="M620" s="127"/>
      <c r="N620" s="133">
        <v>0</v>
      </c>
      <c r="O620" s="133">
        <v>100</v>
      </c>
      <c r="P620" s="127" t="s">
        <v>1369</v>
      </c>
    </row>
    <row r="621" spans="1:16" ht="38.25">
      <c r="A621" s="127">
        <v>117</v>
      </c>
      <c r="B621" s="127"/>
      <c r="C621" s="128" t="s">
        <v>723</v>
      </c>
      <c r="D621" s="122">
        <v>42748</v>
      </c>
      <c r="E621" s="123" t="s">
        <v>3214</v>
      </c>
      <c r="F621" s="123" t="s">
        <v>3</v>
      </c>
      <c r="G621" s="123">
        <v>1465516</v>
      </c>
      <c r="H621" s="127"/>
      <c r="I621" s="131" t="s">
        <v>3215</v>
      </c>
      <c r="J621" s="127"/>
      <c r="K621" s="127"/>
      <c r="L621" s="127"/>
      <c r="M621" s="127"/>
      <c r="N621" s="133">
        <v>0</v>
      </c>
      <c r="O621" s="133">
        <v>1672</v>
      </c>
      <c r="P621" s="127" t="s">
        <v>1369</v>
      </c>
    </row>
    <row r="622" spans="1:16" ht="51">
      <c r="A622" s="127" t="s">
        <v>620</v>
      </c>
      <c r="B622" s="127"/>
      <c r="C622" s="128" t="s">
        <v>714</v>
      </c>
      <c r="D622" s="122">
        <v>42748</v>
      </c>
      <c r="E622" s="123" t="s">
        <v>3216</v>
      </c>
      <c r="F622" s="123" t="s">
        <v>3</v>
      </c>
      <c r="G622" s="123">
        <v>1465603</v>
      </c>
      <c r="H622" s="127"/>
      <c r="I622" s="131" t="s">
        <v>3217</v>
      </c>
      <c r="J622" s="127"/>
      <c r="K622" s="127"/>
      <c r="L622" s="127"/>
      <c r="M622" s="127"/>
      <c r="N622" s="133">
        <v>0</v>
      </c>
      <c r="O622" s="133">
        <v>0.01</v>
      </c>
      <c r="P622" s="127" t="s">
        <v>14401</v>
      </c>
    </row>
    <row r="623" spans="1:16" ht="38.25">
      <c r="A623" s="127">
        <v>87</v>
      </c>
      <c r="B623" s="127"/>
      <c r="C623" s="128" t="s">
        <v>712</v>
      </c>
      <c r="D623" s="122">
        <v>42748</v>
      </c>
      <c r="E623" s="123" t="s">
        <v>3218</v>
      </c>
      <c r="F623" s="123" t="s">
        <v>3</v>
      </c>
      <c r="G623" s="123">
        <v>1465619</v>
      </c>
      <c r="H623" s="127"/>
      <c r="I623" s="131" t="s">
        <v>3219</v>
      </c>
      <c r="J623" s="127"/>
      <c r="K623" s="127"/>
      <c r="L623" s="127"/>
      <c r="M623" s="127"/>
      <c r="N623" s="133">
        <v>0</v>
      </c>
      <c r="O623" s="133">
        <v>298.92</v>
      </c>
      <c r="P623" s="127" t="s">
        <v>1369</v>
      </c>
    </row>
    <row r="624" spans="1:16" ht="51">
      <c r="A624" s="127">
        <v>20</v>
      </c>
      <c r="B624" s="127"/>
      <c r="C624" s="128" t="s">
        <v>694</v>
      </c>
      <c r="D624" s="122">
        <v>42748</v>
      </c>
      <c r="E624" s="123" t="s">
        <v>3220</v>
      </c>
      <c r="F624" s="123" t="s">
        <v>3</v>
      </c>
      <c r="G624" s="123">
        <v>1465705</v>
      </c>
      <c r="H624" s="127"/>
      <c r="I624" s="131" t="s">
        <v>3221</v>
      </c>
      <c r="J624" s="127"/>
      <c r="K624" s="127"/>
      <c r="L624" s="127"/>
      <c r="M624" s="127"/>
      <c r="N624" s="133">
        <v>0</v>
      </c>
      <c r="O624" s="133">
        <v>717.5</v>
      </c>
      <c r="P624" s="127" t="s">
        <v>1369</v>
      </c>
    </row>
    <row r="625" spans="1:16" ht="51">
      <c r="A625" s="127">
        <v>134</v>
      </c>
      <c r="B625" s="127"/>
      <c r="C625" s="128" t="s">
        <v>731</v>
      </c>
      <c r="D625" s="122">
        <v>42748</v>
      </c>
      <c r="E625" s="123" t="s">
        <v>3222</v>
      </c>
      <c r="F625" s="123" t="s">
        <v>3</v>
      </c>
      <c r="G625" s="123">
        <v>1465774</v>
      </c>
      <c r="H625" s="127"/>
      <c r="I625" s="131" t="s">
        <v>3223</v>
      </c>
      <c r="J625" s="127"/>
      <c r="K625" s="127"/>
      <c r="L625" s="127"/>
      <c r="M625" s="127"/>
      <c r="N625" s="133">
        <v>0</v>
      </c>
      <c r="O625" s="133">
        <v>10965.08</v>
      </c>
      <c r="P625" s="127" t="s">
        <v>1369</v>
      </c>
    </row>
    <row r="626" spans="1:16" ht="51">
      <c r="A626" s="127" t="s">
        <v>620</v>
      </c>
      <c r="B626" s="127"/>
      <c r="C626" s="128" t="s">
        <v>714</v>
      </c>
      <c r="D626" s="122">
        <v>42748</v>
      </c>
      <c r="E626" s="123" t="s">
        <v>3224</v>
      </c>
      <c r="F626" s="123" t="s">
        <v>3</v>
      </c>
      <c r="G626" s="123">
        <v>1465797</v>
      </c>
      <c r="H626" s="127"/>
      <c r="I626" s="131" t="s">
        <v>3225</v>
      </c>
      <c r="J626" s="127"/>
      <c r="K626" s="127"/>
      <c r="L626" s="127"/>
      <c r="M626" s="127"/>
      <c r="N626" s="133">
        <v>0</v>
      </c>
      <c r="O626" s="133">
        <v>29165.420000000002</v>
      </c>
      <c r="P626" s="127" t="s">
        <v>1369</v>
      </c>
    </row>
    <row r="627" spans="1:16" ht="51">
      <c r="A627" s="127" t="s">
        <v>620</v>
      </c>
      <c r="B627" s="127"/>
      <c r="C627" s="128" t="s">
        <v>714</v>
      </c>
      <c r="D627" s="122">
        <v>42748</v>
      </c>
      <c r="E627" s="123" t="s">
        <v>3226</v>
      </c>
      <c r="F627" s="123" t="s">
        <v>3</v>
      </c>
      <c r="G627" s="123">
        <v>1465802</v>
      </c>
      <c r="H627" s="127"/>
      <c r="I627" s="131" t="s">
        <v>3227</v>
      </c>
      <c r="J627" s="127"/>
      <c r="K627" s="127"/>
      <c r="L627" s="127"/>
      <c r="M627" s="127"/>
      <c r="N627" s="133">
        <v>0</v>
      </c>
      <c r="O627" s="133">
        <v>200</v>
      </c>
      <c r="P627" s="127" t="s">
        <v>1369</v>
      </c>
    </row>
    <row r="628" spans="1:16" ht="51">
      <c r="A628" s="127" t="s">
        <v>620</v>
      </c>
      <c r="B628" s="127"/>
      <c r="C628" s="128" t="s">
        <v>714</v>
      </c>
      <c r="D628" s="122">
        <v>42748</v>
      </c>
      <c r="E628" s="123" t="s">
        <v>3228</v>
      </c>
      <c r="F628" s="123" t="s">
        <v>3</v>
      </c>
      <c r="G628" s="123">
        <v>1465804</v>
      </c>
      <c r="H628" s="127"/>
      <c r="I628" s="131" t="s">
        <v>3229</v>
      </c>
      <c r="J628" s="127"/>
      <c r="K628" s="127"/>
      <c r="L628" s="127"/>
      <c r="M628" s="127"/>
      <c r="N628" s="133">
        <v>0</v>
      </c>
      <c r="O628" s="133">
        <v>345</v>
      </c>
      <c r="P628" s="127" t="s">
        <v>1369</v>
      </c>
    </row>
    <row r="629" spans="1:16" ht="51">
      <c r="A629" s="127" t="s">
        <v>620</v>
      </c>
      <c r="B629" s="127"/>
      <c r="C629" s="128" t="s">
        <v>714</v>
      </c>
      <c r="D629" s="122">
        <v>42748</v>
      </c>
      <c r="E629" s="123" t="s">
        <v>3230</v>
      </c>
      <c r="F629" s="123" t="s">
        <v>3</v>
      </c>
      <c r="G629" s="123">
        <v>1465811</v>
      </c>
      <c r="H629" s="127"/>
      <c r="I629" s="131" t="s">
        <v>3231</v>
      </c>
      <c r="J629" s="127"/>
      <c r="K629" s="127"/>
      <c r="L629" s="127"/>
      <c r="M629" s="127"/>
      <c r="N629" s="133">
        <v>0</v>
      </c>
      <c r="O629" s="133">
        <v>200</v>
      </c>
      <c r="P629" s="127" t="s">
        <v>1369</v>
      </c>
    </row>
    <row r="630" spans="1:16" ht="51">
      <c r="A630" s="127">
        <v>76</v>
      </c>
      <c r="B630" s="127"/>
      <c r="C630" s="128" t="s">
        <v>707</v>
      </c>
      <c r="D630" s="122">
        <v>42748</v>
      </c>
      <c r="E630" s="123" t="s">
        <v>3232</v>
      </c>
      <c r="F630" s="123" t="s">
        <v>3</v>
      </c>
      <c r="G630" s="123">
        <v>1465812</v>
      </c>
      <c r="H630" s="127"/>
      <c r="I630" s="131" t="s">
        <v>3233</v>
      </c>
      <c r="J630" s="127"/>
      <c r="K630" s="127"/>
      <c r="L630" s="127"/>
      <c r="M630" s="127"/>
      <c r="N630" s="133">
        <v>0</v>
      </c>
      <c r="O630" s="133">
        <v>1740</v>
      </c>
      <c r="P630" s="127" t="s">
        <v>1369</v>
      </c>
    </row>
    <row r="631" spans="1:16" ht="51">
      <c r="A631" s="127" t="s">
        <v>620</v>
      </c>
      <c r="B631" s="127"/>
      <c r="C631" s="128" t="s">
        <v>714</v>
      </c>
      <c r="D631" s="122">
        <v>42748</v>
      </c>
      <c r="E631" s="123" t="s">
        <v>3234</v>
      </c>
      <c r="F631" s="123" t="s">
        <v>3</v>
      </c>
      <c r="G631" s="123">
        <v>1465933</v>
      </c>
      <c r="H631" s="127"/>
      <c r="I631" s="131" t="s">
        <v>3235</v>
      </c>
      <c r="J631" s="127"/>
      <c r="K631" s="127"/>
      <c r="L631" s="127"/>
      <c r="M631" s="127"/>
      <c r="N631" s="133">
        <v>0</v>
      </c>
      <c r="O631" s="133">
        <v>187.9</v>
      </c>
      <c r="P631" s="127" t="s">
        <v>1369</v>
      </c>
    </row>
    <row r="632" spans="1:16" ht="51">
      <c r="A632" s="127" t="s">
        <v>620</v>
      </c>
      <c r="B632" s="127"/>
      <c r="C632" s="128" t="s">
        <v>714</v>
      </c>
      <c r="D632" s="122">
        <v>42748</v>
      </c>
      <c r="E632" s="123" t="s">
        <v>3236</v>
      </c>
      <c r="F632" s="123" t="s">
        <v>3</v>
      </c>
      <c r="G632" s="123">
        <v>1465935</v>
      </c>
      <c r="H632" s="127"/>
      <c r="I632" s="131" t="s">
        <v>3237</v>
      </c>
      <c r="J632" s="127"/>
      <c r="K632" s="127"/>
      <c r="L632" s="127"/>
      <c r="M632" s="127"/>
      <c r="N632" s="133">
        <v>0</v>
      </c>
      <c r="O632" s="133">
        <v>74.960000000000008</v>
      </c>
      <c r="P632" s="127" t="s">
        <v>1369</v>
      </c>
    </row>
    <row r="633" spans="1:16" ht="51">
      <c r="A633" s="127" t="s">
        <v>620</v>
      </c>
      <c r="B633" s="127"/>
      <c r="C633" s="128" t="s">
        <v>714</v>
      </c>
      <c r="D633" s="122">
        <v>42751</v>
      </c>
      <c r="E633" s="123" t="s">
        <v>3238</v>
      </c>
      <c r="F633" s="123" t="s">
        <v>3</v>
      </c>
      <c r="G633" s="123">
        <v>1466134</v>
      </c>
      <c r="H633" s="127"/>
      <c r="I633" s="131" t="s">
        <v>3239</v>
      </c>
      <c r="J633" s="127"/>
      <c r="K633" s="127"/>
      <c r="L633" s="127"/>
      <c r="M633" s="127"/>
      <c r="N633" s="133">
        <v>0</v>
      </c>
      <c r="O633" s="133">
        <v>1553.8500000000001</v>
      </c>
      <c r="P633" s="127" t="s">
        <v>1369</v>
      </c>
    </row>
    <row r="634" spans="1:16" ht="51">
      <c r="A634" s="127" t="s">
        <v>620</v>
      </c>
      <c r="B634" s="127"/>
      <c r="C634" s="128" t="s">
        <v>714</v>
      </c>
      <c r="D634" s="122">
        <v>42751</v>
      </c>
      <c r="E634" s="123" t="s">
        <v>3240</v>
      </c>
      <c r="F634" s="123" t="s">
        <v>3</v>
      </c>
      <c r="G634" s="123">
        <v>1466137</v>
      </c>
      <c r="H634" s="127"/>
      <c r="I634" s="131" t="s">
        <v>3241</v>
      </c>
      <c r="J634" s="127"/>
      <c r="K634" s="127"/>
      <c r="L634" s="127"/>
      <c r="M634" s="127"/>
      <c r="N634" s="133">
        <v>0</v>
      </c>
      <c r="O634" s="133">
        <v>11165.15</v>
      </c>
      <c r="P634" s="127" t="s">
        <v>1369</v>
      </c>
    </row>
    <row r="635" spans="1:16" ht="51">
      <c r="A635" s="127" t="s">
        <v>620</v>
      </c>
      <c r="B635" s="127"/>
      <c r="C635" s="128" t="s">
        <v>714</v>
      </c>
      <c r="D635" s="122">
        <v>42751</v>
      </c>
      <c r="E635" s="123" t="s">
        <v>3242</v>
      </c>
      <c r="F635" s="123" t="s">
        <v>3</v>
      </c>
      <c r="G635" s="123">
        <v>1466139</v>
      </c>
      <c r="H635" s="127"/>
      <c r="I635" s="131" t="s">
        <v>3243</v>
      </c>
      <c r="J635" s="127"/>
      <c r="K635" s="127"/>
      <c r="L635" s="127"/>
      <c r="M635" s="127"/>
      <c r="N635" s="133">
        <v>0</v>
      </c>
      <c r="O635" s="133">
        <v>5917.72</v>
      </c>
      <c r="P635" s="127" t="s">
        <v>1369</v>
      </c>
    </row>
    <row r="636" spans="1:16" ht="51">
      <c r="A636" s="127">
        <v>373</v>
      </c>
      <c r="B636" s="127"/>
      <c r="C636" s="128" t="s">
        <v>1275</v>
      </c>
      <c r="D636" s="122">
        <v>42751</v>
      </c>
      <c r="E636" s="123" t="s">
        <v>3244</v>
      </c>
      <c r="F636" s="123" t="s">
        <v>3</v>
      </c>
      <c r="G636" s="123">
        <v>1466214</v>
      </c>
      <c r="H636" s="127"/>
      <c r="I636" s="131" t="s">
        <v>3245</v>
      </c>
      <c r="J636" s="127"/>
      <c r="K636" s="127"/>
      <c r="L636" s="127"/>
      <c r="M636" s="127"/>
      <c r="N636" s="133">
        <v>0</v>
      </c>
      <c r="O636" s="133">
        <v>1160</v>
      </c>
      <c r="P636" s="127" t="s">
        <v>1369</v>
      </c>
    </row>
    <row r="637" spans="1:16" ht="51">
      <c r="A637" s="127" t="s">
        <v>620</v>
      </c>
      <c r="B637" s="127"/>
      <c r="C637" s="128" t="s">
        <v>714</v>
      </c>
      <c r="D637" s="122">
        <v>42751</v>
      </c>
      <c r="E637" s="123" t="s">
        <v>3246</v>
      </c>
      <c r="F637" s="123" t="s">
        <v>3</v>
      </c>
      <c r="G637" s="123">
        <v>1466067</v>
      </c>
      <c r="H637" s="127"/>
      <c r="I637" s="131" t="s">
        <v>3247</v>
      </c>
      <c r="J637" s="127"/>
      <c r="K637" s="127"/>
      <c r="L637" s="127"/>
      <c r="M637" s="127"/>
      <c r="N637" s="133">
        <v>0</v>
      </c>
      <c r="O637" s="133">
        <v>130</v>
      </c>
      <c r="P637" s="127" t="s">
        <v>1369</v>
      </c>
    </row>
    <row r="638" spans="1:16" ht="38.25">
      <c r="A638" s="127">
        <v>526</v>
      </c>
      <c r="B638" s="127"/>
      <c r="C638" s="128" t="s">
        <v>847</v>
      </c>
      <c r="D638" s="122">
        <v>42751</v>
      </c>
      <c r="E638" s="123" t="s">
        <v>3248</v>
      </c>
      <c r="F638" s="123" t="s">
        <v>3</v>
      </c>
      <c r="G638" s="123">
        <v>1466201</v>
      </c>
      <c r="H638" s="127"/>
      <c r="I638" s="131" t="s">
        <v>3249</v>
      </c>
      <c r="J638" s="127"/>
      <c r="K638" s="127"/>
      <c r="L638" s="127"/>
      <c r="M638" s="127"/>
      <c r="N638" s="133">
        <v>0</v>
      </c>
      <c r="O638" s="133">
        <v>195.97</v>
      </c>
      <c r="P638" s="127" t="s">
        <v>1369</v>
      </c>
    </row>
    <row r="639" spans="1:16" ht="51">
      <c r="A639" s="127" t="s">
        <v>620</v>
      </c>
      <c r="B639" s="127"/>
      <c r="C639" s="128" t="s">
        <v>714</v>
      </c>
      <c r="D639" s="122">
        <v>42751</v>
      </c>
      <c r="E639" s="123" t="s">
        <v>3250</v>
      </c>
      <c r="F639" s="123" t="s">
        <v>3</v>
      </c>
      <c r="G639" s="123">
        <v>1466344</v>
      </c>
      <c r="H639" s="127"/>
      <c r="I639" s="131" t="s">
        <v>3251</v>
      </c>
      <c r="J639" s="127"/>
      <c r="K639" s="127"/>
      <c r="L639" s="127"/>
      <c r="M639" s="127"/>
      <c r="N639" s="133">
        <v>0</v>
      </c>
      <c r="O639" s="133">
        <v>27.16</v>
      </c>
      <c r="P639" s="127" t="s">
        <v>1369</v>
      </c>
    </row>
    <row r="640" spans="1:16" ht="51">
      <c r="A640" s="127" t="s">
        <v>620</v>
      </c>
      <c r="B640" s="127"/>
      <c r="C640" s="128" t="s">
        <v>714</v>
      </c>
      <c r="D640" s="122">
        <v>42751</v>
      </c>
      <c r="E640" s="123" t="s">
        <v>3252</v>
      </c>
      <c r="F640" s="123" t="s">
        <v>3</v>
      </c>
      <c r="G640" s="123">
        <v>1466349</v>
      </c>
      <c r="H640" s="127"/>
      <c r="I640" s="131" t="s">
        <v>3253</v>
      </c>
      <c r="J640" s="127"/>
      <c r="K640" s="127"/>
      <c r="L640" s="127"/>
      <c r="M640" s="127"/>
      <c r="N640" s="133">
        <v>0</v>
      </c>
      <c r="O640" s="133">
        <v>325.87</v>
      </c>
      <c r="P640" s="127" t="s">
        <v>1369</v>
      </c>
    </row>
    <row r="641" spans="1:16" ht="38.25">
      <c r="A641" s="127">
        <v>526</v>
      </c>
      <c r="B641" s="127"/>
      <c r="C641" s="128" t="s">
        <v>847</v>
      </c>
      <c r="D641" s="122">
        <v>42752</v>
      </c>
      <c r="E641" s="123" t="s">
        <v>3254</v>
      </c>
      <c r="F641" s="123" t="s">
        <v>3</v>
      </c>
      <c r="G641" s="123">
        <v>1466699</v>
      </c>
      <c r="H641" s="127"/>
      <c r="I641" s="131" t="s">
        <v>1334</v>
      </c>
      <c r="J641" s="127"/>
      <c r="K641" s="127"/>
      <c r="L641" s="127"/>
      <c r="M641" s="127"/>
      <c r="N641" s="133">
        <v>0</v>
      </c>
      <c r="O641" s="133">
        <v>45</v>
      </c>
      <c r="P641" s="127" t="s">
        <v>1369</v>
      </c>
    </row>
    <row r="642" spans="1:16" ht="38.25">
      <c r="A642" s="127">
        <v>526</v>
      </c>
      <c r="B642" s="127"/>
      <c r="C642" s="128" t="s">
        <v>847</v>
      </c>
      <c r="D642" s="122">
        <v>42752</v>
      </c>
      <c r="E642" s="123" t="s">
        <v>3255</v>
      </c>
      <c r="F642" s="123" t="s">
        <v>3</v>
      </c>
      <c r="G642" s="123">
        <v>1466700</v>
      </c>
      <c r="H642" s="127"/>
      <c r="I642" s="131" t="s">
        <v>3256</v>
      </c>
      <c r="J642" s="127"/>
      <c r="K642" s="127"/>
      <c r="L642" s="127"/>
      <c r="M642" s="127"/>
      <c r="N642" s="133">
        <v>0</v>
      </c>
      <c r="O642" s="133">
        <v>45</v>
      </c>
      <c r="P642" s="127" t="s">
        <v>1369</v>
      </c>
    </row>
    <row r="643" spans="1:16" ht="38.25">
      <c r="A643" s="127">
        <v>582</v>
      </c>
      <c r="B643" s="127"/>
      <c r="C643" s="128" t="s">
        <v>857</v>
      </c>
      <c r="D643" s="122">
        <v>42752</v>
      </c>
      <c r="E643" s="123" t="s">
        <v>3257</v>
      </c>
      <c r="F643" s="123" t="s">
        <v>3</v>
      </c>
      <c r="G643" s="123">
        <v>1466728</v>
      </c>
      <c r="H643" s="127"/>
      <c r="I643" s="131" t="s">
        <v>3258</v>
      </c>
      <c r="J643" s="127"/>
      <c r="K643" s="127"/>
      <c r="L643" s="127"/>
      <c r="M643" s="127"/>
      <c r="N643" s="133">
        <v>0</v>
      </c>
      <c r="O643" s="133">
        <v>609</v>
      </c>
      <c r="P643" s="127" t="s">
        <v>1369</v>
      </c>
    </row>
    <row r="644" spans="1:16" ht="51">
      <c r="A644" s="127">
        <v>582</v>
      </c>
      <c r="B644" s="127"/>
      <c r="C644" s="128" t="s">
        <v>857</v>
      </c>
      <c r="D644" s="122">
        <v>42752</v>
      </c>
      <c r="E644" s="123" t="s">
        <v>3259</v>
      </c>
      <c r="F644" s="123" t="s">
        <v>3</v>
      </c>
      <c r="G644" s="123">
        <v>1466752</v>
      </c>
      <c r="H644" s="127"/>
      <c r="I644" s="131" t="s">
        <v>3260</v>
      </c>
      <c r="J644" s="127"/>
      <c r="K644" s="127"/>
      <c r="L644" s="127"/>
      <c r="M644" s="127"/>
      <c r="N644" s="133">
        <v>0</v>
      </c>
      <c r="O644" s="133">
        <v>1057</v>
      </c>
      <c r="P644" s="127" t="s">
        <v>1369</v>
      </c>
    </row>
    <row r="645" spans="1:16" ht="51">
      <c r="A645" s="127">
        <v>526</v>
      </c>
      <c r="B645" s="127"/>
      <c r="C645" s="128" t="s">
        <v>847</v>
      </c>
      <c r="D645" s="122">
        <v>42752</v>
      </c>
      <c r="E645" s="123" t="s">
        <v>3261</v>
      </c>
      <c r="F645" s="123" t="s">
        <v>3</v>
      </c>
      <c r="G645" s="123">
        <v>1466779</v>
      </c>
      <c r="H645" s="127"/>
      <c r="I645" s="131" t="s">
        <v>3262</v>
      </c>
      <c r="J645" s="127"/>
      <c r="K645" s="127"/>
      <c r="L645" s="127"/>
      <c r="M645" s="127"/>
      <c r="N645" s="133">
        <v>0</v>
      </c>
      <c r="O645" s="133">
        <v>18693</v>
      </c>
      <c r="P645" s="127" t="s">
        <v>1369</v>
      </c>
    </row>
    <row r="646" spans="1:16" ht="51">
      <c r="A646" s="127">
        <v>513</v>
      </c>
      <c r="B646" s="127"/>
      <c r="C646" s="128" t="s">
        <v>201</v>
      </c>
      <c r="D646" s="122">
        <v>42752</v>
      </c>
      <c r="E646" s="123" t="s">
        <v>3263</v>
      </c>
      <c r="F646" s="123" t="s">
        <v>3</v>
      </c>
      <c r="G646" s="123">
        <v>1466802</v>
      </c>
      <c r="H646" s="127"/>
      <c r="I646" s="131" t="s">
        <v>3264</v>
      </c>
      <c r="J646" s="127"/>
      <c r="K646" s="127"/>
      <c r="L646" s="127"/>
      <c r="M646" s="127"/>
      <c r="N646" s="133">
        <v>0</v>
      </c>
      <c r="O646" s="133">
        <v>3286</v>
      </c>
      <c r="P646" s="127" t="s">
        <v>1369</v>
      </c>
    </row>
    <row r="647" spans="1:16" ht="38.25">
      <c r="A647" s="127">
        <v>526</v>
      </c>
      <c r="B647" s="127"/>
      <c r="C647" s="128" t="s">
        <v>847</v>
      </c>
      <c r="D647" s="122">
        <v>42752</v>
      </c>
      <c r="E647" s="123" t="s">
        <v>3265</v>
      </c>
      <c r="F647" s="123" t="s">
        <v>3</v>
      </c>
      <c r="G647" s="123">
        <v>1466835</v>
      </c>
      <c r="H647" s="127"/>
      <c r="I647" s="131" t="s">
        <v>1345</v>
      </c>
      <c r="J647" s="127"/>
      <c r="K647" s="127"/>
      <c r="L647" s="127"/>
      <c r="M647" s="127"/>
      <c r="N647" s="133">
        <v>0</v>
      </c>
      <c r="O647" s="133">
        <v>155.6</v>
      </c>
      <c r="P647" s="127" t="s">
        <v>1369</v>
      </c>
    </row>
    <row r="648" spans="1:16" ht="51">
      <c r="A648" s="127" t="s">
        <v>620</v>
      </c>
      <c r="B648" s="127"/>
      <c r="C648" s="128" t="s">
        <v>714</v>
      </c>
      <c r="D648" s="122">
        <v>42752</v>
      </c>
      <c r="E648" s="123" t="s">
        <v>3266</v>
      </c>
      <c r="F648" s="123" t="s">
        <v>3</v>
      </c>
      <c r="G648" s="123">
        <v>1466840</v>
      </c>
      <c r="H648" s="127"/>
      <c r="I648" s="131" t="s">
        <v>3267</v>
      </c>
      <c r="J648" s="127"/>
      <c r="K648" s="127"/>
      <c r="L648" s="127"/>
      <c r="M648" s="127"/>
      <c r="N648" s="133">
        <v>0</v>
      </c>
      <c r="O648" s="133">
        <v>683.45</v>
      </c>
      <c r="P648" s="127" t="s">
        <v>1369</v>
      </c>
    </row>
    <row r="649" spans="1:16" ht="51">
      <c r="A649" s="127">
        <v>312</v>
      </c>
      <c r="B649" s="127"/>
      <c r="C649" s="128" t="s">
        <v>810</v>
      </c>
      <c r="D649" s="122">
        <v>42752</v>
      </c>
      <c r="E649" s="123" t="s">
        <v>3268</v>
      </c>
      <c r="F649" s="123" t="s">
        <v>3</v>
      </c>
      <c r="G649" s="123">
        <v>1466843</v>
      </c>
      <c r="H649" s="127"/>
      <c r="I649" s="131" t="s">
        <v>3269</v>
      </c>
      <c r="J649" s="127"/>
      <c r="K649" s="127"/>
      <c r="L649" s="127"/>
      <c r="M649" s="127"/>
      <c r="N649" s="133">
        <v>0</v>
      </c>
      <c r="O649" s="133">
        <v>914</v>
      </c>
      <c r="P649" s="127" t="s">
        <v>1369</v>
      </c>
    </row>
    <row r="650" spans="1:16" ht="38.25">
      <c r="A650" s="127">
        <v>16</v>
      </c>
      <c r="B650" s="127"/>
      <c r="C650" s="128" t="s">
        <v>693</v>
      </c>
      <c r="D650" s="122">
        <v>42752</v>
      </c>
      <c r="E650" s="123" t="s">
        <v>3270</v>
      </c>
      <c r="F650" s="123" t="s">
        <v>3</v>
      </c>
      <c r="G650" s="123">
        <v>1466845</v>
      </c>
      <c r="H650" s="127"/>
      <c r="I650" s="131" t="s">
        <v>3271</v>
      </c>
      <c r="J650" s="127"/>
      <c r="K650" s="127"/>
      <c r="L650" s="127"/>
      <c r="M650" s="127"/>
      <c r="N650" s="133">
        <v>0</v>
      </c>
      <c r="O650" s="133">
        <v>25</v>
      </c>
      <c r="P650" s="127" t="s">
        <v>1369</v>
      </c>
    </row>
    <row r="651" spans="1:16" ht="38.25">
      <c r="A651" s="127">
        <v>526</v>
      </c>
      <c r="B651" s="127"/>
      <c r="C651" s="128" t="s">
        <v>847</v>
      </c>
      <c r="D651" s="122">
        <v>42752</v>
      </c>
      <c r="E651" s="123" t="s">
        <v>3272</v>
      </c>
      <c r="F651" s="123" t="s">
        <v>3</v>
      </c>
      <c r="G651" s="123">
        <v>1466847</v>
      </c>
      <c r="H651" s="127"/>
      <c r="I651" s="131" t="s">
        <v>3273</v>
      </c>
      <c r="J651" s="127"/>
      <c r="K651" s="127"/>
      <c r="L651" s="127"/>
      <c r="M651" s="127"/>
      <c r="N651" s="133">
        <v>0</v>
      </c>
      <c r="O651" s="133">
        <v>2208</v>
      </c>
      <c r="P651" s="127" t="s">
        <v>1369</v>
      </c>
    </row>
    <row r="652" spans="1:16" ht="38.25">
      <c r="A652" s="127">
        <v>526</v>
      </c>
      <c r="B652" s="127"/>
      <c r="C652" s="128" t="s">
        <v>847</v>
      </c>
      <c r="D652" s="122">
        <v>42752</v>
      </c>
      <c r="E652" s="123" t="s">
        <v>3274</v>
      </c>
      <c r="F652" s="123" t="s">
        <v>3</v>
      </c>
      <c r="G652" s="123">
        <v>1466873</v>
      </c>
      <c r="H652" s="127"/>
      <c r="I652" s="131" t="s">
        <v>3275</v>
      </c>
      <c r="J652" s="127"/>
      <c r="K652" s="127"/>
      <c r="L652" s="127"/>
      <c r="M652" s="127"/>
      <c r="N652" s="133">
        <v>0</v>
      </c>
      <c r="O652" s="133">
        <v>2100</v>
      </c>
      <c r="P652" s="127" t="s">
        <v>1369</v>
      </c>
    </row>
    <row r="653" spans="1:16" ht="51">
      <c r="A653" s="127">
        <v>526</v>
      </c>
      <c r="B653" s="127"/>
      <c r="C653" s="128" t="s">
        <v>847</v>
      </c>
      <c r="D653" s="122">
        <v>42752</v>
      </c>
      <c r="E653" s="123" t="s">
        <v>3276</v>
      </c>
      <c r="F653" s="123" t="s">
        <v>3</v>
      </c>
      <c r="G653" s="123">
        <v>1466877</v>
      </c>
      <c r="H653" s="127"/>
      <c r="I653" s="131" t="s">
        <v>3277</v>
      </c>
      <c r="J653" s="127"/>
      <c r="K653" s="127"/>
      <c r="L653" s="127"/>
      <c r="M653" s="127"/>
      <c r="N653" s="133">
        <v>0</v>
      </c>
      <c r="O653" s="133">
        <v>76</v>
      </c>
      <c r="P653" s="127" t="s">
        <v>1369</v>
      </c>
    </row>
    <row r="654" spans="1:16" ht="38.25">
      <c r="A654" s="127">
        <v>526</v>
      </c>
      <c r="B654" s="127"/>
      <c r="C654" s="128" t="s">
        <v>847</v>
      </c>
      <c r="D654" s="122">
        <v>42752</v>
      </c>
      <c r="E654" s="123" t="s">
        <v>3278</v>
      </c>
      <c r="F654" s="123" t="s">
        <v>3</v>
      </c>
      <c r="G654" s="123">
        <v>1466878</v>
      </c>
      <c r="H654" s="127"/>
      <c r="I654" s="131" t="s">
        <v>3279</v>
      </c>
      <c r="J654" s="127"/>
      <c r="K654" s="127"/>
      <c r="L654" s="127"/>
      <c r="M654" s="127"/>
      <c r="N654" s="133">
        <v>0</v>
      </c>
      <c r="O654" s="133">
        <v>76</v>
      </c>
      <c r="P654" s="127" t="s">
        <v>1369</v>
      </c>
    </row>
    <row r="655" spans="1:16" ht="38.25">
      <c r="A655" s="127">
        <v>526</v>
      </c>
      <c r="B655" s="127"/>
      <c r="C655" s="128" t="s">
        <v>847</v>
      </c>
      <c r="D655" s="122">
        <v>42752</v>
      </c>
      <c r="E655" s="123" t="s">
        <v>3280</v>
      </c>
      <c r="F655" s="123" t="s">
        <v>3</v>
      </c>
      <c r="G655" s="123">
        <v>1466958</v>
      </c>
      <c r="H655" s="127"/>
      <c r="I655" s="131" t="s">
        <v>3281</v>
      </c>
      <c r="J655" s="127"/>
      <c r="K655" s="127"/>
      <c r="L655" s="127"/>
      <c r="M655" s="127"/>
      <c r="N655" s="133">
        <v>0</v>
      </c>
      <c r="O655" s="133">
        <v>1800</v>
      </c>
      <c r="P655" s="127" t="s">
        <v>1369</v>
      </c>
    </row>
    <row r="656" spans="1:16" ht="51">
      <c r="A656" s="127" t="s">
        <v>620</v>
      </c>
      <c r="B656" s="127"/>
      <c r="C656" s="128" t="s">
        <v>714</v>
      </c>
      <c r="D656" s="122">
        <v>42753</v>
      </c>
      <c r="E656" s="123" t="s">
        <v>3282</v>
      </c>
      <c r="F656" s="123" t="s">
        <v>3</v>
      </c>
      <c r="G656" s="123">
        <v>1467161</v>
      </c>
      <c r="H656" s="127"/>
      <c r="I656" s="131" t="s">
        <v>3283</v>
      </c>
      <c r="J656" s="127"/>
      <c r="K656" s="127"/>
      <c r="L656" s="127"/>
      <c r="M656" s="127"/>
      <c r="N656" s="133">
        <v>0</v>
      </c>
      <c r="O656" s="133">
        <v>943.53</v>
      </c>
      <c r="P656" s="127" t="s">
        <v>1369</v>
      </c>
    </row>
    <row r="657" spans="1:16" ht="51">
      <c r="A657" s="127" t="s">
        <v>620</v>
      </c>
      <c r="B657" s="127"/>
      <c r="C657" s="128" t="s">
        <v>714</v>
      </c>
      <c r="D657" s="122">
        <v>42753</v>
      </c>
      <c r="E657" s="123" t="s">
        <v>3284</v>
      </c>
      <c r="F657" s="123" t="s">
        <v>3</v>
      </c>
      <c r="G657" s="123">
        <v>1467163</v>
      </c>
      <c r="H657" s="127"/>
      <c r="I657" s="131" t="s">
        <v>3285</v>
      </c>
      <c r="J657" s="127"/>
      <c r="K657" s="127"/>
      <c r="L657" s="127"/>
      <c r="M657" s="127"/>
      <c r="N657" s="133">
        <v>0</v>
      </c>
      <c r="O657" s="133">
        <v>5694.32</v>
      </c>
      <c r="P657" s="127" t="s">
        <v>1369</v>
      </c>
    </row>
    <row r="658" spans="1:16" ht="51">
      <c r="A658" s="127" t="s">
        <v>620</v>
      </c>
      <c r="B658" s="127"/>
      <c r="C658" s="128" t="s">
        <v>714</v>
      </c>
      <c r="D658" s="122">
        <v>42753</v>
      </c>
      <c r="E658" s="123" t="s">
        <v>3286</v>
      </c>
      <c r="F658" s="123" t="s">
        <v>3</v>
      </c>
      <c r="G658" s="123">
        <v>1467164</v>
      </c>
      <c r="H658" s="127"/>
      <c r="I658" s="131" t="s">
        <v>3287</v>
      </c>
      <c r="J658" s="127"/>
      <c r="K658" s="127"/>
      <c r="L658" s="127"/>
      <c r="M658" s="127"/>
      <c r="N658" s="133">
        <v>0</v>
      </c>
      <c r="O658" s="133">
        <v>2205.5700000000002</v>
      </c>
      <c r="P658" s="127" t="s">
        <v>1369</v>
      </c>
    </row>
    <row r="659" spans="1:16" ht="51">
      <c r="A659" s="127" t="s">
        <v>620</v>
      </c>
      <c r="B659" s="127"/>
      <c r="C659" s="128" t="s">
        <v>714</v>
      </c>
      <c r="D659" s="122">
        <v>42753</v>
      </c>
      <c r="E659" s="123" t="s">
        <v>3288</v>
      </c>
      <c r="F659" s="123" t="s">
        <v>3</v>
      </c>
      <c r="G659" s="123">
        <v>1467165</v>
      </c>
      <c r="H659" s="127"/>
      <c r="I659" s="131" t="s">
        <v>3289</v>
      </c>
      <c r="J659" s="127"/>
      <c r="K659" s="127"/>
      <c r="L659" s="127"/>
      <c r="M659" s="127"/>
      <c r="N659" s="133">
        <v>0</v>
      </c>
      <c r="O659" s="133">
        <v>2647.39</v>
      </c>
      <c r="P659" s="127" t="s">
        <v>1369</v>
      </c>
    </row>
    <row r="660" spans="1:16" ht="51">
      <c r="A660" s="127" t="s">
        <v>620</v>
      </c>
      <c r="B660" s="127"/>
      <c r="C660" s="128" t="s">
        <v>714</v>
      </c>
      <c r="D660" s="122">
        <v>42753</v>
      </c>
      <c r="E660" s="123" t="s">
        <v>3290</v>
      </c>
      <c r="F660" s="123" t="s">
        <v>3</v>
      </c>
      <c r="G660" s="123">
        <v>1467168</v>
      </c>
      <c r="H660" s="127"/>
      <c r="I660" s="131" t="s">
        <v>3291</v>
      </c>
      <c r="J660" s="127"/>
      <c r="K660" s="127"/>
      <c r="L660" s="127"/>
      <c r="M660" s="127"/>
      <c r="N660" s="133">
        <v>0</v>
      </c>
      <c r="O660" s="133">
        <v>1384.6000000000001</v>
      </c>
      <c r="P660" s="127" t="s">
        <v>1369</v>
      </c>
    </row>
    <row r="661" spans="1:16" ht="51">
      <c r="A661" s="127" t="s">
        <v>620</v>
      </c>
      <c r="B661" s="127"/>
      <c r="C661" s="128" t="s">
        <v>714</v>
      </c>
      <c r="D661" s="122">
        <v>42753</v>
      </c>
      <c r="E661" s="123" t="s">
        <v>3292</v>
      </c>
      <c r="F661" s="123" t="s">
        <v>3</v>
      </c>
      <c r="G661" s="123">
        <v>1467174</v>
      </c>
      <c r="H661" s="127"/>
      <c r="I661" s="131" t="s">
        <v>3293</v>
      </c>
      <c r="J661" s="127"/>
      <c r="K661" s="127"/>
      <c r="L661" s="127"/>
      <c r="M661" s="127"/>
      <c r="N661" s="133">
        <v>0</v>
      </c>
      <c r="O661" s="133">
        <v>512.61</v>
      </c>
      <c r="P661" s="127" t="s">
        <v>1369</v>
      </c>
    </row>
    <row r="662" spans="1:16" ht="51">
      <c r="A662" s="127" t="s">
        <v>620</v>
      </c>
      <c r="B662" s="127"/>
      <c r="C662" s="128" t="s">
        <v>714</v>
      </c>
      <c r="D662" s="122">
        <v>42753</v>
      </c>
      <c r="E662" s="123" t="s">
        <v>3294</v>
      </c>
      <c r="F662" s="123" t="s">
        <v>3</v>
      </c>
      <c r="G662" s="123">
        <v>1467176</v>
      </c>
      <c r="H662" s="127"/>
      <c r="I662" s="131" t="s">
        <v>3295</v>
      </c>
      <c r="J662" s="127"/>
      <c r="K662" s="127"/>
      <c r="L662" s="127"/>
      <c r="M662" s="127"/>
      <c r="N662" s="133">
        <v>0</v>
      </c>
      <c r="O662" s="133">
        <v>6376.66</v>
      </c>
      <c r="P662" s="127" t="s">
        <v>1369</v>
      </c>
    </row>
    <row r="663" spans="1:16" ht="51">
      <c r="A663" s="127">
        <v>291</v>
      </c>
      <c r="B663" s="127"/>
      <c r="C663" s="128" t="s">
        <v>795</v>
      </c>
      <c r="D663" s="122">
        <v>42753</v>
      </c>
      <c r="E663" s="123" t="s">
        <v>3296</v>
      </c>
      <c r="F663" s="123" t="s">
        <v>3</v>
      </c>
      <c r="G663" s="123">
        <v>1467184</v>
      </c>
      <c r="H663" s="127"/>
      <c r="I663" s="131" t="s">
        <v>3297</v>
      </c>
      <c r="J663" s="127"/>
      <c r="K663" s="127"/>
      <c r="L663" s="127"/>
      <c r="M663" s="127"/>
      <c r="N663" s="133">
        <v>0</v>
      </c>
      <c r="O663" s="133">
        <v>600</v>
      </c>
      <c r="P663" s="127" t="s">
        <v>1369</v>
      </c>
    </row>
    <row r="664" spans="1:16" ht="51">
      <c r="A664" s="127">
        <v>373</v>
      </c>
      <c r="B664" s="127"/>
      <c r="C664" s="128" t="s">
        <v>1275</v>
      </c>
      <c r="D664" s="122">
        <v>42753</v>
      </c>
      <c r="E664" s="123" t="s">
        <v>3298</v>
      </c>
      <c r="F664" s="123" t="s">
        <v>3</v>
      </c>
      <c r="G664" s="123">
        <v>1467261</v>
      </c>
      <c r="H664" s="127"/>
      <c r="I664" s="131" t="s">
        <v>3299</v>
      </c>
      <c r="J664" s="127"/>
      <c r="K664" s="127"/>
      <c r="L664" s="127"/>
      <c r="M664" s="127"/>
      <c r="N664" s="133">
        <v>0</v>
      </c>
      <c r="O664" s="133">
        <v>8004</v>
      </c>
      <c r="P664" s="127" t="s">
        <v>1369</v>
      </c>
    </row>
    <row r="665" spans="1:16" ht="51">
      <c r="A665" s="127">
        <v>133</v>
      </c>
      <c r="B665" s="127"/>
      <c r="C665" s="128" t="s">
        <v>730</v>
      </c>
      <c r="D665" s="122">
        <v>42753</v>
      </c>
      <c r="E665" s="123" t="s">
        <v>3300</v>
      </c>
      <c r="F665" s="123" t="s">
        <v>3</v>
      </c>
      <c r="G665" s="123">
        <v>1467105</v>
      </c>
      <c r="H665" s="127"/>
      <c r="I665" s="131" t="s">
        <v>3301</v>
      </c>
      <c r="J665" s="127"/>
      <c r="K665" s="127"/>
      <c r="L665" s="127"/>
      <c r="M665" s="127"/>
      <c r="N665" s="133">
        <v>0</v>
      </c>
      <c r="O665" s="133">
        <v>17</v>
      </c>
      <c r="P665" s="127" t="s">
        <v>1369</v>
      </c>
    </row>
    <row r="666" spans="1:16" ht="38.25">
      <c r="A666" s="127">
        <v>526</v>
      </c>
      <c r="B666" s="127"/>
      <c r="C666" s="128" t="s">
        <v>847</v>
      </c>
      <c r="D666" s="122">
        <v>42753</v>
      </c>
      <c r="E666" s="123" t="s">
        <v>3302</v>
      </c>
      <c r="F666" s="123" t="s">
        <v>3</v>
      </c>
      <c r="G666" s="123">
        <v>1467137</v>
      </c>
      <c r="H666" s="127"/>
      <c r="I666" s="131" t="s">
        <v>3303</v>
      </c>
      <c r="J666" s="127"/>
      <c r="K666" s="127"/>
      <c r="L666" s="127"/>
      <c r="M666" s="127"/>
      <c r="N666" s="133">
        <v>0</v>
      </c>
      <c r="O666" s="133">
        <v>45</v>
      </c>
      <c r="P666" s="127" t="s">
        <v>1369</v>
      </c>
    </row>
    <row r="667" spans="1:16" ht="51">
      <c r="A667" s="127" t="s">
        <v>620</v>
      </c>
      <c r="B667" s="127"/>
      <c r="C667" s="128" t="s">
        <v>714</v>
      </c>
      <c r="D667" s="122">
        <v>42753</v>
      </c>
      <c r="E667" s="123" t="s">
        <v>3304</v>
      </c>
      <c r="F667" s="123" t="s">
        <v>3</v>
      </c>
      <c r="G667" s="123">
        <v>1467177</v>
      </c>
      <c r="H667" s="127"/>
      <c r="I667" s="131" t="s">
        <v>3305</v>
      </c>
      <c r="J667" s="127"/>
      <c r="K667" s="127"/>
      <c r="L667" s="127"/>
      <c r="M667" s="127"/>
      <c r="N667" s="133">
        <v>0</v>
      </c>
      <c r="O667" s="133">
        <v>3028.78</v>
      </c>
      <c r="P667" s="127" t="s">
        <v>1369</v>
      </c>
    </row>
    <row r="668" spans="1:16" ht="51">
      <c r="A668" s="127" t="s">
        <v>620</v>
      </c>
      <c r="B668" s="127"/>
      <c r="C668" s="128" t="s">
        <v>714</v>
      </c>
      <c r="D668" s="122">
        <v>42753</v>
      </c>
      <c r="E668" s="123" t="s">
        <v>3306</v>
      </c>
      <c r="F668" s="123" t="s">
        <v>3</v>
      </c>
      <c r="G668" s="123">
        <v>1467178</v>
      </c>
      <c r="H668" s="127"/>
      <c r="I668" s="131" t="s">
        <v>3307</v>
      </c>
      <c r="J668" s="127"/>
      <c r="K668" s="127"/>
      <c r="L668" s="127"/>
      <c r="M668" s="127"/>
      <c r="N668" s="133">
        <v>0</v>
      </c>
      <c r="O668" s="133">
        <v>224.68</v>
      </c>
      <c r="P668" s="127" t="s">
        <v>1369</v>
      </c>
    </row>
    <row r="669" spans="1:16" ht="38.25">
      <c r="A669" s="127">
        <v>223</v>
      </c>
      <c r="B669" s="127"/>
      <c r="C669" s="128" t="s">
        <v>766</v>
      </c>
      <c r="D669" s="122">
        <v>42753</v>
      </c>
      <c r="E669" s="123" t="s">
        <v>3308</v>
      </c>
      <c r="F669" s="123" t="s">
        <v>3</v>
      </c>
      <c r="G669" s="123">
        <v>1467235</v>
      </c>
      <c r="H669" s="127"/>
      <c r="I669" s="131" t="s">
        <v>3309</v>
      </c>
      <c r="J669" s="127"/>
      <c r="K669" s="127"/>
      <c r="L669" s="127"/>
      <c r="M669" s="127"/>
      <c r="N669" s="133">
        <v>0</v>
      </c>
      <c r="O669" s="133">
        <v>2500</v>
      </c>
      <c r="P669" s="127" t="s">
        <v>1369</v>
      </c>
    </row>
    <row r="670" spans="1:16" ht="38.25">
      <c r="A670" s="127">
        <v>223</v>
      </c>
      <c r="B670" s="127"/>
      <c r="C670" s="128" t="s">
        <v>766</v>
      </c>
      <c r="D670" s="122">
        <v>42753</v>
      </c>
      <c r="E670" s="123" t="s">
        <v>3310</v>
      </c>
      <c r="F670" s="123" t="s">
        <v>3</v>
      </c>
      <c r="G670" s="123">
        <v>1467239</v>
      </c>
      <c r="H670" s="127"/>
      <c r="I670" s="131" t="s">
        <v>3311</v>
      </c>
      <c r="J670" s="127"/>
      <c r="K670" s="127"/>
      <c r="L670" s="127"/>
      <c r="M670" s="127"/>
      <c r="N670" s="133">
        <v>0</v>
      </c>
      <c r="O670" s="133">
        <v>391</v>
      </c>
      <c r="P670" s="127" t="s">
        <v>1369</v>
      </c>
    </row>
    <row r="671" spans="1:16" ht="38.25">
      <c r="A671" s="127">
        <v>223</v>
      </c>
      <c r="B671" s="127"/>
      <c r="C671" s="128" t="s">
        <v>766</v>
      </c>
      <c r="D671" s="122">
        <v>42753</v>
      </c>
      <c r="E671" s="123" t="s">
        <v>3312</v>
      </c>
      <c r="F671" s="123" t="s">
        <v>3</v>
      </c>
      <c r="G671" s="123">
        <v>1467242</v>
      </c>
      <c r="H671" s="127"/>
      <c r="I671" s="131" t="s">
        <v>3313</v>
      </c>
      <c r="J671" s="127"/>
      <c r="K671" s="127"/>
      <c r="L671" s="127"/>
      <c r="M671" s="127"/>
      <c r="N671" s="133">
        <v>0</v>
      </c>
      <c r="O671" s="133">
        <v>778</v>
      </c>
      <c r="P671" s="127" t="s">
        <v>1369</v>
      </c>
    </row>
    <row r="672" spans="1:16" ht="51">
      <c r="A672" s="127">
        <v>344</v>
      </c>
      <c r="B672" s="127"/>
      <c r="C672" s="128" t="s">
        <v>819</v>
      </c>
      <c r="D672" s="122">
        <v>42753</v>
      </c>
      <c r="E672" s="123" t="s">
        <v>3314</v>
      </c>
      <c r="F672" s="123" t="s">
        <v>3</v>
      </c>
      <c r="G672" s="123">
        <v>1467252</v>
      </c>
      <c r="H672" s="127"/>
      <c r="I672" s="131" t="s">
        <v>3315</v>
      </c>
      <c r="J672" s="127"/>
      <c r="K672" s="127"/>
      <c r="L672" s="127"/>
      <c r="M672" s="127"/>
      <c r="N672" s="133">
        <v>0</v>
      </c>
      <c r="O672" s="133">
        <v>49.15</v>
      </c>
      <c r="P672" s="127" t="s">
        <v>1369</v>
      </c>
    </row>
    <row r="673" spans="1:16" ht="51">
      <c r="A673" s="127">
        <v>344</v>
      </c>
      <c r="B673" s="127"/>
      <c r="C673" s="128" t="s">
        <v>819</v>
      </c>
      <c r="D673" s="122">
        <v>42753</v>
      </c>
      <c r="E673" s="123" t="s">
        <v>3316</v>
      </c>
      <c r="F673" s="123" t="s">
        <v>3</v>
      </c>
      <c r="G673" s="123">
        <v>1467256</v>
      </c>
      <c r="H673" s="127"/>
      <c r="I673" s="131" t="s">
        <v>3315</v>
      </c>
      <c r="J673" s="127"/>
      <c r="K673" s="127"/>
      <c r="L673" s="127"/>
      <c r="M673" s="127"/>
      <c r="N673" s="133">
        <v>0</v>
      </c>
      <c r="O673" s="133">
        <v>1361.06</v>
      </c>
      <c r="P673" s="127" t="s">
        <v>1369</v>
      </c>
    </row>
    <row r="674" spans="1:16" ht="51">
      <c r="A674" s="127" t="s">
        <v>620</v>
      </c>
      <c r="B674" s="127"/>
      <c r="C674" s="128" t="s">
        <v>714</v>
      </c>
      <c r="D674" s="122">
        <v>42753</v>
      </c>
      <c r="E674" s="123" t="s">
        <v>3317</v>
      </c>
      <c r="F674" s="123" t="s">
        <v>3</v>
      </c>
      <c r="G674" s="123">
        <v>1467342</v>
      </c>
      <c r="H674" s="127"/>
      <c r="I674" s="131" t="s">
        <v>3318</v>
      </c>
      <c r="J674" s="127"/>
      <c r="K674" s="127"/>
      <c r="L674" s="127"/>
      <c r="M674" s="127"/>
      <c r="N674" s="133">
        <v>0</v>
      </c>
      <c r="O674" s="133">
        <v>3899.2000000000003</v>
      </c>
      <c r="P674" s="127" t="s">
        <v>1369</v>
      </c>
    </row>
    <row r="675" spans="1:16" ht="51">
      <c r="A675" s="127" t="s">
        <v>620</v>
      </c>
      <c r="B675" s="127"/>
      <c r="C675" s="128" t="s">
        <v>714</v>
      </c>
      <c r="D675" s="122">
        <v>42753</v>
      </c>
      <c r="E675" s="123" t="s">
        <v>3319</v>
      </c>
      <c r="F675" s="123" t="s">
        <v>3</v>
      </c>
      <c r="G675" s="123">
        <v>1467351</v>
      </c>
      <c r="H675" s="127"/>
      <c r="I675" s="131" t="s">
        <v>3320</v>
      </c>
      <c r="J675" s="127"/>
      <c r="K675" s="127"/>
      <c r="L675" s="127"/>
      <c r="M675" s="127"/>
      <c r="N675" s="133">
        <v>0</v>
      </c>
      <c r="O675" s="133">
        <v>6452.99</v>
      </c>
      <c r="P675" s="127" t="s">
        <v>1369</v>
      </c>
    </row>
    <row r="676" spans="1:16" ht="51">
      <c r="A676" s="127" t="s">
        <v>620</v>
      </c>
      <c r="B676" s="127"/>
      <c r="C676" s="128" t="s">
        <v>714</v>
      </c>
      <c r="D676" s="122">
        <v>42753</v>
      </c>
      <c r="E676" s="123" t="s">
        <v>3321</v>
      </c>
      <c r="F676" s="123" t="s">
        <v>3</v>
      </c>
      <c r="G676" s="123">
        <v>1467376</v>
      </c>
      <c r="H676" s="127"/>
      <c r="I676" s="131" t="s">
        <v>3322</v>
      </c>
      <c r="J676" s="127"/>
      <c r="K676" s="127"/>
      <c r="L676" s="127"/>
      <c r="M676" s="127"/>
      <c r="N676" s="133">
        <v>0</v>
      </c>
      <c r="O676" s="133">
        <v>1000</v>
      </c>
      <c r="P676" s="127" t="s">
        <v>1369</v>
      </c>
    </row>
    <row r="677" spans="1:16" ht="51">
      <c r="A677" s="127" t="s">
        <v>620</v>
      </c>
      <c r="B677" s="127"/>
      <c r="C677" s="128" t="s">
        <v>714</v>
      </c>
      <c r="D677" s="122">
        <v>42753</v>
      </c>
      <c r="E677" s="123" t="s">
        <v>3323</v>
      </c>
      <c r="F677" s="123" t="s">
        <v>3</v>
      </c>
      <c r="G677" s="123">
        <v>1467383</v>
      </c>
      <c r="H677" s="127"/>
      <c r="I677" s="131" t="s">
        <v>3324</v>
      </c>
      <c r="J677" s="127"/>
      <c r="K677" s="127"/>
      <c r="L677" s="127"/>
      <c r="M677" s="127"/>
      <c r="N677" s="133">
        <v>0</v>
      </c>
      <c r="O677" s="133">
        <v>7173.75</v>
      </c>
      <c r="P677" s="127" t="s">
        <v>1369</v>
      </c>
    </row>
    <row r="678" spans="1:16" ht="38.25">
      <c r="A678" s="127">
        <v>223</v>
      </c>
      <c r="B678" s="127"/>
      <c r="C678" s="128" t="s">
        <v>766</v>
      </c>
      <c r="D678" s="122">
        <v>42753</v>
      </c>
      <c r="E678" s="123" t="s">
        <v>3325</v>
      </c>
      <c r="F678" s="123" t="s">
        <v>3</v>
      </c>
      <c r="G678" s="123">
        <v>1467398</v>
      </c>
      <c r="H678" s="127"/>
      <c r="I678" s="131" t="s">
        <v>3326</v>
      </c>
      <c r="J678" s="127"/>
      <c r="K678" s="127"/>
      <c r="L678" s="127"/>
      <c r="M678" s="127"/>
      <c r="N678" s="133">
        <v>0</v>
      </c>
      <c r="O678" s="133">
        <v>1073</v>
      </c>
      <c r="P678" s="127" t="s">
        <v>1369</v>
      </c>
    </row>
    <row r="679" spans="1:16" ht="38.25">
      <c r="A679" s="127">
        <v>526</v>
      </c>
      <c r="B679" s="127"/>
      <c r="C679" s="128" t="s">
        <v>847</v>
      </c>
      <c r="D679" s="122">
        <v>42753</v>
      </c>
      <c r="E679" s="123" t="s">
        <v>3327</v>
      </c>
      <c r="F679" s="123" t="s">
        <v>3</v>
      </c>
      <c r="G679" s="123">
        <v>1467410</v>
      </c>
      <c r="H679" s="127"/>
      <c r="I679" s="131" t="s">
        <v>3328</v>
      </c>
      <c r="J679" s="127"/>
      <c r="K679" s="127"/>
      <c r="L679" s="127"/>
      <c r="M679" s="127"/>
      <c r="N679" s="133">
        <v>0</v>
      </c>
      <c r="O679" s="133">
        <v>297.34000000000003</v>
      </c>
      <c r="P679" s="127" t="s">
        <v>1369</v>
      </c>
    </row>
    <row r="680" spans="1:16" ht="51">
      <c r="A680" s="127" t="s">
        <v>620</v>
      </c>
      <c r="B680" s="127"/>
      <c r="C680" s="128" t="s">
        <v>714</v>
      </c>
      <c r="D680" s="122">
        <v>42753</v>
      </c>
      <c r="E680" s="123" t="s">
        <v>3329</v>
      </c>
      <c r="F680" s="123" t="s">
        <v>3</v>
      </c>
      <c r="G680" s="123">
        <v>1467471</v>
      </c>
      <c r="H680" s="127"/>
      <c r="I680" s="131" t="s">
        <v>3330</v>
      </c>
      <c r="J680" s="127"/>
      <c r="K680" s="127"/>
      <c r="L680" s="127"/>
      <c r="M680" s="127"/>
      <c r="N680" s="133">
        <v>0</v>
      </c>
      <c r="O680" s="133">
        <v>18</v>
      </c>
      <c r="P680" s="127" t="s">
        <v>1369</v>
      </c>
    </row>
    <row r="681" spans="1:16" ht="51">
      <c r="A681" s="127" t="s">
        <v>620</v>
      </c>
      <c r="B681" s="127"/>
      <c r="C681" s="128" t="s">
        <v>714</v>
      </c>
      <c r="D681" s="122">
        <v>42754</v>
      </c>
      <c r="E681" s="123" t="s">
        <v>3331</v>
      </c>
      <c r="F681" s="123" t="s">
        <v>3</v>
      </c>
      <c r="G681" s="123">
        <v>1467694</v>
      </c>
      <c r="H681" s="127"/>
      <c r="I681" s="131" t="s">
        <v>3332</v>
      </c>
      <c r="J681" s="127"/>
      <c r="K681" s="127"/>
      <c r="L681" s="127"/>
      <c r="M681" s="127"/>
      <c r="N681" s="133">
        <v>0</v>
      </c>
      <c r="O681" s="133">
        <v>1098.28</v>
      </c>
      <c r="P681" s="127" t="s">
        <v>1369</v>
      </c>
    </row>
    <row r="682" spans="1:16" ht="51">
      <c r="A682" s="127" t="s">
        <v>620</v>
      </c>
      <c r="B682" s="127"/>
      <c r="C682" s="128" t="s">
        <v>714</v>
      </c>
      <c r="D682" s="122">
        <v>42754</v>
      </c>
      <c r="E682" s="123" t="s">
        <v>3333</v>
      </c>
      <c r="F682" s="123" t="s">
        <v>3</v>
      </c>
      <c r="G682" s="123">
        <v>1467699</v>
      </c>
      <c r="H682" s="127"/>
      <c r="I682" s="131" t="s">
        <v>3334</v>
      </c>
      <c r="J682" s="127"/>
      <c r="K682" s="127"/>
      <c r="L682" s="127"/>
      <c r="M682" s="127"/>
      <c r="N682" s="133">
        <v>0</v>
      </c>
      <c r="O682" s="133">
        <v>1049.94</v>
      </c>
      <c r="P682" s="127" t="s">
        <v>1369</v>
      </c>
    </row>
    <row r="683" spans="1:16" ht="51">
      <c r="A683" s="127" t="s">
        <v>620</v>
      </c>
      <c r="B683" s="127"/>
      <c r="C683" s="128" t="s">
        <v>714</v>
      </c>
      <c r="D683" s="122">
        <v>42754</v>
      </c>
      <c r="E683" s="123" t="s">
        <v>3335</v>
      </c>
      <c r="F683" s="123" t="s">
        <v>3</v>
      </c>
      <c r="G683" s="123">
        <v>1467701</v>
      </c>
      <c r="H683" s="127"/>
      <c r="I683" s="131" t="s">
        <v>3336</v>
      </c>
      <c r="J683" s="127"/>
      <c r="K683" s="127"/>
      <c r="L683" s="127"/>
      <c r="M683" s="127"/>
      <c r="N683" s="133">
        <v>0</v>
      </c>
      <c r="O683" s="133">
        <v>2746.12</v>
      </c>
      <c r="P683" s="127" t="s">
        <v>1369</v>
      </c>
    </row>
    <row r="684" spans="1:16" ht="51">
      <c r="A684" s="127" t="s">
        <v>620</v>
      </c>
      <c r="B684" s="127"/>
      <c r="C684" s="128" t="s">
        <v>714</v>
      </c>
      <c r="D684" s="122">
        <v>42754</v>
      </c>
      <c r="E684" s="123" t="s">
        <v>3337</v>
      </c>
      <c r="F684" s="123" t="s">
        <v>3</v>
      </c>
      <c r="G684" s="123">
        <v>1467703</v>
      </c>
      <c r="H684" s="127"/>
      <c r="I684" s="131" t="s">
        <v>3338</v>
      </c>
      <c r="J684" s="127"/>
      <c r="K684" s="127"/>
      <c r="L684" s="127"/>
      <c r="M684" s="127"/>
      <c r="N684" s="133">
        <v>0</v>
      </c>
      <c r="O684" s="133">
        <v>768.48</v>
      </c>
      <c r="P684" s="127" t="s">
        <v>1369</v>
      </c>
    </row>
    <row r="685" spans="1:16" ht="51">
      <c r="A685" s="127">
        <v>582</v>
      </c>
      <c r="B685" s="127"/>
      <c r="C685" s="128" t="s">
        <v>857</v>
      </c>
      <c r="D685" s="122">
        <v>42754</v>
      </c>
      <c r="E685" s="123" t="s">
        <v>3339</v>
      </c>
      <c r="F685" s="123" t="s">
        <v>3</v>
      </c>
      <c r="G685" s="123">
        <v>1467744</v>
      </c>
      <c r="H685" s="127"/>
      <c r="I685" s="131" t="s">
        <v>3340</v>
      </c>
      <c r="J685" s="127"/>
      <c r="K685" s="127"/>
      <c r="L685" s="127"/>
      <c r="M685" s="127"/>
      <c r="N685" s="133">
        <v>0</v>
      </c>
      <c r="O685" s="133">
        <v>48650</v>
      </c>
      <c r="P685" s="127" t="s">
        <v>1369</v>
      </c>
    </row>
    <row r="686" spans="1:16" ht="51">
      <c r="A686" s="127">
        <v>582</v>
      </c>
      <c r="B686" s="127"/>
      <c r="C686" s="128" t="s">
        <v>857</v>
      </c>
      <c r="D686" s="122">
        <v>42754</v>
      </c>
      <c r="E686" s="123" t="s">
        <v>3341</v>
      </c>
      <c r="F686" s="123" t="s">
        <v>3</v>
      </c>
      <c r="G686" s="123">
        <v>1467759</v>
      </c>
      <c r="H686" s="127"/>
      <c r="I686" s="131" t="s">
        <v>3342</v>
      </c>
      <c r="J686" s="127"/>
      <c r="K686" s="127"/>
      <c r="L686" s="127"/>
      <c r="M686" s="127"/>
      <c r="N686" s="133">
        <v>0</v>
      </c>
      <c r="O686" s="133">
        <v>1656</v>
      </c>
      <c r="P686" s="127" t="s">
        <v>1369</v>
      </c>
    </row>
    <row r="687" spans="1:16" ht="51">
      <c r="A687" s="127">
        <v>582</v>
      </c>
      <c r="B687" s="127"/>
      <c r="C687" s="128" t="s">
        <v>857</v>
      </c>
      <c r="D687" s="122">
        <v>42754</v>
      </c>
      <c r="E687" s="123" t="s">
        <v>3343</v>
      </c>
      <c r="F687" s="123" t="s">
        <v>3</v>
      </c>
      <c r="G687" s="123">
        <v>1467761</v>
      </c>
      <c r="H687" s="127"/>
      <c r="I687" s="131" t="s">
        <v>3344</v>
      </c>
      <c r="J687" s="127"/>
      <c r="K687" s="127"/>
      <c r="L687" s="127"/>
      <c r="M687" s="127"/>
      <c r="N687" s="133">
        <v>0</v>
      </c>
      <c r="O687" s="133">
        <v>72775</v>
      </c>
      <c r="P687" s="127" t="s">
        <v>1369</v>
      </c>
    </row>
    <row r="688" spans="1:16" ht="51">
      <c r="A688" s="127">
        <v>291</v>
      </c>
      <c r="B688" s="127"/>
      <c r="C688" s="128" t="s">
        <v>795</v>
      </c>
      <c r="D688" s="122">
        <v>42754</v>
      </c>
      <c r="E688" s="123" t="s">
        <v>3345</v>
      </c>
      <c r="F688" s="123" t="s">
        <v>3</v>
      </c>
      <c r="G688" s="123">
        <v>1467762</v>
      </c>
      <c r="H688" s="127"/>
      <c r="I688" s="131" t="s">
        <v>3346</v>
      </c>
      <c r="J688" s="127"/>
      <c r="K688" s="127"/>
      <c r="L688" s="127"/>
      <c r="M688" s="127"/>
      <c r="N688" s="133">
        <v>0</v>
      </c>
      <c r="O688" s="133">
        <v>4564.25</v>
      </c>
      <c r="P688" s="127" t="s">
        <v>1369</v>
      </c>
    </row>
    <row r="689" spans="1:16" ht="51">
      <c r="A689" s="127" t="s">
        <v>620</v>
      </c>
      <c r="B689" s="127"/>
      <c r="C689" s="128" t="s">
        <v>714</v>
      </c>
      <c r="D689" s="122">
        <v>42754</v>
      </c>
      <c r="E689" s="123" t="s">
        <v>3347</v>
      </c>
      <c r="F689" s="123" t="s">
        <v>3</v>
      </c>
      <c r="G689" s="123">
        <v>1467598</v>
      </c>
      <c r="H689" s="127"/>
      <c r="I689" s="131" t="s">
        <v>3348</v>
      </c>
      <c r="J689" s="127"/>
      <c r="K689" s="127"/>
      <c r="L689" s="127"/>
      <c r="M689" s="127"/>
      <c r="N689" s="133">
        <v>0</v>
      </c>
      <c r="O689" s="133">
        <v>298.2</v>
      </c>
      <c r="P689" s="127" t="s">
        <v>1369</v>
      </c>
    </row>
    <row r="690" spans="1:16" ht="51">
      <c r="A690" s="127">
        <v>16</v>
      </c>
      <c r="B690" s="127"/>
      <c r="C690" s="128" t="s">
        <v>693</v>
      </c>
      <c r="D690" s="122">
        <v>42754</v>
      </c>
      <c r="E690" s="123" t="s">
        <v>3349</v>
      </c>
      <c r="F690" s="123" t="s">
        <v>3</v>
      </c>
      <c r="G690" s="123">
        <v>1467663</v>
      </c>
      <c r="H690" s="127"/>
      <c r="I690" s="131" t="s">
        <v>3350</v>
      </c>
      <c r="J690" s="127"/>
      <c r="K690" s="127"/>
      <c r="L690" s="127"/>
      <c r="M690" s="127"/>
      <c r="N690" s="133">
        <v>0</v>
      </c>
      <c r="O690" s="133">
        <v>90</v>
      </c>
      <c r="P690" s="127" t="s">
        <v>1369</v>
      </c>
    </row>
    <row r="691" spans="1:16" ht="51">
      <c r="A691" s="127">
        <v>222</v>
      </c>
      <c r="B691" s="127"/>
      <c r="C691" s="128" t="s">
        <v>765</v>
      </c>
      <c r="D691" s="122">
        <v>42754</v>
      </c>
      <c r="E691" s="123" t="s">
        <v>3351</v>
      </c>
      <c r="F691" s="123" t="s">
        <v>3</v>
      </c>
      <c r="G691" s="123">
        <v>1467677</v>
      </c>
      <c r="H691" s="127"/>
      <c r="I691" s="131" t="s">
        <v>3352</v>
      </c>
      <c r="J691" s="127"/>
      <c r="K691" s="127"/>
      <c r="L691" s="127"/>
      <c r="M691" s="127"/>
      <c r="N691" s="133">
        <v>0</v>
      </c>
      <c r="O691" s="133">
        <v>5355</v>
      </c>
      <c r="P691" s="127" t="s">
        <v>1369</v>
      </c>
    </row>
    <row r="692" spans="1:16" ht="38.25">
      <c r="A692" s="127">
        <v>15</v>
      </c>
      <c r="B692" s="127"/>
      <c r="C692" s="128" t="s">
        <v>692</v>
      </c>
      <c r="D692" s="122">
        <v>42754</v>
      </c>
      <c r="E692" s="123" t="s">
        <v>3353</v>
      </c>
      <c r="F692" s="123" t="s">
        <v>3</v>
      </c>
      <c r="G692" s="123">
        <v>1467683</v>
      </c>
      <c r="H692" s="127"/>
      <c r="I692" s="131" t="s">
        <v>3354</v>
      </c>
      <c r="J692" s="127"/>
      <c r="K692" s="127"/>
      <c r="L692" s="127"/>
      <c r="M692" s="127"/>
      <c r="N692" s="133">
        <v>0</v>
      </c>
      <c r="O692" s="133">
        <v>140.47</v>
      </c>
      <c r="P692" s="127" t="s">
        <v>14401</v>
      </c>
    </row>
    <row r="693" spans="1:16" ht="51">
      <c r="A693" s="127">
        <v>16</v>
      </c>
      <c r="B693" s="127"/>
      <c r="C693" s="128" t="s">
        <v>693</v>
      </c>
      <c r="D693" s="122">
        <v>42754</v>
      </c>
      <c r="E693" s="123" t="s">
        <v>3355</v>
      </c>
      <c r="F693" s="123" t="s">
        <v>3</v>
      </c>
      <c r="G693" s="123">
        <v>1467688</v>
      </c>
      <c r="H693" s="127"/>
      <c r="I693" s="131" t="s">
        <v>3356</v>
      </c>
      <c r="J693" s="127"/>
      <c r="K693" s="127"/>
      <c r="L693" s="127"/>
      <c r="M693" s="127"/>
      <c r="N693" s="133">
        <v>0</v>
      </c>
      <c r="O693" s="133">
        <v>174</v>
      </c>
      <c r="P693" s="127" t="s">
        <v>1369</v>
      </c>
    </row>
    <row r="694" spans="1:16" ht="51">
      <c r="A694" s="127">
        <v>30</v>
      </c>
      <c r="B694" s="127"/>
      <c r="C694" s="128" t="s">
        <v>696</v>
      </c>
      <c r="D694" s="122">
        <v>42754</v>
      </c>
      <c r="E694" s="123" t="s">
        <v>3357</v>
      </c>
      <c r="F694" s="123" t="s">
        <v>3</v>
      </c>
      <c r="G694" s="123">
        <v>1467726</v>
      </c>
      <c r="H694" s="127"/>
      <c r="I694" s="131" t="s">
        <v>3358</v>
      </c>
      <c r="J694" s="127"/>
      <c r="K694" s="127"/>
      <c r="L694" s="127"/>
      <c r="M694" s="127"/>
      <c r="N694" s="133">
        <v>0</v>
      </c>
      <c r="O694" s="133">
        <v>1400</v>
      </c>
      <c r="P694" s="127" t="s">
        <v>1369</v>
      </c>
    </row>
    <row r="695" spans="1:16" ht="51">
      <c r="A695" s="127">
        <v>30</v>
      </c>
      <c r="B695" s="127"/>
      <c r="C695" s="128" t="s">
        <v>696</v>
      </c>
      <c r="D695" s="122">
        <v>42754</v>
      </c>
      <c r="E695" s="123" t="s">
        <v>3359</v>
      </c>
      <c r="F695" s="123" t="s">
        <v>3</v>
      </c>
      <c r="G695" s="123">
        <v>1467729</v>
      </c>
      <c r="H695" s="127"/>
      <c r="I695" s="131" t="s">
        <v>3358</v>
      </c>
      <c r="J695" s="127"/>
      <c r="K695" s="127"/>
      <c r="L695" s="127"/>
      <c r="M695" s="127"/>
      <c r="N695" s="133">
        <v>0</v>
      </c>
      <c r="O695" s="133">
        <v>540</v>
      </c>
      <c r="P695" s="127" t="s">
        <v>1369</v>
      </c>
    </row>
    <row r="696" spans="1:16" ht="51">
      <c r="A696" s="127" t="s">
        <v>620</v>
      </c>
      <c r="B696" s="127"/>
      <c r="C696" s="128" t="s">
        <v>714</v>
      </c>
      <c r="D696" s="122">
        <v>42754</v>
      </c>
      <c r="E696" s="123" t="s">
        <v>3360</v>
      </c>
      <c r="F696" s="123" t="s">
        <v>3</v>
      </c>
      <c r="G696" s="123">
        <v>1467755</v>
      </c>
      <c r="H696" s="127"/>
      <c r="I696" s="131" t="s">
        <v>3361</v>
      </c>
      <c r="J696" s="127"/>
      <c r="K696" s="127"/>
      <c r="L696" s="127"/>
      <c r="M696" s="127"/>
      <c r="N696" s="133">
        <v>0</v>
      </c>
      <c r="O696" s="133">
        <v>1256.68</v>
      </c>
      <c r="P696" s="127" t="s">
        <v>1369</v>
      </c>
    </row>
    <row r="697" spans="1:16" ht="51">
      <c r="A697" s="127">
        <v>46</v>
      </c>
      <c r="B697" s="127"/>
      <c r="C697" s="128" t="s">
        <v>699</v>
      </c>
      <c r="D697" s="122">
        <v>42754</v>
      </c>
      <c r="E697" s="123" t="s">
        <v>3362</v>
      </c>
      <c r="F697" s="123" t="s">
        <v>3</v>
      </c>
      <c r="G697" s="123">
        <v>1467872</v>
      </c>
      <c r="H697" s="127"/>
      <c r="I697" s="131" t="s">
        <v>3363</v>
      </c>
      <c r="J697" s="127"/>
      <c r="K697" s="127"/>
      <c r="L697" s="127"/>
      <c r="M697" s="127"/>
      <c r="N697" s="133">
        <v>0</v>
      </c>
      <c r="O697" s="133">
        <v>51</v>
      </c>
      <c r="P697" s="127" t="s">
        <v>1369</v>
      </c>
    </row>
    <row r="698" spans="1:16" ht="51">
      <c r="A698" s="127" t="s">
        <v>620</v>
      </c>
      <c r="B698" s="127"/>
      <c r="C698" s="128" t="s">
        <v>714</v>
      </c>
      <c r="D698" s="122">
        <v>42754</v>
      </c>
      <c r="E698" s="123" t="s">
        <v>3364</v>
      </c>
      <c r="F698" s="123" t="s">
        <v>3</v>
      </c>
      <c r="G698" s="123">
        <v>1467918</v>
      </c>
      <c r="H698" s="127"/>
      <c r="I698" s="131" t="s">
        <v>3365</v>
      </c>
      <c r="J698" s="127"/>
      <c r="K698" s="127"/>
      <c r="L698" s="127"/>
      <c r="M698" s="127"/>
      <c r="N698" s="133">
        <v>0</v>
      </c>
      <c r="O698" s="133">
        <v>15</v>
      </c>
      <c r="P698" s="127" t="s">
        <v>14401</v>
      </c>
    </row>
    <row r="699" spans="1:16" ht="38.25">
      <c r="A699" s="127">
        <v>592</v>
      </c>
      <c r="B699" s="127"/>
      <c r="C699" s="128" t="s">
        <v>863</v>
      </c>
      <c r="D699" s="122">
        <v>42754</v>
      </c>
      <c r="E699" s="123" t="s">
        <v>3366</v>
      </c>
      <c r="F699" s="123" t="s">
        <v>3</v>
      </c>
      <c r="G699" s="123">
        <v>1467919</v>
      </c>
      <c r="H699" s="127"/>
      <c r="I699" s="131" t="s">
        <v>3367</v>
      </c>
      <c r="J699" s="127"/>
      <c r="K699" s="127"/>
      <c r="L699" s="127"/>
      <c r="M699" s="127"/>
      <c r="N699" s="133">
        <v>0</v>
      </c>
      <c r="O699" s="133">
        <v>45</v>
      </c>
      <c r="P699" s="127" t="s">
        <v>1369</v>
      </c>
    </row>
    <row r="700" spans="1:16" ht="51">
      <c r="A700" s="127">
        <v>526</v>
      </c>
      <c r="B700" s="127"/>
      <c r="C700" s="128" t="s">
        <v>847</v>
      </c>
      <c r="D700" s="122">
        <v>42755</v>
      </c>
      <c r="E700" s="123" t="s">
        <v>3368</v>
      </c>
      <c r="F700" s="123" t="s">
        <v>3</v>
      </c>
      <c r="G700" s="123">
        <v>1468080</v>
      </c>
      <c r="H700" s="127"/>
      <c r="I700" s="131" t="s">
        <v>3369</v>
      </c>
      <c r="J700" s="127"/>
      <c r="K700" s="127"/>
      <c r="L700" s="127"/>
      <c r="M700" s="127"/>
      <c r="N700" s="133">
        <v>0</v>
      </c>
      <c r="O700" s="133">
        <v>135</v>
      </c>
      <c r="P700" s="127" t="s">
        <v>1369</v>
      </c>
    </row>
    <row r="701" spans="1:16" ht="63.75">
      <c r="A701" s="127" t="s">
        <v>620</v>
      </c>
      <c r="B701" s="127"/>
      <c r="C701" s="128" t="s">
        <v>714</v>
      </c>
      <c r="D701" s="122">
        <v>42755</v>
      </c>
      <c r="E701" s="123" t="s">
        <v>3370</v>
      </c>
      <c r="F701" s="123" t="s">
        <v>3</v>
      </c>
      <c r="G701" s="123">
        <v>1468136</v>
      </c>
      <c r="H701" s="127"/>
      <c r="I701" s="131" t="s">
        <v>3371</v>
      </c>
      <c r="J701" s="127"/>
      <c r="K701" s="127"/>
      <c r="L701" s="127"/>
      <c r="M701" s="127"/>
      <c r="N701" s="133">
        <v>0</v>
      </c>
      <c r="O701" s="133">
        <v>80</v>
      </c>
      <c r="P701" s="127" t="s">
        <v>1369</v>
      </c>
    </row>
    <row r="702" spans="1:16" ht="51">
      <c r="A702" s="127">
        <v>16</v>
      </c>
      <c r="B702" s="127"/>
      <c r="C702" s="128" t="s">
        <v>693</v>
      </c>
      <c r="D702" s="122">
        <v>42755</v>
      </c>
      <c r="E702" s="123" t="s">
        <v>3372</v>
      </c>
      <c r="F702" s="123" t="s">
        <v>3</v>
      </c>
      <c r="G702" s="123">
        <v>1468175</v>
      </c>
      <c r="H702" s="127"/>
      <c r="I702" s="131" t="s">
        <v>3373</v>
      </c>
      <c r="J702" s="127"/>
      <c r="K702" s="127"/>
      <c r="L702" s="127"/>
      <c r="M702" s="127"/>
      <c r="N702" s="133">
        <v>0</v>
      </c>
      <c r="O702" s="133">
        <v>1990.2</v>
      </c>
      <c r="P702" s="127" t="s">
        <v>1369</v>
      </c>
    </row>
    <row r="703" spans="1:16" ht="51">
      <c r="A703" s="127" t="s">
        <v>620</v>
      </c>
      <c r="B703" s="127"/>
      <c r="C703" s="128" t="s">
        <v>714</v>
      </c>
      <c r="D703" s="122">
        <v>42755</v>
      </c>
      <c r="E703" s="123" t="s">
        <v>3374</v>
      </c>
      <c r="F703" s="123" t="s">
        <v>3</v>
      </c>
      <c r="G703" s="123">
        <v>1468105</v>
      </c>
      <c r="H703" s="127"/>
      <c r="I703" s="131" t="s">
        <v>3375</v>
      </c>
      <c r="J703" s="127"/>
      <c r="K703" s="127"/>
      <c r="L703" s="127"/>
      <c r="M703" s="127"/>
      <c r="N703" s="133">
        <v>0</v>
      </c>
      <c r="O703" s="133">
        <v>2114.73</v>
      </c>
      <c r="P703" s="127" t="s">
        <v>1369</v>
      </c>
    </row>
    <row r="704" spans="1:16" ht="51">
      <c r="A704" s="127">
        <v>222</v>
      </c>
      <c r="B704" s="127"/>
      <c r="C704" s="128" t="s">
        <v>765</v>
      </c>
      <c r="D704" s="122">
        <v>42755</v>
      </c>
      <c r="E704" s="123" t="s">
        <v>3376</v>
      </c>
      <c r="F704" s="123" t="s">
        <v>3</v>
      </c>
      <c r="G704" s="123">
        <v>1468147</v>
      </c>
      <c r="H704" s="127"/>
      <c r="I704" s="131" t="s">
        <v>3377</v>
      </c>
      <c r="J704" s="127"/>
      <c r="K704" s="127"/>
      <c r="L704" s="127"/>
      <c r="M704" s="127"/>
      <c r="N704" s="133">
        <v>0</v>
      </c>
      <c r="O704" s="133">
        <v>1.17</v>
      </c>
      <c r="P704" s="127" t="s">
        <v>14401</v>
      </c>
    </row>
    <row r="705" spans="1:16" ht="51">
      <c r="A705" s="127" t="s">
        <v>620</v>
      </c>
      <c r="B705" s="127"/>
      <c r="C705" s="128" t="s">
        <v>714</v>
      </c>
      <c r="D705" s="122">
        <v>42755</v>
      </c>
      <c r="E705" s="123" t="s">
        <v>3378</v>
      </c>
      <c r="F705" s="123" t="s">
        <v>3</v>
      </c>
      <c r="G705" s="123">
        <v>1468179</v>
      </c>
      <c r="H705" s="127"/>
      <c r="I705" s="131" t="s">
        <v>3379</v>
      </c>
      <c r="J705" s="127"/>
      <c r="K705" s="127"/>
      <c r="L705" s="127"/>
      <c r="M705" s="127"/>
      <c r="N705" s="133">
        <v>0</v>
      </c>
      <c r="O705" s="133">
        <v>309.75</v>
      </c>
      <c r="P705" s="127" t="s">
        <v>1369</v>
      </c>
    </row>
    <row r="706" spans="1:16" ht="51">
      <c r="A706" s="127" t="s">
        <v>620</v>
      </c>
      <c r="B706" s="127"/>
      <c r="C706" s="128" t="s">
        <v>714</v>
      </c>
      <c r="D706" s="122">
        <v>42755</v>
      </c>
      <c r="E706" s="123" t="s">
        <v>3380</v>
      </c>
      <c r="F706" s="123" t="s">
        <v>3</v>
      </c>
      <c r="G706" s="123">
        <v>1468182</v>
      </c>
      <c r="H706" s="127"/>
      <c r="I706" s="131" t="s">
        <v>3381</v>
      </c>
      <c r="J706" s="127"/>
      <c r="K706" s="127"/>
      <c r="L706" s="127"/>
      <c r="M706" s="127"/>
      <c r="N706" s="133">
        <v>0</v>
      </c>
      <c r="O706" s="133">
        <v>426.13</v>
      </c>
      <c r="P706" s="127" t="s">
        <v>1369</v>
      </c>
    </row>
    <row r="707" spans="1:16" ht="38.25">
      <c r="A707" s="127">
        <v>526</v>
      </c>
      <c r="B707" s="127"/>
      <c r="C707" s="128" t="s">
        <v>847</v>
      </c>
      <c r="D707" s="122">
        <v>42755</v>
      </c>
      <c r="E707" s="123" t="s">
        <v>3382</v>
      </c>
      <c r="F707" s="123" t="s">
        <v>3</v>
      </c>
      <c r="G707" s="123">
        <v>1468200</v>
      </c>
      <c r="H707" s="127"/>
      <c r="I707" s="131" t="s">
        <v>3383</v>
      </c>
      <c r="J707" s="127"/>
      <c r="K707" s="127"/>
      <c r="L707" s="127"/>
      <c r="M707" s="127"/>
      <c r="N707" s="133">
        <v>0</v>
      </c>
      <c r="O707" s="133">
        <v>83</v>
      </c>
      <c r="P707" s="127" t="s">
        <v>1369</v>
      </c>
    </row>
    <row r="708" spans="1:16" ht="51">
      <c r="A708" s="127" t="s">
        <v>620</v>
      </c>
      <c r="B708" s="127"/>
      <c r="C708" s="128" t="s">
        <v>714</v>
      </c>
      <c r="D708" s="122">
        <v>42755</v>
      </c>
      <c r="E708" s="123" t="s">
        <v>3384</v>
      </c>
      <c r="F708" s="123" t="s">
        <v>3</v>
      </c>
      <c r="G708" s="123">
        <v>1468335</v>
      </c>
      <c r="H708" s="127"/>
      <c r="I708" s="131" t="s">
        <v>3385</v>
      </c>
      <c r="J708" s="127"/>
      <c r="K708" s="127"/>
      <c r="L708" s="127"/>
      <c r="M708" s="127"/>
      <c r="N708" s="133">
        <v>0</v>
      </c>
      <c r="O708" s="133">
        <v>60</v>
      </c>
      <c r="P708" s="127" t="s">
        <v>1369</v>
      </c>
    </row>
    <row r="709" spans="1:16" ht="51">
      <c r="A709" s="127" t="s">
        <v>620</v>
      </c>
      <c r="B709" s="127"/>
      <c r="C709" s="128" t="s">
        <v>714</v>
      </c>
      <c r="D709" s="122">
        <v>42755</v>
      </c>
      <c r="E709" s="123" t="s">
        <v>3386</v>
      </c>
      <c r="F709" s="123" t="s">
        <v>3</v>
      </c>
      <c r="G709" s="123">
        <v>1468400</v>
      </c>
      <c r="H709" s="127"/>
      <c r="I709" s="131" t="s">
        <v>3387</v>
      </c>
      <c r="J709" s="127"/>
      <c r="K709" s="127"/>
      <c r="L709" s="127"/>
      <c r="M709" s="127"/>
      <c r="N709" s="133">
        <v>0</v>
      </c>
      <c r="O709" s="133">
        <v>4172</v>
      </c>
      <c r="P709" s="127" t="s">
        <v>1369</v>
      </c>
    </row>
    <row r="710" spans="1:16" ht="51">
      <c r="A710" s="127">
        <v>594</v>
      </c>
      <c r="B710" s="127"/>
      <c r="C710" s="128" t="s">
        <v>113</v>
      </c>
      <c r="D710" s="122">
        <v>42755</v>
      </c>
      <c r="E710" s="123" t="s">
        <v>3388</v>
      </c>
      <c r="F710" s="123" t="s">
        <v>3</v>
      </c>
      <c r="G710" s="123">
        <v>1468410</v>
      </c>
      <c r="H710" s="127"/>
      <c r="I710" s="131" t="s">
        <v>3389</v>
      </c>
      <c r="J710" s="127"/>
      <c r="K710" s="127"/>
      <c r="L710" s="127"/>
      <c r="M710" s="127"/>
      <c r="N710" s="133">
        <v>0</v>
      </c>
      <c r="O710" s="133">
        <v>4280.8500000000004</v>
      </c>
      <c r="P710" s="127" t="s">
        <v>1369</v>
      </c>
    </row>
    <row r="711" spans="1:16" ht="51">
      <c r="A711" s="127">
        <v>594</v>
      </c>
      <c r="B711" s="127"/>
      <c r="C711" s="128" t="s">
        <v>113</v>
      </c>
      <c r="D711" s="122">
        <v>42755</v>
      </c>
      <c r="E711" s="123" t="s">
        <v>3390</v>
      </c>
      <c r="F711" s="123" t="s">
        <v>3</v>
      </c>
      <c r="G711" s="123">
        <v>1468412</v>
      </c>
      <c r="H711" s="127"/>
      <c r="I711" s="131" t="s">
        <v>3391</v>
      </c>
      <c r="J711" s="127"/>
      <c r="K711" s="127"/>
      <c r="L711" s="127"/>
      <c r="M711" s="127"/>
      <c r="N711" s="133">
        <v>0</v>
      </c>
      <c r="O711" s="133">
        <v>2855.31</v>
      </c>
      <c r="P711" s="127" t="s">
        <v>1369</v>
      </c>
    </row>
    <row r="712" spans="1:16" ht="51">
      <c r="A712" s="127" t="s">
        <v>620</v>
      </c>
      <c r="B712" s="127"/>
      <c r="C712" s="128" t="s">
        <v>714</v>
      </c>
      <c r="D712" s="122">
        <v>42755</v>
      </c>
      <c r="E712" s="123" t="s">
        <v>3392</v>
      </c>
      <c r="F712" s="123" t="s">
        <v>3</v>
      </c>
      <c r="G712" s="123">
        <v>1468453</v>
      </c>
      <c r="H712" s="127"/>
      <c r="I712" s="131" t="s">
        <v>3393</v>
      </c>
      <c r="J712" s="127"/>
      <c r="K712" s="127"/>
      <c r="L712" s="127"/>
      <c r="M712" s="127"/>
      <c r="N712" s="133">
        <v>0</v>
      </c>
      <c r="O712" s="133">
        <v>120.11</v>
      </c>
      <c r="P712" s="127" t="s">
        <v>1369</v>
      </c>
    </row>
    <row r="713" spans="1:16" ht="51">
      <c r="A713" s="127" t="s">
        <v>620</v>
      </c>
      <c r="B713" s="127"/>
      <c r="C713" s="128" t="s">
        <v>714</v>
      </c>
      <c r="D713" s="122">
        <v>42755</v>
      </c>
      <c r="E713" s="123" t="s">
        <v>3394</v>
      </c>
      <c r="F713" s="123" t="s">
        <v>3</v>
      </c>
      <c r="G713" s="123">
        <v>1468456</v>
      </c>
      <c r="H713" s="127"/>
      <c r="I713" s="131" t="s">
        <v>3395</v>
      </c>
      <c r="J713" s="127"/>
      <c r="K713" s="127"/>
      <c r="L713" s="127"/>
      <c r="M713" s="127"/>
      <c r="N713" s="133">
        <v>0</v>
      </c>
      <c r="O713" s="133">
        <v>20.22</v>
      </c>
      <c r="P713" s="127" t="s">
        <v>1369</v>
      </c>
    </row>
    <row r="714" spans="1:16" ht="51">
      <c r="A714" s="127">
        <v>312</v>
      </c>
      <c r="B714" s="127"/>
      <c r="C714" s="128" t="s">
        <v>810</v>
      </c>
      <c r="D714" s="122">
        <v>42755</v>
      </c>
      <c r="E714" s="123" t="s">
        <v>3396</v>
      </c>
      <c r="F714" s="123" t="s">
        <v>3</v>
      </c>
      <c r="G714" s="123">
        <v>1468463</v>
      </c>
      <c r="H714" s="127"/>
      <c r="I714" s="131" t="s">
        <v>3397</v>
      </c>
      <c r="J714" s="127"/>
      <c r="K714" s="127"/>
      <c r="L714" s="127"/>
      <c r="M714" s="127"/>
      <c r="N714" s="133">
        <v>0</v>
      </c>
      <c r="O714" s="133">
        <v>1659.39</v>
      </c>
      <c r="P714" s="127" t="s">
        <v>1369</v>
      </c>
    </row>
    <row r="715" spans="1:16" ht="51">
      <c r="A715" s="127">
        <v>312</v>
      </c>
      <c r="B715" s="127"/>
      <c r="C715" s="128" t="s">
        <v>810</v>
      </c>
      <c r="D715" s="122">
        <v>42755</v>
      </c>
      <c r="E715" s="123" t="s">
        <v>3398</v>
      </c>
      <c r="F715" s="123" t="s">
        <v>3</v>
      </c>
      <c r="G715" s="123">
        <v>1468466</v>
      </c>
      <c r="H715" s="127"/>
      <c r="I715" s="131" t="s">
        <v>3399</v>
      </c>
      <c r="J715" s="127"/>
      <c r="K715" s="127"/>
      <c r="L715" s="127"/>
      <c r="M715" s="127"/>
      <c r="N715" s="133">
        <v>0</v>
      </c>
      <c r="O715" s="133">
        <v>2543.1799999999998</v>
      </c>
      <c r="P715" s="127" t="s">
        <v>1369</v>
      </c>
    </row>
    <row r="716" spans="1:16" ht="51">
      <c r="A716" s="127">
        <v>312</v>
      </c>
      <c r="B716" s="127"/>
      <c r="C716" s="128" t="s">
        <v>810</v>
      </c>
      <c r="D716" s="122">
        <v>42755</v>
      </c>
      <c r="E716" s="123" t="s">
        <v>3400</v>
      </c>
      <c r="F716" s="123" t="s">
        <v>3</v>
      </c>
      <c r="G716" s="123">
        <v>1468469</v>
      </c>
      <c r="H716" s="127"/>
      <c r="I716" s="131" t="s">
        <v>3401</v>
      </c>
      <c r="J716" s="127"/>
      <c r="K716" s="127"/>
      <c r="L716" s="127"/>
      <c r="M716" s="127"/>
      <c r="N716" s="133">
        <v>0</v>
      </c>
      <c r="O716" s="133">
        <v>14</v>
      </c>
      <c r="P716" s="127" t="s">
        <v>1369</v>
      </c>
    </row>
    <row r="717" spans="1:16" ht="38.25">
      <c r="A717" s="127">
        <v>223</v>
      </c>
      <c r="B717" s="127"/>
      <c r="C717" s="128" t="s">
        <v>766</v>
      </c>
      <c r="D717" s="122">
        <v>42755</v>
      </c>
      <c r="E717" s="123" t="s">
        <v>3402</v>
      </c>
      <c r="F717" s="123" t="s">
        <v>3</v>
      </c>
      <c r="G717" s="123">
        <v>1468472</v>
      </c>
      <c r="H717" s="127"/>
      <c r="I717" s="131" t="s">
        <v>3403</v>
      </c>
      <c r="J717" s="127"/>
      <c r="K717" s="127"/>
      <c r="L717" s="127"/>
      <c r="M717" s="127"/>
      <c r="N717" s="133">
        <v>0</v>
      </c>
      <c r="O717" s="133">
        <v>802</v>
      </c>
      <c r="P717" s="127" t="s">
        <v>1369</v>
      </c>
    </row>
    <row r="718" spans="1:16" ht="51">
      <c r="A718" s="127" t="s">
        <v>620</v>
      </c>
      <c r="B718" s="127"/>
      <c r="C718" s="128" t="s">
        <v>714</v>
      </c>
      <c r="D718" s="122">
        <v>42755</v>
      </c>
      <c r="E718" s="123" t="s">
        <v>3404</v>
      </c>
      <c r="F718" s="123" t="s">
        <v>3</v>
      </c>
      <c r="G718" s="123">
        <v>1468476</v>
      </c>
      <c r="H718" s="127"/>
      <c r="I718" s="131" t="s">
        <v>3405</v>
      </c>
      <c r="J718" s="127"/>
      <c r="K718" s="127"/>
      <c r="L718" s="127"/>
      <c r="M718" s="127"/>
      <c r="N718" s="133">
        <v>0</v>
      </c>
      <c r="O718" s="133">
        <v>768</v>
      </c>
      <c r="P718" s="127" t="s">
        <v>1369</v>
      </c>
    </row>
    <row r="719" spans="1:16" ht="51">
      <c r="A719" s="127">
        <v>312</v>
      </c>
      <c r="B719" s="127"/>
      <c r="C719" s="128" t="s">
        <v>810</v>
      </c>
      <c r="D719" s="122">
        <v>42755</v>
      </c>
      <c r="E719" s="123" t="s">
        <v>3406</v>
      </c>
      <c r="F719" s="123" t="s">
        <v>3</v>
      </c>
      <c r="G719" s="123">
        <v>1468477</v>
      </c>
      <c r="H719" s="127"/>
      <c r="I719" s="131" t="s">
        <v>3407</v>
      </c>
      <c r="J719" s="127"/>
      <c r="K719" s="127"/>
      <c r="L719" s="127"/>
      <c r="M719" s="127"/>
      <c r="N719" s="133">
        <v>0</v>
      </c>
      <c r="O719" s="133">
        <v>65</v>
      </c>
      <c r="P719" s="127" t="s">
        <v>1369</v>
      </c>
    </row>
    <row r="720" spans="1:16" ht="51">
      <c r="A720" s="127">
        <v>312</v>
      </c>
      <c r="B720" s="127"/>
      <c r="C720" s="128" t="s">
        <v>810</v>
      </c>
      <c r="D720" s="122">
        <v>42755</v>
      </c>
      <c r="E720" s="123" t="s">
        <v>3408</v>
      </c>
      <c r="F720" s="123" t="s">
        <v>3</v>
      </c>
      <c r="G720" s="123">
        <v>1468478</v>
      </c>
      <c r="H720" s="127"/>
      <c r="I720" s="131" t="s">
        <v>3409</v>
      </c>
      <c r="J720" s="127"/>
      <c r="K720" s="127"/>
      <c r="L720" s="127"/>
      <c r="M720" s="127"/>
      <c r="N720" s="133">
        <v>0</v>
      </c>
      <c r="O720" s="133">
        <v>237</v>
      </c>
      <c r="P720" s="127" t="s">
        <v>1369</v>
      </c>
    </row>
    <row r="721" spans="1:16" ht="51">
      <c r="A721" s="127">
        <v>312</v>
      </c>
      <c r="B721" s="127"/>
      <c r="C721" s="128" t="s">
        <v>810</v>
      </c>
      <c r="D721" s="122">
        <v>42755</v>
      </c>
      <c r="E721" s="123" t="s">
        <v>3410</v>
      </c>
      <c r="F721" s="123" t="s">
        <v>3</v>
      </c>
      <c r="G721" s="123">
        <v>1468484</v>
      </c>
      <c r="H721" s="127"/>
      <c r="I721" s="131" t="s">
        <v>3411</v>
      </c>
      <c r="J721" s="127"/>
      <c r="K721" s="127"/>
      <c r="L721" s="127"/>
      <c r="M721" s="127"/>
      <c r="N721" s="133">
        <v>0</v>
      </c>
      <c r="O721" s="133">
        <v>1006</v>
      </c>
      <c r="P721" s="127" t="s">
        <v>1369</v>
      </c>
    </row>
    <row r="722" spans="1:16" ht="51">
      <c r="A722" s="127" t="s">
        <v>620</v>
      </c>
      <c r="B722" s="127"/>
      <c r="C722" s="128" t="s">
        <v>714</v>
      </c>
      <c r="D722" s="122">
        <v>42755</v>
      </c>
      <c r="E722" s="123" t="s">
        <v>3412</v>
      </c>
      <c r="F722" s="123" t="s">
        <v>3</v>
      </c>
      <c r="G722" s="123">
        <v>1468493</v>
      </c>
      <c r="H722" s="127"/>
      <c r="I722" s="131" t="s">
        <v>3413</v>
      </c>
      <c r="J722" s="127"/>
      <c r="K722" s="127"/>
      <c r="L722" s="127"/>
      <c r="M722" s="127"/>
      <c r="N722" s="133">
        <v>0</v>
      </c>
      <c r="O722" s="133">
        <v>194</v>
      </c>
      <c r="P722" s="127" t="s">
        <v>1369</v>
      </c>
    </row>
    <row r="723" spans="1:16" ht="51">
      <c r="A723" s="127" t="s">
        <v>620</v>
      </c>
      <c r="B723" s="127"/>
      <c r="C723" s="128" t="s">
        <v>714</v>
      </c>
      <c r="D723" s="122">
        <v>42755</v>
      </c>
      <c r="E723" s="123" t="s">
        <v>3414</v>
      </c>
      <c r="F723" s="123" t="s">
        <v>3</v>
      </c>
      <c r="G723" s="123">
        <v>1468494</v>
      </c>
      <c r="H723" s="127"/>
      <c r="I723" s="131" t="s">
        <v>3415</v>
      </c>
      <c r="J723" s="127"/>
      <c r="K723" s="127"/>
      <c r="L723" s="127"/>
      <c r="M723" s="127"/>
      <c r="N723" s="133">
        <v>0</v>
      </c>
      <c r="O723" s="133">
        <v>15856.74</v>
      </c>
      <c r="P723" s="127" t="s">
        <v>1369</v>
      </c>
    </row>
    <row r="724" spans="1:16" ht="51">
      <c r="A724" s="127" t="s">
        <v>620</v>
      </c>
      <c r="B724" s="127"/>
      <c r="C724" s="128" t="s">
        <v>714</v>
      </c>
      <c r="D724" s="122">
        <v>42755</v>
      </c>
      <c r="E724" s="123" t="s">
        <v>3416</v>
      </c>
      <c r="F724" s="123" t="s">
        <v>3</v>
      </c>
      <c r="G724" s="123">
        <v>1468506</v>
      </c>
      <c r="H724" s="127"/>
      <c r="I724" s="131" t="s">
        <v>3417</v>
      </c>
      <c r="J724" s="127"/>
      <c r="K724" s="127"/>
      <c r="L724" s="127"/>
      <c r="M724" s="127"/>
      <c r="N724" s="133">
        <v>0</v>
      </c>
      <c r="O724" s="133">
        <v>0.35000000000000003</v>
      </c>
      <c r="P724" s="127" t="s">
        <v>1369</v>
      </c>
    </row>
    <row r="725" spans="1:16" ht="38.25">
      <c r="A725" s="127">
        <v>291</v>
      </c>
      <c r="B725" s="127"/>
      <c r="C725" s="128" t="s">
        <v>795</v>
      </c>
      <c r="D725" s="122">
        <v>42755</v>
      </c>
      <c r="E725" s="123" t="s">
        <v>3418</v>
      </c>
      <c r="F725" s="123" t="s">
        <v>3</v>
      </c>
      <c r="G725" s="123">
        <v>1468554</v>
      </c>
      <c r="H725" s="127"/>
      <c r="I725" s="131" t="s">
        <v>3419</v>
      </c>
      <c r="J725" s="127"/>
      <c r="K725" s="127"/>
      <c r="L725" s="127"/>
      <c r="M725" s="127"/>
      <c r="N725" s="133">
        <v>0</v>
      </c>
      <c r="O725" s="133">
        <v>35</v>
      </c>
      <c r="P725" s="127" t="s">
        <v>1369</v>
      </c>
    </row>
    <row r="726" spans="1:16" ht="51">
      <c r="A726" s="127" t="s">
        <v>620</v>
      </c>
      <c r="B726" s="127"/>
      <c r="C726" s="128" t="s">
        <v>714</v>
      </c>
      <c r="D726" s="122">
        <v>42759</v>
      </c>
      <c r="E726" s="123" t="s">
        <v>3420</v>
      </c>
      <c r="F726" s="123" t="s">
        <v>3</v>
      </c>
      <c r="G726" s="123">
        <v>1468703</v>
      </c>
      <c r="H726" s="127"/>
      <c r="I726" s="131" t="s">
        <v>3421</v>
      </c>
      <c r="J726" s="127"/>
      <c r="K726" s="127"/>
      <c r="L726" s="127"/>
      <c r="M726" s="127"/>
      <c r="N726" s="133">
        <v>0</v>
      </c>
      <c r="O726" s="133">
        <v>34.85</v>
      </c>
      <c r="P726" s="127" t="s">
        <v>1369</v>
      </c>
    </row>
    <row r="727" spans="1:16" ht="51">
      <c r="A727" s="127" t="s">
        <v>620</v>
      </c>
      <c r="B727" s="127"/>
      <c r="C727" s="128" t="s">
        <v>714</v>
      </c>
      <c r="D727" s="122">
        <v>42759</v>
      </c>
      <c r="E727" s="123" t="s">
        <v>3422</v>
      </c>
      <c r="F727" s="123" t="s">
        <v>3</v>
      </c>
      <c r="G727" s="123">
        <v>1468705</v>
      </c>
      <c r="H727" s="127"/>
      <c r="I727" s="131" t="s">
        <v>3423</v>
      </c>
      <c r="J727" s="127"/>
      <c r="K727" s="127"/>
      <c r="L727" s="127"/>
      <c r="M727" s="127"/>
      <c r="N727" s="133">
        <v>0</v>
      </c>
      <c r="O727" s="133">
        <v>34.85</v>
      </c>
      <c r="P727" s="127" t="s">
        <v>1369</v>
      </c>
    </row>
    <row r="728" spans="1:16" ht="51">
      <c r="A728" s="127" t="s">
        <v>620</v>
      </c>
      <c r="B728" s="127"/>
      <c r="C728" s="128" t="s">
        <v>714</v>
      </c>
      <c r="D728" s="122">
        <v>42759</v>
      </c>
      <c r="E728" s="123" t="s">
        <v>3424</v>
      </c>
      <c r="F728" s="123" t="s">
        <v>3</v>
      </c>
      <c r="G728" s="123">
        <v>1468706</v>
      </c>
      <c r="H728" s="127"/>
      <c r="I728" s="131" t="s">
        <v>3425</v>
      </c>
      <c r="J728" s="127"/>
      <c r="K728" s="127"/>
      <c r="L728" s="127"/>
      <c r="M728" s="127"/>
      <c r="N728" s="133">
        <v>0</v>
      </c>
      <c r="O728" s="133">
        <v>4664.9400000000005</v>
      </c>
      <c r="P728" s="127" t="s">
        <v>1369</v>
      </c>
    </row>
    <row r="729" spans="1:16" ht="51">
      <c r="A729" s="127" t="s">
        <v>620</v>
      </c>
      <c r="B729" s="127"/>
      <c r="C729" s="128" t="s">
        <v>714</v>
      </c>
      <c r="D729" s="122">
        <v>42759</v>
      </c>
      <c r="E729" s="123" t="s">
        <v>3426</v>
      </c>
      <c r="F729" s="123" t="s">
        <v>3</v>
      </c>
      <c r="G729" s="123">
        <v>1468708</v>
      </c>
      <c r="H729" s="127"/>
      <c r="I729" s="131" t="s">
        <v>3427</v>
      </c>
      <c r="J729" s="127"/>
      <c r="K729" s="127"/>
      <c r="L729" s="127"/>
      <c r="M729" s="127"/>
      <c r="N729" s="133">
        <v>0</v>
      </c>
      <c r="O729" s="133">
        <v>3070.9300000000003</v>
      </c>
      <c r="P729" s="127" t="s">
        <v>1369</v>
      </c>
    </row>
    <row r="730" spans="1:16" ht="51">
      <c r="A730" s="127">
        <v>46</v>
      </c>
      <c r="B730" s="127"/>
      <c r="C730" s="128" t="s">
        <v>699</v>
      </c>
      <c r="D730" s="122">
        <v>42759</v>
      </c>
      <c r="E730" s="123" t="s">
        <v>3428</v>
      </c>
      <c r="F730" s="123" t="s">
        <v>3</v>
      </c>
      <c r="G730" s="123">
        <v>1468742</v>
      </c>
      <c r="H730" s="127"/>
      <c r="I730" s="131" t="s">
        <v>3429</v>
      </c>
      <c r="J730" s="127"/>
      <c r="K730" s="127"/>
      <c r="L730" s="127"/>
      <c r="M730" s="127"/>
      <c r="N730" s="133">
        <v>0</v>
      </c>
      <c r="O730" s="133">
        <v>10451.219999999999</v>
      </c>
      <c r="P730" s="127" t="s">
        <v>1369</v>
      </c>
    </row>
    <row r="731" spans="1:16" ht="51">
      <c r="A731" s="127" t="s">
        <v>620</v>
      </c>
      <c r="B731" s="127"/>
      <c r="C731" s="128" t="s">
        <v>714</v>
      </c>
      <c r="D731" s="122">
        <v>42759</v>
      </c>
      <c r="E731" s="123" t="s">
        <v>3430</v>
      </c>
      <c r="F731" s="123" t="s">
        <v>3</v>
      </c>
      <c r="G731" s="123">
        <v>1468662</v>
      </c>
      <c r="H731" s="127"/>
      <c r="I731" s="131" t="s">
        <v>3431</v>
      </c>
      <c r="J731" s="127"/>
      <c r="K731" s="127"/>
      <c r="L731" s="127"/>
      <c r="M731" s="127"/>
      <c r="N731" s="133">
        <v>0</v>
      </c>
      <c r="O731" s="133">
        <v>2611.25</v>
      </c>
      <c r="P731" s="127" t="s">
        <v>1369</v>
      </c>
    </row>
    <row r="732" spans="1:16" ht="51">
      <c r="A732" s="127" t="s">
        <v>620</v>
      </c>
      <c r="B732" s="127"/>
      <c r="C732" s="128" t="s">
        <v>714</v>
      </c>
      <c r="D732" s="122">
        <v>42759</v>
      </c>
      <c r="E732" s="123" t="s">
        <v>3432</v>
      </c>
      <c r="F732" s="123" t="s">
        <v>3</v>
      </c>
      <c r="G732" s="123">
        <v>1468666</v>
      </c>
      <c r="H732" s="127"/>
      <c r="I732" s="131" t="s">
        <v>3433</v>
      </c>
      <c r="J732" s="127"/>
      <c r="K732" s="127"/>
      <c r="L732" s="127"/>
      <c r="M732" s="127"/>
      <c r="N732" s="133">
        <v>0</v>
      </c>
      <c r="O732" s="133">
        <v>2783.13</v>
      </c>
      <c r="P732" s="127" t="s">
        <v>1369</v>
      </c>
    </row>
    <row r="733" spans="1:16" ht="51">
      <c r="A733" s="127" t="s">
        <v>620</v>
      </c>
      <c r="B733" s="127"/>
      <c r="C733" s="128" t="s">
        <v>714</v>
      </c>
      <c r="D733" s="122">
        <v>42759</v>
      </c>
      <c r="E733" s="123" t="s">
        <v>3434</v>
      </c>
      <c r="F733" s="123" t="s">
        <v>3</v>
      </c>
      <c r="G733" s="123">
        <v>1468683</v>
      </c>
      <c r="H733" s="127"/>
      <c r="I733" s="131" t="s">
        <v>3435</v>
      </c>
      <c r="J733" s="127"/>
      <c r="K733" s="127"/>
      <c r="L733" s="127"/>
      <c r="M733" s="127"/>
      <c r="N733" s="133">
        <v>0</v>
      </c>
      <c r="O733" s="133">
        <v>4978.59</v>
      </c>
      <c r="P733" s="127" t="s">
        <v>1369</v>
      </c>
    </row>
    <row r="734" spans="1:16" ht="51">
      <c r="A734" s="127" t="s">
        <v>620</v>
      </c>
      <c r="B734" s="127"/>
      <c r="C734" s="128" t="s">
        <v>714</v>
      </c>
      <c r="D734" s="122">
        <v>42759</v>
      </c>
      <c r="E734" s="123" t="s">
        <v>3436</v>
      </c>
      <c r="F734" s="123" t="s">
        <v>3</v>
      </c>
      <c r="G734" s="123">
        <v>1468729</v>
      </c>
      <c r="H734" s="127"/>
      <c r="I734" s="131" t="s">
        <v>3437</v>
      </c>
      <c r="J734" s="127"/>
      <c r="K734" s="127"/>
      <c r="L734" s="127"/>
      <c r="M734" s="127"/>
      <c r="N734" s="133">
        <v>0</v>
      </c>
      <c r="O734" s="133">
        <v>295.70999999999998</v>
      </c>
      <c r="P734" s="127" t="s">
        <v>1369</v>
      </c>
    </row>
    <row r="735" spans="1:16" ht="51">
      <c r="A735" s="127" t="s">
        <v>620</v>
      </c>
      <c r="B735" s="127"/>
      <c r="C735" s="128" t="s">
        <v>714</v>
      </c>
      <c r="D735" s="122">
        <v>42759</v>
      </c>
      <c r="E735" s="123" t="s">
        <v>3438</v>
      </c>
      <c r="F735" s="123" t="s">
        <v>3</v>
      </c>
      <c r="G735" s="123">
        <v>1468732</v>
      </c>
      <c r="H735" s="127"/>
      <c r="I735" s="131" t="s">
        <v>3439</v>
      </c>
      <c r="J735" s="127"/>
      <c r="K735" s="127"/>
      <c r="L735" s="127"/>
      <c r="M735" s="127"/>
      <c r="N735" s="133">
        <v>0</v>
      </c>
      <c r="O735" s="133">
        <v>234.13</v>
      </c>
      <c r="P735" s="127" t="s">
        <v>1369</v>
      </c>
    </row>
    <row r="736" spans="1:16" ht="51">
      <c r="A736" s="127" t="s">
        <v>620</v>
      </c>
      <c r="B736" s="127"/>
      <c r="C736" s="128" t="s">
        <v>714</v>
      </c>
      <c r="D736" s="122">
        <v>42759</v>
      </c>
      <c r="E736" s="123" t="s">
        <v>3440</v>
      </c>
      <c r="F736" s="123" t="s">
        <v>3</v>
      </c>
      <c r="G736" s="123">
        <v>1468781</v>
      </c>
      <c r="H736" s="127"/>
      <c r="I736" s="131" t="s">
        <v>3441</v>
      </c>
      <c r="J736" s="127"/>
      <c r="K736" s="127"/>
      <c r="L736" s="127"/>
      <c r="M736" s="127"/>
      <c r="N736" s="133">
        <v>0</v>
      </c>
      <c r="O736" s="133">
        <v>576.74</v>
      </c>
      <c r="P736" s="127" t="s">
        <v>1369</v>
      </c>
    </row>
    <row r="737" spans="1:16" ht="51">
      <c r="A737" s="127">
        <v>41</v>
      </c>
      <c r="B737" s="127"/>
      <c r="C737" s="128" t="s">
        <v>698</v>
      </c>
      <c r="D737" s="122">
        <v>42759</v>
      </c>
      <c r="E737" s="123" t="s">
        <v>3442</v>
      </c>
      <c r="F737" s="123" t="s">
        <v>3</v>
      </c>
      <c r="G737" s="123">
        <v>1468810</v>
      </c>
      <c r="H737" s="127"/>
      <c r="I737" s="131" t="s">
        <v>3443</v>
      </c>
      <c r="J737" s="127"/>
      <c r="K737" s="127"/>
      <c r="L737" s="127"/>
      <c r="M737" s="127"/>
      <c r="N737" s="133">
        <v>0</v>
      </c>
      <c r="O737" s="133">
        <v>161.1</v>
      </c>
      <c r="P737" s="127" t="s">
        <v>1369</v>
      </c>
    </row>
    <row r="738" spans="1:16" ht="51">
      <c r="A738" s="127">
        <v>223</v>
      </c>
      <c r="B738" s="127"/>
      <c r="C738" s="128" t="s">
        <v>766</v>
      </c>
      <c r="D738" s="122">
        <v>42759</v>
      </c>
      <c r="E738" s="123" t="s">
        <v>3444</v>
      </c>
      <c r="F738" s="123" t="s">
        <v>3</v>
      </c>
      <c r="G738" s="123">
        <v>1468815</v>
      </c>
      <c r="H738" s="127"/>
      <c r="I738" s="131" t="s">
        <v>3445</v>
      </c>
      <c r="J738" s="127"/>
      <c r="K738" s="127"/>
      <c r="L738" s="127"/>
      <c r="M738" s="127"/>
      <c r="N738" s="133">
        <v>0</v>
      </c>
      <c r="O738" s="133">
        <v>391</v>
      </c>
      <c r="P738" s="127" t="s">
        <v>1369</v>
      </c>
    </row>
    <row r="739" spans="1:16" ht="51">
      <c r="A739" s="127" t="s">
        <v>620</v>
      </c>
      <c r="B739" s="127"/>
      <c r="C739" s="128" t="s">
        <v>714</v>
      </c>
      <c r="D739" s="122">
        <v>42759</v>
      </c>
      <c r="E739" s="123" t="s">
        <v>3446</v>
      </c>
      <c r="F739" s="123" t="s">
        <v>3</v>
      </c>
      <c r="G739" s="123">
        <v>1468848</v>
      </c>
      <c r="H739" s="127"/>
      <c r="I739" s="131" t="s">
        <v>3447</v>
      </c>
      <c r="J739" s="127"/>
      <c r="K739" s="127"/>
      <c r="L739" s="127"/>
      <c r="M739" s="127"/>
      <c r="N739" s="133">
        <v>0</v>
      </c>
      <c r="O739" s="133">
        <v>6241</v>
      </c>
      <c r="P739" s="127" t="s">
        <v>1369</v>
      </c>
    </row>
    <row r="740" spans="1:16" ht="38.25">
      <c r="A740" s="127">
        <v>526</v>
      </c>
      <c r="B740" s="127"/>
      <c r="C740" s="128" t="s">
        <v>847</v>
      </c>
      <c r="D740" s="122">
        <v>42759</v>
      </c>
      <c r="E740" s="123" t="s">
        <v>3448</v>
      </c>
      <c r="F740" s="123" t="s">
        <v>3</v>
      </c>
      <c r="G740" s="123">
        <v>1468883</v>
      </c>
      <c r="H740" s="127"/>
      <c r="I740" s="131" t="s">
        <v>3449</v>
      </c>
      <c r="J740" s="127"/>
      <c r="K740" s="127"/>
      <c r="L740" s="127"/>
      <c r="M740" s="127"/>
      <c r="N740" s="133">
        <v>0</v>
      </c>
      <c r="O740" s="133">
        <v>77</v>
      </c>
      <c r="P740" s="127" t="s">
        <v>1369</v>
      </c>
    </row>
    <row r="741" spans="1:16" ht="63.75">
      <c r="A741" s="127" t="s">
        <v>620</v>
      </c>
      <c r="B741" s="127"/>
      <c r="C741" s="128" t="s">
        <v>714</v>
      </c>
      <c r="D741" s="122">
        <v>42760</v>
      </c>
      <c r="E741" s="123" t="s">
        <v>3450</v>
      </c>
      <c r="F741" s="123" t="s">
        <v>3</v>
      </c>
      <c r="G741" s="123">
        <v>1469174</v>
      </c>
      <c r="H741" s="127"/>
      <c r="I741" s="131" t="s">
        <v>3451</v>
      </c>
      <c r="J741" s="127"/>
      <c r="K741" s="127"/>
      <c r="L741" s="127"/>
      <c r="M741" s="127"/>
      <c r="N741" s="133">
        <v>0</v>
      </c>
      <c r="O741" s="133">
        <v>1438.68</v>
      </c>
      <c r="P741" s="127" t="s">
        <v>1369</v>
      </c>
    </row>
    <row r="742" spans="1:16" ht="51">
      <c r="A742" s="127">
        <v>526</v>
      </c>
      <c r="B742" s="127"/>
      <c r="C742" s="128" t="s">
        <v>847</v>
      </c>
      <c r="D742" s="122">
        <v>42760</v>
      </c>
      <c r="E742" s="123" t="s">
        <v>3452</v>
      </c>
      <c r="F742" s="123" t="s">
        <v>3</v>
      </c>
      <c r="G742" s="123">
        <v>1469123</v>
      </c>
      <c r="H742" s="127"/>
      <c r="I742" s="131" t="s">
        <v>2941</v>
      </c>
      <c r="J742" s="127"/>
      <c r="K742" s="127"/>
      <c r="L742" s="127"/>
      <c r="M742" s="127"/>
      <c r="N742" s="133">
        <v>0</v>
      </c>
      <c r="O742" s="133">
        <v>350</v>
      </c>
      <c r="P742" s="127" t="s">
        <v>1369</v>
      </c>
    </row>
    <row r="743" spans="1:16" ht="38.25">
      <c r="A743" s="127">
        <v>163</v>
      </c>
      <c r="B743" s="127"/>
      <c r="C743" s="128" t="s">
        <v>749</v>
      </c>
      <c r="D743" s="122">
        <v>42760</v>
      </c>
      <c r="E743" s="123" t="s">
        <v>3453</v>
      </c>
      <c r="F743" s="123" t="s">
        <v>3</v>
      </c>
      <c r="G743" s="123">
        <v>1469200</v>
      </c>
      <c r="H743" s="127"/>
      <c r="I743" s="131" t="s">
        <v>3454</v>
      </c>
      <c r="J743" s="127"/>
      <c r="K743" s="127"/>
      <c r="L743" s="127"/>
      <c r="M743" s="127"/>
      <c r="N743" s="133">
        <v>0</v>
      </c>
      <c r="O743" s="133">
        <v>10</v>
      </c>
      <c r="P743" s="127" t="s">
        <v>1369</v>
      </c>
    </row>
    <row r="744" spans="1:16" ht="51">
      <c r="A744" s="127" t="s">
        <v>620</v>
      </c>
      <c r="B744" s="127"/>
      <c r="C744" s="128" t="s">
        <v>714</v>
      </c>
      <c r="D744" s="122">
        <v>42760</v>
      </c>
      <c r="E744" s="123" t="s">
        <v>3455</v>
      </c>
      <c r="F744" s="123" t="s">
        <v>3</v>
      </c>
      <c r="G744" s="123">
        <v>1469248</v>
      </c>
      <c r="H744" s="127"/>
      <c r="I744" s="131" t="s">
        <v>3456</v>
      </c>
      <c r="J744" s="127"/>
      <c r="K744" s="127"/>
      <c r="L744" s="127"/>
      <c r="M744" s="127"/>
      <c r="N744" s="133">
        <v>0</v>
      </c>
      <c r="O744" s="133">
        <v>256.98</v>
      </c>
      <c r="P744" s="127" t="s">
        <v>1369</v>
      </c>
    </row>
    <row r="745" spans="1:16" ht="38.25">
      <c r="A745" s="127">
        <v>30</v>
      </c>
      <c r="B745" s="127"/>
      <c r="C745" s="128" t="s">
        <v>696</v>
      </c>
      <c r="D745" s="122">
        <v>42760</v>
      </c>
      <c r="E745" s="123" t="s">
        <v>3457</v>
      </c>
      <c r="F745" s="123" t="s">
        <v>3</v>
      </c>
      <c r="G745" s="123">
        <v>1469258</v>
      </c>
      <c r="H745" s="127"/>
      <c r="I745" s="131" t="s">
        <v>3458</v>
      </c>
      <c r="J745" s="127"/>
      <c r="K745" s="127"/>
      <c r="L745" s="127"/>
      <c r="M745" s="127"/>
      <c r="N745" s="133">
        <v>0</v>
      </c>
      <c r="O745" s="133">
        <v>684</v>
      </c>
      <c r="P745" s="127" t="s">
        <v>1369</v>
      </c>
    </row>
    <row r="746" spans="1:16" ht="51">
      <c r="A746" s="127">
        <v>234</v>
      </c>
      <c r="B746" s="127"/>
      <c r="C746" s="128" t="s">
        <v>124</v>
      </c>
      <c r="D746" s="122">
        <v>42760</v>
      </c>
      <c r="E746" s="123" t="s">
        <v>3459</v>
      </c>
      <c r="F746" s="123" t="s">
        <v>3</v>
      </c>
      <c r="G746" s="123">
        <v>1469260</v>
      </c>
      <c r="H746" s="127"/>
      <c r="I746" s="131" t="s">
        <v>3460</v>
      </c>
      <c r="J746" s="127"/>
      <c r="K746" s="127"/>
      <c r="L746" s="127"/>
      <c r="M746" s="127"/>
      <c r="N746" s="133">
        <v>0</v>
      </c>
      <c r="O746" s="133">
        <v>185.5</v>
      </c>
      <c r="P746" s="127" t="s">
        <v>1369</v>
      </c>
    </row>
    <row r="747" spans="1:16" ht="63.75">
      <c r="A747" s="127">
        <v>512</v>
      </c>
      <c r="B747" s="127"/>
      <c r="C747" s="128" t="s">
        <v>841</v>
      </c>
      <c r="D747" s="122">
        <v>42760</v>
      </c>
      <c r="E747" s="123" t="s">
        <v>3461</v>
      </c>
      <c r="F747" s="123" t="s">
        <v>3</v>
      </c>
      <c r="G747" s="123">
        <v>1469266</v>
      </c>
      <c r="H747" s="127"/>
      <c r="I747" s="131" t="s">
        <v>3462</v>
      </c>
      <c r="J747" s="127"/>
      <c r="K747" s="127"/>
      <c r="L747" s="127"/>
      <c r="M747" s="127"/>
      <c r="N747" s="133">
        <v>0</v>
      </c>
      <c r="O747" s="133">
        <v>20</v>
      </c>
      <c r="P747" s="127" t="s">
        <v>1369</v>
      </c>
    </row>
    <row r="748" spans="1:16" ht="51">
      <c r="A748" s="127">
        <v>526</v>
      </c>
      <c r="B748" s="127"/>
      <c r="C748" s="128" t="s">
        <v>847</v>
      </c>
      <c r="D748" s="122">
        <v>42760</v>
      </c>
      <c r="E748" s="123" t="s">
        <v>3463</v>
      </c>
      <c r="F748" s="123" t="s">
        <v>3</v>
      </c>
      <c r="G748" s="123">
        <v>1469361</v>
      </c>
      <c r="H748" s="127"/>
      <c r="I748" s="131" t="s">
        <v>3464</v>
      </c>
      <c r="J748" s="127"/>
      <c r="K748" s="127"/>
      <c r="L748" s="127"/>
      <c r="M748" s="127"/>
      <c r="N748" s="133">
        <v>0</v>
      </c>
      <c r="O748" s="133">
        <v>500</v>
      </c>
      <c r="P748" s="127" t="s">
        <v>1369</v>
      </c>
    </row>
    <row r="749" spans="1:16" ht="51">
      <c r="A749" s="127">
        <v>526</v>
      </c>
      <c r="B749" s="127"/>
      <c r="C749" s="128" t="s">
        <v>847</v>
      </c>
      <c r="D749" s="122">
        <v>42761</v>
      </c>
      <c r="E749" s="123" t="s">
        <v>3465</v>
      </c>
      <c r="F749" s="123" t="s">
        <v>3</v>
      </c>
      <c r="G749" s="123">
        <v>1469518</v>
      </c>
      <c r="H749" s="127"/>
      <c r="I749" s="131" t="s">
        <v>3466</v>
      </c>
      <c r="J749" s="127"/>
      <c r="K749" s="127"/>
      <c r="L749" s="127"/>
      <c r="M749" s="127"/>
      <c r="N749" s="133">
        <v>0</v>
      </c>
      <c r="O749" s="133">
        <v>101.36</v>
      </c>
      <c r="P749" s="127" t="s">
        <v>1369</v>
      </c>
    </row>
    <row r="750" spans="1:16" ht="51">
      <c r="A750" s="127">
        <v>526</v>
      </c>
      <c r="B750" s="127"/>
      <c r="C750" s="128" t="s">
        <v>847</v>
      </c>
      <c r="D750" s="122">
        <v>42761</v>
      </c>
      <c r="E750" s="123" t="s">
        <v>3467</v>
      </c>
      <c r="F750" s="123" t="s">
        <v>3</v>
      </c>
      <c r="G750" s="123">
        <v>1469523</v>
      </c>
      <c r="H750" s="127"/>
      <c r="I750" s="131" t="s">
        <v>3468</v>
      </c>
      <c r="J750" s="127"/>
      <c r="K750" s="127"/>
      <c r="L750" s="127"/>
      <c r="M750" s="127"/>
      <c r="N750" s="133">
        <v>0</v>
      </c>
      <c r="O750" s="133">
        <v>238</v>
      </c>
      <c r="P750" s="127" t="s">
        <v>1369</v>
      </c>
    </row>
    <row r="751" spans="1:16" ht="51">
      <c r="A751" s="127">
        <v>526</v>
      </c>
      <c r="B751" s="127"/>
      <c r="C751" s="128" t="s">
        <v>847</v>
      </c>
      <c r="D751" s="122">
        <v>42761</v>
      </c>
      <c r="E751" s="123" t="s">
        <v>3469</v>
      </c>
      <c r="F751" s="123" t="s">
        <v>3</v>
      </c>
      <c r="G751" s="123">
        <v>1469524</v>
      </c>
      <c r="H751" s="127"/>
      <c r="I751" s="131" t="s">
        <v>3470</v>
      </c>
      <c r="J751" s="127"/>
      <c r="K751" s="127"/>
      <c r="L751" s="127"/>
      <c r="M751" s="127"/>
      <c r="N751" s="133">
        <v>0</v>
      </c>
      <c r="O751" s="133">
        <v>12859.83</v>
      </c>
      <c r="P751" s="127" t="s">
        <v>1369</v>
      </c>
    </row>
    <row r="752" spans="1:16" ht="51">
      <c r="A752" s="127" t="s">
        <v>620</v>
      </c>
      <c r="B752" s="127"/>
      <c r="C752" s="128" t="s">
        <v>714</v>
      </c>
      <c r="D752" s="122">
        <v>42761</v>
      </c>
      <c r="E752" s="123" t="s">
        <v>3471</v>
      </c>
      <c r="F752" s="123" t="s">
        <v>3</v>
      </c>
      <c r="G752" s="123">
        <v>1469600</v>
      </c>
      <c r="H752" s="127"/>
      <c r="I752" s="131" t="s">
        <v>3472</v>
      </c>
      <c r="J752" s="127"/>
      <c r="K752" s="127"/>
      <c r="L752" s="127"/>
      <c r="M752" s="127"/>
      <c r="N752" s="133">
        <v>0</v>
      </c>
      <c r="O752" s="133">
        <v>3526.03</v>
      </c>
      <c r="P752" s="127" t="s">
        <v>1369</v>
      </c>
    </row>
    <row r="753" spans="1:16" ht="51">
      <c r="A753" s="127" t="s">
        <v>620</v>
      </c>
      <c r="B753" s="127"/>
      <c r="C753" s="128" t="s">
        <v>714</v>
      </c>
      <c r="D753" s="122">
        <v>42761</v>
      </c>
      <c r="E753" s="123" t="s">
        <v>3473</v>
      </c>
      <c r="F753" s="123" t="s">
        <v>3</v>
      </c>
      <c r="G753" s="123">
        <v>1469601</v>
      </c>
      <c r="H753" s="127"/>
      <c r="I753" s="131" t="s">
        <v>3474</v>
      </c>
      <c r="J753" s="127"/>
      <c r="K753" s="127"/>
      <c r="L753" s="127"/>
      <c r="M753" s="127"/>
      <c r="N753" s="133">
        <v>0</v>
      </c>
      <c r="O753" s="133">
        <v>1965.15</v>
      </c>
      <c r="P753" s="127" t="s">
        <v>1369</v>
      </c>
    </row>
    <row r="754" spans="1:16" ht="51">
      <c r="A754" s="127">
        <v>580</v>
      </c>
      <c r="B754" s="127"/>
      <c r="C754" s="128" t="s">
        <v>218</v>
      </c>
      <c r="D754" s="122">
        <v>42761</v>
      </c>
      <c r="E754" s="123" t="s">
        <v>3475</v>
      </c>
      <c r="F754" s="123" t="s">
        <v>3</v>
      </c>
      <c r="G754" s="123">
        <v>1469662</v>
      </c>
      <c r="H754" s="127"/>
      <c r="I754" s="131" t="s">
        <v>3476</v>
      </c>
      <c r="J754" s="127"/>
      <c r="K754" s="127"/>
      <c r="L754" s="127"/>
      <c r="M754" s="127"/>
      <c r="N754" s="133">
        <v>0</v>
      </c>
      <c r="O754" s="133">
        <v>23676</v>
      </c>
      <c r="P754" s="127" t="s">
        <v>1369</v>
      </c>
    </row>
    <row r="755" spans="1:16" ht="51">
      <c r="A755" s="127" t="s">
        <v>620</v>
      </c>
      <c r="B755" s="127"/>
      <c r="C755" s="128" t="s">
        <v>714</v>
      </c>
      <c r="D755" s="122">
        <v>42761</v>
      </c>
      <c r="E755" s="123" t="s">
        <v>3477</v>
      </c>
      <c r="F755" s="123" t="s">
        <v>3</v>
      </c>
      <c r="G755" s="123">
        <v>1469525</v>
      </c>
      <c r="H755" s="127"/>
      <c r="I755" s="131" t="s">
        <v>3478</v>
      </c>
      <c r="J755" s="127"/>
      <c r="K755" s="127"/>
      <c r="L755" s="127"/>
      <c r="M755" s="127"/>
      <c r="N755" s="133">
        <v>0</v>
      </c>
      <c r="O755" s="133">
        <v>1161</v>
      </c>
      <c r="P755" s="127" t="s">
        <v>1369</v>
      </c>
    </row>
    <row r="756" spans="1:16" ht="51">
      <c r="A756" s="127">
        <v>222</v>
      </c>
      <c r="B756" s="127"/>
      <c r="C756" s="128" t="s">
        <v>765</v>
      </c>
      <c r="D756" s="122">
        <v>42761</v>
      </c>
      <c r="E756" s="123" t="s">
        <v>3479</v>
      </c>
      <c r="F756" s="123" t="s">
        <v>3</v>
      </c>
      <c r="G756" s="123">
        <v>1469582</v>
      </c>
      <c r="H756" s="127"/>
      <c r="I756" s="131" t="s">
        <v>3480</v>
      </c>
      <c r="J756" s="127"/>
      <c r="K756" s="127"/>
      <c r="L756" s="127"/>
      <c r="M756" s="127"/>
      <c r="N756" s="133">
        <v>0</v>
      </c>
      <c r="O756" s="133">
        <v>23.240000000000002</v>
      </c>
      <c r="P756" s="127" t="s">
        <v>14401</v>
      </c>
    </row>
    <row r="757" spans="1:16" ht="51">
      <c r="A757" s="127" t="s">
        <v>620</v>
      </c>
      <c r="B757" s="127"/>
      <c r="C757" s="128" t="s">
        <v>714</v>
      </c>
      <c r="D757" s="122">
        <v>42761</v>
      </c>
      <c r="E757" s="123" t="s">
        <v>3481</v>
      </c>
      <c r="F757" s="123" t="s">
        <v>3</v>
      </c>
      <c r="G757" s="123">
        <v>1469626</v>
      </c>
      <c r="H757" s="127"/>
      <c r="I757" s="131" t="s">
        <v>3482</v>
      </c>
      <c r="J757" s="127"/>
      <c r="K757" s="127"/>
      <c r="L757" s="127"/>
      <c r="M757" s="127"/>
      <c r="N757" s="133">
        <v>0</v>
      </c>
      <c r="O757" s="133">
        <v>1552.96</v>
      </c>
      <c r="P757" s="127" t="s">
        <v>1369</v>
      </c>
    </row>
    <row r="758" spans="1:16" ht="51">
      <c r="A758" s="127" t="s">
        <v>620</v>
      </c>
      <c r="B758" s="127"/>
      <c r="C758" s="128" t="s">
        <v>714</v>
      </c>
      <c r="D758" s="122">
        <v>42761</v>
      </c>
      <c r="E758" s="123" t="s">
        <v>3483</v>
      </c>
      <c r="F758" s="123" t="s">
        <v>3</v>
      </c>
      <c r="G758" s="123">
        <v>1469630</v>
      </c>
      <c r="H758" s="127"/>
      <c r="I758" s="131" t="s">
        <v>3484</v>
      </c>
      <c r="J758" s="127"/>
      <c r="K758" s="127"/>
      <c r="L758" s="127"/>
      <c r="M758" s="127"/>
      <c r="N758" s="133">
        <v>0</v>
      </c>
      <c r="O758" s="133">
        <v>218.65</v>
      </c>
      <c r="P758" s="127" t="s">
        <v>1369</v>
      </c>
    </row>
    <row r="759" spans="1:16" ht="51">
      <c r="A759" s="127" t="s">
        <v>620</v>
      </c>
      <c r="B759" s="127"/>
      <c r="C759" s="128" t="s">
        <v>714</v>
      </c>
      <c r="D759" s="122">
        <v>42761</v>
      </c>
      <c r="E759" s="123" t="s">
        <v>3485</v>
      </c>
      <c r="F759" s="123" t="s">
        <v>3</v>
      </c>
      <c r="G759" s="123">
        <v>1469631</v>
      </c>
      <c r="H759" s="127"/>
      <c r="I759" s="131" t="s">
        <v>3484</v>
      </c>
      <c r="J759" s="127"/>
      <c r="K759" s="127"/>
      <c r="L759" s="127"/>
      <c r="M759" s="127"/>
      <c r="N759" s="133">
        <v>0</v>
      </c>
      <c r="O759" s="133">
        <v>252.4</v>
      </c>
      <c r="P759" s="127" t="s">
        <v>1369</v>
      </c>
    </row>
    <row r="760" spans="1:16" ht="51">
      <c r="A760" s="127" t="s">
        <v>620</v>
      </c>
      <c r="B760" s="127"/>
      <c r="C760" s="128" t="s">
        <v>714</v>
      </c>
      <c r="D760" s="122">
        <v>42761</v>
      </c>
      <c r="E760" s="123" t="s">
        <v>3486</v>
      </c>
      <c r="F760" s="123" t="s">
        <v>3</v>
      </c>
      <c r="G760" s="123">
        <v>1469699</v>
      </c>
      <c r="H760" s="127"/>
      <c r="I760" s="131" t="s">
        <v>3487</v>
      </c>
      <c r="J760" s="127"/>
      <c r="K760" s="127"/>
      <c r="L760" s="127"/>
      <c r="M760" s="127"/>
      <c r="N760" s="133">
        <v>0</v>
      </c>
      <c r="O760" s="133">
        <v>1225</v>
      </c>
      <c r="P760" s="127" t="s">
        <v>14401</v>
      </c>
    </row>
    <row r="761" spans="1:16" ht="51">
      <c r="A761" s="127" t="s">
        <v>620</v>
      </c>
      <c r="B761" s="127"/>
      <c r="C761" s="128" t="s">
        <v>714</v>
      </c>
      <c r="D761" s="122">
        <v>42761</v>
      </c>
      <c r="E761" s="123" t="s">
        <v>3488</v>
      </c>
      <c r="F761" s="123" t="s">
        <v>3</v>
      </c>
      <c r="G761" s="123">
        <v>1469716</v>
      </c>
      <c r="H761" s="127"/>
      <c r="I761" s="131" t="s">
        <v>3489</v>
      </c>
      <c r="J761" s="127"/>
      <c r="K761" s="127"/>
      <c r="L761" s="127"/>
      <c r="M761" s="127"/>
      <c r="N761" s="133">
        <v>0</v>
      </c>
      <c r="O761" s="133">
        <v>1000</v>
      </c>
      <c r="P761" s="127" t="s">
        <v>1369</v>
      </c>
    </row>
    <row r="762" spans="1:16" ht="63.75">
      <c r="A762" s="127" t="s">
        <v>620</v>
      </c>
      <c r="B762" s="127"/>
      <c r="C762" s="128" t="s">
        <v>714</v>
      </c>
      <c r="D762" s="122">
        <v>42761</v>
      </c>
      <c r="E762" s="123" t="s">
        <v>3490</v>
      </c>
      <c r="F762" s="123" t="s">
        <v>3</v>
      </c>
      <c r="G762" s="123">
        <v>1469744</v>
      </c>
      <c r="H762" s="127"/>
      <c r="I762" s="131" t="s">
        <v>3491</v>
      </c>
      <c r="J762" s="127"/>
      <c r="K762" s="127"/>
      <c r="L762" s="127"/>
      <c r="M762" s="127"/>
      <c r="N762" s="133">
        <v>0</v>
      </c>
      <c r="O762" s="133">
        <v>11323.35</v>
      </c>
      <c r="P762" s="127" t="s">
        <v>1369</v>
      </c>
    </row>
    <row r="763" spans="1:16" ht="51">
      <c r="A763" s="127">
        <v>223</v>
      </c>
      <c r="B763" s="127"/>
      <c r="C763" s="128" t="s">
        <v>766</v>
      </c>
      <c r="D763" s="122">
        <v>42761</v>
      </c>
      <c r="E763" s="123" t="s">
        <v>3492</v>
      </c>
      <c r="F763" s="123" t="s">
        <v>3</v>
      </c>
      <c r="G763" s="123">
        <v>1469757</v>
      </c>
      <c r="H763" s="127"/>
      <c r="I763" s="131" t="s">
        <v>3493</v>
      </c>
      <c r="J763" s="127"/>
      <c r="K763" s="127"/>
      <c r="L763" s="127"/>
      <c r="M763" s="127"/>
      <c r="N763" s="133">
        <v>0</v>
      </c>
      <c r="O763" s="133">
        <v>371</v>
      </c>
      <c r="P763" s="127" t="s">
        <v>1369</v>
      </c>
    </row>
    <row r="764" spans="1:16" ht="51">
      <c r="A764" s="127" t="s">
        <v>620</v>
      </c>
      <c r="B764" s="127"/>
      <c r="C764" s="128" t="s">
        <v>714</v>
      </c>
      <c r="D764" s="122">
        <v>42761</v>
      </c>
      <c r="E764" s="123" t="s">
        <v>3494</v>
      </c>
      <c r="F764" s="123" t="s">
        <v>3</v>
      </c>
      <c r="G764" s="123">
        <v>1469769</v>
      </c>
      <c r="H764" s="127"/>
      <c r="I764" s="131" t="s">
        <v>3495</v>
      </c>
      <c r="J764" s="127"/>
      <c r="K764" s="127"/>
      <c r="L764" s="127"/>
      <c r="M764" s="127"/>
      <c r="N764" s="133">
        <v>0</v>
      </c>
      <c r="O764" s="133">
        <v>533.5</v>
      </c>
      <c r="P764" s="127" t="s">
        <v>1369</v>
      </c>
    </row>
    <row r="765" spans="1:16" ht="51">
      <c r="A765" s="127" t="s">
        <v>620</v>
      </c>
      <c r="B765" s="127"/>
      <c r="C765" s="128" t="s">
        <v>714</v>
      </c>
      <c r="D765" s="122">
        <v>42761</v>
      </c>
      <c r="E765" s="123" t="s">
        <v>3496</v>
      </c>
      <c r="F765" s="123" t="s">
        <v>3</v>
      </c>
      <c r="G765" s="123">
        <v>1469878</v>
      </c>
      <c r="H765" s="127"/>
      <c r="I765" s="131" t="s">
        <v>3497</v>
      </c>
      <c r="J765" s="127"/>
      <c r="K765" s="127"/>
      <c r="L765" s="127"/>
      <c r="M765" s="127"/>
      <c r="N765" s="133">
        <v>0</v>
      </c>
      <c r="O765" s="133">
        <v>86399.99</v>
      </c>
      <c r="P765" s="127" t="s">
        <v>1369</v>
      </c>
    </row>
    <row r="766" spans="1:16" ht="51">
      <c r="A766" s="127" t="s">
        <v>620</v>
      </c>
      <c r="B766" s="127"/>
      <c r="C766" s="128" t="s">
        <v>714</v>
      </c>
      <c r="D766" s="122">
        <v>42762</v>
      </c>
      <c r="E766" s="123" t="s">
        <v>3498</v>
      </c>
      <c r="F766" s="123" t="s">
        <v>3</v>
      </c>
      <c r="G766" s="123">
        <v>1470006</v>
      </c>
      <c r="H766" s="127"/>
      <c r="I766" s="131" t="s">
        <v>3499</v>
      </c>
      <c r="J766" s="127"/>
      <c r="K766" s="127"/>
      <c r="L766" s="127"/>
      <c r="M766" s="127"/>
      <c r="N766" s="133">
        <v>0</v>
      </c>
      <c r="O766" s="133">
        <v>1628</v>
      </c>
      <c r="P766" s="127" t="s">
        <v>1369</v>
      </c>
    </row>
    <row r="767" spans="1:16" ht="51">
      <c r="A767" s="127" t="s">
        <v>620</v>
      </c>
      <c r="B767" s="127"/>
      <c r="C767" s="128" t="s">
        <v>714</v>
      </c>
      <c r="D767" s="122">
        <v>42762</v>
      </c>
      <c r="E767" s="123" t="s">
        <v>3500</v>
      </c>
      <c r="F767" s="123" t="s">
        <v>3</v>
      </c>
      <c r="G767" s="123">
        <v>1470012</v>
      </c>
      <c r="H767" s="127"/>
      <c r="I767" s="131" t="s">
        <v>3501</v>
      </c>
      <c r="J767" s="127"/>
      <c r="K767" s="127"/>
      <c r="L767" s="127"/>
      <c r="M767" s="127"/>
      <c r="N767" s="133">
        <v>0</v>
      </c>
      <c r="O767" s="133">
        <v>214.5</v>
      </c>
      <c r="P767" s="127" t="s">
        <v>1369</v>
      </c>
    </row>
    <row r="768" spans="1:16" ht="51">
      <c r="A768" s="127" t="s">
        <v>620</v>
      </c>
      <c r="B768" s="127"/>
      <c r="C768" s="128" t="s">
        <v>714</v>
      </c>
      <c r="D768" s="122">
        <v>42762</v>
      </c>
      <c r="E768" s="123" t="s">
        <v>3502</v>
      </c>
      <c r="F768" s="123" t="s">
        <v>3</v>
      </c>
      <c r="G768" s="123">
        <v>1470106</v>
      </c>
      <c r="H768" s="127"/>
      <c r="I768" s="131" t="s">
        <v>3503</v>
      </c>
      <c r="J768" s="127"/>
      <c r="K768" s="127"/>
      <c r="L768" s="127"/>
      <c r="M768" s="127"/>
      <c r="N768" s="133">
        <v>0</v>
      </c>
      <c r="O768" s="133">
        <v>6580.6900000000005</v>
      </c>
      <c r="P768" s="127" t="s">
        <v>1369</v>
      </c>
    </row>
    <row r="769" spans="1:16" ht="38.25">
      <c r="A769" s="127">
        <v>163</v>
      </c>
      <c r="B769" s="127"/>
      <c r="C769" s="128" t="s">
        <v>749</v>
      </c>
      <c r="D769" s="122">
        <v>42762</v>
      </c>
      <c r="E769" s="123" t="s">
        <v>3504</v>
      </c>
      <c r="F769" s="123" t="s">
        <v>3</v>
      </c>
      <c r="G769" s="123">
        <v>1470118</v>
      </c>
      <c r="H769" s="127"/>
      <c r="I769" s="131" t="s">
        <v>3505</v>
      </c>
      <c r="J769" s="127"/>
      <c r="K769" s="127"/>
      <c r="L769" s="127"/>
      <c r="M769" s="127"/>
      <c r="N769" s="133">
        <v>0</v>
      </c>
      <c r="O769" s="133">
        <v>187</v>
      </c>
      <c r="P769" s="127" t="s">
        <v>1369</v>
      </c>
    </row>
    <row r="770" spans="1:16" ht="38.25">
      <c r="A770" s="127">
        <v>35</v>
      </c>
      <c r="B770" s="127"/>
      <c r="C770" s="128" t="s">
        <v>697</v>
      </c>
      <c r="D770" s="122">
        <v>42762</v>
      </c>
      <c r="E770" s="123" t="s">
        <v>3506</v>
      </c>
      <c r="F770" s="123" t="s">
        <v>3</v>
      </c>
      <c r="G770" s="123">
        <v>1470155</v>
      </c>
      <c r="H770" s="127"/>
      <c r="I770" s="131" t="s">
        <v>3507</v>
      </c>
      <c r="J770" s="127"/>
      <c r="K770" s="127"/>
      <c r="L770" s="127"/>
      <c r="M770" s="127"/>
      <c r="N770" s="133">
        <v>0</v>
      </c>
      <c r="O770" s="133">
        <v>0.3</v>
      </c>
      <c r="P770" s="127" t="s">
        <v>14401</v>
      </c>
    </row>
    <row r="771" spans="1:16" ht="51">
      <c r="A771" s="127" t="s">
        <v>620</v>
      </c>
      <c r="B771" s="127"/>
      <c r="C771" s="128" t="s">
        <v>714</v>
      </c>
      <c r="D771" s="122">
        <v>42762</v>
      </c>
      <c r="E771" s="123" t="s">
        <v>3508</v>
      </c>
      <c r="F771" s="123" t="s">
        <v>3</v>
      </c>
      <c r="G771" s="123">
        <v>1470174</v>
      </c>
      <c r="H771" s="127"/>
      <c r="I771" s="131" t="s">
        <v>3509</v>
      </c>
      <c r="J771" s="127"/>
      <c r="K771" s="127"/>
      <c r="L771" s="127"/>
      <c r="M771" s="127"/>
      <c r="N771" s="133">
        <v>0</v>
      </c>
      <c r="O771" s="133">
        <v>5185.12</v>
      </c>
      <c r="P771" s="127" t="s">
        <v>1369</v>
      </c>
    </row>
    <row r="772" spans="1:16" ht="38.25">
      <c r="A772" s="127">
        <v>46</v>
      </c>
      <c r="B772" s="127"/>
      <c r="C772" s="128" t="s">
        <v>699</v>
      </c>
      <c r="D772" s="122">
        <v>42762</v>
      </c>
      <c r="E772" s="123" t="s">
        <v>3510</v>
      </c>
      <c r="F772" s="123" t="s">
        <v>3</v>
      </c>
      <c r="G772" s="123">
        <v>1470370</v>
      </c>
      <c r="H772" s="127"/>
      <c r="I772" s="131" t="s">
        <v>3511</v>
      </c>
      <c r="J772" s="127"/>
      <c r="K772" s="127"/>
      <c r="L772" s="127"/>
      <c r="M772" s="127"/>
      <c r="N772" s="133">
        <v>0</v>
      </c>
      <c r="O772" s="133">
        <v>6200</v>
      </c>
      <c r="P772" s="127" t="s">
        <v>1369</v>
      </c>
    </row>
    <row r="773" spans="1:16" ht="51">
      <c r="A773" s="127" t="s">
        <v>620</v>
      </c>
      <c r="B773" s="127"/>
      <c r="C773" s="128" t="s">
        <v>714</v>
      </c>
      <c r="D773" s="122">
        <v>42765</v>
      </c>
      <c r="E773" s="123" t="s">
        <v>3512</v>
      </c>
      <c r="F773" s="123" t="s">
        <v>3</v>
      </c>
      <c r="G773" s="123">
        <v>1470675</v>
      </c>
      <c r="H773" s="127"/>
      <c r="I773" s="131" t="s">
        <v>3513</v>
      </c>
      <c r="J773" s="127"/>
      <c r="K773" s="127"/>
      <c r="L773" s="127"/>
      <c r="M773" s="127"/>
      <c r="N773" s="133">
        <v>0</v>
      </c>
      <c r="O773" s="133">
        <v>32273</v>
      </c>
      <c r="P773" s="127" t="s">
        <v>1369</v>
      </c>
    </row>
    <row r="774" spans="1:16" ht="51">
      <c r="A774" s="127">
        <v>348</v>
      </c>
      <c r="B774" s="127"/>
      <c r="C774" s="128" t="s">
        <v>823</v>
      </c>
      <c r="D774" s="122">
        <v>42765</v>
      </c>
      <c r="E774" s="123" t="s">
        <v>3514</v>
      </c>
      <c r="F774" s="123" t="s">
        <v>3</v>
      </c>
      <c r="G774" s="123">
        <v>1470715</v>
      </c>
      <c r="H774" s="127"/>
      <c r="I774" s="131" t="s">
        <v>3515</v>
      </c>
      <c r="J774" s="127"/>
      <c r="K774" s="127"/>
      <c r="L774" s="127"/>
      <c r="M774" s="127"/>
      <c r="N774" s="133">
        <v>0</v>
      </c>
      <c r="O774" s="133">
        <v>282.10000000000002</v>
      </c>
      <c r="P774" s="127" t="s">
        <v>1369</v>
      </c>
    </row>
    <row r="775" spans="1:16" ht="51">
      <c r="A775" s="127" t="s">
        <v>620</v>
      </c>
      <c r="B775" s="127"/>
      <c r="C775" s="128" t="s">
        <v>714</v>
      </c>
      <c r="D775" s="122">
        <v>42765</v>
      </c>
      <c r="E775" s="123" t="s">
        <v>3516</v>
      </c>
      <c r="F775" s="123" t="s">
        <v>3</v>
      </c>
      <c r="G775" s="123">
        <v>1470729</v>
      </c>
      <c r="H775" s="127"/>
      <c r="I775" s="131" t="s">
        <v>3517</v>
      </c>
      <c r="J775" s="127"/>
      <c r="K775" s="127"/>
      <c r="L775" s="127"/>
      <c r="M775" s="127"/>
      <c r="N775" s="133">
        <v>0</v>
      </c>
      <c r="O775" s="133">
        <v>20869.21</v>
      </c>
      <c r="P775" s="127" t="s">
        <v>1369</v>
      </c>
    </row>
    <row r="776" spans="1:16" ht="51">
      <c r="A776" s="127" t="s">
        <v>620</v>
      </c>
      <c r="B776" s="127"/>
      <c r="C776" s="128" t="s">
        <v>714</v>
      </c>
      <c r="D776" s="122">
        <v>42765</v>
      </c>
      <c r="E776" s="123" t="s">
        <v>3518</v>
      </c>
      <c r="F776" s="123" t="s">
        <v>3</v>
      </c>
      <c r="G776" s="123">
        <v>1470838</v>
      </c>
      <c r="H776" s="127"/>
      <c r="I776" s="131" t="s">
        <v>3519</v>
      </c>
      <c r="J776" s="127"/>
      <c r="K776" s="127"/>
      <c r="L776" s="127"/>
      <c r="M776" s="127"/>
      <c r="N776" s="133">
        <v>0</v>
      </c>
      <c r="O776" s="133">
        <v>5703.42</v>
      </c>
      <c r="P776" s="127" t="s">
        <v>1369</v>
      </c>
    </row>
    <row r="777" spans="1:16" ht="51">
      <c r="A777" s="127" t="s">
        <v>620</v>
      </c>
      <c r="B777" s="127"/>
      <c r="C777" s="128" t="s">
        <v>714</v>
      </c>
      <c r="D777" s="122">
        <v>42765</v>
      </c>
      <c r="E777" s="123" t="s">
        <v>3520</v>
      </c>
      <c r="F777" s="123" t="s">
        <v>3</v>
      </c>
      <c r="G777" s="123">
        <v>1470839</v>
      </c>
      <c r="H777" s="127"/>
      <c r="I777" s="131" t="s">
        <v>3521</v>
      </c>
      <c r="J777" s="127"/>
      <c r="K777" s="127"/>
      <c r="L777" s="127"/>
      <c r="M777" s="127"/>
      <c r="N777" s="133">
        <v>0</v>
      </c>
      <c r="O777" s="133">
        <v>5703.42</v>
      </c>
      <c r="P777" s="127" t="s">
        <v>1369</v>
      </c>
    </row>
    <row r="778" spans="1:16" ht="38.25">
      <c r="A778" s="127">
        <v>348</v>
      </c>
      <c r="B778" s="127"/>
      <c r="C778" s="128" t="s">
        <v>823</v>
      </c>
      <c r="D778" s="122">
        <v>42765</v>
      </c>
      <c r="E778" s="123" t="s">
        <v>3522</v>
      </c>
      <c r="F778" s="123" t="s">
        <v>3</v>
      </c>
      <c r="G778" s="123">
        <v>1470934</v>
      </c>
      <c r="H778" s="127"/>
      <c r="I778" s="131" t="s">
        <v>3523</v>
      </c>
      <c r="J778" s="127"/>
      <c r="K778" s="127"/>
      <c r="L778" s="127"/>
      <c r="M778" s="127"/>
      <c r="N778" s="133">
        <v>0</v>
      </c>
      <c r="O778" s="133">
        <v>371</v>
      </c>
      <c r="P778" s="127" t="s">
        <v>1369</v>
      </c>
    </row>
    <row r="779" spans="1:16" ht="38.25">
      <c r="A779" s="127">
        <v>526</v>
      </c>
      <c r="B779" s="127"/>
      <c r="C779" s="128" t="s">
        <v>847</v>
      </c>
      <c r="D779" s="122">
        <v>42766</v>
      </c>
      <c r="E779" s="123" t="s">
        <v>3524</v>
      </c>
      <c r="F779" s="123" t="s">
        <v>3</v>
      </c>
      <c r="G779" s="123">
        <v>1471259</v>
      </c>
      <c r="H779" s="127"/>
      <c r="I779" s="131" t="s">
        <v>3525</v>
      </c>
      <c r="J779" s="127"/>
      <c r="K779" s="127"/>
      <c r="L779" s="127"/>
      <c r="M779" s="127"/>
      <c r="N779" s="133">
        <v>0</v>
      </c>
      <c r="O779" s="133">
        <v>8471.23</v>
      </c>
      <c r="P779" s="127" t="s">
        <v>1369</v>
      </c>
    </row>
    <row r="780" spans="1:16" ht="51">
      <c r="A780" s="127" t="s">
        <v>620</v>
      </c>
      <c r="B780" s="127"/>
      <c r="C780" s="128" t="s">
        <v>714</v>
      </c>
      <c r="D780" s="122">
        <v>42766</v>
      </c>
      <c r="E780" s="123" t="s">
        <v>3526</v>
      </c>
      <c r="F780" s="123" t="s">
        <v>3</v>
      </c>
      <c r="G780" s="123">
        <v>1471361</v>
      </c>
      <c r="H780" s="127"/>
      <c r="I780" s="131" t="s">
        <v>3527</v>
      </c>
      <c r="J780" s="127"/>
      <c r="K780" s="127"/>
      <c r="L780" s="127"/>
      <c r="M780" s="127"/>
      <c r="N780" s="133">
        <v>0</v>
      </c>
      <c r="O780" s="133">
        <v>1112.43</v>
      </c>
      <c r="P780" s="127" t="s">
        <v>1369</v>
      </c>
    </row>
    <row r="781" spans="1:16" ht="51">
      <c r="A781" s="127" t="s">
        <v>620</v>
      </c>
      <c r="B781" s="127"/>
      <c r="C781" s="128" t="s">
        <v>714</v>
      </c>
      <c r="D781" s="122">
        <v>42766</v>
      </c>
      <c r="E781" s="123" t="s">
        <v>3528</v>
      </c>
      <c r="F781" s="123" t="s">
        <v>3</v>
      </c>
      <c r="G781" s="123">
        <v>1471362</v>
      </c>
      <c r="H781" s="127"/>
      <c r="I781" s="131" t="s">
        <v>3529</v>
      </c>
      <c r="J781" s="127"/>
      <c r="K781" s="127"/>
      <c r="L781" s="127"/>
      <c r="M781" s="127"/>
      <c r="N781" s="133">
        <v>0</v>
      </c>
      <c r="O781" s="133">
        <v>2705.39</v>
      </c>
      <c r="P781" s="127" t="s">
        <v>1369</v>
      </c>
    </row>
    <row r="782" spans="1:16" ht="51">
      <c r="A782" s="127" t="s">
        <v>620</v>
      </c>
      <c r="B782" s="127"/>
      <c r="C782" s="128" t="s">
        <v>714</v>
      </c>
      <c r="D782" s="122">
        <v>42766</v>
      </c>
      <c r="E782" s="123" t="s">
        <v>3530</v>
      </c>
      <c r="F782" s="123" t="s">
        <v>3</v>
      </c>
      <c r="G782" s="123">
        <v>1471364</v>
      </c>
      <c r="H782" s="127"/>
      <c r="I782" s="131" t="s">
        <v>3531</v>
      </c>
      <c r="J782" s="127"/>
      <c r="K782" s="127"/>
      <c r="L782" s="127"/>
      <c r="M782" s="127"/>
      <c r="N782" s="133">
        <v>0</v>
      </c>
      <c r="O782" s="133">
        <v>86</v>
      </c>
      <c r="P782" s="127" t="s">
        <v>1369</v>
      </c>
    </row>
    <row r="783" spans="1:16" ht="51">
      <c r="A783" s="127" t="s">
        <v>620</v>
      </c>
      <c r="B783" s="127"/>
      <c r="C783" s="128" t="s">
        <v>714</v>
      </c>
      <c r="D783" s="122">
        <v>42766</v>
      </c>
      <c r="E783" s="123" t="s">
        <v>3532</v>
      </c>
      <c r="F783" s="123" t="s">
        <v>3</v>
      </c>
      <c r="G783" s="123">
        <v>1471365</v>
      </c>
      <c r="H783" s="127"/>
      <c r="I783" s="131" t="s">
        <v>3533</v>
      </c>
      <c r="J783" s="127"/>
      <c r="K783" s="127"/>
      <c r="L783" s="127"/>
      <c r="M783" s="127"/>
      <c r="N783" s="133">
        <v>0</v>
      </c>
      <c r="O783" s="133">
        <v>3857.69</v>
      </c>
      <c r="P783" s="127" t="s">
        <v>1369</v>
      </c>
    </row>
    <row r="784" spans="1:16" ht="51">
      <c r="A784" s="127" t="s">
        <v>620</v>
      </c>
      <c r="B784" s="127"/>
      <c r="C784" s="128" t="s">
        <v>714</v>
      </c>
      <c r="D784" s="122">
        <v>42766</v>
      </c>
      <c r="E784" s="123" t="s">
        <v>3534</v>
      </c>
      <c r="F784" s="123" t="s">
        <v>3</v>
      </c>
      <c r="G784" s="123">
        <v>1471369</v>
      </c>
      <c r="H784" s="127"/>
      <c r="I784" s="131" t="s">
        <v>3535</v>
      </c>
      <c r="J784" s="127"/>
      <c r="K784" s="127"/>
      <c r="L784" s="127"/>
      <c r="M784" s="127"/>
      <c r="N784" s="133">
        <v>0</v>
      </c>
      <c r="O784" s="133">
        <v>3592</v>
      </c>
      <c r="P784" s="127" t="s">
        <v>1369</v>
      </c>
    </row>
    <row r="785" spans="1:16" ht="51">
      <c r="A785" s="127" t="s">
        <v>620</v>
      </c>
      <c r="B785" s="127"/>
      <c r="C785" s="128" t="s">
        <v>714</v>
      </c>
      <c r="D785" s="122">
        <v>42766</v>
      </c>
      <c r="E785" s="123" t="s">
        <v>3536</v>
      </c>
      <c r="F785" s="123" t="s">
        <v>3</v>
      </c>
      <c r="G785" s="123">
        <v>1471372</v>
      </c>
      <c r="H785" s="127"/>
      <c r="I785" s="131" t="s">
        <v>3537</v>
      </c>
      <c r="J785" s="127"/>
      <c r="K785" s="127"/>
      <c r="L785" s="127"/>
      <c r="M785" s="127"/>
      <c r="N785" s="133">
        <v>0</v>
      </c>
      <c r="O785" s="133">
        <v>27051.7</v>
      </c>
      <c r="P785" s="127" t="s">
        <v>1369</v>
      </c>
    </row>
    <row r="786" spans="1:16" ht="38.25">
      <c r="A786" s="127">
        <v>592</v>
      </c>
      <c r="B786" s="127"/>
      <c r="C786" s="128" t="s">
        <v>863</v>
      </c>
      <c r="D786" s="122">
        <v>42766</v>
      </c>
      <c r="E786" s="123" t="s">
        <v>3538</v>
      </c>
      <c r="F786" s="123" t="s">
        <v>3</v>
      </c>
      <c r="G786" s="123">
        <v>1471306</v>
      </c>
      <c r="H786" s="127"/>
      <c r="I786" s="131" t="s">
        <v>3539</v>
      </c>
      <c r="J786" s="127"/>
      <c r="K786" s="127"/>
      <c r="L786" s="127"/>
      <c r="M786" s="127"/>
      <c r="N786" s="133">
        <v>0</v>
      </c>
      <c r="O786" s="133">
        <v>436.17</v>
      </c>
      <c r="P786" s="127" t="s">
        <v>1369</v>
      </c>
    </row>
    <row r="787" spans="1:16" ht="51">
      <c r="A787" s="127" t="s">
        <v>620</v>
      </c>
      <c r="B787" s="127"/>
      <c r="C787" s="128" t="s">
        <v>714</v>
      </c>
      <c r="D787" s="122">
        <v>42766</v>
      </c>
      <c r="E787" s="123" t="s">
        <v>3540</v>
      </c>
      <c r="F787" s="123" t="s">
        <v>3</v>
      </c>
      <c r="G787" s="123">
        <v>1471425</v>
      </c>
      <c r="H787" s="127"/>
      <c r="I787" s="131" t="s">
        <v>3541</v>
      </c>
      <c r="J787" s="127"/>
      <c r="K787" s="127"/>
      <c r="L787" s="127"/>
      <c r="M787" s="127"/>
      <c r="N787" s="133">
        <v>0</v>
      </c>
      <c r="O787" s="133">
        <v>887.94</v>
      </c>
      <c r="P787" s="127" t="s">
        <v>1369</v>
      </c>
    </row>
    <row r="788" spans="1:16" ht="51">
      <c r="A788" s="127" t="s">
        <v>620</v>
      </c>
      <c r="B788" s="127"/>
      <c r="C788" s="128" t="s">
        <v>714</v>
      </c>
      <c r="D788" s="122">
        <v>42766</v>
      </c>
      <c r="E788" s="123" t="s">
        <v>3542</v>
      </c>
      <c r="F788" s="123" t="s">
        <v>3</v>
      </c>
      <c r="G788" s="123">
        <v>1471426</v>
      </c>
      <c r="H788" s="127"/>
      <c r="I788" s="131" t="s">
        <v>3541</v>
      </c>
      <c r="J788" s="127"/>
      <c r="K788" s="127"/>
      <c r="L788" s="127"/>
      <c r="M788" s="127"/>
      <c r="N788" s="133">
        <v>0</v>
      </c>
      <c r="O788" s="133">
        <v>887.94</v>
      </c>
      <c r="P788" s="127" t="s">
        <v>1369</v>
      </c>
    </row>
    <row r="789" spans="1:16" ht="51">
      <c r="A789" s="127" t="s">
        <v>620</v>
      </c>
      <c r="B789" s="127"/>
      <c r="C789" s="128" t="s">
        <v>714</v>
      </c>
      <c r="D789" s="122">
        <v>42766</v>
      </c>
      <c r="E789" s="123" t="s">
        <v>3543</v>
      </c>
      <c r="F789" s="123" t="s">
        <v>3</v>
      </c>
      <c r="G789" s="123">
        <v>1471428</v>
      </c>
      <c r="H789" s="127"/>
      <c r="I789" s="131" t="s">
        <v>3541</v>
      </c>
      <c r="J789" s="127"/>
      <c r="K789" s="127"/>
      <c r="L789" s="127"/>
      <c r="M789" s="127"/>
      <c r="N789" s="133">
        <v>0</v>
      </c>
      <c r="O789" s="133">
        <v>887.94</v>
      </c>
      <c r="P789" s="127" t="s">
        <v>1369</v>
      </c>
    </row>
    <row r="790" spans="1:16" ht="51">
      <c r="A790" s="127" t="s">
        <v>620</v>
      </c>
      <c r="B790" s="127"/>
      <c r="C790" s="128" t="s">
        <v>714</v>
      </c>
      <c r="D790" s="122">
        <v>42766</v>
      </c>
      <c r="E790" s="123" t="s">
        <v>3544</v>
      </c>
      <c r="F790" s="123" t="s">
        <v>3</v>
      </c>
      <c r="G790" s="123">
        <v>1471430</v>
      </c>
      <c r="H790" s="127"/>
      <c r="I790" s="131" t="s">
        <v>3541</v>
      </c>
      <c r="J790" s="127"/>
      <c r="K790" s="127"/>
      <c r="L790" s="127"/>
      <c r="M790" s="127"/>
      <c r="N790" s="133">
        <v>0</v>
      </c>
      <c r="O790" s="133">
        <v>887.94</v>
      </c>
      <c r="P790" s="127" t="s">
        <v>1369</v>
      </c>
    </row>
    <row r="791" spans="1:16" ht="51">
      <c r="A791" s="127" t="s">
        <v>620</v>
      </c>
      <c r="B791" s="127"/>
      <c r="C791" s="128" t="s">
        <v>714</v>
      </c>
      <c r="D791" s="122">
        <v>42766</v>
      </c>
      <c r="E791" s="123" t="s">
        <v>3545</v>
      </c>
      <c r="F791" s="123" t="s">
        <v>3</v>
      </c>
      <c r="G791" s="123">
        <v>1471432</v>
      </c>
      <c r="H791" s="127"/>
      <c r="I791" s="131" t="s">
        <v>3541</v>
      </c>
      <c r="J791" s="127"/>
      <c r="K791" s="127"/>
      <c r="L791" s="127"/>
      <c r="M791" s="127"/>
      <c r="N791" s="133">
        <v>0</v>
      </c>
      <c r="O791" s="133">
        <v>887.94</v>
      </c>
      <c r="P791" s="127" t="s">
        <v>1369</v>
      </c>
    </row>
    <row r="792" spans="1:16" ht="51">
      <c r="A792" s="127" t="s">
        <v>620</v>
      </c>
      <c r="B792" s="127"/>
      <c r="C792" s="128" t="s">
        <v>714</v>
      </c>
      <c r="D792" s="122">
        <v>42766</v>
      </c>
      <c r="E792" s="123" t="s">
        <v>3546</v>
      </c>
      <c r="F792" s="123" t="s">
        <v>3</v>
      </c>
      <c r="G792" s="123">
        <v>1471433</v>
      </c>
      <c r="H792" s="127"/>
      <c r="I792" s="131" t="s">
        <v>3541</v>
      </c>
      <c r="J792" s="127"/>
      <c r="K792" s="127"/>
      <c r="L792" s="127"/>
      <c r="M792" s="127"/>
      <c r="N792" s="133">
        <v>0</v>
      </c>
      <c r="O792" s="133">
        <v>887.94</v>
      </c>
      <c r="P792" s="127" t="s">
        <v>1369</v>
      </c>
    </row>
    <row r="793" spans="1:16" ht="51">
      <c r="A793" s="127" t="s">
        <v>620</v>
      </c>
      <c r="B793" s="127"/>
      <c r="C793" s="128" t="s">
        <v>714</v>
      </c>
      <c r="D793" s="122">
        <v>42766</v>
      </c>
      <c r="E793" s="123" t="s">
        <v>3547</v>
      </c>
      <c r="F793" s="123" t="s">
        <v>3</v>
      </c>
      <c r="G793" s="123">
        <v>1471434</v>
      </c>
      <c r="H793" s="127"/>
      <c r="I793" s="131" t="s">
        <v>3541</v>
      </c>
      <c r="J793" s="127"/>
      <c r="K793" s="127"/>
      <c r="L793" s="127"/>
      <c r="M793" s="127"/>
      <c r="N793" s="133">
        <v>0</v>
      </c>
      <c r="O793" s="133">
        <v>887.94</v>
      </c>
      <c r="P793" s="127" t="s">
        <v>1369</v>
      </c>
    </row>
    <row r="794" spans="1:16" ht="38.25">
      <c r="A794" s="127">
        <v>15</v>
      </c>
      <c r="B794" s="127"/>
      <c r="C794" s="128" t="s">
        <v>692</v>
      </c>
      <c r="D794" s="122">
        <v>42766</v>
      </c>
      <c r="E794" s="123" t="s">
        <v>3548</v>
      </c>
      <c r="F794" s="123" t="s">
        <v>3</v>
      </c>
      <c r="G794" s="123">
        <v>1471440</v>
      </c>
      <c r="H794" s="127"/>
      <c r="I794" s="131" t="s">
        <v>3549</v>
      </c>
      <c r="J794" s="127"/>
      <c r="K794" s="127"/>
      <c r="L794" s="127"/>
      <c r="M794" s="127"/>
      <c r="N794" s="133">
        <v>0</v>
      </c>
      <c r="O794" s="133">
        <v>0.66</v>
      </c>
      <c r="P794" s="127" t="s">
        <v>14401</v>
      </c>
    </row>
    <row r="795" spans="1:16" ht="51">
      <c r="A795" s="127" t="s">
        <v>620</v>
      </c>
      <c r="B795" s="127"/>
      <c r="C795" s="128" t="s">
        <v>714</v>
      </c>
      <c r="D795" s="122">
        <v>42766</v>
      </c>
      <c r="E795" s="123" t="s">
        <v>3550</v>
      </c>
      <c r="F795" s="123" t="s">
        <v>3</v>
      </c>
      <c r="G795" s="123">
        <v>1471476</v>
      </c>
      <c r="H795" s="127"/>
      <c r="I795" s="131" t="s">
        <v>3551</v>
      </c>
      <c r="J795" s="127"/>
      <c r="K795" s="127"/>
      <c r="L795" s="127"/>
      <c r="M795" s="127"/>
      <c r="N795" s="133">
        <v>0</v>
      </c>
      <c r="O795" s="133">
        <v>3129.64</v>
      </c>
      <c r="P795" s="127" t="s">
        <v>1369</v>
      </c>
    </row>
    <row r="796" spans="1:16" ht="51">
      <c r="A796" s="127" t="s">
        <v>620</v>
      </c>
      <c r="B796" s="127"/>
      <c r="C796" s="128" t="s">
        <v>714</v>
      </c>
      <c r="D796" s="122">
        <v>42767</v>
      </c>
      <c r="E796" s="123" t="s">
        <v>3552</v>
      </c>
      <c r="F796" s="123" t="s">
        <v>3</v>
      </c>
      <c r="G796" s="123">
        <v>1472034</v>
      </c>
      <c r="H796" s="127"/>
      <c r="I796" s="131" t="s">
        <v>3553</v>
      </c>
      <c r="J796" s="127"/>
      <c r="K796" s="127"/>
      <c r="L796" s="127"/>
      <c r="M796" s="127"/>
      <c r="N796" s="133">
        <v>0</v>
      </c>
      <c r="O796" s="133">
        <v>1033.1400000000001</v>
      </c>
      <c r="P796" s="127" t="s">
        <v>1369</v>
      </c>
    </row>
    <row r="797" spans="1:16" ht="51">
      <c r="A797" s="127" t="s">
        <v>620</v>
      </c>
      <c r="B797" s="127"/>
      <c r="C797" s="128" t="s">
        <v>714</v>
      </c>
      <c r="D797" s="122">
        <v>42767</v>
      </c>
      <c r="E797" s="123" t="s">
        <v>3554</v>
      </c>
      <c r="F797" s="123" t="s">
        <v>3</v>
      </c>
      <c r="G797" s="123">
        <v>1472035</v>
      </c>
      <c r="H797" s="127"/>
      <c r="I797" s="131" t="s">
        <v>3555</v>
      </c>
      <c r="J797" s="127"/>
      <c r="K797" s="127"/>
      <c r="L797" s="127"/>
      <c r="M797" s="127"/>
      <c r="N797" s="133">
        <v>0</v>
      </c>
      <c r="O797" s="133">
        <v>60</v>
      </c>
      <c r="P797" s="127" t="s">
        <v>1369</v>
      </c>
    </row>
    <row r="798" spans="1:16" ht="51">
      <c r="A798" s="127" t="s">
        <v>620</v>
      </c>
      <c r="B798" s="127"/>
      <c r="C798" s="128" t="s">
        <v>714</v>
      </c>
      <c r="D798" s="122">
        <v>42767</v>
      </c>
      <c r="E798" s="123" t="s">
        <v>3556</v>
      </c>
      <c r="F798" s="123" t="s">
        <v>3</v>
      </c>
      <c r="G798" s="123">
        <v>1472037</v>
      </c>
      <c r="H798" s="127"/>
      <c r="I798" s="131" t="s">
        <v>3557</v>
      </c>
      <c r="J798" s="127"/>
      <c r="K798" s="127"/>
      <c r="L798" s="127"/>
      <c r="M798" s="127"/>
      <c r="N798" s="133">
        <v>0</v>
      </c>
      <c r="O798" s="133">
        <v>5707.3</v>
      </c>
      <c r="P798" s="127" t="s">
        <v>1369</v>
      </c>
    </row>
    <row r="799" spans="1:16" ht="51">
      <c r="A799" s="127" t="s">
        <v>620</v>
      </c>
      <c r="B799" s="127"/>
      <c r="C799" s="128" t="s">
        <v>714</v>
      </c>
      <c r="D799" s="122">
        <v>42767</v>
      </c>
      <c r="E799" s="123" t="s">
        <v>3558</v>
      </c>
      <c r="F799" s="123" t="s">
        <v>3</v>
      </c>
      <c r="G799" s="123">
        <v>1472039</v>
      </c>
      <c r="H799" s="127"/>
      <c r="I799" s="131" t="s">
        <v>3559</v>
      </c>
      <c r="J799" s="127"/>
      <c r="K799" s="127"/>
      <c r="L799" s="127"/>
      <c r="M799" s="127"/>
      <c r="N799" s="133">
        <v>0</v>
      </c>
      <c r="O799" s="133">
        <v>79.62</v>
      </c>
      <c r="P799" s="127" t="s">
        <v>1369</v>
      </c>
    </row>
    <row r="800" spans="1:16" ht="51">
      <c r="A800" s="127">
        <v>132</v>
      </c>
      <c r="B800" s="127"/>
      <c r="C800" s="128" t="s">
        <v>729</v>
      </c>
      <c r="D800" s="122">
        <v>42767</v>
      </c>
      <c r="E800" s="123" t="s">
        <v>3560</v>
      </c>
      <c r="F800" s="123" t="s">
        <v>3</v>
      </c>
      <c r="G800" s="123">
        <v>1472041</v>
      </c>
      <c r="H800" s="127"/>
      <c r="I800" s="131" t="s">
        <v>3561</v>
      </c>
      <c r="J800" s="127"/>
      <c r="K800" s="127"/>
      <c r="L800" s="127"/>
      <c r="M800" s="127"/>
      <c r="N800" s="133">
        <v>0</v>
      </c>
      <c r="O800" s="133">
        <v>3192.62</v>
      </c>
      <c r="P800" s="127" t="s">
        <v>1369</v>
      </c>
    </row>
    <row r="801" spans="1:16" ht="51">
      <c r="A801" s="127" t="s">
        <v>620</v>
      </c>
      <c r="B801" s="127"/>
      <c r="C801" s="128" t="s">
        <v>714</v>
      </c>
      <c r="D801" s="122">
        <v>42767</v>
      </c>
      <c r="E801" s="123" t="s">
        <v>3562</v>
      </c>
      <c r="F801" s="123" t="s">
        <v>3</v>
      </c>
      <c r="G801" s="123">
        <v>1472040</v>
      </c>
      <c r="H801" s="127"/>
      <c r="I801" s="131" t="s">
        <v>3563</v>
      </c>
      <c r="J801" s="127"/>
      <c r="K801" s="127"/>
      <c r="L801" s="127"/>
      <c r="M801" s="127"/>
      <c r="N801" s="133">
        <v>0</v>
      </c>
      <c r="O801" s="133">
        <v>58074.700000000004</v>
      </c>
      <c r="P801" s="127" t="s">
        <v>1369</v>
      </c>
    </row>
    <row r="802" spans="1:16" ht="51">
      <c r="A802" s="127" t="s">
        <v>620</v>
      </c>
      <c r="B802" s="127"/>
      <c r="C802" s="128" t="s">
        <v>714</v>
      </c>
      <c r="D802" s="122">
        <v>42767</v>
      </c>
      <c r="E802" s="123" t="s">
        <v>3564</v>
      </c>
      <c r="F802" s="123" t="s">
        <v>3</v>
      </c>
      <c r="G802" s="123">
        <v>1472060</v>
      </c>
      <c r="H802" s="127"/>
      <c r="I802" s="131" t="s">
        <v>3565</v>
      </c>
      <c r="J802" s="127"/>
      <c r="K802" s="127"/>
      <c r="L802" s="127"/>
      <c r="M802" s="127"/>
      <c r="N802" s="133">
        <v>0</v>
      </c>
      <c r="O802" s="133">
        <v>11</v>
      </c>
      <c r="P802" s="127" t="s">
        <v>1369</v>
      </c>
    </row>
    <row r="803" spans="1:16" ht="51">
      <c r="A803" s="127" t="s">
        <v>620</v>
      </c>
      <c r="B803" s="127"/>
      <c r="C803" s="128" t="s">
        <v>714</v>
      </c>
      <c r="D803" s="122">
        <v>42767</v>
      </c>
      <c r="E803" s="123" t="s">
        <v>3566</v>
      </c>
      <c r="F803" s="123" t="s">
        <v>3</v>
      </c>
      <c r="G803" s="123">
        <v>1472062</v>
      </c>
      <c r="H803" s="127"/>
      <c r="I803" s="131" t="s">
        <v>3567</v>
      </c>
      <c r="J803" s="127"/>
      <c r="K803" s="127"/>
      <c r="L803" s="127"/>
      <c r="M803" s="127"/>
      <c r="N803" s="133">
        <v>0</v>
      </c>
      <c r="O803" s="133">
        <v>62.68</v>
      </c>
      <c r="P803" s="127" t="s">
        <v>1369</v>
      </c>
    </row>
    <row r="804" spans="1:16" ht="51">
      <c r="A804" s="127" t="s">
        <v>620</v>
      </c>
      <c r="B804" s="127"/>
      <c r="C804" s="128" t="s">
        <v>714</v>
      </c>
      <c r="D804" s="122">
        <v>42767</v>
      </c>
      <c r="E804" s="123" t="s">
        <v>3568</v>
      </c>
      <c r="F804" s="123" t="s">
        <v>3</v>
      </c>
      <c r="G804" s="123">
        <v>1472066</v>
      </c>
      <c r="H804" s="127"/>
      <c r="I804" s="131" t="s">
        <v>3569</v>
      </c>
      <c r="J804" s="127"/>
      <c r="K804" s="127"/>
      <c r="L804" s="127"/>
      <c r="M804" s="127"/>
      <c r="N804" s="133">
        <v>0</v>
      </c>
      <c r="O804" s="133">
        <v>2529.4700000000003</v>
      </c>
      <c r="P804" s="127" t="s">
        <v>1369</v>
      </c>
    </row>
    <row r="805" spans="1:16" ht="51">
      <c r="A805" s="127" t="s">
        <v>620</v>
      </c>
      <c r="B805" s="127"/>
      <c r="C805" s="128" t="s">
        <v>714</v>
      </c>
      <c r="D805" s="122">
        <v>42767</v>
      </c>
      <c r="E805" s="123" t="s">
        <v>3570</v>
      </c>
      <c r="F805" s="123" t="s">
        <v>3</v>
      </c>
      <c r="G805" s="123">
        <v>1472122</v>
      </c>
      <c r="H805" s="127"/>
      <c r="I805" s="131" t="s">
        <v>2347</v>
      </c>
      <c r="J805" s="127"/>
      <c r="K805" s="127"/>
      <c r="L805" s="127"/>
      <c r="M805" s="127"/>
      <c r="N805" s="133">
        <v>0</v>
      </c>
      <c r="O805" s="133">
        <v>1000</v>
      </c>
      <c r="P805" s="127" t="s">
        <v>1369</v>
      </c>
    </row>
    <row r="806" spans="1:16" ht="51">
      <c r="A806" s="127" t="s">
        <v>620</v>
      </c>
      <c r="B806" s="127"/>
      <c r="C806" s="128" t="s">
        <v>714</v>
      </c>
      <c r="D806" s="122">
        <v>42767</v>
      </c>
      <c r="E806" s="123" t="s">
        <v>3571</v>
      </c>
      <c r="F806" s="123" t="s">
        <v>3</v>
      </c>
      <c r="G806" s="123">
        <v>1472172</v>
      </c>
      <c r="H806" s="127"/>
      <c r="I806" s="131" t="s">
        <v>3572</v>
      </c>
      <c r="J806" s="127"/>
      <c r="K806" s="127"/>
      <c r="L806" s="127"/>
      <c r="M806" s="127"/>
      <c r="N806" s="133">
        <v>0</v>
      </c>
      <c r="O806" s="133">
        <v>200</v>
      </c>
      <c r="P806" s="127" t="s">
        <v>1369</v>
      </c>
    </row>
    <row r="807" spans="1:16" ht="51">
      <c r="A807" s="127" t="s">
        <v>620</v>
      </c>
      <c r="B807" s="127"/>
      <c r="C807" s="128" t="s">
        <v>714</v>
      </c>
      <c r="D807" s="122">
        <v>42767</v>
      </c>
      <c r="E807" s="123" t="s">
        <v>3573</v>
      </c>
      <c r="F807" s="123" t="s">
        <v>3</v>
      </c>
      <c r="G807" s="123">
        <v>1472226</v>
      </c>
      <c r="H807" s="127"/>
      <c r="I807" s="131" t="s">
        <v>3574</v>
      </c>
      <c r="J807" s="127"/>
      <c r="K807" s="127"/>
      <c r="L807" s="127"/>
      <c r="M807" s="127"/>
      <c r="N807" s="133">
        <v>0</v>
      </c>
      <c r="O807" s="133">
        <v>150</v>
      </c>
      <c r="P807" s="127" t="s">
        <v>1369</v>
      </c>
    </row>
    <row r="808" spans="1:16" ht="38.25">
      <c r="A808" s="127">
        <v>234</v>
      </c>
      <c r="B808" s="127"/>
      <c r="C808" s="128" t="s">
        <v>124</v>
      </c>
      <c r="D808" s="122">
        <v>42768</v>
      </c>
      <c r="E808" s="123" t="s">
        <v>3575</v>
      </c>
      <c r="F808" s="123" t="s">
        <v>3</v>
      </c>
      <c r="G808" s="123">
        <v>1472377</v>
      </c>
      <c r="H808" s="127"/>
      <c r="I808" s="131" t="s">
        <v>3576</v>
      </c>
      <c r="J808" s="127"/>
      <c r="K808" s="127"/>
      <c r="L808" s="127"/>
      <c r="M808" s="127"/>
      <c r="N808" s="133">
        <v>0</v>
      </c>
      <c r="O808" s="133">
        <v>40</v>
      </c>
      <c r="P808" s="127" t="s">
        <v>1369</v>
      </c>
    </row>
    <row r="809" spans="1:16" ht="51">
      <c r="A809" s="127" t="s">
        <v>620</v>
      </c>
      <c r="B809" s="127"/>
      <c r="C809" s="128" t="s">
        <v>714</v>
      </c>
      <c r="D809" s="122">
        <v>42768</v>
      </c>
      <c r="E809" s="123" t="s">
        <v>3577</v>
      </c>
      <c r="F809" s="123" t="s">
        <v>3</v>
      </c>
      <c r="G809" s="123">
        <v>1472438</v>
      </c>
      <c r="H809" s="127"/>
      <c r="I809" s="131" t="s">
        <v>1292</v>
      </c>
      <c r="J809" s="127"/>
      <c r="K809" s="127"/>
      <c r="L809" s="127"/>
      <c r="M809" s="127"/>
      <c r="N809" s="133">
        <v>0</v>
      </c>
      <c r="O809" s="133">
        <v>545</v>
      </c>
      <c r="P809" s="127" t="s">
        <v>1369</v>
      </c>
    </row>
    <row r="810" spans="1:16" ht="51">
      <c r="A810" s="127" t="s">
        <v>620</v>
      </c>
      <c r="B810" s="127"/>
      <c r="C810" s="128" t="s">
        <v>714</v>
      </c>
      <c r="D810" s="122">
        <v>42768</v>
      </c>
      <c r="E810" s="123" t="s">
        <v>3578</v>
      </c>
      <c r="F810" s="123" t="s">
        <v>3</v>
      </c>
      <c r="G810" s="123">
        <v>1472489</v>
      </c>
      <c r="H810" s="127"/>
      <c r="I810" s="131" t="s">
        <v>3579</v>
      </c>
      <c r="J810" s="127"/>
      <c r="K810" s="127"/>
      <c r="L810" s="127"/>
      <c r="M810" s="127"/>
      <c r="N810" s="133">
        <v>0</v>
      </c>
      <c r="O810" s="133">
        <v>1159.6300000000001</v>
      </c>
      <c r="P810" s="127" t="s">
        <v>1369</v>
      </c>
    </row>
    <row r="811" spans="1:16" ht="63.75">
      <c r="A811" s="127" t="s">
        <v>620</v>
      </c>
      <c r="B811" s="127"/>
      <c r="C811" s="128" t="s">
        <v>714</v>
      </c>
      <c r="D811" s="122">
        <v>42768</v>
      </c>
      <c r="E811" s="123" t="s">
        <v>3580</v>
      </c>
      <c r="F811" s="123" t="s">
        <v>3</v>
      </c>
      <c r="G811" s="123">
        <v>1472517</v>
      </c>
      <c r="H811" s="127"/>
      <c r="I811" s="131" t="s">
        <v>3581</v>
      </c>
      <c r="J811" s="127"/>
      <c r="K811" s="127"/>
      <c r="L811" s="127"/>
      <c r="M811" s="127"/>
      <c r="N811" s="133">
        <v>0</v>
      </c>
      <c r="O811" s="133">
        <v>4381.34</v>
      </c>
      <c r="P811" s="127" t="s">
        <v>1369</v>
      </c>
    </row>
    <row r="812" spans="1:16" ht="51">
      <c r="A812" s="127" t="s">
        <v>620</v>
      </c>
      <c r="B812" s="127"/>
      <c r="C812" s="128" t="s">
        <v>714</v>
      </c>
      <c r="D812" s="122">
        <v>42768</v>
      </c>
      <c r="E812" s="123" t="s">
        <v>3582</v>
      </c>
      <c r="F812" s="123" t="s">
        <v>3</v>
      </c>
      <c r="G812" s="123">
        <v>1472534</v>
      </c>
      <c r="H812" s="127"/>
      <c r="I812" s="131" t="s">
        <v>3583</v>
      </c>
      <c r="J812" s="127"/>
      <c r="K812" s="127"/>
      <c r="L812" s="127"/>
      <c r="M812" s="127"/>
      <c r="N812" s="133">
        <v>0</v>
      </c>
      <c r="O812" s="133">
        <v>500</v>
      </c>
      <c r="P812" s="127" t="s">
        <v>1369</v>
      </c>
    </row>
    <row r="813" spans="1:16" ht="51">
      <c r="A813" s="127" t="s">
        <v>620</v>
      </c>
      <c r="B813" s="127"/>
      <c r="C813" s="128" t="s">
        <v>714</v>
      </c>
      <c r="D813" s="122">
        <v>42768</v>
      </c>
      <c r="E813" s="123" t="s">
        <v>3584</v>
      </c>
      <c r="F813" s="123" t="s">
        <v>3</v>
      </c>
      <c r="G813" s="123">
        <v>1472588</v>
      </c>
      <c r="H813" s="127"/>
      <c r="I813" s="131" t="s">
        <v>3585</v>
      </c>
      <c r="J813" s="127"/>
      <c r="K813" s="127"/>
      <c r="L813" s="127"/>
      <c r="M813" s="127"/>
      <c r="N813" s="133">
        <v>0</v>
      </c>
      <c r="O813" s="133">
        <v>160.9</v>
      </c>
      <c r="P813" s="127" t="s">
        <v>1369</v>
      </c>
    </row>
    <row r="814" spans="1:16" ht="51">
      <c r="A814" s="127" t="s">
        <v>620</v>
      </c>
      <c r="B814" s="127"/>
      <c r="C814" s="128" t="s">
        <v>714</v>
      </c>
      <c r="D814" s="122">
        <v>42768</v>
      </c>
      <c r="E814" s="123" t="s">
        <v>3586</v>
      </c>
      <c r="F814" s="123" t="s">
        <v>3</v>
      </c>
      <c r="G814" s="123">
        <v>1472600</v>
      </c>
      <c r="H814" s="127"/>
      <c r="I814" s="131" t="s">
        <v>3587</v>
      </c>
      <c r="J814" s="127"/>
      <c r="K814" s="127"/>
      <c r="L814" s="127"/>
      <c r="M814" s="127"/>
      <c r="N814" s="133">
        <v>0</v>
      </c>
      <c r="O814" s="133">
        <v>106.17</v>
      </c>
      <c r="P814" s="127" t="s">
        <v>1369</v>
      </c>
    </row>
    <row r="815" spans="1:16" ht="51">
      <c r="A815" s="127" t="s">
        <v>620</v>
      </c>
      <c r="B815" s="127"/>
      <c r="C815" s="128" t="s">
        <v>714</v>
      </c>
      <c r="D815" s="122">
        <v>42769</v>
      </c>
      <c r="E815" s="123" t="s">
        <v>3588</v>
      </c>
      <c r="F815" s="123" t="s">
        <v>3</v>
      </c>
      <c r="G815" s="123">
        <v>1472842</v>
      </c>
      <c r="H815" s="127"/>
      <c r="I815" s="131" t="s">
        <v>3589</v>
      </c>
      <c r="J815" s="127"/>
      <c r="K815" s="127"/>
      <c r="L815" s="127"/>
      <c r="M815" s="127"/>
      <c r="N815" s="133">
        <v>0</v>
      </c>
      <c r="O815" s="133">
        <v>283.66000000000003</v>
      </c>
      <c r="P815" s="127" t="s">
        <v>1369</v>
      </c>
    </row>
    <row r="816" spans="1:16" ht="51">
      <c r="A816" s="127" t="s">
        <v>620</v>
      </c>
      <c r="B816" s="127"/>
      <c r="C816" s="128" t="s">
        <v>714</v>
      </c>
      <c r="D816" s="122">
        <v>42769</v>
      </c>
      <c r="E816" s="123" t="s">
        <v>3590</v>
      </c>
      <c r="F816" s="123" t="s">
        <v>3</v>
      </c>
      <c r="G816" s="123">
        <v>1472844</v>
      </c>
      <c r="H816" s="127"/>
      <c r="I816" s="131" t="s">
        <v>3591</v>
      </c>
      <c r="J816" s="127"/>
      <c r="K816" s="127"/>
      <c r="L816" s="127"/>
      <c r="M816" s="127"/>
      <c r="N816" s="133">
        <v>0</v>
      </c>
      <c r="O816" s="133">
        <v>260.56</v>
      </c>
      <c r="P816" s="127" t="s">
        <v>1369</v>
      </c>
    </row>
    <row r="817" spans="1:16" ht="51">
      <c r="A817" s="127" t="s">
        <v>620</v>
      </c>
      <c r="B817" s="127"/>
      <c r="C817" s="128" t="s">
        <v>714</v>
      </c>
      <c r="D817" s="122">
        <v>42769</v>
      </c>
      <c r="E817" s="123" t="s">
        <v>3592</v>
      </c>
      <c r="F817" s="123" t="s">
        <v>3</v>
      </c>
      <c r="G817" s="123">
        <v>1472851</v>
      </c>
      <c r="H817" s="127"/>
      <c r="I817" s="131" t="s">
        <v>3593</v>
      </c>
      <c r="J817" s="127"/>
      <c r="K817" s="127"/>
      <c r="L817" s="127"/>
      <c r="M817" s="127"/>
      <c r="N817" s="133">
        <v>0</v>
      </c>
      <c r="O817" s="133">
        <v>618.47</v>
      </c>
      <c r="P817" s="127" t="s">
        <v>1369</v>
      </c>
    </row>
    <row r="818" spans="1:16" ht="51">
      <c r="A818" s="127" t="s">
        <v>620</v>
      </c>
      <c r="B818" s="127"/>
      <c r="C818" s="128" t="s">
        <v>714</v>
      </c>
      <c r="D818" s="122">
        <v>42769</v>
      </c>
      <c r="E818" s="123" t="s">
        <v>3594</v>
      </c>
      <c r="F818" s="123" t="s">
        <v>3</v>
      </c>
      <c r="G818" s="123">
        <v>1472853</v>
      </c>
      <c r="H818" s="127"/>
      <c r="I818" s="131" t="s">
        <v>3595</v>
      </c>
      <c r="J818" s="127"/>
      <c r="K818" s="127"/>
      <c r="L818" s="127"/>
      <c r="M818" s="127"/>
      <c r="N818" s="133">
        <v>0</v>
      </c>
      <c r="O818" s="133">
        <v>4000.15</v>
      </c>
      <c r="P818" s="127" t="s">
        <v>1369</v>
      </c>
    </row>
    <row r="819" spans="1:16" ht="51">
      <c r="A819" s="127" t="s">
        <v>620</v>
      </c>
      <c r="B819" s="127"/>
      <c r="C819" s="128" t="s">
        <v>714</v>
      </c>
      <c r="D819" s="122">
        <v>42769</v>
      </c>
      <c r="E819" s="123" t="s">
        <v>3596</v>
      </c>
      <c r="F819" s="123" t="s">
        <v>3</v>
      </c>
      <c r="G819" s="123">
        <v>1472854</v>
      </c>
      <c r="H819" s="127"/>
      <c r="I819" s="131" t="s">
        <v>3597</v>
      </c>
      <c r="J819" s="127"/>
      <c r="K819" s="127"/>
      <c r="L819" s="127"/>
      <c r="M819" s="127"/>
      <c r="N819" s="133">
        <v>0</v>
      </c>
      <c r="O819" s="133">
        <v>23300.94</v>
      </c>
      <c r="P819" s="127" t="s">
        <v>1369</v>
      </c>
    </row>
    <row r="820" spans="1:16" ht="51">
      <c r="A820" s="127">
        <v>680</v>
      </c>
      <c r="B820" s="127"/>
      <c r="C820" s="128" t="s">
        <v>867</v>
      </c>
      <c r="D820" s="122">
        <v>42769</v>
      </c>
      <c r="E820" s="123" t="s">
        <v>3598</v>
      </c>
      <c r="F820" s="123" t="s">
        <v>3</v>
      </c>
      <c r="G820" s="123">
        <v>1472857</v>
      </c>
      <c r="H820" s="127"/>
      <c r="I820" s="131" t="s">
        <v>3599</v>
      </c>
      <c r="J820" s="127"/>
      <c r="K820" s="127"/>
      <c r="L820" s="127"/>
      <c r="M820" s="127"/>
      <c r="N820" s="133">
        <v>0</v>
      </c>
      <c r="O820" s="133">
        <v>2000</v>
      </c>
      <c r="P820" s="127" t="s">
        <v>1369</v>
      </c>
    </row>
    <row r="821" spans="1:16" ht="51">
      <c r="A821" s="127" t="s">
        <v>620</v>
      </c>
      <c r="B821" s="127"/>
      <c r="C821" s="128" t="s">
        <v>714</v>
      </c>
      <c r="D821" s="122">
        <v>42769</v>
      </c>
      <c r="E821" s="123" t="s">
        <v>3600</v>
      </c>
      <c r="F821" s="123" t="s">
        <v>3</v>
      </c>
      <c r="G821" s="123">
        <v>1472875</v>
      </c>
      <c r="H821" s="127"/>
      <c r="I821" s="131" t="s">
        <v>3601</v>
      </c>
      <c r="J821" s="127"/>
      <c r="K821" s="127"/>
      <c r="L821" s="127"/>
      <c r="M821" s="127"/>
      <c r="N821" s="133">
        <v>0</v>
      </c>
      <c r="O821" s="133">
        <v>19088.93</v>
      </c>
      <c r="P821" s="127" t="s">
        <v>1369</v>
      </c>
    </row>
    <row r="822" spans="1:16" ht="51">
      <c r="A822" s="127" t="s">
        <v>620</v>
      </c>
      <c r="B822" s="127"/>
      <c r="C822" s="128" t="s">
        <v>714</v>
      </c>
      <c r="D822" s="122">
        <v>42769</v>
      </c>
      <c r="E822" s="123" t="s">
        <v>3602</v>
      </c>
      <c r="F822" s="123" t="s">
        <v>3</v>
      </c>
      <c r="G822" s="123">
        <v>1472879</v>
      </c>
      <c r="H822" s="127"/>
      <c r="I822" s="131" t="s">
        <v>3603</v>
      </c>
      <c r="J822" s="127"/>
      <c r="K822" s="127"/>
      <c r="L822" s="127"/>
      <c r="M822" s="127"/>
      <c r="N822" s="133">
        <v>0</v>
      </c>
      <c r="O822" s="133">
        <v>108395.61</v>
      </c>
      <c r="P822" s="127" t="s">
        <v>14401</v>
      </c>
    </row>
    <row r="823" spans="1:16" ht="51">
      <c r="A823" s="127" t="s">
        <v>620</v>
      </c>
      <c r="B823" s="127"/>
      <c r="C823" s="128" t="s">
        <v>714</v>
      </c>
      <c r="D823" s="122">
        <v>42769</v>
      </c>
      <c r="E823" s="123" t="s">
        <v>3604</v>
      </c>
      <c r="F823" s="123" t="s">
        <v>3</v>
      </c>
      <c r="G823" s="123">
        <v>1472881</v>
      </c>
      <c r="H823" s="127"/>
      <c r="I823" s="131" t="s">
        <v>3605</v>
      </c>
      <c r="J823" s="127"/>
      <c r="K823" s="127"/>
      <c r="L823" s="127"/>
      <c r="M823" s="127"/>
      <c r="N823" s="133">
        <v>0</v>
      </c>
      <c r="O823" s="133">
        <v>764393.61</v>
      </c>
      <c r="P823" s="127" t="s">
        <v>14401</v>
      </c>
    </row>
    <row r="824" spans="1:16" ht="51">
      <c r="A824" s="127" t="s">
        <v>620</v>
      </c>
      <c r="B824" s="127"/>
      <c r="C824" s="128" t="s">
        <v>714</v>
      </c>
      <c r="D824" s="122">
        <v>42769</v>
      </c>
      <c r="E824" s="123" t="s">
        <v>3606</v>
      </c>
      <c r="F824" s="123" t="s">
        <v>3</v>
      </c>
      <c r="G824" s="123">
        <v>1472882</v>
      </c>
      <c r="H824" s="127"/>
      <c r="I824" s="131" t="s">
        <v>3607</v>
      </c>
      <c r="J824" s="127"/>
      <c r="K824" s="127"/>
      <c r="L824" s="127"/>
      <c r="M824" s="127"/>
      <c r="N824" s="133">
        <v>0</v>
      </c>
      <c r="O824" s="133">
        <v>197821.36000000002</v>
      </c>
      <c r="P824" s="127" t="s">
        <v>14401</v>
      </c>
    </row>
    <row r="825" spans="1:16" ht="51">
      <c r="A825" s="127" t="s">
        <v>620</v>
      </c>
      <c r="B825" s="127"/>
      <c r="C825" s="128" t="s">
        <v>714</v>
      </c>
      <c r="D825" s="122">
        <v>42769</v>
      </c>
      <c r="E825" s="123" t="s">
        <v>3608</v>
      </c>
      <c r="F825" s="123" t="s">
        <v>3</v>
      </c>
      <c r="G825" s="123">
        <v>1472885</v>
      </c>
      <c r="H825" s="127"/>
      <c r="I825" s="131" t="s">
        <v>3609</v>
      </c>
      <c r="J825" s="127"/>
      <c r="K825" s="127"/>
      <c r="L825" s="127"/>
      <c r="M825" s="127"/>
      <c r="N825" s="133">
        <v>0</v>
      </c>
      <c r="O825" s="133">
        <v>175773.98</v>
      </c>
      <c r="P825" s="127" t="s">
        <v>14401</v>
      </c>
    </row>
    <row r="826" spans="1:16" ht="51">
      <c r="A826" s="127" t="s">
        <v>620</v>
      </c>
      <c r="B826" s="127"/>
      <c r="C826" s="128" t="s">
        <v>714</v>
      </c>
      <c r="D826" s="122">
        <v>42769</v>
      </c>
      <c r="E826" s="123" t="s">
        <v>3610</v>
      </c>
      <c r="F826" s="123" t="s">
        <v>3</v>
      </c>
      <c r="G826" s="123">
        <v>1472886</v>
      </c>
      <c r="H826" s="127"/>
      <c r="I826" s="131" t="s">
        <v>3611</v>
      </c>
      <c r="J826" s="127"/>
      <c r="K826" s="127"/>
      <c r="L826" s="127"/>
      <c r="M826" s="127"/>
      <c r="N826" s="133">
        <v>0</v>
      </c>
      <c r="O826" s="133">
        <v>239394.66</v>
      </c>
      <c r="P826" s="127" t="s">
        <v>14401</v>
      </c>
    </row>
    <row r="827" spans="1:16" ht="51">
      <c r="A827" s="127" t="s">
        <v>620</v>
      </c>
      <c r="B827" s="127"/>
      <c r="C827" s="128" t="s">
        <v>714</v>
      </c>
      <c r="D827" s="122">
        <v>42769</v>
      </c>
      <c r="E827" s="123" t="s">
        <v>3612</v>
      </c>
      <c r="F827" s="123" t="s">
        <v>3</v>
      </c>
      <c r="G827" s="123">
        <v>1472887</v>
      </c>
      <c r="H827" s="127"/>
      <c r="I827" s="131" t="s">
        <v>3613</v>
      </c>
      <c r="J827" s="127"/>
      <c r="K827" s="127"/>
      <c r="L827" s="127"/>
      <c r="M827" s="127"/>
      <c r="N827" s="133">
        <v>0</v>
      </c>
      <c r="O827" s="133">
        <v>23195.02</v>
      </c>
      <c r="P827" s="127" t="s">
        <v>14401</v>
      </c>
    </row>
    <row r="828" spans="1:16" ht="51">
      <c r="A828" s="127" t="s">
        <v>620</v>
      </c>
      <c r="B828" s="127"/>
      <c r="C828" s="128" t="s">
        <v>714</v>
      </c>
      <c r="D828" s="122">
        <v>42769</v>
      </c>
      <c r="E828" s="123" t="s">
        <v>3614</v>
      </c>
      <c r="F828" s="123" t="s">
        <v>3</v>
      </c>
      <c r="G828" s="123">
        <v>1472889</v>
      </c>
      <c r="H828" s="127"/>
      <c r="I828" s="131" t="s">
        <v>3615</v>
      </c>
      <c r="J828" s="127"/>
      <c r="K828" s="127"/>
      <c r="L828" s="127"/>
      <c r="M828" s="127"/>
      <c r="N828" s="133">
        <v>0</v>
      </c>
      <c r="O828" s="133">
        <v>184112.4</v>
      </c>
      <c r="P828" s="127" t="s">
        <v>14401</v>
      </c>
    </row>
    <row r="829" spans="1:16" ht="51">
      <c r="A829" s="127" t="s">
        <v>620</v>
      </c>
      <c r="B829" s="127"/>
      <c r="C829" s="128" t="s">
        <v>714</v>
      </c>
      <c r="D829" s="122">
        <v>42769</v>
      </c>
      <c r="E829" s="123" t="s">
        <v>3616</v>
      </c>
      <c r="F829" s="123" t="s">
        <v>3</v>
      </c>
      <c r="G829" s="123">
        <v>1472892</v>
      </c>
      <c r="H829" s="127"/>
      <c r="I829" s="131" t="s">
        <v>3617</v>
      </c>
      <c r="J829" s="127"/>
      <c r="K829" s="127"/>
      <c r="L829" s="127"/>
      <c r="M829" s="127"/>
      <c r="N829" s="133">
        <v>0</v>
      </c>
      <c r="O829" s="133">
        <v>9769.65</v>
      </c>
      <c r="P829" s="127" t="s">
        <v>1369</v>
      </c>
    </row>
    <row r="830" spans="1:16" ht="51">
      <c r="A830" s="127">
        <v>163</v>
      </c>
      <c r="B830" s="127"/>
      <c r="C830" s="128" t="s">
        <v>749</v>
      </c>
      <c r="D830" s="122">
        <v>42769</v>
      </c>
      <c r="E830" s="123" t="s">
        <v>3618</v>
      </c>
      <c r="F830" s="123" t="s">
        <v>3</v>
      </c>
      <c r="G830" s="123">
        <v>1472895</v>
      </c>
      <c r="H830" s="127"/>
      <c r="I830" s="131" t="s">
        <v>3619</v>
      </c>
      <c r="J830" s="127"/>
      <c r="K830" s="127"/>
      <c r="L830" s="127"/>
      <c r="M830" s="127"/>
      <c r="N830" s="133">
        <v>0</v>
      </c>
      <c r="O830" s="133">
        <v>306.32</v>
      </c>
      <c r="P830" s="127" t="s">
        <v>1369</v>
      </c>
    </row>
    <row r="831" spans="1:16" ht="51">
      <c r="A831" s="127">
        <v>132</v>
      </c>
      <c r="B831" s="127"/>
      <c r="C831" s="128" t="s">
        <v>729</v>
      </c>
      <c r="D831" s="122">
        <v>42769</v>
      </c>
      <c r="E831" s="123" t="s">
        <v>3620</v>
      </c>
      <c r="F831" s="123" t="s">
        <v>3</v>
      </c>
      <c r="G831" s="123">
        <v>1472906</v>
      </c>
      <c r="H831" s="127"/>
      <c r="I831" s="131" t="s">
        <v>3621</v>
      </c>
      <c r="J831" s="127"/>
      <c r="K831" s="127"/>
      <c r="L831" s="127"/>
      <c r="M831" s="127"/>
      <c r="N831" s="133">
        <v>0</v>
      </c>
      <c r="O831" s="133">
        <v>8370</v>
      </c>
      <c r="P831" s="127" t="s">
        <v>1369</v>
      </c>
    </row>
    <row r="832" spans="1:16" ht="51">
      <c r="A832" s="127" t="s">
        <v>627</v>
      </c>
      <c r="B832" s="127"/>
      <c r="C832" s="128" t="s">
        <v>1235</v>
      </c>
      <c r="D832" s="122">
        <v>42769</v>
      </c>
      <c r="E832" s="123" t="s">
        <v>3622</v>
      </c>
      <c r="F832" s="123" t="s">
        <v>3</v>
      </c>
      <c r="G832" s="123">
        <v>1472935</v>
      </c>
      <c r="H832" s="127"/>
      <c r="I832" s="131" t="s">
        <v>3623</v>
      </c>
      <c r="J832" s="127"/>
      <c r="K832" s="127"/>
      <c r="L832" s="127"/>
      <c r="M832" s="127"/>
      <c r="N832" s="133">
        <v>0</v>
      </c>
      <c r="O832" s="133">
        <v>62245.42</v>
      </c>
      <c r="P832" s="127" t="s">
        <v>1369</v>
      </c>
    </row>
    <row r="833" spans="1:16" ht="51">
      <c r="A833" s="127" t="s">
        <v>620</v>
      </c>
      <c r="B833" s="127"/>
      <c r="C833" s="128" t="s">
        <v>714</v>
      </c>
      <c r="D833" s="122">
        <v>42769</v>
      </c>
      <c r="E833" s="123" t="s">
        <v>3624</v>
      </c>
      <c r="F833" s="123" t="s">
        <v>3</v>
      </c>
      <c r="G833" s="123">
        <v>1472814</v>
      </c>
      <c r="H833" s="127"/>
      <c r="I833" s="131" t="s">
        <v>3625</v>
      </c>
      <c r="J833" s="127"/>
      <c r="K833" s="127"/>
      <c r="L833" s="127"/>
      <c r="M833" s="127"/>
      <c r="N833" s="133">
        <v>0</v>
      </c>
      <c r="O833" s="133">
        <v>1512</v>
      </c>
      <c r="P833" s="127" t="s">
        <v>1369</v>
      </c>
    </row>
    <row r="834" spans="1:16" ht="51">
      <c r="A834" s="127" t="s">
        <v>620</v>
      </c>
      <c r="B834" s="127"/>
      <c r="C834" s="128" t="s">
        <v>714</v>
      </c>
      <c r="D834" s="122">
        <v>42769</v>
      </c>
      <c r="E834" s="123" t="s">
        <v>3626</v>
      </c>
      <c r="F834" s="123" t="s">
        <v>3</v>
      </c>
      <c r="G834" s="123">
        <v>1472824</v>
      </c>
      <c r="H834" s="127"/>
      <c r="I834" s="131" t="s">
        <v>2898</v>
      </c>
      <c r="J834" s="127"/>
      <c r="K834" s="127"/>
      <c r="L834" s="127"/>
      <c r="M834" s="127"/>
      <c r="N834" s="133">
        <v>0</v>
      </c>
      <c r="O834" s="133">
        <v>460</v>
      </c>
      <c r="P834" s="127" t="s">
        <v>1369</v>
      </c>
    </row>
    <row r="835" spans="1:16" ht="51">
      <c r="A835" s="127" t="s">
        <v>620</v>
      </c>
      <c r="B835" s="127"/>
      <c r="C835" s="128" t="s">
        <v>714</v>
      </c>
      <c r="D835" s="122">
        <v>42769</v>
      </c>
      <c r="E835" s="123" t="s">
        <v>3627</v>
      </c>
      <c r="F835" s="123" t="s">
        <v>3</v>
      </c>
      <c r="G835" s="123">
        <v>1472938</v>
      </c>
      <c r="H835" s="127"/>
      <c r="I835" s="131" t="s">
        <v>3628</v>
      </c>
      <c r="J835" s="127"/>
      <c r="K835" s="127"/>
      <c r="L835" s="127"/>
      <c r="M835" s="127"/>
      <c r="N835" s="133">
        <v>0</v>
      </c>
      <c r="O835" s="133">
        <v>1656.3700000000001</v>
      </c>
      <c r="P835" s="127" t="s">
        <v>1369</v>
      </c>
    </row>
    <row r="836" spans="1:16" ht="51">
      <c r="A836" s="127" t="s">
        <v>620</v>
      </c>
      <c r="B836" s="127"/>
      <c r="C836" s="128" t="s">
        <v>714</v>
      </c>
      <c r="D836" s="122">
        <v>42769</v>
      </c>
      <c r="E836" s="123" t="s">
        <v>3629</v>
      </c>
      <c r="F836" s="123" t="s">
        <v>3</v>
      </c>
      <c r="G836" s="123">
        <v>1472949</v>
      </c>
      <c r="H836" s="127"/>
      <c r="I836" s="131" t="s">
        <v>3630</v>
      </c>
      <c r="J836" s="127"/>
      <c r="K836" s="127"/>
      <c r="L836" s="127"/>
      <c r="M836" s="127"/>
      <c r="N836" s="133">
        <v>0</v>
      </c>
      <c r="O836" s="133">
        <v>0.36</v>
      </c>
      <c r="P836" s="127" t="s">
        <v>14401</v>
      </c>
    </row>
    <row r="837" spans="1:16" ht="51">
      <c r="A837" s="127" t="s">
        <v>620</v>
      </c>
      <c r="B837" s="127"/>
      <c r="C837" s="128" t="s">
        <v>714</v>
      </c>
      <c r="D837" s="122">
        <v>42769</v>
      </c>
      <c r="E837" s="123" t="s">
        <v>3631</v>
      </c>
      <c r="F837" s="123" t="s">
        <v>3</v>
      </c>
      <c r="G837" s="123">
        <v>1472950</v>
      </c>
      <c r="H837" s="127"/>
      <c r="I837" s="131" t="s">
        <v>3632</v>
      </c>
      <c r="J837" s="127"/>
      <c r="K837" s="127"/>
      <c r="L837" s="127"/>
      <c r="M837" s="127"/>
      <c r="N837" s="133">
        <v>0</v>
      </c>
      <c r="O837" s="133">
        <v>0.94000000000000006</v>
      </c>
      <c r="P837" s="127" t="s">
        <v>1369</v>
      </c>
    </row>
    <row r="838" spans="1:16" ht="51">
      <c r="A838" s="127" t="s">
        <v>620</v>
      </c>
      <c r="B838" s="127"/>
      <c r="C838" s="128" t="s">
        <v>714</v>
      </c>
      <c r="D838" s="122">
        <v>42769</v>
      </c>
      <c r="E838" s="123" t="s">
        <v>3633</v>
      </c>
      <c r="F838" s="123" t="s">
        <v>3</v>
      </c>
      <c r="G838" s="123">
        <v>1472951</v>
      </c>
      <c r="H838" s="127"/>
      <c r="I838" s="131" t="s">
        <v>3634</v>
      </c>
      <c r="J838" s="127"/>
      <c r="K838" s="127"/>
      <c r="L838" s="127"/>
      <c r="M838" s="127"/>
      <c r="N838" s="133">
        <v>0</v>
      </c>
      <c r="O838" s="133">
        <v>0.94000000000000006</v>
      </c>
      <c r="P838" s="127" t="s">
        <v>1369</v>
      </c>
    </row>
    <row r="839" spans="1:16" ht="51">
      <c r="A839" s="127" t="s">
        <v>620</v>
      </c>
      <c r="B839" s="127"/>
      <c r="C839" s="128" t="s">
        <v>714</v>
      </c>
      <c r="D839" s="122">
        <v>42769</v>
      </c>
      <c r="E839" s="123" t="s">
        <v>3635</v>
      </c>
      <c r="F839" s="123" t="s">
        <v>3</v>
      </c>
      <c r="G839" s="123">
        <v>1472954</v>
      </c>
      <c r="H839" s="127"/>
      <c r="I839" s="131" t="s">
        <v>3636</v>
      </c>
      <c r="J839" s="127"/>
      <c r="K839" s="127"/>
      <c r="L839" s="127"/>
      <c r="M839" s="127"/>
      <c r="N839" s="133">
        <v>0</v>
      </c>
      <c r="O839" s="133">
        <v>974.57</v>
      </c>
      <c r="P839" s="127" t="s">
        <v>1369</v>
      </c>
    </row>
    <row r="840" spans="1:16" ht="51">
      <c r="A840" s="127" t="s">
        <v>620</v>
      </c>
      <c r="B840" s="127"/>
      <c r="C840" s="128" t="s">
        <v>714</v>
      </c>
      <c r="D840" s="122">
        <v>42769</v>
      </c>
      <c r="E840" s="123" t="s">
        <v>3637</v>
      </c>
      <c r="F840" s="123" t="s">
        <v>3</v>
      </c>
      <c r="G840" s="123">
        <v>1473008</v>
      </c>
      <c r="H840" s="127"/>
      <c r="I840" s="131" t="s">
        <v>3638</v>
      </c>
      <c r="J840" s="127"/>
      <c r="K840" s="127"/>
      <c r="L840" s="127"/>
      <c r="M840" s="127"/>
      <c r="N840" s="133">
        <v>0</v>
      </c>
      <c r="O840" s="133">
        <v>1684.52</v>
      </c>
      <c r="P840" s="127" t="s">
        <v>1369</v>
      </c>
    </row>
    <row r="841" spans="1:16" ht="38.25">
      <c r="A841" s="127">
        <v>580</v>
      </c>
      <c r="B841" s="127"/>
      <c r="C841" s="128" t="s">
        <v>218</v>
      </c>
      <c r="D841" s="122">
        <v>42772</v>
      </c>
      <c r="E841" s="123" t="s">
        <v>3639</v>
      </c>
      <c r="F841" s="123" t="s">
        <v>3</v>
      </c>
      <c r="G841" s="123">
        <v>1473299</v>
      </c>
      <c r="H841" s="127"/>
      <c r="I841" s="131" t="s">
        <v>3640</v>
      </c>
      <c r="J841" s="127"/>
      <c r="K841" s="127"/>
      <c r="L841" s="127"/>
      <c r="M841" s="127"/>
      <c r="N841" s="133">
        <v>0</v>
      </c>
      <c r="O841" s="133">
        <v>93739.650000000009</v>
      </c>
      <c r="P841" s="127" t="s">
        <v>1369</v>
      </c>
    </row>
    <row r="842" spans="1:16" ht="51">
      <c r="A842" s="127" t="s">
        <v>620</v>
      </c>
      <c r="B842" s="127"/>
      <c r="C842" s="128" t="s">
        <v>714</v>
      </c>
      <c r="D842" s="122">
        <v>42772</v>
      </c>
      <c r="E842" s="123" t="s">
        <v>3641</v>
      </c>
      <c r="F842" s="123" t="s">
        <v>3</v>
      </c>
      <c r="G842" s="123">
        <v>1473228</v>
      </c>
      <c r="H842" s="127"/>
      <c r="I842" s="131" t="s">
        <v>2900</v>
      </c>
      <c r="J842" s="127"/>
      <c r="K842" s="127"/>
      <c r="L842" s="127"/>
      <c r="M842" s="127"/>
      <c r="N842" s="133">
        <v>0</v>
      </c>
      <c r="O842" s="133">
        <v>1016</v>
      </c>
      <c r="P842" s="127" t="s">
        <v>1369</v>
      </c>
    </row>
    <row r="843" spans="1:16" ht="51">
      <c r="A843" s="127" t="s">
        <v>620</v>
      </c>
      <c r="B843" s="127"/>
      <c r="C843" s="128" t="s">
        <v>714</v>
      </c>
      <c r="D843" s="122">
        <v>42772</v>
      </c>
      <c r="E843" s="123" t="s">
        <v>3642</v>
      </c>
      <c r="F843" s="123" t="s">
        <v>3</v>
      </c>
      <c r="G843" s="123">
        <v>1473249</v>
      </c>
      <c r="H843" s="127"/>
      <c r="I843" s="131" t="s">
        <v>3643</v>
      </c>
      <c r="J843" s="127"/>
      <c r="K843" s="127"/>
      <c r="L843" s="127"/>
      <c r="M843" s="127"/>
      <c r="N843" s="133">
        <v>0</v>
      </c>
      <c r="O843" s="133">
        <v>711.18000000000006</v>
      </c>
      <c r="P843" s="127" t="s">
        <v>1369</v>
      </c>
    </row>
    <row r="844" spans="1:16" ht="51">
      <c r="A844" s="127" t="s">
        <v>620</v>
      </c>
      <c r="B844" s="127"/>
      <c r="C844" s="128" t="s">
        <v>714</v>
      </c>
      <c r="D844" s="122">
        <v>42772</v>
      </c>
      <c r="E844" s="123" t="s">
        <v>3644</v>
      </c>
      <c r="F844" s="123" t="s">
        <v>3</v>
      </c>
      <c r="G844" s="123">
        <v>1473287</v>
      </c>
      <c r="H844" s="127"/>
      <c r="I844" s="131" t="s">
        <v>3645</v>
      </c>
      <c r="J844" s="127"/>
      <c r="K844" s="127"/>
      <c r="L844" s="127"/>
      <c r="M844" s="127"/>
      <c r="N844" s="133">
        <v>0</v>
      </c>
      <c r="O844" s="133">
        <v>27.19</v>
      </c>
      <c r="P844" s="127" t="s">
        <v>1369</v>
      </c>
    </row>
    <row r="845" spans="1:16" ht="51">
      <c r="A845" s="127" t="s">
        <v>620</v>
      </c>
      <c r="B845" s="127"/>
      <c r="C845" s="128" t="s">
        <v>714</v>
      </c>
      <c r="D845" s="122">
        <v>42772</v>
      </c>
      <c r="E845" s="123" t="s">
        <v>3646</v>
      </c>
      <c r="F845" s="123" t="s">
        <v>3</v>
      </c>
      <c r="G845" s="123">
        <v>1473292</v>
      </c>
      <c r="H845" s="127"/>
      <c r="I845" s="131" t="s">
        <v>3647</v>
      </c>
      <c r="J845" s="127"/>
      <c r="K845" s="127"/>
      <c r="L845" s="127"/>
      <c r="M845" s="127"/>
      <c r="N845" s="133">
        <v>0</v>
      </c>
      <c r="O845" s="133">
        <v>410</v>
      </c>
      <c r="P845" s="127" t="s">
        <v>1369</v>
      </c>
    </row>
    <row r="846" spans="1:16" ht="51">
      <c r="A846" s="127" t="s">
        <v>620</v>
      </c>
      <c r="B846" s="127"/>
      <c r="C846" s="128" t="s">
        <v>714</v>
      </c>
      <c r="D846" s="122">
        <v>42772</v>
      </c>
      <c r="E846" s="123" t="s">
        <v>3648</v>
      </c>
      <c r="F846" s="123" t="s">
        <v>3</v>
      </c>
      <c r="G846" s="123">
        <v>1473296</v>
      </c>
      <c r="H846" s="127"/>
      <c r="I846" s="131" t="s">
        <v>3649</v>
      </c>
      <c r="J846" s="127"/>
      <c r="K846" s="127"/>
      <c r="L846" s="127"/>
      <c r="M846" s="127"/>
      <c r="N846" s="133">
        <v>0</v>
      </c>
      <c r="O846" s="133">
        <v>418.52</v>
      </c>
      <c r="P846" s="127" t="s">
        <v>1369</v>
      </c>
    </row>
    <row r="847" spans="1:16" ht="51">
      <c r="A847" s="127" t="s">
        <v>620</v>
      </c>
      <c r="B847" s="127"/>
      <c r="C847" s="128" t="s">
        <v>714</v>
      </c>
      <c r="D847" s="122">
        <v>42772</v>
      </c>
      <c r="E847" s="123" t="s">
        <v>3650</v>
      </c>
      <c r="F847" s="123" t="s">
        <v>3</v>
      </c>
      <c r="G847" s="123">
        <v>1473298</v>
      </c>
      <c r="H847" s="127"/>
      <c r="I847" s="131" t="s">
        <v>3651</v>
      </c>
      <c r="J847" s="127"/>
      <c r="K847" s="127"/>
      <c r="L847" s="127"/>
      <c r="M847" s="127"/>
      <c r="N847" s="133">
        <v>0</v>
      </c>
      <c r="O847" s="133">
        <v>6810.8</v>
      </c>
      <c r="P847" s="127" t="s">
        <v>1369</v>
      </c>
    </row>
    <row r="848" spans="1:16" ht="51">
      <c r="A848" s="127" t="s">
        <v>620</v>
      </c>
      <c r="B848" s="127"/>
      <c r="C848" s="128" t="s">
        <v>714</v>
      </c>
      <c r="D848" s="122">
        <v>42772</v>
      </c>
      <c r="E848" s="123" t="s">
        <v>3652</v>
      </c>
      <c r="F848" s="123" t="s">
        <v>3</v>
      </c>
      <c r="G848" s="123">
        <v>1473300</v>
      </c>
      <c r="H848" s="127"/>
      <c r="I848" s="131" t="s">
        <v>3653</v>
      </c>
      <c r="J848" s="127"/>
      <c r="K848" s="127"/>
      <c r="L848" s="127"/>
      <c r="M848" s="127"/>
      <c r="N848" s="133">
        <v>0</v>
      </c>
      <c r="O848" s="133">
        <v>12101.28</v>
      </c>
      <c r="P848" s="127" t="s">
        <v>1369</v>
      </c>
    </row>
    <row r="849" spans="1:16" ht="51">
      <c r="A849" s="127">
        <v>513</v>
      </c>
      <c r="B849" s="127"/>
      <c r="C849" s="128" t="s">
        <v>201</v>
      </c>
      <c r="D849" s="122">
        <v>42772</v>
      </c>
      <c r="E849" s="123" t="s">
        <v>3654</v>
      </c>
      <c r="F849" s="123" t="s">
        <v>3</v>
      </c>
      <c r="G849" s="123">
        <v>1473346</v>
      </c>
      <c r="H849" s="127"/>
      <c r="I849" s="131" t="s">
        <v>3655</v>
      </c>
      <c r="J849" s="127"/>
      <c r="K849" s="127"/>
      <c r="L849" s="127"/>
      <c r="M849" s="127"/>
      <c r="N849" s="133">
        <v>0</v>
      </c>
      <c r="O849" s="133">
        <v>29.900000000000002</v>
      </c>
      <c r="P849" s="127" t="s">
        <v>1369</v>
      </c>
    </row>
    <row r="850" spans="1:16" ht="51">
      <c r="A850" s="127">
        <v>25</v>
      </c>
      <c r="B850" s="127"/>
      <c r="C850" s="128" t="s">
        <v>695</v>
      </c>
      <c r="D850" s="122">
        <v>42772</v>
      </c>
      <c r="E850" s="123" t="s">
        <v>3656</v>
      </c>
      <c r="F850" s="123" t="s">
        <v>3</v>
      </c>
      <c r="G850" s="123">
        <v>1473350</v>
      </c>
      <c r="H850" s="127"/>
      <c r="I850" s="131" t="s">
        <v>3657</v>
      </c>
      <c r="J850" s="127"/>
      <c r="K850" s="127"/>
      <c r="L850" s="127"/>
      <c r="M850" s="127"/>
      <c r="N850" s="133">
        <v>0</v>
      </c>
      <c r="O850" s="133">
        <v>5500</v>
      </c>
      <c r="P850" s="127" t="s">
        <v>1369</v>
      </c>
    </row>
    <row r="851" spans="1:16" ht="51">
      <c r="A851" s="127">
        <v>25</v>
      </c>
      <c r="B851" s="127"/>
      <c r="C851" s="128" t="s">
        <v>695</v>
      </c>
      <c r="D851" s="122">
        <v>42772</v>
      </c>
      <c r="E851" s="123" t="s">
        <v>3658</v>
      </c>
      <c r="F851" s="123" t="s">
        <v>3</v>
      </c>
      <c r="G851" s="123">
        <v>1473352</v>
      </c>
      <c r="H851" s="127"/>
      <c r="I851" s="131" t="s">
        <v>3659</v>
      </c>
      <c r="J851" s="127"/>
      <c r="K851" s="127"/>
      <c r="L851" s="127"/>
      <c r="M851" s="127"/>
      <c r="N851" s="133">
        <v>0</v>
      </c>
      <c r="O851" s="133">
        <v>500</v>
      </c>
      <c r="P851" s="127" t="s">
        <v>1369</v>
      </c>
    </row>
    <row r="852" spans="1:16" ht="51">
      <c r="A852" s="127" t="s">
        <v>620</v>
      </c>
      <c r="B852" s="127"/>
      <c r="C852" s="128" t="s">
        <v>714</v>
      </c>
      <c r="D852" s="122">
        <v>42772</v>
      </c>
      <c r="E852" s="123" t="s">
        <v>3660</v>
      </c>
      <c r="F852" s="123" t="s">
        <v>3</v>
      </c>
      <c r="G852" s="123">
        <v>1473356</v>
      </c>
      <c r="H852" s="127"/>
      <c r="I852" s="131" t="s">
        <v>3661</v>
      </c>
      <c r="J852" s="127"/>
      <c r="K852" s="127"/>
      <c r="L852" s="127"/>
      <c r="M852" s="127"/>
      <c r="N852" s="133">
        <v>0</v>
      </c>
      <c r="O852" s="133">
        <v>1500</v>
      </c>
      <c r="P852" s="127" t="s">
        <v>1369</v>
      </c>
    </row>
    <row r="853" spans="1:16" ht="51">
      <c r="A853" s="127" t="s">
        <v>620</v>
      </c>
      <c r="B853" s="127"/>
      <c r="C853" s="128" t="s">
        <v>714</v>
      </c>
      <c r="D853" s="122">
        <v>42772</v>
      </c>
      <c r="E853" s="123" t="s">
        <v>3662</v>
      </c>
      <c r="F853" s="123" t="s">
        <v>3</v>
      </c>
      <c r="G853" s="123">
        <v>1473360</v>
      </c>
      <c r="H853" s="127"/>
      <c r="I853" s="131" t="s">
        <v>3663</v>
      </c>
      <c r="J853" s="127"/>
      <c r="K853" s="127"/>
      <c r="L853" s="127"/>
      <c r="M853" s="127"/>
      <c r="N853" s="133">
        <v>0</v>
      </c>
      <c r="O853" s="133">
        <v>4979.32</v>
      </c>
      <c r="P853" s="127" t="s">
        <v>1369</v>
      </c>
    </row>
    <row r="854" spans="1:16" ht="51">
      <c r="A854" s="127" t="s">
        <v>620</v>
      </c>
      <c r="B854" s="127"/>
      <c r="C854" s="128" t="s">
        <v>714</v>
      </c>
      <c r="D854" s="122">
        <v>42772</v>
      </c>
      <c r="E854" s="123" t="s">
        <v>3664</v>
      </c>
      <c r="F854" s="123" t="s">
        <v>3</v>
      </c>
      <c r="G854" s="123">
        <v>1473384</v>
      </c>
      <c r="H854" s="127"/>
      <c r="I854" s="131" t="s">
        <v>3665</v>
      </c>
      <c r="J854" s="127"/>
      <c r="K854" s="127"/>
      <c r="L854" s="127"/>
      <c r="M854" s="127"/>
      <c r="N854" s="133">
        <v>0</v>
      </c>
      <c r="O854" s="133">
        <v>320.32</v>
      </c>
      <c r="P854" s="127" t="s">
        <v>1369</v>
      </c>
    </row>
    <row r="855" spans="1:16" ht="51">
      <c r="A855" s="127" t="s">
        <v>620</v>
      </c>
      <c r="B855" s="127"/>
      <c r="C855" s="128" t="s">
        <v>714</v>
      </c>
      <c r="D855" s="122">
        <v>42772</v>
      </c>
      <c r="E855" s="123" t="s">
        <v>3666</v>
      </c>
      <c r="F855" s="123" t="s">
        <v>3</v>
      </c>
      <c r="G855" s="123">
        <v>1473406</v>
      </c>
      <c r="H855" s="127"/>
      <c r="I855" s="131" t="s">
        <v>3667</v>
      </c>
      <c r="J855" s="127"/>
      <c r="K855" s="127"/>
      <c r="L855" s="127"/>
      <c r="M855" s="127"/>
      <c r="N855" s="133">
        <v>0</v>
      </c>
      <c r="O855" s="133">
        <v>1713</v>
      </c>
      <c r="P855" s="127" t="s">
        <v>1369</v>
      </c>
    </row>
    <row r="856" spans="1:16" ht="51">
      <c r="A856" s="127" t="s">
        <v>620</v>
      </c>
      <c r="B856" s="127"/>
      <c r="C856" s="128" t="s">
        <v>714</v>
      </c>
      <c r="D856" s="122">
        <v>42772</v>
      </c>
      <c r="E856" s="123" t="s">
        <v>3668</v>
      </c>
      <c r="F856" s="123" t="s">
        <v>3</v>
      </c>
      <c r="G856" s="123">
        <v>1473416</v>
      </c>
      <c r="H856" s="127"/>
      <c r="I856" s="131" t="s">
        <v>3669</v>
      </c>
      <c r="J856" s="127"/>
      <c r="K856" s="127"/>
      <c r="L856" s="127"/>
      <c r="M856" s="127"/>
      <c r="N856" s="133">
        <v>0</v>
      </c>
      <c r="O856" s="133">
        <v>2449.4</v>
      </c>
      <c r="P856" s="127" t="s">
        <v>1369</v>
      </c>
    </row>
    <row r="857" spans="1:16" ht="51">
      <c r="A857" s="127" t="s">
        <v>620</v>
      </c>
      <c r="B857" s="127"/>
      <c r="C857" s="128" t="s">
        <v>714</v>
      </c>
      <c r="D857" s="122">
        <v>42772</v>
      </c>
      <c r="E857" s="123" t="s">
        <v>3670</v>
      </c>
      <c r="F857" s="123" t="s">
        <v>3</v>
      </c>
      <c r="G857" s="123">
        <v>1473418</v>
      </c>
      <c r="H857" s="127"/>
      <c r="I857" s="131" t="s">
        <v>3671</v>
      </c>
      <c r="J857" s="127"/>
      <c r="K857" s="127"/>
      <c r="L857" s="127"/>
      <c r="M857" s="127"/>
      <c r="N857" s="133">
        <v>0</v>
      </c>
      <c r="O857" s="133">
        <v>1609.6100000000001</v>
      </c>
      <c r="P857" s="127" t="s">
        <v>1369</v>
      </c>
    </row>
    <row r="858" spans="1:16" ht="51">
      <c r="A858" s="127" t="s">
        <v>620</v>
      </c>
      <c r="B858" s="127"/>
      <c r="C858" s="128" t="s">
        <v>714</v>
      </c>
      <c r="D858" s="122">
        <v>42772</v>
      </c>
      <c r="E858" s="123" t="s">
        <v>3672</v>
      </c>
      <c r="F858" s="123" t="s">
        <v>3</v>
      </c>
      <c r="G858" s="123">
        <v>1473421</v>
      </c>
      <c r="H858" s="127"/>
      <c r="I858" s="131" t="s">
        <v>3673</v>
      </c>
      <c r="J858" s="127"/>
      <c r="K858" s="127"/>
      <c r="L858" s="127"/>
      <c r="M858" s="127"/>
      <c r="N858" s="133">
        <v>0</v>
      </c>
      <c r="O858" s="133">
        <v>1432.53</v>
      </c>
      <c r="P858" s="127" t="s">
        <v>1369</v>
      </c>
    </row>
    <row r="859" spans="1:16" ht="51">
      <c r="A859" s="127" t="s">
        <v>620</v>
      </c>
      <c r="B859" s="127"/>
      <c r="C859" s="128" t="s">
        <v>714</v>
      </c>
      <c r="D859" s="122">
        <v>42772</v>
      </c>
      <c r="E859" s="123" t="s">
        <v>3674</v>
      </c>
      <c r="F859" s="123" t="s">
        <v>3</v>
      </c>
      <c r="G859" s="123">
        <v>1473423</v>
      </c>
      <c r="H859" s="127"/>
      <c r="I859" s="131" t="s">
        <v>3675</v>
      </c>
      <c r="J859" s="127"/>
      <c r="K859" s="127"/>
      <c r="L859" s="127"/>
      <c r="M859" s="127"/>
      <c r="N859" s="133">
        <v>0</v>
      </c>
      <c r="O859" s="133">
        <v>751.24</v>
      </c>
      <c r="P859" s="127" t="s">
        <v>1369</v>
      </c>
    </row>
    <row r="860" spans="1:16" ht="51">
      <c r="A860" s="127" t="s">
        <v>620</v>
      </c>
      <c r="B860" s="127"/>
      <c r="C860" s="128" t="s">
        <v>714</v>
      </c>
      <c r="D860" s="122">
        <v>42772</v>
      </c>
      <c r="E860" s="123" t="s">
        <v>3676</v>
      </c>
      <c r="F860" s="123" t="s">
        <v>3</v>
      </c>
      <c r="G860" s="123">
        <v>1473424</v>
      </c>
      <c r="H860" s="127"/>
      <c r="I860" s="131" t="s">
        <v>3677</v>
      </c>
      <c r="J860" s="127"/>
      <c r="K860" s="127"/>
      <c r="L860" s="127"/>
      <c r="M860" s="127"/>
      <c r="N860" s="133">
        <v>0</v>
      </c>
      <c r="O860" s="133">
        <v>1135.1400000000001</v>
      </c>
      <c r="P860" s="127" t="s">
        <v>1369</v>
      </c>
    </row>
    <row r="861" spans="1:16" ht="51">
      <c r="A861" s="127" t="s">
        <v>620</v>
      </c>
      <c r="B861" s="127"/>
      <c r="C861" s="128" t="s">
        <v>714</v>
      </c>
      <c r="D861" s="122">
        <v>42772</v>
      </c>
      <c r="E861" s="123" t="s">
        <v>3678</v>
      </c>
      <c r="F861" s="123" t="s">
        <v>3</v>
      </c>
      <c r="G861" s="123">
        <v>1473425</v>
      </c>
      <c r="H861" s="127"/>
      <c r="I861" s="131" t="s">
        <v>3679</v>
      </c>
      <c r="J861" s="127"/>
      <c r="K861" s="127"/>
      <c r="L861" s="127"/>
      <c r="M861" s="127"/>
      <c r="N861" s="133">
        <v>0</v>
      </c>
      <c r="O861" s="133">
        <v>403.58</v>
      </c>
      <c r="P861" s="127" t="s">
        <v>1369</v>
      </c>
    </row>
    <row r="862" spans="1:16" ht="51">
      <c r="A862" s="127" t="s">
        <v>620</v>
      </c>
      <c r="B862" s="127"/>
      <c r="C862" s="128" t="s">
        <v>714</v>
      </c>
      <c r="D862" s="122">
        <v>42772</v>
      </c>
      <c r="E862" s="123" t="s">
        <v>3680</v>
      </c>
      <c r="F862" s="123" t="s">
        <v>3</v>
      </c>
      <c r="G862" s="123">
        <v>1473428</v>
      </c>
      <c r="H862" s="127"/>
      <c r="I862" s="131" t="s">
        <v>3681</v>
      </c>
      <c r="J862" s="127"/>
      <c r="K862" s="127"/>
      <c r="L862" s="127"/>
      <c r="M862" s="127"/>
      <c r="N862" s="133">
        <v>0</v>
      </c>
      <c r="O862" s="133">
        <v>377.6</v>
      </c>
      <c r="P862" s="127" t="s">
        <v>1369</v>
      </c>
    </row>
    <row r="863" spans="1:16" ht="51">
      <c r="A863" s="127" t="s">
        <v>620</v>
      </c>
      <c r="B863" s="127"/>
      <c r="C863" s="128" t="s">
        <v>714</v>
      </c>
      <c r="D863" s="122">
        <v>42772</v>
      </c>
      <c r="E863" s="123" t="s">
        <v>3682</v>
      </c>
      <c r="F863" s="123" t="s">
        <v>3</v>
      </c>
      <c r="G863" s="123">
        <v>1473430</v>
      </c>
      <c r="H863" s="127"/>
      <c r="I863" s="131" t="s">
        <v>3683</v>
      </c>
      <c r="J863" s="127"/>
      <c r="K863" s="127"/>
      <c r="L863" s="127"/>
      <c r="M863" s="127"/>
      <c r="N863" s="133">
        <v>0</v>
      </c>
      <c r="O863" s="133">
        <v>1274.1600000000001</v>
      </c>
      <c r="P863" s="127" t="s">
        <v>1369</v>
      </c>
    </row>
    <row r="864" spans="1:16" ht="51">
      <c r="A864" s="127" t="s">
        <v>620</v>
      </c>
      <c r="B864" s="127"/>
      <c r="C864" s="128" t="s">
        <v>714</v>
      </c>
      <c r="D864" s="122">
        <v>42772</v>
      </c>
      <c r="E864" s="123" t="s">
        <v>3684</v>
      </c>
      <c r="F864" s="123" t="s">
        <v>3</v>
      </c>
      <c r="G864" s="123">
        <v>1473434</v>
      </c>
      <c r="H864" s="127"/>
      <c r="I864" s="131" t="s">
        <v>3685</v>
      </c>
      <c r="J864" s="127"/>
      <c r="K864" s="127"/>
      <c r="L864" s="127"/>
      <c r="M864" s="127"/>
      <c r="N864" s="133">
        <v>0</v>
      </c>
      <c r="O864" s="133">
        <v>947.69</v>
      </c>
      <c r="P864" s="127" t="s">
        <v>1369</v>
      </c>
    </row>
    <row r="865" spans="1:16" ht="63.75">
      <c r="A865" s="127">
        <v>35</v>
      </c>
      <c r="B865" s="127"/>
      <c r="C865" s="128" t="s">
        <v>697</v>
      </c>
      <c r="D865" s="122">
        <v>42773</v>
      </c>
      <c r="E865" s="123" t="s">
        <v>3686</v>
      </c>
      <c r="F865" s="123" t="s">
        <v>3</v>
      </c>
      <c r="G865" s="123">
        <v>1473726</v>
      </c>
      <c r="H865" s="127"/>
      <c r="I865" s="131" t="s">
        <v>3687</v>
      </c>
      <c r="J865" s="127"/>
      <c r="K865" s="127"/>
      <c r="L865" s="127"/>
      <c r="M865" s="127"/>
      <c r="N865" s="133">
        <v>0</v>
      </c>
      <c r="O865" s="133">
        <v>742</v>
      </c>
      <c r="P865" s="127" t="s">
        <v>1369</v>
      </c>
    </row>
    <row r="866" spans="1:16" ht="51">
      <c r="A866" s="127">
        <v>590</v>
      </c>
      <c r="B866" s="127"/>
      <c r="C866" s="128" t="s">
        <v>861</v>
      </c>
      <c r="D866" s="122">
        <v>42773</v>
      </c>
      <c r="E866" s="123" t="s">
        <v>3688</v>
      </c>
      <c r="F866" s="123" t="s">
        <v>3</v>
      </c>
      <c r="G866" s="123">
        <v>1473760</v>
      </c>
      <c r="H866" s="127"/>
      <c r="I866" s="131" t="s">
        <v>3689</v>
      </c>
      <c r="J866" s="127"/>
      <c r="K866" s="127"/>
      <c r="L866" s="127"/>
      <c r="M866" s="127"/>
      <c r="N866" s="133">
        <v>0</v>
      </c>
      <c r="O866" s="133">
        <v>12825</v>
      </c>
      <c r="P866" s="127" t="s">
        <v>1369</v>
      </c>
    </row>
    <row r="867" spans="1:16" ht="51">
      <c r="A867" s="127">
        <v>590</v>
      </c>
      <c r="B867" s="127"/>
      <c r="C867" s="128" t="s">
        <v>861</v>
      </c>
      <c r="D867" s="122">
        <v>42773</v>
      </c>
      <c r="E867" s="123" t="s">
        <v>3690</v>
      </c>
      <c r="F867" s="123" t="s">
        <v>3</v>
      </c>
      <c r="G867" s="123">
        <v>1473763</v>
      </c>
      <c r="H867" s="127"/>
      <c r="I867" s="131" t="s">
        <v>3691</v>
      </c>
      <c r="J867" s="127"/>
      <c r="K867" s="127"/>
      <c r="L867" s="127"/>
      <c r="M867" s="127"/>
      <c r="N867" s="133">
        <v>0</v>
      </c>
      <c r="O867" s="133">
        <v>974700</v>
      </c>
      <c r="P867" s="127" t="s">
        <v>1369</v>
      </c>
    </row>
    <row r="868" spans="1:16" ht="51">
      <c r="A868" s="127">
        <v>590</v>
      </c>
      <c r="B868" s="127"/>
      <c r="C868" s="128" t="s">
        <v>861</v>
      </c>
      <c r="D868" s="122">
        <v>42773</v>
      </c>
      <c r="E868" s="123" t="s">
        <v>3692</v>
      </c>
      <c r="F868" s="123" t="s">
        <v>3</v>
      </c>
      <c r="G868" s="123">
        <v>1473764</v>
      </c>
      <c r="H868" s="127"/>
      <c r="I868" s="131" t="s">
        <v>3693</v>
      </c>
      <c r="J868" s="127"/>
      <c r="K868" s="127"/>
      <c r="L868" s="127"/>
      <c r="M868" s="127"/>
      <c r="N868" s="133">
        <v>0</v>
      </c>
      <c r="O868" s="133">
        <v>5292</v>
      </c>
      <c r="P868" s="127" t="s">
        <v>1369</v>
      </c>
    </row>
    <row r="869" spans="1:16" ht="51">
      <c r="A869" s="127" t="s">
        <v>620</v>
      </c>
      <c r="B869" s="127"/>
      <c r="C869" s="128" t="s">
        <v>714</v>
      </c>
      <c r="D869" s="122">
        <v>42773</v>
      </c>
      <c r="E869" s="123" t="s">
        <v>3694</v>
      </c>
      <c r="F869" s="123" t="s">
        <v>3</v>
      </c>
      <c r="G869" s="123">
        <v>1473704</v>
      </c>
      <c r="H869" s="127"/>
      <c r="I869" s="131" t="s">
        <v>3695</v>
      </c>
      <c r="J869" s="127"/>
      <c r="K869" s="127"/>
      <c r="L869" s="127"/>
      <c r="M869" s="127"/>
      <c r="N869" s="133">
        <v>0</v>
      </c>
      <c r="O869" s="133">
        <v>382.5</v>
      </c>
      <c r="P869" s="127" t="s">
        <v>1369</v>
      </c>
    </row>
    <row r="870" spans="1:16" ht="51">
      <c r="A870" s="127" t="s">
        <v>620</v>
      </c>
      <c r="B870" s="127"/>
      <c r="C870" s="128" t="s">
        <v>714</v>
      </c>
      <c r="D870" s="122">
        <v>42773</v>
      </c>
      <c r="E870" s="123" t="s">
        <v>3696</v>
      </c>
      <c r="F870" s="123" t="s">
        <v>3</v>
      </c>
      <c r="G870" s="123">
        <v>1473730</v>
      </c>
      <c r="H870" s="127"/>
      <c r="I870" s="131" t="s">
        <v>3697</v>
      </c>
      <c r="J870" s="127"/>
      <c r="K870" s="127"/>
      <c r="L870" s="127"/>
      <c r="M870" s="127"/>
      <c r="N870" s="133">
        <v>0</v>
      </c>
      <c r="O870" s="133">
        <v>5485.57</v>
      </c>
      <c r="P870" s="127" t="s">
        <v>1369</v>
      </c>
    </row>
    <row r="871" spans="1:16" ht="51">
      <c r="A871" s="127" t="s">
        <v>620</v>
      </c>
      <c r="B871" s="127"/>
      <c r="C871" s="128" t="s">
        <v>714</v>
      </c>
      <c r="D871" s="122">
        <v>42773</v>
      </c>
      <c r="E871" s="123" t="s">
        <v>3698</v>
      </c>
      <c r="F871" s="123" t="s">
        <v>3</v>
      </c>
      <c r="G871" s="123">
        <v>1473893</v>
      </c>
      <c r="H871" s="127"/>
      <c r="I871" s="131" t="s">
        <v>3699</v>
      </c>
      <c r="J871" s="127"/>
      <c r="K871" s="127"/>
      <c r="L871" s="127"/>
      <c r="M871" s="127"/>
      <c r="N871" s="133">
        <v>0</v>
      </c>
      <c r="O871" s="133">
        <v>2000</v>
      </c>
      <c r="P871" s="127" t="s">
        <v>1369</v>
      </c>
    </row>
    <row r="872" spans="1:16" ht="51">
      <c r="A872" s="127" t="s">
        <v>620</v>
      </c>
      <c r="B872" s="127"/>
      <c r="C872" s="128" t="s">
        <v>714</v>
      </c>
      <c r="D872" s="122">
        <v>42773</v>
      </c>
      <c r="E872" s="123" t="s">
        <v>3700</v>
      </c>
      <c r="F872" s="123" t="s">
        <v>3</v>
      </c>
      <c r="G872" s="123">
        <v>1473895</v>
      </c>
      <c r="H872" s="127"/>
      <c r="I872" s="131" t="s">
        <v>3701</v>
      </c>
      <c r="J872" s="127"/>
      <c r="K872" s="127"/>
      <c r="L872" s="127"/>
      <c r="M872" s="127"/>
      <c r="N872" s="133">
        <v>0</v>
      </c>
      <c r="O872" s="133">
        <v>435</v>
      </c>
      <c r="P872" s="127" t="s">
        <v>1369</v>
      </c>
    </row>
    <row r="873" spans="1:16" ht="63.75">
      <c r="A873" s="127" t="s">
        <v>620</v>
      </c>
      <c r="B873" s="127"/>
      <c r="C873" s="128" t="s">
        <v>714</v>
      </c>
      <c r="D873" s="122">
        <v>42774</v>
      </c>
      <c r="E873" s="123" t="s">
        <v>3702</v>
      </c>
      <c r="F873" s="123" t="s">
        <v>3</v>
      </c>
      <c r="G873" s="123">
        <v>1474252</v>
      </c>
      <c r="H873" s="127"/>
      <c r="I873" s="131" t="s">
        <v>3703</v>
      </c>
      <c r="J873" s="127"/>
      <c r="K873" s="127"/>
      <c r="L873" s="127"/>
      <c r="M873" s="127"/>
      <c r="N873" s="133">
        <v>0</v>
      </c>
      <c r="O873" s="133">
        <v>10691.78</v>
      </c>
      <c r="P873" s="127" t="s">
        <v>1369</v>
      </c>
    </row>
    <row r="874" spans="1:16" ht="63.75">
      <c r="A874" s="127" t="s">
        <v>620</v>
      </c>
      <c r="B874" s="127"/>
      <c r="C874" s="128" t="s">
        <v>714</v>
      </c>
      <c r="D874" s="122">
        <v>42774</v>
      </c>
      <c r="E874" s="123" t="s">
        <v>3704</v>
      </c>
      <c r="F874" s="123" t="s">
        <v>3</v>
      </c>
      <c r="G874" s="123">
        <v>1474253</v>
      </c>
      <c r="H874" s="127"/>
      <c r="I874" s="131" t="s">
        <v>3705</v>
      </c>
      <c r="J874" s="127"/>
      <c r="K874" s="127"/>
      <c r="L874" s="127"/>
      <c r="M874" s="127"/>
      <c r="N874" s="133">
        <v>0</v>
      </c>
      <c r="O874" s="133">
        <v>2899.78</v>
      </c>
      <c r="P874" s="127" t="s">
        <v>1369</v>
      </c>
    </row>
    <row r="875" spans="1:16" ht="51">
      <c r="A875" s="127" t="s">
        <v>620</v>
      </c>
      <c r="B875" s="127"/>
      <c r="C875" s="128" t="s">
        <v>714</v>
      </c>
      <c r="D875" s="122">
        <v>42774</v>
      </c>
      <c r="E875" s="123" t="s">
        <v>3706</v>
      </c>
      <c r="F875" s="123" t="s">
        <v>3</v>
      </c>
      <c r="G875" s="123">
        <v>1474228</v>
      </c>
      <c r="H875" s="127"/>
      <c r="I875" s="131" t="s">
        <v>3707</v>
      </c>
      <c r="J875" s="127"/>
      <c r="K875" s="127"/>
      <c r="L875" s="127"/>
      <c r="M875" s="127"/>
      <c r="N875" s="133">
        <v>0</v>
      </c>
      <c r="O875" s="133">
        <v>723.2</v>
      </c>
      <c r="P875" s="127" t="s">
        <v>1369</v>
      </c>
    </row>
    <row r="876" spans="1:16" ht="51">
      <c r="A876" s="127" t="s">
        <v>620</v>
      </c>
      <c r="B876" s="127"/>
      <c r="C876" s="128" t="s">
        <v>714</v>
      </c>
      <c r="D876" s="122">
        <v>42774</v>
      </c>
      <c r="E876" s="123" t="s">
        <v>3708</v>
      </c>
      <c r="F876" s="123" t="s">
        <v>3</v>
      </c>
      <c r="G876" s="123">
        <v>1474262</v>
      </c>
      <c r="H876" s="127"/>
      <c r="I876" s="131" t="s">
        <v>3709</v>
      </c>
      <c r="J876" s="127"/>
      <c r="K876" s="127"/>
      <c r="L876" s="127"/>
      <c r="M876" s="127"/>
      <c r="N876" s="133">
        <v>0</v>
      </c>
      <c r="O876" s="133">
        <v>96.5</v>
      </c>
      <c r="P876" s="127" t="s">
        <v>1369</v>
      </c>
    </row>
    <row r="877" spans="1:16" ht="51">
      <c r="A877" s="127" t="s">
        <v>620</v>
      </c>
      <c r="B877" s="127"/>
      <c r="C877" s="128" t="s">
        <v>714</v>
      </c>
      <c r="D877" s="122">
        <v>42774</v>
      </c>
      <c r="E877" s="123" t="s">
        <v>3710</v>
      </c>
      <c r="F877" s="123" t="s">
        <v>3</v>
      </c>
      <c r="G877" s="123">
        <v>1474263</v>
      </c>
      <c r="H877" s="127"/>
      <c r="I877" s="131" t="s">
        <v>3711</v>
      </c>
      <c r="J877" s="127"/>
      <c r="K877" s="127"/>
      <c r="L877" s="127"/>
      <c r="M877" s="127"/>
      <c r="N877" s="133">
        <v>0</v>
      </c>
      <c r="O877" s="133">
        <v>96.5</v>
      </c>
      <c r="P877" s="127" t="s">
        <v>1369</v>
      </c>
    </row>
    <row r="878" spans="1:16" ht="51">
      <c r="A878" s="127">
        <v>344</v>
      </c>
      <c r="B878" s="127"/>
      <c r="C878" s="128" t="s">
        <v>819</v>
      </c>
      <c r="D878" s="122">
        <v>42774</v>
      </c>
      <c r="E878" s="123" t="s">
        <v>3712</v>
      </c>
      <c r="F878" s="123" t="s">
        <v>3</v>
      </c>
      <c r="G878" s="123">
        <v>1474266</v>
      </c>
      <c r="H878" s="127"/>
      <c r="I878" s="131" t="s">
        <v>3713</v>
      </c>
      <c r="J878" s="127"/>
      <c r="K878" s="127"/>
      <c r="L878" s="127"/>
      <c r="M878" s="127"/>
      <c r="N878" s="133">
        <v>0</v>
      </c>
      <c r="O878" s="133">
        <v>6593.18</v>
      </c>
      <c r="P878" s="127" t="s">
        <v>1369</v>
      </c>
    </row>
    <row r="879" spans="1:16" ht="51">
      <c r="A879" s="127" t="s">
        <v>620</v>
      </c>
      <c r="B879" s="127"/>
      <c r="C879" s="128" t="s">
        <v>714</v>
      </c>
      <c r="D879" s="122">
        <v>42774</v>
      </c>
      <c r="E879" s="123" t="s">
        <v>3714</v>
      </c>
      <c r="F879" s="123" t="s">
        <v>3</v>
      </c>
      <c r="G879" s="123">
        <v>1474276</v>
      </c>
      <c r="H879" s="127"/>
      <c r="I879" s="131" t="s">
        <v>3715</v>
      </c>
      <c r="J879" s="127"/>
      <c r="K879" s="127"/>
      <c r="L879" s="127"/>
      <c r="M879" s="127"/>
      <c r="N879" s="133">
        <v>0</v>
      </c>
      <c r="O879" s="133">
        <v>250</v>
      </c>
      <c r="P879" s="127" t="s">
        <v>1369</v>
      </c>
    </row>
    <row r="880" spans="1:16" ht="51">
      <c r="A880" s="127">
        <v>15</v>
      </c>
      <c r="B880" s="127"/>
      <c r="C880" s="128" t="s">
        <v>692</v>
      </c>
      <c r="D880" s="122">
        <v>42774</v>
      </c>
      <c r="E880" s="123" t="s">
        <v>3716</v>
      </c>
      <c r="F880" s="123" t="s">
        <v>3</v>
      </c>
      <c r="G880" s="123">
        <v>1474313</v>
      </c>
      <c r="H880" s="127"/>
      <c r="I880" s="131" t="s">
        <v>3717</v>
      </c>
      <c r="J880" s="127"/>
      <c r="K880" s="127"/>
      <c r="L880" s="127"/>
      <c r="M880" s="127"/>
      <c r="N880" s="133">
        <v>0</v>
      </c>
      <c r="O880" s="133">
        <v>39.07</v>
      </c>
      <c r="P880" s="127" t="s">
        <v>1369</v>
      </c>
    </row>
    <row r="881" spans="1:16" ht="51">
      <c r="A881" s="127">
        <v>15</v>
      </c>
      <c r="B881" s="127"/>
      <c r="C881" s="128" t="s">
        <v>692</v>
      </c>
      <c r="D881" s="122">
        <v>42774</v>
      </c>
      <c r="E881" s="123" t="s">
        <v>3718</v>
      </c>
      <c r="F881" s="123" t="s">
        <v>3</v>
      </c>
      <c r="G881" s="123">
        <v>1474317</v>
      </c>
      <c r="H881" s="127"/>
      <c r="I881" s="131" t="s">
        <v>3719</v>
      </c>
      <c r="J881" s="127"/>
      <c r="K881" s="127"/>
      <c r="L881" s="127"/>
      <c r="M881" s="127"/>
      <c r="N881" s="133">
        <v>0</v>
      </c>
      <c r="O881" s="133">
        <v>0.53</v>
      </c>
      <c r="P881" s="127" t="s">
        <v>1369</v>
      </c>
    </row>
    <row r="882" spans="1:16" ht="51">
      <c r="A882" s="127">
        <v>15</v>
      </c>
      <c r="B882" s="127"/>
      <c r="C882" s="128" t="s">
        <v>692</v>
      </c>
      <c r="D882" s="122">
        <v>42774</v>
      </c>
      <c r="E882" s="123" t="s">
        <v>3720</v>
      </c>
      <c r="F882" s="123" t="s">
        <v>3</v>
      </c>
      <c r="G882" s="123">
        <v>1474318</v>
      </c>
      <c r="H882" s="127"/>
      <c r="I882" s="131" t="s">
        <v>3721</v>
      </c>
      <c r="J882" s="127"/>
      <c r="K882" s="127"/>
      <c r="L882" s="127"/>
      <c r="M882" s="127"/>
      <c r="N882" s="133">
        <v>0</v>
      </c>
      <c r="O882" s="133">
        <v>33</v>
      </c>
      <c r="P882" s="127" t="s">
        <v>1369</v>
      </c>
    </row>
    <row r="883" spans="1:16" ht="51">
      <c r="A883" s="127">
        <v>15</v>
      </c>
      <c r="B883" s="127"/>
      <c r="C883" s="128" t="s">
        <v>692</v>
      </c>
      <c r="D883" s="122">
        <v>42774</v>
      </c>
      <c r="E883" s="123" t="s">
        <v>3722</v>
      </c>
      <c r="F883" s="123" t="s">
        <v>3</v>
      </c>
      <c r="G883" s="123">
        <v>1474327</v>
      </c>
      <c r="H883" s="127"/>
      <c r="I883" s="131" t="s">
        <v>3723</v>
      </c>
      <c r="J883" s="127"/>
      <c r="K883" s="127"/>
      <c r="L883" s="127"/>
      <c r="M883" s="127"/>
      <c r="N883" s="133">
        <v>0</v>
      </c>
      <c r="O883" s="133">
        <v>105.23</v>
      </c>
      <c r="P883" s="127" t="s">
        <v>14401</v>
      </c>
    </row>
    <row r="884" spans="1:16" ht="51">
      <c r="A884" s="127">
        <v>15</v>
      </c>
      <c r="B884" s="127"/>
      <c r="C884" s="128" t="s">
        <v>692</v>
      </c>
      <c r="D884" s="122">
        <v>42774</v>
      </c>
      <c r="E884" s="123" t="s">
        <v>3724</v>
      </c>
      <c r="F884" s="123" t="s">
        <v>3</v>
      </c>
      <c r="G884" s="123">
        <v>1474345</v>
      </c>
      <c r="H884" s="127"/>
      <c r="I884" s="131" t="s">
        <v>3725</v>
      </c>
      <c r="J884" s="127"/>
      <c r="K884" s="127"/>
      <c r="L884" s="127"/>
      <c r="M884" s="127"/>
      <c r="N884" s="133">
        <v>0</v>
      </c>
      <c r="O884" s="133">
        <v>490.88</v>
      </c>
      <c r="P884" s="127" t="s">
        <v>1369</v>
      </c>
    </row>
    <row r="885" spans="1:16" ht="38.25">
      <c r="A885" s="127">
        <v>15</v>
      </c>
      <c r="B885" s="127"/>
      <c r="C885" s="128" t="s">
        <v>692</v>
      </c>
      <c r="D885" s="122">
        <v>42774</v>
      </c>
      <c r="E885" s="123" t="s">
        <v>3726</v>
      </c>
      <c r="F885" s="123" t="s">
        <v>3</v>
      </c>
      <c r="G885" s="123">
        <v>1474411</v>
      </c>
      <c r="H885" s="127"/>
      <c r="I885" s="131" t="s">
        <v>3727</v>
      </c>
      <c r="J885" s="127"/>
      <c r="K885" s="127"/>
      <c r="L885" s="127"/>
      <c r="M885" s="127"/>
      <c r="N885" s="133">
        <v>0</v>
      </c>
      <c r="O885" s="133">
        <v>7.0000000000000007E-2</v>
      </c>
      <c r="P885" s="127" t="s">
        <v>14401</v>
      </c>
    </row>
    <row r="886" spans="1:16" ht="38.25">
      <c r="A886" s="127">
        <v>15</v>
      </c>
      <c r="B886" s="127"/>
      <c r="C886" s="128" t="s">
        <v>692</v>
      </c>
      <c r="D886" s="122">
        <v>42774</v>
      </c>
      <c r="E886" s="123" t="s">
        <v>3728</v>
      </c>
      <c r="F886" s="123" t="s">
        <v>3</v>
      </c>
      <c r="G886" s="123">
        <v>1474412</v>
      </c>
      <c r="H886" s="127"/>
      <c r="I886" s="131" t="s">
        <v>3727</v>
      </c>
      <c r="J886" s="127"/>
      <c r="K886" s="127"/>
      <c r="L886" s="127"/>
      <c r="M886" s="127"/>
      <c r="N886" s="133">
        <v>0</v>
      </c>
      <c r="O886" s="133">
        <v>2.64</v>
      </c>
      <c r="P886" s="127" t="s">
        <v>14401</v>
      </c>
    </row>
    <row r="887" spans="1:16" ht="38.25">
      <c r="A887" s="127">
        <v>15</v>
      </c>
      <c r="B887" s="127"/>
      <c r="C887" s="128" t="s">
        <v>692</v>
      </c>
      <c r="D887" s="122">
        <v>42774</v>
      </c>
      <c r="E887" s="123" t="s">
        <v>3729</v>
      </c>
      <c r="F887" s="123" t="s">
        <v>3</v>
      </c>
      <c r="G887" s="123">
        <v>1474415</v>
      </c>
      <c r="H887" s="127"/>
      <c r="I887" s="131" t="s">
        <v>3727</v>
      </c>
      <c r="J887" s="127"/>
      <c r="K887" s="127"/>
      <c r="L887" s="127"/>
      <c r="M887" s="127"/>
      <c r="N887" s="133">
        <v>0</v>
      </c>
      <c r="O887" s="133">
        <v>11.86</v>
      </c>
      <c r="P887" s="127" t="s">
        <v>1369</v>
      </c>
    </row>
    <row r="888" spans="1:16" ht="38.25">
      <c r="A888" s="127">
        <v>15</v>
      </c>
      <c r="B888" s="127"/>
      <c r="C888" s="128" t="s">
        <v>692</v>
      </c>
      <c r="D888" s="122">
        <v>42774</v>
      </c>
      <c r="E888" s="123" t="s">
        <v>3730</v>
      </c>
      <c r="F888" s="123" t="s">
        <v>3</v>
      </c>
      <c r="G888" s="123">
        <v>1474426</v>
      </c>
      <c r="H888" s="127"/>
      <c r="I888" s="131" t="s">
        <v>3727</v>
      </c>
      <c r="J888" s="127"/>
      <c r="K888" s="127"/>
      <c r="L888" s="127"/>
      <c r="M888" s="127"/>
      <c r="N888" s="133">
        <v>0</v>
      </c>
      <c r="O888" s="133">
        <v>39.04</v>
      </c>
      <c r="P888" s="127" t="s">
        <v>1369</v>
      </c>
    </row>
    <row r="889" spans="1:16" ht="38.25">
      <c r="A889" s="127">
        <v>15</v>
      </c>
      <c r="B889" s="127"/>
      <c r="C889" s="128" t="s">
        <v>692</v>
      </c>
      <c r="D889" s="122">
        <v>42774</v>
      </c>
      <c r="E889" s="123" t="s">
        <v>3731</v>
      </c>
      <c r="F889" s="123" t="s">
        <v>3</v>
      </c>
      <c r="G889" s="123">
        <v>1474428</v>
      </c>
      <c r="H889" s="127"/>
      <c r="I889" s="131" t="s">
        <v>3727</v>
      </c>
      <c r="J889" s="127"/>
      <c r="K889" s="127"/>
      <c r="L889" s="127"/>
      <c r="M889" s="127"/>
      <c r="N889" s="133">
        <v>0</v>
      </c>
      <c r="O889" s="133">
        <v>40.160000000000004</v>
      </c>
      <c r="P889" s="127" t="s">
        <v>1369</v>
      </c>
    </row>
    <row r="890" spans="1:16" ht="38.25">
      <c r="A890" s="127">
        <v>15</v>
      </c>
      <c r="B890" s="127"/>
      <c r="C890" s="128" t="s">
        <v>692</v>
      </c>
      <c r="D890" s="122">
        <v>42774</v>
      </c>
      <c r="E890" s="123" t="s">
        <v>3732</v>
      </c>
      <c r="F890" s="123" t="s">
        <v>3</v>
      </c>
      <c r="G890" s="123">
        <v>1474430</v>
      </c>
      <c r="H890" s="127"/>
      <c r="I890" s="131" t="s">
        <v>3727</v>
      </c>
      <c r="J890" s="127"/>
      <c r="K890" s="127"/>
      <c r="L890" s="127"/>
      <c r="M890" s="127"/>
      <c r="N890" s="133">
        <v>0</v>
      </c>
      <c r="O890" s="133">
        <v>35.46</v>
      </c>
      <c r="P890" s="127" t="s">
        <v>1369</v>
      </c>
    </row>
    <row r="891" spans="1:16" ht="51">
      <c r="A891" s="127">
        <v>15</v>
      </c>
      <c r="B891" s="127"/>
      <c r="C891" s="128" t="s">
        <v>692</v>
      </c>
      <c r="D891" s="122">
        <v>42774</v>
      </c>
      <c r="E891" s="123" t="s">
        <v>3733</v>
      </c>
      <c r="F891" s="123" t="s">
        <v>3</v>
      </c>
      <c r="G891" s="123">
        <v>1474435</v>
      </c>
      <c r="H891" s="127"/>
      <c r="I891" s="131" t="s">
        <v>3734</v>
      </c>
      <c r="J891" s="127"/>
      <c r="K891" s="127"/>
      <c r="L891" s="127"/>
      <c r="M891" s="127"/>
      <c r="N891" s="133">
        <v>0</v>
      </c>
      <c r="O891" s="133">
        <v>579.55000000000007</v>
      </c>
      <c r="P891" s="127" t="s">
        <v>1369</v>
      </c>
    </row>
    <row r="892" spans="1:16" ht="38.25">
      <c r="A892" s="127">
        <v>15</v>
      </c>
      <c r="B892" s="127"/>
      <c r="C892" s="128" t="s">
        <v>692</v>
      </c>
      <c r="D892" s="122">
        <v>42774</v>
      </c>
      <c r="E892" s="123" t="s">
        <v>3735</v>
      </c>
      <c r="F892" s="123" t="s">
        <v>3</v>
      </c>
      <c r="G892" s="123">
        <v>1474475</v>
      </c>
      <c r="H892" s="127"/>
      <c r="I892" s="131" t="s">
        <v>3736</v>
      </c>
      <c r="J892" s="127"/>
      <c r="K892" s="127"/>
      <c r="L892" s="127"/>
      <c r="M892" s="127"/>
      <c r="N892" s="133">
        <v>0</v>
      </c>
      <c r="O892" s="133">
        <v>181.48</v>
      </c>
      <c r="P892" s="127" t="s">
        <v>14401</v>
      </c>
    </row>
    <row r="893" spans="1:16" ht="38.25">
      <c r="A893" s="127">
        <v>15</v>
      </c>
      <c r="B893" s="127"/>
      <c r="C893" s="128" t="s">
        <v>692</v>
      </c>
      <c r="D893" s="122">
        <v>42774</v>
      </c>
      <c r="E893" s="123" t="s">
        <v>3737</v>
      </c>
      <c r="F893" s="123" t="s">
        <v>3</v>
      </c>
      <c r="G893" s="123">
        <v>1474477</v>
      </c>
      <c r="H893" s="127"/>
      <c r="I893" s="131" t="s">
        <v>3738</v>
      </c>
      <c r="J893" s="127"/>
      <c r="K893" s="127"/>
      <c r="L893" s="127"/>
      <c r="M893" s="127"/>
      <c r="N893" s="133">
        <v>0</v>
      </c>
      <c r="O893" s="133">
        <v>52.92</v>
      </c>
      <c r="P893" s="127" t="s">
        <v>14401</v>
      </c>
    </row>
    <row r="894" spans="1:16" ht="38.25">
      <c r="A894" s="127">
        <v>15</v>
      </c>
      <c r="B894" s="127"/>
      <c r="C894" s="128" t="s">
        <v>692</v>
      </c>
      <c r="D894" s="122">
        <v>42774</v>
      </c>
      <c r="E894" s="123" t="s">
        <v>3739</v>
      </c>
      <c r="F894" s="123" t="s">
        <v>3</v>
      </c>
      <c r="G894" s="123">
        <v>1474482</v>
      </c>
      <c r="H894" s="127"/>
      <c r="I894" s="131" t="s">
        <v>3740</v>
      </c>
      <c r="J894" s="127"/>
      <c r="K894" s="127"/>
      <c r="L894" s="127"/>
      <c r="M894" s="127"/>
      <c r="N894" s="133">
        <v>0</v>
      </c>
      <c r="O894" s="133">
        <v>93.09</v>
      </c>
      <c r="P894" s="127" t="s">
        <v>14401</v>
      </c>
    </row>
    <row r="895" spans="1:16" ht="38.25">
      <c r="A895" s="127">
        <v>15</v>
      </c>
      <c r="B895" s="127"/>
      <c r="C895" s="128" t="s">
        <v>692</v>
      </c>
      <c r="D895" s="122">
        <v>42774</v>
      </c>
      <c r="E895" s="123" t="s">
        <v>3741</v>
      </c>
      <c r="F895" s="123" t="s">
        <v>3</v>
      </c>
      <c r="G895" s="123">
        <v>1474483</v>
      </c>
      <c r="H895" s="127"/>
      <c r="I895" s="131" t="s">
        <v>3742</v>
      </c>
      <c r="J895" s="127"/>
      <c r="K895" s="127"/>
      <c r="L895" s="127"/>
      <c r="M895" s="127"/>
      <c r="N895" s="133">
        <v>0</v>
      </c>
      <c r="O895" s="133">
        <v>117.25</v>
      </c>
      <c r="P895" s="127" t="s">
        <v>14401</v>
      </c>
    </row>
    <row r="896" spans="1:16" ht="38.25">
      <c r="A896" s="127">
        <v>15</v>
      </c>
      <c r="B896" s="127"/>
      <c r="C896" s="128" t="s">
        <v>692</v>
      </c>
      <c r="D896" s="122">
        <v>42774</v>
      </c>
      <c r="E896" s="123" t="s">
        <v>3743</v>
      </c>
      <c r="F896" s="123" t="s">
        <v>3</v>
      </c>
      <c r="G896" s="123">
        <v>1474484</v>
      </c>
      <c r="H896" s="127"/>
      <c r="I896" s="131" t="s">
        <v>3744</v>
      </c>
      <c r="J896" s="127"/>
      <c r="K896" s="127"/>
      <c r="L896" s="127"/>
      <c r="M896" s="127"/>
      <c r="N896" s="133">
        <v>0</v>
      </c>
      <c r="O896" s="133">
        <v>154.37</v>
      </c>
      <c r="P896" s="127" t="s">
        <v>14401</v>
      </c>
    </row>
    <row r="897" spans="1:16" ht="38.25">
      <c r="A897" s="127">
        <v>15</v>
      </c>
      <c r="B897" s="127"/>
      <c r="C897" s="128" t="s">
        <v>692</v>
      </c>
      <c r="D897" s="122">
        <v>42774</v>
      </c>
      <c r="E897" s="123" t="s">
        <v>3745</v>
      </c>
      <c r="F897" s="123" t="s">
        <v>3</v>
      </c>
      <c r="G897" s="123">
        <v>1474485</v>
      </c>
      <c r="H897" s="127"/>
      <c r="I897" s="131" t="s">
        <v>3746</v>
      </c>
      <c r="J897" s="127"/>
      <c r="K897" s="127"/>
      <c r="L897" s="127"/>
      <c r="M897" s="127"/>
      <c r="N897" s="133">
        <v>0</v>
      </c>
      <c r="O897" s="133">
        <v>161.95000000000002</v>
      </c>
      <c r="P897" s="127" t="s">
        <v>1369</v>
      </c>
    </row>
    <row r="898" spans="1:16" ht="51">
      <c r="A898" s="127">
        <v>15</v>
      </c>
      <c r="B898" s="127"/>
      <c r="C898" s="128" t="s">
        <v>692</v>
      </c>
      <c r="D898" s="122">
        <v>42775</v>
      </c>
      <c r="E898" s="123" t="s">
        <v>3747</v>
      </c>
      <c r="F898" s="123" t="s">
        <v>3</v>
      </c>
      <c r="G898" s="123">
        <v>1474608</v>
      </c>
      <c r="H898" s="127"/>
      <c r="I898" s="131" t="s">
        <v>3748</v>
      </c>
      <c r="J898" s="127"/>
      <c r="K898" s="127"/>
      <c r="L898" s="127"/>
      <c r="M898" s="127"/>
      <c r="N898" s="133">
        <v>0</v>
      </c>
      <c r="O898" s="133">
        <v>330</v>
      </c>
      <c r="P898" s="127" t="s">
        <v>1369</v>
      </c>
    </row>
    <row r="899" spans="1:16" ht="51">
      <c r="A899" s="127" t="s">
        <v>620</v>
      </c>
      <c r="B899" s="127"/>
      <c r="C899" s="128" t="s">
        <v>714</v>
      </c>
      <c r="D899" s="122">
        <v>42775</v>
      </c>
      <c r="E899" s="123" t="s">
        <v>3749</v>
      </c>
      <c r="F899" s="123" t="s">
        <v>3</v>
      </c>
      <c r="G899" s="123">
        <v>1474642</v>
      </c>
      <c r="H899" s="127"/>
      <c r="I899" s="131" t="s">
        <v>3750</v>
      </c>
      <c r="J899" s="127"/>
      <c r="K899" s="127"/>
      <c r="L899" s="127"/>
      <c r="M899" s="127"/>
      <c r="N899" s="133">
        <v>0</v>
      </c>
      <c r="O899" s="133">
        <v>3424.9900000000002</v>
      </c>
      <c r="P899" s="127" t="s">
        <v>1369</v>
      </c>
    </row>
    <row r="900" spans="1:16" ht="51">
      <c r="A900" s="127" t="s">
        <v>620</v>
      </c>
      <c r="B900" s="127"/>
      <c r="C900" s="128" t="s">
        <v>714</v>
      </c>
      <c r="D900" s="122">
        <v>42775</v>
      </c>
      <c r="E900" s="123" t="s">
        <v>3751</v>
      </c>
      <c r="F900" s="123" t="s">
        <v>3</v>
      </c>
      <c r="G900" s="123">
        <v>1474650</v>
      </c>
      <c r="H900" s="127"/>
      <c r="I900" s="131" t="s">
        <v>3752</v>
      </c>
      <c r="J900" s="127"/>
      <c r="K900" s="127"/>
      <c r="L900" s="127"/>
      <c r="M900" s="127"/>
      <c r="N900" s="133">
        <v>0</v>
      </c>
      <c r="O900" s="133">
        <v>4439.66</v>
      </c>
      <c r="P900" s="127" t="s">
        <v>1369</v>
      </c>
    </row>
    <row r="901" spans="1:16" ht="51">
      <c r="A901" s="127" t="s">
        <v>627</v>
      </c>
      <c r="B901" s="127"/>
      <c r="C901" s="128" t="s">
        <v>1235</v>
      </c>
      <c r="D901" s="122">
        <v>42775</v>
      </c>
      <c r="E901" s="123" t="s">
        <v>3753</v>
      </c>
      <c r="F901" s="123" t="s">
        <v>3</v>
      </c>
      <c r="G901" s="123">
        <v>1474680</v>
      </c>
      <c r="H901" s="127"/>
      <c r="I901" s="131" t="s">
        <v>3754</v>
      </c>
      <c r="J901" s="127"/>
      <c r="K901" s="127"/>
      <c r="L901" s="127"/>
      <c r="M901" s="127"/>
      <c r="N901" s="133">
        <v>0</v>
      </c>
      <c r="O901" s="133">
        <v>3007.34</v>
      </c>
      <c r="P901" s="127" t="s">
        <v>1369</v>
      </c>
    </row>
    <row r="902" spans="1:16" ht="51">
      <c r="A902" s="127" t="s">
        <v>627</v>
      </c>
      <c r="B902" s="127"/>
      <c r="C902" s="128" t="s">
        <v>1235</v>
      </c>
      <c r="D902" s="122">
        <v>42775</v>
      </c>
      <c r="E902" s="123" t="s">
        <v>3755</v>
      </c>
      <c r="F902" s="123" t="s">
        <v>3</v>
      </c>
      <c r="G902" s="123">
        <v>1474681</v>
      </c>
      <c r="H902" s="127"/>
      <c r="I902" s="131" t="s">
        <v>3756</v>
      </c>
      <c r="J902" s="127"/>
      <c r="K902" s="127"/>
      <c r="L902" s="127"/>
      <c r="M902" s="127"/>
      <c r="N902" s="133">
        <v>0</v>
      </c>
      <c r="O902" s="133">
        <v>15389.43</v>
      </c>
      <c r="P902" s="127" t="s">
        <v>1369</v>
      </c>
    </row>
    <row r="903" spans="1:16" ht="51">
      <c r="A903" s="127" t="s">
        <v>627</v>
      </c>
      <c r="B903" s="127"/>
      <c r="C903" s="128" t="s">
        <v>1235</v>
      </c>
      <c r="D903" s="122">
        <v>42775</v>
      </c>
      <c r="E903" s="123" t="s">
        <v>3757</v>
      </c>
      <c r="F903" s="123" t="s">
        <v>3</v>
      </c>
      <c r="G903" s="123">
        <v>1474683</v>
      </c>
      <c r="H903" s="127"/>
      <c r="I903" s="131" t="s">
        <v>3758</v>
      </c>
      <c r="J903" s="127"/>
      <c r="K903" s="127"/>
      <c r="L903" s="127"/>
      <c r="M903" s="127"/>
      <c r="N903" s="133">
        <v>0</v>
      </c>
      <c r="O903" s="133">
        <v>30504.06</v>
      </c>
      <c r="P903" s="127" t="s">
        <v>1369</v>
      </c>
    </row>
    <row r="904" spans="1:16" ht="51">
      <c r="A904" s="127" t="s">
        <v>627</v>
      </c>
      <c r="B904" s="127"/>
      <c r="C904" s="128" t="s">
        <v>1235</v>
      </c>
      <c r="D904" s="122">
        <v>42775</v>
      </c>
      <c r="E904" s="123" t="s">
        <v>3759</v>
      </c>
      <c r="F904" s="123" t="s">
        <v>3</v>
      </c>
      <c r="G904" s="123">
        <v>1474684</v>
      </c>
      <c r="H904" s="127"/>
      <c r="I904" s="131" t="s">
        <v>3760</v>
      </c>
      <c r="J904" s="127"/>
      <c r="K904" s="127"/>
      <c r="L904" s="127"/>
      <c r="M904" s="127"/>
      <c r="N904" s="133">
        <v>0</v>
      </c>
      <c r="O904" s="133">
        <v>38442.550000000003</v>
      </c>
      <c r="P904" s="127" t="s">
        <v>1369</v>
      </c>
    </row>
    <row r="905" spans="1:16" ht="51">
      <c r="A905" s="127" t="s">
        <v>627</v>
      </c>
      <c r="B905" s="127"/>
      <c r="C905" s="128" t="s">
        <v>1235</v>
      </c>
      <c r="D905" s="122">
        <v>42775</v>
      </c>
      <c r="E905" s="123" t="s">
        <v>3761</v>
      </c>
      <c r="F905" s="123" t="s">
        <v>3</v>
      </c>
      <c r="G905" s="123">
        <v>1474685</v>
      </c>
      <c r="H905" s="127"/>
      <c r="I905" s="131" t="s">
        <v>3762</v>
      </c>
      <c r="J905" s="127"/>
      <c r="K905" s="127"/>
      <c r="L905" s="127"/>
      <c r="M905" s="127"/>
      <c r="N905" s="133">
        <v>0</v>
      </c>
      <c r="O905" s="133">
        <v>21256.89</v>
      </c>
      <c r="P905" s="127" t="s">
        <v>1369</v>
      </c>
    </row>
    <row r="906" spans="1:16" ht="51">
      <c r="A906" s="127" t="s">
        <v>627</v>
      </c>
      <c r="B906" s="127"/>
      <c r="C906" s="128" t="s">
        <v>1235</v>
      </c>
      <c r="D906" s="122">
        <v>42775</v>
      </c>
      <c r="E906" s="123" t="s">
        <v>3763</v>
      </c>
      <c r="F906" s="123" t="s">
        <v>3</v>
      </c>
      <c r="G906" s="123">
        <v>1474691</v>
      </c>
      <c r="H906" s="127"/>
      <c r="I906" s="131" t="s">
        <v>3764</v>
      </c>
      <c r="J906" s="127"/>
      <c r="K906" s="127"/>
      <c r="L906" s="127"/>
      <c r="M906" s="127"/>
      <c r="N906" s="133">
        <v>0</v>
      </c>
      <c r="O906" s="133">
        <v>1932.31</v>
      </c>
      <c r="P906" s="127" t="s">
        <v>1369</v>
      </c>
    </row>
    <row r="907" spans="1:16" ht="51">
      <c r="A907" s="127">
        <v>86</v>
      </c>
      <c r="B907" s="127"/>
      <c r="C907" s="128" t="s">
        <v>711</v>
      </c>
      <c r="D907" s="122">
        <v>42775</v>
      </c>
      <c r="E907" s="123" t="s">
        <v>3765</v>
      </c>
      <c r="F907" s="123" t="s">
        <v>3</v>
      </c>
      <c r="G907" s="123">
        <v>1474713</v>
      </c>
      <c r="H907" s="127"/>
      <c r="I907" s="131" t="s">
        <v>3766</v>
      </c>
      <c r="J907" s="127"/>
      <c r="K907" s="127"/>
      <c r="L907" s="127"/>
      <c r="M907" s="127"/>
      <c r="N907" s="133">
        <v>0</v>
      </c>
      <c r="O907" s="133">
        <v>4108.6400000000003</v>
      </c>
      <c r="P907" s="127" t="s">
        <v>1369</v>
      </c>
    </row>
    <row r="908" spans="1:16" ht="51">
      <c r="A908" s="127" t="s">
        <v>620</v>
      </c>
      <c r="B908" s="127"/>
      <c r="C908" s="128" t="s">
        <v>714</v>
      </c>
      <c r="D908" s="122">
        <v>42775</v>
      </c>
      <c r="E908" s="123" t="s">
        <v>3767</v>
      </c>
      <c r="F908" s="123" t="s">
        <v>3</v>
      </c>
      <c r="G908" s="123">
        <v>1474595</v>
      </c>
      <c r="H908" s="127"/>
      <c r="I908" s="131" t="s">
        <v>3768</v>
      </c>
      <c r="J908" s="127"/>
      <c r="K908" s="127"/>
      <c r="L908" s="127"/>
      <c r="M908" s="127"/>
      <c r="N908" s="133">
        <v>0</v>
      </c>
      <c r="O908" s="133">
        <v>881.65</v>
      </c>
      <c r="P908" s="127" t="s">
        <v>1369</v>
      </c>
    </row>
    <row r="909" spans="1:16" ht="51">
      <c r="A909" s="127" t="s">
        <v>620</v>
      </c>
      <c r="B909" s="127"/>
      <c r="C909" s="128" t="s">
        <v>714</v>
      </c>
      <c r="D909" s="122">
        <v>42775</v>
      </c>
      <c r="E909" s="123" t="s">
        <v>3769</v>
      </c>
      <c r="F909" s="123" t="s">
        <v>3</v>
      </c>
      <c r="G909" s="123">
        <v>1474646</v>
      </c>
      <c r="H909" s="127"/>
      <c r="I909" s="131" t="s">
        <v>3770</v>
      </c>
      <c r="J909" s="127"/>
      <c r="K909" s="127"/>
      <c r="L909" s="127"/>
      <c r="M909" s="127"/>
      <c r="N909" s="133">
        <v>0</v>
      </c>
      <c r="O909" s="133">
        <v>52.88</v>
      </c>
      <c r="P909" s="127" t="s">
        <v>1369</v>
      </c>
    </row>
    <row r="910" spans="1:16" ht="51">
      <c r="A910" s="127">
        <v>312</v>
      </c>
      <c r="B910" s="127"/>
      <c r="C910" s="128" t="s">
        <v>810</v>
      </c>
      <c r="D910" s="122">
        <v>42775</v>
      </c>
      <c r="E910" s="123" t="s">
        <v>3771</v>
      </c>
      <c r="F910" s="123" t="s">
        <v>3</v>
      </c>
      <c r="G910" s="123">
        <v>1474647</v>
      </c>
      <c r="H910" s="127"/>
      <c r="I910" s="131" t="s">
        <v>3772</v>
      </c>
      <c r="J910" s="127"/>
      <c r="K910" s="127"/>
      <c r="L910" s="127"/>
      <c r="M910" s="127"/>
      <c r="N910" s="133">
        <v>0</v>
      </c>
      <c r="O910" s="133">
        <v>465</v>
      </c>
      <c r="P910" s="127" t="s">
        <v>1369</v>
      </c>
    </row>
    <row r="911" spans="1:16" ht="51">
      <c r="A911" s="127">
        <v>312</v>
      </c>
      <c r="B911" s="127"/>
      <c r="C911" s="128" t="s">
        <v>810</v>
      </c>
      <c r="D911" s="122">
        <v>42775</v>
      </c>
      <c r="E911" s="123" t="s">
        <v>3773</v>
      </c>
      <c r="F911" s="123" t="s">
        <v>3</v>
      </c>
      <c r="G911" s="123">
        <v>1474654</v>
      </c>
      <c r="H911" s="127"/>
      <c r="I911" s="131" t="s">
        <v>3774</v>
      </c>
      <c r="J911" s="127"/>
      <c r="K911" s="127"/>
      <c r="L911" s="127"/>
      <c r="M911" s="127"/>
      <c r="N911" s="133">
        <v>0</v>
      </c>
      <c r="O911" s="133">
        <v>198</v>
      </c>
      <c r="P911" s="127" t="s">
        <v>1369</v>
      </c>
    </row>
    <row r="912" spans="1:16" ht="51">
      <c r="A912" s="127">
        <v>312</v>
      </c>
      <c r="B912" s="127"/>
      <c r="C912" s="128" t="s">
        <v>810</v>
      </c>
      <c r="D912" s="122">
        <v>42775</v>
      </c>
      <c r="E912" s="123" t="s">
        <v>3775</v>
      </c>
      <c r="F912" s="123" t="s">
        <v>3</v>
      </c>
      <c r="G912" s="123">
        <v>1474662</v>
      </c>
      <c r="H912" s="127"/>
      <c r="I912" s="131" t="s">
        <v>3776</v>
      </c>
      <c r="J912" s="127"/>
      <c r="K912" s="127"/>
      <c r="L912" s="127"/>
      <c r="M912" s="127"/>
      <c r="N912" s="133">
        <v>0</v>
      </c>
      <c r="O912" s="133">
        <v>3868.51</v>
      </c>
      <c r="P912" s="127" t="s">
        <v>1369</v>
      </c>
    </row>
    <row r="913" spans="1:16" ht="38.25">
      <c r="A913" s="127">
        <v>86</v>
      </c>
      <c r="B913" s="127"/>
      <c r="C913" s="128" t="s">
        <v>711</v>
      </c>
      <c r="D913" s="122">
        <v>42775</v>
      </c>
      <c r="E913" s="123" t="s">
        <v>3777</v>
      </c>
      <c r="F913" s="123" t="s">
        <v>3</v>
      </c>
      <c r="G913" s="123">
        <v>1474724</v>
      </c>
      <c r="H913" s="127"/>
      <c r="I913" s="131" t="s">
        <v>3778</v>
      </c>
      <c r="J913" s="127"/>
      <c r="K913" s="127"/>
      <c r="L913" s="127"/>
      <c r="M913" s="127"/>
      <c r="N913" s="133">
        <v>0</v>
      </c>
      <c r="O913" s="133">
        <v>2826</v>
      </c>
      <c r="P913" s="127" t="s">
        <v>1369</v>
      </c>
    </row>
    <row r="914" spans="1:16" ht="38.25">
      <c r="A914" s="127">
        <v>86</v>
      </c>
      <c r="B914" s="127"/>
      <c r="C914" s="128" t="s">
        <v>711</v>
      </c>
      <c r="D914" s="122">
        <v>42775</v>
      </c>
      <c r="E914" s="123" t="s">
        <v>3779</v>
      </c>
      <c r="F914" s="123" t="s">
        <v>3</v>
      </c>
      <c r="G914" s="123">
        <v>1474725</v>
      </c>
      <c r="H914" s="127"/>
      <c r="I914" s="131" t="s">
        <v>3778</v>
      </c>
      <c r="J914" s="127"/>
      <c r="K914" s="127"/>
      <c r="L914" s="127"/>
      <c r="M914" s="127"/>
      <c r="N914" s="133">
        <v>0</v>
      </c>
      <c r="O914" s="133">
        <v>2484</v>
      </c>
      <c r="P914" s="127" t="s">
        <v>1369</v>
      </c>
    </row>
    <row r="915" spans="1:16" ht="51">
      <c r="A915" s="127" t="s">
        <v>620</v>
      </c>
      <c r="B915" s="127"/>
      <c r="C915" s="128" t="s">
        <v>714</v>
      </c>
      <c r="D915" s="122">
        <v>42775</v>
      </c>
      <c r="E915" s="123" t="s">
        <v>3780</v>
      </c>
      <c r="F915" s="123" t="s">
        <v>3</v>
      </c>
      <c r="G915" s="123">
        <v>1474787</v>
      </c>
      <c r="H915" s="127"/>
      <c r="I915" s="131" t="s">
        <v>3781</v>
      </c>
      <c r="J915" s="127"/>
      <c r="K915" s="127"/>
      <c r="L915" s="127"/>
      <c r="M915" s="127"/>
      <c r="N915" s="133">
        <v>0</v>
      </c>
      <c r="O915" s="133">
        <v>1385.78</v>
      </c>
      <c r="P915" s="127" t="s">
        <v>1369</v>
      </c>
    </row>
    <row r="916" spans="1:16" ht="51">
      <c r="A916" s="127" t="s">
        <v>620</v>
      </c>
      <c r="B916" s="127"/>
      <c r="C916" s="128" t="s">
        <v>714</v>
      </c>
      <c r="D916" s="122">
        <v>42776</v>
      </c>
      <c r="E916" s="123" t="s">
        <v>3782</v>
      </c>
      <c r="F916" s="123" t="s">
        <v>3</v>
      </c>
      <c r="G916" s="123">
        <v>1475114</v>
      </c>
      <c r="H916" s="127"/>
      <c r="I916" s="131" t="s">
        <v>3783</v>
      </c>
      <c r="J916" s="127"/>
      <c r="K916" s="127"/>
      <c r="L916" s="127"/>
      <c r="M916" s="127"/>
      <c r="N916" s="133">
        <v>0</v>
      </c>
      <c r="O916" s="133">
        <v>36</v>
      </c>
      <c r="P916" s="127" t="s">
        <v>1369</v>
      </c>
    </row>
    <row r="917" spans="1:16" ht="51">
      <c r="A917" s="127" t="s">
        <v>620</v>
      </c>
      <c r="B917" s="127"/>
      <c r="C917" s="128" t="s">
        <v>714</v>
      </c>
      <c r="D917" s="122">
        <v>42776</v>
      </c>
      <c r="E917" s="123" t="s">
        <v>3784</v>
      </c>
      <c r="F917" s="123" t="s">
        <v>3</v>
      </c>
      <c r="G917" s="123">
        <v>1475126</v>
      </c>
      <c r="H917" s="127"/>
      <c r="I917" s="131" t="s">
        <v>3785</v>
      </c>
      <c r="J917" s="127"/>
      <c r="K917" s="127"/>
      <c r="L917" s="127"/>
      <c r="M917" s="127"/>
      <c r="N917" s="133">
        <v>0</v>
      </c>
      <c r="O917" s="133">
        <v>465</v>
      </c>
      <c r="P917" s="127" t="s">
        <v>1369</v>
      </c>
    </row>
    <row r="918" spans="1:16" ht="51">
      <c r="A918" s="127" t="s">
        <v>620</v>
      </c>
      <c r="B918" s="127"/>
      <c r="C918" s="128" t="s">
        <v>714</v>
      </c>
      <c r="D918" s="122">
        <v>42776</v>
      </c>
      <c r="E918" s="123" t="s">
        <v>3786</v>
      </c>
      <c r="F918" s="123" t="s">
        <v>3</v>
      </c>
      <c r="G918" s="123">
        <v>1475130</v>
      </c>
      <c r="H918" s="127"/>
      <c r="I918" s="131" t="s">
        <v>3787</v>
      </c>
      <c r="J918" s="127"/>
      <c r="K918" s="127"/>
      <c r="L918" s="127"/>
      <c r="M918" s="127"/>
      <c r="N918" s="133">
        <v>0</v>
      </c>
      <c r="O918" s="133">
        <v>50</v>
      </c>
      <c r="P918" s="127" t="s">
        <v>1369</v>
      </c>
    </row>
    <row r="919" spans="1:16" ht="51">
      <c r="A919" s="127" t="s">
        <v>620</v>
      </c>
      <c r="B919" s="127"/>
      <c r="C919" s="128" t="s">
        <v>714</v>
      </c>
      <c r="D919" s="122">
        <v>42776</v>
      </c>
      <c r="E919" s="123" t="s">
        <v>3788</v>
      </c>
      <c r="F919" s="123" t="s">
        <v>3</v>
      </c>
      <c r="G919" s="123">
        <v>1475132</v>
      </c>
      <c r="H919" s="127"/>
      <c r="I919" s="131" t="s">
        <v>3789</v>
      </c>
      <c r="J919" s="127"/>
      <c r="K919" s="127"/>
      <c r="L919" s="127"/>
      <c r="M919" s="127"/>
      <c r="N919" s="133">
        <v>0</v>
      </c>
      <c r="O919" s="133">
        <v>1143.4000000000001</v>
      </c>
      <c r="P919" s="127" t="s">
        <v>1369</v>
      </c>
    </row>
    <row r="920" spans="1:16" ht="51">
      <c r="A920" s="127" t="s">
        <v>627</v>
      </c>
      <c r="B920" s="127"/>
      <c r="C920" s="128" t="s">
        <v>1235</v>
      </c>
      <c r="D920" s="122">
        <v>42776</v>
      </c>
      <c r="E920" s="123" t="s">
        <v>3790</v>
      </c>
      <c r="F920" s="123" t="s">
        <v>3</v>
      </c>
      <c r="G920" s="123">
        <v>1475156</v>
      </c>
      <c r="H920" s="127"/>
      <c r="I920" s="131" t="s">
        <v>3791</v>
      </c>
      <c r="J920" s="127"/>
      <c r="K920" s="127"/>
      <c r="L920" s="127"/>
      <c r="M920" s="127"/>
      <c r="N920" s="133">
        <v>0</v>
      </c>
      <c r="O920" s="133">
        <v>1139.97</v>
      </c>
      <c r="P920" s="127" t="s">
        <v>1369</v>
      </c>
    </row>
    <row r="921" spans="1:16" ht="38.25">
      <c r="A921" s="127">
        <v>526</v>
      </c>
      <c r="B921" s="127"/>
      <c r="C921" s="128" t="s">
        <v>847</v>
      </c>
      <c r="D921" s="122">
        <v>42776</v>
      </c>
      <c r="E921" s="123" t="s">
        <v>3792</v>
      </c>
      <c r="F921" s="123" t="s">
        <v>3</v>
      </c>
      <c r="G921" s="123">
        <v>1475188</v>
      </c>
      <c r="H921" s="127"/>
      <c r="I921" s="131" t="s">
        <v>3793</v>
      </c>
      <c r="J921" s="127"/>
      <c r="K921" s="127"/>
      <c r="L921" s="127"/>
      <c r="M921" s="127"/>
      <c r="N921" s="133">
        <v>0</v>
      </c>
      <c r="O921" s="133">
        <v>1262.22</v>
      </c>
      <c r="P921" s="127" t="s">
        <v>1369</v>
      </c>
    </row>
    <row r="922" spans="1:16" ht="38.25">
      <c r="A922" s="127">
        <v>576</v>
      </c>
      <c r="B922" s="127"/>
      <c r="C922" s="128" t="s">
        <v>853</v>
      </c>
      <c r="D922" s="122">
        <v>42776</v>
      </c>
      <c r="E922" s="123" t="s">
        <v>3794</v>
      </c>
      <c r="F922" s="123" t="s">
        <v>3</v>
      </c>
      <c r="G922" s="123">
        <v>1475009</v>
      </c>
      <c r="H922" s="127"/>
      <c r="I922" s="131" t="s">
        <v>3795</v>
      </c>
      <c r="J922" s="127"/>
      <c r="K922" s="127"/>
      <c r="L922" s="127"/>
      <c r="M922" s="127"/>
      <c r="N922" s="133">
        <v>0</v>
      </c>
      <c r="O922" s="133">
        <v>196</v>
      </c>
      <c r="P922" s="127" t="s">
        <v>1369</v>
      </c>
    </row>
    <row r="923" spans="1:16" ht="51">
      <c r="A923" s="127" t="s">
        <v>620</v>
      </c>
      <c r="B923" s="127"/>
      <c r="C923" s="128" t="s">
        <v>714</v>
      </c>
      <c r="D923" s="122">
        <v>42776</v>
      </c>
      <c r="E923" s="123" t="s">
        <v>3796</v>
      </c>
      <c r="F923" s="123" t="s">
        <v>3</v>
      </c>
      <c r="G923" s="123">
        <v>1475069</v>
      </c>
      <c r="H923" s="127"/>
      <c r="I923" s="131" t="s">
        <v>3797</v>
      </c>
      <c r="J923" s="127"/>
      <c r="K923" s="127"/>
      <c r="L923" s="127"/>
      <c r="M923" s="127"/>
      <c r="N923" s="133">
        <v>0</v>
      </c>
      <c r="O923" s="133">
        <v>3924.48</v>
      </c>
      <c r="P923" s="127" t="s">
        <v>1369</v>
      </c>
    </row>
    <row r="924" spans="1:16" ht="51">
      <c r="A924" s="127" t="s">
        <v>620</v>
      </c>
      <c r="B924" s="127"/>
      <c r="C924" s="128" t="s">
        <v>714</v>
      </c>
      <c r="D924" s="122">
        <v>42776</v>
      </c>
      <c r="E924" s="123" t="s">
        <v>3798</v>
      </c>
      <c r="F924" s="123" t="s">
        <v>3</v>
      </c>
      <c r="G924" s="123">
        <v>1475097</v>
      </c>
      <c r="H924" s="127"/>
      <c r="I924" s="131" t="s">
        <v>3799</v>
      </c>
      <c r="J924" s="127"/>
      <c r="K924" s="127"/>
      <c r="L924" s="127"/>
      <c r="M924" s="127"/>
      <c r="N924" s="133">
        <v>0</v>
      </c>
      <c r="O924" s="133">
        <v>3957</v>
      </c>
      <c r="P924" s="127" t="s">
        <v>1369</v>
      </c>
    </row>
    <row r="925" spans="1:16" ht="51">
      <c r="A925" s="127">
        <v>574</v>
      </c>
      <c r="B925" s="127"/>
      <c r="C925" s="128" t="s">
        <v>851</v>
      </c>
      <c r="D925" s="122">
        <v>42776</v>
      </c>
      <c r="E925" s="123" t="s">
        <v>3800</v>
      </c>
      <c r="F925" s="123" t="s">
        <v>3</v>
      </c>
      <c r="G925" s="123">
        <v>1475143</v>
      </c>
      <c r="H925" s="127"/>
      <c r="I925" s="131" t="s">
        <v>3801</v>
      </c>
      <c r="J925" s="127"/>
      <c r="K925" s="127"/>
      <c r="L925" s="127"/>
      <c r="M925" s="127"/>
      <c r="N925" s="133">
        <v>0</v>
      </c>
      <c r="O925" s="133">
        <v>600</v>
      </c>
      <c r="P925" s="127" t="s">
        <v>1369</v>
      </c>
    </row>
    <row r="926" spans="1:16" ht="38.25">
      <c r="A926" s="127">
        <v>15</v>
      </c>
      <c r="B926" s="127"/>
      <c r="C926" s="128" t="s">
        <v>692</v>
      </c>
      <c r="D926" s="122">
        <v>42776</v>
      </c>
      <c r="E926" s="123" t="s">
        <v>3802</v>
      </c>
      <c r="F926" s="123" t="s">
        <v>3</v>
      </c>
      <c r="G926" s="123">
        <v>1475151</v>
      </c>
      <c r="H926" s="127"/>
      <c r="I926" s="131" t="s">
        <v>3803</v>
      </c>
      <c r="J926" s="127"/>
      <c r="K926" s="127"/>
      <c r="L926" s="127"/>
      <c r="M926" s="127"/>
      <c r="N926" s="133">
        <v>0</v>
      </c>
      <c r="O926" s="133">
        <v>4.91</v>
      </c>
      <c r="P926" s="127" t="s">
        <v>1369</v>
      </c>
    </row>
    <row r="927" spans="1:16" ht="51">
      <c r="A927" s="127" t="s">
        <v>620</v>
      </c>
      <c r="B927" s="127"/>
      <c r="C927" s="128" t="s">
        <v>714</v>
      </c>
      <c r="D927" s="122">
        <v>42776</v>
      </c>
      <c r="E927" s="123" t="s">
        <v>3804</v>
      </c>
      <c r="F927" s="123" t="s">
        <v>3</v>
      </c>
      <c r="G927" s="123">
        <v>1475155</v>
      </c>
      <c r="H927" s="127"/>
      <c r="I927" s="131" t="s">
        <v>3805</v>
      </c>
      <c r="J927" s="127"/>
      <c r="K927" s="127"/>
      <c r="L927" s="127"/>
      <c r="M927" s="127"/>
      <c r="N927" s="133">
        <v>0</v>
      </c>
      <c r="O927" s="133">
        <v>3364.62</v>
      </c>
      <c r="P927" s="127" t="s">
        <v>1369</v>
      </c>
    </row>
    <row r="928" spans="1:16" ht="51">
      <c r="A928" s="127" t="s">
        <v>627</v>
      </c>
      <c r="B928" s="127"/>
      <c r="C928" s="128" t="s">
        <v>1235</v>
      </c>
      <c r="D928" s="122">
        <v>42776</v>
      </c>
      <c r="E928" s="123" t="s">
        <v>3806</v>
      </c>
      <c r="F928" s="123" t="s">
        <v>3</v>
      </c>
      <c r="G928" s="123">
        <v>1475204</v>
      </c>
      <c r="H928" s="127"/>
      <c r="I928" s="131" t="s">
        <v>3807</v>
      </c>
      <c r="J928" s="127"/>
      <c r="K928" s="127"/>
      <c r="L928" s="127"/>
      <c r="M928" s="127"/>
      <c r="N928" s="133">
        <v>0</v>
      </c>
      <c r="O928" s="133">
        <v>2939.09</v>
      </c>
      <c r="P928" s="127" t="s">
        <v>1369</v>
      </c>
    </row>
    <row r="929" spans="1:16" ht="51">
      <c r="A929" s="127" t="s">
        <v>620</v>
      </c>
      <c r="B929" s="127"/>
      <c r="C929" s="128" t="s">
        <v>714</v>
      </c>
      <c r="D929" s="122">
        <v>42776</v>
      </c>
      <c r="E929" s="123" t="s">
        <v>3808</v>
      </c>
      <c r="F929" s="123" t="s">
        <v>3</v>
      </c>
      <c r="G929" s="123">
        <v>1475266</v>
      </c>
      <c r="H929" s="127"/>
      <c r="I929" s="131" t="s">
        <v>3809</v>
      </c>
      <c r="J929" s="127"/>
      <c r="K929" s="127"/>
      <c r="L929" s="127"/>
      <c r="M929" s="127"/>
      <c r="N929" s="133">
        <v>0</v>
      </c>
      <c r="O929" s="133">
        <v>156.6</v>
      </c>
      <c r="P929" s="127" t="s">
        <v>1369</v>
      </c>
    </row>
    <row r="930" spans="1:16" ht="51">
      <c r="A930" s="127" t="s">
        <v>620</v>
      </c>
      <c r="B930" s="127"/>
      <c r="C930" s="128" t="s">
        <v>714</v>
      </c>
      <c r="D930" s="122">
        <v>42776</v>
      </c>
      <c r="E930" s="123" t="s">
        <v>3810</v>
      </c>
      <c r="F930" s="123" t="s">
        <v>3</v>
      </c>
      <c r="G930" s="123">
        <v>1475272</v>
      </c>
      <c r="H930" s="127"/>
      <c r="I930" s="131" t="s">
        <v>3811</v>
      </c>
      <c r="J930" s="127"/>
      <c r="K930" s="127"/>
      <c r="L930" s="127"/>
      <c r="M930" s="127"/>
      <c r="N930" s="133">
        <v>0</v>
      </c>
      <c r="O930" s="133">
        <v>156.6</v>
      </c>
      <c r="P930" s="127" t="s">
        <v>1369</v>
      </c>
    </row>
    <row r="931" spans="1:16" ht="51">
      <c r="A931" s="127" t="s">
        <v>620</v>
      </c>
      <c r="B931" s="127"/>
      <c r="C931" s="128" t="s">
        <v>714</v>
      </c>
      <c r="D931" s="122">
        <v>42776</v>
      </c>
      <c r="E931" s="123" t="s">
        <v>3812</v>
      </c>
      <c r="F931" s="123" t="s">
        <v>3</v>
      </c>
      <c r="G931" s="123">
        <v>1475296</v>
      </c>
      <c r="H931" s="127"/>
      <c r="I931" s="131" t="s">
        <v>3813</v>
      </c>
      <c r="J931" s="127"/>
      <c r="K931" s="127"/>
      <c r="L931" s="127"/>
      <c r="M931" s="127"/>
      <c r="N931" s="133">
        <v>0</v>
      </c>
      <c r="O931" s="133">
        <v>930</v>
      </c>
      <c r="P931" s="127" t="s">
        <v>1369</v>
      </c>
    </row>
    <row r="932" spans="1:16" ht="51">
      <c r="A932" s="127" t="s">
        <v>620</v>
      </c>
      <c r="B932" s="127"/>
      <c r="C932" s="128" t="s">
        <v>714</v>
      </c>
      <c r="D932" s="122">
        <v>42776</v>
      </c>
      <c r="E932" s="123" t="s">
        <v>3814</v>
      </c>
      <c r="F932" s="123" t="s">
        <v>3</v>
      </c>
      <c r="G932" s="123">
        <v>1475297</v>
      </c>
      <c r="H932" s="127"/>
      <c r="I932" s="131" t="s">
        <v>3815</v>
      </c>
      <c r="J932" s="127"/>
      <c r="K932" s="127"/>
      <c r="L932" s="127"/>
      <c r="M932" s="127"/>
      <c r="N932" s="133">
        <v>0</v>
      </c>
      <c r="O932" s="133">
        <v>1924.5</v>
      </c>
      <c r="P932" s="127" t="s">
        <v>1369</v>
      </c>
    </row>
    <row r="933" spans="1:16" ht="38.25">
      <c r="A933" s="127">
        <v>16</v>
      </c>
      <c r="B933" s="127"/>
      <c r="C933" s="128" t="s">
        <v>693</v>
      </c>
      <c r="D933" s="122">
        <v>42776</v>
      </c>
      <c r="E933" s="123" t="s">
        <v>3816</v>
      </c>
      <c r="F933" s="123" t="s">
        <v>3</v>
      </c>
      <c r="G933" s="123">
        <v>1475390</v>
      </c>
      <c r="H933" s="127"/>
      <c r="I933" s="131" t="s">
        <v>3817</v>
      </c>
      <c r="J933" s="127"/>
      <c r="K933" s="127"/>
      <c r="L933" s="127"/>
      <c r="M933" s="127"/>
      <c r="N933" s="133">
        <v>0</v>
      </c>
      <c r="O933" s="133">
        <v>440</v>
      </c>
      <c r="P933" s="127" t="s">
        <v>1369</v>
      </c>
    </row>
    <row r="934" spans="1:16" ht="51">
      <c r="A934" s="127" t="s">
        <v>620</v>
      </c>
      <c r="B934" s="127"/>
      <c r="C934" s="128" t="s">
        <v>714</v>
      </c>
      <c r="D934" s="122">
        <v>42779</v>
      </c>
      <c r="E934" s="123" t="s">
        <v>3818</v>
      </c>
      <c r="F934" s="123" t="s">
        <v>3</v>
      </c>
      <c r="G934" s="123">
        <v>1475565</v>
      </c>
      <c r="H934" s="127"/>
      <c r="I934" s="131" t="s">
        <v>3819</v>
      </c>
      <c r="J934" s="127"/>
      <c r="K934" s="127"/>
      <c r="L934" s="127"/>
      <c r="M934" s="127"/>
      <c r="N934" s="133">
        <v>0</v>
      </c>
      <c r="O934" s="133">
        <v>35.15</v>
      </c>
      <c r="P934" s="127" t="s">
        <v>1369</v>
      </c>
    </row>
    <row r="935" spans="1:16" ht="51">
      <c r="A935" s="127" t="s">
        <v>620</v>
      </c>
      <c r="B935" s="127"/>
      <c r="C935" s="128" t="s">
        <v>714</v>
      </c>
      <c r="D935" s="122">
        <v>42779</v>
      </c>
      <c r="E935" s="123" t="s">
        <v>3820</v>
      </c>
      <c r="F935" s="123" t="s">
        <v>3</v>
      </c>
      <c r="G935" s="123">
        <v>1475567</v>
      </c>
      <c r="H935" s="127"/>
      <c r="I935" s="131" t="s">
        <v>3821</v>
      </c>
      <c r="J935" s="127"/>
      <c r="K935" s="127"/>
      <c r="L935" s="127"/>
      <c r="M935" s="127"/>
      <c r="N935" s="133">
        <v>0</v>
      </c>
      <c r="O935" s="133">
        <v>23500</v>
      </c>
      <c r="P935" s="127" t="s">
        <v>1369</v>
      </c>
    </row>
    <row r="936" spans="1:16" ht="51">
      <c r="A936" s="127">
        <v>373</v>
      </c>
      <c r="B936" s="127"/>
      <c r="C936" s="128" t="s">
        <v>1275</v>
      </c>
      <c r="D936" s="122">
        <v>42779</v>
      </c>
      <c r="E936" s="123" t="s">
        <v>3822</v>
      </c>
      <c r="F936" s="123" t="s">
        <v>3</v>
      </c>
      <c r="G936" s="123">
        <v>1475612</v>
      </c>
      <c r="H936" s="127"/>
      <c r="I936" s="131" t="s">
        <v>3823</v>
      </c>
      <c r="J936" s="127"/>
      <c r="K936" s="127"/>
      <c r="L936" s="127"/>
      <c r="M936" s="127"/>
      <c r="N936" s="133">
        <v>0</v>
      </c>
      <c r="O936" s="133">
        <v>10440</v>
      </c>
      <c r="P936" s="127" t="s">
        <v>1369</v>
      </c>
    </row>
    <row r="937" spans="1:16" ht="51">
      <c r="A937" s="127">
        <v>513</v>
      </c>
      <c r="B937" s="127"/>
      <c r="C937" s="128" t="s">
        <v>201</v>
      </c>
      <c r="D937" s="122">
        <v>42779</v>
      </c>
      <c r="E937" s="123" t="s">
        <v>3824</v>
      </c>
      <c r="F937" s="123" t="s">
        <v>3</v>
      </c>
      <c r="G937" s="123">
        <v>1475660</v>
      </c>
      <c r="H937" s="127"/>
      <c r="I937" s="131" t="s">
        <v>3825</v>
      </c>
      <c r="J937" s="127"/>
      <c r="K937" s="127"/>
      <c r="L937" s="127"/>
      <c r="M937" s="127"/>
      <c r="N937" s="133">
        <v>0</v>
      </c>
      <c r="O937" s="133">
        <v>28.6</v>
      </c>
      <c r="P937" s="127" t="s">
        <v>1369</v>
      </c>
    </row>
    <row r="938" spans="1:16" ht="51">
      <c r="A938" s="127" t="s">
        <v>620</v>
      </c>
      <c r="B938" s="127"/>
      <c r="C938" s="128" t="s">
        <v>714</v>
      </c>
      <c r="D938" s="122">
        <v>42779</v>
      </c>
      <c r="E938" s="123" t="s">
        <v>3826</v>
      </c>
      <c r="F938" s="123" t="s">
        <v>3</v>
      </c>
      <c r="G938" s="123">
        <v>1475710</v>
      </c>
      <c r="H938" s="127"/>
      <c r="I938" s="131" t="s">
        <v>3827</v>
      </c>
      <c r="J938" s="127"/>
      <c r="K938" s="127"/>
      <c r="L938" s="127"/>
      <c r="M938" s="127"/>
      <c r="N938" s="133">
        <v>0</v>
      </c>
      <c r="O938" s="133">
        <v>3089.27</v>
      </c>
      <c r="P938" s="127" t="s">
        <v>1369</v>
      </c>
    </row>
    <row r="939" spans="1:16" ht="51">
      <c r="A939" s="127" t="s">
        <v>620</v>
      </c>
      <c r="B939" s="127"/>
      <c r="C939" s="128" t="s">
        <v>714</v>
      </c>
      <c r="D939" s="122">
        <v>42779</v>
      </c>
      <c r="E939" s="123" t="s">
        <v>3828</v>
      </c>
      <c r="F939" s="123" t="s">
        <v>3</v>
      </c>
      <c r="G939" s="123">
        <v>1475715</v>
      </c>
      <c r="H939" s="127"/>
      <c r="I939" s="131" t="s">
        <v>3829</v>
      </c>
      <c r="J939" s="127"/>
      <c r="K939" s="127"/>
      <c r="L939" s="127"/>
      <c r="M939" s="127"/>
      <c r="N939" s="133">
        <v>0</v>
      </c>
      <c r="O939" s="133">
        <v>58</v>
      </c>
      <c r="P939" s="127" t="s">
        <v>1369</v>
      </c>
    </row>
    <row r="940" spans="1:16" ht="51">
      <c r="A940" s="127" t="s">
        <v>620</v>
      </c>
      <c r="B940" s="127"/>
      <c r="C940" s="128" t="s">
        <v>714</v>
      </c>
      <c r="D940" s="122">
        <v>42779</v>
      </c>
      <c r="E940" s="123" t="s">
        <v>3830</v>
      </c>
      <c r="F940" s="123" t="s">
        <v>3</v>
      </c>
      <c r="G940" s="123">
        <v>1475717</v>
      </c>
      <c r="H940" s="127"/>
      <c r="I940" s="131" t="s">
        <v>3831</v>
      </c>
      <c r="J940" s="127"/>
      <c r="K940" s="127"/>
      <c r="L940" s="127"/>
      <c r="M940" s="127"/>
      <c r="N940" s="133">
        <v>0</v>
      </c>
      <c r="O940" s="133">
        <v>95</v>
      </c>
      <c r="P940" s="127" t="s">
        <v>1369</v>
      </c>
    </row>
    <row r="941" spans="1:16" ht="51">
      <c r="A941" s="127" t="s">
        <v>620</v>
      </c>
      <c r="B941" s="127"/>
      <c r="C941" s="128" t="s">
        <v>714</v>
      </c>
      <c r="D941" s="122">
        <v>42779</v>
      </c>
      <c r="E941" s="123" t="s">
        <v>3832</v>
      </c>
      <c r="F941" s="123" t="s">
        <v>3</v>
      </c>
      <c r="G941" s="123">
        <v>1475732</v>
      </c>
      <c r="H941" s="127"/>
      <c r="I941" s="131" t="s">
        <v>3833</v>
      </c>
      <c r="J941" s="127"/>
      <c r="K941" s="127"/>
      <c r="L941" s="127"/>
      <c r="M941" s="127"/>
      <c r="N941" s="133">
        <v>0</v>
      </c>
      <c r="O941" s="133">
        <v>204.8</v>
      </c>
      <c r="P941" s="127" t="s">
        <v>14401</v>
      </c>
    </row>
    <row r="942" spans="1:16" ht="51">
      <c r="A942" s="127">
        <v>526</v>
      </c>
      <c r="B942" s="127"/>
      <c r="C942" s="128" t="s">
        <v>847</v>
      </c>
      <c r="D942" s="122">
        <v>42780</v>
      </c>
      <c r="E942" s="123" t="s">
        <v>3834</v>
      </c>
      <c r="F942" s="123" t="s">
        <v>3</v>
      </c>
      <c r="G942" s="123">
        <v>1475923</v>
      </c>
      <c r="H942" s="127"/>
      <c r="I942" s="131" t="s">
        <v>3835</v>
      </c>
      <c r="J942" s="127"/>
      <c r="K942" s="127"/>
      <c r="L942" s="127"/>
      <c r="M942" s="127"/>
      <c r="N942" s="133">
        <v>0</v>
      </c>
      <c r="O942" s="133">
        <v>10.700000000000001</v>
      </c>
      <c r="P942" s="127" t="s">
        <v>1369</v>
      </c>
    </row>
    <row r="943" spans="1:16" ht="38.25">
      <c r="A943" s="127">
        <v>526</v>
      </c>
      <c r="B943" s="127"/>
      <c r="C943" s="128" t="s">
        <v>847</v>
      </c>
      <c r="D943" s="122">
        <v>42780</v>
      </c>
      <c r="E943" s="123" t="s">
        <v>3836</v>
      </c>
      <c r="F943" s="123" t="s">
        <v>3</v>
      </c>
      <c r="G943" s="123">
        <v>1475925</v>
      </c>
      <c r="H943" s="127"/>
      <c r="I943" s="131" t="s">
        <v>3837</v>
      </c>
      <c r="J943" s="127"/>
      <c r="K943" s="127"/>
      <c r="L943" s="127"/>
      <c r="M943" s="127"/>
      <c r="N943" s="133">
        <v>0</v>
      </c>
      <c r="O943" s="133">
        <v>498</v>
      </c>
      <c r="P943" s="127" t="s">
        <v>1369</v>
      </c>
    </row>
    <row r="944" spans="1:16" ht="51">
      <c r="A944" s="127">
        <v>70</v>
      </c>
      <c r="B944" s="127"/>
      <c r="C944" s="128" t="s">
        <v>706</v>
      </c>
      <c r="D944" s="122">
        <v>42780</v>
      </c>
      <c r="E944" s="123" t="s">
        <v>3838</v>
      </c>
      <c r="F944" s="123" t="s">
        <v>3</v>
      </c>
      <c r="G944" s="123">
        <v>1476042</v>
      </c>
      <c r="H944" s="127"/>
      <c r="I944" s="131" t="s">
        <v>3839</v>
      </c>
      <c r="J944" s="127"/>
      <c r="K944" s="127"/>
      <c r="L944" s="127"/>
      <c r="M944" s="127"/>
      <c r="N944" s="133">
        <v>0</v>
      </c>
      <c r="O944" s="133">
        <v>7690</v>
      </c>
      <c r="P944" s="127" t="s">
        <v>1369</v>
      </c>
    </row>
    <row r="945" spans="1:16" ht="51">
      <c r="A945" s="127" t="s">
        <v>627</v>
      </c>
      <c r="B945" s="127"/>
      <c r="C945" s="128" t="s">
        <v>1235</v>
      </c>
      <c r="D945" s="122">
        <v>42780</v>
      </c>
      <c r="E945" s="123" t="s">
        <v>3840</v>
      </c>
      <c r="F945" s="123" t="s">
        <v>3</v>
      </c>
      <c r="G945" s="123">
        <v>1476054</v>
      </c>
      <c r="H945" s="127"/>
      <c r="I945" s="131" t="s">
        <v>3841</v>
      </c>
      <c r="J945" s="127"/>
      <c r="K945" s="127"/>
      <c r="L945" s="127"/>
      <c r="M945" s="127"/>
      <c r="N945" s="133">
        <v>0</v>
      </c>
      <c r="O945" s="133">
        <v>250046.81</v>
      </c>
      <c r="P945" s="127" t="s">
        <v>1369</v>
      </c>
    </row>
    <row r="946" spans="1:16" ht="51">
      <c r="A946" s="127" t="s">
        <v>620</v>
      </c>
      <c r="B946" s="127"/>
      <c r="C946" s="128" t="s">
        <v>714</v>
      </c>
      <c r="D946" s="122">
        <v>42780</v>
      </c>
      <c r="E946" s="123" t="s">
        <v>3842</v>
      </c>
      <c r="F946" s="123" t="s">
        <v>3</v>
      </c>
      <c r="G946" s="123">
        <v>1476060</v>
      </c>
      <c r="H946" s="127"/>
      <c r="I946" s="131" t="s">
        <v>3843</v>
      </c>
      <c r="J946" s="127"/>
      <c r="K946" s="127"/>
      <c r="L946" s="127"/>
      <c r="M946" s="127"/>
      <c r="N946" s="133">
        <v>0</v>
      </c>
      <c r="O946" s="133">
        <v>2485.15</v>
      </c>
      <c r="P946" s="127" t="s">
        <v>1369</v>
      </c>
    </row>
    <row r="947" spans="1:16" ht="51">
      <c r="A947" s="127" t="s">
        <v>620</v>
      </c>
      <c r="B947" s="127"/>
      <c r="C947" s="128" t="s">
        <v>714</v>
      </c>
      <c r="D947" s="122">
        <v>42780</v>
      </c>
      <c r="E947" s="123" t="s">
        <v>3844</v>
      </c>
      <c r="F947" s="123" t="s">
        <v>3</v>
      </c>
      <c r="G947" s="123">
        <v>1476062</v>
      </c>
      <c r="H947" s="127"/>
      <c r="I947" s="131" t="s">
        <v>3845</v>
      </c>
      <c r="J947" s="127"/>
      <c r="K947" s="127"/>
      <c r="L947" s="127"/>
      <c r="M947" s="127"/>
      <c r="N947" s="133">
        <v>0</v>
      </c>
      <c r="O947" s="133">
        <v>180.62</v>
      </c>
      <c r="P947" s="127" t="s">
        <v>1369</v>
      </c>
    </row>
    <row r="948" spans="1:16" ht="51">
      <c r="A948" s="127" t="s">
        <v>620</v>
      </c>
      <c r="B948" s="127"/>
      <c r="C948" s="128" t="s">
        <v>714</v>
      </c>
      <c r="D948" s="122">
        <v>42780</v>
      </c>
      <c r="E948" s="123" t="s">
        <v>3846</v>
      </c>
      <c r="F948" s="123" t="s">
        <v>3</v>
      </c>
      <c r="G948" s="123">
        <v>1475974</v>
      </c>
      <c r="H948" s="127"/>
      <c r="I948" s="131" t="s">
        <v>3847</v>
      </c>
      <c r="J948" s="127"/>
      <c r="K948" s="127"/>
      <c r="L948" s="127"/>
      <c r="M948" s="127"/>
      <c r="N948" s="133">
        <v>0</v>
      </c>
      <c r="O948" s="133">
        <v>144.69</v>
      </c>
      <c r="P948" s="127" t="s">
        <v>1369</v>
      </c>
    </row>
    <row r="949" spans="1:16" ht="51">
      <c r="A949" s="127">
        <v>47</v>
      </c>
      <c r="B949" s="127"/>
      <c r="C949" s="128" t="s">
        <v>700</v>
      </c>
      <c r="D949" s="122">
        <v>42780</v>
      </c>
      <c r="E949" s="123" t="s">
        <v>3848</v>
      </c>
      <c r="F949" s="123" t="s">
        <v>3</v>
      </c>
      <c r="G949" s="123">
        <v>1476033</v>
      </c>
      <c r="H949" s="127"/>
      <c r="I949" s="131" t="s">
        <v>3849</v>
      </c>
      <c r="J949" s="127"/>
      <c r="K949" s="127"/>
      <c r="L949" s="127"/>
      <c r="M949" s="127"/>
      <c r="N949" s="133">
        <v>0</v>
      </c>
      <c r="O949" s="133">
        <v>200</v>
      </c>
      <c r="P949" s="127" t="s">
        <v>1369</v>
      </c>
    </row>
    <row r="950" spans="1:16" ht="51">
      <c r="A950" s="127" t="s">
        <v>620</v>
      </c>
      <c r="B950" s="127"/>
      <c r="C950" s="128" t="s">
        <v>714</v>
      </c>
      <c r="D950" s="122">
        <v>42780</v>
      </c>
      <c r="E950" s="123" t="s">
        <v>3850</v>
      </c>
      <c r="F950" s="123" t="s">
        <v>3</v>
      </c>
      <c r="G950" s="123">
        <v>1476035</v>
      </c>
      <c r="H950" s="127"/>
      <c r="I950" s="131" t="s">
        <v>3851</v>
      </c>
      <c r="J950" s="127"/>
      <c r="K950" s="127"/>
      <c r="L950" s="127"/>
      <c r="M950" s="127"/>
      <c r="N950" s="133">
        <v>0</v>
      </c>
      <c r="O950" s="133">
        <v>213</v>
      </c>
      <c r="P950" s="127" t="s">
        <v>1369</v>
      </c>
    </row>
    <row r="951" spans="1:16" ht="38.25">
      <c r="A951" s="127">
        <v>342</v>
      </c>
      <c r="B951" s="127"/>
      <c r="C951" s="128" t="s">
        <v>817</v>
      </c>
      <c r="D951" s="122">
        <v>42780</v>
      </c>
      <c r="E951" s="123" t="s">
        <v>3852</v>
      </c>
      <c r="F951" s="123" t="s">
        <v>3</v>
      </c>
      <c r="G951" s="123">
        <v>1476058</v>
      </c>
      <c r="H951" s="127"/>
      <c r="I951" s="131" t="s">
        <v>3853</v>
      </c>
      <c r="J951" s="127"/>
      <c r="K951" s="127"/>
      <c r="L951" s="127"/>
      <c r="M951" s="127"/>
      <c r="N951" s="133">
        <v>0</v>
      </c>
      <c r="O951" s="133">
        <v>240</v>
      </c>
      <c r="P951" s="127" t="s">
        <v>1369</v>
      </c>
    </row>
    <row r="952" spans="1:16" ht="51">
      <c r="A952" s="127" t="s">
        <v>620</v>
      </c>
      <c r="B952" s="127"/>
      <c r="C952" s="128" t="s">
        <v>714</v>
      </c>
      <c r="D952" s="122">
        <v>42780</v>
      </c>
      <c r="E952" s="123" t="s">
        <v>3854</v>
      </c>
      <c r="F952" s="123" t="s">
        <v>3</v>
      </c>
      <c r="G952" s="123">
        <v>1476063</v>
      </c>
      <c r="H952" s="127"/>
      <c r="I952" s="131" t="s">
        <v>3855</v>
      </c>
      <c r="J952" s="127"/>
      <c r="K952" s="127"/>
      <c r="L952" s="127"/>
      <c r="M952" s="127"/>
      <c r="N952" s="133">
        <v>0</v>
      </c>
      <c r="O952" s="133">
        <v>4266.57</v>
      </c>
      <c r="P952" s="127" t="s">
        <v>1369</v>
      </c>
    </row>
    <row r="953" spans="1:16" ht="51">
      <c r="A953" s="127" t="s">
        <v>620</v>
      </c>
      <c r="B953" s="127"/>
      <c r="C953" s="128" t="s">
        <v>714</v>
      </c>
      <c r="D953" s="122">
        <v>42780</v>
      </c>
      <c r="E953" s="123" t="s">
        <v>3856</v>
      </c>
      <c r="F953" s="123" t="s">
        <v>3</v>
      </c>
      <c r="G953" s="123">
        <v>1476066</v>
      </c>
      <c r="H953" s="127"/>
      <c r="I953" s="131" t="s">
        <v>2429</v>
      </c>
      <c r="J953" s="127"/>
      <c r="K953" s="127"/>
      <c r="L953" s="127"/>
      <c r="M953" s="127"/>
      <c r="N953" s="133">
        <v>0</v>
      </c>
      <c r="O953" s="133">
        <v>244.34</v>
      </c>
      <c r="P953" s="127" t="s">
        <v>1369</v>
      </c>
    </row>
    <row r="954" spans="1:16" ht="51">
      <c r="A954" s="127">
        <v>290</v>
      </c>
      <c r="B954" s="127"/>
      <c r="C954" s="128" t="s">
        <v>794</v>
      </c>
      <c r="D954" s="122">
        <v>42780</v>
      </c>
      <c r="E954" s="123" t="s">
        <v>3857</v>
      </c>
      <c r="F954" s="123" t="s">
        <v>3</v>
      </c>
      <c r="G954" s="123">
        <v>1476170</v>
      </c>
      <c r="H954" s="127"/>
      <c r="I954" s="131" t="s">
        <v>3858</v>
      </c>
      <c r="J954" s="127"/>
      <c r="K954" s="127"/>
      <c r="L954" s="127"/>
      <c r="M954" s="127"/>
      <c r="N954" s="133">
        <v>0</v>
      </c>
      <c r="O954" s="133">
        <v>398.3</v>
      </c>
      <c r="P954" s="127" t="s">
        <v>1369</v>
      </c>
    </row>
    <row r="955" spans="1:16" ht="51">
      <c r="A955" s="127">
        <v>290</v>
      </c>
      <c r="B955" s="127"/>
      <c r="C955" s="128" t="s">
        <v>794</v>
      </c>
      <c r="D955" s="122">
        <v>42780</v>
      </c>
      <c r="E955" s="123" t="s">
        <v>3859</v>
      </c>
      <c r="F955" s="123" t="s">
        <v>3</v>
      </c>
      <c r="G955" s="123">
        <v>1476171</v>
      </c>
      <c r="H955" s="127"/>
      <c r="I955" s="131" t="s">
        <v>3860</v>
      </c>
      <c r="J955" s="127"/>
      <c r="K955" s="127"/>
      <c r="L955" s="127"/>
      <c r="M955" s="127"/>
      <c r="N955" s="133">
        <v>0</v>
      </c>
      <c r="O955" s="133">
        <v>1956.8</v>
      </c>
      <c r="P955" s="127" t="s">
        <v>1369</v>
      </c>
    </row>
    <row r="956" spans="1:16" ht="51">
      <c r="A956" s="127" t="s">
        <v>620</v>
      </c>
      <c r="B956" s="127"/>
      <c r="C956" s="128" t="s">
        <v>714</v>
      </c>
      <c r="D956" s="122">
        <v>42780</v>
      </c>
      <c r="E956" s="123" t="s">
        <v>3861</v>
      </c>
      <c r="F956" s="123" t="s">
        <v>3</v>
      </c>
      <c r="G956" s="123">
        <v>1476176</v>
      </c>
      <c r="H956" s="127"/>
      <c r="I956" s="131" t="s">
        <v>3862</v>
      </c>
      <c r="J956" s="127"/>
      <c r="K956" s="127"/>
      <c r="L956" s="127"/>
      <c r="M956" s="127"/>
      <c r="N956" s="133">
        <v>0</v>
      </c>
      <c r="O956" s="133">
        <v>3400</v>
      </c>
      <c r="P956" s="127" t="s">
        <v>1369</v>
      </c>
    </row>
    <row r="957" spans="1:16" ht="51">
      <c r="A957" s="127" t="s">
        <v>620</v>
      </c>
      <c r="B957" s="127"/>
      <c r="C957" s="128" t="s">
        <v>714</v>
      </c>
      <c r="D957" s="122">
        <v>42780</v>
      </c>
      <c r="E957" s="123" t="s">
        <v>3863</v>
      </c>
      <c r="F957" s="123" t="s">
        <v>3</v>
      </c>
      <c r="G957" s="123">
        <v>1476218</v>
      </c>
      <c r="H957" s="127"/>
      <c r="I957" s="131" t="s">
        <v>3864</v>
      </c>
      <c r="J957" s="127"/>
      <c r="K957" s="127"/>
      <c r="L957" s="127"/>
      <c r="M957" s="127"/>
      <c r="N957" s="133">
        <v>0</v>
      </c>
      <c r="O957" s="133">
        <v>378</v>
      </c>
      <c r="P957" s="127" t="s">
        <v>1369</v>
      </c>
    </row>
    <row r="958" spans="1:16" ht="38.25">
      <c r="A958" s="127">
        <v>15</v>
      </c>
      <c r="B958" s="127"/>
      <c r="C958" s="128" t="s">
        <v>692</v>
      </c>
      <c r="D958" s="122">
        <v>42781</v>
      </c>
      <c r="E958" s="123" t="s">
        <v>3865</v>
      </c>
      <c r="F958" s="123" t="s">
        <v>3</v>
      </c>
      <c r="G958" s="123">
        <v>1476441</v>
      </c>
      <c r="H958" s="127"/>
      <c r="I958" s="131" t="s">
        <v>3866</v>
      </c>
      <c r="J958" s="127"/>
      <c r="K958" s="127"/>
      <c r="L958" s="127"/>
      <c r="M958" s="127"/>
      <c r="N958" s="133">
        <v>0</v>
      </c>
      <c r="O958" s="133">
        <v>36.770000000000003</v>
      </c>
      <c r="P958" s="127" t="s">
        <v>1369</v>
      </c>
    </row>
    <row r="959" spans="1:16" ht="51">
      <c r="A959" s="127" t="s">
        <v>620</v>
      </c>
      <c r="B959" s="127"/>
      <c r="C959" s="128" t="s">
        <v>714</v>
      </c>
      <c r="D959" s="122">
        <v>42781</v>
      </c>
      <c r="E959" s="123" t="s">
        <v>3867</v>
      </c>
      <c r="F959" s="123" t="s">
        <v>3</v>
      </c>
      <c r="G959" s="123">
        <v>1476531</v>
      </c>
      <c r="H959" s="127"/>
      <c r="I959" s="131" t="s">
        <v>3868</v>
      </c>
      <c r="J959" s="127"/>
      <c r="K959" s="127"/>
      <c r="L959" s="127"/>
      <c r="M959" s="127"/>
      <c r="N959" s="133">
        <v>0</v>
      </c>
      <c r="O959" s="133">
        <v>274.22000000000003</v>
      </c>
      <c r="P959" s="127" t="s">
        <v>1369</v>
      </c>
    </row>
    <row r="960" spans="1:16" ht="51">
      <c r="A960" s="127" t="s">
        <v>620</v>
      </c>
      <c r="B960" s="127"/>
      <c r="C960" s="128" t="s">
        <v>714</v>
      </c>
      <c r="D960" s="122">
        <v>42781</v>
      </c>
      <c r="E960" s="123" t="s">
        <v>3869</v>
      </c>
      <c r="F960" s="123" t="s">
        <v>3</v>
      </c>
      <c r="G960" s="123">
        <v>1476539</v>
      </c>
      <c r="H960" s="127"/>
      <c r="I960" s="131" t="s">
        <v>3870</v>
      </c>
      <c r="J960" s="127"/>
      <c r="K960" s="127"/>
      <c r="L960" s="127"/>
      <c r="M960" s="127"/>
      <c r="N960" s="133">
        <v>0</v>
      </c>
      <c r="O960" s="133">
        <v>113050.28</v>
      </c>
      <c r="P960" s="127" t="s">
        <v>1369</v>
      </c>
    </row>
    <row r="961" spans="1:16" ht="51">
      <c r="A961" s="127" t="s">
        <v>620</v>
      </c>
      <c r="B961" s="127"/>
      <c r="C961" s="128" t="s">
        <v>714</v>
      </c>
      <c r="D961" s="122">
        <v>42781</v>
      </c>
      <c r="E961" s="123" t="s">
        <v>3871</v>
      </c>
      <c r="F961" s="123" t="s">
        <v>3</v>
      </c>
      <c r="G961" s="123">
        <v>1476552</v>
      </c>
      <c r="H961" s="127"/>
      <c r="I961" s="131" t="s">
        <v>3872</v>
      </c>
      <c r="J961" s="127"/>
      <c r="K961" s="127"/>
      <c r="L961" s="127"/>
      <c r="M961" s="127"/>
      <c r="N961" s="133">
        <v>0</v>
      </c>
      <c r="O961" s="133">
        <v>267</v>
      </c>
      <c r="P961" s="127" t="s">
        <v>1369</v>
      </c>
    </row>
    <row r="962" spans="1:16" ht="51">
      <c r="A962" s="127">
        <v>46</v>
      </c>
      <c r="B962" s="127"/>
      <c r="C962" s="128" t="s">
        <v>699</v>
      </c>
      <c r="D962" s="122">
        <v>42781</v>
      </c>
      <c r="E962" s="123" t="s">
        <v>3873</v>
      </c>
      <c r="F962" s="123" t="s">
        <v>3</v>
      </c>
      <c r="G962" s="123">
        <v>1476571</v>
      </c>
      <c r="H962" s="127"/>
      <c r="I962" s="131" t="s">
        <v>3874</v>
      </c>
      <c r="J962" s="127"/>
      <c r="K962" s="127"/>
      <c r="L962" s="127"/>
      <c r="M962" s="127"/>
      <c r="N962" s="133">
        <v>0</v>
      </c>
      <c r="O962" s="133">
        <v>9413.19</v>
      </c>
      <c r="P962" s="127" t="s">
        <v>1369</v>
      </c>
    </row>
    <row r="963" spans="1:16" ht="51">
      <c r="A963" s="127" t="s">
        <v>620</v>
      </c>
      <c r="B963" s="127"/>
      <c r="C963" s="128" t="s">
        <v>714</v>
      </c>
      <c r="D963" s="122">
        <v>42782</v>
      </c>
      <c r="E963" s="123" t="s">
        <v>3875</v>
      </c>
      <c r="F963" s="123" t="s">
        <v>3</v>
      </c>
      <c r="G963" s="123">
        <v>1476847</v>
      </c>
      <c r="H963" s="127"/>
      <c r="I963" s="131" t="s">
        <v>3876</v>
      </c>
      <c r="J963" s="127"/>
      <c r="K963" s="127"/>
      <c r="L963" s="127"/>
      <c r="M963" s="127"/>
      <c r="N963" s="133">
        <v>0</v>
      </c>
      <c r="O963" s="133">
        <v>7130</v>
      </c>
      <c r="P963" s="127" t="s">
        <v>1369</v>
      </c>
    </row>
    <row r="964" spans="1:16" ht="51">
      <c r="A964" s="127" t="s">
        <v>620</v>
      </c>
      <c r="B964" s="127"/>
      <c r="C964" s="128" t="s">
        <v>714</v>
      </c>
      <c r="D964" s="122">
        <v>42782</v>
      </c>
      <c r="E964" s="123" t="s">
        <v>3877</v>
      </c>
      <c r="F964" s="123" t="s">
        <v>3</v>
      </c>
      <c r="G964" s="123">
        <v>1476848</v>
      </c>
      <c r="H964" s="127"/>
      <c r="I964" s="131" t="s">
        <v>3878</v>
      </c>
      <c r="J964" s="127"/>
      <c r="K964" s="127"/>
      <c r="L964" s="127"/>
      <c r="M964" s="127"/>
      <c r="N964" s="133">
        <v>0</v>
      </c>
      <c r="O964" s="133">
        <v>8297.41</v>
      </c>
      <c r="P964" s="127" t="s">
        <v>1369</v>
      </c>
    </row>
    <row r="965" spans="1:16" ht="51">
      <c r="A965" s="127" t="s">
        <v>620</v>
      </c>
      <c r="B965" s="127"/>
      <c r="C965" s="128" t="s">
        <v>714</v>
      </c>
      <c r="D965" s="122">
        <v>42782</v>
      </c>
      <c r="E965" s="123" t="s">
        <v>3879</v>
      </c>
      <c r="F965" s="123" t="s">
        <v>3</v>
      </c>
      <c r="G965" s="123">
        <v>1476849</v>
      </c>
      <c r="H965" s="127"/>
      <c r="I965" s="131" t="s">
        <v>3880</v>
      </c>
      <c r="J965" s="127"/>
      <c r="K965" s="127"/>
      <c r="L965" s="127"/>
      <c r="M965" s="127"/>
      <c r="N965" s="133">
        <v>0</v>
      </c>
      <c r="O965" s="133">
        <v>5567.77</v>
      </c>
      <c r="P965" s="127" t="s">
        <v>1369</v>
      </c>
    </row>
    <row r="966" spans="1:16" ht="51">
      <c r="A966" s="127" t="s">
        <v>620</v>
      </c>
      <c r="B966" s="127"/>
      <c r="C966" s="128" t="s">
        <v>714</v>
      </c>
      <c r="D966" s="122">
        <v>42782</v>
      </c>
      <c r="E966" s="123" t="s">
        <v>3881</v>
      </c>
      <c r="F966" s="123" t="s">
        <v>3</v>
      </c>
      <c r="G966" s="123">
        <v>1476850</v>
      </c>
      <c r="H966" s="127"/>
      <c r="I966" s="131" t="s">
        <v>3882</v>
      </c>
      <c r="J966" s="127"/>
      <c r="K966" s="127"/>
      <c r="L966" s="127"/>
      <c r="M966" s="127"/>
      <c r="N966" s="133">
        <v>0</v>
      </c>
      <c r="O966" s="133">
        <v>1000.21</v>
      </c>
      <c r="P966" s="127" t="s">
        <v>1369</v>
      </c>
    </row>
    <row r="967" spans="1:16" ht="51">
      <c r="A967" s="127" t="s">
        <v>620</v>
      </c>
      <c r="B967" s="127"/>
      <c r="C967" s="128" t="s">
        <v>714</v>
      </c>
      <c r="D967" s="122">
        <v>42782</v>
      </c>
      <c r="E967" s="123" t="s">
        <v>3883</v>
      </c>
      <c r="F967" s="123" t="s">
        <v>3</v>
      </c>
      <c r="G967" s="123">
        <v>1476852</v>
      </c>
      <c r="H967" s="127"/>
      <c r="I967" s="131" t="s">
        <v>3884</v>
      </c>
      <c r="J967" s="127"/>
      <c r="K967" s="127"/>
      <c r="L967" s="127"/>
      <c r="M967" s="127"/>
      <c r="N967" s="133">
        <v>0</v>
      </c>
      <c r="O967" s="133">
        <v>872.39</v>
      </c>
      <c r="P967" s="127" t="s">
        <v>1369</v>
      </c>
    </row>
    <row r="968" spans="1:16" ht="51">
      <c r="A968" s="127" t="s">
        <v>620</v>
      </c>
      <c r="B968" s="127"/>
      <c r="C968" s="128" t="s">
        <v>714</v>
      </c>
      <c r="D968" s="122">
        <v>42782</v>
      </c>
      <c r="E968" s="123" t="s">
        <v>3885</v>
      </c>
      <c r="F968" s="123" t="s">
        <v>3</v>
      </c>
      <c r="G968" s="123">
        <v>1476856</v>
      </c>
      <c r="H968" s="127"/>
      <c r="I968" s="131" t="s">
        <v>3886</v>
      </c>
      <c r="J968" s="127"/>
      <c r="K968" s="127"/>
      <c r="L968" s="127"/>
      <c r="M968" s="127"/>
      <c r="N968" s="133">
        <v>0</v>
      </c>
      <c r="O968" s="133">
        <v>1601.75</v>
      </c>
      <c r="P968" s="127" t="s">
        <v>1369</v>
      </c>
    </row>
    <row r="969" spans="1:16" ht="51">
      <c r="A969" s="127" t="s">
        <v>620</v>
      </c>
      <c r="B969" s="127"/>
      <c r="C969" s="128" t="s">
        <v>714</v>
      </c>
      <c r="D969" s="122">
        <v>42782</v>
      </c>
      <c r="E969" s="123" t="s">
        <v>3887</v>
      </c>
      <c r="F969" s="123" t="s">
        <v>3</v>
      </c>
      <c r="G969" s="123">
        <v>1476857</v>
      </c>
      <c r="H969" s="127"/>
      <c r="I969" s="131" t="s">
        <v>3888</v>
      </c>
      <c r="J969" s="127"/>
      <c r="K969" s="127"/>
      <c r="L969" s="127"/>
      <c r="M969" s="127"/>
      <c r="N969" s="133">
        <v>0</v>
      </c>
      <c r="O969" s="133">
        <v>43000.05</v>
      </c>
      <c r="P969" s="127" t="s">
        <v>1369</v>
      </c>
    </row>
    <row r="970" spans="1:16" ht="63.75">
      <c r="A970" s="127" t="s">
        <v>620</v>
      </c>
      <c r="B970" s="127"/>
      <c r="C970" s="128" t="s">
        <v>714</v>
      </c>
      <c r="D970" s="122">
        <v>42782</v>
      </c>
      <c r="E970" s="123" t="s">
        <v>3889</v>
      </c>
      <c r="F970" s="123" t="s">
        <v>3</v>
      </c>
      <c r="G970" s="123">
        <v>1476812</v>
      </c>
      <c r="H970" s="127"/>
      <c r="I970" s="131" t="s">
        <v>3890</v>
      </c>
      <c r="J970" s="127"/>
      <c r="K970" s="127"/>
      <c r="L970" s="127"/>
      <c r="M970" s="127"/>
      <c r="N970" s="133">
        <v>0</v>
      </c>
      <c r="O970" s="133">
        <v>11323.35</v>
      </c>
      <c r="P970" s="127" t="s">
        <v>1369</v>
      </c>
    </row>
    <row r="971" spans="1:16" ht="51">
      <c r="A971" s="127" t="s">
        <v>620</v>
      </c>
      <c r="B971" s="127"/>
      <c r="C971" s="128" t="s">
        <v>714</v>
      </c>
      <c r="D971" s="122">
        <v>42782</v>
      </c>
      <c r="E971" s="123" t="s">
        <v>3891</v>
      </c>
      <c r="F971" s="123" t="s">
        <v>3</v>
      </c>
      <c r="G971" s="123">
        <v>1476825</v>
      </c>
      <c r="H971" s="127"/>
      <c r="I971" s="131" t="s">
        <v>3892</v>
      </c>
      <c r="J971" s="127"/>
      <c r="K971" s="127"/>
      <c r="L971" s="127"/>
      <c r="M971" s="127"/>
      <c r="N971" s="133">
        <v>0</v>
      </c>
      <c r="O971" s="133">
        <v>199.75</v>
      </c>
      <c r="P971" s="127" t="s">
        <v>1369</v>
      </c>
    </row>
    <row r="972" spans="1:16" ht="51">
      <c r="A972" s="127" t="s">
        <v>620</v>
      </c>
      <c r="B972" s="127"/>
      <c r="C972" s="128" t="s">
        <v>714</v>
      </c>
      <c r="D972" s="122">
        <v>42782</v>
      </c>
      <c r="E972" s="123" t="s">
        <v>3893</v>
      </c>
      <c r="F972" s="123" t="s">
        <v>3</v>
      </c>
      <c r="G972" s="123">
        <v>1476916</v>
      </c>
      <c r="H972" s="127"/>
      <c r="I972" s="131" t="s">
        <v>3894</v>
      </c>
      <c r="J972" s="127"/>
      <c r="K972" s="127"/>
      <c r="L972" s="127"/>
      <c r="M972" s="127"/>
      <c r="N972" s="133">
        <v>0</v>
      </c>
      <c r="O972" s="133">
        <v>1200</v>
      </c>
      <c r="P972" s="127" t="s">
        <v>1369</v>
      </c>
    </row>
    <row r="973" spans="1:16" ht="51">
      <c r="A973" s="127" t="s">
        <v>620</v>
      </c>
      <c r="B973" s="127"/>
      <c r="C973" s="128" t="s">
        <v>714</v>
      </c>
      <c r="D973" s="122">
        <v>42782</v>
      </c>
      <c r="E973" s="123" t="s">
        <v>3895</v>
      </c>
      <c r="F973" s="123" t="s">
        <v>3</v>
      </c>
      <c r="G973" s="123">
        <v>1476938</v>
      </c>
      <c r="H973" s="127"/>
      <c r="I973" s="131" t="s">
        <v>3896</v>
      </c>
      <c r="J973" s="127"/>
      <c r="K973" s="127"/>
      <c r="L973" s="127"/>
      <c r="M973" s="127"/>
      <c r="N973" s="133">
        <v>0</v>
      </c>
      <c r="O973" s="133">
        <v>375</v>
      </c>
      <c r="P973" s="127" t="s">
        <v>1369</v>
      </c>
    </row>
    <row r="974" spans="1:16" ht="51">
      <c r="A974" s="127" t="s">
        <v>620</v>
      </c>
      <c r="B974" s="127"/>
      <c r="C974" s="128" t="s">
        <v>714</v>
      </c>
      <c r="D974" s="122">
        <v>42782</v>
      </c>
      <c r="E974" s="123" t="s">
        <v>3897</v>
      </c>
      <c r="F974" s="123" t="s">
        <v>3</v>
      </c>
      <c r="G974" s="123">
        <v>1476940</v>
      </c>
      <c r="H974" s="127"/>
      <c r="I974" s="131" t="s">
        <v>3898</v>
      </c>
      <c r="J974" s="127"/>
      <c r="K974" s="127"/>
      <c r="L974" s="127"/>
      <c r="M974" s="127"/>
      <c r="N974" s="133">
        <v>0</v>
      </c>
      <c r="O974" s="133">
        <v>450</v>
      </c>
      <c r="P974" s="127" t="s">
        <v>1369</v>
      </c>
    </row>
    <row r="975" spans="1:16" ht="51">
      <c r="A975" s="127">
        <v>132</v>
      </c>
      <c r="B975" s="127"/>
      <c r="C975" s="128" t="s">
        <v>729</v>
      </c>
      <c r="D975" s="122">
        <v>42782</v>
      </c>
      <c r="E975" s="123" t="s">
        <v>3899</v>
      </c>
      <c r="F975" s="123" t="s">
        <v>3</v>
      </c>
      <c r="G975" s="123">
        <v>1476965</v>
      </c>
      <c r="H975" s="127"/>
      <c r="I975" s="131" t="s">
        <v>3900</v>
      </c>
      <c r="J975" s="127"/>
      <c r="K975" s="127"/>
      <c r="L975" s="127"/>
      <c r="M975" s="127"/>
      <c r="N975" s="133">
        <v>0</v>
      </c>
      <c r="O975" s="133">
        <v>57</v>
      </c>
      <c r="P975" s="127" t="s">
        <v>1369</v>
      </c>
    </row>
    <row r="976" spans="1:16" ht="51">
      <c r="A976" s="127" t="s">
        <v>620</v>
      </c>
      <c r="B976" s="127"/>
      <c r="C976" s="128" t="s">
        <v>714</v>
      </c>
      <c r="D976" s="122">
        <v>42782</v>
      </c>
      <c r="E976" s="123" t="s">
        <v>3901</v>
      </c>
      <c r="F976" s="123" t="s">
        <v>3</v>
      </c>
      <c r="G976" s="123">
        <v>1476985</v>
      </c>
      <c r="H976" s="127"/>
      <c r="I976" s="131" t="s">
        <v>3902</v>
      </c>
      <c r="J976" s="127"/>
      <c r="K976" s="127"/>
      <c r="L976" s="127"/>
      <c r="M976" s="127"/>
      <c r="N976" s="133">
        <v>0</v>
      </c>
      <c r="O976" s="133">
        <v>439.6</v>
      </c>
      <c r="P976" s="127" t="s">
        <v>1369</v>
      </c>
    </row>
    <row r="977" spans="1:16" ht="51">
      <c r="A977" s="127">
        <v>291</v>
      </c>
      <c r="B977" s="127"/>
      <c r="C977" s="128" t="s">
        <v>795</v>
      </c>
      <c r="D977" s="122">
        <v>42783</v>
      </c>
      <c r="E977" s="123" t="s">
        <v>3903</v>
      </c>
      <c r="F977" s="123" t="s">
        <v>3</v>
      </c>
      <c r="G977" s="123">
        <v>1477221</v>
      </c>
      <c r="H977" s="127"/>
      <c r="I977" s="131" t="s">
        <v>3904</v>
      </c>
      <c r="J977" s="127"/>
      <c r="K977" s="127"/>
      <c r="L977" s="127"/>
      <c r="M977" s="127"/>
      <c r="N977" s="133">
        <v>0</v>
      </c>
      <c r="O977" s="133">
        <v>4225.8500000000004</v>
      </c>
      <c r="P977" s="127" t="s">
        <v>1369</v>
      </c>
    </row>
    <row r="978" spans="1:16" ht="51">
      <c r="A978" s="127">
        <v>16</v>
      </c>
      <c r="B978" s="127"/>
      <c r="C978" s="128" t="s">
        <v>693</v>
      </c>
      <c r="D978" s="122">
        <v>42783</v>
      </c>
      <c r="E978" s="123" t="s">
        <v>3905</v>
      </c>
      <c r="F978" s="123" t="s">
        <v>3</v>
      </c>
      <c r="G978" s="123">
        <v>1477261</v>
      </c>
      <c r="H978" s="127"/>
      <c r="I978" s="131" t="s">
        <v>3906</v>
      </c>
      <c r="J978" s="127"/>
      <c r="K978" s="127"/>
      <c r="L978" s="127"/>
      <c r="M978" s="127"/>
      <c r="N978" s="133">
        <v>0</v>
      </c>
      <c r="O978" s="133">
        <v>8474</v>
      </c>
      <c r="P978" s="127" t="s">
        <v>1369</v>
      </c>
    </row>
    <row r="979" spans="1:16" ht="51">
      <c r="A979" s="127" t="s">
        <v>620</v>
      </c>
      <c r="B979" s="127"/>
      <c r="C979" s="128" t="s">
        <v>714</v>
      </c>
      <c r="D979" s="122">
        <v>42783</v>
      </c>
      <c r="E979" s="123" t="s">
        <v>3907</v>
      </c>
      <c r="F979" s="123" t="s">
        <v>3</v>
      </c>
      <c r="G979" s="123">
        <v>1477211</v>
      </c>
      <c r="H979" s="127"/>
      <c r="I979" s="131" t="s">
        <v>3908</v>
      </c>
      <c r="J979" s="127"/>
      <c r="K979" s="127"/>
      <c r="L979" s="127"/>
      <c r="M979" s="127"/>
      <c r="N979" s="133">
        <v>0</v>
      </c>
      <c r="O979" s="133">
        <v>14204.77</v>
      </c>
      <c r="P979" s="127" t="s">
        <v>1369</v>
      </c>
    </row>
    <row r="980" spans="1:16" ht="51">
      <c r="A980" s="127" t="s">
        <v>620</v>
      </c>
      <c r="B980" s="127"/>
      <c r="C980" s="128" t="s">
        <v>714</v>
      </c>
      <c r="D980" s="122">
        <v>42783</v>
      </c>
      <c r="E980" s="123" t="s">
        <v>3909</v>
      </c>
      <c r="F980" s="123" t="s">
        <v>3</v>
      </c>
      <c r="G980" s="123">
        <v>1477214</v>
      </c>
      <c r="H980" s="127"/>
      <c r="I980" s="131" t="s">
        <v>3910</v>
      </c>
      <c r="J980" s="127"/>
      <c r="K980" s="127"/>
      <c r="L980" s="127"/>
      <c r="M980" s="127"/>
      <c r="N980" s="133">
        <v>0</v>
      </c>
      <c r="O980" s="133">
        <v>209</v>
      </c>
      <c r="P980" s="127" t="s">
        <v>1369</v>
      </c>
    </row>
    <row r="981" spans="1:16" ht="51">
      <c r="A981" s="127">
        <v>15</v>
      </c>
      <c r="B981" s="127"/>
      <c r="C981" s="128" t="s">
        <v>692</v>
      </c>
      <c r="D981" s="122">
        <v>42783</v>
      </c>
      <c r="E981" s="123" t="s">
        <v>3911</v>
      </c>
      <c r="F981" s="123" t="s">
        <v>3</v>
      </c>
      <c r="G981" s="123">
        <v>1477456</v>
      </c>
      <c r="H981" s="127"/>
      <c r="I981" s="131" t="s">
        <v>3912</v>
      </c>
      <c r="J981" s="127"/>
      <c r="K981" s="127"/>
      <c r="L981" s="127"/>
      <c r="M981" s="127"/>
      <c r="N981" s="133">
        <v>0</v>
      </c>
      <c r="O981" s="133">
        <v>0.44</v>
      </c>
      <c r="P981" s="127" t="s">
        <v>1369</v>
      </c>
    </row>
    <row r="982" spans="1:16" ht="51">
      <c r="A982" s="127">
        <v>15</v>
      </c>
      <c r="B982" s="127"/>
      <c r="C982" s="128" t="s">
        <v>692</v>
      </c>
      <c r="D982" s="122">
        <v>42783</v>
      </c>
      <c r="E982" s="123" t="s">
        <v>3913</v>
      </c>
      <c r="F982" s="123" t="s">
        <v>3</v>
      </c>
      <c r="G982" s="123">
        <v>1477458</v>
      </c>
      <c r="H982" s="127"/>
      <c r="I982" s="131" t="s">
        <v>3914</v>
      </c>
      <c r="J982" s="127"/>
      <c r="K982" s="127"/>
      <c r="L982" s="127"/>
      <c r="M982" s="127"/>
      <c r="N982" s="133">
        <v>0</v>
      </c>
      <c r="O982" s="133">
        <v>39.04</v>
      </c>
      <c r="P982" s="127" t="s">
        <v>1369</v>
      </c>
    </row>
    <row r="983" spans="1:16" ht="51">
      <c r="A983" s="127">
        <v>15</v>
      </c>
      <c r="B983" s="127"/>
      <c r="C983" s="128" t="s">
        <v>692</v>
      </c>
      <c r="D983" s="122">
        <v>42783</v>
      </c>
      <c r="E983" s="123" t="s">
        <v>3915</v>
      </c>
      <c r="F983" s="123" t="s">
        <v>3</v>
      </c>
      <c r="G983" s="123">
        <v>1477462</v>
      </c>
      <c r="H983" s="127"/>
      <c r="I983" s="131" t="s">
        <v>3916</v>
      </c>
      <c r="J983" s="127"/>
      <c r="K983" s="127"/>
      <c r="L983" s="127"/>
      <c r="M983" s="127"/>
      <c r="N983" s="133">
        <v>0</v>
      </c>
      <c r="O983" s="133">
        <v>39.51</v>
      </c>
      <c r="P983" s="127" t="s">
        <v>1369</v>
      </c>
    </row>
    <row r="984" spans="1:16" ht="51">
      <c r="A984" s="127">
        <v>15</v>
      </c>
      <c r="B984" s="127"/>
      <c r="C984" s="128" t="s">
        <v>692</v>
      </c>
      <c r="D984" s="122">
        <v>42783</v>
      </c>
      <c r="E984" s="123" t="s">
        <v>3917</v>
      </c>
      <c r="F984" s="123" t="s">
        <v>3</v>
      </c>
      <c r="G984" s="123">
        <v>1477465</v>
      </c>
      <c r="H984" s="127"/>
      <c r="I984" s="131" t="s">
        <v>3918</v>
      </c>
      <c r="J984" s="127"/>
      <c r="K984" s="127"/>
      <c r="L984" s="127"/>
      <c r="M984" s="127"/>
      <c r="N984" s="133">
        <v>0</v>
      </c>
      <c r="O984" s="133">
        <v>1.21</v>
      </c>
      <c r="P984" s="127" t="s">
        <v>1369</v>
      </c>
    </row>
    <row r="985" spans="1:16" ht="51">
      <c r="A985" s="127" t="s">
        <v>620</v>
      </c>
      <c r="B985" s="127"/>
      <c r="C985" s="128" t="s">
        <v>714</v>
      </c>
      <c r="D985" s="122">
        <v>42783</v>
      </c>
      <c r="E985" s="123" t="s">
        <v>3919</v>
      </c>
      <c r="F985" s="123" t="s">
        <v>3</v>
      </c>
      <c r="G985" s="123">
        <v>1477466</v>
      </c>
      <c r="H985" s="127"/>
      <c r="I985" s="131" t="s">
        <v>3920</v>
      </c>
      <c r="J985" s="127"/>
      <c r="K985" s="127"/>
      <c r="L985" s="127"/>
      <c r="M985" s="127"/>
      <c r="N985" s="133">
        <v>0</v>
      </c>
      <c r="O985" s="133">
        <v>8</v>
      </c>
      <c r="P985" s="127" t="s">
        <v>1369</v>
      </c>
    </row>
    <row r="986" spans="1:16" ht="51">
      <c r="A986" s="127">
        <v>15</v>
      </c>
      <c r="B986" s="127"/>
      <c r="C986" s="128" t="s">
        <v>692</v>
      </c>
      <c r="D986" s="122">
        <v>42783</v>
      </c>
      <c r="E986" s="123" t="s">
        <v>3921</v>
      </c>
      <c r="F986" s="123" t="s">
        <v>3</v>
      </c>
      <c r="G986" s="123">
        <v>1477467</v>
      </c>
      <c r="H986" s="127"/>
      <c r="I986" s="131" t="s">
        <v>3922</v>
      </c>
      <c r="J986" s="127"/>
      <c r="K986" s="127"/>
      <c r="L986" s="127"/>
      <c r="M986" s="127"/>
      <c r="N986" s="133">
        <v>0</v>
      </c>
      <c r="O986" s="133">
        <v>1.43</v>
      </c>
      <c r="P986" s="127" t="s">
        <v>1369</v>
      </c>
    </row>
    <row r="987" spans="1:16" ht="51">
      <c r="A987" s="127" t="s">
        <v>620</v>
      </c>
      <c r="B987" s="127"/>
      <c r="C987" s="128" t="s">
        <v>714</v>
      </c>
      <c r="D987" s="122">
        <v>42783</v>
      </c>
      <c r="E987" s="123" t="s">
        <v>3923</v>
      </c>
      <c r="F987" s="123" t="s">
        <v>3</v>
      </c>
      <c r="G987" s="123">
        <v>1477468</v>
      </c>
      <c r="H987" s="127"/>
      <c r="I987" s="131" t="s">
        <v>3924</v>
      </c>
      <c r="J987" s="127"/>
      <c r="K987" s="127"/>
      <c r="L987" s="127"/>
      <c r="M987" s="127"/>
      <c r="N987" s="133">
        <v>0</v>
      </c>
      <c r="O987" s="133">
        <v>20</v>
      </c>
      <c r="P987" s="127" t="s">
        <v>1369</v>
      </c>
    </row>
    <row r="988" spans="1:16" ht="51">
      <c r="A988" s="127" t="s">
        <v>620</v>
      </c>
      <c r="B988" s="127"/>
      <c r="C988" s="128" t="s">
        <v>714</v>
      </c>
      <c r="D988" s="122">
        <v>42783</v>
      </c>
      <c r="E988" s="123" t="s">
        <v>3925</v>
      </c>
      <c r="F988" s="123" t="s">
        <v>3</v>
      </c>
      <c r="G988" s="123">
        <v>1477471</v>
      </c>
      <c r="H988" s="127"/>
      <c r="I988" s="131" t="s">
        <v>3926</v>
      </c>
      <c r="J988" s="127"/>
      <c r="K988" s="127"/>
      <c r="L988" s="127"/>
      <c r="M988" s="127"/>
      <c r="N988" s="133">
        <v>0</v>
      </c>
      <c r="O988" s="133">
        <v>2.4700000000000002</v>
      </c>
      <c r="P988" s="127" t="s">
        <v>1369</v>
      </c>
    </row>
    <row r="989" spans="1:16" ht="51">
      <c r="A989" s="127" t="s">
        <v>620</v>
      </c>
      <c r="B989" s="127"/>
      <c r="C989" s="128" t="s">
        <v>714</v>
      </c>
      <c r="D989" s="122">
        <v>42786</v>
      </c>
      <c r="E989" s="123" t="s">
        <v>3927</v>
      </c>
      <c r="F989" s="123" t="s">
        <v>3</v>
      </c>
      <c r="G989" s="123">
        <v>1477654</v>
      </c>
      <c r="H989" s="127"/>
      <c r="I989" s="131" t="s">
        <v>3928</v>
      </c>
      <c r="J989" s="127"/>
      <c r="K989" s="127"/>
      <c r="L989" s="127"/>
      <c r="M989" s="127"/>
      <c r="N989" s="133">
        <v>0</v>
      </c>
      <c r="O989" s="133">
        <v>977.9</v>
      </c>
      <c r="P989" s="127" t="s">
        <v>1369</v>
      </c>
    </row>
    <row r="990" spans="1:16" ht="51">
      <c r="A990" s="127" t="s">
        <v>620</v>
      </c>
      <c r="B990" s="127"/>
      <c r="C990" s="128" t="s">
        <v>714</v>
      </c>
      <c r="D990" s="122">
        <v>42786</v>
      </c>
      <c r="E990" s="123" t="s">
        <v>3929</v>
      </c>
      <c r="F990" s="123" t="s">
        <v>3</v>
      </c>
      <c r="G990" s="123">
        <v>1477662</v>
      </c>
      <c r="H990" s="127"/>
      <c r="I990" s="131" t="s">
        <v>3930</v>
      </c>
      <c r="J990" s="127"/>
      <c r="K990" s="127"/>
      <c r="L990" s="127"/>
      <c r="M990" s="127"/>
      <c r="N990" s="133">
        <v>0</v>
      </c>
      <c r="O990" s="133">
        <v>7611.18</v>
      </c>
      <c r="P990" s="127" t="s">
        <v>1369</v>
      </c>
    </row>
    <row r="991" spans="1:16" ht="51">
      <c r="A991" s="127" t="s">
        <v>620</v>
      </c>
      <c r="B991" s="127"/>
      <c r="C991" s="128" t="s">
        <v>714</v>
      </c>
      <c r="D991" s="122">
        <v>42786</v>
      </c>
      <c r="E991" s="123" t="s">
        <v>3931</v>
      </c>
      <c r="F991" s="123" t="s">
        <v>3</v>
      </c>
      <c r="G991" s="123">
        <v>1477663</v>
      </c>
      <c r="H991" s="127"/>
      <c r="I991" s="131" t="s">
        <v>3932</v>
      </c>
      <c r="J991" s="127"/>
      <c r="K991" s="127"/>
      <c r="L991" s="127"/>
      <c r="M991" s="127"/>
      <c r="N991" s="133">
        <v>0</v>
      </c>
      <c r="O991" s="133">
        <v>2923.13</v>
      </c>
      <c r="P991" s="127" t="s">
        <v>1369</v>
      </c>
    </row>
    <row r="992" spans="1:16" ht="51">
      <c r="A992" s="127" t="s">
        <v>620</v>
      </c>
      <c r="B992" s="127"/>
      <c r="C992" s="128" t="s">
        <v>714</v>
      </c>
      <c r="D992" s="122">
        <v>42786</v>
      </c>
      <c r="E992" s="123" t="s">
        <v>3933</v>
      </c>
      <c r="F992" s="123" t="s">
        <v>3</v>
      </c>
      <c r="G992" s="123">
        <v>1477666</v>
      </c>
      <c r="H992" s="127"/>
      <c r="I992" s="131" t="s">
        <v>3934</v>
      </c>
      <c r="J992" s="127"/>
      <c r="K992" s="127"/>
      <c r="L992" s="127"/>
      <c r="M992" s="127"/>
      <c r="N992" s="133">
        <v>0</v>
      </c>
      <c r="O992" s="133">
        <v>8441.5</v>
      </c>
      <c r="P992" s="127" t="s">
        <v>1369</v>
      </c>
    </row>
    <row r="993" spans="1:16" ht="51">
      <c r="A993" s="127" t="s">
        <v>620</v>
      </c>
      <c r="B993" s="127"/>
      <c r="C993" s="128" t="s">
        <v>714</v>
      </c>
      <c r="D993" s="122">
        <v>42786</v>
      </c>
      <c r="E993" s="123" t="s">
        <v>3935</v>
      </c>
      <c r="F993" s="123" t="s">
        <v>3</v>
      </c>
      <c r="G993" s="123">
        <v>1477688</v>
      </c>
      <c r="H993" s="127"/>
      <c r="I993" s="131" t="s">
        <v>3936</v>
      </c>
      <c r="J993" s="127"/>
      <c r="K993" s="127"/>
      <c r="L993" s="127"/>
      <c r="M993" s="127"/>
      <c r="N993" s="133">
        <v>0</v>
      </c>
      <c r="O993" s="133">
        <v>1516.8600000000001</v>
      </c>
      <c r="P993" s="127" t="s">
        <v>1369</v>
      </c>
    </row>
    <row r="994" spans="1:16" ht="51">
      <c r="A994" s="127" t="s">
        <v>620</v>
      </c>
      <c r="B994" s="127"/>
      <c r="C994" s="128" t="s">
        <v>714</v>
      </c>
      <c r="D994" s="122">
        <v>42786</v>
      </c>
      <c r="E994" s="123" t="s">
        <v>3937</v>
      </c>
      <c r="F994" s="123" t="s">
        <v>3</v>
      </c>
      <c r="G994" s="123">
        <v>1477736</v>
      </c>
      <c r="H994" s="127"/>
      <c r="I994" s="131" t="s">
        <v>3938</v>
      </c>
      <c r="J994" s="127"/>
      <c r="K994" s="127"/>
      <c r="L994" s="127"/>
      <c r="M994" s="127"/>
      <c r="N994" s="133">
        <v>0</v>
      </c>
      <c r="O994" s="133">
        <v>571.65</v>
      </c>
      <c r="P994" s="127" t="s">
        <v>1369</v>
      </c>
    </row>
    <row r="995" spans="1:16" ht="51">
      <c r="A995" s="127" t="s">
        <v>620</v>
      </c>
      <c r="B995" s="127"/>
      <c r="C995" s="128" t="s">
        <v>714</v>
      </c>
      <c r="D995" s="122">
        <v>42786</v>
      </c>
      <c r="E995" s="123" t="s">
        <v>3939</v>
      </c>
      <c r="F995" s="123" t="s">
        <v>3</v>
      </c>
      <c r="G995" s="123">
        <v>1477779</v>
      </c>
      <c r="H995" s="127"/>
      <c r="I995" s="131" t="s">
        <v>3940</v>
      </c>
      <c r="J995" s="127"/>
      <c r="K995" s="127"/>
      <c r="L995" s="127"/>
      <c r="M995" s="127"/>
      <c r="N995" s="133">
        <v>0</v>
      </c>
      <c r="O995" s="133">
        <v>1219.31</v>
      </c>
      <c r="P995" s="127" t="s">
        <v>1369</v>
      </c>
    </row>
    <row r="996" spans="1:16" ht="51">
      <c r="A996" s="127" t="s">
        <v>620</v>
      </c>
      <c r="B996" s="127"/>
      <c r="C996" s="128" t="s">
        <v>714</v>
      </c>
      <c r="D996" s="122">
        <v>42786</v>
      </c>
      <c r="E996" s="123" t="s">
        <v>3941</v>
      </c>
      <c r="F996" s="123" t="s">
        <v>3</v>
      </c>
      <c r="G996" s="123">
        <v>1477811</v>
      </c>
      <c r="H996" s="127"/>
      <c r="I996" s="131" t="s">
        <v>3942</v>
      </c>
      <c r="J996" s="127"/>
      <c r="K996" s="127"/>
      <c r="L996" s="127"/>
      <c r="M996" s="127"/>
      <c r="N996" s="133">
        <v>0</v>
      </c>
      <c r="O996" s="133">
        <v>1093.6500000000001</v>
      </c>
      <c r="P996" s="127" t="s">
        <v>1369</v>
      </c>
    </row>
    <row r="997" spans="1:16" ht="51">
      <c r="A997" s="127" t="s">
        <v>620</v>
      </c>
      <c r="B997" s="127"/>
      <c r="C997" s="128" t="s">
        <v>714</v>
      </c>
      <c r="D997" s="122">
        <v>42786</v>
      </c>
      <c r="E997" s="123" t="s">
        <v>3943</v>
      </c>
      <c r="F997" s="123" t="s">
        <v>3</v>
      </c>
      <c r="G997" s="123">
        <v>1477837</v>
      </c>
      <c r="H997" s="127"/>
      <c r="I997" s="131" t="s">
        <v>3322</v>
      </c>
      <c r="J997" s="127"/>
      <c r="K997" s="127"/>
      <c r="L997" s="127"/>
      <c r="M997" s="127"/>
      <c r="N997" s="133">
        <v>0</v>
      </c>
      <c r="O997" s="133">
        <v>1000</v>
      </c>
      <c r="P997" s="127" t="s">
        <v>1369</v>
      </c>
    </row>
    <row r="998" spans="1:16" ht="51">
      <c r="A998" s="127" t="s">
        <v>620</v>
      </c>
      <c r="B998" s="127"/>
      <c r="C998" s="128" t="s">
        <v>714</v>
      </c>
      <c r="D998" s="122">
        <v>42786</v>
      </c>
      <c r="E998" s="123" t="s">
        <v>3944</v>
      </c>
      <c r="F998" s="123" t="s">
        <v>3</v>
      </c>
      <c r="G998" s="123">
        <v>1477928</v>
      </c>
      <c r="H998" s="127"/>
      <c r="I998" s="131" t="s">
        <v>3572</v>
      </c>
      <c r="J998" s="127"/>
      <c r="K998" s="127"/>
      <c r="L998" s="127"/>
      <c r="M998" s="127"/>
      <c r="N998" s="133">
        <v>0</v>
      </c>
      <c r="O998" s="133">
        <v>200</v>
      </c>
      <c r="P998" s="127" t="s">
        <v>1369</v>
      </c>
    </row>
    <row r="999" spans="1:16" ht="51">
      <c r="A999" s="127" t="s">
        <v>620</v>
      </c>
      <c r="B999" s="127"/>
      <c r="C999" s="128" t="s">
        <v>714</v>
      </c>
      <c r="D999" s="122">
        <v>42787</v>
      </c>
      <c r="E999" s="123" t="s">
        <v>3945</v>
      </c>
      <c r="F999" s="123" t="s">
        <v>3</v>
      </c>
      <c r="G999" s="123">
        <v>1478097</v>
      </c>
      <c r="H999" s="127"/>
      <c r="I999" s="131" t="s">
        <v>3946</v>
      </c>
      <c r="J999" s="127"/>
      <c r="K999" s="127"/>
      <c r="L999" s="127"/>
      <c r="M999" s="127"/>
      <c r="N999" s="133">
        <v>0</v>
      </c>
      <c r="O999" s="133">
        <v>3888.15</v>
      </c>
      <c r="P999" s="127" t="s">
        <v>1369</v>
      </c>
    </row>
    <row r="1000" spans="1:16" ht="51">
      <c r="A1000" s="127" t="s">
        <v>620</v>
      </c>
      <c r="B1000" s="127"/>
      <c r="C1000" s="128" t="s">
        <v>714</v>
      </c>
      <c r="D1000" s="122">
        <v>42787</v>
      </c>
      <c r="E1000" s="123" t="s">
        <v>3947</v>
      </c>
      <c r="F1000" s="123" t="s">
        <v>3</v>
      </c>
      <c r="G1000" s="123">
        <v>1478102</v>
      </c>
      <c r="H1000" s="127"/>
      <c r="I1000" s="131" t="s">
        <v>3948</v>
      </c>
      <c r="J1000" s="127"/>
      <c r="K1000" s="127"/>
      <c r="L1000" s="127"/>
      <c r="M1000" s="127"/>
      <c r="N1000" s="133">
        <v>0</v>
      </c>
      <c r="O1000" s="133">
        <v>568.46</v>
      </c>
      <c r="P1000" s="127" t="s">
        <v>1369</v>
      </c>
    </row>
    <row r="1001" spans="1:16" ht="51">
      <c r="A1001" s="127" t="s">
        <v>620</v>
      </c>
      <c r="B1001" s="127"/>
      <c r="C1001" s="128" t="s">
        <v>714</v>
      </c>
      <c r="D1001" s="122">
        <v>42787</v>
      </c>
      <c r="E1001" s="123" t="s">
        <v>3949</v>
      </c>
      <c r="F1001" s="123" t="s">
        <v>3</v>
      </c>
      <c r="G1001" s="123">
        <v>1478104</v>
      </c>
      <c r="H1001" s="127"/>
      <c r="I1001" s="131" t="s">
        <v>3950</v>
      </c>
      <c r="J1001" s="127"/>
      <c r="K1001" s="127"/>
      <c r="L1001" s="127"/>
      <c r="M1001" s="127"/>
      <c r="N1001" s="133">
        <v>0</v>
      </c>
      <c r="O1001" s="133">
        <v>998.08</v>
      </c>
      <c r="P1001" s="127" t="s">
        <v>1369</v>
      </c>
    </row>
    <row r="1002" spans="1:16" ht="51">
      <c r="A1002" s="127" t="s">
        <v>620</v>
      </c>
      <c r="B1002" s="127"/>
      <c r="C1002" s="128" t="s">
        <v>714</v>
      </c>
      <c r="D1002" s="122">
        <v>42787</v>
      </c>
      <c r="E1002" s="123" t="s">
        <v>3951</v>
      </c>
      <c r="F1002" s="123" t="s">
        <v>3</v>
      </c>
      <c r="G1002" s="123">
        <v>1478107</v>
      </c>
      <c r="H1002" s="127"/>
      <c r="I1002" s="131" t="s">
        <v>3952</v>
      </c>
      <c r="J1002" s="127"/>
      <c r="K1002" s="127"/>
      <c r="L1002" s="127"/>
      <c r="M1002" s="127"/>
      <c r="N1002" s="133">
        <v>0</v>
      </c>
      <c r="O1002" s="133">
        <v>998.08</v>
      </c>
      <c r="P1002" s="127" t="s">
        <v>1369</v>
      </c>
    </row>
    <row r="1003" spans="1:16" ht="51">
      <c r="A1003" s="127" t="s">
        <v>620</v>
      </c>
      <c r="B1003" s="127"/>
      <c r="C1003" s="128" t="s">
        <v>714</v>
      </c>
      <c r="D1003" s="122">
        <v>42787</v>
      </c>
      <c r="E1003" s="123" t="s">
        <v>3953</v>
      </c>
      <c r="F1003" s="123" t="s">
        <v>3</v>
      </c>
      <c r="G1003" s="123">
        <v>1478108</v>
      </c>
      <c r="H1003" s="127"/>
      <c r="I1003" s="131" t="s">
        <v>3954</v>
      </c>
      <c r="J1003" s="127"/>
      <c r="K1003" s="127"/>
      <c r="L1003" s="127"/>
      <c r="M1003" s="127"/>
      <c r="N1003" s="133">
        <v>0</v>
      </c>
      <c r="O1003" s="133">
        <v>3353.38</v>
      </c>
      <c r="P1003" s="127" t="s">
        <v>1369</v>
      </c>
    </row>
    <row r="1004" spans="1:16" ht="51">
      <c r="A1004" s="127" t="s">
        <v>620</v>
      </c>
      <c r="B1004" s="127"/>
      <c r="C1004" s="128" t="s">
        <v>714</v>
      </c>
      <c r="D1004" s="122">
        <v>42787</v>
      </c>
      <c r="E1004" s="123" t="s">
        <v>3955</v>
      </c>
      <c r="F1004" s="123" t="s">
        <v>3</v>
      </c>
      <c r="G1004" s="123">
        <v>1478110</v>
      </c>
      <c r="H1004" s="127"/>
      <c r="I1004" s="131" t="s">
        <v>3956</v>
      </c>
      <c r="J1004" s="127"/>
      <c r="K1004" s="127"/>
      <c r="L1004" s="127"/>
      <c r="M1004" s="127"/>
      <c r="N1004" s="133">
        <v>0</v>
      </c>
      <c r="O1004" s="133">
        <v>3353.38</v>
      </c>
      <c r="P1004" s="127" t="s">
        <v>1369</v>
      </c>
    </row>
    <row r="1005" spans="1:16" ht="51">
      <c r="A1005" s="127" t="s">
        <v>620</v>
      </c>
      <c r="B1005" s="127"/>
      <c r="C1005" s="128" t="s">
        <v>714</v>
      </c>
      <c r="D1005" s="122">
        <v>42787</v>
      </c>
      <c r="E1005" s="123" t="s">
        <v>3957</v>
      </c>
      <c r="F1005" s="123" t="s">
        <v>3</v>
      </c>
      <c r="G1005" s="123">
        <v>1478112</v>
      </c>
      <c r="H1005" s="127"/>
      <c r="I1005" s="131" t="s">
        <v>3958</v>
      </c>
      <c r="J1005" s="127"/>
      <c r="K1005" s="127"/>
      <c r="L1005" s="127"/>
      <c r="M1005" s="127"/>
      <c r="N1005" s="133">
        <v>0</v>
      </c>
      <c r="O1005" s="133">
        <v>542.26</v>
      </c>
      <c r="P1005" s="127" t="s">
        <v>1369</v>
      </c>
    </row>
    <row r="1006" spans="1:16" ht="51">
      <c r="A1006" s="127" t="s">
        <v>620</v>
      </c>
      <c r="B1006" s="127"/>
      <c r="C1006" s="128" t="s">
        <v>714</v>
      </c>
      <c r="D1006" s="122">
        <v>42787</v>
      </c>
      <c r="E1006" s="123" t="s">
        <v>3959</v>
      </c>
      <c r="F1006" s="123" t="s">
        <v>3</v>
      </c>
      <c r="G1006" s="123">
        <v>1478142</v>
      </c>
      <c r="H1006" s="127"/>
      <c r="I1006" s="131" t="s">
        <v>3960</v>
      </c>
      <c r="J1006" s="127"/>
      <c r="K1006" s="127"/>
      <c r="L1006" s="127"/>
      <c r="M1006" s="127"/>
      <c r="N1006" s="133">
        <v>0</v>
      </c>
      <c r="O1006" s="133">
        <v>8380.94</v>
      </c>
      <c r="P1006" s="127" t="s">
        <v>1369</v>
      </c>
    </row>
    <row r="1007" spans="1:16" ht="51">
      <c r="A1007" s="127" t="s">
        <v>620</v>
      </c>
      <c r="B1007" s="127"/>
      <c r="C1007" s="128" t="s">
        <v>714</v>
      </c>
      <c r="D1007" s="122">
        <v>42787</v>
      </c>
      <c r="E1007" s="123" t="s">
        <v>3961</v>
      </c>
      <c r="F1007" s="123" t="s">
        <v>3</v>
      </c>
      <c r="G1007" s="123">
        <v>1478146</v>
      </c>
      <c r="H1007" s="127"/>
      <c r="I1007" s="131" t="s">
        <v>3962</v>
      </c>
      <c r="J1007" s="127"/>
      <c r="K1007" s="127"/>
      <c r="L1007" s="127"/>
      <c r="M1007" s="127"/>
      <c r="N1007" s="133">
        <v>0</v>
      </c>
      <c r="O1007" s="133">
        <v>8380.94</v>
      </c>
      <c r="P1007" s="127" t="s">
        <v>1369</v>
      </c>
    </row>
    <row r="1008" spans="1:16" ht="51">
      <c r="A1008" s="127">
        <v>70</v>
      </c>
      <c r="B1008" s="127"/>
      <c r="C1008" s="128" t="s">
        <v>706</v>
      </c>
      <c r="D1008" s="122">
        <v>42787</v>
      </c>
      <c r="E1008" s="123" t="s">
        <v>3963</v>
      </c>
      <c r="F1008" s="123" t="s">
        <v>3</v>
      </c>
      <c r="G1008" s="123">
        <v>1478058</v>
      </c>
      <c r="H1008" s="127"/>
      <c r="I1008" s="131" t="s">
        <v>3964</v>
      </c>
      <c r="J1008" s="127"/>
      <c r="K1008" s="127"/>
      <c r="L1008" s="127"/>
      <c r="M1008" s="127"/>
      <c r="N1008" s="133">
        <v>0</v>
      </c>
      <c r="O1008" s="133">
        <v>169</v>
      </c>
      <c r="P1008" s="127" t="s">
        <v>14401</v>
      </c>
    </row>
    <row r="1009" spans="1:16" ht="51">
      <c r="A1009" s="127" t="s">
        <v>620</v>
      </c>
      <c r="B1009" s="127"/>
      <c r="C1009" s="128" t="s">
        <v>714</v>
      </c>
      <c r="D1009" s="122">
        <v>42787</v>
      </c>
      <c r="E1009" s="123" t="s">
        <v>3965</v>
      </c>
      <c r="F1009" s="123" t="s">
        <v>3</v>
      </c>
      <c r="G1009" s="123">
        <v>1478172</v>
      </c>
      <c r="H1009" s="127"/>
      <c r="I1009" s="131" t="s">
        <v>3966</v>
      </c>
      <c r="J1009" s="127"/>
      <c r="K1009" s="127"/>
      <c r="L1009" s="127"/>
      <c r="M1009" s="127"/>
      <c r="N1009" s="133">
        <v>0</v>
      </c>
      <c r="O1009" s="133">
        <v>396</v>
      </c>
      <c r="P1009" s="127" t="s">
        <v>1369</v>
      </c>
    </row>
    <row r="1010" spans="1:16" ht="51">
      <c r="A1010" s="127">
        <v>41</v>
      </c>
      <c r="B1010" s="127"/>
      <c r="C1010" s="128" t="s">
        <v>698</v>
      </c>
      <c r="D1010" s="122">
        <v>42787</v>
      </c>
      <c r="E1010" s="123" t="s">
        <v>3967</v>
      </c>
      <c r="F1010" s="123" t="s">
        <v>3</v>
      </c>
      <c r="G1010" s="123">
        <v>1478225</v>
      </c>
      <c r="H1010" s="127"/>
      <c r="I1010" s="131" t="s">
        <v>3968</v>
      </c>
      <c r="J1010" s="127"/>
      <c r="K1010" s="127"/>
      <c r="L1010" s="127"/>
      <c r="M1010" s="127"/>
      <c r="N1010" s="133">
        <v>0</v>
      </c>
      <c r="O1010" s="133">
        <v>810.7</v>
      </c>
      <c r="P1010" s="127" t="s">
        <v>1369</v>
      </c>
    </row>
    <row r="1011" spans="1:16" ht="38.25">
      <c r="A1011" s="127">
        <v>15</v>
      </c>
      <c r="B1011" s="127"/>
      <c r="C1011" s="128" t="s">
        <v>692</v>
      </c>
      <c r="D1011" s="122">
        <v>42787</v>
      </c>
      <c r="E1011" s="123" t="s">
        <v>3969</v>
      </c>
      <c r="F1011" s="123" t="s">
        <v>3</v>
      </c>
      <c r="G1011" s="123">
        <v>1478227</v>
      </c>
      <c r="H1011" s="127"/>
      <c r="I1011" s="131" t="s">
        <v>3970</v>
      </c>
      <c r="J1011" s="127"/>
      <c r="K1011" s="127"/>
      <c r="L1011" s="127"/>
      <c r="M1011" s="127"/>
      <c r="N1011" s="133">
        <v>0</v>
      </c>
      <c r="O1011" s="133">
        <v>0.66</v>
      </c>
      <c r="P1011" s="127" t="s">
        <v>1369</v>
      </c>
    </row>
    <row r="1012" spans="1:16" ht="38.25">
      <c r="A1012" s="127">
        <v>15</v>
      </c>
      <c r="B1012" s="127"/>
      <c r="C1012" s="128" t="s">
        <v>692</v>
      </c>
      <c r="D1012" s="122">
        <v>42787</v>
      </c>
      <c r="E1012" s="123" t="s">
        <v>3971</v>
      </c>
      <c r="F1012" s="123" t="s">
        <v>3</v>
      </c>
      <c r="G1012" s="123">
        <v>1478228</v>
      </c>
      <c r="H1012" s="127"/>
      <c r="I1012" s="131" t="s">
        <v>3970</v>
      </c>
      <c r="J1012" s="127"/>
      <c r="K1012" s="127"/>
      <c r="L1012" s="127"/>
      <c r="M1012" s="127"/>
      <c r="N1012" s="133">
        <v>0</v>
      </c>
      <c r="O1012" s="133">
        <v>0.4</v>
      </c>
      <c r="P1012" s="127" t="s">
        <v>1369</v>
      </c>
    </row>
    <row r="1013" spans="1:16" ht="38.25">
      <c r="A1013" s="127">
        <v>15</v>
      </c>
      <c r="B1013" s="127"/>
      <c r="C1013" s="128" t="s">
        <v>692</v>
      </c>
      <c r="D1013" s="122">
        <v>42787</v>
      </c>
      <c r="E1013" s="123" t="s">
        <v>3972</v>
      </c>
      <c r="F1013" s="123" t="s">
        <v>3</v>
      </c>
      <c r="G1013" s="123">
        <v>1478229</v>
      </c>
      <c r="H1013" s="127"/>
      <c r="I1013" s="131" t="s">
        <v>3970</v>
      </c>
      <c r="J1013" s="127"/>
      <c r="K1013" s="127"/>
      <c r="L1013" s="127"/>
      <c r="M1013" s="127"/>
      <c r="N1013" s="133">
        <v>0</v>
      </c>
      <c r="O1013" s="133">
        <v>0.11</v>
      </c>
      <c r="P1013" s="127" t="s">
        <v>1369</v>
      </c>
    </row>
    <row r="1014" spans="1:16" ht="51">
      <c r="A1014" s="127" t="s">
        <v>620</v>
      </c>
      <c r="B1014" s="127"/>
      <c r="C1014" s="128" t="s">
        <v>714</v>
      </c>
      <c r="D1014" s="122">
        <v>42788</v>
      </c>
      <c r="E1014" s="123" t="s">
        <v>3973</v>
      </c>
      <c r="F1014" s="123" t="s">
        <v>3</v>
      </c>
      <c r="G1014" s="123">
        <v>1478399</v>
      </c>
      <c r="H1014" s="127"/>
      <c r="I1014" s="131" t="s">
        <v>3974</v>
      </c>
      <c r="J1014" s="127"/>
      <c r="K1014" s="127"/>
      <c r="L1014" s="127"/>
      <c r="M1014" s="127"/>
      <c r="N1014" s="133">
        <v>0</v>
      </c>
      <c r="O1014" s="133">
        <v>113120</v>
      </c>
      <c r="P1014" s="127" t="s">
        <v>1369</v>
      </c>
    </row>
    <row r="1015" spans="1:16" ht="51">
      <c r="A1015" s="127" t="s">
        <v>627</v>
      </c>
      <c r="B1015" s="127"/>
      <c r="C1015" s="128" t="s">
        <v>1235</v>
      </c>
      <c r="D1015" s="122">
        <v>42788</v>
      </c>
      <c r="E1015" s="123" t="s">
        <v>3975</v>
      </c>
      <c r="F1015" s="123" t="s">
        <v>3</v>
      </c>
      <c r="G1015" s="123">
        <v>1478425</v>
      </c>
      <c r="H1015" s="127"/>
      <c r="I1015" s="131" t="s">
        <v>3976</v>
      </c>
      <c r="J1015" s="127"/>
      <c r="K1015" s="127"/>
      <c r="L1015" s="127"/>
      <c r="M1015" s="127"/>
      <c r="N1015" s="133">
        <v>0</v>
      </c>
      <c r="O1015" s="133">
        <v>0.02</v>
      </c>
      <c r="P1015" s="127" t="s">
        <v>14401</v>
      </c>
    </row>
    <row r="1016" spans="1:16" ht="51">
      <c r="A1016" s="127" t="s">
        <v>627</v>
      </c>
      <c r="B1016" s="127"/>
      <c r="C1016" s="128" t="s">
        <v>1235</v>
      </c>
      <c r="D1016" s="122">
        <v>42788</v>
      </c>
      <c r="E1016" s="123" t="s">
        <v>3977</v>
      </c>
      <c r="F1016" s="123" t="s">
        <v>3</v>
      </c>
      <c r="G1016" s="123">
        <v>1478427</v>
      </c>
      <c r="H1016" s="127"/>
      <c r="I1016" s="131" t="s">
        <v>3978</v>
      </c>
      <c r="J1016" s="127"/>
      <c r="K1016" s="127"/>
      <c r="L1016" s="127"/>
      <c r="M1016" s="127"/>
      <c r="N1016" s="133">
        <v>0</v>
      </c>
      <c r="O1016" s="133">
        <v>0.32</v>
      </c>
      <c r="P1016" s="127" t="s">
        <v>14401</v>
      </c>
    </row>
    <row r="1017" spans="1:16" ht="51">
      <c r="A1017" s="127">
        <v>35</v>
      </c>
      <c r="B1017" s="127"/>
      <c r="C1017" s="128" t="s">
        <v>697</v>
      </c>
      <c r="D1017" s="122">
        <v>42788</v>
      </c>
      <c r="E1017" s="123" t="s">
        <v>3979</v>
      </c>
      <c r="F1017" s="123" t="s">
        <v>3</v>
      </c>
      <c r="G1017" s="123">
        <v>1478429</v>
      </c>
      <c r="H1017" s="127"/>
      <c r="I1017" s="131" t="s">
        <v>3980</v>
      </c>
      <c r="J1017" s="127"/>
      <c r="K1017" s="127"/>
      <c r="L1017" s="127"/>
      <c r="M1017" s="127"/>
      <c r="N1017" s="133">
        <v>0</v>
      </c>
      <c r="O1017" s="133">
        <v>328.6</v>
      </c>
      <c r="P1017" s="127" t="s">
        <v>1369</v>
      </c>
    </row>
    <row r="1018" spans="1:16" ht="51">
      <c r="A1018" s="127" t="s">
        <v>620</v>
      </c>
      <c r="B1018" s="127"/>
      <c r="C1018" s="128" t="s">
        <v>714</v>
      </c>
      <c r="D1018" s="122">
        <v>42788</v>
      </c>
      <c r="E1018" s="123" t="s">
        <v>3981</v>
      </c>
      <c r="F1018" s="123" t="s">
        <v>3</v>
      </c>
      <c r="G1018" s="123">
        <v>1478452</v>
      </c>
      <c r="H1018" s="127"/>
      <c r="I1018" s="131" t="s">
        <v>3982</v>
      </c>
      <c r="J1018" s="127"/>
      <c r="K1018" s="127"/>
      <c r="L1018" s="127"/>
      <c r="M1018" s="127"/>
      <c r="N1018" s="133">
        <v>0</v>
      </c>
      <c r="O1018" s="133">
        <v>25231.63</v>
      </c>
      <c r="P1018" s="127" t="s">
        <v>1369</v>
      </c>
    </row>
    <row r="1019" spans="1:16" ht="51">
      <c r="A1019" s="127">
        <v>299</v>
      </c>
      <c r="B1019" s="127"/>
      <c r="C1019" s="128" t="s">
        <v>799</v>
      </c>
      <c r="D1019" s="122">
        <v>42788</v>
      </c>
      <c r="E1019" s="123" t="s">
        <v>3983</v>
      </c>
      <c r="F1019" s="123" t="s">
        <v>3</v>
      </c>
      <c r="G1019" s="123">
        <v>1478453</v>
      </c>
      <c r="H1019" s="127"/>
      <c r="I1019" s="131" t="s">
        <v>3984</v>
      </c>
      <c r="J1019" s="127"/>
      <c r="K1019" s="127"/>
      <c r="L1019" s="127"/>
      <c r="M1019" s="127"/>
      <c r="N1019" s="133">
        <v>0</v>
      </c>
      <c r="O1019" s="133">
        <v>575000</v>
      </c>
      <c r="P1019" s="127" t="s">
        <v>1369</v>
      </c>
    </row>
    <row r="1020" spans="1:16" ht="38.25">
      <c r="A1020" s="127">
        <v>582</v>
      </c>
      <c r="B1020" s="127"/>
      <c r="C1020" s="128" t="s">
        <v>857</v>
      </c>
      <c r="D1020" s="122">
        <v>42788</v>
      </c>
      <c r="E1020" s="123" t="s">
        <v>3985</v>
      </c>
      <c r="F1020" s="123" t="s">
        <v>3</v>
      </c>
      <c r="G1020" s="123">
        <v>1478511</v>
      </c>
      <c r="H1020" s="127"/>
      <c r="I1020" s="131" t="s">
        <v>3986</v>
      </c>
      <c r="J1020" s="127"/>
      <c r="K1020" s="127"/>
      <c r="L1020" s="127"/>
      <c r="M1020" s="127"/>
      <c r="N1020" s="133">
        <v>0</v>
      </c>
      <c r="O1020" s="133">
        <v>2134547.11</v>
      </c>
      <c r="P1020" s="127" t="s">
        <v>1369</v>
      </c>
    </row>
    <row r="1021" spans="1:16" ht="51">
      <c r="A1021" s="127" t="s">
        <v>620</v>
      </c>
      <c r="B1021" s="127"/>
      <c r="C1021" s="128" t="s">
        <v>714</v>
      </c>
      <c r="D1021" s="122">
        <v>42788</v>
      </c>
      <c r="E1021" s="123" t="s">
        <v>3987</v>
      </c>
      <c r="F1021" s="123" t="s">
        <v>3</v>
      </c>
      <c r="G1021" s="123">
        <v>1478400</v>
      </c>
      <c r="H1021" s="127"/>
      <c r="I1021" s="131" t="s">
        <v>3988</v>
      </c>
      <c r="J1021" s="127"/>
      <c r="K1021" s="127"/>
      <c r="L1021" s="127"/>
      <c r="M1021" s="127"/>
      <c r="N1021" s="133">
        <v>0</v>
      </c>
      <c r="O1021" s="133">
        <v>3060</v>
      </c>
      <c r="P1021" s="127" t="s">
        <v>1369</v>
      </c>
    </row>
    <row r="1022" spans="1:16" ht="51">
      <c r="A1022" s="127" t="s">
        <v>620</v>
      </c>
      <c r="B1022" s="127"/>
      <c r="C1022" s="128" t="s">
        <v>714</v>
      </c>
      <c r="D1022" s="122">
        <v>42788</v>
      </c>
      <c r="E1022" s="123" t="s">
        <v>3989</v>
      </c>
      <c r="F1022" s="123" t="s">
        <v>3</v>
      </c>
      <c r="G1022" s="123">
        <v>1478534</v>
      </c>
      <c r="H1022" s="127"/>
      <c r="I1022" s="131" t="s">
        <v>3990</v>
      </c>
      <c r="J1022" s="127"/>
      <c r="K1022" s="127"/>
      <c r="L1022" s="127"/>
      <c r="M1022" s="127"/>
      <c r="N1022" s="133">
        <v>0</v>
      </c>
      <c r="O1022" s="133">
        <v>466.22</v>
      </c>
      <c r="P1022" s="127" t="s">
        <v>1369</v>
      </c>
    </row>
    <row r="1023" spans="1:16" ht="51">
      <c r="A1023" s="127" t="s">
        <v>620</v>
      </c>
      <c r="B1023" s="127"/>
      <c r="C1023" s="128" t="s">
        <v>714</v>
      </c>
      <c r="D1023" s="122">
        <v>42788</v>
      </c>
      <c r="E1023" s="123" t="s">
        <v>3991</v>
      </c>
      <c r="F1023" s="123" t="s">
        <v>3</v>
      </c>
      <c r="G1023" s="123">
        <v>1478545</v>
      </c>
      <c r="H1023" s="127"/>
      <c r="I1023" s="131" t="s">
        <v>3992</v>
      </c>
      <c r="J1023" s="127"/>
      <c r="K1023" s="127"/>
      <c r="L1023" s="127"/>
      <c r="M1023" s="127"/>
      <c r="N1023" s="133">
        <v>0</v>
      </c>
      <c r="O1023" s="133">
        <v>12728.5</v>
      </c>
      <c r="P1023" s="127" t="s">
        <v>1369</v>
      </c>
    </row>
    <row r="1024" spans="1:16" ht="38.25">
      <c r="A1024" s="127">
        <v>15</v>
      </c>
      <c r="B1024" s="127"/>
      <c r="C1024" s="128" t="s">
        <v>692</v>
      </c>
      <c r="D1024" s="122">
        <v>42788</v>
      </c>
      <c r="E1024" s="123" t="s">
        <v>3993</v>
      </c>
      <c r="F1024" s="123" t="s">
        <v>3</v>
      </c>
      <c r="G1024" s="123">
        <v>1478600</v>
      </c>
      <c r="H1024" s="127"/>
      <c r="I1024" s="131" t="s">
        <v>3994</v>
      </c>
      <c r="J1024" s="127"/>
      <c r="K1024" s="127"/>
      <c r="L1024" s="127"/>
      <c r="M1024" s="127"/>
      <c r="N1024" s="133">
        <v>0</v>
      </c>
      <c r="O1024" s="133">
        <v>40.130000000000003</v>
      </c>
      <c r="P1024" s="127" t="s">
        <v>1369</v>
      </c>
    </row>
    <row r="1025" spans="1:16" ht="51">
      <c r="A1025" s="127">
        <v>15</v>
      </c>
      <c r="B1025" s="127"/>
      <c r="C1025" s="128" t="s">
        <v>692</v>
      </c>
      <c r="D1025" s="122">
        <v>42788</v>
      </c>
      <c r="E1025" s="123" t="s">
        <v>3995</v>
      </c>
      <c r="F1025" s="123" t="s">
        <v>3</v>
      </c>
      <c r="G1025" s="123">
        <v>1478601</v>
      </c>
      <c r="H1025" s="127"/>
      <c r="I1025" s="131" t="s">
        <v>3996</v>
      </c>
      <c r="J1025" s="127"/>
      <c r="K1025" s="127"/>
      <c r="L1025" s="127"/>
      <c r="M1025" s="127"/>
      <c r="N1025" s="133">
        <v>0</v>
      </c>
      <c r="O1025" s="133">
        <v>16.18</v>
      </c>
      <c r="P1025" s="127" t="s">
        <v>1369</v>
      </c>
    </row>
    <row r="1026" spans="1:16" ht="51">
      <c r="A1026" s="127">
        <v>15</v>
      </c>
      <c r="B1026" s="127"/>
      <c r="C1026" s="128" t="s">
        <v>692</v>
      </c>
      <c r="D1026" s="122">
        <v>42788</v>
      </c>
      <c r="E1026" s="123" t="s">
        <v>3997</v>
      </c>
      <c r="F1026" s="123" t="s">
        <v>3</v>
      </c>
      <c r="G1026" s="123">
        <v>1478602</v>
      </c>
      <c r="H1026" s="127"/>
      <c r="I1026" s="131" t="s">
        <v>3998</v>
      </c>
      <c r="J1026" s="127"/>
      <c r="K1026" s="127"/>
      <c r="L1026" s="127"/>
      <c r="M1026" s="127"/>
      <c r="N1026" s="133">
        <v>0</v>
      </c>
      <c r="O1026" s="133">
        <v>39.090000000000003</v>
      </c>
      <c r="P1026" s="127" t="s">
        <v>1369</v>
      </c>
    </row>
    <row r="1027" spans="1:16" ht="51">
      <c r="A1027" s="127">
        <v>15</v>
      </c>
      <c r="B1027" s="127"/>
      <c r="C1027" s="128" t="s">
        <v>692</v>
      </c>
      <c r="D1027" s="122">
        <v>42788</v>
      </c>
      <c r="E1027" s="123" t="s">
        <v>3999</v>
      </c>
      <c r="F1027" s="123" t="s">
        <v>3</v>
      </c>
      <c r="G1027" s="123">
        <v>1478603</v>
      </c>
      <c r="H1027" s="127"/>
      <c r="I1027" s="131" t="s">
        <v>4000</v>
      </c>
      <c r="J1027" s="127"/>
      <c r="K1027" s="127"/>
      <c r="L1027" s="127"/>
      <c r="M1027" s="127"/>
      <c r="N1027" s="133">
        <v>0</v>
      </c>
      <c r="O1027" s="133">
        <v>39.130000000000003</v>
      </c>
      <c r="P1027" s="127" t="s">
        <v>1369</v>
      </c>
    </row>
    <row r="1028" spans="1:16" ht="38.25">
      <c r="A1028" s="127">
        <v>15</v>
      </c>
      <c r="B1028" s="127"/>
      <c r="C1028" s="128" t="s">
        <v>692</v>
      </c>
      <c r="D1028" s="122">
        <v>42788</v>
      </c>
      <c r="E1028" s="123" t="s">
        <v>4001</v>
      </c>
      <c r="F1028" s="123" t="s">
        <v>3</v>
      </c>
      <c r="G1028" s="123">
        <v>1478604</v>
      </c>
      <c r="H1028" s="127"/>
      <c r="I1028" s="131" t="s">
        <v>4002</v>
      </c>
      <c r="J1028" s="127"/>
      <c r="K1028" s="127"/>
      <c r="L1028" s="127"/>
      <c r="M1028" s="127"/>
      <c r="N1028" s="133">
        <v>0</v>
      </c>
      <c r="O1028" s="133">
        <v>39.29</v>
      </c>
      <c r="P1028" s="127" t="s">
        <v>1369</v>
      </c>
    </row>
    <row r="1029" spans="1:16" ht="38.25">
      <c r="A1029" s="127">
        <v>15</v>
      </c>
      <c r="B1029" s="127"/>
      <c r="C1029" s="128" t="s">
        <v>692</v>
      </c>
      <c r="D1029" s="122">
        <v>42788</v>
      </c>
      <c r="E1029" s="123" t="s">
        <v>4003</v>
      </c>
      <c r="F1029" s="123" t="s">
        <v>3</v>
      </c>
      <c r="G1029" s="123">
        <v>1478605</v>
      </c>
      <c r="H1029" s="127"/>
      <c r="I1029" s="131" t="s">
        <v>4004</v>
      </c>
      <c r="J1029" s="127"/>
      <c r="K1029" s="127"/>
      <c r="L1029" s="127"/>
      <c r="M1029" s="127"/>
      <c r="N1029" s="133">
        <v>0</v>
      </c>
      <c r="O1029" s="133">
        <v>39.03</v>
      </c>
      <c r="P1029" s="127" t="s">
        <v>1369</v>
      </c>
    </row>
    <row r="1030" spans="1:16" ht="51">
      <c r="A1030" s="127">
        <v>15</v>
      </c>
      <c r="B1030" s="127"/>
      <c r="C1030" s="128" t="s">
        <v>692</v>
      </c>
      <c r="D1030" s="122">
        <v>42788</v>
      </c>
      <c r="E1030" s="123" t="s">
        <v>4005</v>
      </c>
      <c r="F1030" s="123" t="s">
        <v>3</v>
      </c>
      <c r="G1030" s="123">
        <v>1478607</v>
      </c>
      <c r="H1030" s="127"/>
      <c r="I1030" s="131" t="s">
        <v>4006</v>
      </c>
      <c r="J1030" s="127"/>
      <c r="K1030" s="127"/>
      <c r="L1030" s="127"/>
      <c r="M1030" s="127"/>
      <c r="N1030" s="133">
        <v>0</v>
      </c>
      <c r="O1030" s="133">
        <v>39.090000000000003</v>
      </c>
      <c r="P1030" s="127" t="s">
        <v>1369</v>
      </c>
    </row>
    <row r="1031" spans="1:16" ht="51">
      <c r="A1031" s="127">
        <v>15</v>
      </c>
      <c r="B1031" s="127"/>
      <c r="C1031" s="128" t="s">
        <v>692</v>
      </c>
      <c r="D1031" s="122">
        <v>42788</v>
      </c>
      <c r="E1031" s="123" t="s">
        <v>4007</v>
      </c>
      <c r="F1031" s="123" t="s">
        <v>3</v>
      </c>
      <c r="G1031" s="123">
        <v>1478609</v>
      </c>
      <c r="H1031" s="127"/>
      <c r="I1031" s="131" t="s">
        <v>4008</v>
      </c>
      <c r="J1031" s="127"/>
      <c r="K1031" s="127"/>
      <c r="L1031" s="127"/>
      <c r="M1031" s="127"/>
      <c r="N1031" s="133">
        <v>0</v>
      </c>
      <c r="O1031" s="133">
        <v>13.5</v>
      </c>
      <c r="P1031" s="127" t="s">
        <v>1369</v>
      </c>
    </row>
    <row r="1032" spans="1:16" ht="38.25">
      <c r="A1032" s="127">
        <v>15</v>
      </c>
      <c r="B1032" s="127"/>
      <c r="C1032" s="128" t="s">
        <v>692</v>
      </c>
      <c r="D1032" s="122">
        <v>42788</v>
      </c>
      <c r="E1032" s="123" t="s">
        <v>4009</v>
      </c>
      <c r="F1032" s="123" t="s">
        <v>3</v>
      </c>
      <c r="G1032" s="123">
        <v>1478610</v>
      </c>
      <c r="H1032" s="127"/>
      <c r="I1032" s="131" t="s">
        <v>4010</v>
      </c>
      <c r="J1032" s="127"/>
      <c r="K1032" s="127"/>
      <c r="L1032" s="127"/>
      <c r="M1032" s="127"/>
      <c r="N1032" s="133">
        <v>0</v>
      </c>
      <c r="O1032" s="133">
        <v>39.07</v>
      </c>
      <c r="P1032" s="127" t="s">
        <v>1369</v>
      </c>
    </row>
    <row r="1033" spans="1:16" ht="38.25">
      <c r="A1033" s="127">
        <v>15</v>
      </c>
      <c r="B1033" s="127"/>
      <c r="C1033" s="128" t="s">
        <v>692</v>
      </c>
      <c r="D1033" s="122">
        <v>42788</v>
      </c>
      <c r="E1033" s="123" t="s">
        <v>4011</v>
      </c>
      <c r="F1033" s="123" t="s">
        <v>3</v>
      </c>
      <c r="G1033" s="123">
        <v>1478611</v>
      </c>
      <c r="H1033" s="127"/>
      <c r="I1033" s="131" t="s">
        <v>4012</v>
      </c>
      <c r="J1033" s="127"/>
      <c r="K1033" s="127"/>
      <c r="L1033" s="127"/>
      <c r="M1033" s="127"/>
      <c r="N1033" s="133">
        <v>0</v>
      </c>
      <c r="O1033" s="133">
        <v>39.78</v>
      </c>
      <c r="P1033" s="127" t="s">
        <v>1369</v>
      </c>
    </row>
    <row r="1034" spans="1:16" ht="38.25">
      <c r="A1034" s="127">
        <v>15</v>
      </c>
      <c r="B1034" s="127"/>
      <c r="C1034" s="128" t="s">
        <v>692</v>
      </c>
      <c r="D1034" s="122">
        <v>42788</v>
      </c>
      <c r="E1034" s="123" t="s">
        <v>4013</v>
      </c>
      <c r="F1034" s="123" t="s">
        <v>3</v>
      </c>
      <c r="G1034" s="123">
        <v>1478612</v>
      </c>
      <c r="H1034" s="127"/>
      <c r="I1034" s="131" t="s">
        <v>4014</v>
      </c>
      <c r="J1034" s="127"/>
      <c r="K1034" s="127"/>
      <c r="L1034" s="127"/>
      <c r="M1034" s="127"/>
      <c r="N1034" s="133">
        <v>0</v>
      </c>
      <c r="O1034" s="133">
        <v>39.56</v>
      </c>
      <c r="P1034" s="127" t="s">
        <v>1369</v>
      </c>
    </row>
    <row r="1035" spans="1:16" ht="38.25">
      <c r="A1035" s="127">
        <v>592</v>
      </c>
      <c r="B1035" s="127"/>
      <c r="C1035" s="128" t="s">
        <v>863</v>
      </c>
      <c r="D1035" s="122">
        <v>42788</v>
      </c>
      <c r="E1035" s="123" t="s">
        <v>4015</v>
      </c>
      <c r="F1035" s="123" t="s">
        <v>3</v>
      </c>
      <c r="G1035" s="123">
        <v>1478633</v>
      </c>
      <c r="H1035" s="127"/>
      <c r="I1035" s="131" t="s">
        <v>4016</v>
      </c>
      <c r="J1035" s="127"/>
      <c r="K1035" s="127"/>
      <c r="L1035" s="127"/>
      <c r="M1035" s="127"/>
      <c r="N1035" s="133">
        <v>0</v>
      </c>
      <c r="O1035" s="133">
        <v>1</v>
      </c>
      <c r="P1035" s="127" t="s">
        <v>1369</v>
      </c>
    </row>
    <row r="1036" spans="1:16" ht="51">
      <c r="A1036" s="127" t="s">
        <v>620</v>
      </c>
      <c r="B1036" s="127"/>
      <c r="C1036" s="128" t="s">
        <v>714</v>
      </c>
      <c r="D1036" s="122">
        <v>42788</v>
      </c>
      <c r="E1036" s="123" t="s">
        <v>4017</v>
      </c>
      <c r="F1036" s="123" t="s">
        <v>3</v>
      </c>
      <c r="G1036" s="123">
        <v>1478668</v>
      </c>
      <c r="H1036" s="127"/>
      <c r="I1036" s="131" t="s">
        <v>4018</v>
      </c>
      <c r="J1036" s="127"/>
      <c r="K1036" s="127"/>
      <c r="L1036" s="127"/>
      <c r="M1036" s="127"/>
      <c r="N1036" s="133">
        <v>0</v>
      </c>
      <c r="O1036" s="133">
        <v>3170.9500000000003</v>
      </c>
      <c r="P1036" s="127" t="s">
        <v>1369</v>
      </c>
    </row>
    <row r="1037" spans="1:16" ht="38.25">
      <c r="A1037" s="127">
        <v>86</v>
      </c>
      <c r="B1037" s="127"/>
      <c r="C1037" s="128" t="s">
        <v>711</v>
      </c>
      <c r="D1037" s="122">
        <v>42788</v>
      </c>
      <c r="E1037" s="123" t="s">
        <v>4019</v>
      </c>
      <c r="F1037" s="123" t="s">
        <v>3</v>
      </c>
      <c r="G1037" s="123">
        <v>1478675</v>
      </c>
      <c r="H1037" s="127"/>
      <c r="I1037" s="131" t="s">
        <v>4020</v>
      </c>
      <c r="J1037" s="127"/>
      <c r="K1037" s="127"/>
      <c r="L1037" s="127"/>
      <c r="M1037" s="127"/>
      <c r="N1037" s="133">
        <v>0</v>
      </c>
      <c r="O1037" s="133">
        <v>137.26</v>
      </c>
      <c r="P1037" s="127" t="s">
        <v>1369</v>
      </c>
    </row>
    <row r="1038" spans="1:16" ht="51">
      <c r="A1038" s="127" t="s">
        <v>620</v>
      </c>
      <c r="B1038" s="127"/>
      <c r="C1038" s="128" t="s">
        <v>714</v>
      </c>
      <c r="D1038" s="122">
        <v>42788</v>
      </c>
      <c r="E1038" s="123" t="s">
        <v>4021</v>
      </c>
      <c r="F1038" s="123" t="s">
        <v>3</v>
      </c>
      <c r="G1038" s="123">
        <v>1478676</v>
      </c>
      <c r="H1038" s="127"/>
      <c r="I1038" s="131" t="s">
        <v>4022</v>
      </c>
      <c r="J1038" s="127"/>
      <c r="K1038" s="127"/>
      <c r="L1038" s="127"/>
      <c r="M1038" s="127"/>
      <c r="N1038" s="133">
        <v>0</v>
      </c>
      <c r="O1038" s="133">
        <v>1743.7</v>
      </c>
      <c r="P1038" s="127" t="s">
        <v>1369</v>
      </c>
    </row>
    <row r="1039" spans="1:16" ht="51">
      <c r="A1039" s="127">
        <v>283</v>
      </c>
      <c r="B1039" s="127"/>
      <c r="C1039" s="128" t="s">
        <v>146</v>
      </c>
      <c r="D1039" s="122">
        <v>42789</v>
      </c>
      <c r="E1039" s="123" t="s">
        <v>4023</v>
      </c>
      <c r="F1039" s="123" t="s">
        <v>3</v>
      </c>
      <c r="G1039" s="123">
        <v>1478977</v>
      </c>
      <c r="H1039" s="127"/>
      <c r="I1039" s="131" t="s">
        <v>4024</v>
      </c>
      <c r="J1039" s="127"/>
      <c r="K1039" s="127"/>
      <c r="L1039" s="127"/>
      <c r="M1039" s="127"/>
      <c r="N1039" s="133">
        <v>0</v>
      </c>
      <c r="O1039" s="133">
        <v>2181</v>
      </c>
      <c r="P1039" s="127" t="s">
        <v>1369</v>
      </c>
    </row>
    <row r="1040" spans="1:16" ht="51">
      <c r="A1040" s="127" t="s">
        <v>620</v>
      </c>
      <c r="B1040" s="127"/>
      <c r="C1040" s="128" t="s">
        <v>714</v>
      </c>
      <c r="D1040" s="122">
        <v>42789</v>
      </c>
      <c r="E1040" s="123" t="s">
        <v>4025</v>
      </c>
      <c r="F1040" s="123" t="s">
        <v>3</v>
      </c>
      <c r="G1040" s="123">
        <v>1478882</v>
      </c>
      <c r="H1040" s="127"/>
      <c r="I1040" s="131" t="s">
        <v>4026</v>
      </c>
      <c r="J1040" s="127"/>
      <c r="K1040" s="127"/>
      <c r="L1040" s="127"/>
      <c r="M1040" s="127"/>
      <c r="N1040" s="133">
        <v>0</v>
      </c>
      <c r="O1040" s="133">
        <v>6462.04</v>
      </c>
      <c r="P1040" s="127" t="s">
        <v>1369</v>
      </c>
    </row>
    <row r="1041" spans="1:16" ht="51">
      <c r="A1041" s="127" t="s">
        <v>620</v>
      </c>
      <c r="B1041" s="127"/>
      <c r="C1041" s="128" t="s">
        <v>714</v>
      </c>
      <c r="D1041" s="122">
        <v>42789</v>
      </c>
      <c r="E1041" s="123" t="s">
        <v>4027</v>
      </c>
      <c r="F1041" s="123" t="s">
        <v>3</v>
      </c>
      <c r="G1041" s="123">
        <v>1479045</v>
      </c>
      <c r="H1041" s="127"/>
      <c r="I1041" s="131" t="s">
        <v>4028</v>
      </c>
      <c r="J1041" s="127"/>
      <c r="K1041" s="127"/>
      <c r="L1041" s="127"/>
      <c r="M1041" s="127"/>
      <c r="N1041" s="133">
        <v>0</v>
      </c>
      <c r="O1041" s="133">
        <v>999.33</v>
      </c>
      <c r="P1041" s="127" t="s">
        <v>1369</v>
      </c>
    </row>
    <row r="1042" spans="1:16" ht="51">
      <c r="A1042" s="127" t="s">
        <v>620</v>
      </c>
      <c r="B1042" s="127"/>
      <c r="C1042" s="128" t="s">
        <v>714</v>
      </c>
      <c r="D1042" s="122">
        <v>42789</v>
      </c>
      <c r="E1042" s="123" t="s">
        <v>4029</v>
      </c>
      <c r="F1042" s="123" t="s">
        <v>3</v>
      </c>
      <c r="G1042" s="123">
        <v>1479047</v>
      </c>
      <c r="H1042" s="127"/>
      <c r="I1042" s="131" t="s">
        <v>4030</v>
      </c>
      <c r="J1042" s="127"/>
      <c r="K1042" s="127"/>
      <c r="L1042" s="127"/>
      <c r="M1042" s="127"/>
      <c r="N1042" s="133">
        <v>0</v>
      </c>
      <c r="O1042" s="133">
        <v>2997.54</v>
      </c>
      <c r="P1042" s="127" t="s">
        <v>1369</v>
      </c>
    </row>
    <row r="1043" spans="1:16" ht="51">
      <c r="A1043" s="127" t="s">
        <v>620</v>
      </c>
      <c r="B1043" s="127"/>
      <c r="C1043" s="128" t="s">
        <v>714</v>
      </c>
      <c r="D1043" s="122">
        <v>42789</v>
      </c>
      <c r="E1043" s="123" t="s">
        <v>4031</v>
      </c>
      <c r="F1043" s="123" t="s">
        <v>3</v>
      </c>
      <c r="G1043" s="123">
        <v>1479048</v>
      </c>
      <c r="H1043" s="127"/>
      <c r="I1043" s="131" t="s">
        <v>4032</v>
      </c>
      <c r="J1043" s="127"/>
      <c r="K1043" s="127"/>
      <c r="L1043" s="127"/>
      <c r="M1043" s="127"/>
      <c r="N1043" s="133">
        <v>0</v>
      </c>
      <c r="O1043" s="133">
        <v>126.71000000000001</v>
      </c>
      <c r="P1043" s="127" t="s">
        <v>1369</v>
      </c>
    </row>
    <row r="1044" spans="1:16" ht="51">
      <c r="A1044" s="127" t="s">
        <v>620</v>
      </c>
      <c r="B1044" s="127"/>
      <c r="C1044" s="128" t="s">
        <v>714</v>
      </c>
      <c r="D1044" s="122">
        <v>42789</v>
      </c>
      <c r="E1044" s="123" t="s">
        <v>4033</v>
      </c>
      <c r="F1044" s="123" t="s">
        <v>3</v>
      </c>
      <c r="G1044" s="123">
        <v>1479134</v>
      </c>
      <c r="H1044" s="127"/>
      <c r="I1044" s="131" t="s">
        <v>4034</v>
      </c>
      <c r="J1044" s="127"/>
      <c r="K1044" s="127"/>
      <c r="L1044" s="127"/>
      <c r="M1044" s="127"/>
      <c r="N1044" s="133">
        <v>0</v>
      </c>
      <c r="O1044" s="133">
        <v>504.78000000000003</v>
      </c>
      <c r="P1044" s="127" t="s">
        <v>1369</v>
      </c>
    </row>
    <row r="1045" spans="1:16" ht="51">
      <c r="A1045" s="127" t="s">
        <v>623</v>
      </c>
      <c r="B1045" s="127"/>
      <c r="C1045" s="128" t="s">
        <v>716</v>
      </c>
      <c r="D1045" s="122">
        <v>42790</v>
      </c>
      <c r="E1045" s="123" t="s">
        <v>4035</v>
      </c>
      <c r="F1045" s="123" t="s">
        <v>3</v>
      </c>
      <c r="G1045" s="123">
        <v>1479343</v>
      </c>
      <c r="H1045" s="127"/>
      <c r="I1045" s="131" t="s">
        <v>4036</v>
      </c>
      <c r="J1045" s="127"/>
      <c r="K1045" s="127"/>
      <c r="L1045" s="127"/>
      <c r="M1045" s="127"/>
      <c r="N1045" s="133">
        <v>0</v>
      </c>
      <c r="O1045" s="133">
        <v>8962</v>
      </c>
      <c r="P1045" s="127" t="s">
        <v>1369</v>
      </c>
    </row>
    <row r="1046" spans="1:16" ht="38.25">
      <c r="A1046" s="127">
        <v>283</v>
      </c>
      <c r="B1046" s="127"/>
      <c r="C1046" s="128" t="s">
        <v>146</v>
      </c>
      <c r="D1046" s="122">
        <v>42790</v>
      </c>
      <c r="E1046" s="123" t="s">
        <v>4037</v>
      </c>
      <c r="F1046" s="123" t="s">
        <v>3</v>
      </c>
      <c r="G1046" s="123">
        <v>1479376</v>
      </c>
      <c r="H1046" s="127"/>
      <c r="I1046" s="131" t="s">
        <v>4038</v>
      </c>
      <c r="J1046" s="127"/>
      <c r="K1046" s="127"/>
      <c r="L1046" s="127"/>
      <c r="M1046" s="127"/>
      <c r="N1046" s="133">
        <v>0</v>
      </c>
      <c r="O1046" s="133">
        <v>193</v>
      </c>
      <c r="P1046" s="127" t="s">
        <v>1369</v>
      </c>
    </row>
    <row r="1047" spans="1:16" ht="51">
      <c r="A1047" s="127" t="s">
        <v>620</v>
      </c>
      <c r="B1047" s="127"/>
      <c r="C1047" s="128" t="s">
        <v>714</v>
      </c>
      <c r="D1047" s="122">
        <v>42790</v>
      </c>
      <c r="E1047" s="123" t="s">
        <v>4039</v>
      </c>
      <c r="F1047" s="123" t="s">
        <v>3</v>
      </c>
      <c r="G1047" s="123">
        <v>1479385</v>
      </c>
      <c r="H1047" s="127"/>
      <c r="I1047" s="131" t="s">
        <v>4040</v>
      </c>
      <c r="J1047" s="127"/>
      <c r="K1047" s="127"/>
      <c r="L1047" s="127"/>
      <c r="M1047" s="127"/>
      <c r="N1047" s="133">
        <v>0</v>
      </c>
      <c r="O1047" s="133">
        <v>7271.97</v>
      </c>
      <c r="P1047" s="127" t="s">
        <v>1369</v>
      </c>
    </row>
    <row r="1048" spans="1:16" ht="51">
      <c r="A1048" s="127" t="s">
        <v>620</v>
      </c>
      <c r="B1048" s="127"/>
      <c r="C1048" s="128" t="s">
        <v>714</v>
      </c>
      <c r="D1048" s="122">
        <v>42790</v>
      </c>
      <c r="E1048" s="123" t="s">
        <v>4041</v>
      </c>
      <c r="F1048" s="123" t="s">
        <v>3</v>
      </c>
      <c r="G1048" s="123">
        <v>1479389</v>
      </c>
      <c r="H1048" s="127"/>
      <c r="I1048" s="131" t="s">
        <v>4042</v>
      </c>
      <c r="J1048" s="127"/>
      <c r="K1048" s="127"/>
      <c r="L1048" s="127"/>
      <c r="M1048" s="127"/>
      <c r="N1048" s="133">
        <v>0</v>
      </c>
      <c r="O1048" s="133">
        <v>3857.69</v>
      </c>
      <c r="P1048" s="127" t="s">
        <v>1369</v>
      </c>
    </row>
    <row r="1049" spans="1:16" ht="38.25">
      <c r="A1049" s="127">
        <v>283</v>
      </c>
      <c r="B1049" s="127"/>
      <c r="C1049" s="128" t="s">
        <v>146</v>
      </c>
      <c r="D1049" s="122">
        <v>42790</v>
      </c>
      <c r="E1049" s="123" t="s">
        <v>4043</v>
      </c>
      <c r="F1049" s="123" t="s">
        <v>3</v>
      </c>
      <c r="G1049" s="123">
        <v>1479390</v>
      </c>
      <c r="H1049" s="127"/>
      <c r="I1049" s="131" t="s">
        <v>4044</v>
      </c>
      <c r="J1049" s="127"/>
      <c r="K1049" s="127"/>
      <c r="L1049" s="127"/>
      <c r="M1049" s="127"/>
      <c r="N1049" s="133">
        <v>0</v>
      </c>
      <c r="O1049" s="133">
        <v>1665</v>
      </c>
      <c r="P1049" s="127" t="s">
        <v>1369</v>
      </c>
    </row>
    <row r="1050" spans="1:16" ht="51">
      <c r="A1050" s="127" t="s">
        <v>620</v>
      </c>
      <c r="B1050" s="127"/>
      <c r="C1050" s="128" t="s">
        <v>714</v>
      </c>
      <c r="D1050" s="122">
        <v>42790</v>
      </c>
      <c r="E1050" s="123" t="s">
        <v>4045</v>
      </c>
      <c r="F1050" s="123" t="s">
        <v>3</v>
      </c>
      <c r="G1050" s="123">
        <v>1479395</v>
      </c>
      <c r="H1050" s="127"/>
      <c r="I1050" s="131" t="s">
        <v>4046</v>
      </c>
      <c r="J1050" s="127"/>
      <c r="K1050" s="127"/>
      <c r="L1050" s="127"/>
      <c r="M1050" s="127"/>
      <c r="N1050" s="133">
        <v>0</v>
      </c>
      <c r="O1050" s="133">
        <v>7271.97</v>
      </c>
      <c r="P1050" s="127" t="s">
        <v>1369</v>
      </c>
    </row>
    <row r="1051" spans="1:16" ht="51">
      <c r="A1051" s="127" t="s">
        <v>620</v>
      </c>
      <c r="B1051" s="127"/>
      <c r="C1051" s="128" t="s">
        <v>714</v>
      </c>
      <c r="D1051" s="122">
        <v>42790</v>
      </c>
      <c r="E1051" s="123" t="s">
        <v>4047</v>
      </c>
      <c r="F1051" s="123" t="s">
        <v>3</v>
      </c>
      <c r="G1051" s="123">
        <v>1479416</v>
      </c>
      <c r="H1051" s="127"/>
      <c r="I1051" s="131" t="s">
        <v>4048</v>
      </c>
      <c r="J1051" s="127"/>
      <c r="K1051" s="127"/>
      <c r="L1051" s="127"/>
      <c r="M1051" s="127"/>
      <c r="N1051" s="133">
        <v>0</v>
      </c>
      <c r="O1051" s="133">
        <v>100</v>
      </c>
      <c r="P1051" s="127" t="s">
        <v>1369</v>
      </c>
    </row>
    <row r="1052" spans="1:16" ht="51">
      <c r="A1052" s="127" t="s">
        <v>620</v>
      </c>
      <c r="B1052" s="127"/>
      <c r="C1052" s="128" t="s">
        <v>714</v>
      </c>
      <c r="D1052" s="122">
        <v>42790</v>
      </c>
      <c r="E1052" s="123" t="s">
        <v>4049</v>
      </c>
      <c r="F1052" s="123" t="s">
        <v>3</v>
      </c>
      <c r="G1052" s="123">
        <v>1479417</v>
      </c>
      <c r="H1052" s="127"/>
      <c r="I1052" s="131" t="s">
        <v>4050</v>
      </c>
      <c r="J1052" s="127"/>
      <c r="K1052" s="127"/>
      <c r="L1052" s="127"/>
      <c r="M1052" s="127"/>
      <c r="N1052" s="133">
        <v>0</v>
      </c>
      <c r="O1052" s="133">
        <v>1029.52</v>
      </c>
      <c r="P1052" s="127" t="s">
        <v>1369</v>
      </c>
    </row>
    <row r="1053" spans="1:16" ht="51">
      <c r="A1053" s="127" t="s">
        <v>620</v>
      </c>
      <c r="B1053" s="127"/>
      <c r="C1053" s="128" t="s">
        <v>714</v>
      </c>
      <c r="D1053" s="122">
        <v>42790</v>
      </c>
      <c r="E1053" s="123" t="s">
        <v>4051</v>
      </c>
      <c r="F1053" s="123" t="s">
        <v>3</v>
      </c>
      <c r="G1053" s="123">
        <v>1479326</v>
      </c>
      <c r="H1053" s="127"/>
      <c r="I1053" s="131" t="s">
        <v>3499</v>
      </c>
      <c r="J1053" s="127"/>
      <c r="K1053" s="127"/>
      <c r="L1053" s="127"/>
      <c r="M1053" s="127"/>
      <c r="N1053" s="133">
        <v>0</v>
      </c>
      <c r="O1053" s="133">
        <v>1628</v>
      </c>
      <c r="P1053" s="127" t="s">
        <v>1369</v>
      </c>
    </row>
    <row r="1054" spans="1:16" ht="51">
      <c r="A1054" s="127" t="s">
        <v>620</v>
      </c>
      <c r="B1054" s="127"/>
      <c r="C1054" s="128" t="s">
        <v>714</v>
      </c>
      <c r="D1054" s="122">
        <v>42790</v>
      </c>
      <c r="E1054" s="123" t="s">
        <v>4052</v>
      </c>
      <c r="F1054" s="123" t="s">
        <v>3</v>
      </c>
      <c r="G1054" s="123">
        <v>1479332</v>
      </c>
      <c r="H1054" s="127"/>
      <c r="I1054" s="131" t="s">
        <v>4053</v>
      </c>
      <c r="J1054" s="127"/>
      <c r="K1054" s="127"/>
      <c r="L1054" s="127"/>
      <c r="M1054" s="127"/>
      <c r="N1054" s="133">
        <v>0</v>
      </c>
      <c r="O1054" s="133">
        <v>4327.54</v>
      </c>
      <c r="P1054" s="127" t="s">
        <v>1369</v>
      </c>
    </row>
    <row r="1055" spans="1:16" ht="51">
      <c r="A1055" s="127" t="s">
        <v>620</v>
      </c>
      <c r="B1055" s="127"/>
      <c r="C1055" s="128" t="s">
        <v>714</v>
      </c>
      <c r="D1055" s="122">
        <v>42790</v>
      </c>
      <c r="E1055" s="123" t="s">
        <v>4054</v>
      </c>
      <c r="F1055" s="123" t="s">
        <v>3</v>
      </c>
      <c r="G1055" s="123">
        <v>1479361</v>
      </c>
      <c r="H1055" s="127"/>
      <c r="I1055" s="131" t="s">
        <v>4055</v>
      </c>
      <c r="J1055" s="127"/>
      <c r="K1055" s="127"/>
      <c r="L1055" s="127"/>
      <c r="M1055" s="127"/>
      <c r="N1055" s="133">
        <v>0</v>
      </c>
      <c r="O1055" s="133">
        <v>1528.24</v>
      </c>
      <c r="P1055" s="127" t="s">
        <v>1369</v>
      </c>
    </row>
    <row r="1056" spans="1:16" ht="38.25">
      <c r="A1056" s="127">
        <v>15</v>
      </c>
      <c r="B1056" s="127"/>
      <c r="C1056" s="128" t="s">
        <v>692</v>
      </c>
      <c r="D1056" s="122">
        <v>42790</v>
      </c>
      <c r="E1056" s="123" t="s">
        <v>4056</v>
      </c>
      <c r="F1056" s="123" t="s">
        <v>3</v>
      </c>
      <c r="G1056" s="123">
        <v>1479392</v>
      </c>
      <c r="H1056" s="127"/>
      <c r="I1056" s="131" t="s">
        <v>4057</v>
      </c>
      <c r="J1056" s="127"/>
      <c r="K1056" s="127"/>
      <c r="L1056" s="127"/>
      <c r="M1056" s="127"/>
      <c r="N1056" s="133">
        <v>0</v>
      </c>
      <c r="O1056" s="133">
        <v>1703.23</v>
      </c>
      <c r="P1056" s="127" t="s">
        <v>1369</v>
      </c>
    </row>
    <row r="1057" spans="1:16" ht="51">
      <c r="A1057" s="127" t="s">
        <v>620</v>
      </c>
      <c r="B1057" s="127"/>
      <c r="C1057" s="128" t="s">
        <v>714</v>
      </c>
      <c r="D1057" s="122">
        <v>42790</v>
      </c>
      <c r="E1057" s="123" t="s">
        <v>4058</v>
      </c>
      <c r="F1057" s="123" t="s">
        <v>3</v>
      </c>
      <c r="G1057" s="123">
        <v>1479433</v>
      </c>
      <c r="H1057" s="127"/>
      <c r="I1057" s="131" t="s">
        <v>4059</v>
      </c>
      <c r="J1057" s="127"/>
      <c r="K1057" s="127"/>
      <c r="L1057" s="127"/>
      <c r="M1057" s="127"/>
      <c r="N1057" s="133">
        <v>0</v>
      </c>
      <c r="O1057" s="133">
        <v>465.6</v>
      </c>
      <c r="P1057" s="127" t="s">
        <v>1369</v>
      </c>
    </row>
    <row r="1058" spans="1:16" ht="51">
      <c r="A1058" s="127" t="s">
        <v>620</v>
      </c>
      <c r="B1058" s="127"/>
      <c r="C1058" s="128" t="s">
        <v>714</v>
      </c>
      <c r="D1058" s="122">
        <v>42790</v>
      </c>
      <c r="E1058" s="123" t="s">
        <v>4060</v>
      </c>
      <c r="F1058" s="123" t="s">
        <v>3</v>
      </c>
      <c r="G1058" s="123">
        <v>1479454</v>
      </c>
      <c r="H1058" s="127"/>
      <c r="I1058" s="131" t="s">
        <v>4061</v>
      </c>
      <c r="J1058" s="127"/>
      <c r="K1058" s="127"/>
      <c r="L1058" s="127"/>
      <c r="M1058" s="127"/>
      <c r="N1058" s="133">
        <v>0</v>
      </c>
      <c r="O1058" s="133">
        <v>600</v>
      </c>
      <c r="P1058" s="127" t="s">
        <v>1369</v>
      </c>
    </row>
    <row r="1059" spans="1:16" ht="51">
      <c r="A1059" s="127">
        <v>15</v>
      </c>
      <c r="B1059" s="127"/>
      <c r="C1059" s="128" t="s">
        <v>692</v>
      </c>
      <c r="D1059" s="122">
        <v>42790</v>
      </c>
      <c r="E1059" s="123" t="s">
        <v>4062</v>
      </c>
      <c r="F1059" s="123" t="s">
        <v>3</v>
      </c>
      <c r="G1059" s="123">
        <v>1479536</v>
      </c>
      <c r="H1059" s="127"/>
      <c r="I1059" s="131" t="s">
        <v>4063</v>
      </c>
      <c r="J1059" s="127"/>
      <c r="K1059" s="127"/>
      <c r="L1059" s="127"/>
      <c r="M1059" s="127"/>
      <c r="N1059" s="133">
        <v>0</v>
      </c>
      <c r="O1059" s="133">
        <v>117</v>
      </c>
      <c r="P1059" s="127" t="s">
        <v>1369</v>
      </c>
    </row>
    <row r="1060" spans="1:16" ht="51">
      <c r="A1060" s="127" t="s">
        <v>620</v>
      </c>
      <c r="B1060" s="127"/>
      <c r="C1060" s="128" t="s">
        <v>714</v>
      </c>
      <c r="D1060" s="122">
        <v>42795</v>
      </c>
      <c r="E1060" s="123" t="s">
        <v>2845</v>
      </c>
      <c r="F1060" s="123" t="s">
        <v>3</v>
      </c>
      <c r="G1060" s="123">
        <v>1479774</v>
      </c>
      <c r="H1060" s="127"/>
      <c r="I1060" s="131" t="s">
        <v>2846</v>
      </c>
      <c r="J1060" s="127"/>
      <c r="K1060" s="127"/>
      <c r="L1060" s="127"/>
      <c r="M1060" s="127"/>
      <c r="N1060" s="133">
        <v>0</v>
      </c>
      <c r="O1060" s="133">
        <v>1940.27</v>
      </c>
      <c r="P1060" s="127" t="s">
        <v>1369</v>
      </c>
    </row>
    <row r="1061" spans="1:16" ht="51">
      <c r="A1061" s="127" t="s">
        <v>620</v>
      </c>
      <c r="B1061" s="127"/>
      <c r="C1061" s="128" t="s">
        <v>714</v>
      </c>
      <c r="D1061" s="122">
        <v>42795</v>
      </c>
      <c r="E1061" s="123" t="s">
        <v>2338</v>
      </c>
      <c r="F1061" s="123" t="s">
        <v>3</v>
      </c>
      <c r="G1061" s="123">
        <v>1479712</v>
      </c>
      <c r="H1061" s="127"/>
      <c r="I1061" s="131" t="s">
        <v>1333</v>
      </c>
      <c r="J1061" s="127"/>
      <c r="K1061" s="127"/>
      <c r="L1061" s="127"/>
      <c r="M1061" s="127"/>
      <c r="N1061" s="133">
        <v>0</v>
      </c>
      <c r="O1061" s="133">
        <v>711.18000000000006</v>
      </c>
      <c r="P1061" s="127" t="s">
        <v>1369</v>
      </c>
    </row>
    <row r="1062" spans="1:16" ht="51">
      <c r="A1062" s="127">
        <v>15</v>
      </c>
      <c r="B1062" s="127"/>
      <c r="C1062" s="128" t="s">
        <v>692</v>
      </c>
      <c r="D1062" s="122">
        <v>42795</v>
      </c>
      <c r="E1062" s="123" t="s">
        <v>1506</v>
      </c>
      <c r="F1062" s="123" t="s">
        <v>3</v>
      </c>
      <c r="G1062" s="123">
        <v>1479963</v>
      </c>
      <c r="H1062" s="127"/>
      <c r="I1062" s="131" t="s">
        <v>1507</v>
      </c>
      <c r="J1062" s="127"/>
      <c r="K1062" s="127"/>
      <c r="L1062" s="127"/>
      <c r="M1062" s="127"/>
      <c r="N1062" s="133">
        <v>0</v>
      </c>
      <c r="O1062" s="133">
        <v>302.60000000000002</v>
      </c>
      <c r="P1062" s="127" t="s">
        <v>1369</v>
      </c>
    </row>
    <row r="1063" spans="1:16" ht="51">
      <c r="A1063" s="127">
        <v>47</v>
      </c>
      <c r="B1063" s="127"/>
      <c r="C1063" s="128" t="s">
        <v>700</v>
      </c>
      <c r="D1063" s="122">
        <v>42796</v>
      </c>
      <c r="E1063" s="123" t="s">
        <v>1559</v>
      </c>
      <c r="F1063" s="123" t="s">
        <v>3</v>
      </c>
      <c r="G1063" s="123">
        <v>1480093</v>
      </c>
      <c r="H1063" s="127"/>
      <c r="I1063" s="131" t="s">
        <v>1560</v>
      </c>
      <c r="J1063" s="127"/>
      <c r="K1063" s="127"/>
      <c r="L1063" s="127"/>
      <c r="M1063" s="127"/>
      <c r="N1063" s="133">
        <v>0</v>
      </c>
      <c r="O1063" s="133">
        <v>14519.36</v>
      </c>
      <c r="P1063" s="127" t="s">
        <v>1369</v>
      </c>
    </row>
    <row r="1064" spans="1:16" ht="63.75">
      <c r="A1064" s="127">
        <v>86</v>
      </c>
      <c r="B1064" s="127"/>
      <c r="C1064" s="128" t="s">
        <v>711</v>
      </c>
      <c r="D1064" s="122">
        <v>42796</v>
      </c>
      <c r="E1064" s="123" t="s">
        <v>1604</v>
      </c>
      <c r="F1064" s="123" t="s">
        <v>3</v>
      </c>
      <c r="G1064" s="123">
        <v>1480179</v>
      </c>
      <c r="H1064" s="127"/>
      <c r="I1064" s="131" t="s">
        <v>1605</v>
      </c>
      <c r="J1064" s="127"/>
      <c r="K1064" s="127"/>
      <c r="L1064" s="127"/>
      <c r="M1064" s="127"/>
      <c r="N1064" s="133">
        <v>0</v>
      </c>
      <c r="O1064" s="133">
        <v>121859</v>
      </c>
      <c r="P1064" s="127" t="s">
        <v>1369</v>
      </c>
    </row>
    <row r="1065" spans="1:16" ht="51">
      <c r="A1065" s="127" t="s">
        <v>620</v>
      </c>
      <c r="B1065" s="127"/>
      <c r="C1065" s="128" t="s">
        <v>714</v>
      </c>
      <c r="D1065" s="122">
        <v>42796</v>
      </c>
      <c r="E1065" s="123" t="s">
        <v>2339</v>
      </c>
      <c r="F1065" s="123" t="s">
        <v>3</v>
      </c>
      <c r="G1065" s="123">
        <v>1480108</v>
      </c>
      <c r="H1065" s="127"/>
      <c r="I1065" s="131" t="s">
        <v>1292</v>
      </c>
      <c r="J1065" s="127"/>
      <c r="K1065" s="127"/>
      <c r="L1065" s="127"/>
      <c r="M1065" s="127"/>
      <c r="N1065" s="133">
        <v>0</v>
      </c>
      <c r="O1065" s="133">
        <v>545</v>
      </c>
      <c r="P1065" s="127" t="s">
        <v>1369</v>
      </c>
    </row>
    <row r="1066" spans="1:16" ht="51">
      <c r="A1066" s="127" t="s">
        <v>620</v>
      </c>
      <c r="B1066" s="127"/>
      <c r="C1066" s="128" t="s">
        <v>714</v>
      </c>
      <c r="D1066" s="122">
        <v>42796</v>
      </c>
      <c r="E1066" s="123" t="s">
        <v>2340</v>
      </c>
      <c r="F1066" s="123" t="s">
        <v>3</v>
      </c>
      <c r="G1066" s="123">
        <v>1480121</v>
      </c>
      <c r="H1066" s="127"/>
      <c r="I1066" s="131" t="s">
        <v>2341</v>
      </c>
      <c r="J1066" s="127"/>
      <c r="K1066" s="127"/>
      <c r="L1066" s="127"/>
      <c r="M1066" s="127"/>
      <c r="N1066" s="133">
        <v>0</v>
      </c>
      <c r="O1066" s="133">
        <v>38164.950000000004</v>
      </c>
      <c r="P1066" s="127" t="s">
        <v>1369</v>
      </c>
    </row>
    <row r="1067" spans="1:16" ht="51">
      <c r="A1067" s="127" t="s">
        <v>620</v>
      </c>
      <c r="B1067" s="127"/>
      <c r="C1067" s="128" t="s">
        <v>714</v>
      </c>
      <c r="D1067" s="122">
        <v>42796</v>
      </c>
      <c r="E1067" s="123" t="s">
        <v>2342</v>
      </c>
      <c r="F1067" s="123" t="s">
        <v>3</v>
      </c>
      <c r="G1067" s="123">
        <v>1480125</v>
      </c>
      <c r="H1067" s="127"/>
      <c r="I1067" s="131" t="s">
        <v>2343</v>
      </c>
      <c r="J1067" s="127"/>
      <c r="K1067" s="127"/>
      <c r="L1067" s="127"/>
      <c r="M1067" s="127"/>
      <c r="N1067" s="133">
        <v>0</v>
      </c>
      <c r="O1067" s="133">
        <v>486.06</v>
      </c>
      <c r="P1067" s="127" t="s">
        <v>1369</v>
      </c>
    </row>
    <row r="1068" spans="1:16" ht="51">
      <c r="A1068" s="127" t="s">
        <v>620</v>
      </c>
      <c r="B1068" s="127"/>
      <c r="C1068" s="128" t="s">
        <v>714</v>
      </c>
      <c r="D1068" s="122">
        <v>42796</v>
      </c>
      <c r="E1068" s="123" t="s">
        <v>2344</v>
      </c>
      <c r="F1068" s="123" t="s">
        <v>3</v>
      </c>
      <c r="G1068" s="123">
        <v>1480131</v>
      </c>
      <c r="H1068" s="127"/>
      <c r="I1068" s="131" t="s">
        <v>2345</v>
      </c>
      <c r="J1068" s="127"/>
      <c r="K1068" s="127"/>
      <c r="L1068" s="127"/>
      <c r="M1068" s="127"/>
      <c r="N1068" s="133">
        <v>0</v>
      </c>
      <c r="O1068" s="133">
        <v>6410.1</v>
      </c>
      <c r="P1068" s="127" t="s">
        <v>1369</v>
      </c>
    </row>
    <row r="1069" spans="1:16" ht="38.25">
      <c r="A1069" s="127">
        <v>15</v>
      </c>
      <c r="B1069" s="127"/>
      <c r="C1069" s="128" t="s">
        <v>692</v>
      </c>
      <c r="D1069" s="122">
        <v>42796</v>
      </c>
      <c r="E1069" s="123" t="s">
        <v>1508</v>
      </c>
      <c r="F1069" s="123" t="s">
        <v>3</v>
      </c>
      <c r="G1069" s="123">
        <v>1480154</v>
      </c>
      <c r="H1069" s="127"/>
      <c r="I1069" s="131" t="s">
        <v>1509</v>
      </c>
      <c r="J1069" s="127"/>
      <c r="K1069" s="127"/>
      <c r="L1069" s="127"/>
      <c r="M1069" s="127"/>
      <c r="N1069" s="133">
        <v>0</v>
      </c>
      <c r="O1069" s="133">
        <v>1232.8</v>
      </c>
      <c r="P1069" s="127" t="s">
        <v>1369</v>
      </c>
    </row>
    <row r="1070" spans="1:16" ht="63.75">
      <c r="A1070" s="127">
        <v>512</v>
      </c>
      <c r="B1070" s="127"/>
      <c r="C1070" s="128" t="s">
        <v>841</v>
      </c>
      <c r="D1070" s="122">
        <v>42796</v>
      </c>
      <c r="E1070" s="123" t="s">
        <v>1778</v>
      </c>
      <c r="F1070" s="123" t="s">
        <v>3</v>
      </c>
      <c r="G1070" s="123">
        <v>1480165</v>
      </c>
      <c r="H1070" s="127"/>
      <c r="I1070" s="131" t="s">
        <v>1779</v>
      </c>
      <c r="J1070" s="127"/>
      <c r="K1070" s="127"/>
      <c r="L1070" s="127"/>
      <c r="M1070" s="127"/>
      <c r="N1070" s="133">
        <v>0</v>
      </c>
      <c r="O1070" s="133">
        <v>16.79</v>
      </c>
      <c r="P1070" s="127" t="s">
        <v>1369</v>
      </c>
    </row>
    <row r="1071" spans="1:16" ht="51">
      <c r="A1071" s="127" t="s">
        <v>620</v>
      </c>
      <c r="B1071" s="127"/>
      <c r="C1071" s="128" t="s">
        <v>714</v>
      </c>
      <c r="D1071" s="122">
        <v>42796</v>
      </c>
      <c r="E1071" s="123" t="s">
        <v>2346</v>
      </c>
      <c r="F1071" s="123" t="s">
        <v>3</v>
      </c>
      <c r="G1071" s="123">
        <v>1480187</v>
      </c>
      <c r="H1071" s="127"/>
      <c r="I1071" s="131" t="s">
        <v>2347</v>
      </c>
      <c r="J1071" s="127"/>
      <c r="K1071" s="127"/>
      <c r="L1071" s="127"/>
      <c r="M1071" s="127"/>
      <c r="N1071" s="133">
        <v>0</v>
      </c>
      <c r="O1071" s="133">
        <v>1000</v>
      </c>
      <c r="P1071" s="127" t="s">
        <v>1369</v>
      </c>
    </row>
    <row r="1072" spans="1:16" ht="51">
      <c r="A1072" s="127" t="s">
        <v>620</v>
      </c>
      <c r="B1072" s="127"/>
      <c r="C1072" s="128" t="s">
        <v>714</v>
      </c>
      <c r="D1072" s="122">
        <v>42796</v>
      </c>
      <c r="E1072" s="123" t="s">
        <v>2348</v>
      </c>
      <c r="F1072" s="123" t="s">
        <v>3</v>
      </c>
      <c r="G1072" s="123">
        <v>1480191</v>
      </c>
      <c r="H1072" s="127"/>
      <c r="I1072" s="131" t="s">
        <v>2349</v>
      </c>
      <c r="J1072" s="127"/>
      <c r="K1072" s="127"/>
      <c r="L1072" s="127"/>
      <c r="M1072" s="127"/>
      <c r="N1072" s="133">
        <v>0</v>
      </c>
      <c r="O1072" s="133">
        <v>460</v>
      </c>
      <c r="P1072" s="127" t="s">
        <v>1369</v>
      </c>
    </row>
    <row r="1073" spans="1:16" ht="51">
      <c r="A1073" s="127" t="s">
        <v>620</v>
      </c>
      <c r="B1073" s="127"/>
      <c r="C1073" s="128" t="s">
        <v>714</v>
      </c>
      <c r="D1073" s="122">
        <v>42796</v>
      </c>
      <c r="E1073" s="123" t="s">
        <v>2350</v>
      </c>
      <c r="F1073" s="123" t="s">
        <v>3</v>
      </c>
      <c r="G1073" s="123">
        <v>1480204</v>
      </c>
      <c r="H1073" s="127"/>
      <c r="I1073" s="131" t="s">
        <v>2351</v>
      </c>
      <c r="J1073" s="127"/>
      <c r="K1073" s="127"/>
      <c r="L1073" s="127"/>
      <c r="M1073" s="127"/>
      <c r="N1073" s="133">
        <v>0</v>
      </c>
      <c r="O1073" s="133">
        <v>870.03</v>
      </c>
      <c r="P1073" s="127" t="s">
        <v>1369</v>
      </c>
    </row>
    <row r="1074" spans="1:16" ht="51">
      <c r="A1074" s="127" t="s">
        <v>620</v>
      </c>
      <c r="B1074" s="127"/>
      <c r="C1074" s="128" t="s">
        <v>714</v>
      </c>
      <c r="D1074" s="122">
        <v>42796</v>
      </c>
      <c r="E1074" s="123" t="s">
        <v>2352</v>
      </c>
      <c r="F1074" s="123" t="s">
        <v>3</v>
      </c>
      <c r="G1074" s="123">
        <v>1480235</v>
      </c>
      <c r="H1074" s="127"/>
      <c r="I1074" s="131" t="s">
        <v>2353</v>
      </c>
      <c r="J1074" s="127"/>
      <c r="K1074" s="127"/>
      <c r="L1074" s="127"/>
      <c r="M1074" s="127"/>
      <c r="N1074" s="133">
        <v>0</v>
      </c>
      <c r="O1074" s="133">
        <v>2181.67</v>
      </c>
      <c r="P1074" s="127" t="s">
        <v>1369</v>
      </c>
    </row>
    <row r="1075" spans="1:16" ht="51">
      <c r="A1075" s="127" t="s">
        <v>620</v>
      </c>
      <c r="B1075" s="127"/>
      <c r="C1075" s="128" t="s">
        <v>714</v>
      </c>
      <c r="D1075" s="122">
        <v>42796</v>
      </c>
      <c r="E1075" s="123" t="s">
        <v>2354</v>
      </c>
      <c r="F1075" s="123" t="s">
        <v>3</v>
      </c>
      <c r="G1075" s="123">
        <v>1480250</v>
      </c>
      <c r="H1075" s="127"/>
      <c r="I1075" s="131" t="s">
        <v>2355</v>
      </c>
      <c r="J1075" s="127"/>
      <c r="K1075" s="127"/>
      <c r="L1075" s="127"/>
      <c r="M1075" s="127"/>
      <c r="N1075" s="133">
        <v>0</v>
      </c>
      <c r="O1075" s="133">
        <v>1204</v>
      </c>
      <c r="P1075" s="127" t="s">
        <v>1369</v>
      </c>
    </row>
    <row r="1076" spans="1:16" ht="51">
      <c r="A1076" s="127" t="s">
        <v>620</v>
      </c>
      <c r="B1076" s="127"/>
      <c r="C1076" s="128" t="s">
        <v>714</v>
      </c>
      <c r="D1076" s="122">
        <v>42796</v>
      </c>
      <c r="E1076" s="123" t="s">
        <v>2356</v>
      </c>
      <c r="F1076" s="123" t="s">
        <v>3</v>
      </c>
      <c r="G1076" s="123">
        <v>1480377</v>
      </c>
      <c r="H1076" s="127"/>
      <c r="I1076" s="131" t="s">
        <v>2357</v>
      </c>
      <c r="J1076" s="127"/>
      <c r="K1076" s="127"/>
      <c r="L1076" s="127"/>
      <c r="M1076" s="127"/>
      <c r="N1076" s="133">
        <v>0</v>
      </c>
      <c r="O1076" s="133">
        <v>37442</v>
      </c>
      <c r="P1076" s="127" t="s">
        <v>1369</v>
      </c>
    </row>
    <row r="1077" spans="1:16" ht="51">
      <c r="A1077" s="127">
        <v>680</v>
      </c>
      <c r="B1077" s="127"/>
      <c r="C1077" s="128" t="s">
        <v>867</v>
      </c>
      <c r="D1077" s="122">
        <v>42797</v>
      </c>
      <c r="E1077" s="123" t="s">
        <v>2133</v>
      </c>
      <c r="F1077" s="123" t="s">
        <v>3</v>
      </c>
      <c r="G1077" s="123">
        <v>1480536</v>
      </c>
      <c r="H1077" s="127"/>
      <c r="I1077" s="131" t="s">
        <v>2134</v>
      </c>
      <c r="J1077" s="127"/>
      <c r="K1077" s="127"/>
      <c r="L1077" s="127"/>
      <c r="M1077" s="127"/>
      <c r="N1077" s="133">
        <v>0</v>
      </c>
      <c r="O1077" s="133">
        <v>2000</v>
      </c>
      <c r="P1077" s="127" t="s">
        <v>1369</v>
      </c>
    </row>
    <row r="1078" spans="1:16" ht="51">
      <c r="A1078" s="127" t="s">
        <v>627</v>
      </c>
      <c r="B1078" s="127"/>
      <c r="C1078" s="128" t="s">
        <v>1235</v>
      </c>
      <c r="D1078" s="122">
        <v>42797</v>
      </c>
      <c r="E1078" s="123" t="s">
        <v>2833</v>
      </c>
      <c r="F1078" s="123" t="s">
        <v>3</v>
      </c>
      <c r="G1078" s="123">
        <v>1480629</v>
      </c>
      <c r="H1078" s="127"/>
      <c r="I1078" s="131" t="s">
        <v>2834</v>
      </c>
      <c r="J1078" s="127"/>
      <c r="K1078" s="127"/>
      <c r="L1078" s="127"/>
      <c r="M1078" s="127"/>
      <c r="N1078" s="133">
        <v>0</v>
      </c>
      <c r="O1078" s="133">
        <v>53781.43</v>
      </c>
      <c r="P1078" s="127" t="s">
        <v>1369</v>
      </c>
    </row>
    <row r="1079" spans="1:16" ht="51">
      <c r="A1079" s="127" t="s">
        <v>620</v>
      </c>
      <c r="B1079" s="127"/>
      <c r="C1079" s="128" t="s">
        <v>714</v>
      </c>
      <c r="D1079" s="122">
        <v>42797</v>
      </c>
      <c r="E1079" s="123" t="s">
        <v>2358</v>
      </c>
      <c r="F1079" s="123" t="s">
        <v>3</v>
      </c>
      <c r="G1079" s="123">
        <v>1480531</v>
      </c>
      <c r="H1079" s="127"/>
      <c r="I1079" s="131" t="s">
        <v>2359</v>
      </c>
      <c r="J1079" s="127"/>
      <c r="K1079" s="127"/>
      <c r="L1079" s="127"/>
      <c r="M1079" s="127"/>
      <c r="N1079" s="133">
        <v>0</v>
      </c>
      <c r="O1079" s="133">
        <v>1506</v>
      </c>
      <c r="P1079" s="127" t="s">
        <v>1369</v>
      </c>
    </row>
    <row r="1080" spans="1:16" ht="51">
      <c r="A1080" s="127" t="s">
        <v>620</v>
      </c>
      <c r="B1080" s="127"/>
      <c r="C1080" s="128" t="s">
        <v>714</v>
      </c>
      <c r="D1080" s="122">
        <v>42797</v>
      </c>
      <c r="E1080" s="123" t="s">
        <v>2360</v>
      </c>
      <c r="F1080" s="123" t="s">
        <v>3</v>
      </c>
      <c r="G1080" s="123">
        <v>1480532</v>
      </c>
      <c r="H1080" s="127"/>
      <c r="I1080" s="131" t="s">
        <v>2361</v>
      </c>
      <c r="J1080" s="127"/>
      <c r="K1080" s="127"/>
      <c r="L1080" s="127"/>
      <c r="M1080" s="127"/>
      <c r="N1080" s="133">
        <v>0</v>
      </c>
      <c r="O1080" s="133">
        <v>3820.33</v>
      </c>
      <c r="P1080" s="127" t="s">
        <v>1369</v>
      </c>
    </row>
    <row r="1081" spans="1:16" ht="51">
      <c r="A1081" s="127">
        <v>513</v>
      </c>
      <c r="B1081" s="127"/>
      <c r="C1081" s="128" t="s">
        <v>201</v>
      </c>
      <c r="D1081" s="122">
        <v>42797</v>
      </c>
      <c r="E1081" s="123" t="s">
        <v>2047</v>
      </c>
      <c r="F1081" s="123" t="s">
        <v>3</v>
      </c>
      <c r="G1081" s="123">
        <v>1480533</v>
      </c>
      <c r="H1081" s="127"/>
      <c r="I1081" s="131" t="s">
        <v>2048</v>
      </c>
      <c r="J1081" s="127"/>
      <c r="K1081" s="127"/>
      <c r="L1081" s="127"/>
      <c r="M1081" s="127"/>
      <c r="N1081" s="133">
        <v>0</v>
      </c>
      <c r="O1081" s="133">
        <v>1270.3</v>
      </c>
      <c r="P1081" s="127" t="s">
        <v>1369</v>
      </c>
    </row>
    <row r="1082" spans="1:16" ht="51">
      <c r="A1082" s="127" t="s">
        <v>620</v>
      </c>
      <c r="B1082" s="127"/>
      <c r="C1082" s="128" t="s">
        <v>714</v>
      </c>
      <c r="D1082" s="122">
        <v>42797</v>
      </c>
      <c r="E1082" s="123" t="s">
        <v>2362</v>
      </c>
      <c r="F1082" s="123" t="s">
        <v>3</v>
      </c>
      <c r="G1082" s="123">
        <v>1480595</v>
      </c>
      <c r="H1082" s="127"/>
      <c r="I1082" s="131" t="s">
        <v>2363</v>
      </c>
      <c r="J1082" s="127"/>
      <c r="K1082" s="127"/>
      <c r="L1082" s="127"/>
      <c r="M1082" s="127"/>
      <c r="N1082" s="133">
        <v>0</v>
      </c>
      <c r="O1082" s="133">
        <v>1713</v>
      </c>
      <c r="P1082" s="127" t="s">
        <v>1369</v>
      </c>
    </row>
    <row r="1083" spans="1:16" ht="38.25">
      <c r="A1083" s="127">
        <v>15</v>
      </c>
      <c r="B1083" s="127"/>
      <c r="C1083" s="128" t="s">
        <v>692</v>
      </c>
      <c r="D1083" s="122">
        <v>42797</v>
      </c>
      <c r="E1083" s="123" t="s">
        <v>1510</v>
      </c>
      <c r="F1083" s="123" t="s">
        <v>3</v>
      </c>
      <c r="G1083" s="123">
        <v>1480620</v>
      </c>
      <c r="H1083" s="127"/>
      <c r="I1083" s="131" t="s">
        <v>1511</v>
      </c>
      <c r="J1083" s="127"/>
      <c r="K1083" s="127"/>
      <c r="L1083" s="127"/>
      <c r="M1083" s="127"/>
      <c r="N1083" s="133">
        <v>0</v>
      </c>
      <c r="O1083" s="133">
        <v>117.4</v>
      </c>
      <c r="P1083" s="127" t="s">
        <v>1369</v>
      </c>
    </row>
    <row r="1084" spans="1:16" ht="51">
      <c r="A1084" s="127" t="s">
        <v>620</v>
      </c>
      <c r="B1084" s="127"/>
      <c r="C1084" s="128" t="s">
        <v>714</v>
      </c>
      <c r="D1084" s="122">
        <v>42797</v>
      </c>
      <c r="E1084" s="123" t="s">
        <v>2364</v>
      </c>
      <c r="F1084" s="123" t="s">
        <v>3</v>
      </c>
      <c r="G1084" s="123">
        <v>1480621</v>
      </c>
      <c r="H1084" s="127"/>
      <c r="I1084" s="131" t="s">
        <v>2365</v>
      </c>
      <c r="J1084" s="127"/>
      <c r="K1084" s="127"/>
      <c r="L1084" s="127"/>
      <c r="M1084" s="127"/>
      <c r="N1084" s="133">
        <v>0</v>
      </c>
      <c r="O1084" s="133">
        <v>1294.43</v>
      </c>
      <c r="P1084" s="127" t="s">
        <v>1369</v>
      </c>
    </row>
    <row r="1085" spans="1:16" ht="38.25">
      <c r="A1085" s="127">
        <v>291</v>
      </c>
      <c r="B1085" s="127"/>
      <c r="C1085" s="128" t="s">
        <v>795</v>
      </c>
      <c r="D1085" s="122">
        <v>42797</v>
      </c>
      <c r="E1085" s="123" t="s">
        <v>1724</v>
      </c>
      <c r="F1085" s="123" t="s">
        <v>3</v>
      </c>
      <c r="G1085" s="123">
        <v>1480633</v>
      </c>
      <c r="H1085" s="127"/>
      <c r="I1085" s="131" t="s">
        <v>1725</v>
      </c>
      <c r="J1085" s="127"/>
      <c r="K1085" s="127"/>
      <c r="L1085" s="127"/>
      <c r="M1085" s="127"/>
      <c r="N1085" s="133">
        <v>0</v>
      </c>
      <c r="O1085" s="133">
        <v>35</v>
      </c>
      <c r="P1085" s="127" t="s">
        <v>1369</v>
      </c>
    </row>
    <row r="1086" spans="1:16" ht="51">
      <c r="A1086" s="127" t="s">
        <v>620</v>
      </c>
      <c r="B1086" s="127"/>
      <c r="C1086" s="128" t="s">
        <v>714</v>
      </c>
      <c r="D1086" s="122">
        <v>42797</v>
      </c>
      <c r="E1086" s="123" t="s">
        <v>2366</v>
      </c>
      <c r="F1086" s="123" t="s">
        <v>3</v>
      </c>
      <c r="G1086" s="123">
        <v>1480667</v>
      </c>
      <c r="H1086" s="127"/>
      <c r="I1086" s="131" t="s">
        <v>2367</v>
      </c>
      <c r="J1086" s="127"/>
      <c r="K1086" s="127"/>
      <c r="L1086" s="127"/>
      <c r="M1086" s="127"/>
      <c r="N1086" s="133">
        <v>0</v>
      </c>
      <c r="O1086" s="133">
        <v>1417</v>
      </c>
      <c r="P1086" s="127" t="s">
        <v>1369</v>
      </c>
    </row>
    <row r="1087" spans="1:16" ht="51">
      <c r="A1087" s="127" t="s">
        <v>620</v>
      </c>
      <c r="B1087" s="127"/>
      <c r="C1087" s="128" t="s">
        <v>714</v>
      </c>
      <c r="D1087" s="122">
        <v>42797</v>
      </c>
      <c r="E1087" s="123" t="s">
        <v>2368</v>
      </c>
      <c r="F1087" s="123" t="s">
        <v>3</v>
      </c>
      <c r="G1087" s="123">
        <v>1480675</v>
      </c>
      <c r="H1087" s="127"/>
      <c r="I1087" s="131" t="s">
        <v>2369</v>
      </c>
      <c r="J1087" s="127"/>
      <c r="K1087" s="127"/>
      <c r="L1087" s="127"/>
      <c r="M1087" s="127"/>
      <c r="N1087" s="133">
        <v>0</v>
      </c>
      <c r="O1087" s="133">
        <v>3871.92</v>
      </c>
      <c r="P1087" s="127" t="s">
        <v>1369</v>
      </c>
    </row>
    <row r="1088" spans="1:16" ht="51">
      <c r="A1088" s="127">
        <v>16</v>
      </c>
      <c r="B1088" s="127"/>
      <c r="C1088" s="128" t="s">
        <v>693</v>
      </c>
      <c r="D1088" s="122">
        <v>42797</v>
      </c>
      <c r="E1088" s="123" t="s">
        <v>1512</v>
      </c>
      <c r="F1088" s="123" t="s">
        <v>3</v>
      </c>
      <c r="G1088" s="123">
        <v>1480694</v>
      </c>
      <c r="H1088" s="127"/>
      <c r="I1088" s="131" t="s">
        <v>1513</v>
      </c>
      <c r="J1088" s="127"/>
      <c r="K1088" s="127"/>
      <c r="L1088" s="127"/>
      <c r="M1088" s="127"/>
      <c r="N1088" s="133">
        <v>0</v>
      </c>
      <c r="O1088" s="133">
        <v>9628</v>
      </c>
      <c r="P1088" s="127" t="s">
        <v>1369</v>
      </c>
    </row>
    <row r="1089" spans="1:16" ht="51">
      <c r="A1089" s="127" t="s">
        <v>620</v>
      </c>
      <c r="B1089" s="127"/>
      <c r="C1089" s="128" t="s">
        <v>714</v>
      </c>
      <c r="D1089" s="122">
        <v>42797</v>
      </c>
      <c r="E1089" s="123" t="s">
        <v>2370</v>
      </c>
      <c r="F1089" s="123" t="s">
        <v>3</v>
      </c>
      <c r="G1089" s="123">
        <v>1480812</v>
      </c>
      <c r="H1089" s="127"/>
      <c r="I1089" s="131" t="s">
        <v>2371</v>
      </c>
      <c r="J1089" s="127"/>
      <c r="K1089" s="127"/>
      <c r="L1089" s="127"/>
      <c r="M1089" s="127"/>
      <c r="N1089" s="133">
        <v>0</v>
      </c>
      <c r="O1089" s="133">
        <v>343</v>
      </c>
      <c r="P1089" s="127" t="s">
        <v>1369</v>
      </c>
    </row>
    <row r="1090" spans="1:16" ht="51">
      <c r="A1090" s="127">
        <v>16</v>
      </c>
      <c r="B1090" s="127"/>
      <c r="C1090" s="128" t="s">
        <v>693</v>
      </c>
      <c r="D1090" s="122">
        <v>42797</v>
      </c>
      <c r="E1090" s="123" t="s">
        <v>1514</v>
      </c>
      <c r="F1090" s="123" t="s">
        <v>3</v>
      </c>
      <c r="G1090" s="123">
        <v>1480823</v>
      </c>
      <c r="H1090" s="127"/>
      <c r="I1090" s="131" t="s">
        <v>1515</v>
      </c>
      <c r="J1090" s="127"/>
      <c r="K1090" s="127"/>
      <c r="L1090" s="127"/>
      <c r="M1090" s="127"/>
      <c r="N1090" s="133">
        <v>0</v>
      </c>
      <c r="O1090" s="133">
        <v>15</v>
      </c>
      <c r="P1090" s="127" t="s">
        <v>1369</v>
      </c>
    </row>
    <row r="1091" spans="1:16" ht="51">
      <c r="A1091" s="127">
        <v>222</v>
      </c>
      <c r="B1091" s="127"/>
      <c r="C1091" s="128" t="s">
        <v>765</v>
      </c>
      <c r="D1091" s="122">
        <v>42797</v>
      </c>
      <c r="E1091" s="123" t="s">
        <v>1646</v>
      </c>
      <c r="F1091" s="123" t="s">
        <v>3</v>
      </c>
      <c r="G1091" s="123">
        <v>1480830</v>
      </c>
      <c r="H1091" s="127"/>
      <c r="I1091" s="131" t="s">
        <v>1647</v>
      </c>
      <c r="J1091" s="127"/>
      <c r="K1091" s="127"/>
      <c r="L1091" s="127"/>
      <c r="M1091" s="127"/>
      <c r="N1091" s="133">
        <v>0</v>
      </c>
      <c r="O1091" s="133">
        <v>0.23</v>
      </c>
      <c r="P1091" s="127" t="s">
        <v>1369</v>
      </c>
    </row>
    <row r="1092" spans="1:16" ht="51">
      <c r="A1092" s="127" t="s">
        <v>620</v>
      </c>
      <c r="B1092" s="127"/>
      <c r="C1092" s="128" t="s">
        <v>714</v>
      </c>
      <c r="D1092" s="122">
        <v>42800</v>
      </c>
      <c r="E1092" s="123" t="s">
        <v>2847</v>
      </c>
      <c r="F1092" s="123" t="s">
        <v>3</v>
      </c>
      <c r="G1092" s="123">
        <v>1481040</v>
      </c>
      <c r="H1092" s="127"/>
      <c r="I1092" s="131" t="s">
        <v>2848</v>
      </c>
      <c r="J1092" s="127"/>
      <c r="K1092" s="127"/>
      <c r="L1092" s="127"/>
      <c r="M1092" s="127"/>
      <c r="N1092" s="133">
        <v>0</v>
      </c>
      <c r="O1092" s="133">
        <v>3530.6</v>
      </c>
      <c r="P1092" s="127" t="s">
        <v>1369</v>
      </c>
    </row>
    <row r="1093" spans="1:16" ht="51">
      <c r="A1093" s="127" t="s">
        <v>620</v>
      </c>
      <c r="B1093" s="127"/>
      <c r="C1093" s="128" t="s">
        <v>714</v>
      </c>
      <c r="D1093" s="122">
        <v>42800</v>
      </c>
      <c r="E1093" s="123" t="s">
        <v>2372</v>
      </c>
      <c r="F1093" s="123" t="s">
        <v>3</v>
      </c>
      <c r="G1093" s="123">
        <v>1481041</v>
      </c>
      <c r="H1093" s="127"/>
      <c r="I1093" s="131" t="s">
        <v>2373</v>
      </c>
      <c r="J1093" s="127"/>
      <c r="K1093" s="127"/>
      <c r="L1093" s="127"/>
      <c r="M1093" s="127"/>
      <c r="N1093" s="133">
        <v>0</v>
      </c>
      <c r="O1093" s="133">
        <v>16</v>
      </c>
      <c r="P1093" s="127" t="s">
        <v>1369</v>
      </c>
    </row>
    <row r="1094" spans="1:16" ht="51">
      <c r="A1094" s="127">
        <v>163</v>
      </c>
      <c r="B1094" s="127"/>
      <c r="C1094" s="128" t="s">
        <v>749</v>
      </c>
      <c r="D1094" s="122">
        <v>42800</v>
      </c>
      <c r="E1094" s="123" t="s">
        <v>1626</v>
      </c>
      <c r="F1094" s="123" t="s">
        <v>3</v>
      </c>
      <c r="G1094" s="123">
        <v>1481092</v>
      </c>
      <c r="H1094" s="127"/>
      <c r="I1094" s="131" t="s">
        <v>1627</v>
      </c>
      <c r="J1094" s="127"/>
      <c r="K1094" s="127"/>
      <c r="L1094" s="127"/>
      <c r="M1094" s="127"/>
      <c r="N1094" s="133">
        <v>0</v>
      </c>
      <c r="O1094" s="133">
        <v>63</v>
      </c>
      <c r="P1094" s="127" t="s">
        <v>1369</v>
      </c>
    </row>
    <row r="1095" spans="1:16" ht="51">
      <c r="A1095" s="127">
        <v>47</v>
      </c>
      <c r="B1095" s="127"/>
      <c r="C1095" s="128" t="s">
        <v>700</v>
      </c>
      <c r="D1095" s="122">
        <v>42800</v>
      </c>
      <c r="E1095" s="123" t="s">
        <v>1561</v>
      </c>
      <c r="F1095" s="123" t="s">
        <v>3</v>
      </c>
      <c r="G1095" s="123">
        <v>1480997</v>
      </c>
      <c r="H1095" s="127"/>
      <c r="I1095" s="131" t="s">
        <v>1562</v>
      </c>
      <c r="J1095" s="127"/>
      <c r="K1095" s="127"/>
      <c r="L1095" s="127"/>
      <c r="M1095" s="127"/>
      <c r="N1095" s="133">
        <v>0</v>
      </c>
      <c r="O1095" s="133">
        <v>8040</v>
      </c>
      <c r="P1095" s="127" t="s">
        <v>1369</v>
      </c>
    </row>
    <row r="1096" spans="1:16" ht="51">
      <c r="A1096" s="127" t="s">
        <v>620</v>
      </c>
      <c r="B1096" s="127"/>
      <c r="C1096" s="128" t="s">
        <v>714</v>
      </c>
      <c r="D1096" s="122">
        <v>42800</v>
      </c>
      <c r="E1096" s="123" t="s">
        <v>2374</v>
      </c>
      <c r="F1096" s="123" t="s">
        <v>3</v>
      </c>
      <c r="G1096" s="123">
        <v>1480998</v>
      </c>
      <c r="H1096" s="127"/>
      <c r="I1096" s="131" t="s">
        <v>2375</v>
      </c>
      <c r="J1096" s="127"/>
      <c r="K1096" s="127"/>
      <c r="L1096" s="127"/>
      <c r="M1096" s="127"/>
      <c r="N1096" s="133">
        <v>0</v>
      </c>
      <c r="O1096" s="133">
        <v>700</v>
      </c>
      <c r="P1096" s="127" t="s">
        <v>1369</v>
      </c>
    </row>
    <row r="1097" spans="1:16" ht="51">
      <c r="A1097" s="127" t="s">
        <v>620</v>
      </c>
      <c r="B1097" s="127"/>
      <c r="C1097" s="128" t="s">
        <v>714</v>
      </c>
      <c r="D1097" s="122">
        <v>42800</v>
      </c>
      <c r="E1097" s="123" t="s">
        <v>2376</v>
      </c>
      <c r="F1097" s="123" t="s">
        <v>3</v>
      </c>
      <c r="G1097" s="123">
        <v>1481006</v>
      </c>
      <c r="H1097" s="127"/>
      <c r="I1097" s="131" t="s">
        <v>2377</v>
      </c>
      <c r="J1097" s="127"/>
      <c r="K1097" s="127"/>
      <c r="L1097" s="127"/>
      <c r="M1097" s="127"/>
      <c r="N1097" s="133">
        <v>0</v>
      </c>
      <c r="O1097" s="133">
        <v>180</v>
      </c>
      <c r="P1097" s="127" t="s">
        <v>1369</v>
      </c>
    </row>
    <row r="1098" spans="1:16" ht="51">
      <c r="A1098" s="127" t="s">
        <v>620</v>
      </c>
      <c r="B1098" s="127"/>
      <c r="C1098" s="128" t="s">
        <v>714</v>
      </c>
      <c r="D1098" s="122">
        <v>42800</v>
      </c>
      <c r="E1098" s="123" t="s">
        <v>2378</v>
      </c>
      <c r="F1098" s="123" t="s">
        <v>3</v>
      </c>
      <c r="G1098" s="123">
        <v>1481066</v>
      </c>
      <c r="H1098" s="127"/>
      <c r="I1098" s="131" t="s">
        <v>2379</v>
      </c>
      <c r="J1098" s="127"/>
      <c r="K1098" s="127"/>
      <c r="L1098" s="127"/>
      <c r="M1098" s="127"/>
      <c r="N1098" s="133">
        <v>0</v>
      </c>
      <c r="O1098" s="133">
        <v>256</v>
      </c>
      <c r="P1098" s="127" t="s">
        <v>1369</v>
      </c>
    </row>
    <row r="1099" spans="1:16" ht="51">
      <c r="A1099" s="127" t="s">
        <v>620</v>
      </c>
      <c r="B1099" s="127"/>
      <c r="C1099" s="128" t="s">
        <v>714</v>
      </c>
      <c r="D1099" s="122">
        <v>42800</v>
      </c>
      <c r="E1099" s="123" t="s">
        <v>2380</v>
      </c>
      <c r="F1099" s="123" t="s">
        <v>3</v>
      </c>
      <c r="G1099" s="123">
        <v>1481121</v>
      </c>
      <c r="H1099" s="127"/>
      <c r="I1099" s="131" t="s">
        <v>2381</v>
      </c>
      <c r="J1099" s="127"/>
      <c r="K1099" s="127"/>
      <c r="L1099" s="127"/>
      <c r="M1099" s="127"/>
      <c r="N1099" s="133">
        <v>0</v>
      </c>
      <c r="O1099" s="133">
        <v>228.67000000000002</v>
      </c>
      <c r="P1099" s="127" t="s">
        <v>1369</v>
      </c>
    </row>
    <row r="1100" spans="1:16" ht="51">
      <c r="A1100" s="127" t="s">
        <v>620</v>
      </c>
      <c r="B1100" s="127"/>
      <c r="C1100" s="128" t="s">
        <v>714</v>
      </c>
      <c r="D1100" s="122">
        <v>42800</v>
      </c>
      <c r="E1100" s="123" t="s">
        <v>2382</v>
      </c>
      <c r="F1100" s="123" t="s">
        <v>3</v>
      </c>
      <c r="G1100" s="123">
        <v>1481123</v>
      </c>
      <c r="H1100" s="127"/>
      <c r="I1100" s="131" t="s">
        <v>2383</v>
      </c>
      <c r="J1100" s="127"/>
      <c r="K1100" s="127"/>
      <c r="L1100" s="127"/>
      <c r="M1100" s="127"/>
      <c r="N1100" s="133">
        <v>0</v>
      </c>
      <c r="O1100" s="133">
        <v>0.68</v>
      </c>
      <c r="P1100" s="127" t="s">
        <v>14401</v>
      </c>
    </row>
    <row r="1101" spans="1:16" ht="51">
      <c r="A1101" s="127" t="s">
        <v>620</v>
      </c>
      <c r="B1101" s="127"/>
      <c r="C1101" s="128" t="s">
        <v>714</v>
      </c>
      <c r="D1101" s="122">
        <v>42800</v>
      </c>
      <c r="E1101" s="123" t="s">
        <v>2384</v>
      </c>
      <c r="F1101" s="123" t="s">
        <v>3</v>
      </c>
      <c r="G1101" s="123">
        <v>1481160</v>
      </c>
      <c r="H1101" s="127"/>
      <c r="I1101" s="131" t="s">
        <v>2385</v>
      </c>
      <c r="J1101" s="127"/>
      <c r="K1101" s="127"/>
      <c r="L1101" s="127"/>
      <c r="M1101" s="127"/>
      <c r="N1101" s="133">
        <v>0</v>
      </c>
      <c r="O1101" s="133">
        <v>2404.39</v>
      </c>
      <c r="P1101" s="127" t="s">
        <v>1369</v>
      </c>
    </row>
    <row r="1102" spans="1:16" ht="51">
      <c r="A1102" s="127" t="s">
        <v>620</v>
      </c>
      <c r="B1102" s="127"/>
      <c r="C1102" s="128" t="s">
        <v>714</v>
      </c>
      <c r="D1102" s="122">
        <v>42800</v>
      </c>
      <c r="E1102" s="123" t="s">
        <v>2386</v>
      </c>
      <c r="F1102" s="123" t="s">
        <v>3</v>
      </c>
      <c r="G1102" s="123">
        <v>1481181</v>
      </c>
      <c r="H1102" s="127"/>
      <c r="I1102" s="131" t="s">
        <v>2387</v>
      </c>
      <c r="J1102" s="127"/>
      <c r="K1102" s="127"/>
      <c r="L1102" s="127"/>
      <c r="M1102" s="127"/>
      <c r="N1102" s="133">
        <v>0</v>
      </c>
      <c r="O1102" s="133">
        <v>504.78000000000003</v>
      </c>
      <c r="P1102" s="127" t="s">
        <v>1369</v>
      </c>
    </row>
    <row r="1103" spans="1:16" ht="51">
      <c r="A1103" s="127" t="s">
        <v>620</v>
      </c>
      <c r="B1103" s="127"/>
      <c r="C1103" s="128" t="s">
        <v>714</v>
      </c>
      <c r="D1103" s="122">
        <v>42800</v>
      </c>
      <c r="E1103" s="123" t="s">
        <v>2388</v>
      </c>
      <c r="F1103" s="123" t="s">
        <v>3</v>
      </c>
      <c r="G1103" s="123">
        <v>1481184</v>
      </c>
      <c r="H1103" s="127"/>
      <c r="I1103" s="131" t="s">
        <v>2389</v>
      </c>
      <c r="J1103" s="127"/>
      <c r="K1103" s="127"/>
      <c r="L1103" s="127"/>
      <c r="M1103" s="127"/>
      <c r="N1103" s="133">
        <v>0</v>
      </c>
      <c r="O1103" s="133">
        <v>1016</v>
      </c>
      <c r="P1103" s="127" t="s">
        <v>1369</v>
      </c>
    </row>
    <row r="1104" spans="1:16" ht="51">
      <c r="A1104" s="127">
        <v>591</v>
      </c>
      <c r="B1104" s="127"/>
      <c r="C1104" s="128" t="s">
        <v>862</v>
      </c>
      <c r="D1104" s="122">
        <v>42800</v>
      </c>
      <c r="E1104" s="123" t="s">
        <v>2122</v>
      </c>
      <c r="F1104" s="123" t="s">
        <v>3</v>
      </c>
      <c r="G1104" s="123">
        <v>1481205</v>
      </c>
      <c r="H1104" s="127"/>
      <c r="I1104" s="131" t="s">
        <v>2123</v>
      </c>
      <c r="J1104" s="127"/>
      <c r="K1104" s="127"/>
      <c r="L1104" s="127"/>
      <c r="M1104" s="127"/>
      <c r="N1104" s="133">
        <v>0</v>
      </c>
      <c r="O1104" s="133">
        <v>0.05</v>
      </c>
      <c r="P1104" s="127" t="s">
        <v>14401</v>
      </c>
    </row>
    <row r="1105" spans="1:16" ht="51">
      <c r="A1105" s="127">
        <v>591</v>
      </c>
      <c r="B1105" s="127"/>
      <c r="C1105" s="128" t="s">
        <v>862</v>
      </c>
      <c r="D1105" s="122">
        <v>42800</v>
      </c>
      <c r="E1105" s="123" t="s">
        <v>2124</v>
      </c>
      <c r="F1105" s="123" t="s">
        <v>3</v>
      </c>
      <c r="G1105" s="123">
        <v>1481211</v>
      </c>
      <c r="H1105" s="127"/>
      <c r="I1105" s="131" t="s">
        <v>2125</v>
      </c>
      <c r="J1105" s="127"/>
      <c r="K1105" s="127"/>
      <c r="L1105" s="127"/>
      <c r="M1105" s="127"/>
      <c r="N1105" s="133">
        <v>0</v>
      </c>
      <c r="O1105" s="133">
        <v>300</v>
      </c>
      <c r="P1105" s="127" t="s">
        <v>1369</v>
      </c>
    </row>
    <row r="1106" spans="1:16" ht="51">
      <c r="A1106" s="127">
        <v>132</v>
      </c>
      <c r="B1106" s="127"/>
      <c r="C1106" s="128" t="s">
        <v>729</v>
      </c>
      <c r="D1106" s="122">
        <v>42800</v>
      </c>
      <c r="E1106" s="123" t="s">
        <v>1622</v>
      </c>
      <c r="F1106" s="123" t="s">
        <v>3</v>
      </c>
      <c r="G1106" s="123">
        <v>1481224</v>
      </c>
      <c r="H1106" s="127"/>
      <c r="I1106" s="131" t="s">
        <v>1623</v>
      </c>
      <c r="J1106" s="127"/>
      <c r="K1106" s="127"/>
      <c r="L1106" s="127"/>
      <c r="M1106" s="127"/>
      <c r="N1106" s="133">
        <v>0</v>
      </c>
      <c r="O1106" s="133">
        <v>484</v>
      </c>
      <c r="P1106" s="127" t="s">
        <v>1369</v>
      </c>
    </row>
    <row r="1107" spans="1:16" ht="51">
      <c r="A1107" s="127" t="s">
        <v>620</v>
      </c>
      <c r="B1107" s="127"/>
      <c r="C1107" s="128" t="s">
        <v>714</v>
      </c>
      <c r="D1107" s="122">
        <v>42800</v>
      </c>
      <c r="E1107" s="123" t="s">
        <v>2390</v>
      </c>
      <c r="F1107" s="123" t="s">
        <v>3</v>
      </c>
      <c r="G1107" s="123">
        <v>1481233</v>
      </c>
      <c r="H1107" s="127"/>
      <c r="I1107" s="131" t="s">
        <v>2391</v>
      </c>
      <c r="J1107" s="127"/>
      <c r="K1107" s="127"/>
      <c r="L1107" s="127"/>
      <c r="M1107" s="127"/>
      <c r="N1107" s="133">
        <v>0</v>
      </c>
      <c r="O1107" s="133">
        <v>250</v>
      </c>
      <c r="P1107" s="127" t="s">
        <v>1369</v>
      </c>
    </row>
    <row r="1108" spans="1:16" ht="51">
      <c r="A1108" s="127">
        <v>378</v>
      </c>
      <c r="B1108" s="127"/>
      <c r="C1108" s="128" t="s">
        <v>1280</v>
      </c>
      <c r="D1108" s="122">
        <v>42800</v>
      </c>
      <c r="E1108" s="123" t="s">
        <v>1768</v>
      </c>
      <c r="F1108" s="123" t="s">
        <v>3</v>
      </c>
      <c r="G1108" s="123">
        <v>1481236</v>
      </c>
      <c r="H1108" s="127"/>
      <c r="I1108" s="131" t="s">
        <v>1769</v>
      </c>
      <c r="J1108" s="127"/>
      <c r="K1108" s="127"/>
      <c r="L1108" s="127"/>
      <c r="M1108" s="127"/>
      <c r="N1108" s="133">
        <v>0</v>
      </c>
      <c r="O1108" s="133">
        <v>109.14</v>
      </c>
      <c r="P1108" s="127" t="s">
        <v>1369</v>
      </c>
    </row>
    <row r="1109" spans="1:16" ht="38.25">
      <c r="A1109" s="127">
        <v>70</v>
      </c>
      <c r="B1109" s="127"/>
      <c r="C1109" s="128" t="s">
        <v>706</v>
      </c>
      <c r="D1109" s="122">
        <v>42800</v>
      </c>
      <c r="E1109" s="123" t="s">
        <v>1589</v>
      </c>
      <c r="F1109" s="123" t="s">
        <v>3</v>
      </c>
      <c r="G1109" s="123">
        <v>1481245</v>
      </c>
      <c r="H1109" s="127"/>
      <c r="I1109" s="131" t="s">
        <v>1590</v>
      </c>
      <c r="J1109" s="127"/>
      <c r="K1109" s="127"/>
      <c r="L1109" s="127"/>
      <c r="M1109" s="127"/>
      <c r="N1109" s="133">
        <v>0</v>
      </c>
      <c r="O1109" s="133">
        <v>714.96</v>
      </c>
      <c r="P1109" s="127" t="s">
        <v>1369</v>
      </c>
    </row>
    <row r="1110" spans="1:16" ht="51">
      <c r="A1110" s="127" t="s">
        <v>620</v>
      </c>
      <c r="B1110" s="127"/>
      <c r="C1110" s="128" t="s">
        <v>714</v>
      </c>
      <c r="D1110" s="122">
        <v>42800</v>
      </c>
      <c r="E1110" s="123" t="s">
        <v>2392</v>
      </c>
      <c r="F1110" s="123" t="s">
        <v>3</v>
      </c>
      <c r="G1110" s="123">
        <v>1481268</v>
      </c>
      <c r="H1110" s="127"/>
      <c r="I1110" s="131" t="s">
        <v>2393</v>
      </c>
      <c r="J1110" s="127"/>
      <c r="K1110" s="127"/>
      <c r="L1110" s="127"/>
      <c r="M1110" s="127"/>
      <c r="N1110" s="133">
        <v>0</v>
      </c>
      <c r="O1110" s="133">
        <v>1968.57</v>
      </c>
      <c r="P1110" s="127" t="s">
        <v>1369</v>
      </c>
    </row>
    <row r="1111" spans="1:16" ht="51">
      <c r="A1111" s="127">
        <v>25</v>
      </c>
      <c r="B1111" s="127"/>
      <c r="C1111" s="128" t="s">
        <v>695</v>
      </c>
      <c r="D1111" s="122">
        <v>42800</v>
      </c>
      <c r="E1111" s="123" t="s">
        <v>1542</v>
      </c>
      <c r="F1111" s="123" t="s">
        <v>3</v>
      </c>
      <c r="G1111" s="123">
        <v>1481286</v>
      </c>
      <c r="H1111" s="127"/>
      <c r="I1111" s="131" t="s">
        <v>1543</v>
      </c>
      <c r="J1111" s="127"/>
      <c r="K1111" s="127"/>
      <c r="L1111" s="127"/>
      <c r="M1111" s="127"/>
      <c r="N1111" s="133">
        <v>0</v>
      </c>
      <c r="O1111" s="133">
        <v>5500</v>
      </c>
      <c r="P1111" s="127" t="s">
        <v>1369</v>
      </c>
    </row>
    <row r="1112" spans="1:16" ht="51">
      <c r="A1112" s="127">
        <v>25</v>
      </c>
      <c r="B1112" s="127"/>
      <c r="C1112" s="128" t="s">
        <v>695</v>
      </c>
      <c r="D1112" s="122">
        <v>42800</v>
      </c>
      <c r="E1112" s="123" t="s">
        <v>1544</v>
      </c>
      <c r="F1112" s="123" t="s">
        <v>3</v>
      </c>
      <c r="G1112" s="123">
        <v>1481287</v>
      </c>
      <c r="H1112" s="127"/>
      <c r="I1112" s="131" t="s">
        <v>1543</v>
      </c>
      <c r="J1112" s="127"/>
      <c r="K1112" s="127"/>
      <c r="L1112" s="127"/>
      <c r="M1112" s="127"/>
      <c r="N1112" s="133">
        <v>0</v>
      </c>
      <c r="O1112" s="133">
        <v>5500</v>
      </c>
      <c r="P1112" s="127" t="s">
        <v>1369</v>
      </c>
    </row>
    <row r="1113" spans="1:16" ht="51">
      <c r="A1113" s="127">
        <v>48</v>
      </c>
      <c r="B1113" s="127"/>
      <c r="C1113" s="128" t="s">
        <v>701</v>
      </c>
      <c r="D1113" s="122">
        <v>42800</v>
      </c>
      <c r="E1113" s="123" t="s">
        <v>1565</v>
      </c>
      <c r="F1113" s="123" t="s">
        <v>3</v>
      </c>
      <c r="G1113" s="123">
        <v>1481307</v>
      </c>
      <c r="H1113" s="127"/>
      <c r="I1113" s="131" t="s">
        <v>1566</v>
      </c>
      <c r="J1113" s="127"/>
      <c r="K1113" s="127"/>
      <c r="L1113" s="127"/>
      <c r="M1113" s="127"/>
      <c r="N1113" s="133">
        <v>0</v>
      </c>
      <c r="O1113" s="133">
        <v>261</v>
      </c>
      <c r="P1113" s="127" t="s">
        <v>1369</v>
      </c>
    </row>
    <row r="1114" spans="1:16" ht="38.25">
      <c r="A1114" s="127">
        <v>223</v>
      </c>
      <c r="B1114" s="127"/>
      <c r="C1114" s="128" t="s">
        <v>766</v>
      </c>
      <c r="D1114" s="122">
        <v>42800</v>
      </c>
      <c r="E1114" s="123" t="s">
        <v>1648</v>
      </c>
      <c r="F1114" s="123" t="s">
        <v>3</v>
      </c>
      <c r="G1114" s="123">
        <v>1481320</v>
      </c>
      <c r="H1114" s="127"/>
      <c r="I1114" s="131" t="s">
        <v>1649</v>
      </c>
      <c r="J1114" s="127"/>
      <c r="K1114" s="127"/>
      <c r="L1114" s="127"/>
      <c r="M1114" s="127"/>
      <c r="N1114" s="133">
        <v>0</v>
      </c>
      <c r="O1114" s="133">
        <v>1473</v>
      </c>
      <c r="P1114" s="127" t="s">
        <v>1369</v>
      </c>
    </row>
    <row r="1115" spans="1:16" ht="51">
      <c r="A1115" s="127" t="s">
        <v>620</v>
      </c>
      <c r="B1115" s="127"/>
      <c r="C1115" s="128" t="s">
        <v>714</v>
      </c>
      <c r="D1115" s="122">
        <v>42801</v>
      </c>
      <c r="E1115" s="123" t="s">
        <v>2394</v>
      </c>
      <c r="F1115" s="123" t="s">
        <v>3</v>
      </c>
      <c r="G1115" s="123">
        <v>1481483</v>
      </c>
      <c r="H1115" s="127"/>
      <c r="I1115" s="131" t="s">
        <v>2395</v>
      </c>
      <c r="J1115" s="127"/>
      <c r="K1115" s="127"/>
      <c r="L1115" s="127"/>
      <c r="M1115" s="127"/>
      <c r="N1115" s="133">
        <v>0</v>
      </c>
      <c r="O1115" s="133">
        <v>7100</v>
      </c>
      <c r="P1115" s="127" t="s">
        <v>1369</v>
      </c>
    </row>
    <row r="1116" spans="1:16" ht="51">
      <c r="A1116" s="127" t="s">
        <v>620</v>
      </c>
      <c r="B1116" s="127"/>
      <c r="C1116" s="128" t="s">
        <v>714</v>
      </c>
      <c r="D1116" s="122">
        <v>42801</v>
      </c>
      <c r="E1116" s="123" t="s">
        <v>2396</v>
      </c>
      <c r="F1116" s="123" t="s">
        <v>3</v>
      </c>
      <c r="G1116" s="123">
        <v>1481525</v>
      </c>
      <c r="H1116" s="127"/>
      <c r="I1116" s="131" t="s">
        <v>2397</v>
      </c>
      <c r="J1116" s="127"/>
      <c r="K1116" s="127"/>
      <c r="L1116" s="127"/>
      <c r="M1116" s="127"/>
      <c r="N1116" s="133">
        <v>0</v>
      </c>
      <c r="O1116" s="133">
        <v>268.43</v>
      </c>
      <c r="P1116" s="127" t="s">
        <v>1369</v>
      </c>
    </row>
    <row r="1117" spans="1:16" ht="51">
      <c r="A1117" s="127" t="s">
        <v>620</v>
      </c>
      <c r="B1117" s="127"/>
      <c r="C1117" s="128" t="s">
        <v>714</v>
      </c>
      <c r="D1117" s="122">
        <v>42801</v>
      </c>
      <c r="E1117" s="123" t="s">
        <v>2398</v>
      </c>
      <c r="F1117" s="123" t="s">
        <v>3</v>
      </c>
      <c r="G1117" s="123">
        <v>1481529</v>
      </c>
      <c r="H1117" s="127"/>
      <c r="I1117" s="131" t="s">
        <v>2399</v>
      </c>
      <c r="J1117" s="127"/>
      <c r="K1117" s="127"/>
      <c r="L1117" s="127"/>
      <c r="M1117" s="127"/>
      <c r="N1117" s="133">
        <v>0</v>
      </c>
      <c r="O1117" s="133">
        <v>268.43</v>
      </c>
      <c r="P1117" s="127" t="s">
        <v>1369</v>
      </c>
    </row>
    <row r="1118" spans="1:16" ht="51">
      <c r="A1118" s="127" t="s">
        <v>620</v>
      </c>
      <c r="B1118" s="127"/>
      <c r="C1118" s="128" t="s">
        <v>714</v>
      </c>
      <c r="D1118" s="122">
        <v>42801</v>
      </c>
      <c r="E1118" s="123" t="s">
        <v>2400</v>
      </c>
      <c r="F1118" s="123" t="s">
        <v>3</v>
      </c>
      <c r="G1118" s="123">
        <v>1481531</v>
      </c>
      <c r="H1118" s="127"/>
      <c r="I1118" s="131" t="s">
        <v>2401</v>
      </c>
      <c r="J1118" s="127"/>
      <c r="K1118" s="127"/>
      <c r="L1118" s="127"/>
      <c r="M1118" s="127"/>
      <c r="N1118" s="133">
        <v>0</v>
      </c>
      <c r="O1118" s="133">
        <v>2449.4</v>
      </c>
      <c r="P1118" s="127" t="s">
        <v>1369</v>
      </c>
    </row>
    <row r="1119" spans="1:16" ht="51">
      <c r="A1119" s="127" t="s">
        <v>620</v>
      </c>
      <c r="B1119" s="127"/>
      <c r="C1119" s="128" t="s">
        <v>714</v>
      </c>
      <c r="D1119" s="122">
        <v>42801</v>
      </c>
      <c r="E1119" s="123" t="s">
        <v>2402</v>
      </c>
      <c r="F1119" s="123" t="s">
        <v>3</v>
      </c>
      <c r="G1119" s="123">
        <v>1481533</v>
      </c>
      <c r="H1119" s="127"/>
      <c r="I1119" s="131" t="s">
        <v>2403</v>
      </c>
      <c r="J1119" s="127"/>
      <c r="K1119" s="127"/>
      <c r="L1119" s="127"/>
      <c r="M1119" s="127"/>
      <c r="N1119" s="133">
        <v>0</v>
      </c>
      <c r="O1119" s="133">
        <v>27.19</v>
      </c>
      <c r="P1119" s="127" t="s">
        <v>1369</v>
      </c>
    </row>
    <row r="1120" spans="1:16" ht="51">
      <c r="A1120" s="127" t="s">
        <v>620</v>
      </c>
      <c r="B1120" s="127"/>
      <c r="C1120" s="128" t="s">
        <v>714</v>
      </c>
      <c r="D1120" s="122">
        <v>42801</v>
      </c>
      <c r="E1120" s="123" t="s">
        <v>2404</v>
      </c>
      <c r="F1120" s="123" t="s">
        <v>3</v>
      </c>
      <c r="G1120" s="123">
        <v>1481534</v>
      </c>
      <c r="H1120" s="127"/>
      <c r="I1120" s="131" t="s">
        <v>2405</v>
      </c>
      <c r="J1120" s="127"/>
      <c r="K1120" s="127"/>
      <c r="L1120" s="127"/>
      <c r="M1120" s="127"/>
      <c r="N1120" s="133">
        <v>0</v>
      </c>
      <c r="O1120" s="133">
        <v>1969.4</v>
      </c>
      <c r="P1120" s="127" t="s">
        <v>1369</v>
      </c>
    </row>
    <row r="1121" spans="1:16" ht="51">
      <c r="A1121" s="127" t="s">
        <v>620</v>
      </c>
      <c r="B1121" s="127"/>
      <c r="C1121" s="128" t="s">
        <v>714</v>
      </c>
      <c r="D1121" s="122">
        <v>42801</v>
      </c>
      <c r="E1121" s="123" t="s">
        <v>2406</v>
      </c>
      <c r="F1121" s="123" t="s">
        <v>3</v>
      </c>
      <c r="G1121" s="123">
        <v>1481536</v>
      </c>
      <c r="H1121" s="127"/>
      <c r="I1121" s="131" t="s">
        <v>2407</v>
      </c>
      <c r="J1121" s="127"/>
      <c r="K1121" s="127"/>
      <c r="L1121" s="127"/>
      <c r="M1121" s="127"/>
      <c r="N1121" s="133">
        <v>0</v>
      </c>
      <c r="O1121" s="133">
        <v>1432.53</v>
      </c>
      <c r="P1121" s="127" t="s">
        <v>1369</v>
      </c>
    </row>
    <row r="1122" spans="1:16" ht="51">
      <c r="A1122" s="127" t="s">
        <v>620</v>
      </c>
      <c r="B1122" s="127"/>
      <c r="C1122" s="128" t="s">
        <v>714</v>
      </c>
      <c r="D1122" s="122">
        <v>42801</v>
      </c>
      <c r="E1122" s="123" t="s">
        <v>2408</v>
      </c>
      <c r="F1122" s="123" t="s">
        <v>3</v>
      </c>
      <c r="G1122" s="123">
        <v>1481538</v>
      </c>
      <c r="H1122" s="127"/>
      <c r="I1122" s="131" t="s">
        <v>2409</v>
      </c>
      <c r="J1122" s="127"/>
      <c r="K1122" s="127"/>
      <c r="L1122" s="127"/>
      <c r="M1122" s="127"/>
      <c r="N1122" s="133">
        <v>0</v>
      </c>
      <c r="O1122" s="133">
        <v>110.87</v>
      </c>
      <c r="P1122" s="127" t="s">
        <v>1369</v>
      </c>
    </row>
    <row r="1123" spans="1:16" ht="51">
      <c r="A1123" s="127" t="s">
        <v>620</v>
      </c>
      <c r="B1123" s="127"/>
      <c r="C1123" s="128" t="s">
        <v>714</v>
      </c>
      <c r="D1123" s="122">
        <v>42801</v>
      </c>
      <c r="E1123" s="123" t="s">
        <v>2410</v>
      </c>
      <c r="F1123" s="123" t="s">
        <v>3</v>
      </c>
      <c r="G1123" s="123">
        <v>1481540</v>
      </c>
      <c r="H1123" s="127"/>
      <c r="I1123" s="131" t="s">
        <v>2411</v>
      </c>
      <c r="J1123" s="127"/>
      <c r="K1123" s="127"/>
      <c r="L1123" s="127"/>
      <c r="M1123" s="127"/>
      <c r="N1123" s="133">
        <v>0</v>
      </c>
      <c r="O1123" s="133">
        <v>751.24</v>
      </c>
      <c r="P1123" s="127" t="s">
        <v>1369</v>
      </c>
    </row>
    <row r="1124" spans="1:16" ht="51">
      <c r="A1124" s="127" t="s">
        <v>620</v>
      </c>
      <c r="B1124" s="127"/>
      <c r="C1124" s="128" t="s">
        <v>714</v>
      </c>
      <c r="D1124" s="122">
        <v>42801</v>
      </c>
      <c r="E1124" s="123" t="s">
        <v>2412</v>
      </c>
      <c r="F1124" s="123" t="s">
        <v>3</v>
      </c>
      <c r="G1124" s="123">
        <v>1481541</v>
      </c>
      <c r="H1124" s="127"/>
      <c r="I1124" s="131" t="s">
        <v>2413</v>
      </c>
      <c r="J1124" s="127"/>
      <c r="K1124" s="127"/>
      <c r="L1124" s="127"/>
      <c r="M1124" s="127"/>
      <c r="N1124" s="133">
        <v>0</v>
      </c>
      <c r="O1124" s="133">
        <v>110.87</v>
      </c>
      <c r="P1124" s="127" t="s">
        <v>1369</v>
      </c>
    </row>
    <row r="1125" spans="1:16" ht="51">
      <c r="A1125" s="127" t="s">
        <v>620</v>
      </c>
      <c r="B1125" s="127"/>
      <c r="C1125" s="128" t="s">
        <v>714</v>
      </c>
      <c r="D1125" s="122">
        <v>42801</v>
      </c>
      <c r="E1125" s="123" t="s">
        <v>2414</v>
      </c>
      <c r="F1125" s="123" t="s">
        <v>3</v>
      </c>
      <c r="G1125" s="123">
        <v>1481544</v>
      </c>
      <c r="H1125" s="127"/>
      <c r="I1125" s="131" t="s">
        <v>2415</v>
      </c>
      <c r="J1125" s="127"/>
      <c r="K1125" s="127"/>
      <c r="L1125" s="127"/>
      <c r="M1125" s="127"/>
      <c r="N1125" s="133">
        <v>0</v>
      </c>
      <c r="O1125" s="133">
        <v>1284.5</v>
      </c>
      <c r="P1125" s="127" t="s">
        <v>1369</v>
      </c>
    </row>
    <row r="1126" spans="1:16" ht="51">
      <c r="A1126" s="127" t="s">
        <v>620</v>
      </c>
      <c r="B1126" s="127"/>
      <c r="C1126" s="128" t="s">
        <v>714</v>
      </c>
      <c r="D1126" s="122">
        <v>42801</v>
      </c>
      <c r="E1126" s="123" t="s">
        <v>2416</v>
      </c>
      <c r="F1126" s="123" t="s">
        <v>3</v>
      </c>
      <c r="G1126" s="123">
        <v>1481549</v>
      </c>
      <c r="H1126" s="127"/>
      <c r="I1126" s="131" t="s">
        <v>2417</v>
      </c>
      <c r="J1126" s="127"/>
      <c r="K1126" s="127"/>
      <c r="L1126" s="127"/>
      <c r="M1126" s="127"/>
      <c r="N1126" s="133">
        <v>0</v>
      </c>
      <c r="O1126" s="133">
        <v>418.29</v>
      </c>
      <c r="P1126" s="127" t="s">
        <v>1369</v>
      </c>
    </row>
    <row r="1127" spans="1:16" ht="51">
      <c r="A1127" s="127" t="s">
        <v>620</v>
      </c>
      <c r="B1127" s="127"/>
      <c r="C1127" s="128" t="s">
        <v>714</v>
      </c>
      <c r="D1127" s="122">
        <v>42801</v>
      </c>
      <c r="E1127" s="123" t="s">
        <v>2418</v>
      </c>
      <c r="F1127" s="123" t="s">
        <v>3</v>
      </c>
      <c r="G1127" s="123">
        <v>1481551</v>
      </c>
      <c r="H1127" s="127"/>
      <c r="I1127" s="131" t="s">
        <v>2419</v>
      </c>
      <c r="J1127" s="127"/>
      <c r="K1127" s="127"/>
      <c r="L1127" s="127"/>
      <c r="M1127" s="127"/>
      <c r="N1127" s="133">
        <v>0</v>
      </c>
      <c r="O1127" s="133">
        <v>6810.8</v>
      </c>
      <c r="P1127" s="127" t="s">
        <v>1369</v>
      </c>
    </row>
    <row r="1128" spans="1:16" ht="51">
      <c r="A1128" s="127" t="s">
        <v>620</v>
      </c>
      <c r="B1128" s="127"/>
      <c r="C1128" s="128" t="s">
        <v>714</v>
      </c>
      <c r="D1128" s="122">
        <v>42801</v>
      </c>
      <c r="E1128" s="123" t="s">
        <v>2420</v>
      </c>
      <c r="F1128" s="123" t="s">
        <v>3</v>
      </c>
      <c r="G1128" s="123">
        <v>1481552</v>
      </c>
      <c r="H1128" s="127"/>
      <c r="I1128" s="131" t="s">
        <v>2421</v>
      </c>
      <c r="J1128" s="127"/>
      <c r="K1128" s="127"/>
      <c r="L1128" s="127"/>
      <c r="M1128" s="127"/>
      <c r="N1128" s="133">
        <v>0</v>
      </c>
      <c r="O1128" s="133">
        <v>488.48</v>
      </c>
      <c r="P1128" s="127" t="s">
        <v>1369</v>
      </c>
    </row>
    <row r="1129" spans="1:16" ht="51">
      <c r="A1129" s="127" t="s">
        <v>620</v>
      </c>
      <c r="B1129" s="127"/>
      <c r="C1129" s="128" t="s">
        <v>714</v>
      </c>
      <c r="D1129" s="122">
        <v>42801</v>
      </c>
      <c r="E1129" s="123" t="s">
        <v>2422</v>
      </c>
      <c r="F1129" s="123" t="s">
        <v>3</v>
      </c>
      <c r="G1129" s="123">
        <v>1481556</v>
      </c>
      <c r="H1129" s="127"/>
      <c r="I1129" s="131" t="s">
        <v>2423</v>
      </c>
      <c r="J1129" s="127"/>
      <c r="K1129" s="127"/>
      <c r="L1129" s="127"/>
      <c r="M1129" s="127"/>
      <c r="N1129" s="133">
        <v>0</v>
      </c>
      <c r="O1129" s="133">
        <v>1102.0899999999999</v>
      </c>
      <c r="P1129" s="127" t="s">
        <v>1369</v>
      </c>
    </row>
    <row r="1130" spans="1:16" ht="51">
      <c r="A1130" s="127" t="s">
        <v>620</v>
      </c>
      <c r="B1130" s="127"/>
      <c r="C1130" s="128" t="s">
        <v>714</v>
      </c>
      <c r="D1130" s="122">
        <v>42801</v>
      </c>
      <c r="E1130" s="123" t="s">
        <v>2424</v>
      </c>
      <c r="F1130" s="123" t="s">
        <v>3</v>
      </c>
      <c r="G1130" s="123">
        <v>1481611</v>
      </c>
      <c r="H1130" s="127"/>
      <c r="I1130" s="131" t="s">
        <v>2425</v>
      </c>
      <c r="J1130" s="127"/>
      <c r="K1130" s="127"/>
      <c r="L1130" s="127"/>
      <c r="M1130" s="127"/>
      <c r="N1130" s="133">
        <v>0</v>
      </c>
      <c r="O1130" s="133">
        <v>9000</v>
      </c>
      <c r="P1130" s="127" t="s">
        <v>1369</v>
      </c>
    </row>
    <row r="1131" spans="1:16" ht="51">
      <c r="A1131" s="127" t="s">
        <v>620</v>
      </c>
      <c r="B1131" s="127"/>
      <c r="C1131" s="128" t="s">
        <v>714</v>
      </c>
      <c r="D1131" s="122">
        <v>42801</v>
      </c>
      <c r="E1131" s="123" t="s">
        <v>2426</v>
      </c>
      <c r="F1131" s="123" t="s">
        <v>3</v>
      </c>
      <c r="G1131" s="123">
        <v>1481634</v>
      </c>
      <c r="H1131" s="127"/>
      <c r="I1131" s="131" t="s">
        <v>2427</v>
      </c>
      <c r="J1131" s="127"/>
      <c r="K1131" s="127"/>
      <c r="L1131" s="127"/>
      <c r="M1131" s="127"/>
      <c r="N1131" s="133">
        <v>0</v>
      </c>
      <c r="O1131" s="133">
        <v>837.19</v>
      </c>
      <c r="P1131" s="127" t="s">
        <v>1369</v>
      </c>
    </row>
    <row r="1132" spans="1:16" ht="51">
      <c r="A1132" s="127" t="s">
        <v>620</v>
      </c>
      <c r="B1132" s="127"/>
      <c r="C1132" s="128" t="s">
        <v>714</v>
      </c>
      <c r="D1132" s="122">
        <v>42801</v>
      </c>
      <c r="E1132" s="123" t="s">
        <v>2428</v>
      </c>
      <c r="F1132" s="123" t="s">
        <v>3</v>
      </c>
      <c r="G1132" s="123">
        <v>1481656</v>
      </c>
      <c r="H1132" s="127"/>
      <c r="I1132" s="131" t="s">
        <v>2429</v>
      </c>
      <c r="J1132" s="127"/>
      <c r="K1132" s="127"/>
      <c r="L1132" s="127"/>
      <c r="M1132" s="127"/>
      <c r="N1132" s="133">
        <v>0</v>
      </c>
      <c r="O1132" s="133">
        <v>244.34</v>
      </c>
      <c r="P1132" s="127" t="s">
        <v>1369</v>
      </c>
    </row>
    <row r="1133" spans="1:16" ht="51">
      <c r="A1133" s="127" t="s">
        <v>620</v>
      </c>
      <c r="B1133" s="127"/>
      <c r="C1133" s="128" t="s">
        <v>714</v>
      </c>
      <c r="D1133" s="122">
        <v>42801</v>
      </c>
      <c r="E1133" s="123" t="s">
        <v>2430</v>
      </c>
      <c r="F1133" s="123" t="s">
        <v>3</v>
      </c>
      <c r="G1133" s="123">
        <v>1481658</v>
      </c>
      <c r="H1133" s="127"/>
      <c r="I1133" s="131" t="s">
        <v>1322</v>
      </c>
      <c r="J1133" s="127"/>
      <c r="K1133" s="127"/>
      <c r="L1133" s="127"/>
      <c r="M1133" s="127"/>
      <c r="N1133" s="133">
        <v>0</v>
      </c>
      <c r="O1133" s="133">
        <v>1500</v>
      </c>
      <c r="P1133" s="127" t="s">
        <v>1369</v>
      </c>
    </row>
    <row r="1134" spans="1:16" ht="51">
      <c r="A1134" s="127" t="s">
        <v>620</v>
      </c>
      <c r="B1134" s="127"/>
      <c r="C1134" s="128" t="s">
        <v>714</v>
      </c>
      <c r="D1134" s="122">
        <v>42801</v>
      </c>
      <c r="E1134" s="123" t="s">
        <v>2431</v>
      </c>
      <c r="F1134" s="123" t="s">
        <v>3</v>
      </c>
      <c r="G1134" s="123">
        <v>1481667</v>
      </c>
      <c r="H1134" s="127"/>
      <c r="I1134" s="131" t="s">
        <v>2432</v>
      </c>
      <c r="J1134" s="127"/>
      <c r="K1134" s="127"/>
      <c r="L1134" s="127"/>
      <c r="M1134" s="127"/>
      <c r="N1134" s="133">
        <v>0</v>
      </c>
      <c r="O1134" s="133">
        <v>1050.3900000000001</v>
      </c>
      <c r="P1134" s="127" t="s">
        <v>1369</v>
      </c>
    </row>
    <row r="1135" spans="1:16" ht="51">
      <c r="A1135" s="127" t="s">
        <v>620</v>
      </c>
      <c r="B1135" s="127"/>
      <c r="C1135" s="128" t="s">
        <v>714</v>
      </c>
      <c r="D1135" s="122">
        <v>42801</v>
      </c>
      <c r="E1135" s="123" t="s">
        <v>2433</v>
      </c>
      <c r="F1135" s="123" t="s">
        <v>3</v>
      </c>
      <c r="G1135" s="123">
        <v>1481672</v>
      </c>
      <c r="H1135" s="127"/>
      <c r="I1135" s="131" t="s">
        <v>2434</v>
      </c>
      <c r="J1135" s="127"/>
      <c r="K1135" s="127"/>
      <c r="L1135" s="127"/>
      <c r="M1135" s="127"/>
      <c r="N1135" s="133">
        <v>0</v>
      </c>
      <c r="O1135" s="133">
        <v>1050.3900000000001</v>
      </c>
      <c r="P1135" s="127" t="s">
        <v>1369</v>
      </c>
    </row>
    <row r="1136" spans="1:16" ht="51">
      <c r="A1136" s="127" t="s">
        <v>620</v>
      </c>
      <c r="B1136" s="127"/>
      <c r="C1136" s="128" t="s">
        <v>714</v>
      </c>
      <c r="D1136" s="122">
        <v>42801</v>
      </c>
      <c r="E1136" s="123" t="s">
        <v>2435</v>
      </c>
      <c r="F1136" s="123" t="s">
        <v>3</v>
      </c>
      <c r="G1136" s="123">
        <v>1481677</v>
      </c>
      <c r="H1136" s="127"/>
      <c r="I1136" s="131" t="s">
        <v>2436</v>
      </c>
      <c r="J1136" s="127"/>
      <c r="K1136" s="127"/>
      <c r="L1136" s="127"/>
      <c r="M1136" s="127"/>
      <c r="N1136" s="133">
        <v>0</v>
      </c>
      <c r="O1136" s="133">
        <v>11282.64</v>
      </c>
      <c r="P1136" s="127" t="s">
        <v>1369</v>
      </c>
    </row>
    <row r="1137" spans="1:16" ht="38.25">
      <c r="A1137" s="127">
        <v>70</v>
      </c>
      <c r="B1137" s="127"/>
      <c r="C1137" s="128" t="s">
        <v>706</v>
      </c>
      <c r="D1137" s="122">
        <v>42801</v>
      </c>
      <c r="E1137" s="123" t="s">
        <v>1591</v>
      </c>
      <c r="F1137" s="123" t="s">
        <v>3</v>
      </c>
      <c r="G1137" s="123">
        <v>1481797</v>
      </c>
      <c r="H1137" s="127"/>
      <c r="I1137" s="131" t="s">
        <v>1592</v>
      </c>
      <c r="J1137" s="127"/>
      <c r="K1137" s="127"/>
      <c r="L1137" s="127"/>
      <c r="M1137" s="127"/>
      <c r="N1137" s="133">
        <v>0</v>
      </c>
      <c r="O1137" s="133">
        <v>147</v>
      </c>
      <c r="P1137" s="127" t="s">
        <v>1369</v>
      </c>
    </row>
    <row r="1138" spans="1:16" ht="51">
      <c r="A1138" s="127">
        <v>47</v>
      </c>
      <c r="B1138" s="127"/>
      <c r="C1138" s="128" t="s">
        <v>700</v>
      </c>
      <c r="D1138" s="122">
        <v>42801</v>
      </c>
      <c r="E1138" s="123" t="s">
        <v>1563</v>
      </c>
      <c r="F1138" s="123" t="s">
        <v>3</v>
      </c>
      <c r="G1138" s="123">
        <v>1481808</v>
      </c>
      <c r="H1138" s="127"/>
      <c r="I1138" s="131" t="s">
        <v>1564</v>
      </c>
      <c r="J1138" s="127"/>
      <c r="K1138" s="127"/>
      <c r="L1138" s="127"/>
      <c r="M1138" s="127"/>
      <c r="N1138" s="133">
        <v>0</v>
      </c>
      <c r="O1138" s="133">
        <v>90</v>
      </c>
      <c r="P1138" s="127" t="s">
        <v>1369</v>
      </c>
    </row>
    <row r="1139" spans="1:16" ht="38.25">
      <c r="A1139" s="127">
        <v>526</v>
      </c>
      <c r="B1139" s="127"/>
      <c r="C1139" s="128" t="s">
        <v>847</v>
      </c>
      <c r="D1139" s="122">
        <v>42802</v>
      </c>
      <c r="E1139" s="123" t="s">
        <v>2053</v>
      </c>
      <c r="F1139" s="123" t="s">
        <v>3</v>
      </c>
      <c r="G1139" s="123">
        <v>1481950</v>
      </c>
      <c r="H1139" s="127"/>
      <c r="I1139" s="131" t="s">
        <v>2054</v>
      </c>
      <c r="J1139" s="127"/>
      <c r="K1139" s="127"/>
      <c r="L1139" s="127"/>
      <c r="M1139" s="127"/>
      <c r="N1139" s="133">
        <v>0</v>
      </c>
      <c r="O1139" s="133">
        <v>1145</v>
      </c>
      <c r="P1139" s="127" t="s">
        <v>1369</v>
      </c>
    </row>
    <row r="1140" spans="1:16" ht="38.25">
      <c r="A1140" s="127">
        <v>526</v>
      </c>
      <c r="B1140" s="127"/>
      <c r="C1140" s="128" t="s">
        <v>847</v>
      </c>
      <c r="D1140" s="122">
        <v>42802</v>
      </c>
      <c r="E1140" s="123" t="s">
        <v>2055</v>
      </c>
      <c r="F1140" s="123" t="s">
        <v>3</v>
      </c>
      <c r="G1140" s="123">
        <v>1481951</v>
      </c>
      <c r="H1140" s="127"/>
      <c r="I1140" s="131" t="s">
        <v>2054</v>
      </c>
      <c r="J1140" s="127"/>
      <c r="K1140" s="127"/>
      <c r="L1140" s="127"/>
      <c r="M1140" s="127"/>
      <c r="N1140" s="133">
        <v>0</v>
      </c>
      <c r="O1140" s="133">
        <v>382</v>
      </c>
      <c r="P1140" s="127" t="s">
        <v>1369</v>
      </c>
    </row>
    <row r="1141" spans="1:16" ht="51">
      <c r="A1141" s="127" t="s">
        <v>620</v>
      </c>
      <c r="B1141" s="127"/>
      <c r="C1141" s="128" t="s">
        <v>714</v>
      </c>
      <c r="D1141" s="122">
        <v>42802</v>
      </c>
      <c r="E1141" s="123" t="s">
        <v>2437</v>
      </c>
      <c r="F1141" s="123" t="s">
        <v>3</v>
      </c>
      <c r="G1141" s="123">
        <v>1481972</v>
      </c>
      <c r="H1141" s="127"/>
      <c r="I1141" s="131" t="s">
        <v>2438</v>
      </c>
      <c r="J1141" s="127"/>
      <c r="K1141" s="127"/>
      <c r="L1141" s="127"/>
      <c r="M1141" s="127"/>
      <c r="N1141" s="133">
        <v>0</v>
      </c>
      <c r="O1141" s="133">
        <v>1243.22</v>
      </c>
      <c r="P1141" s="127" t="s">
        <v>1369</v>
      </c>
    </row>
    <row r="1142" spans="1:16" ht="51">
      <c r="A1142" s="127" t="s">
        <v>620</v>
      </c>
      <c r="B1142" s="127"/>
      <c r="C1142" s="128" t="s">
        <v>714</v>
      </c>
      <c r="D1142" s="122">
        <v>42802</v>
      </c>
      <c r="E1142" s="123" t="s">
        <v>2439</v>
      </c>
      <c r="F1142" s="123" t="s">
        <v>3</v>
      </c>
      <c r="G1142" s="123">
        <v>1481973</v>
      </c>
      <c r="H1142" s="127"/>
      <c r="I1142" s="131" t="s">
        <v>2440</v>
      </c>
      <c r="J1142" s="127"/>
      <c r="K1142" s="127"/>
      <c r="L1142" s="127"/>
      <c r="M1142" s="127"/>
      <c r="N1142" s="133">
        <v>0</v>
      </c>
      <c r="O1142" s="133">
        <v>2549.2000000000003</v>
      </c>
      <c r="P1142" s="127" t="s">
        <v>1369</v>
      </c>
    </row>
    <row r="1143" spans="1:16" ht="51">
      <c r="A1143" s="127" t="s">
        <v>620</v>
      </c>
      <c r="B1143" s="127"/>
      <c r="C1143" s="128" t="s">
        <v>714</v>
      </c>
      <c r="D1143" s="122">
        <v>42802</v>
      </c>
      <c r="E1143" s="123" t="s">
        <v>2441</v>
      </c>
      <c r="F1143" s="123" t="s">
        <v>3</v>
      </c>
      <c r="G1143" s="123">
        <v>1482096</v>
      </c>
      <c r="H1143" s="127"/>
      <c r="I1143" s="131" t="s">
        <v>2442</v>
      </c>
      <c r="J1143" s="127"/>
      <c r="K1143" s="127"/>
      <c r="L1143" s="127"/>
      <c r="M1143" s="127"/>
      <c r="N1143" s="133">
        <v>0</v>
      </c>
      <c r="O1143" s="133">
        <v>175.52</v>
      </c>
      <c r="P1143" s="127" t="s">
        <v>1369</v>
      </c>
    </row>
    <row r="1144" spans="1:16" ht="51">
      <c r="A1144" s="127" t="s">
        <v>620</v>
      </c>
      <c r="B1144" s="127"/>
      <c r="C1144" s="128" t="s">
        <v>714</v>
      </c>
      <c r="D1144" s="122">
        <v>42802</v>
      </c>
      <c r="E1144" s="123" t="s">
        <v>2443</v>
      </c>
      <c r="F1144" s="123" t="s">
        <v>3</v>
      </c>
      <c r="G1144" s="123">
        <v>1482147</v>
      </c>
      <c r="H1144" s="127"/>
      <c r="I1144" s="131" t="s">
        <v>2444</v>
      </c>
      <c r="J1144" s="127"/>
      <c r="K1144" s="127"/>
      <c r="L1144" s="127"/>
      <c r="M1144" s="127"/>
      <c r="N1144" s="133">
        <v>0</v>
      </c>
      <c r="O1144" s="133">
        <v>7148.6500000000005</v>
      </c>
      <c r="P1144" s="127" t="s">
        <v>1369</v>
      </c>
    </row>
    <row r="1145" spans="1:16" ht="38.25">
      <c r="A1145" s="127">
        <v>290</v>
      </c>
      <c r="B1145" s="127"/>
      <c r="C1145" s="128" t="s">
        <v>794</v>
      </c>
      <c r="D1145" s="122">
        <v>42802</v>
      </c>
      <c r="E1145" s="123" t="s">
        <v>1678</v>
      </c>
      <c r="F1145" s="123" t="s">
        <v>3</v>
      </c>
      <c r="G1145" s="123">
        <v>1482222</v>
      </c>
      <c r="H1145" s="127"/>
      <c r="I1145" s="131" t="s">
        <v>1679</v>
      </c>
      <c r="J1145" s="127"/>
      <c r="K1145" s="127"/>
      <c r="L1145" s="127"/>
      <c r="M1145" s="127"/>
      <c r="N1145" s="133">
        <v>0</v>
      </c>
      <c r="O1145" s="133">
        <v>50</v>
      </c>
      <c r="P1145" s="127" t="s">
        <v>1369</v>
      </c>
    </row>
    <row r="1146" spans="1:16" ht="38.25">
      <c r="A1146" s="127">
        <v>290</v>
      </c>
      <c r="B1146" s="127"/>
      <c r="C1146" s="128" t="s">
        <v>794</v>
      </c>
      <c r="D1146" s="122">
        <v>42802</v>
      </c>
      <c r="E1146" s="123" t="s">
        <v>1680</v>
      </c>
      <c r="F1146" s="123" t="s">
        <v>3</v>
      </c>
      <c r="G1146" s="123">
        <v>1482225</v>
      </c>
      <c r="H1146" s="127"/>
      <c r="I1146" s="131" t="s">
        <v>1681</v>
      </c>
      <c r="J1146" s="127"/>
      <c r="K1146" s="127"/>
      <c r="L1146" s="127"/>
      <c r="M1146" s="127"/>
      <c r="N1146" s="133">
        <v>0</v>
      </c>
      <c r="O1146" s="133">
        <v>75</v>
      </c>
      <c r="P1146" s="127" t="s">
        <v>1369</v>
      </c>
    </row>
    <row r="1147" spans="1:16" ht="38.25">
      <c r="A1147" s="127">
        <v>526</v>
      </c>
      <c r="B1147" s="127"/>
      <c r="C1147" s="128" t="s">
        <v>847</v>
      </c>
      <c r="D1147" s="122">
        <v>42803</v>
      </c>
      <c r="E1147" s="123" t="s">
        <v>2056</v>
      </c>
      <c r="F1147" s="123" t="s">
        <v>3</v>
      </c>
      <c r="G1147" s="123">
        <v>1482359</v>
      </c>
      <c r="H1147" s="127"/>
      <c r="I1147" s="131" t="s">
        <v>2057</v>
      </c>
      <c r="J1147" s="127"/>
      <c r="K1147" s="127"/>
      <c r="L1147" s="127"/>
      <c r="M1147" s="127"/>
      <c r="N1147" s="133">
        <v>0</v>
      </c>
      <c r="O1147" s="133">
        <v>63494.5</v>
      </c>
      <c r="P1147" s="127" t="s">
        <v>1369</v>
      </c>
    </row>
    <row r="1148" spans="1:16" ht="51">
      <c r="A1148" s="127" t="s">
        <v>620</v>
      </c>
      <c r="B1148" s="127"/>
      <c r="C1148" s="128" t="s">
        <v>714</v>
      </c>
      <c r="D1148" s="122">
        <v>42803</v>
      </c>
      <c r="E1148" s="123" t="s">
        <v>2849</v>
      </c>
      <c r="F1148" s="123" t="s">
        <v>3</v>
      </c>
      <c r="G1148" s="123">
        <v>1482408</v>
      </c>
      <c r="H1148" s="127"/>
      <c r="I1148" s="131" t="s">
        <v>2850</v>
      </c>
      <c r="J1148" s="127"/>
      <c r="K1148" s="127"/>
      <c r="L1148" s="127"/>
      <c r="M1148" s="127"/>
      <c r="N1148" s="133">
        <v>0</v>
      </c>
      <c r="O1148" s="133">
        <v>6417.1500000000005</v>
      </c>
      <c r="P1148" s="127" t="s">
        <v>1369</v>
      </c>
    </row>
    <row r="1149" spans="1:16" ht="63.75">
      <c r="A1149" s="127">
        <v>130</v>
      </c>
      <c r="B1149" s="127"/>
      <c r="C1149" s="128" t="s">
        <v>728</v>
      </c>
      <c r="D1149" s="122">
        <v>42803</v>
      </c>
      <c r="E1149" s="123" t="s">
        <v>1616</v>
      </c>
      <c r="F1149" s="123" t="s">
        <v>3</v>
      </c>
      <c r="G1149" s="123">
        <v>1482413</v>
      </c>
      <c r="H1149" s="127"/>
      <c r="I1149" s="131" t="s">
        <v>1617</v>
      </c>
      <c r="J1149" s="127"/>
      <c r="K1149" s="127"/>
      <c r="L1149" s="127"/>
      <c r="M1149" s="127"/>
      <c r="N1149" s="133">
        <v>0</v>
      </c>
      <c r="O1149" s="133">
        <v>687.5</v>
      </c>
      <c r="P1149" s="127" t="s">
        <v>1369</v>
      </c>
    </row>
    <row r="1150" spans="1:16" ht="51">
      <c r="A1150" s="127">
        <v>526</v>
      </c>
      <c r="B1150" s="127"/>
      <c r="C1150" s="128" t="s">
        <v>847</v>
      </c>
      <c r="D1150" s="122">
        <v>42803</v>
      </c>
      <c r="E1150" s="123" t="s">
        <v>2058</v>
      </c>
      <c r="F1150" s="123" t="s">
        <v>3</v>
      </c>
      <c r="G1150" s="123">
        <v>1482445</v>
      </c>
      <c r="H1150" s="127"/>
      <c r="I1150" s="131" t="s">
        <v>2059</v>
      </c>
      <c r="J1150" s="127"/>
      <c r="K1150" s="127"/>
      <c r="L1150" s="127"/>
      <c r="M1150" s="127"/>
      <c r="N1150" s="133">
        <v>0</v>
      </c>
      <c r="O1150" s="133">
        <v>4818</v>
      </c>
      <c r="P1150" s="127" t="s">
        <v>1369</v>
      </c>
    </row>
    <row r="1151" spans="1:16" ht="38.25">
      <c r="A1151" s="127">
        <v>526</v>
      </c>
      <c r="B1151" s="127"/>
      <c r="C1151" s="128" t="s">
        <v>847</v>
      </c>
      <c r="D1151" s="122">
        <v>42803</v>
      </c>
      <c r="E1151" s="123" t="s">
        <v>2060</v>
      </c>
      <c r="F1151" s="123" t="s">
        <v>3</v>
      </c>
      <c r="G1151" s="123">
        <v>1482447</v>
      </c>
      <c r="H1151" s="127"/>
      <c r="I1151" s="131" t="s">
        <v>2061</v>
      </c>
      <c r="J1151" s="127"/>
      <c r="K1151" s="127"/>
      <c r="L1151" s="127"/>
      <c r="M1151" s="127"/>
      <c r="N1151" s="133">
        <v>0</v>
      </c>
      <c r="O1151" s="133">
        <v>1885</v>
      </c>
      <c r="P1151" s="127" t="s">
        <v>1369</v>
      </c>
    </row>
    <row r="1152" spans="1:16" ht="51">
      <c r="A1152" s="127" t="s">
        <v>620</v>
      </c>
      <c r="B1152" s="127"/>
      <c r="C1152" s="128" t="s">
        <v>714</v>
      </c>
      <c r="D1152" s="122">
        <v>42803</v>
      </c>
      <c r="E1152" s="123" t="s">
        <v>2445</v>
      </c>
      <c r="F1152" s="123" t="s">
        <v>3</v>
      </c>
      <c r="G1152" s="123">
        <v>1482439</v>
      </c>
      <c r="H1152" s="127"/>
      <c r="I1152" s="131" t="s">
        <v>2446</v>
      </c>
      <c r="J1152" s="127"/>
      <c r="K1152" s="127"/>
      <c r="L1152" s="127"/>
      <c r="M1152" s="127"/>
      <c r="N1152" s="133">
        <v>0</v>
      </c>
      <c r="O1152" s="133">
        <v>6063.45</v>
      </c>
      <c r="P1152" s="127" t="s">
        <v>1369</v>
      </c>
    </row>
    <row r="1153" spans="1:16" ht="51">
      <c r="A1153" s="127" t="s">
        <v>620</v>
      </c>
      <c r="B1153" s="127"/>
      <c r="C1153" s="128" t="s">
        <v>714</v>
      </c>
      <c r="D1153" s="122">
        <v>42803</v>
      </c>
      <c r="E1153" s="123" t="s">
        <v>2447</v>
      </c>
      <c r="F1153" s="123" t="s">
        <v>3</v>
      </c>
      <c r="G1153" s="123">
        <v>1482477</v>
      </c>
      <c r="H1153" s="127"/>
      <c r="I1153" s="131" t="s">
        <v>1293</v>
      </c>
      <c r="J1153" s="127"/>
      <c r="K1153" s="127"/>
      <c r="L1153" s="127"/>
      <c r="M1153" s="127"/>
      <c r="N1153" s="133">
        <v>0</v>
      </c>
      <c r="O1153" s="133">
        <v>1.42</v>
      </c>
      <c r="P1153" s="127" t="s">
        <v>1369</v>
      </c>
    </row>
    <row r="1154" spans="1:16" ht="38.25">
      <c r="A1154" s="127">
        <v>86</v>
      </c>
      <c r="B1154" s="127"/>
      <c r="C1154" s="128" t="s">
        <v>711</v>
      </c>
      <c r="D1154" s="122">
        <v>42803</v>
      </c>
      <c r="E1154" s="123" t="s">
        <v>1606</v>
      </c>
      <c r="F1154" s="123" t="s">
        <v>3</v>
      </c>
      <c r="G1154" s="123">
        <v>1482526</v>
      </c>
      <c r="H1154" s="127"/>
      <c r="I1154" s="131" t="s">
        <v>1607</v>
      </c>
      <c r="J1154" s="127"/>
      <c r="K1154" s="127"/>
      <c r="L1154" s="127"/>
      <c r="M1154" s="127"/>
      <c r="N1154" s="133">
        <v>0</v>
      </c>
      <c r="O1154" s="133">
        <v>1737.66</v>
      </c>
      <c r="P1154" s="127" t="s">
        <v>1369</v>
      </c>
    </row>
    <row r="1155" spans="1:16" ht="51">
      <c r="A1155" s="127" t="s">
        <v>620</v>
      </c>
      <c r="B1155" s="127"/>
      <c r="C1155" s="128" t="s">
        <v>714</v>
      </c>
      <c r="D1155" s="122">
        <v>42803</v>
      </c>
      <c r="E1155" s="123" t="s">
        <v>2448</v>
      </c>
      <c r="F1155" s="123" t="s">
        <v>3</v>
      </c>
      <c r="G1155" s="123">
        <v>1482547</v>
      </c>
      <c r="H1155" s="127"/>
      <c r="I1155" s="131" t="s">
        <v>2449</v>
      </c>
      <c r="J1155" s="127"/>
      <c r="K1155" s="127"/>
      <c r="L1155" s="127"/>
      <c r="M1155" s="127"/>
      <c r="N1155" s="133">
        <v>0</v>
      </c>
      <c r="O1155" s="133">
        <v>1200</v>
      </c>
      <c r="P1155" s="127" t="s">
        <v>1369</v>
      </c>
    </row>
    <row r="1156" spans="1:16" ht="51">
      <c r="A1156" s="127" t="s">
        <v>620</v>
      </c>
      <c r="B1156" s="127"/>
      <c r="C1156" s="128" t="s">
        <v>714</v>
      </c>
      <c r="D1156" s="122">
        <v>42803</v>
      </c>
      <c r="E1156" s="123" t="s">
        <v>2450</v>
      </c>
      <c r="F1156" s="123" t="s">
        <v>3</v>
      </c>
      <c r="G1156" s="123">
        <v>1482604</v>
      </c>
      <c r="H1156" s="127"/>
      <c r="I1156" s="131" t="s">
        <v>2451</v>
      </c>
      <c r="J1156" s="127"/>
      <c r="K1156" s="127"/>
      <c r="L1156" s="127"/>
      <c r="M1156" s="127"/>
      <c r="N1156" s="133">
        <v>0</v>
      </c>
      <c r="O1156" s="133">
        <v>3658.1</v>
      </c>
      <c r="P1156" s="127" t="s">
        <v>1369</v>
      </c>
    </row>
    <row r="1157" spans="1:16" ht="51">
      <c r="A1157" s="127">
        <v>526</v>
      </c>
      <c r="B1157" s="127"/>
      <c r="C1157" s="128" t="s">
        <v>847</v>
      </c>
      <c r="D1157" s="122">
        <v>42804</v>
      </c>
      <c r="E1157" s="123" t="s">
        <v>2062</v>
      </c>
      <c r="F1157" s="123" t="s">
        <v>3</v>
      </c>
      <c r="G1157" s="123">
        <v>1482768</v>
      </c>
      <c r="H1157" s="127"/>
      <c r="I1157" s="131" t="s">
        <v>2063</v>
      </c>
      <c r="J1157" s="127"/>
      <c r="K1157" s="127"/>
      <c r="L1157" s="127"/>
      <c r="M1157" s="127"/>
      <c r="N1157" s="133">
        <v>0</v>
      </c>
      <c r="O1157" s="133">
        <v>140</v>
      </c>
      <c r="P1157" s="127" t="s">
        <v>1369</v>
      </c>
    </row>
    <row r="1158" spans="1:16" ht="51">
      <c r="A1158" s="127">
        <v>526</v>
      </c>
      <c r="B1158" s="127"/>
      <c r="C1158" s="128" t="s">
        <v>847</v>
      </c>
      <c r="D1158" s="122">
        <v>42804</v>
      </c>
      <c r="E1158" s="123" t="s">
        <v>2064</v>
      </c>
      <c r="F1158" s="123" t="s">
        <v>3</v>
      </c>
      <c r="G1158" s="123">
        <v>1482770</v>
      </c>
      <c r="H1158" s="127"/>
      <c r="I1158" s="131" t="s">
        <v>2065</v>
      </c>
      <c r="J1158" s="127"/>
      <c r="K1158" s="127"/>
      <c r="L1158" s="127"/>
      <c r="M1158" s="127"/>
      <c r="N1158" s="133">
        <v>0</v>
      </c>
      <c r="O1158" s="133">
        <v>3468</v>
      </c>
      <c r="P1158" s="127" t="s">
        <v>1369</v>
      </c>
    </row>
    <row r="1159" spans="1:16" ht="51">
      <c r="A1159" s="127" t="s">
        <v>620</v>
      </c>
      <c r="B1159" s="127"/>
      <c r="C1159" s="128" t="s">
        <v>714</v>
      </c>
      <c r="D1159" s="122">
        <v>42804</v>
      </c>
      <c r="E1159" s="123" t="s">
        <v>2851</v>
      </c>
      <c r="F1159" s="123" t="s">
        <v>3</v>
      </c>
      <c r="G1159" s="123">
        <v>1482776</v>
      </c>
      <c r="H1159" s="127"/>
      <c r="I1159" s="131" t="s">
        <v>2852</v>
      </c>
      <c r="J1159" s="127"/>
      <c r="K1159" s="127"/>
      <c r="L1159" s="127"/>
      <c r="M1159" s="127"/>
      <c r="N1159" s="133">
        <v>0</v>
      </c>
      <c r="O1159" s="133">
        <v>5482.12</v>
      </c>
      <c r="P1159" s="127" t="s">
        <v>1369</v>
      </c>
    </row>
    <row r="1160" spans="1:16" ht="51">
      <c r="A1160" s="127" t="s">
        <v>620</v>
      </c>
      <c r="B1160" s="127"/>
      <c r="C1160" s="128" t="s">
        <v>714</v>
      </c>
      <c r="D1160" s="122">
        <v>42804</v>
      </c>
      <c r="E1160" s="123" t="s">
        <v>2452</v>
      </c>
      <c r="F1160" s="123" t="s">
        <v>3</v>
      </c>
      <c r="G1160" s="123">
        <v>1482860</v>
      </c>
      <c r="H1160" s="127"/>
      <c r="I1160" s="131" t="s">
        <v>2453</v>
      </c>
      <c r="J1160" s="127"/>
      <c r="K1160" s="127"/>
      <c r="L1160" s="127"/>
      <c r="M1160" s="127"/>
      <c r="N1160" s="133">
        <v>0</v>
      </c>
      <c r="O1160" s="133">
        <v>5202.78</v>
      </c>
      <c r="P1160" s="127" t="s">
        <v>1369</v>
      </c>
    </row>
    <row r="1161" spans="1:16" ht="38.25">
      <c r="A1161" s="127">
        <v>283</v>
      </c>
      <c r="B1161" s="127"/>
      <c r="C1161" s="128" t="s">
        <v>146</v>
      </c>
      <c r="D1161" s="122">
        <v>42804</v>
      </c>
      <c r="E1161" s="123" t="s">
        <v>1658</v>
      </c>
      <c r="F1161" s="123" t="s">
        <v>3</v>
      </c>
      <c r="G1161" s="123">
        <v>1482897</v>
      </c>
      <c r="H1161" s="127"/>
      <c r="I1161" s="131" t="s">
        <v>1659</v>
      </c>
      <c r="J1161" s="127"/>
      <c r="K1161" s="127"/>
      <c r="L1161" s="127"/>
      <c r="M1161" s="127"/>
      <c r="N1161" s="133">
        <v>0</v>
      </c>
      <c r="O1161" s="133">
        <v>371</v>
      </c>
      <c r="P1161" s="127" t="s">
        <v>1369</v>
      </c>
    </row>
    <row r="1162" spans="1:16" ht="63.75">
      <c r="A1162" s="127" t="s">
        <v>627</v>
      </c>
      <c r="B1162" s="127"/>
      <c r="C1162" s="128" t="s">
        <v>1235</v>
      </c>
      <c r="D1162" s="122">
        <v>42804</v>
      </c>
      <c r="E1162" s="123" t="s">
        <v>2835</v>
      </c>
      <c r="F1162" s="123" t="s">
        <v>3</v>
      </c>
      <c r="G1162" s="123">
        <v>1482925</v>
      </c>
      <c r="H1162" s="127"/>
      <c r="I1162" s="131" t="s">
        <v>2836</v>
      </c>
      <c r="J1162" s="127"/>
      <c r="K1162" s="127"/>
      <c r="L1162" s="127"/>
      <c r="M1162" s="127"/>
      <c r="N1162" s="133">
        <v>0</v>
      </c>
      <c r="O1162" s="133">
        <v>9247.84</v>
      </c>
      <c r="P1162" s="127" t="s">
        <v>1369</v>
      </c>
    </row>
    <row r="1163" spans="1:16" ht="38.25">
      <c r="A1163" s="127">
        <v>526</v>
      </c>
      <c r="B1163" s="127"/>
      <c r="C1163" s="128" t="s">
        <v>847</v>
      </c>
      <c r="D1163" s="122">
        <v>42804</v>
      </c>
      <c r="E1163" s="123" t="s">
        <v>2066</v>
      </c>
      <c r="F1163" s="123" t="s">
        <v>3</v>
      </c>
      <c r="G1163" s="123">
        <v>1482791</v>
      </c>
      <c r="H1163" s="127"/>
      <c r="I1163" s="131" t="s">
        <v>2067</v>
      </c>
      <c r="J1163" s="127"/>
      <c r="K1163" s="127"/>
      <c r="L1163" s="127"/>
      <c r="M1163" s="127"/>
      <c r="N1163" s="133">
        <v>0</v>
      </c>
      <c r="O1163" s="133">
        <v>10</v>
      </c>
      <c r="P1163" s="127" t="s">
        <v>1369</v>
      </c>
    </row>
    <row r="1164" spans="1:16" ht="51">
      <c r="A1164" s="127" t="s">
        <v>620</v>
      </c>
      <c r="B1164" s="127"/>
      <c r="C1164" s="128" t="s">
        <v>714</v>
      </c>
      <c r="D1164" s="122">
        <v>42804</v>
      </c>
      <c r="E1164" s="123" t="s">
        <v>2454</v>
      </c>
      <c r="F1164" s="123" t="s">
        <v>3</v>
      </c>
      <c r="G1164" s="123">
        <v>1482851</v>
      </c>
      <c r="H1164" s="127"/>
      <c r="I1164" s="131" t="s">
        <v>2455</v>
      </c>
      <c r="J1164" s="127"/>
      <c r="K1164" s="127"/>
      <c r="L1164" s="127"/>
      <c r="M1164" s="127"/>
      <c r="N1164" s="133">
        <v>0</v>
      </c>
      <c r="O1164" s="133">
        <v>465.52</v>
      </c>
      <c r="P1164" s="127" t="s">
        <v>1369</v>
      </c>
    </row>
    <row r="1165" spans="1:16" ht="51">
      <c r="A1165" s="127" t="s">
        <v>620</v>
      </c>
      <c r="B1165" s="127"/>
      <c r="C1165" s="128" t="s">
        <v>714</v>
      </c>
      <c r="D1165" s="122">
        <v>42804</v>
      </c>
      <c r="E1165" s="123" t="s">
        <v>2456</v>
      </c>
      <c r="F1165" s="123" t="s">
        <v>3</v>
      </c>
      <c r="G1165" s="123">
        <v>1482852</v>
      </c>
      <c r="H1165" s="127"/>
      <c r="I1165" s="131" t="s">
        <v>2457</v>
      </c>
      <c r="J1165" s="127"/>
      <c r="K1165" s="127"/>
      <c r="L1165" s="127"/>
      <c r="M1165" s="127"/>
      <c r="N1165" s="133">
        <v>0</v>
      </c>
      <c r="O1165" s="133">
        <v>24.38</v>
      </c>
      <c r="P1165" s="127" t="s">
        <v>1369</v>
      </c>
    </row>
    <row r="1166" spans="1:16" ht="51">
      <c r="A1166" s="127" t="s">
        <v>620</v>
      </c>
      <c r="B1166" s="127"/>
      <c r="C1166" s="128" t="s">
        <v>714</v>
      </c>
      <c r="D1166" s="122">
        <v>42804</v>
      </c>
      <c r="E1166" s="123" t="s">
        <v>2458</v>
      </c>
      <c r="F1166" s="123" t="s">
        <v>3</v>
      </c>
      <c r="G1166" s="123">
        <v>1482903</v>
      </c>
      <c r="H1166" s="127"/>
      <c r="I1166" s="131" t="s">
        <v>2459</v>
      </c>
      <c r="J1166" s="127"/>
      <c r="K1166" s="127"/>
      <c r="L1166" s="127"/>
      <c r="M1166" s="127"/>
      <c r="N1166" s="133">
        <v>0</v>
      </c>
      <c r="O1166" s="133">
        <v>193.1</v>
      </c>
      <c r="P1166" s="127" t="s">
        <v>1369</v>
      </c>
    </row>
    <row r="1167" spans="1:16" ht="51">
      <c r="A1167" s="127">
        <v>130</v>
      </c>
      <c r="B1167" s="127"/>
      <c r="C1167" s="128" t="s">
        <v>728</v>
      </c>
      <c r="D1167" s="122">
        <v>42804</v>
      </c>
      <c r="E1167" s="123" t="s">
        <v>1618</v>
      </c>
      <c r="F1167" s="123" t="s">
        <v>3</v>
      </c>
      <c r="G1167" s="123">
        <v>1482906</v>
      </c>
      <c r="H1167" s="127"/>
      <c r="I1167" s="131" t="s">
        <v>1619</v>
      </c>
      <c r="J1167" s="127"/>
      <c r="K1167" s="127"/>
      <c r="L1167" s="127"/>
      <c r="M1167" s="127"/>
      <c r="N1167" s="133">
        <v>0</v>
      </c>
      <c r="O1167" s="133">
        <v>92500</v>
      </c>
      <c r="P1167" s="127" t="s">
        <v>1369</v>
      </c>
    </row>
    <row r="1168" spans="1:16" ht="38.25">
      <c r="A1168" s="127">
        <v>526</v>
      </c>
      <c r="B1168" s="127"/>
      <c r="C1168" s="128" t="s">
        <v>847</v>
      </c>
      <c r="D1168" s="122">
        <v>42804</v>
      </c>
      <c r="E1168" s="123" t="s">
        <v>2068</v>
      </c>
      <c r="F1168" s="123" t="s">
        <v>3</v>
      </c>
      <c r="G1168" s="123">
        <v>1482909</v>
      </c>
      <c r="H1168" s="127"/>
      <c r="I1168" s="131" t="s">
        <v>2069</v>
      </c>
      <c r="J1168" s="127"/>
      <c r="K1168" s="127"/>
      <c r="L1168" s="127"/>
      <c r="M1168" s="127"/>
      <c r="N1168" s="133">
        <v>0</v>
      </c>
      <c r="O1168" s="133">
        <v>77</v>
      </c>
      <c r="P1168" s="127" t="s">
        <v>1369</v>
      </c>
    </row>
    <row r="1169" spans="1:16" ht="51">
      <c r="A1169" s="127" t="s">
        <v>620</v>
      </c>
      <c r="B1169" s="127"/>
      <c r="C1169" s="128" t="s">
        <v>714</v>
      </c>
      <c r="D1169" s="122">
        <v>42804</v>
      </c>
      <c r="E1169" s="123" t="s">
        <v>2460</v>
      </c>
      <c r="F1169" s="123" t="s">
        <v>3</v>
      </c>
      <c r="G1169" s="123">
        <v>1482957</v>
      </c>
      <c r="H1169" s="127"/>
      <c r="I1169" s="131" t="s">
        <v>2461</v>
      </c>
      <c r="J1169" s="127"/>
      <c r="K1169" s="127"/>
      <c r="L1169" s="127"/>
      <c r="M1169" s="127"/>
      <c r="N1169" s="133">
        <v>0</v>
      </c>
      <c r="O1169" s="133">
        <v>150000</v>
      </c>
      <c r="P1169" s="127" t="s">
        <v>1369</v>
      </c>
    </row>
    <row r="1170" spans="1:16" ht="38.25">
      <c r="A1170" s="127">
        <v>16</v>
      </c>
      <c r="B1170" s="127"/>
      <c r="C1170" s="128" t="s">
        <v>693</v>
      </c>
      <c r="D1170" s="122">
        <v>42804</v>
      </c>
      <c r="E1170" s="123" t="s">
        <v>1516</v>
      </c>
      <c r="F1170" s="123" t="s">
        <v>3</v>
      </c>
      <c r="G1170" s="123">
        <v>1483001</v>
      </c>
      <c r="H1170" s="127"/>
      <c r="I1170" s="131" t="s">
        <v>1517</v>
      </c>
      <c r="J1170" s="127"/>
      <c r="K1170" s="127"/>
      <c r="L1170" s="127"/>
      <c r="M1170" s="127"/>
      <c r="N1170" s="133">
        <v>0</v>
      </c>
      <c r="O1170" s="133">
        <v>186</v>
      </c>
      <c r="P1170" s="127" t="s">
        <v>1369</v>
      </c>
    </row>
    <row r="1171" spans="1:16" ht="51">
      <c r="A1171" s="127" t="s">
        <v>620</v>
      </c>
      <c r="B1171" s="127"/>
      <c r="C1171" s="128" t="s">
        <v>714</v>
      </c>
      <c r="D1171" s="122">
        <v>42804</v>
      </c>
      <c r="E1171" s="123" t="s">
        <v>2462</v>
      </c>
      <c r="F1171" s="123" t="s">
        <v>3</v>
      </c>
      <c r="G1171" s="123">
        <v>1483051</v>
      </c>
      <c r="H1171" s="127"/>
      <c r="I1171" s="131" t="s">
        <v>2463</v>
      </c>
      <c r="J1171" s="127"/>
      <c r="K1171" s="127"/>
      <c r="L1171" s="127"/>
      <c r="M1171" s="127"/>
      <c r="N1171" s="133">
        <v>0</v>
      </c>
      <c r="O1171" s="133">
        <v>609</v>
      </c>
      <c r="P1171" s="127" t="s">
        <v>1369</v>
      </c>
    </row>
    <row r="1172" spans="1:16" ht="51">
      <c r="A1172" s="127" t="s">
        <v>620</v>
      </c>
      <c r="B1172" s="127"/>
      <c r="C1172" s="128" t="s">
        <v>714</v>
      </c>
      <c r="D1172" s="122">
        <v>42804</v>
      </c>
      <c r="E1172" s="123" t="s">
        <v>2464</v>
      </c>
      <c r="F1172" s="123" t="s">
        <v>3</v>
      </c>
      <c r="G1172" s="123">
        <v>1483069</v>
      </c>
      <c r="H1172" s="127"/>
      <c r="I1172" s="131" t="s">
        <v>2465</v>
      </c>
      <c r="J1172" s="127"/>
      <c r="K1172" s="127"/>
      <c r="L1172" s="127"/>
      <c r="M1172" s="127"/>
      <c r="N1172" s="133">
        <v>0</v>
      </c>
      <c r="O1172" s="133">
        <v>313</v>
      </c>
      <c r="P1172" s="127" t="s">
        <v>1369</v>
      </c>
    </row>
    <row r="1173" spans="1:16" ht="51">
      <c r="A1173" s="127">
        <v>344</v>
      </c>
      <c r="B1173" s="127"/>
      <c r="C1173" s="128" t="s">
        <v>819</v>
      </c>
      <c r="D1173" s="122">
        <v>42804</v>
      </c>
      <c r="E1173" s="123" t="s">
        <v>1748</v>
      </c>
      <c r="F1173" s="123" t="s">
        <v>3</v>
      </c>
      <c r="G1173" s="123">
        <v>1483156</v>
      </c>
      <c r="H1173" s="127"/>
      <c r="I1173" s="131" t="s">
        <v>1749</v>
      </c>
      <c r="J1173" s="127"/>
      <c r="K1173" s="127"/>
      <c r="L1173" s="127"/>
      <c r="M1173" s="127"/>
      <c r="N1173" s="133">
        <v>0</v>
      </c>
      <c r="O1173" s="133">
        <v>38</v>
      </c>
      <c r="P1173" s="127" t="s">
        <v>1369</v>
      </c>
    </row>
    <row r="1174" spans="1:16" ht="51">
      <c r="A1174" s="127">
        <v>344</v>
      </c>
      <c r="B1174" s="127"/>
      <c r="C1174" s="128" t="s">
        <v>819</v>
      </c>
      <c r="D1174" s="122">
        <v>42804</v>
      </c>
      <c r="E1174" s="123" t="s">
        <v>1750</v>
      </c>
      <c r="F1174" s="123" t="s">
        <v>3</v>
      </c>
      <c r="G1174" s="123">
        <v>1483157</v>
      </c>
      <c r="H1174" s="127"/>
      <c r="I1174" s="131" t="s">
        <v>1751</v>
      </c>
      <c r="J1174" s="127"/>
      <c r="K1174" s="127"/>
      <c r="L1174" s="127"/>
      <c r="M1174" s="127"/>
      <c r="N1174" s="133">
        <v>0</v>
      </c>
      <c r="O1174" s="133">
        <v>374</v>
      </c>
      <c r="P1174" s="127" t="s">
        <v>1369</v>
      </c>
    </row>
    <row r="1175" spans="1:16" ht="51">
      <c r="A1175" s="127">
        <v>344</v>
      </c>
      <c r="B1175" s="127"/>
      <c r="C1175" s="128" t="s">
        <v>819</v>
      </c>
      <c r="D1175" s="122">
        <v>42804</v>
      </c>
      <c r="E1175" s="123" t="s">
        <v>1752</v>
      </c>
      <c r="F1175" s="123" t="s">
        <v>3</v>
      </c>
      <c r="G1175" s="123">
        <v>1483160</v>
      </c>
      <c r="H1175" s="127"/>
      <c r="I1175" s="131" t="s">
        <v>1753</v>
      </c>
      <c r="J1175" s="127"/>
      <c r="K1175" s="127"/>
      <c r="L1175" s="127"/>
      <c r="M1175" s="127"/>
      <c r="N1175" s="133">
        <v>0</v>
      </c>
      <c r="O1175" s="133">
        <v>27655.27</v>
      </c>
      <c r="P1175" s="127" t="s">
        <v>1369</v>
      </c>
    </row>
    <row r="1176" spans="1:16" ht="51">
      <c r="A1176" s="127">
        <v>344</v>
      </c>
      <c r="B1176" s="127"/>
      <c r="C1176" s="128" t="s">
        <v>819</v>
      </c>
      <c r="D1176" s="122">
        <v>42804</v>
      </c>
      <c r="E1176" s="123" t="s">
        <v>1754</v>
      </c>
      <c r="F1176" s="123" t="s">
        <v>3</v>
      </c>
      <c r="G1176" s="123">
        <v>1483161</v>
      </c>
      <c r="H1176" s="127"/>
      <c r="I1176" s="131" t="s">
        <v>1755</v>
      </c>
      <c r="J1176" s="127"/>
      <c r="K1176" s="127"/>
      <c r="L1176" s="127"/>
      <c r="M1176" s="127"/>
      <c r="N1176" s="133">
        <v>0</v>
      </c>
      <c r="O1176" s="133">
        <v>7155.91</v>
      </c>
      <c r="P1176" s="127" t="s">
        <v>1369</v>
      </c>
    </row>
    <row r="1177" spans="1:16" ht="51">
      <c r="A1177" s="127">
        <v>344</v>
      </c>
      <c r="B1177" s="127"/>
      <c r="C1177" s="128" t="s">
        <v>819</v>
      </c>
      <c r="D1177" s="122">
        <v>42804</v>
      </c>
      <c r="E1177" s="123" t="s">
        <v>1756</v>
      </c>
      <c r="F1177" s="123" t="s">
        <v>3</v>
      </c>
      <c r="G1177" s="123">
        <v>1483162</v>
      </c>
      <c r="H1177" s="127"/>
      <c r="I1177" s="131" t="s">
        <v>1757</v>
      </c>
      <c r="J1177" s="127"/>
      <c r="K1177" s="127"/>
      <c r="L1177" s="127"/>
      <c r="M1177" s="127"/>
      <c r="N1177" s="133">
        <v>0</v>
      </c>
      <c r="O1177" s="133">
        <v>1203.76</v>
      </c>
      <c r="P1177" s="127" t="s">
        <v>1369</v>
      </c>
    </row>
    <row r="1178" spans="1:16" ht="51">
      <c r="A1178" s="127">
        <v>344</v>
      </c>
      <c r="B1178" s="127"/>
      <c r="C1178" s="128" t="s">
        <v>819</v>
      </c>
      <c r="D1178" s="122">
        <v>42804</v>
      </c>
      <c r="E1178" s="123" t="s">
        <v>1758</v>
      </c>
      <c r="F1178" s="123" t="s">
        <v>3</v>
      </c>
      <c r="G1178" s="123">
        <v>1483163</v>
      </c>
      <c r="H1178" s="127"/>
      <c r="I1178" s="131" t="s">
        <v>1759</v>
      </c>
      <c r="J1178" s="127"/>
      <c r="K1178" s="127"/>
      <c r="L1178" s="127"/>
      <c r="M1178" s="127"/>
      <c r="N1178" s="133">
        <v>0</v>
      </c>
      <c r="O1178" s="133">
        <v>11247.54</v>
      </c>
      <c r="P1178" s="127" t="s">
        <v>1369</v>
      </c>
    </row>
    <row r="1179" spans="1:16" ht="51">
      <c r="A1179" s="127" t="s">
        <v>627</v>
      </c>
      <c r="B1179" s="127"/>
      <c r="C1179" s="128" t="s">
        <v>1235</v>
      </c>
      <c r="D1179" s="122">
        <v>42807</v>
      </c>
      <c r="E1179" s="123" t="s">
        <v>2837</v>
      </c>
      <c r="F1179" s="123" t="s">
        <v>3</v>
      </c>
      <c r="G1179" s="123">
        <v>1483389</v>
      </c>
      <c r="H1179" s="127"/>
      <c r="I1179" s="131" t="s">
        <v>2838</v>
      </c>
      <c r="J1179" s="127"/>
      <c r="K1179" s="127"/>
      <c r="L1179" s="127"/>
      <c r="M1179" s="127"/>
      <c r="N1179" s="133">
        <v>0</v>
      </c>
      <c r="O1179" s="133">
        <v>485.92</v>
      </c>
      <c r="P1179" s="127" t="s">
        <v>1369</v>
      </c>
    </row>
    <row r="1180" spans="1:16" ht="51">
      <c r="A1180" s="127" t="s">
        <v>627</v>
      </c>
      <c r="B1180" s="127"/>
      <c r="C1180" s="128" t="s">
        <v>1235</v>
      </c>
      <c r="D1180" s="122">
        <v>42807</v>
      </c>
      <c r="E1180" s="123" t="s">
        <v>2839</v>
      </c>
      <c r="F1180" s="123" t="s">
        <v>3</v>
      </c>
      <c r="G1180" s="123">
        <v>1483391</v>
      </c>
      <c r="H1180" s="127"/>
      <c r="I1180" s="131" t="s">
        <v>2840</v>
      </c>
      <c r="J1180" s="127"/>
      <c r="K1180" s="127"/>
      <c r="L1180" s="127"/>
      <c r="M1180" s="127"/>
      <c r="N1180" s="133">
        <v>0</v>
      </c>
      <c r="O1180" s="133">
        <v>207430.66</v>
      </c>
      <c r="P1180" s="127" t="s">
        <v>1369</v>
      </c>
    </row>
    <row r="1181" spans="1:16" ht="63.75">
      <c r="A1181" s="127" t="s">
        <v>620</v>
      </c>
      <c r="B1181" s="127"/>
      <c r="C1181" s="128" t="s">
        <v>714</v>
      </c>
      <c r="D1181" s="122">
        <v>42807</v>
      </c>
      <c r="E1181" s="123" t="s">
        <v>1772</v>
      </c>
      <c r="F1181" s="123" t="s">
        <v>3</v>
      </c>
      <c r="G1181" s="123">
        <v>1483407</v>
      </c>
      <c r="H1181" s="127"/>
      <c r="I1181" s="131" t="s">
        <v>1773</v>
      </c>
      <c r="J1181" s="127"/>
      <c r="K1181" s="127"/>
      <c r="L1181" s="127"/>
      <c r="M1181" s="127"/>
      <c r="N1181" s="133">
        <v>0</v>
      </c>
      <c r="O1181" s="133">
        <v>11620.89</v>
      </c>
      <c r="P1181" s="127" t="s">
        <v>1369</v>
      </c>
    </row>
    <row r="1182" spans="1:16" ht="63.75">
      <c r="A1182" s="127" t="s">
        <v>620</v>
      </c>
      <c r="B1182" s="127"/>
      <c r="C1182" s="128" t="s">
        <v>714</v>
      </c>
      <c r="D1182" s="122">
        <v>42807</v>
      </c>
      <c r="E1182" s="123" t="s">
        <v>1774</v>
      </c>
      <c r="F1182" s="123" t="s">
        <v>3</v>
      </c>
      <c r="G1182" s="123">
        <v>1483409</v>
      </c>
      <c r="H1182" s="127"/>
      <c r="I1182" s="131" t="s">
        <v>1775</v>
      </c>
      <c r="J1182" s="127"/>
      <c r="K1182" s="127"/>
      <c r="L1182" s="127"/>
      <c r="M1182" s="127"/>
      <c r="N1182" s="133">
        <v>0</v>
      </c>
      <c r="O1182" s="133">
        <v>5763.31</v>
      </c>
      <c r="P1182" s="127" t="s">
        <v>1369</v>
      </c>
    </row>
    <row r="1183" spans="1:16" ht="38.25">
      <c r="A1183" s="127">
        <v>86</v>
      </c>
      <c r="B1183" s="127"/>
      <c r="C1183" s="128" t="s">
        <v>711</v>
      </c>
      <c r="D1183" s="122">
        <v>42807</v>
      </c>
      <c r="E1183" s="123" t="s">
        <v>1608</v>
      </c>
      <c r="F1183" s="123" t="s">
        <v>3</v>
      </c>
      <c r="G1183" s="123">
        <v>1483404</v>
      </c>
      <c r="H1183" s="127"/>
      <c r="I1183" s="131" t="s">
        <v>1609</v>
      </c>
      <c r="J1183" s="127"/>
      <c r="K1183" s="127"/>
      <c r="L1183" s="127"/>
      <c r="M1183" s="127"/>
      <c r="N1183" s="133">
        <v>0</v>
      </c>
      <c r="O1183" s="133">
        <v>683</v>
      </c>
      <c r="P1183" s="127" t="s">
        <v>1369</v>
      </c>
    </row>
    <row r="1184" spans="1:16" ht="51">
      <c r="A1184" s="127" t="s">
        <v>620</v>
      </c>
      <c r="B1184" s="127"/>
      <c r="C1184" s="128" t="s">
        <v>714</v>
      </c>
      <c r="D1184" s="122">
        <v>42807</v>
      </c>
      <c r="E1184" s="123" t="s">
        <v>2466</v>
      </c>
      <c r="F1184" s="123" t="s">
        <v>3</v>
      </c>
      <c r="G1184" s="123">
        <v>1483414</v>
      </c>
      <c r="H1184" s="127"/>
      <c r="I1184" s="131" t="s">
        <v>2467</v>
      </c>
      <c r="J1184" s="127"/>
      <c r="K1184" s="127"/>
      <c r="L1184" s="127"/>
      <c r="M1184" s="127"/>
      <c r="N1184" s="133">
        <v>0</v>
      </c>
      <c r="O1184" s="133">
        <v>9539.18</v>
      </c>
      <c r="P1184" s="127" t="s">
        <v>1369</v>
      </c>
    </row>
    <row r="1185" spans="1:16" ht="51">
      <c r="A1185" s="127" t="s">
        <v>620</v>
      </c>
      <c r="B1185" s="127"/>
      <c r="C1185" s="128" t="s">
        <v>714</v>
      </c>
      <c r="D1185" s="122">
        <v>42807</v>
      </c>
      <c r="E1185" s="123" t="s">
        <v>2468</v>
      </c>
      <c r="F1185" s="123" t="s">
        <v>3</v>
      </c>
      <c r="G1185" s="123">
        <v>1483419</v>
      </c>
      <c r="H1185" s="127"/>
      <c r="I1185" s="131" t="s">
        <v>2469</v>
      </c>
      <c r="J1185" s="127"/>
      <c r="K1185" s="127"/>
      <c r="L1185" s="127"/>
      <c r="M1185" s="127"/>
      <c r="N1185" s="133">
        <v>0</v>
      </c>
      <c r="O1185" s="133">
        <v>193</v>
      </c>
      <c r="P1185" s="127" t="s">
        <v>1369</v>
      </c>
    </row>
    <row r="1186" spans="1:16" ht="51">
      <c r="A1186" s="127" t="s">
        <v>620</v>
      </c>
      <c r="B1186" s="127"/>
      <c r="C1186" s="128" t="s">
        <v>714</v>
      </c>
      <c r="D1186" s="122">
        <v>42807</v>
      </c>
      <c r="E1186" s="123" t="s">
        <v>2470</v>
      </c>
      <c r="F1186" s="123" t="s">
        <v>3</v>
      </c>
      <c r="G1186" s="123">
        <v>1483420</v>
      </c>
      <c r="H1186" s="127"/>
      <c r="I1186" s="131" t="s">
        <v>2469</v>
      </c>
      <c r="J1186" s="127"/>
      <c r="K1186" s="127"/>
      <c r="L1186" s="127"/>
      <c r="M1186" s="127"/>
      <c r="N1186" s="133">
        <v>0</v>
      </c>
      <c r="O1186" s="133">
        <v>65</v>
      </c>
      <c r="P1186" s="127" t="s">
        <v>1369</v>
      </c>
    </row>
    <row r="1187" spans="1:16" ht="51">
      <c r="A1187" s="127" t="s">
        <v>620</v>
      </c>
      <c r="B1187" s="127"/>
      <c r="C1187" s="128" t="s">
        <v>714</v>
      </c>
      <c r="D1187" s="122">
        <v>42807</v>
      </c>
      <c r="E1187" s="123" t="s">
        <v>2471</v>
      </c>
      <c r="F1187" s="123" t="s">
        <v>3</v>
      </c>
      <c r="G1187" s="123">
        <v>1483422</v>
      </c>
      <c r="H1187" s="127"/>
      <c r="I1187" s="131" t="s">
        <v>2469</v>
      </c>
      <c r="J1187" s="127"/>
      <c r="K1187" s="127"/>
      <c r="L1187" s="127"/>
      <c r="M1187" s="127"/>
      <c r="N1187" s="133">
        <v>0</v>
      </c>
      <c r="O1187" s="133">
        <v>129</v>
      </c>
      <c r="P1187" s="127" t="s">
        <v>1369</v>
      </c>
    </row>
    <row r="1188" spans="1:16" ht="51">
      <c r="A1188" s="127" t="s">
        <v>620</v>
      </c>
      <c r="B1188" s="127"/>
      <c r="C1188" s="128" t="s">
        <v>714</v>
      </c>
      <c r="D1188" s="122">
        <v>42807</v>
      </c>
      <c r="E1188" s="123" t="s">
        <v>2472</v>
      </c>
      <c r="F1188" s="123" t="s">
        <v>3</v>
      </c>
      <c r="G1188" s="123">
        <v>1483451</v>
      </c>
      <c r="H1188" s="127"/>
      <c r="I1188" s="131" t="s">
        <v>2473</v>
      </c>
      <c r="J1188" s="127"/>
      <c r="K1188" s="127"/>
      <c r="L1188" s="127"/>
      <c r="M1188" s="127"/>
      <c r="N1188" s="133">
        <v>0</v>
      </c>
      <c r="O1188" s="133">
        <v>10553.79</v>
      </c>
      <c r="P1188" s="127" t="s">
        <v>1369</v>
      </c>
    </row>
    <row r="1189" spans="1:16" ht="51">
      <c r="A1189" s="127" t="s">
        <v>620</v>
      </c>
      <c r="B1189" s="127"/>
      <c r="C1189" s="128" t="s">
        <v>714</v>
      </c>
      <c r="D1189" s="122">
        <v>42807</v>
      </c>
      <c r="E1189" s="123" t="s">
        <v>2474</v>
      </c>
      <c r="F1189" s="123" t="s">
        <v>3</v>
      </c>
      <c r="G1189" s="123">
        <v>1483459</v>
      </c>
      <c r="H1189" s="127"/>
      <c r="I1189" s="131" t="s">
        <v>2475</v>
      </c>
      <c r="J1189" s="127"/>
      <c r="K1189" s="127"/>
      <c r="L1189" s="127"/>
      <c r="M1189" s="127"/>
      <c r="N1189" s="133">
        <v>0</v>
      </c>
      <c r="O1189" s="133">
        <v>1534.7</v>
      </c>
      <c r="P1189" s="127" t="s">
        <v>1369</v>
      </c>
    </row>
    <row r="1190" spans="1:16" ht="51">
      <c r="A1190" s="127" t="s">
        <v>620</v>
      </c>
      <c r="B1190" s="127"/>
      <c r="C1190" s="128" t="s">
        <v>714</v>
      </c>
      <c r="D1190" s="122">
        <v>42807</v>
      </c>
      <c r="E1190" s="123" t="s">
        <v>2476</v>
      </c>
      <c r="F1190" s="123" t="s">
        <v>3</v>
      </c>
      <c r="G1190" s="123">
        <v>1483481</v>
      </c>
      <c r="H1190" s="127"/>
      <c r="I1190" s="131" t="s">
        <v>2477</v>
      </c>
      <c r="J1190" s="127"/>
      <c r="K1190" s="127"/>
      <c r="L1190" s="127"/>
      <c r="M1190" s="127"/>
      <c r="N1190" s="133">
        <v>0</v>
      </c>
      <c r="O1190" s="133">
        <v>1</v>
      </c>
      <c r="P1190" s="127" t="s">
        <v>1369</v>
      </c>
    </row>
    <row r="1191" spans="1:16" ht="51">
      <c r="A1191" s="127" t="s">
        <v>620</v>
      </c>
      <c r="B1191" s="127"/>
      <c r="C1191" s="128" t="s">
        <v>714</v>
      </c>
      <c r="D1191" s="122">
        <v>42807</v>
      </c>
      <c r="E1191" s="123" t="s">
        <v>2478</v>
      </c>
      <c r="F1191" s="123" t="s">
        <v>3</v>
      </c>
      <c r="G1191" s="123">
        <v>1483482</v>
      </c>
      <c r="H1191" s="127"/>
      <c r="I1191" s="131" t="s">
        <v>2477</v>
      </c>
      <c r="J1191" s="127"/>
      <c r="K1191" s="127"/>
      <c r="L1191" s="127"/>
      <c r="M1191" s="127"/>
      <c r="N1191" s="133">
        <v>0</v>
      </c>
      <c r="O1191" s="133">
        <v>1</v>
      </c>
      <c r="P1191" s="127" t="s">
        <v>1369</v>
      </c>
    </row>
    <row r="1192" spans="1:16" ht="51">
      <c r="A1192" s="127" t="s">
        <v>620</v>
      </c>
      <c r="B1192" s="127"/>
      <c r="C1192" s="128" t="s">
        <v>714</v>
      </c>
      <c r="D1192" s="122">
        <v>42807</v>
      </c>
      <c r="E1192" s="123" t="s">
        <v>2479</v>
      </c>
      <c r="F1192" s="123" t="s">
        <v>3</v>
      </c>
      <c r="G1192" s="123">
        <v>1483483</v>
      </c>
      <c r="H1192" s="127"/>
      <c r="I1192" s="131" t="s">
        <v>2477</v>
      </c>
      <c r="J1192" s="127"/>
      <c r="K1192" s="127"/>
      <c r="L1192" s="127"/>
      <c r="M1192" s="127"/>
      <c r="N1192" s="133">
        <v>0</v>
      </c>
      <c r="O1192" s="133">
        <v>1</v>
      </c>
      <c r="P1192" s="127" t="s">
        <v>1369</v>
      </c>
    </row>
    <row r="1193" spans="1:16" ht="51">
      <c r="A1193" s="127" t="s">
        <v>620</v>
      </c>
      <c r="B1193" s="127"/>
      <c r="C1193" s="128" t="s">
        <v>714</v>
      </c>
      <c r="D1193" s="122">
        <v>42807</v>
      </c>
      <c r="E1193" s="123" t="s">
        <v>2480</v>
      </c>
      <c r="F1193" s="123" t="s">
        <v>3</v>
      </c>
      <c r="G1193" s="123">
        <v>1483484</v>
      </c>
      <c r="H1193" s="127"/>
      <c r="I1193" s="131" t="s">
        <v>2477</v>
      </c>
      <c r="J1193" s="127"/>
      <c r="K1193" s="127"/>
      <c r="L1193" s="127"/>
      <c r="M1193" s="127"/>
      <c r="N1193" s="133">
        <v>0</v>
      </c>
      <c r="O1193" s="133">
        <v>1</v>
      </c>
      <c r="P1193" s="127" t="s">
        <v>1369</v>
      </c>
    </row>
    <row r="1194" spans="1:16" ht="51">
      <c r="A1194" s="127" t="s">
        <v>620</v>
      </c>
      <c r="B1194" s="127"/>
      <c r="C1194" s="128" t="s">
        <v>714</v>
      </c>
      <c r="D1194" s="122">
        <v>42807</v>
      </c>
      <c r="E1194" s="123" t="s">
        <v>2481</v>
      </c>
      <c r="F1194" s="123" t="s">
        <v>3</v>
      </c>
      <c r="G1194" s="123">
        <v>1483491</v>
      </c>
      <c r="H1194" s="127"/>
      <c r="I1194" s="131" t="s">
        <v>2482</v>
      </c>
      <c r="J1194" s="127"/>
      <c r="K1194" s="127"/>
      <c r="L1194" s="127"/>
      <c r="M1194" s="127"/>
      <c r="N1194" s="133">
        <v>0</v>
      </c>
      <c r="O1194" s="133">
        <v>348.87</v>
      </c>
      <c r="P1194" s="127" t="s">
        <v>1369</v>
      </c>
    </row>
    <row r="1195" spans="1:16" ht="38.25">
      <c r="A1195" s="127">
        <v>340</v>
      </c>
      <c r="B1195" s="127"/>
      <c r="C1195" s="128" t="s">
        <v>815</v>
      </c>
      <c r="D1195" s="122">
        <v>42807</v>
      </c>
      <c r="E1195" s="123" t="s">
        <v>1746</v>
      </c>
      <c r="F1195" s="123" t="s">
        <v>3</v>
      </c>
      <c r="G1195" s="123">
        <v>1483492</v>
      </c>
      <c r="H1195" s="127"/>
      <c r="I1195" s="131" t="s">
        <v>1747</v>
      </c>
      <c r="J1195" s="127"/>
      <c r="K1195" s="127"/>
      <c r="L1195" s="127"/>
      <c r="M1195" s="127"/>
      <c r="N1195" s="133">
        <v>0</v>
      </c>
      <c r="O1195" s="133">
        <v>590.05000000000007</v>
      </c>
      <c r="P1195" s="127" t="s">
        <v>1369</v>
      </c>
    </row>
    <row r="1196" spans="1:16" ht="51">
      <c r="A1196" s="127" t="s">
        <v>620</v>
      </c>
      <c r="B1196" s="127"/>
      <c r="C1196" s="128" t="s">
        <v>714</v>
      </c>
      <c r="D1196" s="122">
        <v>42807</v>
      </c>
      <c r="E1196" s="123" t="s">
        <v>2483</v>
      </c>
      <c r="F1196" s="123" t="s">
        <v>3</v>
      </c>
      <c r="G1196" s="123">
        <v>1483501</v>
      </c>
      <c r="H1196" s="127"/>
      <c r="I1196" s="131" t="s">
        <v>2484</v>
      </c>
      <c r="J1196" s="127"/>
      <c r="K1196" s="127"/>
      <c r="L1196" s="127"/>
      <c r="M1196" s="127"/>
      <c r="N1196" s="133">
        <v>0</v>
      </c>
      <c r="O1196" s="133">
        <v>280</v>
      </c>
      <c r="P1196" s="127" t="s">
        <v>1369</v>
      </c>
    </row>
    <row r="1197" spans="1:16" ht="51">
      <c r="A1197" s="127">
        <v>35</v>
      </c>
      <c r="B1197" s="127"/>
      <c r="C1197" s="128" t="s">
        <v>697</v>
      </c>
      <c r="D1197" s="122">
        <v>42808</v>
      </c>
      <c r="E1197" s="123" t="s">
        <v>1545</v>
      </c>
      <c r="F1197" s="123" t="s">
        <v>3</v>
      </c>
      <c r="G1197" s="123">
        <v>1483772</v>
      </c>
      <c r="H1197" s="127"/>
      <c r="I1197" s="131" t="s">
        <v>1546</v>
      </c>
      <c r="J1197" s="127"/>
      <c r="K1197" s="127"/>
      <c r="L1197" s="127"/>
      <c r="M1197" s="127"/>
      <c r="N1197" s="133">
        <v>0</v>
      </c>
      <c r="O1197" s="133">
        <v>750</v>
      </c>
      <c r="P1197" s="127" t="s">
        <v>1369</v>
      </c>
    </row>
    <row r="1198" spans="1:16" ht="51">
      <c r="A1198" s="127" t="s">
        <v>620</v>
      </c>
      <c r="B1198" s="127"/>
      <c r="C1198" s="128" t="s">
        <v>714</v>
      </c>
      <c r="D1198" s="122">
        <v>42808</v>
      </c>
      <c r="E1198" s="123" t="s">
        <v>2853</v>
      </c>
      <c r="F1198" s="123" t="s">
        <v>3</v>
      </c>
      <c r="G1198" s="123">
        <v>1483777</v>
      </c>
      <c r="H1198" s="127"/>
      <c r="I1198" s="131" t="s">
        <v>2854</v>
      </c>
      <c r="J1198" s="127"/>
      <c r="K1198" s="127"/>
      <c r="L1198" s="127"/>
      <c r="M1198" s="127"/>
      <c r="N1198" s="133">
        <v>0</v>
      </c>
      <c r="O1198" s="133">
        <v>252.69</v>
      </c>
      <c r="P1198" s="127" t="s">
        <v>1369</v>
      </c>
    </row>
    <row r="1199" spans="1:16" ht="51">
      <c r="A1199" s="127" t="s">
        <v>620</v>
      </c>
      <c r="B1199" s="127"/>
      <c r="C1199" s="128" t="s">
        <v>714</v>
      </c>
      <c r="D1199" s="122">
        <v>42808</v>
      </c>
      <c r="E1199" s="123" t="s">
        <v>2855</v>
      </c>
      <c r="F1199" s="123" t="s">
        <v>3</v>
      </c>
      <c r="G1199" s="123">
        <v>1483778</v>
      </c>
      <c r="H1199" s="127"/>
      <c r="I1199" s="131" t="s">
        <v>2856</v>
      </c>
      <c r="J1199" s="127"/>
      <c r="K1199" s="127"/>
      <c r="L1199" s="127"/>
      <c r="M1199" s="127"/>
      <c r="N1199" s="133">
        <v>0</v>
      </c>
      <c r="O1199" s="133">
        <v>23500.15</v>
      </c>
      <c r="P1199" s="127" t="s">
        <v>1369</v>
      </c>
    </row>
    <row r="1200" spans="1:16" ht="51">
      <c r="A1200" s="127" t="s">
        <v>620</v>
      </c>
      <c r="B1200" s="127"/>
      <c r="C1200" s="128" t="s">
        <v>714</v>
      </c>
      <c r="D1200" s="122">
        <v>42808</v>
      </c>
      <c r="E1200" s="123" t="s">
        <v>2857</v>
      </c>
      <c r="F1200" s="123" t="s">
        <v>3</v>
      </c>
      <c r="G1200" s="123">
        <v>1483779</v>
      </c>
      <c r="H1200" s="127"/>
      <c r="I1200" s="131" t="s">
        <v>2858</v>
      </c>
      <c r="J1200" s="127"/>
      <c r="K1200" s="127"/>
      <c r="L1200" s="127"/>
      <c r="M1200" s="127"/>
      <c r="N1200" s="133">
        <v>0</v>
      </c>
      <c r="O1200" s="133">
        <v>265.14999999999998</v>
      </c>
      <c r="P1200" s="127" t="s">
        <v>1369</v>
      </c>
    </row>
    <row r="1201" spans="1:16" ht="51">
      <c r="A1201" s="127">
        <v>580</v>
      </c>
      <c r="B1201" s="127"/>
      <c r="C1201" s="128" t="s">
        <v>218</v>
      </c>
      <c r="D1201" s="122">
        <v>42808</v>
      </c>
      <c r="E1201" s="123" t="s">
        <v>2088</v>
      </c>
      <c r="F1201" s="123" t="s">
        <v>3</v>
      </c>
      <c r="G1201" s="123">
        <v>1483782</v>
      </c>
      <c r="H1201" s="127"/>
      <c r="I1201" s="131" t="s">
        <v>2089</v>
      </c>
      <c r="J1201" s="127"/>
      <c r="K1201" s="127"/>
      <c r="L1201" s="127"/>
      <c r="M1201" s="127"/>
      <c r="N1201" s="133">
        <v>0</v>
      </c>
      <c r="O1201" s="133">
        <v>18476.64</v>
      </c>
      <c r="P1201" s="127" t="s">
        <v>1369</v>
      </c>
    </row>
    <row r="1202" spans="1:16" ht="51">
      <c r="A1202" s="127">
        <v>163</v>
      </c>
      <c r="B1202" s="127"/>
      <c r="C1202" s="128" t="s">
        <v>749</v>
      </c>
      <c r="D1202" s="122">
        <v>42808</v>
      </c>
      <c r="E1202" s="123" t="s">
        <v>1628</v>
      </c>
      <c r="F1202" s="123" t="s">
        <v>3</v>
      </c>
      <c r="G1202" s="123">
        <v>1483814</v>
      </c>
      <c r="H1202" s="127"/>
      <c r="I1202" s="131" t="s">
        <v>1629</v>
      </c>
      <c r="J1202" s="127"/>
      <c r="K1202" s="127"/>
      <c r="L1202" s="127"/>
      <c r="M1202" s="127"/>
      <c r="N1202" s="133">
        <v>0</v>
      </c>
      <c r="O1202" s="133">
        <v>9</v>
      </c>
      <c r="P1202" s="127" t="s">
        <v>1369</v>
      </c>
    </row>
    <row r="1203" spans="1:16" ht="51">
      <c r="A1203" s="127">
        <v>290</v>
      </c>
      <c r="B1203" s="127"/>
      <c r="C1203" s="128" t="s">
        <v>794</v>
      </c>
      <c r="D1203" s="122">
        <v>42808</v>
      </c>
      <c r="E1203" s="123" t="s">
        <v>1682</v>
      </c>
      <c r="F1203" s="123" t="s">
        <v>3</v>
      </c>
      <c r="G1203" s="123">
        <v>1483851</v>
      </c>
      <c r="H1203" s="127"/>
      <c r="I1203" s="131" t="s">
        <v>1683</v>
      </c>
      <c r="J1203" s="127"/>
      <c r="K1203" s="127"/>
      <c r="L1203" s="127"/>
      <c r="M1203" s="127"/>
      <c r="N1203" s="133">
        <v>0</v>
      </c>
      <c r="O1203" s="133">
        <v>553</v>
      </c>
      <c r="P1203" s="127" t="s">
        <v>1369</v>
      </c>
    </row>
    <row r="1204" spans="1:16" ht="63.75">
      <c r="A1204" s="127">
        <v>290</v>
      </c>
      <c r="B1204" s="127"/>
      <c r="C1204" s="128" t="s">
        <v>794</v>
      </c>
      <c r="D1204" s="122">
        <v>42808</v>
      </c>
      <c r="E1204" s="123" t="s">
        <v>1684</v>
      </c>
      <c r="F1204" s="123" t="s">
        <v>3</v>
      </c>
      <c r="G1204" s="123">
        <v>1483852</v>
      </c>
      <c r="H1204" s="127"/>
      <c r="I1204" s="131" t="s">
        <v>1685</v>
      </c>
      <c r="J1204" s="127"/>
      <c r="K1204" s="127"/>
      <c r="L1204" s="127"/>
      <c r="M1204" s="127"/>
      <c r="N1204" s="133">
        <v>0</v>
      </c>
      <c r="O1204" s="133">
        <v>1108</v>
      </c>
      <c r="P1204" s="127" t="s">
        <v>1369</v>
      </c>
    </row>
    <row r="1205" spans="1:16" ht="38.25">
      <c r="A1205" s="127">
        <v>10</v>
      </c>
      <c r="B1205" s="127"/>
      <c r="C1205" s="128" t="s">
        <v>691</v>
      </c>
      <c r="D1205" s="122">
        <v>42808</v>
      </c>
      <c r="E1205" s="123" t="s">
        <v>1502</v>
      </c>
      <c r="F1205" s="123" t="s">
        <v>3</v>
      </c>
      <c r="G1205" s="123">
        <v>1483733</v>
      </c>
      <c r="H1205" s="127"/>
      <c r="I1205" s="131" t="s">
        <v>1503</v>
      </c>
      <c r="J1205" s="127"/>
      <c r="K1205" s="127"/>
      <c r="L1205" s="127"/>
      <c r="M1205" s="127"/>
      <c r="N1205" s="133">
        <v>0</v>
      </c>
      <c r="O1205" s="133">
        <v>30</v>
      </c>
      <c r="P1205" s="127" t="s">
        <v>1369</v>
      </c>
    </row>
    <row r="1206" spans="1:16" ht="51">
      <c r="A1206" s="127" t="s">
        <v>620</v>
      </c>
      <c r="B1206" s="127"/>
      <c r="C1206" s="128" t="s">
        <v>714</v>
      </c>
      <c r="D1206" s="122">
        <v>42808</v>
      </c>
      <c r="E1206" s="123" t="s">
        <v>2485</v>
      </c>
      <c r="F1206" s="123" t="s">
        <v>3</v>
      </c>
      <c r="G1206" s="123">
        <v>1483734</v>
      </c>
      <c r="H1206" s="127"/>
      <c r="I1206" s="131" t="s">
        <v>2486</v>
      </c>
      <c r="J1206" s="127"/>
      <c r="K1206" s="127"/>
      <c r="L1206" s="127"/>
      <c r="M1206" s="127"/>
      <c r="N1206" s="133">
        <v>0</v>
      </c>
      <c r="O1206" s="133">
        <v>604</v>
      </c>
      <c r="P1206" s="127" t="s">
        <v>1369</v>
      </c>
    </row>
    <row r="1207" spans="1:16" ht="38.25">
      <c r="A1207" s="127">
        <v>10</v>
      </c>
      <c r="B1207" s="127"/>
      <c r="C1207" s="128" t="s">
        <v>691</v>
      </c>
      <c r="D1207" s="122">
        <v>42808</v>
      </c>
      <c r="E1207" s="123" t="s">
        <v>1504</v>
      </c>
      <c r="F1207" s="123" t="s">
        <v>3</v>
      </c>
      <c r="G1207" s="123">
        <v>1483735</v>
      </c>
      <c r="H1207" s="127"/>
      <c r="I1207" s="131" t="s">
        <v>1505</v>
      </c>
      <c r="J1207" s="127"/>
      <c r="K1207" s="127"/>
      <c r="L1207" s="127"/>
      <c r="M1207" s="127"/>
      <c r="N1207" s="133">
        <v>0</v>
      </c>
      <c r="O1207" s="133">
        <v>266</v>
      </c>
      <c r="P1207" s="127" t="s">
        <v>1369</v>
      </c>
    </row>
    <row r="1208" spans="1:16" ht="51">
      <c r="A1208" s="127" t="s">
        <v>620</v>
      </c>
      <c r="B1208" s="127"/>
      <c r="C1208" s="128" t="s">
        <v>714</v>
      </c>
      <c r="D1208" s="122">
        <v>42808</v>
      </c>
      <c r="E1208" s="123" t="s">
        <v>2487</v>
      </c>
      <c r="F1208" s="123" t="s">
        <v>3</v>
      </c>
      <c r="G1208" s="123">
        <v>1483737</v>
      </c>
      <c r="H1208" s="127"/>
      <c r="I1208" s="131" t="s">
        <v>2488</v>
      </c>
      <c r="J1208" s="127"/>
      <c r="K1208" s="127"/>
      <c r="L1208" s="127"/>
      <c r="M1208" s="127"/>
      <c r="N1208" s="133">
        <v>0</v>
      </c>
      <c r="O1208" s="133">
        <v>531.74</v>
      </c>
      <c r="P1208" s="127" t="s">
        <v>1369</v>
      </c>
    </row>
    <row r="1209" spans="1:16" ht="51">
      <c r="A1209" s="127" t="s">
        <v>620</v>
      </c>
      <c r="B1209" s="127"/>
      <c r="C1209" s="128" t="s">
        <v>714</v>
      </c>
      <c r="D1209" s="122">
        <v>42808</v>
      </c>
      <c r="E1209" s="123" t="s">
        <v>2489</v>
      </c>
      <c r="F1209" s="123" t="s">
        <v>3</v>
      </c>
      <c r="G1209" s="123">
        <v>1483923</v>
      </c>
      <c r="H1209" s="127"/>
      <c r="I1209" s="131" t="s">
        <v>2490</v>
      </c>
      <c r="J1209" s="127"/>
      <c r="K1209" s="127"/>
      <c r="L1209" s="127"/>
      <c r="M1209" s="127"/>
      <c r="N1209" s="133">
        <v>0</v>
      </c>
      <c r="O1209" s="133">
        <v>1504.09</v>
      </c>
      <c r="P1209" s="127" t="s">
        <v>1369</v>
      </c>
    </row>
    <row r="1210" spans="1:16" ht="51">
      <c r="A1210" s="127" t="s">
        <v>620</v>
      </c>
      <c r="B1210" s="127"/>
      <c r="C1210" s="128" t="s">
        <v>714</v>
      </c>
      <c r="D1210" s="122">
        <v>42808</v>
      </c>
      <c r="E1210" s="123" t="s">
        <v>2491</v>
      </c>
      <c r="F1210" s="123" t="s">
        <v>3</v>
      </c>
      <c r="G1210" s="123">
        <v>1483967</v>
      </c>
      <c r="H1210" s="127"/>
      <c r="I1210" s="131" t="s">
        <v>2492</v>
      </c>
      <c r="J1210" s="127"/>
      <c r="K1210" s="127"/>
      <c r="L1210" s="127"/>
      <c r="M1210" s="127"/>
      <c r="N1210" s="133">
        <v>0</v>
      </c>
      <c r="O1210" s="133">
        <v>27462.920000000002</v>
      </c>
      <c r="P1210" s="127" t="s">
        <v>1369</v>
      </c>
    </row>
    <row r="1211" spans="1:16" ht="51">
      <c r="A1211" s="127">
        <v>163</v>
      </c>
      <c r="B1211" s="127"/>
      <c r="C1211" s="128" t="s">
        <v>749</v>
      </c>
      <c r="D1211" s="122">
        <v>42809</v>
      </c>
      <c r="E1211" s="123" t="s">
        <v>1630</v>
      </c>
      <c r="F1211" s="123" t="s">
        <v>3</v>
      </c>
      <c r="G1211" s="123">
        <v>1484286</v>
      </c>
      <c r="H1211" s="127"/>
      <c r="I1211" s="131" t="s">
        <v>1631</v>
      </c>
      <c r="J1211" s="127"/>
      <c r="K1211" s="127"/>
      <c r="L1211" s="127"/>
      <c r="M1211" s="127"/>
      <c r="N1211" s="133">
        <v>0</v>
      </c>
      <c r="O1211" s="133">
        <v>688.85</v>
      </c>
      <c r="P1211" s="127" t="s">
        <v>1369</v>
      </c>
    </row>
    <row r="1212" spans="1:16" ht="38.25">
      <c r="A1212" s="127">
        <v>86</v>
      </c>
      <c r="B1212" s="127"/>
      <c r="C1212" s="128" t="s">
        <v>711</v>
      </c>
      <c r="D1212" s="122">
        <v>42809</v>
      </c>
      <c r="E1212" s="123" t="s">
        <v>1610</v>
      </c>
      <c r="F1212" s="123" t="s">
        <v>3</v>
      </c>
      <c r="G1212" s="123">
        <v>1484304</v>
      </c>
      <c r="H1212" s="127"/>
      <c r="I1212" s="131" t="s">
        <v>1611</v>
      </c>
      <c r="J1212" s="127"/>
      <c r="K1212" s="127"/>
      <c r="L1212" s="127"/>
      <c r="M1212" s="127"/>
      <c r="N1212" s="133">
        <v>0</v>
      </c>
      <c r="O1212" s="133">
        <v>586.5</v>
      </c>
      <c r="P1212" s="127" t="s">
        <v>1369</v>
      </c>
    </row>
    <row r="1213" spans="1:16" ht="51">
      <c r="A1213" s="127" t="s">
        <v>620</v>
      </c>
      <c r="B1213" s="127"/>
      <c r="C1213" s="128" t="s">
        <v>714</v>
      </c>
      <c r="D1213" s="122">
        <v>42809</v>
      </c>
      <c r="E1213" s="123" t="s">
        <v>2493</v>
      </c>
      <c r="F1213" s="123" t="s">
        <v>3</v>
      </c>
      <c r="G1213" s="123">
        <v>1484152</v>
      </c>
      <c r="H1213" s="127"/>
      <c r="I1213" s="131" t="s">
        <v>2494</v>
      </c>
      <c r="J1213" s="127"/>
      <c r="K1213" s="127"/>
      <c r="L1213" s="127"/>
      <c r="M1213" s="127"/>
      <c r="N1213" s="133">
        <v>0</v>
      </c>
      <c r="O1213" s="133">
        <v>12610.35</v>
      </c>
      <c r="P1213" s="127" t="s">
        <v>1369</v>
      </c>
    </row>
    <row r="1214" spans="1:16" ht="51">
      <c r="A1214" s="127" t="s">
        <v>620</v>
      </c>
      <c r="B1214" s="127"/>
      <c r="C1214" s="128" t="s">
        <v>714</v>
      </c>
      <c r="D1214" s="122">
        <v>42809</v>
      </c>
      <c r="E1214" s="123" t="s">
        <v>2495</v>
      </c>
      <c r="F1214" s="123" t="s">
        <v>3</v>
      </c>
      <c r="G1214" s="123">
        <v>1484224</v>
      </c>
      <c r="H1214" s="127"/>
      <c r="I1214" s="131" t="s">
        <v>2496</v>
      </c>
      <c r="J1214" s="127"/>
      <c r="K1214" s="127"/>
      <c r="L1214" s="127"/>
      <c r="M1214" s="127"/>
      <c r="N1214" s="133">
        <v>0</v>
      </c>
      <c r="O1214" s="133">
        <v>272.39999999999998</v>
      </c>
      <c r="P1214" s="127" t="s">
        <v>1369</v>
      </c>
    </row>
    <row r="1215" spans="1:16" ht="51">
      <c r="A1215" s="127">
        <v>212</v>
      </c>
      <c r="B1215" s="127"/>
      <c r="C1215" s="128" t="s">
        <v>762</v>
      </c>
      <c r="D1215" s="122">
        <v>42809</v>
      </c>
      <c r="E1215" s="123" t="s">
        <v>1642</v>
      </c>
      <c r="F1215" s="123" t="s">
        <v>3</v>
      </c>
      <c r="G1215" s="123">
        <v>1484299</v>
      </c>
      <c r="H1215" s="127"/>
      <c r="I1215" s="131" t="s">
        <v>1643</v>
      </c>
      <c r="J1215" s="127"/>
      <c r="K1215" s="127"/>
      <c r="L1215" s="127"/>
      <c r="M1215" s="127"/>
      <c r="N1215" s="133">
        <v>0</v>
      </c>
      <c r="O1215" s="133">
        <v>140</v>
      </c>
      <c r="P1215" s="127" t="s">
        <v>1369</v>
      </c>
    </row>
    <row r="1216" spans="1:16" ht="51">
      <c r="A1216" s="127" t="s">
        <v>620</v>
      </c>
      <c r="B1216" s="127"/>
      <c r="C1216" s="128" t="s">
        <v>714</v>
      </c>
      <c r="D1216" s="122">
        <v>42809</v>
      </c>
      <c r="E1216" s="123" t="s">
        <v>2497</v>
      </c>
      <c r="F1216" s="123" t="s">
        <v>3</v>
      </c>
      <c r="G1216" s="123">
        <v>1484310</v>
      </c>
      <c r="H1216" s="127"/>
      <c r="I1216" s="131" t="s">
        <v>2498</v>
      </c>
      <c r="J1216" s="127"/>
      <c r="K1216" s="127"/>
      <c r="L1216" s="127"/>
      <c r="M1216" s="127"/>
      <c r="N1216" s="133">
        <v>0</v>
      </c>
      <c r="O1216" s="133">
        <v>2000</v>
      </c>
      <c r="P1216" s="127" t="s">
        <v>1369</v>
      </c>
    </row>
    <row r="1217" spans="1:16" ht="51">
      <c r="A1217" s="127" t="s">
        <v>627</v>
      </c>
      <c r="B1217" s="127"/>
      <c r="C1217" s="128" t="s">
        <v>1235</v>
      </c>
      <c r="D1217" s="122">
        <v>42810</v>
      </c>
      <c r="E1217" s="123" t="s">
        <v>2841</v>
      </c>
      <c r="F1217" s="123" t="s">
        <v>3</v>
      </c>
      <c r="G1217" s="123">
        <v>1484590</v>
      </c>
      <c r="H1217" s="127"/>
      <c r="I1217" s="131" t="s">
        <v>2842</v>
      </c>
      <c r="J1217" s="127"/>
      <c r="K1217" s="127"/>
      <c r="L1217" s="127"/>
      <c r="M1217" s="127"/>
      <c r="N1217" s="133">
        <v>0</v>
      </c>
      <c r="O1217" s="133">
        <v>1544.8600000000001</v>
      </c>
      <c r="P1217" s="127" t="s">
        <v>14401</v>
      </c>
    </row>
    <row r="1218" spans="1:16" ht="51">
      <c r="A1218" s="127" t="s">
        <v>627</v>
      </c>
      <c r="B1218" s="127"/>
      <c r="C1218" s="128" t="s">
        <v>1235</v>
      </c>
      <c r="D1218" s="122">
        <v>42810</v>
      </c>
      <c r="E1218" s="123" t="s">
        <v>2843</v>
      </c>
      <c r="F1218" s="123" t="s">
        <v>3</v>
      </c>
      <c r="G1218" s="123">
        <v>1484597</v>
      </c>
      <c r="H1218" s="127"/>
      <c r="I1218" s="131" t="s">
        <v>2844</v>
      </c>
      <c r="J1218" s="127"/>
      <c r="K1218" s="127"/>
      <c r="L1218" s="127"/>
      <c r="M1218" s="127"/>
      <c r="N1218" s="133">
        <v>0</v>
      </c>
      <c r="O1218" s="133">
        <v>388.44</v>
      </c>
      <c r="P1218" s="127" t="s">
        <v>1369</v>
      </c>
    </row>
    <row r="1219" spans="1:16" ht="38.25">
      <c r="A1219" s="127">
        <v>291</v>
      </c>
      <c r="B1219" s="127"/>
      <c r="C1219" s="128" t="s">
        <v>795</v>
      </c>
      <c r="D1219" s="122">
        <v>42810</v>
      </c>
      <c r="E1219" s="123" t="s">
        <v>1726</v>
      </c>
      <c r="F1219" s="123" t="s">
        <v>3</v>
      </c>
      <c r="G1219" s="123">
        <v>1484605</v>
      </c>
      <c r="H1219" s="127"/>
      <c r="I1219" s="131" t="s">
        <v>1727</v>
      </c>
      <c r="J1219" s="127"/>
      <c r="K1219" s="127"/>
      <c r="L1219" s="127"/>
      <c r="M1219" s="127"/>
      <c r="N1219" s="133">
        <v>0</v>
      </c>
      <c r="O1219" s="133">
        <v>4.84</v>
      </c>
      <c r="P1219" s="127" t="s">
        <v>1369</v>
      </c>
    </row>
    <row r="1220" spans="1:16" ht="51">
      <c r="A1220" s="127" t="s">
        <v>620</v>
      </c>
      <c r="B1220" s="127"/>
      <c r="C1220" s="128" t="s">
        <v>714</v>
      </c>
      <c r="D1220" s="122">
        <v>42810</v>
      </c>
      <c r="E1220" s="123" t="s">
        <v>2499</v>
      </c>
      <c r="F1220" s="123" t="s">
        <v>3</v>
      </c>
      <c r="G1220" s="123">
        <v>1484646</v>
      </c>
      <c r="H1220" s="127"/>
      <c r="I1220" s="131" t="s">
        <v>2500</v>
      </c>
      <c r="J1220" s="127"/>
      <c r="K1220" s="127"/>
      <c r="L1220" s="127"/>
      <c r="M1220" s="127"/>
      <c r="N1220" s="133">
        <v>0</v>
      </c>
      <c r="O1220" s="133">
        <v>2766.2200000000003</v>
      </c>
      <c r="P1220" s="127" t="s">
        <v>1369</v>
      </c>
    </row>
    <row r="1221" spans="1:16" ht="51">
      <c r="A1221" s="127" t="s">
        <v>620</v>
      </c>
      <c r="B1221" s="127"/>
      <c r="C1221" s="128" t="s">
        <v>714</v>
      </c>
      <c r="D1221" s="122">
        <v>42810</v>
      </c>
      <c r="E1221" s="123" t="s">
        <v>2501</v>
      </c>
      <c r="F1221" s="123" t="s">
        <v>3</v>
      </c>
      <c r="G1221" s="123">
        <v>1484648</v>
      </c>
      <c r="H1221" s="127"/>
      <c r="I1221" s="131" t="s">
        <v>2502</v>
      </c>
      <c r="J1221" s="127"/>
      <c r="K1221" s="127"/>
      <c r="L1221" s="127"/>
      <c r="M1221" s="127"/>
      <c r="N1221" s="133">
        <v>0</v>
      </c>
      <c r="O1221" s="133">
        <v>5598.62</v>
      </c>
      <c r="P1221" s="127" t="s">
        <v>1369</v>
      </c>
    </row>
    <row r="1222" spans="1:16" ht="51">
      <c r="A1222" s="127" t="s">
        <v>620</v>
      </c>
      <c r="B1222" s="127"/>
      <c r="C1222" s="128" t="s">
        <v>714</v>
      </c>
      <c r="D1222" s="122">
        <v>42810</v>
      </c>
      <c r="E1222" s="123" t="s">
        <v>2503</v>
      </c>
      <c r="F1222" s="123" t="s">
        <v>3</v>
      </c>
      <c r="G1222" s="123">
        <v>1484654</v>
      </c>
      <c r="H1222" s="127"/>
      <c r="I1222" s="131" t="s">
        <v>2504</v>
      </c>
      <c r="J1222" s="127"/>
      <c r="K1222" s="127"/>
      <c r="L1222" s="127"/>
      <c r="M1222" s="127"/>
      <c r="N1222" s="133">
        <v>0</v>
      </c>
      <c r="O1222" s="133">
        <v>118020.87</v>
      </c>
      <c r="P1222" s="127" t="s">
        <v>1369</v>
      </c>
    </row>
    <row r="1223" spans="1:16" ht="51">
      <c r="A1223" s="127">
        <v>586</v>
      </c>
      <c r="B1223" s="127"/>
      <c r="C1223" s="128" t="s">
        <v>223</v>
      </c>
      <c r="D1223" s="122">
        <v>42810</v>
      </c>
      <c r="E1223" s="123" t="s">
        <v>2106</v>
      </c>
      <c r="F1223" s="123" t="s">
        <v>3</v>
      </c>
      <c r="G1223" s="123">
        <v>1484604</v>
      </c>
      <c r="H1223" s="127"/>
      <c r="I1223" s="131" t="s">
        <v>2107</v>
      </c>
      <c r="J1223" s="127"/>
      <c r="K1223" s="127"/>
      <c r="L1223" s="127"/>
      <c r="M1223" s="127"/>
      <c r="N1223" s="133">
        <v>0</v>
      </c>
      <c r="O1223" s="133">
        <v>9.25</v>
      </c>
      <c r="P1223" s="127" t="s">
        <v>1369</v>
      </c>
    </row>
    <row r="1224" spans="1:16" ht="63.75">
      <c r="A1224" s="127" t="s">
        <v>620</v>
      </c>
      <c r="B1224" s="127"/>
      <c r="C1224" s="128" t="s">
        <v>714</v>
      </c>
      <c r="D1224" s="122">
        <v>42810</v>
      </c>
      <c r="E1224" s="123" t="s">
        <v>2505</v>
      </c>
      <c r="F1224" s="123" t="s">
        <v>3</v>
      </c>
      <c r="G1224" s="123">
        <v>1484624</v>
      </c>
      <c r="H1224" s="127"/>
      <c r="I1224" s="131" t="s">
        <v>2506</v>
      </c>
      <c r="J1224" s="127"/>
      <c r="K1224" s="127"/>
      <c r="L1224" s="127"/>
      <c r="M1224" s="127"/>
      <c r="N1224" s="133">
        <v>0</v>
      </c>
      <c r="O1224" s="133">
        <v>12984.14</v>
      </c>
      <c r="P1224" s="127" t="s">
        <v>1369</v>
      </c>
    </row>
    <row r="1225" spans="1:16" ht="51">
      <c r="A1225" s="127" t="s">
        <v>620</v>
      </c>
      <c r="B1225" s="127"/>
      <c r="C1225" s="128" t="s">
        <v>714</v>
      </c>
      <c r="D1225" s="122">
        <v>42810</v>
      </c>
      <c r="E1225" s="123" t="s">
        <v>2507</v>
      </c>
      <c r="F1225" s="123" t="s">
        <v>3</v>
      </c>
      <c r="G1225" s="123">
        <v>1484779</v>
      </c>
      <c r="H1225" s="127"/>
      <c r="I1225" s="131" t="s">
        <v>2508</v>
      </c>
      <c r="J1225" s="127"/>
      <c r="K1225" s="127"/>
      <c r="L1225" s="127"/>
      <c r="M1225" s="127"/>
      <c r="N1225" s="133">
        <v>0</v>
      </c>
      <c r="O1225" s="133">
        <v>297.23</v>
      </c>
      <c r="P1225" s="127" t="s">
        <v>1369</v>
      </c>
    </row>
    <row r="1226" spans="1:16" ht="51">
      <c r="A1226" s="127" t="s">
        <v>620</v>
      </c>
      <c r="B1226" s="127"/>
      <c r="C1226" s="128" t="s">
        <v>714</v>
      </c>
      <c r="D1226" s="122">
        <v>42810</v>
      </c>
      <c r="E1226" s="123" t="s">
        <v>2509</v>
      </c>
      <c r="F1226" s="123" t="s">
        <v>3</v>
      </c>
      <c r="G1226" s="123">
        <v>1484834</v>
      </c>
      <c r="H1226" s="127"/>
      <c r="I1226" s="131" t="s">
        <v>2510</v>
      </c>
      <c r="J1226" s="127"/>
      <c r="K1226" s="127"/>
      <c r="L1226" s="127"/>
      <c r="M1226" s="127"/>
      <c r="N1226" s="133">
        <v>0</v>
      </c>
      <c r="O1226" s="133">
        <v>1650</v>
      </c>
      <c r="P1226" s="127" t="s">
        <v>1369</v>
      </c>
    </row>
    <row r="1227" spans="1:16" ht="51">
      <c r="A1227" s="127" t="s">
        <v>620</v>
      </c>
      <c r="B1227" s="127"/>
      <c r="C1227" s="128" t="s">
        <v>714</v>
      </c>
      <c r="D1227" s="122">
        <v>42810</v>
      </c>
      <c r="E1227" s="123" t="s">
        <v>2511</v>
      </c>
      <c r="F1227" s="123" t="s">
        <v>3</v>
      </c>
      <c r="G1227" s="123">
        <v>1484836</v>
      </c>
      <c r="H1227" s="127"/>
      <c r="I1227" s="131" t="s">
        <v>2510</v>
      </c>
      <c r="J1227" s="127"/>
      <c r="K1227" s="127"/>
      <c r="L1227" s="127"/>
      <c r="M1227" s="127"/>
      <c r="N1227" s="133">
        <v>0</v>
      </c>
      <c r="O1227" s="133">
        <v>43.92</v>
      </c>
      <c r="P1227" s="127" t="s">
        <v>1369</v>
      </c>
    </row>
    <row r="1228" spans="1:16" ht="51">
      <c r="A1228" s="127" t="s">
        <v>620</v>
      </c>
      <c r="B1228" s="127"/>
      <c r="C1228" s="128" t="s">
        <v>714</v>
      </c>
      <c r="D1228" s="122">
        <v>42810</v>
      </c>
      <c r="E1228" s="123" t="s">
        <v>2512</v>
      </c>
      <c r="F1228" s="123" t="s">
        <v>3</v>
      </c>
      <c r="G1228" s="123">
        <v>1484837</v>
      </c>
      <c r="H1228" s="127"/>
      <c r="I1228" s="131" t="s">
        <v>2510</v>
      </c>
      <c r="J1228" s="127"/>
      <c r="K1228" s="127"/>
      <c r="L1228" s="127"/>
      <c r="M1228" s="127"/>
      <c r="N1228" s="133">
        <v>0</v>
      </c>
      <c r="O1228" s="133">
        <v>475</v>
      </c>
      <c r="P1228" s="127" t="s">
        <v>1369</v>
      </c>
    </row>
    <row r="1229" spans="1:16" ht="51">
      <c r="A1229" s="127" t="s">
        <v>620</v>
      </c>
      <c r="B1229" s="127"/>
      <c r="C1229" s="128" t="s">
        <v>714</v>
      </c>
      <c r="D1229" s="122">
        <v>42810</v>
      </c>
      <c r="E1229" s="123" t="s">
        <v>2513</v>
      </c>
      <c r="F1229" s="123" t="s">
        <v>3</v>
      </c>
      <c r="G1229" s="123">
        <v>1484838</v>
      </c>
      <c r="H1229" s="127"/>
      <c r="I1229" s="131" t="s">
        <v>2510</v>
      </c>
      <c r="J1229" s="127"/>
      <c r="K1229" s="127"/>
      <c r="L1229" s="127"/>
      <c r="M1229" s="127"/>
      <c r="N1229" s="133">
        <v>0</v>
      </c>
      <c r="O1229" s="133">
        <v>65</v>
      </c>
      <c r="P1229" s="127" t="s">
        <v>1369</v>
      </c>
    </row>
    <row r="1230" spans="1:16" ht="51">
      <c r="A1230" s="127" t="s">
        <v>620</v>
      </c>
      <c r="B1230" s="127"/>
      <c r="C1230" s="128" t="s">
        <v>714</v>
      </c>
      <c r="D1230" s="122">
        <v>42810</v>
      </c>
      <c r="E1230" s="123" t="s">
        <v>2514</v>
      </c>
      <c r="F1230" s="123" t="s">
        <v>3</v>
      </c>
      <c r="G1230" s="123">
        <v>1484839</v>
      </c>
      <c r="H1230" s="127"/>
      <c r="I1230" s="131" t="s">
        <v>2510</v>
      </c>
      <c r="J1230" s="127"/>
      <c r="K1230" s="127"/>
      <c r="L1230" s="127"/>
      <c r="M1230" s="127"/>
      <c r="N1230" s="133">
        <v>0</v>
      </c>
      <c r="O1230" s="133">
        <v>571.81000000000006</v>
      </c>
      <c r="P1230" s="127" t="s">
        <v>1369</v>
      </c>
    </row>
    <row r="1231" spans="1:16" ht="51">
      <c r="A1231" s="127" t="s">
        <v>620</v>
      </c>
      <c r="B1231" s="127"/>
      <c r="C1231" s="128" t="s">
        <v>714</v>
      </c>
      <c r="D1231" s="122">
        <v>42810</v>
      </c>
      <c r="E1231" s="123" t="s">
        <v>2515</v>
      </c>
      <c r="F1231" s="123" t="s">
        <v>3</v>
      </c>
      <c r="G1231" s="123">
        <v>1484841</v>
      </c>
      <c r="H1231" s="127"/>
      <c r="I1231" s="131" t="s">
        <v>2516</v>
      </c>
      <c r="J1231" s="127"/>
      <c r="K1231" s="127"/>
      <c r="L1231" s="127"/>
      <c r="M1231" s="127"/>
      <c r="N1231" s="133">
        <v>0</v>
      </c>
      <c r="O1231" s="133">
        <v>103.8</v>
      </c>
      <c r="P1231" s="127" t="s">
        <v>1369</v>
      </c>
    </row>
    <row r="1232" spans="1:16" ht="51">
      <c r="A1232" s="127" t="s">
        <v>620</v>
      </c>
      <c r="B1232" s="127"/>
      <c r="C1232" s="128" t="s">
        <v>714</v>
      </c>
      <c r="D1232" s="122">
        <v>42811</v>
      </c>
      <c r="E1232" s="123" t="s">
        <v>2859</v>
      </c>
      <c r="F1232" s="123" t="s">
        <v>3</v>
      </c>
      <c r="G1232" s="123">
        <v>1485040</v>
      </c>
      <c r="H1232" s="127"/>
      <c r="I1232" s="131" t="s">
        <v>2860</v>
      </c>
      <c r="J1232" s="127"/>
      <c r="K1232" s="127"/>
      <c r="L1232" s="127"/>
      <c r="M1232" s="127"/>
      <c r="N1232" s="133">
        <v>0</v>
      </c>
      <c r="O1232" s="133">
        <v>17501.400000000001</v>
      </c>
      <c r="P1232" s="127" t="s">
        <v>1369</v>
      </c>
    </row>
    <row r="1233" spans="1:16" ht="51">
      <c r="A1233" s="127" t="s">
        <v>620</v>
      </c>
      <c r="B1233" s="127"/>
      <c r="C1233" s="128" t="s">
        <v>714</v>
      </c>
      <c r="D1233" s="122">
        <v>42811</v>
      </c>
      <c r="E1233" s="123" t="s">
        <v>2861</v>
      </c>
      <c r="F1233" s="123" t="s">
        <v>3</v>
      </c>
      <c r="G1233" s="123">
        <v>1485041</v>
      </c>
      <c r="H1233" s="127"/>
      <c r="I1233" s="131" t="s">
        <v>2862</v>
      </c>
      <c r="J1233" s="127"/>
      <c r="K1233" s="127"/>
      <c r="L1233" s="127"/>
      <c r="M1233" s="127"/>
      <c r="N1233" s="133">
        <v>0</v>
      </c>
      <c r="O1233" s="133">
        <v>5085.9000000000005</v>
      </c>
      <c r="P1233" s="127" t="s">
        <v>1369</v>
      </c>
    </row>
    <row r="1234" spans="1:16" ht="51">
      <c r="A1234" s="127">
        <v>86</v>
      </c>
      <c r="B1234" s="127"/>
      <c r="C1234" s="128" t="s">
        <v>711</v>
      </c>
      <c r="D1234" s="122">
        <v>42811</v>
      </c>
      <c r="E1234" s="123" t="s">
        <v>1612</v>
      </c>
      <c r="F1234" s="123" t="s">
        <v>3</v>
      </c>
      <c r="G1234" s="123">
        <v>1485077</v>
      </c>
      <c r="H1234" s="127"/>
      <c r="I1234" s="131" t="s">
        <v>1613</v>
      </c>
      <c r="J1234" s="127"/>
      <c r="K1234" s="127"/>
      <c r="L1234" s="127"/>
      <c r="M1234" s="127"/>
      <c r="N1234" s="133">
        <v>0</v>
      </c>
      <c r="O1234" s="133">
        <v>13791.210000000001</v>
      </c>
      <c r="P1234" s="127" t="s">
        <v>1369</v>
      </c>
    </row>
    <row r="1235" spans="1:16" ht="51">
      <c r="A1235" s="127">
        <v>163</v>
      </c>
      <c r="B1235" s="127"/>
      <c r="C1235" s="128" t="s">
        <v>749</v>
      </c>
      <c r="D1235" s="122">
        <v>42811</v>
      </c>
      <c r="E1235" s="123" t="s">
        <v>1632</v>
      </c>
      <c r="F1235" s="123" t="s">
        <v>3</v>
      </c>
      <c r="G1235" s="123">
        <v>1485087</v>
      </c>
      <c r="H1235" s="127"/>
      <c r="I1235" s="131" t="s">
        <v>1633</v>
      </c>
      <c r="J1235" s="127"/>
      <c r="K1235" s="127"/>
      <c r="L1235" s="127"/>
      <c r="M1235" s="127"/>
      <c r="N1235" s="133">
        <v>0</v>
      </c>
      <c r="O1235" s="133">
        <v>18</v>
      </c>
      <c r="P1235" s="127" t="s">
        <v>1369</v>
      </c>
    </row>
    <row r="1236" spans="1:16" ht="51">
      <c r="A1236" s="127" t="s">
        <v>620</v>
      </c>
      <c r="B1236" s="127"/>
      <c r="C1236" s="128" t="s">
        <v>714</v>
      </c>
      <c r="D1236" s="122">
        <v>42811</v>
      </c>
      <c r="E1236" s="123" t="s">
        <v>1776</v>
      </c>
      <c r="F1236" s="123" t="s">
        <v>3</v>
      </c>
      <c r="G1236" s="123">
        <v>1485092</v>
      </c>
      <c r="H1236" s="127"/>
      <c r="I1236" s="131" t="s">
        <v>1777</v>
      </c>
      <c r="J1236" s="127"/>
      <c r="K1236" s="127"/>
      <c r="L1236" s="127"/>
      <c r="M1236" s="127"/>
      <c r="N1236" s="133">
        <v>0</v>
      </c>
      <c r="O1236" s="133">
        <v>122015.15000000001</v>
      </c>
      <c r="P1236" s="127" t="s">
        <v>1369</v>
      </c>
    </row>
    <row r="1237" spans="1:16" ht="51">
      <c r="A1237" s="127">
        <v>287</v>
      </c>
      <c r="B1237" s="127"/>
      <c r="C1237" s="128" t="s">
        <v>791</v>
      </c>
      <c r="D1237" s="122">
        <v>42811</v>
      </c>
      <c r="E1237" s="123" t="s">
        <v>1674</v>
      </c>
      <c r="F1237" s="123" t="s">
        <v>3</v>
      </c>
      <c r="G1237" s="123">
        <v>1485093</v>
      </c>
      <c r="H1237" s="127"/>
      <c r="I1237" s="131" t="s">
        <v>1675</v>
      </c>
      <c r="J1237" s="127"/>
      <c r="K1237" s="127"/>
      <c r="L1237" s="127"/>
      <c r="M1237" s="127"/>
      <c r="N1237" s="133">
        <v>0</v>
      </c>
      <c r="O1237" s="133">
        <v>98138.19</v>
      </c>
      <c r="P1237" s="127" t="s">
        <v>1369</v>
      </c>
    </row>
    <row r="1238" spans="1:16" ht="51">
      <c r="A1238" s="127" t="s">
        <v>620</v>
      </c>
      <c r="B1238" s="127"/>
      <c r="C1238" s="128" t="s">
        <v>714</v>
      </c>
      <c r="D1238" s="122">
        <v>42811</v>
      </c>
      <c r="E1238" s="123" t="s">
        <v>2517</v>
      </c>
      <c r="F1238" s="123" t="s">
        <v>3</v>
      </c>
      <c r="G1238" s="123">
        <v>1485030</v>
      </c>
      <c r="H1238" s="127"/>
      <c r="I1238" s="131" t="s">
        <v>2518</v>
      </c>
      <c r="J1238" s="127"/>
      <c r="K1238" s="127"/>
      <c r="L1238" s="127"/>
      <c r="M1238" s="127"/>
      <c r="N1238" s="133">
        <v>0</v>
      </c>
      <c r="O1238" s="133">
        <v>1000</v>
      </c>
      <c r="P1238" s="127" t="s">
        <v>1369</v>
      </c>
    </row>
    <row r="1239" spans="1:16" ht="51">
      <c r="A1239" s="127" t="s">
        <v>620</v>
      </c>
      <c r="B1239" s="127"/>
      <c r="C1239" s="128" t="s">
        <v>714</v>
      </c>
      <c r="D1239" s="122">
        <v>42811</v>
      </c>
      <c r="E1239" s="123" t="s">
        <v>2519</v>
      </c>
      <c r="F1239" s="123" t="s">
        <v>3</v>
      </c>
      <c r="G1239" s="123">
        <v>1485074</v>
      </c>
      <c r="H1239" s="127"/>
      <c r="I1239" s="131" t="s">
        <v>2520</v>
      </c>
      <c r="J1239" s="127"/>
      <c r="K1239" s="127"/>
      <c r="L1239" s="127"/>
      <c r="M1239" s="127"/>
      <c r="N1239" s="133">
        <v>0</v>
      </c>
      <c r="O1239" s="133">
        <v>172.20000000000002</v>
      </c>
      <c r="P1239" s="127" t="s">
        <v>1369</v>
      </c>
    </row>
    <row r="1240" spans="1:16" ht="51">
      <c r="A1240" s="127" t="s">
        <v>620</v>
      </c>
      <c r="B1240" s="127"/>
      <c r="C1240" s="128" t="s">
        <v>714</v>
      </c>
      <c r="D1240" s="122">
        <v>42811</v>
      </c>
      <c r="E1240" s="123" t="s">
        <v>2521</v>
      </c>
      <c r="F1240" s="123" t="s">
        <v>3</v>
      </c>
      <c r="G1240" s="123">
        <v>1485106</v>
      </c>
      <c r="H1240" s="127"/>
      <c r="I1240" s="131" t="s">
        <v>2522</v>
      </c>
      <c r="J1240" s="127"/>
      <c r="K1240" s="127"/>
      <c r="L1240" s="127"/>
      <c r="M1240" s="127"/>
      <c r="N1240" s="133">
        <v>0</v>
      </c>
      <c r="O1240" s="133">
        <v>3540.48</v>
      </c>
      <c r="P1240" s="127" t="s">
        <v>1369</v>
      </c>
    </row>
    <row r="1241" spans="1:16" ht="51">
      <c r="A1241" s="127" t="s">
        <v>620</v>
      </c>
      <c r="B1241" s="127"/>
      <c r="C1241" s="128" t="s">
        <v>714</v>
      </c>
      <c r="D1241" s="122">
        <v>42811</v>
      </c>
      <c r="E1241" s="123" t="s">
        <v>2523</v>
      </c>
      <c r="F1241" s="123" t="s">
        <v>3</v>
      </c>
      <c r="G1241" s="123">
        <v>1485139</v>
      </c>
      <c r="H1241" s="127"/>
      <c r="I1241" s="131" t="s">
        <v>2524</v>
      </c>
      <c r="J1241" s="127"/>
      <c r="K1241" s="127"/>
      <c r="L1241" s="127"/>
      <c r="M1241" s="127"/>
      <c r="N1241" s="133">
        <v>0</v>
      </c>
      <c r="O1241" s="133">
        <v>945</v>
      </c>
      <c r="P1241" s="127" t="s">
        <v>1369</v>
      </c>
    </row>
    <row r="1242" spans="1:16" ht="51">
      <c r="A1242" s="127" t="s">
        <v>620</v>
      </c>
      <c r="B1242" s="127"/>
      <c r="C1242" s="128" t="s">
        <v>714</v>
      </c>
      <c r="D1242" s="122">
        <v>42811</v>
      </c>
      <c r="E1242" s="123" t="s">
        <v>2525</v>
      </c>
      <c r="F1242" s="123" t="s">
        <v>3</v>
      </c>
      <c r="G1242" s="123">
        <v>1485199</v>
      </c>
      <c r="H1242" s="127"/>
      <c r="I1242" s="131" t="s">
        <v>2526</v>
      </c>
      <c r="J1242" s="127"/>
      <c r="K1242" s="127"/>
      <c r="L1242" s="127"/>
      <c r="M1242" s="127"/>
      <c r="N1242" s="133">
        <v>0</v>
      </c>
      <c r="O1242" s="133">
        <v>182.73</v>
      </c>
      <c r="P1242" s="127" t="s">
        <v>1369</v>
      </c>
    </row>
    <row r="1243" spans="1:16" ht="51">
      <c r="A1243" s="127">
        <v>287</v>
      </c>
      <c r="B1243" s="127"/>
      <c r="C1243" s="128" t="s">
        <v>791</v>
      </c>
      <c r="D1243" s="122">
        <v>42814</v>
      </c>
      <c r="E1243" s="123" t="s">
        <v>1676</v>
      </c>
      <c r="F1243" s="123" t="s">
        <v>3</v>
      </c>
      <c r="G1243" s="123">
        <v>1485521</v>
      </c>
      <c r="H1243" s="127"/>
      <c r="I1243" s="131" t="s">
        <v>1677</v>
      </c>
      <c r="J1243" s="127"/>
      <c r="K1243" s="127"/>
      <c r="L1243" s="127"/>
      <c r="M1243" s="127"/>
      <c r="N1243" s="133">
        <v>0</v>
      </c>
      <c r="O1243" s="133">
        <v>3000</v>
      </c>
      <c r="P1243" s="127" t="s">
        <v>1369</v>
      </c>
    </row>
    <row r="1244" spans="1:16" ht="51">
      <c r="A1244" s="127">
        <v>513</v>
      </c>
      <c r="B1244" s="127"/>
      <c r="C1244" s="128" t="s">
        <v>201</v>
      </c>
      <c r="D1244" s="122">
        <v>42814</v>
      </c>
      <c r="E1244" s="123" t="s">
        <v>2049</v>
      </c>
      <c r="F1244" s="123" t="s">
        <v>3</v>
      </c>
      <c r="G1244" s="123">
        <v>1485527</v>
      </c>
      <c r="H1244" s="127"/>
      <c r="I1244" s="131" t="s">
        <v>2050</v>
      </c>
      <c r="J1244" s="127"/>
      <c r="K1244" s="127"/>
      <c r="L1244" s="127"/>
      <c r="M1244" s="127"/>
      <c r="N1244" s="133">
        <v>0</v>
      </c>
      <c r="O1244" s="133">
        <v>159923.11000000002</v>
      </c>
      <c r="P1244" s="127" t="s">
        <v>1369</v>
      </c>
    </row>
    <row r="1245" spans="1:16" ht="51">
      <c r="A1245" s="127" t="s">
        <v>620</v>
      </c>
      <c r="B1245" s="127"/>
      <c r="C1245" s="128" t="s">
        <v>714</v>
      </c>
      <c r="D1245" s="122">
        <v>42814</v>
      </c>
      <c r="E1245" s="123" t="s">
        <v>2527</v>
      </c>
      <c r="F1245" s="123" t="s">
        <v>3</v>
      </c>
      <c r="G1245" s="123">
        <v>1485466</v>
      </c>
      <c r="H1245" s="127"/>
      <c r="I1245" s="131" t="s">
        <v>2528</v>
      </c>
      <c r="J1245" s="127"/>
      <c r="K1245" s="127"/>
      <c r="L1245" s="127"/>
      <c r="M1245" s="127"/>
      <c r="N1245" s="133">
        <v>0</v>
      </c>
      <c r="O1245" s="133">
        <v>593.38</v>
      </c>
      <c r="P1245" s="127" t="s">
        <v>1369</v>
      </c>
    </row>
    <row r="1246" spans="1:16" ht="51">
      <c r="A1246" s="127" t="s">
        <v>620</v>
      </c>
      <c r="B1246" s="127"/>
      <c r="C1246" s="128" t="s">
        <v>714</v>
      </c>
      <c r="D1246" s="122">
        <v>42814</v>
      </c>
      <c r="E1246" s="123" t="s">
        <v>2529</v>
      </c>
      <c r="F1246" s="123" t="s">
        <v>3</v>
      </c>
      <c r="G1246" s="123">
        <v>1485483</v>
      </c>
      <c r="H1246" s="127"/>
      <c r="I1246" s="131" t="s">
        <v>2530</v>
      </c>
      <c r="J1246" s="127"/>
      <c r="K1246" s="127"/>
      <c r="L1246" s="127"/>
      <c r="M1246" s="127"/>
      <c r="N1246" s="133">
        <v>0</v>
      </c>
      <c r="O1246" s="133">
        <v>3308.13</v>
      </c>
      <c r="P1246" s="127" t="s">
        <v>1369</v>
      </c>
    </row>
    <row r="1247" spans="1:16" ht="51">
      <c r="A1247" s="127" t="s">
        <v>620</v>
      </c>
      <c r="B1247" s="127"/>
      <c r="C1247" s="128" t="s">
        <v>714</v>
      </c>
      <c r="D1247" s="122">
        <v>42814</v>
      </c>
      <c r="E1247" s="123" t="s">
        <v>2531</v>
      </c>
      <c r="F1247" s="123" t="s">
        <v>3</v>
      </c>
      <c r="G1247" s="123">
        <v>1485486</v>
      </c>
      <c r="H1247" s="127"/>
      <c r="I1247" s="131" t="s">
        <v>2532</v>
      </c>
      <c r="J1247" s="127"/>
      <c r="K1247" s="127"/>
      <c r="L1247" s="127"/>
      <c r="M1247" s="127"/>
      <c r="N1247" s="133">
        <v>0</v>
      </c>
      <c r="O1247" s="133">
        <v>3308.13</v>
      </c>
      <c r="P1247" s="127" t="s">
        <v>1369</v>
      </c>
    </row>
    <row r="1248" spans="1:16" ht="51">
      <c r="A1248" s="127" t="s">
        <v>620</v>
      </c>
      <c r="B1248" s="127"/>
      <c r="C1248" s="128" t="s">
        <v>714</v>
      </c>
      <c r="D1248" s="122">
        <v>42814</v>
      </c>
      <c r="E1248" s="123" t="s">
        <v>2533</v>
      </c>
      <c r="F1248" s="123" t="s">
        <v>3</v>
      </c>
      <c r="G1248" s="123">
        <v>1485489</v>
      </c>
      <c r="H1248" s="127"/>
      <c r="I1248" s="131" t="s">
        <v>2534</v>
      </c>
      <c r="J1248" s="127"/>
      <c r="K1248" s="127"/>
      <c r="L1248" s="127"/>
      <c r="M1248" s="127"/>
      <c r="N1248" s="133">
        <v>0</v>
      </c>
      <c r="O1248" s="133">
        <v>3308.13</v>
      </c>
      <c r="P1248" s="127" t="s">
        <v>1369</v>
      </c>
    </row>
    <row r="1249" spans="1:16" ht="51">
      <c r="A1249" s="127" t="s">
        <v>620</v>
      </c>
      <c r="B1249" s="127"/>
      <c r="C1249" s="128" t="s">
        <v>714</v>
      </c>
      <c r="D1249" s="122">
        <v>42814</v>
      </c>
      <c r="E1249" s="123" t="s">
        <v>2535</v>
      </c>
      <c r="F1249" s="123" t="s">
        <v>3</v>
      </c>
      <c r="G1249" s="123">
        <v>1485491</v>
      </c>
      <c r="H1249" s="127"/>
      <c r="I1249" s="131" t="s">
        <v>2536</v>
      </c>
      <c r="J1249" s="127"/>
      <c r="K1249" s="127"/>
      <c r="L1249" s="127"/>
      <c r="M1249" s="127"/>
      <c r="N1249" s="133">
        <v>0</v>
      </c>
      <c r="O1249" s="133">
        <v>3308.13</v>
      </c>
      <c r="P1249" s="127" t="s">
        <v>1369</v>
      </c>
    </row>
    <row r="1250" spans="1:16" ht="51">
      <c r="A1250" s="127" t="s">
        <v>620</v>
      </c>
      <c r="B1250" s="127"/>
      <c r="C1250" s="128" t="s">
        <v>714</v>
      </c>
      <c r="D1250" s="122">
        <v>42814</v>
      </c>
      <c r="E1250" s="123" t="s">
        <v>2537</v>
      </c>
      <c r="F1250" s="123" t="s">
        <v>3</v>
      </c>
      <c r="G1250" s="123">
        <v>1485493</v>
      </c>
      <c r="H1250" s="127"/>
      <c r="I1250" s="131" t="s">
        <v>2538</v>
      </c>
      <c r="J1250" s="127"/>
      <c r="K1250" s="127"/>
      <c r="L1250" s="127"/>
      <c r="M1250" s="127"/>
      <c r="N1250" s="133">
        <v>0</v>
      </c>
      <c r="O1250" s="133">
        <v>3308.13</v>
      </c>
      <c r="P1250" s="127" t="s">
        <v>1369</v>
      </c>
    </row>
    <row r="1251" spans="1:16" ht="51">
      <c r="A1251" s="127" t="s">
        <v>620</v>
      </c>
      <c r="B1251" s="127"/>
      <c r="C1251" s="128" t="s">
        <v>714</v>
      </c>
      <c r="D1251" s="122">
        <v>42814</v>
      </c>
      <c r="E1251" s="123" t="s">
        <v>2539</v>
      </c>
      <c r="F1251" s="123" t="s">
        <v>3</v>
      </c>
      <c r="G1251" s="123">
        <v>1485495</v>
      </c>
      <c r="H1251" s="127"/>
      <c r="I1251" s="131" t="s">
        <v>2540</v>
      </c>
      <c r="J1251" s="127"/>
      <c r="K1251" s="127"/>
      <c r="L1251" s="127"/>
      <c r="M1251" s="127"/>
      <c r="N1251" s="133">
        <v>0</v>
      </c>
      <c r="O1251" s="133">
        <v>3308.13</v>
      </c>
      <c r="P1251" s="127" t="s">
        <v>1369</v>
      </c>
    </row>
    <row r="1252" spans="1:16" ht="51">
      <c r="A1252" s="127" t="s">
        <v>620</v>
      </c>
      <c r="B1252" s="127"/>
      <c r="C1252" s="128" t="s">
        <v>714</v>
      </c>
      <c r="D1252" s="122">
        <v>42814</v>
      </c>
      <c r="E1252" s="123" t="s">
        <v>2541</v>
      </c>
      <c r="F1252" s="123" t="s">
        <v>3</v>
      </c>
      <c r="G1252" s="123">
        <v>1485560</v>
      </c>
      <c r="H1252" s="127"/>
      <c r="I1252" s="131" t="s">
        <v>2542</v>
      </c>
      <c r="J1252" s="127"/>
      <c r="K1252" s="127"/>
      <c r="L1252" s="127"/>
      <c r="M1252" s="127"/>
      <c r="N1252" s="133">
        <v>0</v>
      </c>
      <c r="O1252" s="133">
        <v>9251.92</v>
      </c>
      <c r="P1252" s="127" t="s">
        <v>1369</v>
      </c>
    </row>
    <row r="1253" spans="1:16" ht="38.25">
      <c r="A1253" s="127" t="s">
        <v>621</v>
      </c>
      <c r="B1253" s="127"/>
      <c r="C1253" s="128" t="s">
        <v>715</v>
      </c>
      <c r="D1253" s="122">
        <v>42814</v>
      </c>
      <c r="E1253" s="123" t="s">
        <v>2819</v>
      </c>
      <c r="F1253" s="123" t="s">
        <v>3</v>
      </c>
      <c r="G1253" s="123">
        <v>1485562</v>
      </c>
      <c r="H1253" s="127"/>
      <c r="I1253" s="131" t="s">
        <v>2820</v>
      </c>
      <c r="J1253" s="127"/>
      <c r="K1253" s="127"/>
      <c r="L1253" s="127"/>
      <c r="M1253" s="127"/>
      <c r="N1253" s="133">
        <v>0</v>
      </c>
      <c r="O1253" s="133">
        <v>50</v>
      </c>
      <c r="P1253" s="127" t="s">
        <v>1369</v>
      </c>
    </row>
    <row r="1254" spans="1:16" ht="38.25">
      <c r="A1254" s="127">
        <v>526</v>
      </c>
      <c r="B1254" s="127"/>
      <c r="C1254" s="128" t="s">
        <v>847</v>
      </c>
      <c r="D1254" s="122">
        <v>42814</v>
      </c>
      <c r="E1254" s="123" t="s">
        <v>2070</v>
      </c>
      <c r="F1254" s="123" t="s">
        <v>3</v>
      </c>
      <c r="G1254" s="123">
        <v>1485635</v>
      </c>
      <c r="H1254" s="127"/>
      <c r="I1254" s="131" t="s">
        <v>2071</v>
      </c>
      <c r="J1254" s="127"/>
      <c r="K1254" s="127"/>
      <c r="L1254" s="127"/>
      <c r="M1254" s="127"/>
      <c r="N1254" s="133">
        <v>0</v>
      </c>
      <c r="O1254" s="133">
        <v>50</v>
      </c>
      <c r="P1254" s="127" t="s">
        <v>1369</v>
      </c>
    </row>
    <row r="1255" spans="1:16" ht="51">
      <c r="A1255" s="127" t="s">
        <v>620</v>
      </c>
      <c r="B1255" s="127"/>
      <c r="C1255" s="128" t="s">
        <v>714</v>
      </c>
      <c r="D1255" s="122">
        <v>42814</v>
      </c>
      <c r="E1255" s="123" t="s">
        <v>2543</v>
      </c>
      <c r="F1255" s="123" t="s">
        <v>3</v>
      </c>
      <c r="G1255" s="123">
        <v>1485643</v>
      </c>
      <c r="H1255" s="127"/>
      <c r="I1255" s="131" t="s">
        <v>2544</v>
      </c>
      <c r="J1255" s="127"/>
      <c r="K1255" s="127"/>
      <c r="L1255" s="127"/>
      <c r="M1255" s="127"/>
      <c r="N1255" s="133">
        <v>0</v>
      </c>
      <c r="O1255" s="133">
        <v>2090</v>
      </c>
      <c r="P1255" s="127" t="s">
        <v>1369</v>
      </c>
    </row>
    <row r="1256" spans="1:16" ht="51">
      <c r="A1256" s="127">
        <v>35</v>
      </c>
      <c r="B1256" s="127"/>
      <c r="C1256" s="128" t="s">
        <v>697</v>
      </c>
      <c r="D1256" s="122">
        <v>42815</v>
      </c>
      <c r="E1256" s="123" t="s">
        <v>1547</v>
      </c>
      <c r="F1256" s="123" t="s">
        <v>3</v>
      </c>
      <c r="G1256" s="123">
        <v>1485878</v>
      </c>
      <c r="H1256" s="127"/>
      <c r="I1256" s="131" t="s">
        <v>1548</v>
      </c>
      <c r="J1256" s="127"/>
      <c r="K1256" s="127"/>
      <c r="L1256" s="127"/>
      <c r="M1256" s="127"/>
      <c r="N1256" s="133">
        <v>0</v>
      </c>
      <c r="O1256" s="133">
        <v>15</v>
      </c>
      <c r="P1256" s="127" t="s">
        <v>1369</v>
      </c>
    </row>
    <row r="1257" spans="1:16" ht="51">
      <c r="A1257" s="127">
        <v>46</v>
      </c>
      <c r="B1257" s="127"/>
      <c r="C1257" s="128" t="s">
        <v>699</v>
      </c>
      <c r="D1257" s="122">
        <v>42815</v>
      </c>
      <c r="E1257" s="123" t="s">
        <v>1557</v>
      </c>
      <c r="F1257" s="123" t="s">
        <v>3</v>
      </c>
      <c r="G1257" s="123">
        <v>1485942</v>
      </c>
      <c r="H1257" s="127"/>
      <c r="I1257" s="131" t="s">
        <v>1558</v>
      </c>
      <c r="J1257" s="127"/>
      <c r="K1257" s="127"/>
      <c r="L1257" s="127"/>
      <c r="M1257" s="127"/>
      <c r="N1257" s="133">
        <v>0</v>
      </c>
      <c r="O1257" s="133">
        <v>1968</v>
      </c>
      <c r="P1257" s="127" t="s">
        <v>1369</v>
      </c>
    </row>
    <row r="1258" spans="1:16" ht="38.25">
      <c r="A1258" s="127">
        <v>580</v>
      </c>
      <c r="B1258" s="127"/>
      <c r="C1258" s="128" t="s">
        <v>218</v>
      </c>
      <c r="D1258" s="122">
        <v>42815</v>
      </c>
      <c r="E1258" s="123" t="s">
        <v>2090</v>
      </c>
      <c r="F1258" s="123" t="s">
        <v>3</v>
      </c>
      <c r="G1258" s="123">
        <v>1485943</v>
      </c>
      <c r="H1258" s="127"/>
      <c r="I1258" s="131" t="s">
        <v>2091</v>
      </c>
      <c r="J1258" s="127"/>
      <c r="K1258" s="127"/>
      <c r="L1258" s="127"/>
      <c r="M1258" s="127"/>
      <c r="N1258" s="133">
        <v>0</v>
      </c>
      <c r="O1258" s="133">
        <v>20.16</v>
      </c>
      <c r="P1258" s="127" t="s">
        <v>1369</v>
      </c>
    </row>
    <row r="1259" spans="1:16" ht="51">
      <c r="A1259" s="127" t="s">
        <v>620</v>
      </c>
      <c r="B1259" s="127"/>
      <c r="C1259" s="128" t="s">
        <v>714</v>
      </c>
      <c r="D1259" s="122">
        <v>42815</v>
      </c>
      <c r="E1259" s="123" t="s">
        <v>2545</v>
      </c>
      <c r="F1259" s="123" t="s">
        <v>3</v>
      </c>
      <c r="G1259" s="123">
        <v>1485972</v>
      </c>
      <c r="H1259" s="127"/>
      <c r="I1259" s="131" t="s">
        <v>2546</v>
      </c>
      <c r="J1259" s="127"/>
      <c r="K1259" s="127"/>
      <c r="L1259" s="127"/>
      <c r="M1259" s="127"/>
      <c r="N1259" s="133">
        <v>0</v>
      </c>
      <c r="O1259" s="133">
        <v>2773.89</v>
      </c>
      <c r="P1259" s="127" t="s">
        <v>1369</v>
      </c>
    </row>
    <row r="1260" spans="1:16" ht="51">
      <c r="A1260" s="127" t="s">
        <v>620</v>
      </c>
      <c r="B1260" s="127"/>
      <c r="C1260" s="128" t="s">
        <v>714</v>
      </c>
      <c r="D1260" s="122">
        <v>42815</v>
      </c>
      <c r="E1260" s="123" t="s">
        <v>2547</v>
      </c>
      <c r="F1260" s="123" t="s">
        <v>3</v>
      </c>
      <c r="G1260" s="123">
        <v>1485973</v>
      </c>
      <c r="H1260" s="127"/>
      <c r="I1260" s="131" t="s">
        <v>2548</v>
      </c>
      <c r="J1260" s="127"/>
      <c r="K1260" s="127"/>
      <c r="L1260" s="127"/>
      <c r="M1260" s="127"/>
      <c r="N1260" s="133">
        <v>0</v>
      </c>
      <c r="O1260" s="133">
        <v>2773.89</v>
      </c>
      <c r="P1260" s="127" t="s">
        <v>1369</v>
      </c>
    </row>
    <row r="1261" spans="1:16" ht="51">
      <c r="A1261" s="127" t="s">
        <v>620</v>
      </c>
      <c r="B1261" s="127"/>
      <c r="C1261" s="128" t="s">
        <v>714</v>
      </c>
      <c r="D1261" s="122">
        <v>42815</v>
      </c>
      <c r="E1261" s="123" t="s">
        <v>2549</v>
      </c>
      <c r="F1261" s="123" t="s">
        <v>3</v>
      </c>
      <c r="G1261" s="123">
        <v>1485975</v>
      </c>
      <c r="H1261" s="127"/>
      <c r="I1261" s="131" t="s">
        <v>2550</v>
      </c>
      <c r="J1261" s="127"/>
      <c r="K1261" s="127"/>
      <c r="L1261" s="127"/>
      <c r="M1261" s="127"/>
      <c r="N1261" s="133">
        <v>0</v>
      </c>
      <c r="O1261" s="133">
        <v>2773.89</v>
      </c>
      <c r="P1261" s="127" t="s">
        <v>1369</v>
      </c>
    </row>
    <row r="1262" spans="1:16" ht="51">
      <c r="A1262" s="127" t="s">
        <v>620</v>
      </c>
      <c r="B1262" s="127"/>
      <c r="C1262" s="128" t="s">
        <v>714</v>
      </c>
      <c r="D1262" s="122">
        <v>42815</v>
      </c>
      <c r="E1262" s="123" t="s">
        <v>2551</v>
      </c>
      <c r="F1262" s="123" t="s">
        <v>3</v>
      </c>
      <c r="G1262" s="123">
        <v>1485976</v>
      </c>
      <c r="H1262" s="127"/>
      <c r="I1262" s="131" t="s">
        <v>2552</v>
      </c>
      <c r="J1262" s="127"/>
      <c r="K1262" s="127"/>
      <c r="L1262" s="127"/>
      <c r="M1262" s="127"/>
      <c r="N1262" s="133">
        <v>0</v>
      </c>
      <c r="O1262" s="133">
        <v>2291.69</v>
      </c>
      <c r="P1262" s="127" t="s">
        <v>1369</v>
      </c>
    </row>
    <row r="1263" spans="1:16" ht="51">
      <c r="A1263" s="127" t="s">
        <v>620</v>
      </c>
      <c r="B1263" s="127"/>
      <c r="C1263" s="128" t="s">
        <v>714</v>
      </c>
      <c r="D1263" s="122">
        <v>42815</v>
      </c>
      <c r="E1263" s="123" t="s">
        <v>2553</v>
      </c>
      <c r="F1263" s="123" t="s">
        <v>3</v>
      </c>
      <c r="G1263" s="123">
        <v>1485978</v>
      </c>
      <c r="H1263" s="127"/>
      <c r="I1263" s="131" t="s">
        <v>2554</v>
      </c>
      <c r="J1263" s="127"/>
      <c r="K1263" s="127"/>
      <c r="L1263" s="127"/>
      <c r="M1263" s="127"/>
      <c r="N1263" s="133">
        <v>0</v>
      </c>
      <c r="O1263" s="133">
        <v>1103.93</v>
      </c>
      <c r="P1263" s="127" t="s">
        <v>1369</v>
      </c>
    </row>
    <row r="1264" spans="1:16" ht="51">
      <c r="A1264" s="127" t="s">
        <v>620</v>
      </c>
      <c r="B1264" s="127"/>
      <c r="C1264" s="128" t="s">
        <v>714</v>
      </c>
      <c r="D1264" s="122">
        <v>42815</v>
      </c>
      <c r="E1264" s="123" t="s">
        <v>2555</v>
      </c>
      <c r="F1264" s="123" t="s">
        <v>3</v>
      </c>
      <c r="G1264" s="123">
        <v>1485979</v>
      </c>
      <c r="H1264" s="127"/>
      <c r="I1264" s="131" t="s">
        <v>2556</v>
      </c>
      <c r="J1264" s="127"/>
      <c r="K1264" s="127"/>
      <c r="L1264" s="127"/>
      <c r="M1264" s="127"/>
      <c r="N1264" s="133">
        <v>0</v>
      </c>
      <c r="O1264" s="133">
        <v>903.93000000000006</v>
      </c>
      <c r="P1264" s="127" t="s">
        <v>1369</v>
      </c>
    </row>
    <row r="1265" spans="1:16" ht="51">
      <c r="A1265" s="127" t="s">
        <v>620</v>
      </c>
      <c r="B1265" s="127"/>
      <c r="C1265" s="128" t="s">
        <v>714</v>
      </c>
      <c r="D1265" s="122">
        <v>42815</v>
      </c>
      <c r="E1265" s="123" t="s">
        <v>2557</v>
      </c>
      <c r="F1265" s="123" t="s">
        <v>3</v>
      </c>
      <c r="G1265" s="123">
        <v>1485982</v>
      </c>
      <c r="H1265" s="127"/>
      <c r="I1265" s="131" t="s">
        <v>2558</v>
      </c>
      <c r="J1265" s="127"/>
      <c r="K1265" s="127"/>
      <c r="L1265" s="127"/>
      <c r="M1265" s="127"/>
      <c r="N1265" s="133">
        <v>0</v>
      </c>
      <c r="O1265" s="133">
        <v>903.93000000000006</v>
      </c>
      <c r="P1265" s="127" t="s">
        <v>1369</v>
      </c>
    </row>
    <row r="1266" spans="1:16" ht="51">
      <c r="A1266" s="127" t="s">
        <v>620</v>
      </c>
      <c r="B1266" s="127"/>
      <c r="C1266" s="128" t="s">
        <v>714</v>
      </c>
      <c r="D1266" s="122">
        <v>42815</v>
      </c>
      <c r="E1266" s="123" t="s">
        <v>2559</v>
      </c>
      <c r="F1266" s="123" t="s">
        <v>3</v>
      </c>
      <c r="G1266" s="123">
        <v>1485983</v>
      </c>
      <c r="H1266" s="127"/>
      <c r="I1266" s="131" t="s">
        <v>2560</v>
      </c>
      <c r="J1266" s="127"/>
      <c r="K1266" s="127"/>
      <c r="L1266" s="127"/>
      <c r="M1266" s="127"/>
      <c r="N1266" s="133">
        <v>0</v>
      </c>
      <c r="O1266" s="133">
        <v>842.03</v>
      </c>
      <c r="P1266" s="127" t="s">
        <v>1369</v>
      </c>
    </row>
    <row r="1267" spans="1:16" ht="51">
      <c r="A1267" s="127" t="s">
        <v>620</v>
      </c>
      <c r="B1267" s="127"/>
      <c r="C1267" s="128" t="s">
        <v>714</v>
      </c>
      <c r="D1267" s="122">
        <v>42815</v>
      </c>
      <c r="E1267" s="123" t="s">
        <v>2561</v>
      </c>
      <c r="F1267" s="123" t="s">
        <v>3</v>
      </c>
      <c r="G1267" s="123">
        <v>1485984</v>
      </c>
      <c r="H1267" s="127"/>
      <c r="I1267" s="131" t="s">
        <v>2562</v>
      </c>
      <c r="J1267" s="127"/>
      <c r="K1267" s="127"/>
      <c r="L1267" s="127"/>
      <c r="M1267" s="127"/>
      <c r="N1267" s="133">
        <v>0</v>
      </c>
      <c r="O1267" s="133">
        <v>842.03</v>
      </c>
      <c r="P1267" s="127" t="s">
        <v>1369</v>
      </c>
    </row>
    <row r="1268" spans="1:16" ht="51">
      <c r="A1268" s="127" t="s">
        <v>620</v>
      </c>
      <c r="B1268" s="127"/>
      <c r="C1268" s="128" t="s">
        <v>714</v>
      </c>
      <c r="D1268" s="122">
        <v>42815</v>
      </c>
      <c r="E1268" s="123" t="s">
        <v>2563</v>
      </c>
      <c r="F1268" s="123" t="s">
        <v>3</v>
      </c>
      <c r="G1268" s="123">
        <v>1485985</v>
      </c>
      <c r="H1268" s="127"/>
      <c r="I1268" s="131" t="s">
        <v>2564</v>
      </c>
      <c r="J1268" s="127"/>
      <c r="K1268" s="127"/>
      <c r="L1268" s="127"/>
      <c r="M1268" s="127"/>
      <c r="N1268" s="133">
        <v>0</v>
      </c>
      <c r="O1268" s="133">
        <v>842.03</v>
      </c>
      <c r="P1268" s="127" t="s">
        <v>1369</v>
      </c>
    </row>
    <row r="1269" spans="1:16" ht="51">
      <c r="A1269" s="127" t="s">
        <v>620</v>
      </c>
      <c r="B1269" s="127"/>
      <c r="C1269" s="128" t="s">
        <v>714</v>
      </c>
      <c r="D1269" s="122">
        <v>42815</v>
      </c>
      <c r="E1269" s="123" t="s">
        <v>2565</v>
      </c>
      <c r="F1269" s="123" t="s">
        <v>3</v>
      </c>
      <c r="G1269" s="123">
        <v>1485986</v>
      </c>
      <c r="H1269" s="127"/>
      <c r="I1269" s="131" t="s">
        <v>2566</v>
      </c>
      <c r="J1269" s="127"/>
      <c r="K1269" s="127"/>
      <c r="L1269" s="127"/>
      <c r="M1269" s="127"/>
      <c r="N1269" s="133">
        <v>0</v>
      </c>
      <c r="O1269" s="133">
        <v>50</v>
      </c>
      <c r="P1269" s="127" t="s">
        <v>1369</v>
      </c>
    </row>
    <row r="1270" spans="1:16" ht="51">
      <c r="A1270" s="127" t="s">
        <v>620</v>
      </c>
      <c r="B1270" s="127"/>
      <c r="C1270" s="128" t="s">
        <v>714</v>
      </c>
      <c r="D1270" s="122">
        <v>42815</v>
      </c>
      <c r="E1270" s="123" t="s">
        <v>2567</v>
      </c>
      <c r="F1270" s="123" t="s">
        <v>3</v>
      </c>
      <c r="G1270" s="123">
        <v>1486021</v>
      </c>
      <c r="H1270" s="127"/>
      <c r="I1270" s="131" t="s">
        <v>2568</v>
      </c>
      <c r="J1270" s="127"/>
      <c r="K1270" s="127"/>
      <c r="L1270" s="127"/>
      <c r="M1270" s="127"/>
      <c r="N1270" s="133">
        <v>0</v>
      </c>
      <c r="O1270" s="133">
        <v>665.7</v>
      </c>
      <c r="P1270" s="127" t="s">
        <v>1369</v>
      </c>
    </row>
    <row r="1271" spans="1:16" ht="51">
      <c r="A1271" s="127" t="s">
        <v>620</v>
      </c>
      <c r="B1271" s="127"/>
      <c r="C1271" s="128" t="s">
        <v>714</v>
      </c>
      <c r="D1271" s="122">
        <v>42815</v>
      </c>
      <c r="E1271" s="123" t="s">
        <v>2569</v>
      </c>
      <c r="F1271" s="123" t="s">
        <v>3</v>
      </c>
      <c r="G1271" s="123">
        <v>1486032</v>
      </c>
      <c r="H1271" s="127"/>
      <c r="I1271" s="131" t="s">
        <v>2570</v>
      </c>
      <c r="J1271" s="127"/>
      <c r="K1271" s="127"/>
      <c r="L1271" s="127"/>
      <c r="M1271" s="127"/>
      <c r="N1271" s="133">
        <v>0</v>
      </c>
      <c r="O1271" s="133">
        <v>6612</v>
      </c>
      <c r="P1271" s="127" t="s">
        <v>1369</v>
      </c>
    </row>
    <row r="1272" spans="1:16" ht="51">
      <c r="A1272" s="127" t="s">
        <v>620</v>
      </c>
      <c r="B1272" s="127"/>
      <c r="C1272" s="128" t="s">
        <v>714</v>
      </c>
      <c r="D1272" s="122">
        <v>42815</v>
      </c>
      <c r="E1272" s="123" t="s">
        <v>2571</v>
      </c>
      <c r="F1272" s="123" t="s">
        <v>3</v>
      </c>
      <c r="G1272" s="123">
        <v>1486034</v>
      </c>
      <c r="H1272" s="127"/>
      <c r="I1272" s="131" t="s">
        <v>2572</v>
      </c>
      <c r="J1272" s="127"/>
      <c r="K1272" s="127"/>
      <c r="L1272" s="127"/>
      <c r="M1272" s="127"/>
      <c r="N1272" s="133">
        <v>0</v>
      </c>
      <c r="O1272" s="133">
        <v>420</v>
      </c>
      <c r="P1272" s="127" t="s">
        <v>1369</v>
      </c>
    </row>
    <row r="1273" spans="1:16" ht="51">
      <c r="A1273" s="127" t="s">
        <v>620</v>
      </c>
      <c r="B1273" s="127"/>
      <c r="C1273" s="128" t="s">
        <v>714</v>
      </c>
      <c r="D1273" s="122">
        <v>42815</v>
      </c>
      <c r="E1273" s="123" t="s">
        <v>2573</v>
      </c>
      <c r="F1273" s="123" t="s">
        <v>3</v>
      </c>
      <c r="G1273" s="123">
        <v>1486069</v>
      </c>
      <c r="H1273" s="127"/>
      <c r="I1273" s="131" t="s">
        <v>2574</v>
      </c>
      <c r="J1273" s="127"/>
      <c r="K1273" s="127"/>
      <c r="L1273" s="127"/>
      <c r="M1273" s="127"/>
      <c r="N1273" s="133">
        <v>0</v>
      </c>
      <c r="O1273" s="133">
        <v>231.26</v>
      </c>
      <c r="P1273" s="127" t="s">
        <v>1369</v>
      </c>
    </row>
    <row r="1274" spans="1:16" ht="51">
      <c r="A1274" s="127">
        <v>344</v>
      </c>
      <c r="B1274" s="127"/>
      <c r="C1274" s="128" t="s">
        <v>819</v>
      </c>
      <c r="D1274" s="122">
        <v>42815</v>
      </c>
      <c r="E1274" s="123" t="s">
        <v>1760</v>
      </c>
      <c r="F1274" s="123" t="s">
        <v>3</v>
      </c>
      <c r="G1274" s="123">
        <v>1486090</v>
      </c>
      <c r="H1274" s="127"/>
      <c r="I1274" s="131" t="s">
        <v>1761</v>
      </c>
      <c r="J1274" s="127"/>
      <c r="K1274" s="127"/>
      <c r="L1274" s="127"/>
      <c r="M1274" s="127"/>
      <c r="N1274" s="133">
        <v>0</v>
      </c>
      <c r="O1274" s="133">
        <v>24603.15</v>
      </c>
      <c r="P1274" s="127" t="s">
        <v>1369</v>
      </c>
    </row>
    <row r="1275" spans="1:16" ht="38.25">
      <c r="A1275" s="127">
        <v>526</v>
      </c>
      <c r="B1275" s="127"/>
      <c r="C1275" s="128" t="s">
        <v>847</v>
      </c>
      <c r="D1275" s="122">
        <v>42815</v>
      </c>
      <c r="E1275" s="123" t="s">
        <v>2072</v>
      </c>
      <c r="F1275" s="123" t="s">
        <v>3</v>
      </c>
      <c r="G1275" s="123">
        <v>1486111</v>
      </c>
      <c r="H1275" s="127"/>
      <c r="I1275" s="131" t="s">
        <v>2073</v>
      </c>
      <c r="J1275" s="127"/>
      <c r="K1275" s="127"/>
      <c r="L1275" s="127"/>
      <c r="M1275" s="127"/>
      <c r="N1275" s="133">
        <v>0</v>
      </c>
      <c r="O1275" s="133">
        <v>60</v>
      </c>
      <c r="P1275" s="127" t="s">
        <v>1369</v>
      </c>
    </row>
    <row r="1276" spans="1:16" ht="38.25">
      <c r="A1276" s="127">
        <v>526</v>
      </c>
      <c r="B1276" s="127"/>
      <c r="C1276" s="128" t="s">
        <v>847</v>
      </c>
      <c r="D1276" s="122">
        <v>42815</v>
      </c>
      <c r="E1276" s="123" t="s">
        <v>2074</v>
      </c>
      <c r="F1276" s="123" t="s">
        <v>3</v>
      </c>
      <c r="G1276" s="123">
        <v>1486112</v>
      </c>
      <c r="H1276" s="127"/>
      <c r="I1276" s="131" t="s">
        <v>2075</v>
      </c>
      <c r="J1276" s="127"/>
      <c r="K1276" s="127"/>
      <c r="L1276" s="127"/>
      <c r="M1276" s="127"/>
      <c r="N1276" s="133">
        <v>0</v>
      </c>
      <c r="O1276" s="133">
        <v>60</v>
      </c>
      <c r="P1276" s="127" t="s">
        <v>1369</v>
      </c>
    </row>
    <row r="1277" spans="1:16" ht="51">
      <c r="A1277" s="127">
        <v>163</v>
      </c>
      <c r="B1277" s="127"/>
      <c r="C1277" s="128" t="s">
        <v>749</v>
      </c>
      <c r="D1277" s="122">
        <v>42816</v>
      </c>
      <c r="E1277" s="123" t="s">
        <v>1634</v>
      </c>
      <c r="F1277" s="123" t="s">
        <v>3</v>
      </c>
      <c r="G1277" s="123">
        <v>1486361</v>
      </c>
      <c r="H1277" s="127"/>
      <c r="I1277" s="131" t="s">
        <v>1635</v>
      </c>
      <c r="J1277" s="127"/>
      <c r="K1277" s="127"/>
      <c r="L1277" s="127"/>
      <c r="M1277" s="127"/>
      <c r="N1277" s="133">
        <v>0</v>
      </c>
      <c r="O1277" s="133">
        <v>112.2</v>
      </c>
      <c r="P1277" s="127" t="s">
        <v>1369</v>
      </c>
    </row>
    <row r="1278" spans="1:16" ht="51">
      <c r="A1278" s="127" t="s">
        <v>620</v>
      </c>
      <c r="B1278" s="127"/>
      <c r="C1278" s="128" t="s">
        <v>714</v>
      </c>
      <c r="D1278" s="122">
        <v>42816</v>
      </c>
      <c r="E1278" s="123" t="s">
        <v>2575</v>
      </c>
      <c r="F1278" s="123" t="s">
        <v>3</v>
      </c>
      <c r="G1278" s="123">
        <v>1486244</v>
      </c>
      <c r="H1278" s="127"/>
      <c r="I1278" s="131" t="s">
        <v>2576</v>
      </c>
      <c r="J1278" s="127"/>
      <c r="K1278" s="127"/>
      <c r="L1278" s="127"/>
      <c r="M1278" s="127"/>
      <c r="N1278" s="133">
        <v>0</v>
      </c>
      <c r="O1278" s="133">
        <v>165</v>
      </c>
      <c r="P1278" s="127" t="s">
        <v>1369</v>
      </c>
    </row>
    <row r="1279" spans="1:16" ht="51">
      <c r="A1279" s="127">
        <v>130</v>
      </c>
      <c r="B1279" s="127"/>
      <c r="C1279" s="128" t="s">
        <v>728</v>
      </c>
      <c r="D1279" s="122">
        <v>42816</v>
      </c>
      <c r="E1279" s="123" t="s">
        <v>1620</v>
      </c>
      <c r="F1279" s="123" t="s">
        <v>3</v>
      </c>
      <c r="G1279" s="123">
        <v>1486333</v>
      </c>
      <c r="H1279" s="127"/>
      <c r="I1279" s="131" t="s">
        <v>1621</v>
      </c>
      <c r="J1279" s="127"/>
      <c r="K1279" s="127"/>
      <c r="L1279" s="127"/>
      <c r="M1279" s="127"/>
      <c r="N1279" s="133">
        <v>0</v>
      </c>
      <c r="O1279" s="133">
        <v>91350</v>
      </c>
      <c r="P1279" s="127" t="s">
        <v>1369</v>
      </c>
    </row>
    <row r="1280" spans="1:16" ht="51">
      <c r="A1280" s="127" t="s">
        <v>620</v>
      </c>
      <c r="B1280" s="127"/>
      <c r="C1280" s="128" t="s">
        <v>714</v>
      </c>
      <c r="D1280" s="122">
        <v>42816</v>
      </c>
      <c r="E1280" s="123" t="s">
        <v>2577</v>
      </c>
      <c r="F1280" s="123" t="s">
        <v>3</v>
      </c>
      <c r="G1280" s="123">
        <v>1486367</v>
      </c>
      <c r="H1280" s="127"/>
      <c r="I1280" s="131" t="s">
        <v>2578</v>
      </c>
      <c r="J1280" s="127"/>
      <c r="K1280" s="127"/>
      <c r="L1280" s="127"/>
      <c r="M1280" s="127"/>
      <c r="N1280" s="133">
        <v>0</v>
      </c>
      <c r="O1280" s="133">
        <v>16880.13</v>
      </c>
      <c r="P1280" s="127" t="s">
        <v>1369</v>
      </c>
    </row>
    <row r="1281" spans="1:16" ht="38.25">
      <c r="A1281" s="127">
        <v>580</v>
      </c>
      <c r="B1281" s="127"/>
      <c r="C1281" s="128" t="s">
        <v>218</v>
      </c>
      <c r="D1281" s="122">
        <v>42816</v>
      </c>
      <c r="E1281" s="123" t="s">
        <v>2092</v>
      </c>
      <c r="F1281" s="123" t="s">
        <v>3</v>
      </c>
      <c r="G1281" s="123">
        <v>1486412</v>
      </c>
      <c r="H1281" s="127"/>
      <c r="I1281" s="131" t="s">
        <v>2093</v>
      </c>
      <c r="J1281" s="127"/>
      <c r="K1281" s="127"/>
      <c r="L1281" s="127"/>
      <c r="M1281" s="127"/>
      <c r="N1281" s="133">
        <v>0</v>
      </c>
      <c r="O1281" s="133">
        <v>28.11</v>
      </c>
      <c r="P1281" s="127" t="s">
        <v>1369</v>
      </c>
    </row>
    <row r="1282" spans="1:16" ht="51">
      <c r="A1282" s="127" t="s">
        <v>620</v>
      </c>
      <c r="B1282" s="127"/>
      <c r="C1282" s="128" t="s">
        <v>714</v>
      </c>
      <c r="D1282" s="122">
        <v>42816</v>
      </c>
      <c r="E1282" s="123" t="s">
        <v>2579</v>
      </c>
      <c r="F1282" s="123" t="s">
        <v>3</v>
      </c>
      <c r="G1282" s="123">
        <v>1486441</v>
      </c>
      <c r="H1282" s="127"/>
      <c r="I1282" s="131" t="s">
        <v>2580</v>
      </c>
      <c r="J1282" s="127"/>
      <c r="K1282" s="127"/>
      <c r="L1282" s="127"/>
      <c r="M1282" s="127"/>
      <c r="N1282" s="133">
        <v>0</v>
      </c>
      <c r="O1282" s="133">
        <v>3593.06</v>
      </c>
      <c r="P1282" s="127" t="s">
        <v>1369</v>
      </c>
    </row>
    <row r="1283" spans="1:16" ht="51">
      <c r="A1283" s="127">
        <v>526</v>
      </c>
      <c r="B1283" s="127"/>
      <c r="C1283" s="128" t="s">
        <v>847</v>
      </c>
      <c r="D1283" s="122">
        <v>42816</v>
      </c>
      <c r="E1283" s="123" t="s">
        <v>2076</v>
      </c>
      <c r="F1283" s="123" t="s">
        <v>3</v>
      </c>
      <c r="G1283" s="123">
        <v>1486469</v>
      </c>
      <c r="H1283" s="127"/>
      <c r="I1283" s="131" t="s">
        <v>2077</v>
      </c>
      <c r="J1283" s="127"/>
      <c r="K1283" s="127"/>
      <c r="L1283" s="127"/>
      <c r="M1283" s="127"/>
      <c r="N1283" s="133">
        <v>0</v>
      </c>
      <c r="O1283" s="133">
        <v>304</v>
      </c>
      <c r="P1283" s="127" t="s">
        <v>1369</v>
      </c>
    </row>
    <row r="1284" spans="1:16" ht="38.25">
      <c r="A1284" s="127">
        <v>526</v>
      </c>
      <c r="B1284" s="127"/>
      <c r="C1284" s="128" t="s">
        <v>847</v>
      </c>
      <c r="D1284" s="122">
        <v>42816</v>
      </c>
      <c r="E1284" s="123" t="s">
        <v>2078</v>
      </c>
      <c r="F1284" s="123" t="s">
        <v>3</v>
      </c>
      <c r="G1284" s="123">
        <v>1486477</v>
      </c>
      <c r="H1284" s="127"/>
      <c r="I1284" s="131" t="s">
        <v>2079</v>
      </c>
      <c r="J1284" s="127"/>
      <c r="K1284" s="127"/>
      <c r="L1284" s="127"/>
      <c r="M1284" s="127"/>
      <c r="N1284" s="133">
        <v>0</v>
      </c>
      <c r="O1284" s="133">
        <v>122</v>
      </c>
      <c r="P1284" s="127" t="s">
        <v>1369</v>
      </c>
    </row>
    <row r="1285" spans="1:16" ht="38.25">
      <c r="A1285" s="127">
        <v>378</v>
      </c>
      <c r="B1285" s="127"/>
      <c r="C1285" s="128" t="s">
        <v>1280</v>
      </c>
      <c r="D1285" s="122">
        <v>42817</v>
      </c>
      <c r="E1285" s="123" t="s">
        <v>1770</v>
      </c>
      <c r="F1285" s="123" t="s">
        <v>3</v>
      </c>
      <c r="G1285" s="123">
        <v>1486640</v>
      </c>
      <c r="H1285" s="127"/>
      <c r="I1285" s="131" t="s">
        <v>1771</v>
      </c>
      <c r="J1285" s="127"/>
      <c r="K1285" s="127"/>
      <c r="L1285" s="127"/>
      <c r="M1285" s="127"/>
      <c r="N1285" s="133">
        <v>0</v>
      </c>
      <c r="O1285" s="133">
        <v>403.09000000000003</v>
      </c>
      <c r="P1285" s="127" t="s">
        <v>1369</v>
      </c>
    </row>
    <row r="1286" spans="1:16" ht="51">
      <c r="A1286" s="127" t="s">
        <v>620</v>
      </c>
      <c r="B1286" s="127"/>
      <c r="C1286" s="128" t="s">
        <v>714</v>
      </c>
      <c r="D1286" s="122">
        <v>42817</v>
      </c>
      <c r="E1286" s="123" t="s">
        <v>2581</v>
      </c>
      <c r="F1286" s="123" t="s">
        <v>3</v>
      </c>
      <c r="G1286" s="123">
        <v>1486654</v>
      </c>
      <c r="H1286" s="127"/>
      <c r="I1286" s="131" t="s">
        <v>2582</v>
      </c>
      <c r="J1286" s="127"/>
      <c r="K1286" s="127"/>
      <c r="L1286" s="127"/>
      <c r="M1286" s="127"/>
      <c r="N1286" s="133">
        <v>0</v>
      </c>
      <c r="O1286" s="133">
        <v>1226.93</v>
      </c>
      <c r="P1286" s="127" t="s">
        <v>1369</v>
      </c>
    </row>
    <row r="1287" spans="1:16" ht="51">
      <c r="A1287" s="127" t="s">
        <v>620</v>
      </c>
      <c r="B1287" s="127"/>
      <c r="C1287" s="128" t="s">
        <v>714</v>
      </c>
      <c r="D1287" s="122">
        <v>42817</v>
      </c>
      <c r="E1287" s="123" t="s">
        <v>2583</v>
      </c>
      <c r="F1287" s="123" t="s">
        <v>3</v>
      </c>
      <c r="G1287" s="123">
        <v>1486666</v>
      </c>
      <c r="H1287" s="127"/>
      <c r="I1287" s="131" t="s">
        <v>2584</v>
      </c>
      <c r="J1287" s="127"/>
      <c r="K1287" s="127"/>
      <c r="L1287" s="127"/>
      <c r="M1287" s="127"/>
      <c r="N1287" s="133">
        <v>0</v>
      </c>
      <c r="O1287" s="133">
        <v>41.03</v>
      </c>
      <c r="P1287" s="127" t="s">
        <v>1369</v>
      </c>
    </row>
    <row r="1288" spans="1:16" ht="51">
      <c r="A1288" s="127" t="s">
        <v>620</v>
      </c>
      <c r="B1288" s="127"/>
      <c r="C1288" s="128" t="s">
        <v>714</v>
      </c>
      <c r="D1288" s="122">
        <v>42817</v>
      </c>
      <c r="E1288" s="123" t="s">
        <v>2585</v>
      </c>
      <c r="F1288" s="123" t="s">
        <v>3</v>
      </c>
      <c r="G1288" s="123">
        <v>1486698</v>
      </c>
      <c r="H1288" s="127"/>
      <c r="I1288" s="131" t="s">
        <v>2586</v>
      </c>
      <c r="J1288" s="127"/>
      <c r="K1288" s="127"/>
      <c r="L1288" s="127"/>
      <c r="M1288" s="127"/>
      <c r="N1288" s="133">
        <v>0</v>
      </c>
      <c r="O1288" s="133">
        <v>5256.88</v>
      </c>
      <c r="P1288" s="127" t="s">
        <v>1369</v>
      </c>
    </row>
    <row r="1289" spans="1:16" ht="51">
      <c r="A1289" s="127" t="s">
        <v>620</v>
      </c>
      <c r="B1289" s="127"/>
      <c r="C1289" s="128" t="s">
        <v>714</v>
      </c>
      <c r="D1289" s="122">
        <v>42817</v>
      </c>
      <c r="E1289" s="123" t="s">
        <v>2587</v>
      </c>
      <c r="F1289" s="123" t="s">
        <v>3</v>
      </c>
      <c r="G1289" s="123">
        <v>1486736</v>
      </c>
      <c r="H1289" s="127"/>
      <c r="I1289" s="131" t="s">
        <v>2588</v>
      </c>
      <c r="J1289" s="127"/>
      <c r="K1289" s="127"/>
      <c r="L1289" s="127"/>
      <c r="M1289" s="127"/>
      <c r="N1289" s="133">
        <v>0</v>
      </c>
      <c r="O1289" s="133">
        <v>1</v>
      </c>
      <c r="P1289" s="127" t="s">
        <v>1369</v>
      </c>
    </row>
    <row r="1290" spans="1:16" ht="51">
      <c r="A1290" s="127" t="s">
        <v>620</v>
      </c>
      <c r="B1290" s="127"/>
      <c r="C1290" s="128" t="s">
        <v>714</v>
      </c>
      <c r="D1290" s="122">
        <v>42817</v>
      </c>
      <c r="E1290" s="123" t="s">
        <v>2589</v>
      </c>
      <c r="F1290" s="123" t="s">
        <v>3</v>
      </c>
      <c r="G1290" s="123">
        <v>1486737</v>
      </c>
      <c r="H1290" s="127"/>
      <c r="I1290" s="131" t="s">
        <v>2588</v>
      </c>
      <c r="J1290" s="127"/>
      <c r="K1290" s="127"/>
      <c r="L1290" s="127"/>
      <c r="M1290" s="127"/>
      <c r="N1290" s="133">
        <v>0</v>
      </c>
      <c r="O1290" s="133">
        <v>1</v>
      </c>
      <c r="P1290" s="127" t="s">
        <v>1369</v>
      </c>
    </row>
    <row r="1291" spans="1:16" ht="51">
      <c r="A1291" s="127" t="s">
        <v>620</v>
      </c>
      <c r="B1291" s="127"/>
      <c r="C1291" s="128" t="s">
        <v>714</v>
      </c>
      <c r="D1291" s="122">
        <v>42817</v>
      </c>
      <c r="E1291" s="123" t="s">
        <v>2590</v>
      </c>
      <c r="F1291" s="123" t="s">
        <v>3</v>
      </c>
      <c r="G1291" s="123">
        <v>1486738</v>
      </c>
      <c r="H1291" s="127"/>
      <c r="I1291" s="131" t="s">
        <v>2588</v>
      </c>
      <c r="J1291" s="127"/>
      <c r="K1291" s="127"/>
      <c r="L1291" s="127"/>
      <c r="M1291" s="127"/>
      <c r="N1291" s="133">
        <v>0</v>
      </c>
      <c r="O1291" s="133">
        <v>1</v>
      </c>
      <c r="P1291" s="127" t="s">
        <v>1369</v>
      </c>
    </row>
    <row r="1292" spans="1:16" ht="38.25">
      <c r="A1292" s="127">
        <v>70</v>
      </c>
      <c r="B1292" s="127"/>
      <c r="C1292" s="128" t="s">
        <v>706</v>
      </c>
      <c r="D1292" s="122">
        <v>42817</v>
      </c>
      <c r="E1292" s="123" t="s">
        <v>1593</v>
      </c>
      <c r="F1292" s="123" t="s">
        <v>3</v>
      </c>
      <c r="G1292" s="123">
        <v>1486787</v>
      </c>
      <c r="H1292" s="127"/>
      <c r="I1292" s="131" t="s">
        <v>1594</v>
      </c>
      <c r="J1292" s="127"/>
      <c r="K1292" s="127"/>
      <c r="L1292" s="127"/>
      <c r="M1292" s="127"/>
      <c r="N1292" s="133">
        <v>0</v>
      </c>
      <c r="O1292" s="133">
        <v>0.05</v>
      </c>
      <c r="P1292" s="127" t="s">
        <v>14401</v>
      </c>
    </row>
    <row r="1293" spans="1:16" ht="51">
      <c r="A1293" s="127" t="s">
        <v>620</v>
      </c>
      <c r="B1293" s="127"/>
      <c r="C1293" s="128" t="s">
        <v>714</v>
      </c>
      <c r="D1293" s="122">
        <v>42817</v>
      </c>
      <c r="E1293" s="123" t="s">
        <v>2591</v>
      </c>
      <c r="F1293" s="123" t="s">
        <v>3</v>
      </c>
      <c r="G1293" s="123">
        <v>1486808</v>
      </c>
      <c r="H1293" s="127"/>
      <c r="I1293" s="131" t="s">
        <v>2592</v>
      </c>
      <c r="J1293" s="127"/>
      <c r="K1293" s="127"/>
      <c r="L1293" s="127"/>
      <c r="M1293" s="127"/>
      <c r="N1293" s="133">
        <v>0</v>
      </c>
      <c r="O1293" s="133">
        <v>3478.86</v>
      </c>
      <c r="P1293" s="127" t="s">
        <v>1369</v>
      </c>
    </row>
    <row r="1294" spans="1:16" ht="38.25">
      <c r="A1294" s="127">
        <v>590</v>
      </c>
      <c r="B1294" s="127"/>
      <c r="C1294" s="128" t="s">
        <v>861</v>
      </c>
      <c r="D1294" s="122">
        <v>42818</v>
      </c>
      <c r="E1294" s="123" t="s">
        <v>2108</v>
      </c>
      <c r="F1294" s="123" t="s">
        <v>3</v>
      </c>
      <c r="G1294" s="123">
        <v>1487110</v>
      </c>
      <c r="H1294" s="127"/>
      <c r="I1294" s="131" t="s">
        <v>2109</v>
      </c>
      <c r="J1294" s="127"/>
      <c r="K1294" s="127"/>
      <c r="L1294" s="127"/>
      <c r="M1294" s="127"/>
      <c r="N1294" s="133">
        <v>0</v>
      </c>
      <c r="O1294" s="133">
        <v>25650</v>
      </c>
      <c r="P1294" s="127" t="s">
        <v>1369</v>
      </c>
    </row>
    <row r="1295" spans="1:16" ht="38.25">
      <c r="A1295" s="127">
        <v>590</v>
      </c>
      <c r="B1295" s="127"/>
      <c r="C1295" s="128" t="s">
        <v>861</v>
      </c>
      <c r="D1295" s="122">
        <v>42818</v>
      </c>
      <c r="E1295" s="123" t="s">
        <v>2110</v>
      </c>
      <c r="F1295" s="123" t="s">
        <v>3</v>
      </c>
      <c r="G1295" s="123">
        <v>1487111</v>
      </c>
      <c r="H1295" s="127"/>
      <c r="I1295" s="131" t="s">
        <v>2111</v>
      </c>
      <c r="J1295" s="127"/>
      <c r="K1295" s="127"/>
      <c r="L1295" s="127"/>
      <c r="M1295" s="127"/>
      <c r="N1295" s="133">
        <v>0</v>
      </c>
      <c r="O1295" s="133">
        <v>1329525</v>
      </c>
      <c r="P1295" s="127" t="s">
        <v>1369</v>
      </c>
    </row>
    <row r="1296" spans="1:16" ht="38.25">
      <c r="A1296" s="127">
        <v>590</v>
      </c>
      <c r="B1296" s="127"/>
      <c r="C1296" s="128" t="s">
        <v>861</v>
      </c>
      <c r="D1296" s="122">
        <v>42818</v>
      </c>
      <c r="E1296" s="123" t="s">
        <v>2112</v>
      </c>
      <c r="F1296" s="123" t="s">
        <v>3</v>
      </c>
      <c r="G1296" s="123">
        <v>1487112</v>
      </c>
      <c r="H1296" s="127"/>
      <c r="I1296" s="131" t="s">
        <v>2113</v>
      </c>
      <c r="J1296" s="127"/>
      <c r="K1296" s="127"/>
      <c r="L1296" s="127"/>
      <c r="M1296" s="127"/>
      <c r="N1296" s="133">
        <v>0</v>
      </c>
      <c r="O1296" s="133">
        <v>3132</v>
      </c>
      <c r="P1296" s="127" t="s">
        <v>1369</v>
      </c>
    </row>
    <row r="1297" spans="1:16" ht="51">
      <c r="A1297" s="127" t="s">
        <v>620</v>
      </c>
      <c r="B1297" s="127"/>
      <c r="C1297" s="128" t="s">
        <v>714</v>
      </c>
      <c r="D1297" s="122">
        <v>42818</v>
      </c>
      <c r="E1297" s="123" t="s">
        <v>2593</v>
      </c>
      <c r="F1297" s="123" t="s">
        <v>3</v>
      </c>
      <c r="G1297" s="123">
        <v>1487032</v>
      </c>
      <c r="H1297" s="127"/>
      <c r="I1297" s="131" t="s">
        <v>2594</v>
      </c>
      <c r="J1297" s="127"/>
      <c r="K1297" s="127"/>
      <c r="L1297" s="127"/>
      <c r="M1297" s="127"/>
      <c r="N1297" s="133">
        <v>0</v>
      </c>
      <c r="O1297" s="133">
        <v>405</v>
      </c>
      <c r="P1297" s="127" t="s">
        <v>1369</v>
      </c>
    </row>
    <row r="1298" spans="1:16" ht="51">
      <c r="A1298" s="127" t="s">
        <v>620</v>
      </c>
      <c r="B1298" s="127"/>
      <c r="C1298" s="128" t="s">
        <v>714</v>
      </c>
      <c r="D1298" s="122">
        <v>42818</v>
      </c>
      <c r="E1298" s="123" t="s">
        <v>2595</v>
      </c>
      <c r="F1298" s="123" t="s">
        <v>3</v>
      </c>
      <c r="G1298" s="123">
        <v>1487138</v>
      </c>
      <c r="H1298" s="127"/>
      <c r="I1298" s="131" t="s">
        <v>2596</v>
      </c>
      <c r="J1298" s="127"/>
      <c r="K1298" s="127"/>
      <c r="L1298" s="127"/>
      <c r="M1298" s="127"/>
      <c r="N1298" s="133">
        <v>0</v>
      </c>
      <c r="O1298" s="133">
        <v>199.5</v>
      </c>
      <c r="P1298" s="127" t="s">
        <v>1369</v>
      </c>
    </row>
    <row r="1299" spans="1:16" ht="38.25">
      <c r="A1299" s="127">
        <v>526</v>
      </c>
      <c r="B1299" s="127"/>
      <c r="C1299" s="128" t="s">
        <v>847</v>
      </c>
      <c r="D1299" s="122">
        <v>42818</v>
      </c>
      <c r="E1299" s="123" t="s">
        <v>2080</v>
      </c>
      <c r="F1299" s="123" t="s">
        <v>3</v>
      </c>
      <c r="G1299" s="123">
        <v>1487186</v>
      </c>
      <c r="H1299" s="127"/>
      <c r="I1299" s="131" t="s">
        <v>2081</v>
      </c>
      <c r="J1299" s="127"/>
      <c r="K1299" s="127"/>
      <c r="L1299" s="127"/>
      <c r="M1299" s="127"/>
      <c r="N1299" s="133">
        <v>0</v>
      </c>
      <c r="O1299" s="133">
        <v>227</v>
      </c>
      <c r="P1299" s="127" t="s">
        <v>1369</v>
      </c>
    </row>
    <row r="1300" spans="1:16" ht="38.25">
      <c r="A1300" s="127">
        <v>526</v>
      </c>
      <c r="B1300" s="127"/>
      <c r="C1300" s="128" t="s">
        <v>847</v>
      </c>
      <c r="D1300" s="122">
        <v>42818</v>
      </c>
      <c r="E1300" s="123" t="s">
        <v>2082</v>
      </c>
      <c r="F1300" s="123" t="s">
        <v>3</v>
      </c>
      <c r="G1300" s="123">
        <v>1487187</v>
      </c>
      <c r="H1300" s="127"/>
      <c r="I1300" s="131" t="s">
        <v>1291</v>
      </c>
      <c r="J1300" s="127"/>
      <c r="K1300" s="127"/>
      <c r="L1300" s="127"/>
      <c r="M1300" s="127"/>
      <c r="N1300" s="133">
        <v>0</v>
      </c>
      <c r="O1300" s="133">
        <v>110</v>
      </c>
      <c r="P1300" s="127" t="s">
        <v>1369</v>
      </c>
    </row>
    <row r="1301" spans="1:16" ht="38.25">
      <c r="A1301" s="127">
        <v>526</v>
      </c>
      <c r="B1301" s="127"/>
      <c r="C1301" s="128" t="s">
        <v>847</v>
      </c>
      <c r="D1301" s="122">
        <v>42818</v>
      </c>
      <c r="E1301" s="123" t="s">
        <v>2083</v>
      </c>
      <c r="F1301" s="123" t="s">
        <v>3</v>
      </c>
      <c r="G1301" s="123">
        <v>1487189</v>
      </c>
      <c r="H1301" s="127"/>
      <c r="I1301" s="131" t="s">
        <v>1290</v>
      </c>
      <c r="J1301" s="127"/>
      <c r="K1301" s="127"/>
      <c r="L1301" s="127"/>
      <c r="M1301" s="127"/>
      <c r="N1301" s="133">
        <v>0</v>
      </c>
      <c r="O1301" s="133">
        <v>305</v>
      </c>
      <c r="P1301" s="127" t="s">
        <v>1369</v>
      </c>
    </row>
    <row r="1302" spans="1:16" ht="51">
      <c r="A1302" s="127" t="s">
        <v>620</v>
      </c>
      <c r="B1302" s="127"/>
      <c r="C1302" s="128" t="s">
        <v>714</v>
      </c>
      <c r="D1302" s="122">
        <v>42818</v>
      </c>
      <c r="E1302" s="123" t="s">
        <v>2597</v>
      </c>
      <c r="F1302" s="123" t="s">
        <v>3</v>
      </c>
      <c r="G1302" s="123">
        <v>1487197</v>
      </c>
      <c r="H1302" s="127"/>
      <c r="I1302" s="131" t="s">
        <v>2598</v>
      </c>
      <c r="J1302" s="127"/>
      <c r="K1302" s="127"/>
      <c r="L1302" s="127"/>
      <c r="M1302" s="127"/>
      <c r="N1302" s="133">
        <v>0</v>
      </c>
      <c r="O1302" s="133">
        <v>3423.96</v>
      </c>
      <c r="P1302" s="127" t="s">
        <v>1369</v>
      </c>
    </row>
    <row r="1303" spans="1:16" ht="38.25">
      <c r="A1303" s="127">
        <v>70</v>
      </c>
      <c r="B1303" s="127"/>
      <c r="C1303" s="128" t="s">
        <v>706</v>
      </c>
      <c r="D1303" s="122">
        <v>42818</v>
      </c>
      <c r="E1303" s="123" t="s">
        <v>1595</v>
      </c>
      <c r="F1303" s="123" t="s">
        <v>3</v>
      </c>
      <c r="G1303" s="123">
        <v>1487214</v>
      </c>
      <c r="H1303" s="127"/>
      <c r="I1303" s="131" t="s">
        <v>1596</v>
      </c>
      <c r="J1303" s="127"/>
      <c r="K1303" s="127"/>
      <c r="L1303" s="127"/>
      <c r="M1303" s="127"/>
      <c r="N1303" s="133">
        <v>0</v>
      </c>
      <c r="O1303" s="133">
        <v>50</v>
      </c>
      <c r="P1303" s="127" t="s">
        <v>1369</v>
      </c>
    </row>
    <row r="1304" spans="1:16" ht="51">
      <c r="A1304" s="127" t="s">
        <v>620</v>
      </c>
      <c r="B1304" s="127"/>
      <c r="C1304" s="128" t="s">
        <v>714</v>
      </c>
      <c r="D1304" s="122">
        <v>42818</v>
      </c>
      <c r="E1304" s="123" t="s">
        <v>2599</v>
      </c>
      <c r="F1304" s="123" t="s">
        <v>3</v>
      </c>
      <c r="G1304" s="123">
        <v>1487215</v>
      </c>
      <c r="H1304" s="127"/>
      <c r="I1304" s="131" t="s">
        <v>2600</v>
      </c>
      <c r="J1304" s="127"/>
      <c r="K1304" s="127"/>
      <c r="L1304" s="127"/>
      <c r="M1304" s="127"/>
      <c r="N1304" s="133">
        <v>0</v>
      </c>
      <c r="O1304" s="133">
        <v>4602.6500000000005</v>
      </c>
      <c r="P1304" s="127" t="s">
        <v>1369</v>
      </c>
    </row>
    <row r="1305" spans="1:16" ht="51">
      <c r="A1305" s="127" t="s">
        <v>620</v>
      </c>
      <c r="B1305" s="127"/>
      <c r="C1305" s="128" t="s">
        <v>714</v>
      </c>
      <c r="D1305" s="122">
        <v>42818</v>
      </c>
      <c r="E1305" s="123" t="s">
        <v>2601</v>
      </c>
      <c r="F1305" s="123" t="s">
        <v>3</v>
      </c>
      <c r="G1305" s="123">
        <v>1487236</v>
      </c>
      <c r="H1305" s="127"/>
      <c r="I1305" s="131" t="s">
        <v>1289</v>
      </c>
      <c r="J1305" s="127"/>
      <c r="K1305" s="127"/>
      <c r="L1305" s="127"/>
      <c r="M1305" s="127"/>
      <c r="N1305" s="133">
        <v>0</v>
      </c>
      <c r="O1305" s="133">
        <v>198</v>
      </c>
      <c r="P1305" s="127" t="s">
        <v>1369</v>
      </c>
    </row>
    <row r="1306" spans="1:16" ht="51">
      <c r="A1306" s="127" t="s">
        <v>620</v>
      </c>
      <c r="B1306" s="127"/>
      <c r="C1306" s="128" t="s">
        <v>714</v>
      </c>
      <c r="D1306" s="122">
        <v>42818</v>
      </c>
      <c r="E1306" s="123" t="s">
        <v>2602</v>
      </c>
      <c r="F1306" s="123" t="s">
        <v>3</v>
      </c>
      <c r="G1306" s="123">
        <v>1487307</v>
      </c>
      <c r="H1306" s="127"/>
      <c r="I1306" s="131" t="s">
        <v>2603</v>
      </c>
      <c r="J1306" s="127"/>
      <c r="K1306" s="127"/>
      <c r="L1306" s="127"/>
      <c r="M1306" s="127"/>
      <c r="N1306" s="133">
        <v>0</v>
      </c>
      <c r="O1306" s="133">
        <v>200</v>
      </c>
      <c r="P1306" s="127" t="s">
        <v>1369</v>
      </c>
    </row>
    <row r="1307" spans="1:16" ht="51">
      <c r="A1307" s="127" t="s">
        <v>620</v>
      </c>
      <c r="B1307" s="127"/>
      <c r="C1307" s="128" t="s">
        <v>714</v>
      </c>
      <c r="D1307" s="122">
        <v>42821</v>
      </c>
      <c r="E1307" s="123" t="s">
        <v>2604</v>
      </c>
      <c r="F1307" s="123" t="s">
        <v>3</v>
      </c>
      <c r="G1307" s="123">
        <v>1487417</v>
      </c>
      <c r="H1307" s="127"/>
      <c r="I1307" s="131" t="s">
        <v>2605</v>
      </c>
      <c r="J1307" s="127"/>
      <c r="K1307" s="127"/>
      <c r="L1307" s="127"/>
      <c r="M1307" s="127"/>
      <c r="N1307" s="133">
        <v>0</v>
      </c>
      <c r="O1307" s="133">
        <v>1693.06</v>
      </c>
      <c r="P1307" s="127" t="s">
        <v>1369</v>
      </c>
    </row>
    <row r="1308" spans="1:16" ht="51">
      <c r="A1308" s="127">
        <v>591</v>
      </c>
      <c r="B1308" s="127"/>
      <c r="C1308" s="128" t="s">
        <v>862</v>
      </c>
      <c r="D1308" s="122">
        <v>42821</v>
      </c>
      <c r="E1308" s="123" t="s">
        <v>2126</v>
      </c>
      <c r="F1308" s="123" t="s">
        <v>3</v>
      </c>
      <c r="G1308" s="123">
        <v>1487447</v>
      </c>
      <c r="H1308" s="127"/>
      <c r="I1308" s="131" t="s">
        <v>2127</v>
      </c>
      <c r="J1308" s="127"/>
      <c r="K1308" s="127"/>
      <c r="L1308" s="127"/>
      <c r="M1308" s="127"/>
      <c r="N1308" s="133">
        <v>0</v>
      </c>
      <c r="O1308" s="133">
        <v>78</v>
      </c>
      <c r="P1308" s="127" t="s">
        <v>1369</v>
      </c>
    </row>
    <row r="1309" spans="1:16" ht="51">
      <c r="A1309" s="127">
        <v>591</v>
      </c>
      <c r="B1309" s="127"/>
      <c r="C1309" s="128" t="s">
        <v>862</v>
      </c>
      <c r="D1309" s="122">
        <v>42821</v>
      </c>
      <c r="E1309" s="123" t="s">
        <v>2128</v>
      </c>
      <c r="F1309" s="123" t="s">
        <v>3</v>
      </c>
      <c r="G1309" s="123">
        <v>1487448</v>
      </c>
      <c r="H1309" s="127"/>
      <c r="I1309" s="131" t="s">
        <v>2127</v>
      </c>
      <c r="J1309" s="127"/>
      <c r="K1309" s="127"/>
      <c r="L1309" s="127"/>
      <c r="M1309" s="127"/>
      <c r="N1309" s="133">
        <v>0</v>
      </c>
      <c r="O1309" s="133">
        <v>83</v>
      </c>
      <c r="P1309" s="127" t="s">
        <v>1369</v>
      </c>
    </row>
    <row r="1310" spans="1:16" ht="51">
      <c r="A1310" s="127" t="s">
        <v>620</v>
      </c>
      <c r="B1310" s="127"/>
      <c r="C1310" s="128" t="s">
        <v>714</v>
      </c>
      <c r="D1310" s="122">
        <v>42821</v>
      </c>
      <c r="E1310" s="123" t="s">
        <v>2606</v>
      </c>
      <c r="F1310" s="123" t="s">
        <v>3</v>
      </c>
      <c r="G1310" s="123">
        <v>1487472</v>
      </c>
      <c r="H1310" s="127"/>
      <c r="I1310" s="131" t="s">
        <v>2607</v>
      </c>
      <c r="J1310" s="127"/>
      <c r="K1310" s="127"/>
      <c r="L1310" s="127"/>
      <c r="M1310" s="127"/>
      <c r="N1310" s="133">
        <v>0</v>
      </c>
      <c r="O1310" s="133">
        <v>5749.26</v>
      </c>
      <c r="P1310" s="127" t="s">
        <v>1369</v>
      </c>
    </row>
    <row r="1311" spans="1:16" ht="51">
      <c r="A1311" s="127" t="s">
        <v>620</v>
      </c>
      <c r="B1311" s="127"/>
      <c r="C1311" s="128" t="s">
        <v>714</v>
      </c>
      <c r="D1311" s="122">
        <v>42821</v>
      </c>
      <c r="E1311" s="123" t="s">
        <v>2608</v>
      </c>
      <c r="F1311" s="123" t="s">
        <v>3</v>
      </c>
      <c r="G1311" s="123">
        <v>1487529</v>
      </c>
      <c r="H1311" s="127"/>
      <c r="I1311" s="131" t="s">
        <v>2609</v>
      </c>
      <c r="J1311" s="127"/>
      <c r="K1311" s="127"/>
      <c r="L1311" s="127"/>
      <c r="M1311" s="127"/>
      <c r="N1311" s="133">
        <v>0</v>
      </c>
      <c r="O1311" s="133">
        <v>2178.81</v>
      </c>
      <c r="P1311" s="127" t="s">
        <v>1369</v>
      </c>
    </row>
    <row r="1312" spans="1:16" ht="51">
      <c r="A1312" s="127" t="s">
        <v>620</v>
      </c>
      <c r="B1312" s="127"/>
      <c r="C1312" s="128" t="s">
        <v>714</v>
      </c>
      <c r="D1312" s="122">
        <v>42821</v>
      </c>
      <c r="E1312" s="123" t="s">
        <v>2610</v>
      </c>
      <c r="F1312" s="123" t="s">
        <v>3</v>
      </c>
      <c r="G1312" s="123">
        <v>1487539</v>
      </c>
      <c r="H1312" s="127"/>
      <c r="I1312" s="131" t="s">
        <v>2611</v>
      </c>
      <c r="J1312" s="127"/>
      <c r="K1312" s="127"/>
      <c r="L1312" s="127"/>
      <c r="M1312" s="127"/>
      <c r="N1312" s="133">
        <v>0</v>
      </c>
      <c r="O1312" s="133">
        <v>118920.62</v>
      </c>
      <c r="P1312" s="127" t="s">
        <v>1369</v>
      </c>
    </row>
    <row r="1313" spans="1:16" ht="51">
      <c r="A1313" s="127" t="s">
        <v>620</v>
      </c>
      <c r="B1313" s="127"/>
      <c r="C1313" s="128" t="s">
        <v>714</v>
      </c>
      <c r="D1313" s="122">
        <v>42821</v>
      </c>
      <c r="E1313" s="123" t="s">
        <v>2612</v>
      </c>
      <c r="F1313" s="123" t="s">
        <v>3</v>
      </c>
      <c r="G1313" s="123">
        <v>1487632</v>
      </c>
      <c r="H1313" s="127"/>
      <c r="I1313" s="131" t="s">
        <v>2613</v>
      </c>
      <c r="J1313" s="127"/>
      <c r="K1313" s="127"/>
      <c r="L1313" s="127"/>
      <c r="M1313" s="127"/>
      <c r="N1313" s="133">
        <v>0</v>
      </c>
      <c r="O1313" s="133">
        <v>2322.16</v>
      </c>
      <c r="P1313" s="127" t="s">
        <v>1369</v>
      </c>
    </row>
    <row r="1314" spans="1:16" ht="51">
      <c r="A1314" s="127" t="s">
        <v>620</v>
      </c>
      <c r="B1314" s="127"/>
      <c r="C1314" s="128" t="s">
        <v>714</v>
      </c>
      <c r="D1314" s="122">
        <v>42821</v>
      </c>
      <c r="E1314" s="123" t="s">
        <v>2614</v>
      </c>
      <c r="F1314" s="123" t="s">
        <v>3</v>
      </c>
      <c r="G1314" s="123">
        <v>1487691</v>
      </c>
      <c r="H1314" s="127"/>
      <c r="I1314" s="131" t="s">
        <v>2615</v>
      </c>
      <c r="J1314" s="127"/>
      <c r="K1314" s="127"/>
      <c r="L1314" s="127"/>
      <c r="M1314" s="127"/>
      <c r="N1314" s="133">
        <v>0</v>
      </c>
      <c r="O1314" s="133">
        <v>232.8</v>
      </c>
      <c r="P1314" s="127" t="s">
        <v>1369</v>
      </c>
    </row>
    <row r="1315" spans="1:16" ht="51">
      <c r="A1315" s="127">
        <v>266</v>
      </c>
      <c r="B1315" s="127"/>
      <c r="C1315" s="128" t="s">
        <v>782</v>
      </c>
      <c r="D1315" s="122">
        <v>42821</v>
      </c>
      <c r="E1315" s="123" t="s">
        <v>1656</v>
      </c>
      <c r="F1315" s="123" t="s">
        <v>3</v>
      </c>
      <c r="G1315" s="123">
        <v>1487718</v>
      </c>
      <c r="H1315" s="127"/>
      <c r="I1315" s="131" t="s">
        <v>1657</v>
      </c>
      <c r="J1315" s="127"/>
      <c r="K1315" s="127"/>
      <c r="L1315" s="127"/>
      <c r="M1315" s="127"/>
      <c r="N1315" s="133">
        <v>0</v>
      </c>
      <c r="O1315" s="133">
        <v>4189.05</v>
      </c>
      <c r="P1315" s="127" t="s">
        <v>1369</v>
      </c>
    </row>
    <row r="1316" spans="1:16" ht="51">
      <c r="A1316" s="127">
        <v>35</v>
      </c>
      <c r="B1316" s="127"/>
      <c r="C1316" s="128" t="s">
        <v>697</v>
      </c>
      <c r="D1316" s="122">
        <v>42822</v>
      </c>
      <c r="E1316" s="123" t="s">
        <v>1549</v>
      </c>
      <c r="F1316" s="123" t="s">
        <v>3</v>
      </c>
      <c r="G1316" s="123">
        <v>1487939</v>
      </c>
      <c r="H1316" s="127"/>
      <c r="I1316" s="131" t="s">
        <v>1550</v>
      </c>
      <c r="J1316" s="127"/>
      <c r="K1316" s="127"/>
      <c r="L1316" s="127"/>
      <c r="M1316" s="127"/>
      <c r="N1316" s="133">
        <v>0</v>
      </c>
      <c r="O1316" s="133">
        <v>4152.72</v>
      </c>
      <c r="P1316" s="127" t="s">
        <v>1369</v>
      </c>
    </row>
    <row r="1317" spans="1:16" ht="51">
      <c r="A1317" s="127" t="s">
        <v>620</v>
      </c>
      <c r="B1317" s="127"/>
      <c r="C1317" s="128" t="s">
        <v>714</v>
      </c>
      <c r="D1317" s="122">
        <v>42822</v>
      </c>
      <c r="E1317" s="123" t="s">
        <v>2616</v>
      </c>
      <c r="F1317" s="123" t="s">
        <v>3</v>
      </c>
      <c r="G1317" s="123">
        <v>1487944</v>
      </c>
      <c r="H1317" s="127"/>
      <c r="I1317" s="131" t="s">
        <v>2617</v>
      </c>
      <c r="J1317" s="127"/>
      <c r="K1317" s="127"/>
      <c r="L1317" s="127"/>
      <c r="M1317" s="127"/>
      <c r="N1317" s="133">
        <v>0</v>
      </c>
      <c r="O1317" s="133">
        <v>11968.800000000001</v>
      </c>
      <c r="P1317" s="127" t="s">
        <v>1369</v>
      </c>
    </row>
    <row r="1318" spans="1:16" ht="51">
      <c r="A1318" s="127" t="s">
        <v>620</v>
      </c>
      <c r="B1318" s="127"/>
      <c r="C1318" s="128" t="s">
        <v>714</v>
      </c>
      <c r="D1318" s="122">
        <v>42822</v>
      </c>
      <c r="E1318" s="123" t="s">
        <v>2618</v>
      </c>
      <c r="F1318" s="123" t="s">
        <v>3</v>
      </c>
      <c r="G1318" s="123">
        <v>1488026</v>
      </c>
      <c r="H1318" s="127"/>
      <c r="I1318" s="131" t="s">
        <v>2619</v>
      </c>
      <c r="J1318" s="127"/>
      <c r="K1318" s="127"/>
      <c r="L1318" s="127"/>
      <c r="M1318" s="127"/>
      <c r="N1318" s="133">
        <v>0</v>
      </c>
      <c r="O1318" s="133">
        <v>503.22</v>
      </c>
      <c r="P1318" s="127" t="s">
        <v>1369</v>
      </c>
    </row>
    <row r="1319" spans="1:16" ht="51">
      <c r="A1319" s="127" t="s">
        <v>620</v>
      </c>
      <c r="B1319" s="127"/>
      <c r="C1319" s="128" t="s">
        <v>714</v>
      </c>
      <c r="D1319" s="122">
        <v>42823</v>
      </c>
      <c r="E1319" s="123" t="s">
        <v>2620</v>
      </c>
      <c r="F1319" s="123" t="s">
        <v>3</v>
      </c>
      <c r="G1319" s="123">
        <v>1488282</v>
      </c>
      <c r="H1319" s="127"/>
      <c r="I1319" s="131" t="s">
        <v>2621</v>
      </c>
      <c r="J1319" s="127"/>
      <c r="K1319" s="127"/>
      <c r="L1319" s="127"/>
      <c r="M1319" s="127"/>
      <c r="N1319" s="133">
        <v>0</v>
      </c>
      <c r="O1319" s="133">
        <v>2200</v>
      </c>
      <c r="P1319" s="127" t="s">
        <v>1369</v>
      </c>
    </row>
    <row r="1320" spans="1:16" ht="51">
      <c r="A1320" s="127" t="s">
        <v>620</v>
      </c>
      <c r="B1320" s="127"/>
      <c r="C1320" s="128" t="s">
        <v>714</v>
      </c>
      <c r="D1320" s="122">
        <v>42823</v>
      </c>
      <c r="E1320" s="123" t="s">
        <v>2622</v>
      </c>
      <c r="F1320" s="123" t="s">
        <v>3</v>
      </c>
      <c r="G1320" s="123">
        <v>1488290</v>
      </c>
      <c r="H1320" s="127"/>
      <c r="I1320" s="131" t="s">
        <v>2623</v>
      </c>
      <c r="J1320" s="127"/>
      <c r="K1320" s="127"/>
      <c r="L1320" s="127"/>
      <c r="M1320" s="127"/>
      <c r="N1320" s="133">
        <v>0</v>
      </c>
      <c r="O1320" s="133">
        <v>672.07</v>
      </c>
      <c r="P1320" s="127" t="s">
        <v>1369</v>
      </c>
    </row>
    <row r="1321" spans="1:16" ht="38.25">
      <c r="A1321" s="127">
        <v>290</v>
      </c>
      <c r="B1321" s="127"/>
      <c r="C1321" s="128" t="s">
        <v>794</v>
      </c>
      <c r="D1321" s="122">
        <v>42823</v>
      </c>
      <c r="E1321" s="123" t="s">
        <v>1686</v>
      </c>
      <c r="F1321" s="123" t="s">
        <v>3</v>
      </c>
      <c r="G1321" s="123">
        <v>1488327</v>
      </c>
      <c r="H1321" s="127"/>
      <c r="I1321" s="131" t="s">
        <v>1687</v>
      </c>
      <c r="J1321" s="127"/>
      <c r="K1321" s="127"/>
      <c r="L1321" s="127"/>
      <c r="M1321" s="127"/>
      <c r="N1321" s="133">
        <v>0</v>
      </c>
      <c r="O1321" s="133">
        <v>15</v>
      </c>
      <c r="P1321" s="127" t="s">
        <v>1369</v>
      </c>
    </row>
    <row r="1322" spans="1:16" ht="51">
      <c r="A1322" s="127" t="s">
        <v>620</v>
      </c>
      <c r="B1322" s="127"/>
      <c r="C1322" s="128" t="s">
        <v>714</v>
      </c>
      <c r="D1322" s="122">
        <v>42823</v>
      </c>
      <c r="E1322" s="123" t="s">
        <v>2624</v>
      </c>
      <c r="F1322" s="123" t="s">
        <v>3</v>
      </c>
      <c r="G1322" s="123">
        <v>1488343</v>
      </c>
      <c r="H1322" s="127"/>
      <c r="I1322" s="131" t="s">
        <v>2625</v>
      </c>
      <c r="J1322" s="127"/>
      <c r="K1322" s="127"/>
      <c r="L1322" s="127"/>
      <c r="M1322" s="127"/>
      <c r="N1322" s="133">
        <v>0</v>
      </c>
      <c r="O1322" s="133">
        <v>36</v>
      </c>
      <c r="P1322" s="127" t="s">
        <v>14401</v>
      </c>
    </row>
    <row r="1323" spans="1:16" ht="51">
      <c r="A1323" s="127" t="s">
        <v>620</v>
      </c>
      <c r="B1323" s="127"/>
      <c r="C1323" s="128" t="s">
        <v>714</v>
      </c>
      <c r="D1323" s="122">
        <v>42823</v>
      </c>
      <c r="E1323" s="123" t="s">
        <v>2626</v>
      </c>
      <c r="F1323" s="123" t="s">
        <v>3</v>
      </c>
      <c r="G1323" s="123">
        <v>1488366</v>
      </c>
      <c r="H1323" s="127"/>
      <c r="I1323" s="131" t="s">
        <v>2627</v>
      </c>
      <c r="J1323" s="127"/>
      <c r="K1323" s="127"/>
      <c r="L1323" s="127"/>
      <c r="M1323" s="127"/>
      <c r="N1323" s="133">
        <v>0</v>
      </c>
      <c r="O1323" s="133">
        <v>1164.01</v>
      </c>
      <c r="P1323" s="127" t="s">
        <v>1369</v>
      </c>
    </row>
    <row r="1324" spans="1:16" ht="51">
      <c r="A1324" s="127">
        <v>526</v>
      </c>
      <c r="B1324" s="127"/>
      <c r="C1324" s="128" t="s">
        <v>847</v>
      </c>
      <c r="D1324" s="122">
        <v>42823</v>
      </c>
      <c r="E1324" s="123" t="s">
        <v>2084</v>
      </c>
      <c r="F1324" s="123" t="s">
        <v>3</v>
      </c>
      <c r="G1324" s="123">
        <v>1488372</v>
      </c>
      <c r="H1324" s="127"/>
      <c r="I1324" s="131" t="s">
        <v>2085</v>
      </c>
      <c r="J1324" s="127"/>
      <c r="K1324" s="127"/>
      <c r="L1324" s="127"/>
      <c r="M1324" s="127"/>
      <c r="N1324" s="133">
        <v>0</v>
      </c>
      <c r="O1324" s="133">
        <v>20</v>
      </c>
      <c r="P1324" s="127" t="s">
        <v>1369</v>
      </c>
    </row>
    <row r="1325" spans="1:16" ht="51">
      <c r="A1325" s="127" t="s">
        <v>620</v>
      </c>
      <c r="B1325" s="127"/>
      <c r="C1325" s="128" t="s">
        <v>714</v>
      </c>
      <c r="D1325" s="122">
        <v>42823</v>
      </c>
      <c r="E1325" s="123" t="s">
        <v>2628</v>
      </c>
      <c r="F1325" s="123" t="s">
        <v>3</v>
      </c>
      <c r="G1325" s="123">
        <v>1488379</v>
      </c>
      <c r="H1325" s="127"/>
      <c r="I1325" s="131" t="s">
        <v>2629</v>
      </c>
      <c r="J1325" s="127"/>
      <c r="K1325" s="127"/>
      <c r="L1325" s="127"/>
      <c r="M1325" s="127"/>
      <c r="N1325" s="133">
        <v>0</v>
      </c>
      <c r="O1325" s="133">
        <v>2316.42</v>
      </c>
      <c r="P1325" s="127" t="s">
        <v>1369</v>
      </c>
    </row>
    <row r="1326" spans="1:16" ht="51">
      <c r="A1326" s="127" t="s">
        <v>620</v>
      </c>
      <c r="B1326" s="127"/>
      <c r="C1326" s="128" t="s">
        <v>714</v>
      </c>
      <c r="D1326" s="122">
        <v>42823</v>
      </c>
      <c r="E1326" s="123" t="s">
        <v>2630</v>
      </c>
      <c r="F1326" s="123" t="s">
        <v>3</v>
      </c>
      <c r="G1326" s="123">
        <v>1488380</v>
      </c>
      <c r="H1326" s="127"/>
      <c r="I1326" s="131" t="s">
        <v>2631</v>
      </c>
      <c r="J1326" s="127"/>
      <c r="K1326" s="127"/>
      <c r="L1326" s="127"/>
      <c r="M1326" s="127"/>
      <c r="N1326" s="133">
        <v>0</v>
      </c>
      <c r="O1326" s="133">
        <v>47192.62</v>
      </c>
      <c r="P1326" s="127" t="s">
        <v>1369</v>
      </c>
    </row>
    <row r="1327" spans="1:16" ht="51">
      <c r="A1327" s="127" t="s">
        <v>620</v>
      </c>
      <c r="B1327" s="127"/>
      <c r="C1327" s="128" t="s">
        <v>714</v>
      </c>
      <c r="D1327" s="122">
        <v>42823</v>
      </c>
      <c r="E1327" s="123" t="s">
        <v>2632</v>
      </c>
      <c r="F1327" s="123" t="s">
        <v>3</v>
      </c>
      <c r="G1327" s="123">
        <v>1488396</v>
      </c>
      <c r="H1327" s="127"/>
      <c r="I1327" s="131" t="s">
        <v>2633</v>
      </c>
      <c r="J1327" s="127"/>
      <c r="K1327" s="127"/>
      <c r="L1327" s="127"/>
      <c r="M1327" s="127"/>
      <c r="N1327" s="133">
        <v>0</v>
      </c>
      <c r="O1327" s="133">
        <v>6964</v>
      </c>
      <c r="P1327" s="127" t="s">
        <v>1369</v>
      </c>
    </row>
    <row r="1328" spans="1:16" ht="51">
      <c r="A1328" s="127" t="s">
        <v>620</v>
      </c>
      <c r="B1328" s="127"/>
      <c r="C1328" s="128" t="s">
        <v>714</v>
      </c>
      <c r="D1328" s="122">
        <v>42823</v>
      </c>
      <c r="E1328" s="123" t="s">
        <v>2634</v>
      </c>
      <c r="F1328" s="123" t="s">
        <v>3</v>
      </c>
      <c r="G1328" s="123">
        <v>1488440</v>
      </c>
      <c r="H1328" s="127"/>
      <c r="I1328" s="131" t="s">
        <v>2635</v>
      </c>
      <c r="J1328" s="127"/>
      <c r="K1328" s="127"/>
      <c r="L1328" s="127"/>
      <c r="M1328" s="127"/>
      <c r="N1328" s="133">
        <v>0</v>
      </c>
      <c r="O1328" s="133">
        <v>64.5</v>
      </c>
      <c r="P1328" s="127" t="s">
        <v>1369</v>
      </c>
    </row>
    <row r="1329" spans="1:16" ht="51">
      <c r="A1329" s="127" t="s">
        <v>620</v>
      </c>
      <c r="B1329" s="127"/>
      <c r="C1329" s="128" t="s">
        <v>714</v>
      </c>
      <c r="D1329" s="122">
        <v>42823</v>
      </c>
      <c r="E1329" s="123" t="s">
        <v>2636</v>
      </c>
      <c r="F1329" s="123" t="s">
        <v>3</v>
      </c>
      <c r="G1329" s="123">
        <v>1488441</v>
      </c>
      <c r="H1329" s="127"/>
      <c r="I1329" s="131" t="s">
        <v>2637</v>
      </c>
      <c r="J1329" s="127"/>
      <c r="K1329" s="127"/>
      <c r="L1329" s="127"/>
      <c r="M1329" s="127"/>
      <c r="N1329" s="133">
        <v>0</v>
      </c>
      <c r="O1329" s="133">
        <v>24.38</v>
      </c>
      <c r="P1329" s="127" t="s">
        <v>1369</v>
      </c>
    </row>
    <row r="1330" spans="1:16" ht="51">
      <c r="A1330" s="127" t="s">
        <v>620</v>
      </c>
      <c r="B1330" s="127"/>
      <c r="C1330" s="128" t="s">
        <v>714</v>
      </c>
      <c r="D1330" s="122">
        <v>42823</v>
      </c>
      <c r="E1330" s="123" t="s">
        <v>2638</v>
      </c>
      <c r="F1330" s="123" t="s">
        <v>3</v>
      </c>
      <c r="G1330" s="123">
        <v>1488447</v>
      </c>
      <c r="H1330" s="127"/>
      <c r="I1330" s="131" t="s">
        <v>2639</v>
      </c>
      <c r="J1330" s="127"/>
      <c r="K1330" s="127"/>
      <c r="L1330" s="127"/>
      <c r="M1330" s="127"/>
      <c r="N1330" s="133">
        <v>0</v>
      </c>
      <c r="O1330" s="133">
        <v>264</v>
      </c>
      <c r="P1330" s="127" t="s">
        <v>1369</v>
      </c>
    </row>
    <row r="1331" spans="1:16" ht="51">
      <c r="A1331" s="127" t="s">
        <v>620</v>
      </c>
      <c r="B1331" s="127"/>
      <c r="C1331" s="128" t="s">
        <v>714</v>
      </c>
      <c r="D1331" s="122">
        <v>42823</v>
      </c>
      <c r="E1331" s="123" t="s">
        <v>2640</v>
      </c>
      <c r="F1331" s="123" t="s">
        <v>3</v>
      </c>
      <c r="G1331" s="123">
        <v>1488449</v>
      </c>
      <c r="H1331" s="127"/>
      <c r="I1331" s="131" t="s">
        <v>2641</v>
      </c>
      <c r="J1331" s="127"/>
      <c r="K1331" s="127"/>
      <c r="L1331" s="127"/>
      <c r="M1331" s="127"/>
      <c r="N1331" s="133">
        <v>0</v>
      </c>
      <c r="O1331" s="133">
        <v>264</v>
      </c>
      <c r="P1331" s="127" t="s">
        <v>1369</v>
      </c>
    </row>
    <row r="1332" spans="1:16" ht="51">
      <c r="A1332" s="127" t="s">
        <v>620</v>
      </c>
      <c r="B1332" s="127"/>
      <c r="C1332" s="128" t="s">
        <v>714</v>
      </c>
      <c r="D1332" s="122">
        <v>42823</v>
      </c>
      <c r="E1332" s="123" t="s">
        <v>2642</v>
      </c>
      <c r="F1332" s="123" t="s">
        <v>3</v>
      </c>
      <c r="G1332" s="123">
        <v>1488451</v>
      </c>
      <c r="H1332" s="127"/>
      <c r="I1332" s="131" t="s">
        <v>2643</v>
      </c>
      <c r="J1332" s="127"/>
      <c r="K1332" s="127"/>
      <c r="L1332" s="127"/>
      <c r="M1332" s="127"/>
      <c r="N1332" s="133">
        <v>0</v>
      </c>
      <c r="O1332" s="133">
        <v>264</v>
      </c>
      <c r="P1332" s="127" t="s">
        <v>1369</v>
      </c>
    </row>
    <row r="1333" spans="1:16" ht="51">
      <c r="A1333" s="127" t="s">
        <v>620</v>
      </c>
      <c r="B1333" s="127"/>
      <c r="C1333" s="128" t="s">
        <v>714</v>
      </c>
      <c r="D1333" s="122">
        <v>42823</v>
      </c>
      <c r="E1333" s="123" t="s">
        <v>2644</v>
      </c>
      <c r="F1333" s="123" t="s">
        <v>3</v>
      </c>
      <c r="G1333" s="123">
        <v>1488453</v>
      </c>
      <c r="H1333" s="127"/>
      <c r="I1333" s="131" t="s">
        <v>2645</v>
      </c>
      <c r="J1333" s="127"/>
      <c r="K1333" s="127"/>
      <c r="L1333" s="127"/>
      <c r="M1333" s="127"/>
      <c r="N1333" s="133">
        <v>0</v>
      </c>
      <c r="O1333" s="133">
        <v>264</v>
      </c>
      <c r="P1333" s="127" t="s">
        <v>1369</v>
      </c>
    </row>
    <row r="1334" spans="1:16" ht="51">
      <c r="A1334" s="127" t="s">
        <v>620</v>
      </c>
      <c r="B1334" s="127"/>
      <c r="C1334" s="128" t="s">
        <v>714</v>
      </c>
      <c r="D1334" s="122">
        <v>42823</v>
      </c>
      <c r="E1334" s="123" t="s">
        <v>2646</v>
      </c>
      <c r="F1334" s="123" t="s">
        <v>3</v>
      </c>
      <c r="G1334" s="123">
        <v>1488456</v>
      </c>
      <c r="H1334" s="127"/>
      <c r="I1334" s="131" t="s">
        <v>2647</v>
      </c>
      <c r="J1334" s="127"/>
      <c r="K1334" s="127"/>
      <c r="L1334" s="127"/>
      <c r="M1334" s="127"/>
      <c r="N1334" s="133">
        <v>0</v>
      </c>
      <c r="O1334" s="133">
        <v>264</v>
      </c>
      <c r="P1334" s="127" t="s">
        <v>1369</v>
      </c>
    </row>
    <row r="1335" spans="1:16" ht="51">
      <c r="A1335" s="127" t="s">
        <v>620</v>
      </c>
      <c r="B1335" s="127"/>
      <c r="C1335" s="128" t="s">
        <v>714</v>
      </c>
      <c r="D1335" s="122">
        <v>42823</v>
      </c>
      <c r="E1335" s="123" t="s">
        <v>2648</v>
      </c>
      <c r="F1335" s="123" t="s">
        <v>3</v>
      </c>
      <c r="G1335" s="123">
        <v>1488457</v>
      </c>
      <c r="H1335" s="127"/>
      <c r="I1335" s="131" t="s">
        <v>2649</v>
      </c>
      <c r="J1335" s="127"/>
      <c r="K1335" s="127"/>
      <c r="L1335" s="127"/>
      <c r="M1335" s="127"/>
      <c r="N1335" s="133">
        <v>0</v>
      </c>
      <c r="O1335" s="133">
        <v>264</v>
      </c>
      <c r="P1335" s="127" t="s">
        <v>1369</v>
      </c>
    </row>
    <row r="1336" spans="1:16" ht="51">
      <c r="A1336" s="127">
        <v>212</v>
      </c>
      <c r="B1336" s="127"/>
      <c r="C1336" s="128" t="s">
        <v>762</v>
      </c>
      <c r="D1336" s="122">
        <v>42824</v>
      </c>
      <c r="E1336" s="123" t="s">
        <v>1644</v>
      </c>
      <c r="F1336" s="123" t="s">
        <v>3</v>
      </c>
      <c r="G1336" s="123">
        <v>1488634</v>
      </c>
      <c r="H1336" s="127"/>
      <c r="I1336" s="131" t="s">
        <v>1645</v>
      </c>
      <c r="J1336" s="127"/>
      <c r="K1336" s="127"/>
      <c r="L1336" s="127"/>
      <c r="M1336" s="127"/>
      <c r="N1336" s="133">
        <v>0</v>
      </c>
      <c r="O1336" s="133">
        <v>775913.91</v>
      </c>
      <c r="P1336" s="127" t="s">
        <v>1369</v>
      </c>
    </row>
    <row r="1337" spans="1:16" ht="51">
      <c r="A1337" s="127" t="s">
        <v>620</v>
      </c>
      <c r="B1337" s="127"/>
      <c r="C1337" s="128" t="s">
        <v>714</v>
      </c>
      <c r="D1337" s="122">
        <v>42824</v>
      </c>
      <c r="E1337" s="123" t="s">
        <v>2650</v>
      </c>
      <c r="F1337" s="123" t="s">
        <v>3</v>
      </c>
      <c r="G1337" s="123">
        <v>1488715</v>
      </c>
      <c r="H1337" s="127"/>
      <c r="I1337" s="131" t="s">
        <v>2651</v>
      </c>
      <c r="J1337" s="127"/>
      <c r="K1337" s="127"/>
      <c r="L1337" s="127"/>
      <c r="M1337" s="127"/>
      <c r="N1337" s="133">
        <v>0</v>
      </c>
      <c r="O1337" s="133">
        <v>1278</v>
      </c>
      <c r="P1337" s="127" t="s">
        <v>1369</v>
      </c>
    </row>
    <row r="1338" spans="1:16" ht="51">
      <c r="A1338" s="127">
        <v>41</v>
      </c>
      <c r="B1338" s="127"/>
      <c r="C1338" s="128" t="s">
        <v>698</v>
      </c>
      <c r="D1338" s="122">
        <v>42824</v>
      </c>
      <c r="E1338" s="123" t="s">
        <v>1553</v>
      </c>
      <c r="F1338" s="123" t="s">
        <v>3</v>
      </c>
      <c r="G1338" s="123">
        <v>1488923</v>
      </c>
      <c r="H1338" s="127"/>
      <c r="I1338" s="131" t="s">
        <v>1554</v>
      </c>
      <c r="J1338" s="127"/>
      <c r="K1338" s="127"/>
      <c r="L1338" s="127"/>
      <c r="M1338" s="127"/>
      <c r="N1338" s="133">
        <v>0</v>
      </c>
      <c r="O1338" s="133">
        <v>500</v>
      </c>
      <c r="P1338" s="127" t="s">
        <v>1369</v>
      </c>
    </row>
    <row r="1339" spans="1:16" ht="51">
      <c r="A1339" s="127">
        <v>52</v>
      </c>
      <c r="B1339" s="127"/>
      <c r="C1339" s="128" t="s">
        <v>704</v>
      </c>
      <c r="D1339" s="122">
        <v>42825</v>
      </c>
      <c r="E1339" s="123" t="s">
        <v>1577</v>
      </c>
      <c r="F1339" s="123" t="s">
        <v>3</v>
      </c>
      <c r="G1339" s="123">
        <v>1489054</v>
      </c>
      <c r="H1339" s="127"/>
      <c r="I1339" s="131" t="s">
        <v>1578</v>
      </c>
      <c r="J1339" s="127"/>
      <c r="K1339" s="127"/>
      <c r="L1339" s="127"/>
      <c r="M1339" s="127"/>
      <c r="N1339" s="133">
        <v>0</v>
      </c>
      <c r="O1339" s="133">
        <v>109000</v>
      </c>
      <c r="P1339" s="127" t="s">
        <v>1369</v>
      </c>
    </row>
    <row r="1340" spans="1:16" ht="51">
      <c r="A1340" s="127" t="s">
        <v>620</v>
      </c>
      <c r="B1340" s="127"/>
      <c r="C1340" s="128" t="s">
        <v>714</v>
      </c>
      <c r="D1340" s="122">
        <v>42825</v>
      </c>
      <c r="E1340" s="123" t="s">
        <v>2652</v>
      </c>
      <c r="F1340" s="123" t="s">
        <v>3</v>
      </c>
      <c r="G1340" s="123">
        <v>1489171</v>
      </c>
      <c r="H1340" s="127"/>
      <c r="I1340" s="131" t="s">
        <v>2653</v>
      </c>
      <c r="J1340" s="127"/>
      <c r="K1340" s="127"/>
      <c r="L1340" s="127"/>
      <c r="M1340" s="127"/>
      <c r="N1340" s="133">
        <v>0</v>
      </c>
      <c r="O1340" s="133">
        <v>684.67</v>
      </c>
      <c r="P1340" s="127" t="s">
        <v>1369</v>
      </c>
    </row>
    <row r="1341" spans="1:16" ht="51">
      <c r="A1341" s="127">
        <v>163</v>
      </c>
      <c r="B1341" s="127"/>
      <c r="C1341" s="128" t="s">
        <v>749</v>
      </c>
      <c r="D1341" s="122">
        <v>42825</v>
      </c>
      <c r="E1341" s="123" t="s">
        <v>1636</v>
      </c>
      <c r="F1341" s="123" t="s">
        <v>3</v>
      </c>
      <c r="G1341" s="123">
        <v>1489183</v>
      </c>
      <c r="H1341" s="127"/>
      <c r="I1341" s="131" t="s">
        <v>1637</v>
      </c>
      <c r="J1341" s="127"/>
      <c r="K1341" s="127"/>
      <c r="L1341" s="127"/>
      <c r="M1341" s="127"/>
      <c r="N1341" s="133">
        <v>0</v>
      </c>
      <c r="O1341" s="133">
        <v>9</v>
      </c>
      <c r="P1341" s="127" t="s">
        <v>1369</v>
      </c>
    </row>
    <row r="1342" spans="1:16" ht="38.25">
      <c r="A1342" s="127">
        <v>373</v>
      </c>
      <c r="B1342" s="127"/>
      <c r="C1342" s="128" t="s">
        <v>1275</v>
      </c>
      <c r="D1342" s="122">
        <v>42825</v>
      </c>
      <c r="E1342" s="123" t="s">
        <v>1766</v>
      </c>
      <c r="F1342" s="123" t="s">
        <v>3</v>
      </c>
      <c r="G1342" s="123">
        <v>1489075</v>
      </c>
      <c r="H1342" s="127"/>
      <c r="I1342" s="131" t="s">
        <v>1767</v>
      </c>
      <c r="J1342" s="127"/>
      <c r="K1342" s="127"/>
      <c r="L1342" s="127"/>
      <c r="M1342" s="127"/>
      <c r="N1342" s="133">
        <v>0</v>
      </c>
      <c r="O1342" s="133">
        <v>0.96</v>
      </c>
      <c r="P1342" s="127" t="s">
        <v>1369</v>
      </c>
    </row>
    <row r="1343" spans="1:16" ht="38.25">
      <c r="A1343" s="127">
        <v>35</v>
      </c>
      <c r="B1343" s="127"/>
      <c r="C1343" s="128" t="s">
        <v>697</v>
      </c>
      <c r="D1343" s="122">
        <v>42825</v>
      </c>
      <c r="E1343" s="123" t="s">
        <v>1551</v>
      </c>
      <c r="F1343" s="123" t="s">
        <v>3</v>
      </c>
      <c r="G1343" s="123">
        <v>1489121</v>
      </c>
      <c r="H1343" s="127"/>
      <c r="I1343" s="131" t="s">
        <v>1552</v>
      </c>
      <c r="J1343" s="127"/>
      <c r="K1343" s="127"/>
      <c r="L1343" s="127"/>
      <c r="M1343" s="127"/>
      <c r="N1343" s="133">
        <v>0</v>
      </c>
      <c r="O1343" s="133">
        <v>50</v>
      </c>
      <c r="P1343" s="127" t="s">
        <v>1369</v>
      </c>
    </row>
    <row r="1344" spans="1:16" ht="51">
      <c r="A1344" s="127" t="s">
        <v>620</v>
      </c>
      <c r="B1344" s="127"/>
      <c r="C1344" s="128" t="s">
        <v>714</v>
      </c>
      <c r="D1344" s="122">
        <v>42825</v>
      </c>
      <c r="E1344" s="123" t="s">
        <v>2654</v>
      </c>
      <c r="F1344" s="123" t="s">
        <v>3</v>
      </c>
      <c r="G1344" s="123">
        <v>1489135</v>
      </c>
      <c r="H1344" s="127"/>
      <c r="I1344" s="131" t="s">
        <v>2655</v>
      </c>
      <c r="J1344" s="127"/>
      <c r="K1344" s="127"/>
      <c r="L1344" s="127"/>
      <c r="M1344" s="127"/>
      <c r="N1344" s="133">
        <v>0</v>
      </c>
      <c r="O1344" s="133">
        <v>268.10000000000002</v>
      </c>
      <c r="P1344" s="127" t="s">
        <v>1369</v>
      </c>
    </row>
    <row r="1345" spans="1:16" ht="51">
      <c r="A1345" s="127" t="s">
        <v>620</v>
      </c>
      <c r="B1345" s="127"/>
      <c r="C1345" s="128" t="s">
        <v>714</v>
      </c>
      <c r="D1345" s="122">
        <v>42825</v>
      </c>
      <c r="E1345" s="123" t="s">
        <v>2656</v>
      </c>
      <c r="F1345" s="123" t="s">
        <v>3</v>
      </c>
      <c r="G1345" s="123">
        <v>1489187</v>
      </c>
      <c r="H1345" s="127"/>
      <c r="I1345" s="131" t="s">
        <v>2657</v>
      </c>
      <c r="J1345" s="127"/>
      <c r="K1345" s="127"/>
      <c r="L1345" s="127"/>
      <c r="M1345" s="127"/>
      <c r="N1345" s="133">
        <v>0</v>
      </c>
      <c r="O1345" s="133">
        <v>1.24</v>
      </c>
      <c r="P1345" s="127" t="s">
        <v>1369</v>
      </c>
    </row>
    <row r="1346" spans="1:16" ht="51">
      <c r="A1346" s="127">
        <v>591</v>
      </c>
      <c r="B1346" s="127"/>
      <c r="C1346" s="128" t="s">
        <v>862</v>
      </c>
      <c r="D1346" s="122">
        <v>42825</v>
      </c>
      <c r="E1346" s="123" t="s">
        <v>2129</v>
      </c>
      <c r="F1346" s="123" t="s">
        <v>3</v>
      </c>
      <c r="G1346" s="123">
        <v>1489258</v>
      </c>
      <c r="H1346" s="127"/>
      <c r="I1346" s="131" t="s">
        <v>2130</v>
      </c>
      <c r="J1346" s="127"/>
      <c r="K1346" s="127"/>
      <c r="L1346" s="127"/>
      <c r="M1346" s="127"/>
      <c r="N1346" s="133">
        <v>0</v>
      </c>
      <c r="O1346" s="133">
        <v>180</v>
      </c>
      <c r="P1346" s="127" t="s">
        <v>1369</v>
      </c>
    </row>
    <row r="1347" spans="1:16" ht="51">
      <c r="A1347" s="127" t="s">
        <v>620</v>
      </c>
      <c r="B1347" s="127"/>
      <c r="C1347" s="128" t="s">
        <v>714</v>
      </c>
      <c r="D1347" s="122">
        <v>42825</v>
      </c>
      <c r="E1347" s="123" t="s">
        <v>2658</v>
      </c>
      <c r="F1347" s="123" t="s">
        <v>3</v>
      </c>
      <c r="G1347" s="123">
        <v>1489260</v>
      </c>
      <c r="H1347" s="127"/>
      <c r="I1347" s="131" t="s">
        <v>2429</v>
      </c>
      <c r="J1347" s="127"/>
      <c r="K1347" s="127"/>
      <c r="L1347" s="127"/>
      <c r="M1347" s="127"/>
      <c r="N1347" s="133">
        <v>0</v>
      </c>
      <c r="O1347" s="133">
        <v>244.34</v>
      </c>
      <c r="P1347" s="127" t="s">
        <v>1369</v>
      </c>
    </row>
    <row r="1348" spans="1:16" ht="51">
      <c r="A1348" s="127" t="s">
        <v>620</v>
      </c>
      <c r="B1348" s="127"/>
      <c r="C1348" s="128" t="s">
        <v>714</v>
      </c>
      <c r="D1348" s="122">
        <v>42825</v>
      </c>
      <c r="E1348" s="123" t="s">
        <v>2659</v>
      </c>
      <c r="F1348" s="123" t="s">
        <v>3</v>
      </c>
      <c r="G1348" s="123">
        <v>1489292</v>
      </c>
      <c r="H1348" s="127"/>
      <c r="I1348" s="131" t="s">
        <v>2660</v>
      </c>
      <c r="J1348" s="127"/>
      <c r="K1348" s="127"/>
      <c r="L1348" s="127"/>
      <c r="M1348" s="127"/>
      <c r="N1348" s="133">
        <v>0</v>
      </c>
      <c r="O1348" s="133">
        <v>125</v>
      </c>
      <c r="P1348" s="127" t="s">
        <v>1369</v>
      </c>
    </row>
    <row r="1349" spans="1:16" ht="51">
      <c r="A1349" s="127">
        <v>590</v>
      </c>
      <c r="B1349" s="127"/>
      <c r="C1349" s="128" t="s">
        <v>861</v>
      </c>
      <c r="D1349" s="122">
        <v>42825</v>
      </c>
      <c r="E1349" s="123" t="s">
        <v>2114</v>
      </c>
      <c r="F1349" s="123" t="s">
        <v>3</v>
      </c>
      <c r="G1349" s="123">
        <v>1489302</v>
      </c>
      <c r="H1349" s="127"/>
      <c r="I1349" s="131" t="s">
        <v>2115</v>
      </c>
      <c r="J1349" s="127"/>
      <c r="K1349" s="127"/>
      <c r="L1349" s="127"/>
      <c r="M1349" s="127"/>
      <c r="N1349" s="133">
        <v>0</v>
      </c>
      <c r="O1349" s="133">
        <v>12304</v>
      </c>
      <c r="P1349" s="127" t="s">
        <v>1369</v>
      </c>
    </row>
    <row r="1350" spans="1:16" ht="51">
      <c r="A1350" s="127" t="s">
        <v>620</v>
      </c>
      <c r="B1350" s="127"/>
      <c r="C1350" s="128" t="s">
        <v>714</v>
      </c>
      <c r="D1350" s="122">
        <v>42825</v>
      </c>
      <c r="E1350" s="123" t="s">
        <v>2661</v>
      </c>
      <c r="F1350" s="123" t="s">
        <v>3</v>
      </c>
      <c r="G1350" s="123">
        <v>1489318</v>
      </c>
      <c r="H1350" s="127"/>
      <c r="I1350" s="131" t="s">
        <v>2662</v>
      </c>
      <c r="J1350" s="127"/>
      <c r="K1350" s="127"/>
      <c r="L1350" s="127"/>
      <c r="M1350" s="127"/>
      <c r="N1350" s="133">
        <v>0</v>
      </c>
      <c r="O1350" s="133">
        <v>1256.02</v>
      </c>
      <c r="P1350" s="127" t="s">
        <v>1369</v>
      </c>
    </row>
    <row r="1351" spans="1:16" ht="51">
      <c r="A1351" s="127" t="s">
        <v>620</v>
      </c>
      <c r="B1351" s="127"/>
      <c r="C1351" s="128" t="s">
        <v>714</v>
      </c>
      <c r="D1351" s="122">
        <v>42825</v>
      </c>
      <c r="E1351" s="123" t="s">
        <v>2663</v>
      </c>
      <c r="F1351" s="123" t="s">
        <v>3</v>
      </c>
      <c r="G1351" s="123">
        <v>1489323</v>
      </c>
      <c r="H1351" s="127"/>
      <c r="I1351" s="131" t="s">
        <v>2664</v>
      </c>
      <c r="J1351" s="127"/>
      <c r="K1351" s="127"/>
      <c r="L1351" s="127"/>
      <c r="M1351" s="127"/>
      <c r="N1351" s="133">
        <v>0</v>
      </c>
      <c r="O1351" s="133">
        <v>18906.080000000002</v>
      </c>
      <c r="P1351" s="127" t="s">
        <v>1369</v>
      </c>
    </row>
    <row r="1352" spans="1:16" ht="51">
      <c r="A1352" s="127" t="s">
        <v>621</v>
      </c>
      <c r="B1352" s="127"/>
      <c r="C1352" s="128" t="s">
        <v>715</v>
      </c>
      <c r="D1352" s="122">
        <v>42828</v>
      </c>
      <c r="E1352" s="123" t="s">
        <v>4066</v>
      </c>
      <c r="F1352" s="123" t="s">
        <v>6</v>
      </c>
      <c r="G1352" s="123">
        <v>414083</v>
      </c>
      <c r="H1352" s="127"/>
      <c r="I1352" s="131" t="s">
        <v>4067</v>
      </c>
      <c r="J1352" s="127"/>
      <c r="K1352" s="127"/>
      <c r="L1352" s="127"/>
      <c r="M1352" s="127"/>
      <c r="N1352" s="133">
        <v>0</v>
      </c>
      <c r="O1352" s="133">
        <v>1027687.5</v>
      </c>
      <c r="P1352" s="127" t="s">
        <v>1369</v>
      </c>
    </row>
    <row r="1353" spans="1:16" ht="63.75">
      <c r="A1353" s="127" t="s">
        <v>621</v>
      </c>
      <c r="B1353" s="127"/>
      <c r="C1353" s="128" t="s">
        <v>715</v>
      </c>
      <c r="D1353" s="122">
        <v>42828</v>
      </c>
      <c r="E1353" s="123" t="s">
        <v>4069</v>
      </c>
      <c r="F1353" s="123" t="s">
        <v>6</v>
      </c>
      <c r="G1353" s="123">
        <v>820532</v>
      </c>
      <c r="H1353" s="127"/>
      <c r="I1353" s="131" t="s">
        <v>4070</v>
      </c>
      <c r="J1353" s="127"/>
      <c r="K1353" s="127"/>
      <c r="L1353" s="127"/>
      <c r="M1353" s="127"/>
      <c r="N1353" s="133">
        <v>0</v>
      </c>
      <c r="O1353" s="133">
        <v>100000</v>
      </c>
      <c r="P1353" s="127" t="s">
        <v>1369</v>
      </c>
    </row>
    <row r="1354" spans="1:16" ht="63.75">
      <c r="A1354" s="127" t="s">
        <v>621</v>
      </c>
      <c r="B1354" s="127"/>
      <c r="C1354" s="128" t="s">
        <v>715</v>
      </c>
      <c r="D1354" s="122">
        <v>42828</v>
      </c>
      <c r="E1354" s="123" t="s">
        <v>4071</v>
      </c>
      <c r="F1354" s="123" t="s">
        <v>11</v>
      </c>
      <c r="G1354" s="123">
        <v>883827</v>
      </c>
      <c r="H1354" s="127"/>
      <c r="I1354" s="131" t="s">
        <v>4072</v>
      </c>
      <c r="J1354" s="127"/>
      <c r="K1354" s="127"/>
      <c r="L1354" s="127"/>
      <c r="M1354" s="127"/>
      <c r="N1354" s="133">
        <v>433.47</v>
      </c>
      <c r="O1354" s="133">
        <v>0</v>
      </c>
      <c r="P1354" s="127" t="s">
        <v>1369</v>
      </c>
    </row>
    <row r="1355" spans="1:16" ht="51">
      <c r="A1355" s="127" t="s">
        <v>620</v>
      </c>
      <c r="B1355" s="127"/>
      <c r="C1355" s="128" t="s">
        <v>714</v>
      </c>
      <c r="D1355" s="122">
        <v>42828</v>
      </c>
      <c r="E1355" s="123" t="s">
        <v>4073</v>
      </c>
      <c r="F1355" s="123" t="s">
        <v>11</v>
      </c>
      <c r="G1355" s="123">
        <v>883900</v>
      </c>
      <c r="H1355" s="127"/>
      <c r="I1355" s="131" t="s">
        <v>4074</v>
      </c>
      <c r="J1355" s="127"/>
      <c r="K1355" s="127"/>
      <c r="L1355" s="127"/>
      <c r="M1355" s="127"/>
      <c r="N1355" s="133">
        <v>50</v>
      </c>
      <c r="O1355" s="133">
        <v>0</v>
      </c>
      <c r="P1355" s="127" t="s">
        <v>1369</v>
      </c>
    </row>
    <row r="1356" spans="1:16" ht="25.5">
      <c r="A1356" s="127" t="s">
        <v>621</v>
      </c>
      <c r="B1356" s="127"/>
      <c r="C1356" s="128" t="s">
        <v>715</v>
      </c>
      <c r="D1356" s="122">
        <v>42828</v>
      </c>
      <c r="E1356" s="123" t="s">
        <v>4075</v>
      </c>
      <c r="F1356" s="123" t="s">
        <v>13</v>
      </c>
      <c r="G1356" s="123">
        <v>45756</v>
      </c>
      <c r="H1356" s="127"/>
      <c r="I1356" s="131" t="s">
        <v>1255</v>
      </c>
      <c r="J1356" s="127"/>
      <c r="K1356" s="127"/>
      <c r="L1356" s="127"/>
      <c r="M1356" s="127"/>
      <c r="N1356" s="133">
        <v>330.75</v>
      </c>
      <c r="O1356" s="133">
        <v>0</v>
      </c>
      <c r="P1356" s="127" t="s">
        <v>1369</v>
      </c>
    </row>
    <row r="1357" spans="1:16" ht="25.5">
      <c r="A1357" s="127" t="s">
        <v>621</v>
      </c>
      <c r="B1357" s="127"/>
      <c r="C1357" s="128" t="s">
        <v>715</v>
      </c>
      <c r="D1357" s="122">
        <v>42828</v>
      </c>
      <c r="E1357" s="123" t="s">
        <v>4076</v>
      </c>
      <c r="F1357" s="123" t="s">
        <v>13</v>
      </c>
      <c r="G1357" s="123">
        <v>45759</v>
      </c>
      <c r="H1357" s="127"/>
      <c r="I1357" s="131" t="s">
        <v>1255</v>
      </c>
      <c r="J1357" s="127"/>
      <c r="K1357" s="127"/>
      <c r="L1357" s="127"/>
      <c r="M1357" s="127"/>
      <c r="N1357" s="133">
        <v>20.07</v>
      </c>
      <c r="O1357" s="133">
        <v>0</v>
      </c>
      <c r="P1357" s="127" t="s">
        <v>1369</v>
      </c>
    </row>
    <row r="1358" spans="1:16" ht="25.5">
      <c r="A1358" s="127" t="s">
        <v>621</v>
      </c>
      <c r="B1358" s="127"/>
      <c r="C1358" s="128" t="s">
        <v>715</v>
      </c>
      <c r="D1358" s="122">
        <v>42828</v>
      </c>
      <c r="E1358" s="123" t="s">
        <v>4077</v>
      </c>
      <c r="F1358" s="123" t="s">
        <v>13</v>
      </c>
      <c r="G1358" s="123">
        <v>45762</v>
      </c>
      <c r="H1358" s="127"/>
      <c r="I1358" s="131" t="s">
        <v>1255</v>
      </c>
      <c r="J1358" s="127"/>
      <c r="K1358" s="127"/>
      <c r="L1358" s="127"/>
      <c r="M1358" s="127"/>
      <c r="N1358" s="133">
        <v>330.75</v>
      </c>
      <c r="O1358" s="133">
        <v>0</v>
      </c>
      <c r="P1358" s="127" t="s">
        <v>1369</v>
      </c>
    </row>
    <row r="1359" spans="1:16" ht="25.5">
      <c r="A1359" s="127" t="s">
        <v>621</v>
      </c>
      <c r="B1359" s="127"/>
      <c r="C1359" s="128" t="s">
        <v>715</v>
      </c>
      <c r="D1359" s="122">
        <v>42828</v>
      </c>
      <c r="E1359" s="123" t="s">
        <v>4078</v>
      </c>
      <c r="F1359" s="123" t="s">
        <v>13</v>
      </c>
      <c r="G1359" s="123">
        <v>45765</v>
      </c>
      <c r="H1359" s="127"/>
      <c r="I1359" s="131" t="s">
        <v>1255</v>
      </c>
      <c r="J1359" s="127"/>
      <c r="K1359" s="127"/>
      <c r="L1359" s="127"/>
      <c r="M1359" s="127"/>
      <c r="N1359" s="133">
        <v>20.07</v>
      </c>
      <c r="O1359" s="133">
        <v>0</v>
      </c>
      <c r="P1359" s="127" t="s">
        <v>1369</v>
      </c>
    </row>
    <row r="1360" spans="1:16" ht="51">
      <c r="A1360" s="127" t="s">
        <v>620</v>
      </c>
      <c r="B1360" s="127"/>
      <c r="C1360" s="128" t="s">
        <v>714</v>
      </c>
      <c r="D1360" s="122">
        <v>42828</v>
      </c>
      <c r="E1360" s="123" t="s">
        <v>4079</v>
      </c>
      <c r="F1360" s="123" t="s">
        <v>13</v>
      </c>
      <c r="G1360" s="123">
        <v>45766</v>
      </c>
      <c r="H1360" s="127"/>
      <c r="I1360" s="131" t="s">
        <v>1256</v>
      </c>
      <c r="J1360" s="127"/>
      <c r="K1360" s="127"/>
      <c r="L1360" s="127"/>
      <c r="M1360" s="127"/>
      <c r="N1360" s="133">
        <v>50</v>
      </c>
      <c r="O1360" s="133">
        <v>0</v>
      </c>
      <c r="P1360" s="127" t="s">
        <v>1369</v>
      </c>
    </row>
    <row r="1361" spans="1:16" ht="102">
      <c r="A1361" s="127">
        <v>222</v>
      </c>
      <c r="B1361" s="127"/>
      <c r="C1361" s="128" t="s">
        <v>765</v>
      </c>
      <c r="D1361" s="122">
        <v>42828</v>
      </c>
      <c r="E1361" s="123" t="s">
        <v>4080</v>
      </c>
      <c r="F1361" s="123" t="s">
        <v>1263</v>
      </c>
      <c r="G1361" s="123">
        <v>1998</v>
      </c>
      <c r="H1361" s="127"/>
      <c r="I1361" s="131" t="s">
        <v>4081</v>
      </c>
      <c r="J1361" s="127"/>
      <c r="K1361" s="127"/>
      <c r="L1361" s="127"/>
      <c r="M1361" s="127"/>
      <c r="N1361" s="133">
        <v>350.12</v>
      </c>
      <c r="O1361" s="133">
        <v>0</v>
      </c>
      <c r="P1361" s="127" t="s">
        <v>1369</v>
      </c>
    </row>
    <row r="1362" spans="1:16" ht="89.25">
      <c r="A1362" s="127">
        <v>222</v>
      </c>
      <c r="B1362" s="127"/>
      <c r="C1362" s="128" t="s">
        <v>765</v>
      </c>
      <c r="D1362" s="122">
        <v>42828</v>
      </c>
      <c r="E1362" s="123" t="s">
        <v>4082</v>
      </c>
      <c r="F1362" s="123" t="s">
        <v>15</v>
      </c>
      <c r="G1362" s="123">
        <v>1998</v>
      </c>
      <c r="H1362" s="127"/>
      <c r="I1362" s="131" t="s">
        <v>4083</v>
      </c>
      <c r="J1362" s="127"/>
      <c r="K1362" s="127"/>
      <c r="L1362" s="127"/>
      <c r="M1362" s="127"/>
      <c r="N1362" s="133">
        <v>284.41000000000003</v>
      </c>
      <c r="O1362" s="133">
        <v>0</v>
      </c>
      <c r="P1362" s="127" t="s">
        <v>1369</v>
      </c>
    </row>
    <row r="1363" spans="1:16" ht="51">
      <c r="A1363" s="127" t="s">
        <v>627</v>
      </c>
      <c r="B1363" s="127"/>
      <c r="C1363" s="128" t="s">
        <v>1235</v>
      </c>
      <c r="D1363" s="122">
        <v>42829</v>
      </c>
      <c r="E1363" s="123" t="s">
        <v>4084</v>
      </c>
      <c r="F1363" s="123" t="s">
        <v>6</v>
      </c>
      <c r="G1363" s="123">
        <v>821144</v>
      </c>
      <c r="H1363" s="127"/>
      <c r="I1363" s="131" t="s">
        <v>4085</v>
      </c>
      <c r="J1363" s="127"/>
      <c r="K1363" s="127"/>
      <c r="L1363" s="127"/>
      <c r="M1363" s="127"/>
      <c r="N1363" s="133">
        <v>0</v>
      </c>
      <c r="O1363" s="133">
        <v>87.35</v>
      </c>
      <c r="P1363" s="127" t="s">
        <v>1369</v>
      </c>
    </row>
    <row r="1364" spans="1:16" ht="76.5">
      <c r="A1364" s="127">
        <v>513</v>
      </c>
      <c r="B1364" s="127"/>
      <c r="C1364" s="128" t="s">
        <v>201</v>
      </c>
      <c r="D1364" s="122">
        <v>42829</v>
      </c>
      <c r="E1364" s="123" t="s">
        <v>4086</v>
      </c>
      <c r="F1364" s="123" t="s">
        <v>11</v>
      </c>
      <c r="G1364" s="123">
        <v>883933</v>
      </c>
      <c r="H1364" s="127"/>
      <c r="I1364" s="131" t="s">
        <v>4087</v>
      </c>
      <c r="J1364" s="127"/>
      <c r="K1364" s="127"/>
      <c r="L1364" s="127"/>
      <c r="M1364" s="127"/>
      <c r="N1364" s="133">
        <v>1265.6600000000001</v>
      </c>
      <c r="O1364" s="133">
        <v>0</v>
      </c>
      <c r="P1364" s="127" t="s">
        <v>1369</v>
      </c>
    </row>
    <row r="1365" spans="1:16" ht="63.75">
      <c r="A1365" s="127">
        <v>513</v>
      </c>
      <c r="B1365" s="127"/>
      <c r="C1365" s="128" t="s">
        <v>201</v>
      </c>
      <c r="D1365" s="122">
        <v>42829</v>
      </c>
      <c r="E1365" s="123" t="s">
        <v>4088</v>
      </c>
      <c r="F1365" s="123" t="s">
        <v>15</v>
      </c>
      <c r="G1365" s="123">
        <v>2023</v>
      </c>
      <c r="H1365" s="127"/>
      <c r="I1365" s="131" t="s">
        <v>4089</v>
      </c>
      <c r="J1365" s="127"/>
      <c r="K1365" s="127"/>
      <c r="L1365" s="127"/>
      <c r="M1365" s="127"/>
      <c r="N1365" s="133">
        <v>116327.62</v>
      </c>
      <c r="O1365" s="133">
        <v>0</v>
      </c>
      <c r="P1365" s="127" t="s">
        <v>1369</v>
      </c>
    </row>
    <row r="1366" spans="1:16" ht="89.25">
      <c r="A1366" s="127">
        <v>25</v>
      </c>
      <c r="B1366" s="127"/>
      <c r="C1366" s="128" t="s">
        <v>695</v>
      </c>
      <c r="D1366" s="122">
        <v>42829</v>
      </c>
      <c r="E1366" s="123" t="s">
        <v>4090</v>
      </c>
      <c r="F1366" s="123" t="s">
        <v>15</v>
      </c>
      <c r="G1366" s="123">
        <v>2022</v>
      </c>
      <c r="H1366" s="127"/>
      <c r="I1366" s="131" t="s">
        <v>4091</v>
      </c>
      <c r="J1366" s="127"/>
      <c r="K1366" s="127"/>
      <c r="L1366" s="127"/>
      <c r="M1366" s="127"/>
      <c r="N1366" s="133">
        <v>275.35000000000002</v>
      </c>
      <c r="O1366" s="133">
        <v>0</v>
      </c>
      <c r="P1366" s="127" t="s">
        <v>1369</v>
      </c>
    </row>
    <row r="1367" spans="1:16" ht="76.5">
      <c r="A1367" s="127">
        <v>25</v>
      </c>
      <c r="B1367" s="127"/>
      <c r="C1367" s="128" t="s">
        <v>695</v>
      </c>
      <c r="D1367" s="122">
        <v>42829</v>
      </c>
      <c r="E1367" s="123" t="s">
        <v>4092</v>
      </c>
      <c r="F1367" s="123" t="s">
        <v>15</v>
      </c>
      <c r="G1367" s="123">
        <v>2020</v>
      </c>
      <c r="H1367" s="127"/>
      <c r="I1367" s="131" t="s">
        <v>4093</v>
      </c>
      <c r="J1367" s="127"/>
      <c r="K1367" s="127"/>
      <c r="L1367" s="127"/>
      <c r="M1367" s="127"/>
      <c r="N1367" s="133">
        <v>894.95</v>
      </c>
      <c r="O1367" s="133">
        <v>0</v>
      </c>
      <c r="P1367" s="127" t="s">
        <v>1369</v>
      </c>
    </row>
    <row r="1368" spans="1:16" ht="63.75">
      <c r="A1368" s="127">
        <v>25</v>
      </c>
      <c r="B1368" s="127"/>
      <c r="C1368" s="128" t="s">
        <v>695</v>
      </c>
      <c r="D1368" s="122">
        <v>42829</v>
      </c>
      <c r="E1368" s="123" t="s">
        <v>4094</v>
      </c>
      <c r="F1368" s="123" t="s">
        <v>15</v>
      </c>
      <c r="G1368" s="123">
        <v>2021</v>
      </c>
      <c r="H1368" s="127"/>
      <c r="I1368" s="131" t="s">
        <v>4095</v>
      </c>
      <c r="J1368" s="127"/>
      <c r="K1368" s="127"/>
      <c r="L1368" s="127"/>
      <c r="M1368" s="127"/>
      <c r="N1368" s="133">
        <v>272.39999999999998</v>
      </c>
      <c r="O1368" s="133">
        <v>0</v>
      </c>
      <c r="P1368" s="127" t="s">
        <v>1369</v>
      </c>
    </row>
    <row r="1369" spans="1:16" ht="63.75">
      <c r="A1369" s="127">
        <v>291</v>
      </c>
      <c r="B1369" s="127"/>
      <c r="C1369" s="128" t="s">
        <v>795</v>
      </c>
      <c r="D1369" s="122">
        <v>42830</v>
      </c>
      <c r="E1369" s="123" t="s">
        <v>4096</v>
      </c>
      <c r="F1369" s="123" t="s">
        <v>11</v>
      </c>
      <c r="G1369" s="123">
        <v>416477</v>
      </c>
      <c r="H1369" s="127"/>
      <c r="I1369" s="131" t="s">
        <v>4097</v>
      </c>
      <c r="J1369" s="127"/>
      <c r="K1369" s="127"/>
      <c r="L1369" s="127"/>
      <c r="M1369" s="127"/>
      <c r="N1369" s="133">
        <v>50</v>
      </c>
      <c r="O1369" s="133">
        <v>0</v>
      </c>
      <c r="P1369" s="127" t="s">
        <v>1369</v>
      </c>
    </row>
    <row r="1370" spans="1:16" ht="63.75">
      <c r="A1370" s="127">
        <v>287</v>
      </c>
      <c r="B1370" s="127"/>
      <c r="C1370" s="128" t="s">
        <v>791</v>
      </c>
      <c r="D1370" s="122">
        <v>42830</v>
      </c>
      <c r="E1370" s="123" t="s">
        <v>4098</v>
      </c>
      <c r="F1370" s="123" t="s">
        <v>11</v>
      </c>
      <c r="G1370" s="123">
        <v>416478</v>
      </c>
      <c r="H1370" s="127"/>
      <c r="I1370" s="131" t="s">
        <v>4099</v>
      </c>
      <c r="J1370" s="127"/>
      <c r="K1370" s="127"/>
      <c r="L1370" s="127"/>
      <c r="M1370" s="127"/>
      <c r="N1370" s="133">
        <v>50</v>
      </c>
      <c r="O1370" s="133">
        <v>0</v>
      </c>
      <c r="P1370" s="127" t="s">
        <v>1369</v>
      </c>
    </row>
    <row r="1371" spans="1:16" ht="51">
      <c r="A1371" s="127">
        <v>513</v>
      </c>
      <c r="B1371" s="127"/>
      <c r="C1371" s="128" t="s">
        <v>201</v>
      </c>
      <c r="D1371" s="122">
        <v>42830</v>
      </c>
      <c r="E1371" s="123" t="s">
        <v>4100</v>
      </c>
      <c r="F1371" s="123" t="s">
        <v>15</v>
      </c>
      <c r="G1371" s="123">
        <v>416486</v>
      </c>
      <c r="H1371" s="127"/>
      <c r="I1371" s="131" t="s">
        <v>4101</v>
      </c>
      <c r="J1371" s="127"/>
      <c r="K1371" s="127"/>
      <c r="L1371" s="127"/>
      <c r="M1371" s="127"/>
      <c r="N1371" s="133">
        <v>50</v>
      </c>
      <c r="O1371" s="133">
        <v>0</v>
      </c>
      <c r="P1371" s="127" t="s">
        <v>1369</v>
      </c>
    </row>
    <row r="1372" spans="1:16" ht="51">
      <c r="A1372" s="127">
        <v>513</v>
      </c>
      <c r="B1372" s="127"/>
      <c r="C1372" s="128" t="s">
        <v>201</v>
      </c>
      <c r="D1372" s="122">
        <v>42830</v>
      </c>
      <c r="E1372" s="123" t="s">
        <v>4102</v>
      </c>
      <c r="F1372" s="123" t="s">
        <v>15</v>
      </c>
      <c r="G1372" s="123">
        <v>416488</v>
      </c>
      <c r="H1372" s="127"/>
      <c r="I1372" s="131" t="s">
        <v>4103</v>
      </c>
      <c r="J1372" s="127"/>
      <c r="K1372" s="127"/>
      <c r="L1372" s="127"/>
      <c r="M1372" s="127"/>
      <c r="N1372" s="133">
        <v>50</v>
      </c>
      <c r="O1372" s="133">
        <v>0</v>
      </c>
      <c r="P1372" s="127" t="s">
        <v>1369</v>
      </c>
    </row>
    <row r="1373" spans="1:16" ht="63.75">
      <c r="A1373" s="127">
        <v>291</v>
      </c>
      <c r="B1373" s="127"/>
      <c r="C1373" s="128" t="s">
        <v>795</v>
      </c>
      <c r="D1373" s="122">
        <v>42830</v>
      </c>
      <c r="E1373" s="123" t="s">
        <v>4104</v>
      </c>
      <c r="F1373" s="123" t="s">
        <v>11</v>
      </c>
      <c r="G1373" s="123">
        <v>417487</v>
      </c>
      <c r="H1373" s="127"/>
      <c r="I1373" s="131" t="s">
        <v>4105</v>
      </c>
      <c r="J1373" s="127"/>
      <c r="K1373" s="127"/>
      <c r="L1373" s="127"/>
      <c r="M1373" s="127"/>
      <c r="N1373" s="133">
        <v>50</v>
      </c>
      <c r="O1373" s="133">
        <v>0</v>
      </c>
      <c r="P1373" s="127" t="s">
        <v>1369</v>
      </c>
    </row>
    <row r="1374" spans="1:16" ht="51">
      <c r="A1374" s="127">
        <v>513</v>
      </c>
      <c r="B1374" s="127"/>
      <c r="C1374" s="128" t="s">
        <v>201</v>
      </c>
      <c r="D1374" s="122">
        <v>42830</v>
      </c>
      <c r="E1374" s="123" t="s">
        <v>4106</v>
      </c>
      <c r="F1374" s="123" t="s">
        <v>11</v>
      </c>
      <c r="G1374" s="123">
        <v>884021</v>
      </c>
      <c r="H1374" s="127"/>
      <c r="I1374" s="131" t="s">
        <v>4107</v>
      </c>
      <c r="J1374" s="127"/>
      <c r="K1374" s="127"/>
      <c r="L1374" s="127"/>
      <c r="M1374" s="127"/>
      <c r="N1374" s="133">
        <v>50</v>
      </c>
      <c r="O1374" s="133">
        <v>0</v>
      </c>
      <c r="P1374" s="127" t="s">
        <v>1369</v>
      </c>
    </row>
    <row r="1375" spans="1:16" ht="51">
      <c r="A1375" s="127">
        <v>513</v>
      </c>
      <c r="B1375" s="127"/>
      <c r="C1375" s="128" t="s">
        <v>201</v>
      </c>
      <c r="D1375" s="122">
        <v>42830</v>
      </c>
      <c r="E1375" s="123" t="s">
        <v>4108</v>
      </c>
      <c r="F1375" s="123" t="s">
        <v>11</v>
      </c>
      <c r="G1375" s="123">
        <v>884027</v>
      </c>
      <c r="H1375" s="127"/>
      <c r="I1375" s="131" t="s">
        <v>4109</v>
      </c>
      <c r="J1375" s="127"/>
      <c r="K1375" s="127"/>
      <c r="L1375" s="127"/>
      <c r="M1375" s="127"/>
      <c r="N1375" s="133">
        <v>50</v>
      </c>
      <c r="O1375" s="133">
        <v>0</v>
      </c>
      <c r="P1375" s="127" t="s">
        <v>1369</v>
      </c>
    </row>
    <row r="1376" spans="1:16" ht="51">
      <c r="A1376" s="127">
        <v>373</v>
      </c>
      <c r="B1376" s="127"/>
      <c r="C1376" s="128" t="s">
        <v>1275</v>
      </c>
      <c r="D1376" s="122">
        <v>42831</v>
      </c>
      <c r="E1376" s="123" t="s">
        <v>4110</v>
      </c>
      <c r="F1376" s="123" t="s">
        <v>1413</v>
      </c>
      <c r="G1376" s="123">
        <v>13157097</v>
      </c>
      <c r="H1376" s="127"/>
      <c r="I1376" s="131" t="s">
        <v>4111</v>
      </c>
      <c r="J1376" s="127"/>
      <c r="K1376" s="127"/>
      <c r="L1376" s="127"/>
      <c r="M1376" s="127"/>
      <c r="N1376" s="133">
        <v>0</v>
      </c>
      <c r="O1376" s="133">
        <v>802681.8</v>
      </c>
      <c r="P1376" s="127" t="s">
        <v>1369</v>
      </c>
    </row>
    <row r="1377" spans="1:16" ht="63.75">
      <c r="A1377" s="127" t="s">
        <v>621</v>
      </c>
      <c r="B1377" s="127"/>
      <c r="C1377" s="128" t="s">
        <v>715</v>
      </c>
      <c r="D1377" s="122">
        <v>42831</v>
      </c>
      <c r="E1377" s="123" t="s">
        <v>4112</v>
      </c>
      <c r="F1377" s="123" t="s">
        <v>6</v>
      </c>
      <c r="G1377" s="123">
        <v>822084</v>
      </c>
      <c r="H1377" s="127"/>
      <c r="I1377" s="131" t="s">
        <v>4113</v>
      </c>
      <c r="J1377" s="127"/>
      <c r="K1377" s="127"/>
      <c r="L1377" s="127"/>
      <c r="M1377" s="127"/>
      <c r="N1377" s="133">
        <v>0</v>
      </c>
      <c r="O1377" s="133">
        <v>10000</v>
      </c>
      <c r="P1377" s="127" t="s">
        <v>1369</v>
      </c>
    </row>
    <row r="1378" spans="1:16" ht="51">
      <c r="A1378" s="127" t="s">
        <v>627</v>
      </c>
      <c r="B1378" s="127"/>
      <c r="C1378" s="128" t="s">
        <v>1235</v>
      </c>
      <c r="D1378" s="122">
        <v>42831</v>
      </c>
      <c r="E1378" s="123" t="s">
        <v>4114</v>
      </c>
      <c r="F1378" s="123" t="s">
        <v>6</v>
      </c>
      <c r="G1378" s="123">
        <v>822136</v>
      </c>
      <c r="H1378" s="127"/>
      <c r="I1378" s="131" t="s">
        <v>4115</v>
      </c>
      <c r="J1378" s="127"/>
      <c r="K1378" s="127"/>
      <c r="L1378" s="127"/>
      <c r="M1378" s="127"/>
      <c r="N1378" s="133">
        <v>0</v>
      </c>
      <c r="O1378" s="133">
        <v>568952.21</v>
      </c>
      <c r="P1378" s="127" t="s">
        <v>1369</v>
      </c>
    </row>
    <row r="1379" spans="1:16" ht="76.5">
      <c r="A1379" s="127">
        <v>513</v>
      </c>
      <c r="B1379" s="127"/>
      <c r="C1379" s="128" t="s">
        <v>201</v>
      </c>
      <c r="D1379" s="122">
        <v>42831</v>
      </c>
      <c r="E1379" s="123" t="s">
        <v>4116</v>
      </c>
      <c r="F1379" s="123" t="s">
        <v>15</v>
      </c>
      <c r="G1379" s="123">
        <v>2035</v>
      </c>
      <c r="H1379" s="127"/>
      <c r="I1379" s="131" t="s">
        <v>4117</v>
      </c>
      <c r="J1379" s="127"/>
      <c r="K1379" s="127"/>
      <c r="L1379" s="127"/>
      <c r="M1379" s="127"/>
      <c r="N1379" s="133">
        <v>103069.5</v>
      </c>
      <c r="O1379" s="133">
        <v>0</v>
      </c>
      <c r="P1379" s="127" t="s">
        <v>1369</v>
      </c>
    </row>
    <row r="1380" spans="1:16" ht="51">
      <c r="A1380" s="127">
        <v>513</v>
      </c>
      <c r="B1380" s="127"/>
      <c r="C1380" s="128" t="s">
        <v>201</v>
      </c>
      <c r="D1380" s="122">
        <v>42831</v>
      </c>
      <c r="E1380" s="123" t="s">
        <v>4118</v>
      </c>
      <c r="F1380" s="123" t="s">
        <v>15</v>
      </c>
      <c r="G1380" s="123">
        <v>418549</v>
      </c>
      <c r="H1380" s="127"/>
      <c r="I1380" s="131" t="s">
        <v>4119</v>
      </c>
      <c r="J1380" s="127"/>
      <c r="K1380" s="127"/>
      <c r="L1380" s="127"/>
      <c r="M1380" s="127"/>
      <c r="N1380" s="133">
        <v>50</v>
      </c>
      <c r="O1380" s="133">
        <v>0</v>
      </c>
      <c r="P1380" s="127" t="s">
        <v>1369</v>
      </c>
    </row>
    <row r="1381" spans="1:16" ht="51">
      <c r="A1381" s="127">
        <v>513</v>
      </c>
      <c r="B1381" s="127"/>
      <c r="C1381" s="128" t="s">
        <v>201</v>
      </c>
      <c r="D1381" s="122">
        <v>42831</v>
      </c>
      <c r="E1381" s="123" t="s">
        <v>4120</v>
      </c>
      <c r="F1381" s="123" t="s">
        <v>15</v>
      </c>
      <c r="G1381" s="123">
        <v>418551</v>
      </c>
      <c r="H1381" s="127"/>
      <c r="I1381" s="131" t="s">
        <v>4121</v>
      </c>
      <c r="J1381" s="127"/>
      <c r="K1381" s="127"/>
      <c r="L1381" s="127"/>
      <c r="M1381" s="127"/>
      <c r="N1381" s="133">
        <v>50</v>
      </c>
      <c r="O1381" s="133">
        <v>0</v>
      </c>
      <c r="P1381" s="127" t="s">
        <v>1369</v>
      </c>
    </row>
    <row r="1382" spans="1:16" ht="63.75">
      <c r="A1382" s="127">
        <v>291</v>
      </c>
      <c r="B1382" s="127"/>
      <c r="C1382" s="128" t="s">
        <v>795</v>
      </c>
      <c r="D1382" s="122">
        <v>42831</v>
      </c>
      <c r="E1382" s="123" t="s">
        <v>4122</v>
      </c>
      <c r="F1382" s="123" t="s">
        <v>13</v>
      </c>
      <c r="G1382" s="123">
        <v>884181</v>
      </c>
      <c r="H1382" s="127"/>
      <c r="I1382" s="131" t="s">
        <v>4123</v>
      </c>
      <c r="J1382" s="127"/>
      <c r="K1382" s="127"/>
      <c r="L1382" s="127"/>
      <c r="M1382" s="127"/>
      <c r="N1382" s="133">
        <v>471.47</v>
      </c>
      <c r="O1382" s="133">
        <v>0</v>
      </c>
      <c r="P1382" s="127" t="s">
        <v>1369</v>
      </c>
    </row>
    <row r="1383" spans="1:16" ht="63.75">
      <c r="A1383" s="127">
        <v>291</v>
      </c>
      <c r="B1383" s="127"/>
      <c r="C1383" s="128" t="s">
        <v>795</v>
      </c>
      <c r="D1383" s="122">
        <v>42831</v>
      </c>
      <c r="E1383" s="123" t="s">
        <v>4124</v>
      </c>
      <c r="F1383" s="123" t="s">
        <v>11</v>
      </c>
      <c r="G1383" s="123">
        <v>884181</v>
      </c>
      <c r="H1383" s="127"/>
      <c r="I1383" s="131" t="s">
        <v>4125</v>
      </c>
      <c r="J1383" s="127"/>
      <c r="K1383" s="127"/>
      <c r="L1383" s="127"/>
      <c r="M1383" s="127"/>
      <c r="N1383" s="133">
        <v>50</v>
      </c>
      <c r="O1383" s="133">
        <v>0</v>
      </c>
      <c r="P1383" s="127" t="s">
        <v>1369</v>
      </c>
    </row>
    <row r="1384" spans="1:16" ht="63.75">
      <c r="A1384" s="127">
        <v>513</v>
      </c>
      <c r="B1384" s="127"/>
      <c r="C1384" s="128" t="s">
        <v>201</v>
      </c>
      <c r="D1384" s="122">
        <v>42831</v>
      </c>
      <c r="E1384" s="123" t="s">
        <v>4126</v>
      </c>
      <c r="F1384" s="123" t="s">
        <v>11</v>
      </c>
      <c r="G1384" s="123">
        <v>884184</v>
      </c>
      <c r="H1384" s="127"/>
      <c r="I1384" s="131" t="s">
        <v>4127</v>
      </c>
      <c r="J1384" s="127"/>
      <c r="K1384" s="127"/>
      <c r="L1384" s="127"/>
      <c r="M1384" s="127"/>
      <c r="N1384" s="133">
        <v>490</v>
      </c>
      <c r="O1384" s="133">
        <v>0</v>
      </c>
      <c r="P1384" s="127" t="s">
        <v>1369</v>
      </c>
    </row>
    <row r="1385" spans="1:16" ht="63.75">
      <c r="A1385" s="127" t="s">
        <v>621</v>
      </c>
      <c r="B1385" s="127"/>
      <c r="C1385" s="128" t="s">
        <v>715</v>
      </c>
      <c r="D1385" s="122">
        <v>42832</v>
      </c>
      <c r="E1385" s="123" t="s">
        <v>4128</v>
      </c>
      <c r="F1385" s="123" t="s">
        <v>6</v>
      </c>
      <c r="G1385" s="123">
        <v>822545</v>
      </c>
      <c r="H1385" s="127"/>
      <c r="I1385" s="131" t="s">
        <v>4129</v>
      </c>
      <c r="J1385" s="127"/>
      <c r="K1385" s="127"/>
      <c r="L1385" s="127"/>
      <c r="M1385" s="127"/>
      <c r="N1385" s="133">
        <v>0</v>
      </c>
      <c r="O1385" s="133">
        <v>292000</v>
      </c>
      <c r="P1385" s="127" t="s">
        <v>1369</v>
      </c>
    </row>
    <row r="1386" spans="1:16" ht="76.5">
      <c r="A1386" s="127">
        <v>513</v>
      </c>
      <c r="B1386" s="127"/>
      <c r="C1386" s="128" t="s">
        <v>201</v>
      </c>
      <c r="D1386" s="122">
        <v>42832</v>
      </c>
      <c r="E1386" s="123" t="s">
        <v>4130</v>
      </c>
      <c r="F1386" s="123" t="s">
        <v>15</v>
      </c>
      <c r="G1386" s="123">
        <v>2046</v>
      </c>
      <c r="H1386" s="127"/>
      <c r="I1386" s="131" t="s">
        <v>4131</v>
      </c>
      <c r="J1386" s="127"/>
      <c r="K1386" s="127"/>
      <c r="L1386" s="127"/>
      <c r="M1386" s="127"/>
      <c r="N1386" s="133">
        <v>102932.3</v>
      </c>
      <c r="O1386" s="133">
        <v>0</v>
      </c>
      <c r="P1386" s="127" t="s">
        <v>1369</v>
      </c>
    </row>
    <row r="1387" spans="1:16" ht="76.5">
      <c r="A1387" s="127">
        <v>513</v>
      </c>
      <c r="B1387" s="127"/>
      <c r="C1387" s="128" t="s">
        <v>201</v>
      </c>
      <c r="D1387" s="122">
        <v>42832</v>
      </c>
      <c r="E1387" s="123" t="s">
        <v>4132</v>
      </c>
      <c r="F1387" s="123" t="s">
        <v>15</v>
      </c>
      <c r="G1387" s="123">
        <v>2047</v>
      </c>
      <c r="H1387" s="127"/>
      <c r="I1387" s="131" t="s">
        <v>4133</v>
      </c>
      <c r="J1387" s="127"/>
      <c r="K1387" s="127"/>
      <c r="L1387" s="127"/>
      <c r="M1387" s="127"/>
      <c r="N1387" s="133">
        <v>9368.14</v>
      </c>
      <c r="O1387" s="133">
        <v>0</v>
      </c>
      <c r="P1387" s="127" t="s">
        <v>1369</v>
      </c>
    </row>
    <row r="1388" spans="1:16" ht="51">
      <c r="A1388" s="127">
        <v>513</v>
      </c>
      <c r="B1388" s="127"/>
      <c r="C1388" s="128" t="s">
        <v>201</v>
      </c>
      <c r="D1388" s="122">
        <v>42832</v>
      </c>
      <c r="E1388" s="123" t="s">
        <v>4134</v>
      </c>
      <c r="F1388" s="123" t="s">
        <v>15</v>
      </c>
      <c r="G1388" s="123">
        <v>419831</v>
      </c>
      <c r="H1388" s="127"/>
      <c r="I1388" s="131" t="s">
        <v>4135</v>
      </c>
      <c r="J1388" s="127"/>
      <c r="K1388" s="127"/>
      <c r="L1388" s="127"/>
      <c r="M1388" s="127"/>
      <c r="N1388" s="133">
        <v>50</v>
      </c>
      <c r="O1388" s="133">
        <v>0</v>
      </c>
      <c r="P1388" s="127" t="s">
        <v>1369</v>
      </c>
    </row>
    <row r="1389" spans="1:16" ht="51">
      <c r="A1389" s="127">
        <v>513</v>
      </c>
      <c r="B1389" s="127"/>
      <c r="C1389" s="128" t="s">
        <v>201</v>
      </c>
      <c r="D1389" s="122">
        <v>42832</v>
      </c>
      <c r="E1389" s="123" t="s">
        <v>4136</v>
      </c>
      <c r="F1389" s="123" t="s">
        <v>15</v>
      </c>
      <c r="G1389" s="123">
        <v>419833</v>
      </c>
      <c r="H1389" s="127"/>
      <c r="I1389" s="131" t="s">
        <v>4137</v>
      </c>
      <c r="J1389" s="127"/>
      <c r="K1389" s="127"/>
      <c r="L1389" s="127"/>
      <c r="M1389" s="127"/>
      <c r="N1389" s="133">
        <v>50</v>
      </c>
      <c r="O1389" s="133">
        <v>0</v>
      </c>
      <c r="P1389" s="127" t="s">
        <v>1369</v>
      </c>
    </row>
    <row r="1390" spans="1:16" ht="51">
      <c r="A1390" s="127">
        <v>513</v>
      </c>
      <c r="B1390" s="127"/>
      <c r="C1390" s="128" t="s">
        <v>201</v>
      </c>
      <c r="D1390" s="122">
        <v>42832</v>
      </c>
      <c r="E1390" s="123" t="s">
        <v>4138</v>
      </c>
      <c r="F1390" s="123" t="s">
        <v>15</v>
      </c>
      <c r="G1390" s="123">
        <v>419835</v>
      </c>
      <c r="H1390" s="127"/>
      <c r="I1390" s="131" t="s">
        <v>4139</v>
      </c>
      <c r="J1390" s="127"/>
      <c r="K1390" s="127"/>
      <c r="L1390" s="127"/>
      <c r="M1390" s="127"/>
      <c r="N1390" s="133">
        <v>50</v>
      </c>
      <c r="O1390" s="133">
        <v>0</v>
      </c>
      <c r="P1390" s="127" t="s">
        <v>1369</v>
      </c>
    </row>
    <row r="1391" spans="1:16" ht="51">
      <c r="A1391" s="127">
        <v>513</v>
      </c>
      <c r="B1391" s="127"/>
      <c r="C1391" s="128" t="s">
        <v>201</v>
      </c>
      <c r="D1391" s="122">
        <v>42832</v>
      </c>
      <c r="E1391" s="123" t="s">
        <v>4140</v>
      </c>
      <c r="F1391" s="123" t="s">
        <v>15</v>
      </c>
      <c r="G1391" s="123">
        <v>419842</v>
      </c>
      <c r="H1391" s="127"/>
      <c r="I1391" s="131" t="s">
        <v>4141</v>
      </c>
      <c r="J1391" s="127"/>
      <c r="K1391" s="127"/>
      <c r="L1391" s="127"/>
      <c r="M1391" s="127"/>
      <c r="N1391" s="133">
        <v>50</v>
      </c>
      <c r="O1391" s="133">
        <v>0</v>
      </c>
      <c r="P1391" s="127" t="s">
        <v>1369</v>
      </c>
    </row>
    <row r="1392" spans="1:16" ht="63.75">
      <c r="A1392" s="127">
        <v>291</v>
      </c>
      <c r="B1392" s="127"/>
      <c r="C1392" s="128" t="s">
        <v>795</v>
      </c>
      <c r="D1392" s="122">
        <v>42832</v>
      </c>
      <c r="E1392" s="123" t="s">
        <v>4142</v>
      </c>
      <c r="F1392" s="123" t="s">
        <v>11</v>
      </c>
      <c r="G1392" s="123">
        <v>419850</v>
      </c>
      <c r="H1392" s="127"/>
      <c r="I1392" s="131" t="s">
        <v>4143</v>
      </c>
      <c r="J1392" s="127"/>
      <c r="K1392" s="127"/>
      <c r="L1392" s="127"/>
      <c r="M1392" s="127"/>
      <c r="N1392" s="133">
        <v>50</v>
      </c>
      <c r="O1392" s="133">
        <v>0</v>
      </c>
      <c r="P1392" s="127" t="s">
        <v>1369</v>
      </c>
    </row>
    <row r="1393" spans="1:16" ht="76.5">
      <c r="A1393" s="127" t="s">
        <v>620</v>
      </c>
      <c r="B1393" s="127"/>
      <c r="C1393" s="128" t="s">
        <v>714</v>
      </c>
      <c r="D1393" s="122">
        <v>42835</v>
      </c>
      <c r="E1393" s="123" t="s">
        <v>4144</v>
      </c>
      <c r="F1393" s="123" t="s">
        <v>6</v>
      </c>
      <c r="G1393" s="123">
        <v>884580</v>
      </c>
      <c r="H1393" s="127"/>
      <c r="I1393" s="131" t="s">
        <v>4145</v>
      </c>
      <c r="J1393" s="127"/>
      <c r="K1393" s="127"/>
      <c r="L1393" s="127"/>
      <c r="M1393" s="127"/>
      <c r="N1393" s="133">
        <v>0</v>
      </c>
      <c r="O1393" s="133">
        <v>10541.83</v>
      </c>
      <c r="P1393" s="127" t="s">
        <v>1369</v>
      </c>
    </row>
    <row r="1394" spans="1:16" ht="63.75">
      <c r="A1394" s="127" t="s">
        <v>620</v>
      </c>
      <c r="B1394" s="127"/>
      <c r="C1394" s="128" t="s">
        <v>714</v>
      </c>
      <c r="D1394" s="122">
        <v>42835</v>
      </c>
      <c r="E1394" s="123" t="s">
        <v>4146</v>
      </c>
      <c r="F1394" s="123" t="s">
        <v>11</v>
      </c>
      <c r="G1394" s="123">
        <v>884670</v>
      </c>
      <c r="H1394" s="127"/>
      <c r="I1394" s="131" t="s">
        <v>4147</v>
      </c>
      <c r="J1394" s="127"/>
      <c r="K1394" s="127"/>
      <c r="L1394" s="127"/>
      <c r="M1394" s="127"/>
      <c r="N1394" s="133">
        <v>50</v>
      </c>
      <c r="O1394" s="133">
        <v>0</v>
      </c>
      <c r="P1394" s="127" t="s">
        <v>1369</v>
      </c>
    </row>
    <row r="1395" spans="1:16" ht="63.75">
      <c r="A1395" s="127" t="s">
        <v>621</v>
      </c>
      <c r="B1395" s="127"/>
      <c r="C1395" s="128" t="s">
        <v>715</v>
      </c>
      <c r="D1395" s="122">
        <v>42835</v>
      </c>
      <c r="E1395" s="123" t="s">
        <v>4148</v>
      </c>
      <c r="F1395" s="123" t="s">
        <v>13</v>
      </c>
      <c r="G1395" s="123">
        <v>884729</v>
      </c>
      <c r="H1395" s="127"/>
      <c r="I1395" s="131" t="s">
        <v>4149</v>
      </c>
      <c r="J1395" s="127"/>
      <c r="K1395" s="127"/>
      <c r="L1395" s="127"/>
      <c r="M1395" s="127"/>
      <c r="N1395" s="133">
        <v>1202658.02</v>
      </c>
      <c r="O1395" s="133">
        <v>0</v>
      </c>
      <c r="P1395" s="127" t="s">
        <v>1369</v>
      </c>
    </row>
    <row r="1396" spans="1:16" ht="51">
      <c r="A1396" s="127" t="s">
        <v>621</v>
      </c>
      <c r="B1396" s="127"/>
      <c r="C1396" s="128" t="s">
        <v>715</v>
      </c>
      <c r="D1396" s="122">
        <v>42835</v>
      </c>
      <c r="E1396" s="123" t="s">
        <v>4150</v>
      </c>
      <c r="F1396" s="123" t="s">
        <v>11</v>
      </c>
      <c r="G1396" s="123">
        <v>884729</v>
      </c>
      <c r="H1396" s="127"/>
      <c r="I1396" s="131" t="s">
        <v>4151</v>
      </c>
      <c r="J1396" s="127"/>
      <c r="K1396" s="127"/>
      <c r="L1396" s="127"/>
      <c r="M1396" s="127"/>
      <c r="N1396" s="133">
        <v>50</v>
      </c>
      <c r="O1396" s="133">
        <v>0</v>
      </c>
      <c r="P1396" s="127" t="s">
        <v>1369</v>
      </c>
    </row>
    <row r="1397" spans="1:16" ht="51">
      <c r="A1397" s="127" t="s">
        <v>621</v>
      </c>
      <c r="B1397" s="127"/>
      <c r="C1397" s="128" t="s">
        <v>715</v>
      </c>
      <c r="D1397" s="122">
        <v>42835</v>
      </c>
      <c r="E1397" s="123" t="s">
        <v>4152</v>
      </c>
      <c r="F1397" s="123" t="s">
        <v>11</v>
      </c>
      <c r="G1397" s="123">
        <v>9152</v>
      </c>
      <c r="H1397" s="127"/>
      <c r="I1397" s="131" t="s">
        <v>4153</v>
      </c>
      <c r="J1397" s="127"/>
      <c r="K1397" s="127"/>
      <c r="L1397" s="127"/>
      <c r="M1397" s="127"/>
      <c r="N1397" s="133">
        <v>279.26</v>
      </c>
      <c r="O1397" s="133">
        <v>0</v>
      </c>
      <c r="P1397" s="127" t="s">
        <v>1369</v>
      </c>
    </row>
    <row r="1398" spans="1:16" ht="51">
      <c r="A1398" s="127">
        <v>513</v>
      </c>
      <c r="B1398" s="127"/>
      <c r="C1398" s="128" t="s">
        <v>201</v>
      </c>
      <c r="D1398" s="122">
        <v>42835</v>
      </c>
      <c r="E1398" s="123" t="s">
        <v>4154</v>
      </c>
      <c r="F1398" s="123" t="s">
        <v>15</v>
      </c>
      <c r="G1398" s="123">
        <v>419973</v>
      </c>
      <c r="H1398" s="127"/>
      <c r="I1398" s="131" t="s">
        <v>4155</v>
      </c>
      <c r="J1398" s="127"/>
      <c r="K1398" s="127"/>
      <c r="L1398" s="127"/>
      <c r="M1398" s="127"/>
      <c r="N1398" s="133">
        <v>50</v>
      </c>
      <c r="O1398" s="133">
        <v>0</v>
      </c>
      <c r="P1398" s="127" t="s">
        <v>1369</v>
      </c>
    </row>
    <row r="1399" spans="1:16" ht="63.75">
      <c r="A1399" s="127">
        <v>287</v>
      </c>
      <c r="B1399" s="127"/>
      <c r="C1399" s="128" t="s">
        <v>791</v>
      </c>
      <c r="D1399" s="122">
        <v>42835</v>
      </c>
      <c r="E1399" s="123" t="s">
        <v>4156</v>
      </c>
      <c r="F1399" s="123" t="s">
        <v>11</v>
      </c>
      <c r="G1399" s="123">
        <v>420151</v>
      </c>
      <c r="H1399" s="127"/>
      <c r="I1399" s="131" t="s">
        <v>4157</v>
      </c>
      <c r="J1399" s="127"/>
      <c r="K1399" s="127"/>
      <c r="L1399" s="127"/>
      <c r="M1399" s="127"/>
      <c r="N1399" s="133">
        <v>50</v>
      </c>
      <c r="O1399" s="133">
        <v>0</v>
      </c>
      <c r="P1399" s="127" t="s">
        <v>1369</v>
      </c>
    </row>
    <row r="1400" spans="1:16" ht="63.75">
      <c r="A1400" s="127">
        <v>287</v>
      </c>
      <c r="B1400" s="127"/>
      <c r="C1400" s="128" t="s">
        <v>791</v>
      </c>
      <c r="D1400" s="122">
        <v>42835</v>
      </c>
      <c r="E1400" s="123" t="s">
        <v>4158</v>
      </c>
      <c r="F1400" s="123" t="s">
        <v>11</v>
      </c>
      <c r="G1400" s="123">
        <v>420152</v>
      </c>
      <c r="H1400" s="127"/>
      <c r="I1400" s="131" t="s">
        <v>4159</v>
      </c>
      <c r="J1400" s="127"/>
      <c r="K1400" s="127"/>
      <c r="L1400" s="127"/>
      <c r="M1400" s="127"/>
      <c r="N1400" s="133">
        <v>50</v>
      </c>
      <c r="O1400" s="133">
        <v>0</v>
      </c>
      <c r="P1400" s="127" t="s">
        <v>1369</v>
      </c>
    </row>
    <row r="1401" spans="1:16" ht="51">
      <c r="A1401" s="127">
        <v>513</v>
      </c>
      <c r="B1401" s="127"/>
      <c r="C1401" s="128" t="s">
        <v>201</v>
      </c>
      <c r="D1401" s="122">
        <v>42835</v>
      </c>
      <c r="E1401" s="123" t="s">
        <v>4160</v>
      </c>
      <c r="F1401" s="123" t="s">
        <v>15</v>
      </c>
      <c r="G1401" s="123">
        <v>420243</v>
      </c>
      <c r="H1401" s="127"/>
      <c r="I1401" s="131" t="s">
        <v>4161</v>
      </c>
      <c r="J1401" s="127"/>
      <c r="K1401" s="127"/>
      <c r="L1401" s="127"/>
      <c r="M1401" s="127"/>
      <c r="N1401" s="133">
        <v>50</v>
      </c>
      <c r="O1401" s="133">
        <v>0</v>
      </c>
      <c r="P1401" s="127" t="s">
        <v>1369</v>
      </c>
    </row>
    <row r="1402" spans="1:16" ht="51">
      <c r="A1402" s="127">
        <v>513</v>
      </c>
      <c r="B1402" s="127"/>
      <c r="C1402" s="128" t="s">
        <v>201</v>
      </c>
      <c r="D1402" s="122">
        <v>42835</v>
      </c>
      <c r="E1402" s="123" t="s">
        <v>4162</v>
      </c>
      <c r="F1402" s="123" t="s">
        <v>15</v>
      </c>
      <c r="G1402" s="123">
        <v>420450</v>
      </c>
      <c r="H1402" s="127"/>
      <c r="I1402" s="131" t="s">
        <v>4163</v>
      </c>
      <c r="J1402" s="127"/>
      <c r="K1402" s="127"/>
      <c r="L1402" s="127"/>
      <c r="M1402" s="127"/>
      <c r="N1402" s="133">
        <v>50</v>
      </c>
      <c r="O1402" s="133">
        <v>0</v>
      </c>
      <c r="P1402" s="127" t="s">
        <v>1369</v>
      </c>
    </row>
    <row r="1403" spans="1:16" ht="51">
      <c r="A1403" s="127" t="s">
        <v>620</v>
      </c>
      <c r="B1403" s="127"/>
      <c r="C1403" s="128" t="s">
        <v>714</v>
      </c>
      <c r="D1403" s="122">
        <v>42836</v>
      </c>
      <c r="E1403" s="123" t="s">
        <v>4164</v>
      </c>
      <c r="F1403" s="123" t="s">
        <v>6</v>
      </c>
      <c r="G1403" s="123">
        <v>823766</v>
      </c>
      <c r="H1403" s="127"/>
      <c r="I1403" s="131" t="s">
        <v>4165</v>
      </c>
      <c r="J1403" s="127"/>
      <c r="K1403" s="127"/>
      <c r="L1403" s="127"/>
      <c r="M1403" s="127"/>
      <c r="N1403" s="133">
        <v>0</v>
      </c>
      <c r="O1403" s="133">
        <v>10557.94</v>
      </c>
      <c r="P1403" s="127" t="s">
        <v>1369</v>
      </c>
    </row>
    <row r="1404" spans="1:16" ht="51">
      <c r="A1404" s="127" t="s">
        <v>620</v>
      </c>
      <c r="B1404" s="127"/>
      <c r="C1404" s="128" t="s">
        <v>714</v>
      </c>
      <c r="D1404" s="122">
        <v>42836</v>
      </c>
      <c r="E1404" s="123" t="s">
        <v>4166</v>
      </c>
      <c r="F1404" s="123" t="s">
        <v>6</v>
      </c>
      <c r="G1404" s="123">
        <v>823767</v>
      </c>
      <c r="H1404" s="127"/>
      <c r="I1404" s="131" t="s">
        <v>4167</v>
      </c>
      <c r="J1404" s="127"/>
      <c r="K1404" s="127"/>
      <c r="L1404" s="127"/>
      <c r="M1404" s="127"/>
      <c r="N1404" s="133">
        <v>0</v>
      </c>
      <c r="O1404" s="133">
        <v>799</v>
      </c>
      <c r="P1404" s="127" t="s">
        <v>1369</v>
      </c>
    </row>
    <row r="1405" spans="1:16" ht="51">
      <c r="A1405" s="127" t="s">
        <v>620</v>
      </c>
      <c r="B1405" s="127"/>
      <c r="C1405" s="128" t="s">
        <v>714</v>
      </c>
      <c r="D1405" s="122">
        <v>42836</v>
      </c>
      <c r="E1405" s="123" t="s">
        <v>4168</v>
      </c>
      <c r="F1405" s="123" t="s">
        <v>6</v>
      </c>
      <c r="G1405" s="123">
        <v>823768</v>
      </c>
      <c r="H1405" s="127"/>
      <c r="I1405" s="131" t="s">
        <v>4169</v>
      </c>
      <c r="J1405" s="127"/>
      <c r="K1405" s="127"/>
      <c r="L1405" s="127"/>
      <c r="M1405" s="127"/>
      <c r="N1405" s="133">
        <v>0</v>
      </c>
      <c r="O1405" s="133">
        <v>603.17999999999995</v>
      </c>
      <c r="P1405" s="127" t="s">
        <v>1369</v>
      </c>
    </row>
    <row r="1406" spans="1:16" ht="89.25">
      <c r="A1406" s="127" t="s">
        <v>620</v>
      </c>
      <c r="B1406" s="127"/>
      <c r="C1406" s="128" t="s">
        <v>714</v>
      </c>
      <c r="D1406" s="122">
        <v>42836</v>
      </c>
      <c r="E1406" s="123" t="s">
        <v>4170</v>
      </c>
      <c r="F1406" s="123" t="s">
        <v>6</v>
      </c>
      <c r="G1406" s="123">
        <v>884825</v>
      </c>
      <c r="H1406" s="127"/>
      <c r="I1406" s="131" t="s">
        <v>4171</v>
      </c>
      <c r="J1406" s="127"/>
      <c r="K1406" s="127"/>
      <c r="L1406" s="127"/>
      <c r="M1406" s="127"/>
      <c r="N1406" s="133">
        <v>0</v>
      </c>
      <c r="O1406" s="133">
        <v>2000</v>
      </c>
      <c r="P1406" s="127" t="s">
        <v>1369</v>
      </c>
    </row>
    <row r="1407" spans="1:16" ht="63.75">
      <c r="A1407" s="127" t="s">
        <v>620</v>
      </c>
      <c r="B1407" s="127"/>
      <c r="C1407" s="128" t="s">
        <v>714</v>
      </c>
      <c r="D1407" s="122">
        <v>42836</v>
      </c>
      <c r="E1407" s="123" t="s">
        <v>4172</v>
      </c>
      <c r="F1407" s="123" t="s">
        <v>6</v>
      </c>
      <c r="G1407" s="123">
        <v>884834</v>
      </c>
      <c r="H1407" s="127"/>
      <c r="I1407" s="131" t="s">
        <v>4173</v>
      </c>
      <c r="J1407" s="127"/>
      <c r="K1407" s="127"/>
      <c r="L1407" s="127"/>
      <c r="M1407" s="127"/>
      <c r="N1407" s="133">
        <v>0</v>
      </c>
      <c r="O1407" s="133">
        <v>0.02</v>
      </c>
      <c r="P1407" s="127" t="s">
        <v>1369</v>
      </c>
    </row>
    <row r="1408" spans="1:16" ht="76.5">
      <c r="A1408" s="127">
        <v>310</v>
      </c>
      <c r="B1408" s="127"/>
      <c r="C1408" s="128" t="s">
        <v>808</v>
      </c>
      <c r="D1408" s="122">
        <v>42836</v>
      </c>
      <c r="E1408" s="123" t="s">
        <v>4174</v>
      </c>
      <c r="F1408" s="123" t="s">
        <v>13</v>
      </c>
      <c r="G1408" s="123">
        <v>884793</v>
      </c>
      <c r="H1408" s="127"/>
      <c r="I1408" s="131" t="s">
        <v>4175</v>
      </c>
      <c r="J1408" s="127"/>
      <c r="K1408" s="127"/>
      <c r="L1408" s="127"/>
      <c r="M1408" s="127"/>
      <c r="N1408" s="133">
        <v>348</v>
      </c>
      <c r="O1408" s="133">
        <v>0</v>
      </c>
      <c r="P1408" s="127" t="s">
        <v>1369</v>
      </c>
    </row>
    <row r="1409" spans="1:16" ht="76.5">
      <c r="A1409" s="127">
        <v>310</v>
      </c>
      <c r="B1409" s="127"/>
      <c r="C1409" s="128" t="s">
        <v>808</v>
      </c>
      <c r="D1409" s="122">
        <v>42836</v>
      </c>
      <c r="E1409" s="123" t="s">
        <v>4176</v>
      </c>
      <c r="F1409" s="123" t="s">
        <v>11</v>
      </c>
      <c r="G1409" s="123">
        <v>884793</v>
      </c>
      <c r="H1409" s="127"/>
      <c r="I1409" s="131" t="s">
        <v>4177</v>
      </c>
      <c r="J1409" s="127"/>
      <c r="K1409" s="127"/>
      <c r="L1409" s="127"/>
      <c r="M1409" s="127"/>
      <c r="N1409" s="133">
        <v>50</v>
      </c>
      <c r="O1409" s="133">
        <v>0</v>
      </c>
      <c r="P1409" s="127" t="s">
        <v>1369</v>
      </c>
    </row>
    <row r="1410" spans="1:16" ht="51">
      <c r="A1410" s="127" t="s">
        <v>620</v>
      </c>
      <c r="B1410" s="127"/>
      <c r="C1410" s="128" t="s">
        <v>714</v>
      </c>
      <c r="D1410" s="122">
        <v>42836</v>
      </c>
      <c r="E1410" s="123" t="s">
        <v>4178</v>
      </c>
      <c r="F1410" s="123" t="s">
        <v>11</v>
      </c>
      <c r="G1410" s="123">
        <v>884839</v>
      </c>
      <c r="H1410" s="127"/>
      <c r="I1410" s="131" t="s">
        <v>4179</v>
      </c>
      <c r="J1410" s="127"/>
      <c r="K1410" s="127"/>
      <c r="L1410" s="127"/>
      <c r="M1410" s="127"/>
      <c r="N1410" s="133">
        <v>50</v>
      </c>
      <c r="O1410" s="133">
        <v>0</v>
      </c>
      <c r="P1410" s="127" t="s">
        <v>1369</v>
      </c>
    </row>
    <row r="1411" spans="1:16" ht="51">
      <c r="A1411" s="127">
        <v>513</v>
      </c>
      <c r="B1411" s="127"/>
      <c r="C1411" s="128" t="s">
        <v>201</v>
      </c>
      <c r="D1411" s="122">
        <v>42836</v>
      </c>
      <c r="E1411" s="123" t="s">
        <v>4180</v>
      </c>
      <c r="F1411" s="123" t="s">
        <v>15</v>
      </c>
      <c r="G1411" s="123">
        <v>420876</v>
      </c>
      <c r="H1411" s="127"/>
      <c r="I1411" s="131" t="s">
        <v>4101</v>
      </c>
      <c r="J1411" s="127"/>
      <c r="K1411" s="127"/>
      <c r="L1411" s="127"/>
      <c r="M1411" s="127"/>
      <c r="N1411" s="133">
        <v>50</v>
      </c>
      <c r="O1411" s="133">
        <v>0</v>
      </c>
      <c r="P1411" s="127" t="s">
        <v>1369</v>
      </c>
    </row>
    <row r="1412" spans="1:16" ht="76.5">
      <c r="A1412" s="127">
        <v>225</v>
      </c>
      <c r="B1412" s="127"/>
      <c r="C1412" s="128" t="s">
        <v>767</v>
      </c>
      <c r="D1412" s="122">
        <v>42836</v>
      </c>
      <c r="E1412" s="123" t="s">
        <v>4181</v>
      </c>
      <c r="F1412" s="123" t="s">
        <v>11</v>
      </c>
      <c r="G1412" s="123">
        <v>421014</v>
      </c>
      <c r="H1412" s="127"/>
      <c r="I1412" s="131" t="s">
        <v>4182</v>
      </c>
      <c r="J1412" s="127"/>
      <c r="K1412" s="127"/>
      <c r="L1412" s="127"/>
      <c r="M1412" s="127"/>
      <c r="N1412" s="133">
        <v>50</v>
      </c>
      <c r="O1412" s="133">
        <v>0</v>
      </c>
      <c r="P1412" s="127" t="s">
        <v>1369</v>
      </c>
    </row>
    <row r="1413" spans="1:16" ht="76.5">
      <c r="A1413" s="127">
        <v>225</v>
      </c>
      <c r="B1413" s="127"/>
      <c r="C1413" s="128" t="s">
        <v>767</v>
      </c>
      <c r="D1413" s="122">
        <v>42836</v>
      </c>
      <c r="E1413" s="123" t="s">
        <v>4183</v>
      </c>
      <c r="F1413" s="123" t="s">
        <v>11</v>
      </c>
      <c r="G1413" s="123">
        <v>421015</v>
      </c>
      <c r="H1413" s="127"/>
      <c r="I1413" s="131" t="s">
        <v>4184</v>
      </c>
      <c r="J1413" s="127"/>
      <c r="K1413" s="127"/>
      <c r="L1413" s="127"/>
      <c r="M1413" s="127"/>
      <c r="N1413" s="133">
        <v>50</v>
      </c>
      <c r="O1413" s="133">
        <v>0</v>
      </c>
      <c r="P1413" s="127" t="s">
        <v>1369</v>
      </c>
    </row>
    <row r="1414" spans="1:16" ht="76.5">
      <c r="A1414" s="127">
        <v>513</v>
      </c>
      <c r="B1414" s="127"/>
      <c r="C1414" s="128" t="s">
        <v>201</v>
      </c>
      <c r="D1414" s="122">
        <v>42836</v>
      </c>
      <c r="E1414" s="123" t="s">
        <v>4185</v>
      </c>
      <c r="F1414" s="123" t="s">
        <v>15</v>
      </c>
      <c r="G1414" s="123">
        <v>2060</v>
      </c>
      <c r="H1414" s="127"/>
      <c r="I1414" s="131" t="s">
        <v>4186</v>
      </c>
      <c r="J1414" s="127"/>
      <c r="K1414" s="127"/>
      <c r="L1414" s="127"/>
      <c r="M1414" s="127"/>
      <c r="N1414" s="133">
        <v>115676.95</v>
      </c>
      <c r="O1414" s="133">
        <v>0</v>
      </c>
      <c r="P1414" s="127" t="s">
        <v>1369</v>
      </c>
    </row>
    <row r="1415" spans="1:16" ht="76.5">
      <c r="A1415" s="127">
        <v>513</v>
      </c>
      <c r="B1415" s="127"/>
      <c r="C1415" s="128" t="s">
        <v>201</v>
      </c>
      <c r="D1415" s="122">
        <v>42836</v>
      </c>
      <c r="E1415" s="123" t="s">
        <v>4187</v>
      </c>
      <c r="F1415" s="123" t="s">
        <v>15</v>
      </c>
      <c r="G1415" s="123">
        <v>2059</v>
      </c>
      <c r="H1415" s="127"/>
      <c r="I1415" s="131" t="s">
        <v>4188</v>
      </c>
      <c r="J1415" s="127"/>
      <c r="K1415" s="127"/>
      <c r="L1415" s="127"/>
      <c r="M1415" s="127"/>
      <c r="N1415" s="133">
        <v>771.47</v>
      </c>
      <c r="O1415" s="133">
        <v>0</v>
      </c>
      <c r="P1415" s="127" t="s">
        <v>1369</v>
      </c>
    </row>
    <row r="1416" spans="1:16" ht="51">
      <c r="A1416" s="127">
        <v>513</v>
      </c>
      <c r="B1416" s="127"/>
      <c r="C1416" s="128" t="s">
        <v>201</v>
      </c>
      <c r="D1416" s="122">
        <v>42836</v>
      </c>
      <c r="E1416" s="123" t="s">
        <v>4189</v>
      </c>
      <c r="F1416" s="123" t="s">
        <v>15</v>
      </c>
      <c r="G1416" s="123">
        <v>421465</v>
      </c>
      <c r="H1416" s="127"/>
      <c r="I1416" s="131" t="s">
        <v>4190</v>
      </c>
      <c r="J1416" s="127"/>
      <c r="K1416" s="127"/>
      <c r="L1416" s="127"/>
      <c r="M1416" s="127"/>
      <c r="N1416" s="133">
        <v>50</v>
      </c>
      <c r="O1416" s="133">
        <v>0</v>
      </c>
      <c r="P1416" s="127" t="s">
        <v>1369</v>
      </c>
    </row>
    <row r="1417" spans="1:16" ht="51">
      <c r="A1417" s="127">
        <v>513</v>
      </c>
      <c r="B1417" s="127"/>
      <c r="C1417" s="128" t="s">
        <v>201</v>
      </c>
      <c r="D1417" s="122">
        <v>42836</v>
      </c>
      <c r="E1417" s="123" t="s">
        <v>4191</v>
      </c>
      <c r="F1417" s="123" t="s">
        <v>15</v>
      </c>
      <c r="G1417" s="123">
        <v>421603</v>
      </c>
      <c r="H1417" s="127"/>
      <c r="I1417" s="131" t="s">
        <v>4192</v>
      </c>
      <c r="J1417" s="127"/>
      <c r="K1417" s="127"/>
      <c r="L1417" s="127"/>
      <c r="M1417" s="127"/>
      <c r="N1417" s="133">
        <v>50</v>
      </c>
      <c r="O1417" s="133">
        <v>0</v>
      </c>
      <c r="P1417" s="127" t="s">
        <v>1369</v>
      </c>
    </row>
    <row r="1418" spans="1:16" ht="63.75">
      <c r="A1418" s="127" t="s">
        <v>621</v>
      </c>
      <c r="B1418" s="127"/>
      <c r="C1418" s="128" t="s">
        <v>715</v>
      </c>
      <c r="D1418" s="122">
        <v>42837</v>
      </c>
      <c r="E1418" s="123" t="s">
        <v>4193</v>
      </c>
      <c r="F1418" s="123" t="s">
        <v>6</v>
      </c>
      <c r="G1418" s="123">
        <v>824288</v>
      </c>
      <c r="H1418" s="127"/>
      <c r="I1418" s="131" t="s">
        <v>4194</v>
      </c>
      <c r="J1418" s="127"/>
      <c r="K1418" s="127"/>
      <c r="L1418" s="127"/>
      <c r="M1418" s="127"/>
      <c r="N1418" s="133">
        <v>0</v>
      </c>
      <c r="O1418" s="133">
        <v>58000</v>
      </c>
      <c r="P1418" s="127" t="s">
        <v>1369</v>
      </c>
    </row>
    <row r="1419" spans="1:16" ht="51">
      <c r="A1419" s="127" t="s">
        <v>620</v>
      </c>
      <c r="B1419" s="127"/>
      <c r="C1419" s="128" t="s">
        <v>714</v>
      </c>
      <c r="D1419" s="122">
        <v>42837</v>
      </c>
      <c r="E1419" s="123" t="s">
        <v>4195</v>
      </c>
      <c r="F1419" s="123" t="s">
        <v>6</v>
      </c>
      <c r="G1419" s="123">
        <v>824346</v>
      </c>
      <c r="H1419" s="127"/>
      <c r="I1419" s="131" t="s">
        <v>4196</v>
      </c>
      <c r="J1419" s="127"/>
      <c r="K1419" s="127"/>
      <c r="L1419" s="127"/>
      <c r="M1419" s="127"/>
      <c r="N1419" s="133">
        <v>0</v>
      </c>
      <c r="O1419" s="133">
        <v>14020.29</v>
      </c>
      <c r="P1419" s="127" t="s">
        <v>1369</v>
      </c>
    </row>
    <row r="1420" spans="1:16" ht="63.75">
      <c r="A1420" s="127">
        <v>586</v>
      </c>
      <c r="B1420" s="127"/>
      <c r="C1420" s="128" t="s">
        <v>223</v>
      </c>
      <c r="D1420" s="122">
        <v>42837</v>
      </c>
      <c r="E1420" s="123" t="s">
        <v>4197</v>
      </c>
      <c r="F1420" s="123" t="s">
        <v>6</v>
      </c>
      <c r="G1420" s="123">
        <v>884911</v>
      </c>
      <c r="H1420" s="127"/>
      <c r="I1420" s="131" t="s">
        <v>4198</v>
      </c>
      <c r="J1420" s="127"/>
      <c r="K1420" s="127"/>
      <c r="L1420" s="127"/>
      <c r="M1420" s="127"/>
      <c r="N1420" s="133">
        <v>0</v>
      </c>
      <c r="O1420" s="133">
        <v>16848.400000000001</v>
      </c>
      <c r="P1420" s="127" t="s">
        <v>14401</v>
      </c>
    </row>
    <row r="1421" spans="1:16" ht="63.75">
      <c r="A1421" s="127">
        <v>586</v>
      </c>
      <c r="B1421" s="127"/>
      <c r="C1421" s="128" t="s">
        <v>223</v>
      </c>
      <c r="D1421" s="122">
        <v>42837</v>
      </c>
      <c r="E1421" s="123" t="s">
        <v>4199</v>
      </c>
      <c r="F1421" s="123" t="s">
        <v>6</v>
      </c>
      <c r="G1421" s="123">
        <v>884911</v>
      </c>
      <c r="H1421" s="127"/>
      <c r="I1421" s="131" t="s">
        <v>4200</v>
      </c>
      <c r="J1421" s="127"/>
      <c r="K1421" s="127"/>
      <c r="L1421" s="127"/>
      <c r="M1421" s="127"/>
      <c r="N1421" s="133">
        <v>0</v>
      </c>
      <c r="O1421" s="133">
        <v>253977.78</v>
      </c>
      <c r="P1421" s="127" t="s">
        <v>1369</v>
      </c>
    </row>
    <row r="1422" spans="1:16" ht="63.75">
      <c r="A1422" s="127">
        <v>586</v>
      </c>
      <c r="B1422" s="127"/>
      <c r="C1422" s="128" t="s">
        <v>223</v>
      </c>
      <c r="D1422" s="122">
        <v>42837</v>
      </c>
      <c r="E1422" s="123" t="s">
        <v>4201</v>
      </c>
      <c r="F1422" s="123" t="s">
        <v>11</v>
      </c>
      <c r="G1422" s="123">
        <v>884911</v>
      </c>
      <c r="H1422" s="127"/>
      <c r="I1422" s="131" t="s">
        <v>4202</v>
      </c>
      <c r="J1422" s="127"/>
      <c r="K1422" s="127"/>
      <c r="L1422" s="127"/>
      <c r="M1422" s="127"/>
      <c r="N1422" s="133">
        <v>50</v>
      </c>
      <c r="O1422" s="133">
        <v>0</v>
      </c>
      <c r="P1422" s="127" t="s">
        <v>1369</v>
      </c>
    </row>
    <row r="1423" spans="1:16" ht="76.5">
      <c r="A1423" s="127">
        <v>25</v>
      </c>
      <c r="B1423" s="127"/>
      <c r="C1423" s="128" t="s">
        <v>695</v>
      </c>
      <c r="D1423" s="122">
        <v>42837</v>
      </c>
      <c r="E1423" s="123" t="s">
        <v>4203</v>
      </c>
      <c r="F1423" s="123" t="s">
        <v>15</v>
      </c>
      <c r="G1423" s="123">
        <v>2063</v>
      </c>
      <c r="H1423" s="127"/>
      <c r="I1423" s="131" t="s">
        <v>4204</v>
      </c>
      <c r="J1423" s="127"/>
      <c r="K1423" s="127"/>
      <c r="L1423" s="127"/>
      <c r="M1423" s="127"/>
      <c r="N1423" s="133">
        <v>638.59</v>
      </c>
      <c r="O1423" s="133">
        <v>0</v>
      </c>
      <c r="P1423" s="127" t="s">
        <v>1369</v>
      </c>
    </row>
    <row r="1424" spans="1:16" ht="51">
      <c r="A1424" s="127">
        <v>513</v>
      </c>
      <c r="B1424" s="127"/>
      <c r="C1424" s="128" t="s">
        <v>201</v>
      </c>
      <c r="D1424" s="122">
        <v>42837</v>
      </c>
      <c r="E1424" s="123" t="s">
        <v>4206</v>
      </c>
      <c r="F1424" s="123" t="s">
        <v>15</v>
      </c>
      <c r="G1424" s="123">
        <v>422563</v>
      </c>
      <c r="H1424" s="127"/>
      <c r="I1424" s="131" t="s">
        <v>4207</v>
      </c>
      <c r="J1424" s="127"/>
      <c r="K1424" s="127"/>
      <c r="L1424" s="127"/>
      <c r="M1424" s="127"/>
      <c r="N1424" s="133">
        <v>50</v>
      </c>
      <c r="O1424" s="133">
        <v>0</v>
      </c>
      <c r="P1424" s="127" t="s">
        <v>1369</v>
      </c>
    </row>
    <row r="1425" spans="1:16" ht="63.75">
      <c r="A1425" s="127">
        <v>513</v>
      </c>
      <c r="B1425" s="127"/>
      <c r="C1425" s="128" t="s">
        <v>201</v>
      </c>
      <c r="D1425" s="122">
        <v>42838</v>
      </c>
      <c r="E1425" s="123" t="s">
        <v>4208</v>
      </c>
      <c r="F1425" s="123" t="s">
        <v>15</v>
      </c>
      <c r="G1425" s="123">
        <v>2090</v>
      </c>
      <c r="H1425" s="127"/>
      <c r="I1425" s="131" t="s">
        <v>4209</v>
      </c>
      <c r="J1425" s="127"/>
      <c r="K1425" s="127"/>
      <c r="L1425" s="127"/>
      <c r="M1425" s="127"/>
      <c r="N1425" s="133">
        <v>325.5</v>
      </c>
      <c r="O1425" s="133">
        <v>0</v>
      </c>
      <c r="P1425" s="127" t="s">
        <v>1369</v>
      </c>
    </row>
    <row r="1426" spans="1:16" ht="89.25">
      <c r="A1426" s="127">
        <v>513</v>
      </c>
      <c r="B1426" s="127"/>
      <c r="C1426" s="128" t="s">
        <v>201</v>
      </c>
      <c r="D1426" s="122">
        <v>42838</v>
      </c>
      <c r="E1426" s="123" t="s">
        <v>4210</v>
      </c>
      <c r="F1426" s="123" t="s">
        <v>15</v>
      </c>
      <c r="G1426" s="123">
        <v>2091</v>
      </c>
      <c r="H1426" s="127"/>
      <c r="I1426" s="131" t="s">
        <v>4211</v>
      </c>
      <c r="J1426" s="127"/>
      <c r="K1426" s="127"/>
      <c r="L1426" s="127"/>
      <c r="M1426" s="127"/>
      <c r="N1426" s="133">
        <v>18523.23</v>
      </c>
      <c r="O1426" s="133">
        <v>0</v>
      </c>
      <c r="P1426" s="127" t="s">
        <v>1369</v>
      </c>
    </row>
    <row r="1427" spans="1:16" ht="89.25">
      <c r="A1427" s="127">
        <v>513</v>
      </c>
      <c r="B1427" s="127"/>
      <c r="C1427" s="128" t="s">
        <v>201</v>
      </c>
      <c r="D1427" s="122">
        <v>42838</v>
      </c>
      <c r="E1427" s="123" t="s">
        <v>4212</v>
      </c>
      <c r="F1427" s="123" t="s">
        <v>15</v>
      </c>
      <c r="G1427" s="123">
        <v>2092</v>
      </c>
      <c r="H1427" s="127"/>
      <c r="I1427" s="131" t="s">
        <v>4213</v>
      </c>
      <c r="J1427" s="127"/>
      <c r="K1427" s="127"/>
      <c r="L1427" s="127"/>
      <c r="M1427" s="127"/>
      <c r="N1427" s="133">
        <v>26562.6</v>
      </c>
      <c r="O1427" s="133">
        <v>0</v>
      </c>
      <c r="P1427" s="127" t="s">
        <v>1369</v>
      </c>
    </row>
    <row r="1428" spans="1:16" ht="89.25">
      <c r="A1428" s="127">
        <v>513</v>
      </c>
      <c r="B1428" s="127"/>
      <c r="C1428" s="128" t="s">
        <v>201</v>
      </c>
      <c r="D1428" s="122">
        <v>42838</v>
      </c>
      <c r="E1428" s="123" t="s">
        <v>4214</v>
      </c>
      <c r="F1428" s="123" t="s">
        <v>15</v>
      </c>
      <c r="G1428" s="123">
        <v>2088</v>
      </c>
      <c r="H1428" s="127"/>
      <c r="I1428" s="131" t="s">
        <v>4215</v>
      </c>
      <c r="J1428" s="127"/>
      <c r="K1428" s="127"/>
      <c r="L1428" s="127"/>
      <c r="M1428" s="127"/>
      <c r="N1428" s="133">
        <v>17996.169999999998</v>
      </c>
      <c r="O1428" s="133">
        <v>0</v>
      </c>
      <c r="P1428" s="127" t="s">
        <v>1369</v>
      </c>
    </row>
    <row r="1429" spans="1:16" ht="51">
      <c r="A1429" s="127" t="s">
        <v>621</v>
      </c>
      <c r="B1429" s="127"/>
      <c r="C1429" s="128" t="s">
        <v>715</v>
      </c>
      <c r="D1429" s="122">
        <v>42842</v>
      </c>
      <c r="E1429" s="123" t="s">
        <v>4216</v>
      </c>
      <c r="F1429" s="123" t="s">
        <v>6</v>
      </c>
      <c r="G1429" s="123">
        <v>425094</v>
      </c>
      <c r="H1429" s="127"/>
      <c r="I1429" s="131" t="s">
        <v>4217</v>
      </c>
      <c r="J1429" s="127"/>
      <c r="K1429" s="127"/>
      <c r="L1429" s="127"/>
      <c r="M1429" s="127"/>
      <c r="N1429" s="133">
        <v>0</v>
      </c>
      <c r="O1429" s="133">
        <v>2833259.12</v>
      </c>
      <c r="P1429" s="127" t="s">
        <v>1369</v>
      </c>
    </row>
    <row r="1430" spans="1:16" ht="51">
      <c r="A1430" s="127" t="s">
        <v>621</v>
      </c>
      <c r="B1430" s="127"/>
      <c r="C1430" s="128" t="s">
        <v>715</v>
      </c>
      <c r="D1430" s="122">
        <v>42842</v>
      </c>
      <c r="E1430" s="123" t="s">
        <v>4218</v>
      </c>
      <c r="F1430" s="123" t="s">
        <v>1413</v>
      </c>
      <c r="G1430" s="123">
        <v>13159872</v>
      </c>
      <c r="H1430" s="127"/>
      <c r="I1430" s="131" t="s">
        <v>4219</v>
      </c>
      <c r="J1430" s="127"/>
      <c r="K1430" s="127"/>
      <c r="L1430" s="127"/>
      <c r="M1430" s="127"/>
      <c r="N1430" s="133">
        <v>0</v>
      </c>
      <c r="O1430" s="133">
        <v>5774.16</v>
      </c>
      <c r="P1430" s="127" t="s">
        <v>1369</v>
      </c>
    </row>
    <row r="1431" spans="1:16" ht="51">
      <c r="A1431" s="127" t="s">
        <v>621</v>
      </c>
      <c r="B1431" s="127"/>
      <c r="C1431" s="128" t="s">
        <v>715</v>
      </c>
      <c r="D1431" s="122">
        <v>42842</v>
      </c>
      <c r="E1431" s="123" t="s">
        <v>4220</v>
      </c>
      <c r="F1431" s="123" t="s">
        <v>1413</v>
      </c>
      <c r="G1431" s="123">
        <v>13159941</v>
      </c>
      <c r="H1431" s="127"/>
      <c r="I1431" s="131" t="s">
        <v>4219</v>
      </c>
      <c r="J1431" s="127"/>
      <c r="K1431" s="127"/>
      <c r="L1431" s="127"/>
      <c r="M1431" s="127"/>
      <c r="N1431" s="133">
        <v>0</v>
      </c>
      <c r="O1431" s="133">
        <v>900.93</v>
      </c>
      <c r="P1431" s="127" t="s">
        <v>1369</v>
      </c>
    </row>
    <row r="1432" spans="1:16" ht="25.5">
      <c r="A1432" s="127" t="s">
        <v>621</v>
      </c>
      <c r="B1432" s="127"/>
      <c r="C1432" s="128" t="s">
        <v>715</v>
      </c>
      <c r="D1432" s="122">
        <v>42842</v>
      </c>
      <c r="E1432" s="123" t="s">
        <v>4221</v>
      </c>
      <c r="F1432" s="123" t="s">
        <v>13</v>
      </c>
      <c r="G1432" s="123">
        <v>45779</v>
      </c>
      <c r="H1432" s="127"/>
      <c r="I1432" s="131" t="s">
        <v>1255</v>
      </c>
      <c r="J1432" s="127"/>
      <c r="K1432" s="127"/>
      <c r="L1432" s="127"/>
      <c r="M1432" s="127"/>
      <c r="N1432" s="133">
        <v>137.81</v>
      </c>
      <c r="O1432" s="133">
        <v>0</v>
      </c>
      <c r="P1432" s="127" t="s">
        <v>1369</v>
      </c>
    </row>
    <row r="1433" spans="1:16" ht="51">
      <c r="A1433" s="127" t="s">
        <v>620</v>
      </c>
      <c r="B1433" s="127"/>
      <c r="C1433" s="128" t="s">
        <v>714</v>
      </c>
      <c r="D1433" s="122">
        <v>42842</v>
      </c>
      <c r="E1433" s="123" t="s">
        <v>4222</v>
      </c>
      <c r="F1433" s="123" t="s">
        <v>13</v>
      </c>
      <c r="G1433" s="123">
        <v>45783</v>
      </c>
      <c r="H1433" s="127"/>
      <c r="I1433" s="131" t="s">
        <v>1256</v>
      </c>
      <c r="J1433" s="127"/>
      <c r="K1433" s="127"/>
      <c r="L1433" s="127"/>
      <c r="M1433" s="127"/>
      <c r="N1433" s="133">
        <v>50</v>
      </c>
      <c r="O1433" s="133">
        <v>0</v>
      </c>
      <c r="P1433" s="127" t="s">
        <v>1369</v>
      </c>
    </row>
    <row r="1434" spans="1:16" ht="51">
      <c r="A1434" s="127" t="s">
        <v>621</v>
      </c>
      <c r="B1434" s="127"/>
      <c r="C1434" s="128" t="s">
        <v>715</v>
      </c>
      <c r="D1434" s="122">
        <v>42842</v>
      </c>
      <c r="E1434" s="123" t="s">
        <v>4223</v>
      </c>
      <c r="F1434" s="123" t="s">
        <v>11</v>
      </c>
      <c r="G1434" s="123">
        <v>9165</v>
      </c>
      <c r="H1434" s="127"/>
      <c r="I1434" s="131" t="s">
        <v>4224</v>
      </c>
      <c r="J1434" s="127"/>
      <c r="K1434" s="127"/>
      <c r="L1434" s="127"/>
      <c r="M1434" s="127"/>
      <c r="N1434" s="133">
        <v>270.82</v>
      </c>
      <c r="O1434" s="133">
        <v>0</v>
      </c>
      <c r="P1434" s="127" t="s">
        <v>1369</v>
      </c>
    </row>
    <row r="1435" spans="1:16" ht="63.75">
      <c r="A1435" s="127">
        <v>287</v>
      </c>
      <c r="B1435" s="127"/>
      <c r="C1435" s="128" t="s">
        <v>791</v>
      </c>
      <c r="D1435" s="122">
        <v>42842</v>
      </c>
      <c r="E1435" s="123" t="s">
        <v>4225</v>
      </c>
      <c r="F1435" s="123" t="s">
        <v>11</v>
      </c>
      <c r="G1435" s="123">
        <v>424538</v>
      </c>
      <c r="H1435" s="127"/>
      <c r="I1435" s="131" t="s">
        <v>4226</v>
      </c>
      <c r="J1435" s="127"/>
      <c r="K1435" s="127"/>
      <c r="L1435" s="127"/>
      <c r="M1435" s="127"/>
      <c r="N1435" s="133">
        <v>50</v>
      </c>
      <c r="O1435" s="133">
        <v>0</v>
      </c>
      <c r="P1435" s="127" t="s">
        <v>1369</v>
      </c>
    </row>
    <row r="1436" spans="1:16" ht="76.5">
      <c r="A1436" s="127" t="s">
        <v>621</v>
      </c>
      <c r="B1436" s="127"/>
      <c r="C1436" s="128" t="s">
        <v>715</v>
      </c>
      <c r="D1436" s="122">
        <v>42842</v>
      </c>
      <c r="E1436" s="123" t="s">
        <v>4227</v>
      </c>
      <c r="F1436" s="123" t="s">
        <v>11</v>
      </c>
      <c r="G1436" s="123">
        <v>424955</v>
      </c>
      <c r="H1436" s="127"/>
      <c r="I1436" s="131" t="s">
        <v>4228</v>
      </c>
      <c r="J1436" s="127"/>
      <c r="K1436" s="127"/>
      <c r="L1436" s="127"/>
      <c r="M1436" s="127"/>
      <c r="N1436" s="133">
        <v>50</v>
      </c>
      <c r="O1436" s="133">
        <v>0</v>
      </c>
      <c r="P1436" s="127" t="s">
        <v>1369</v>
      </c>
    </row>
    <row r="1437" spans="1:16" ht="51">
      <c r="A1437" s="127">
        <v>513</v>
      </c>
      <c r="B1437" s="127"/>
      <c r="C1437" s="128" t="s">
        <v>201</v>
      </c>
      <c r="D1437" s="122">
        <v>42842</v>
      </c>
      <c r="E1437" s="123" t="s">
        <v>4229</v>
      </c>
      <c r="F1437" s="123" t="s">
        <v>15</v>
      </c>
      <c r="G1437" s="123">
        <v>425208</v>
      </c>
      <c r="H1437" s="127"/>
      <c r="I1437" s="131" t="s">
        <v>4230</v>
      </c>
      <c r="J1437" s="127"/>
      <c r="K1437" s="127"/>
      <c r="L1437" s="127"/>
      <c r="M1437" s="127"/>
      <c r="N1437" s="133">
        <v>50</v>
      </c>
      <c r="O1437" s="133">
        <v>0</v>
      </c>
      <c r="P1437" s="127" t="s">
        <v>1369</v>
      </c>
    </row>
    <row r="1438" spans="1:16" ht="51">
      <c r="A1438" s="127">
        <v>513</v>
      </c>
      <c r="B1438" s="127"/>
      <c r="C1438" s="128" t="s">
        <v>201</v>
      </c>
      <c r="D1438" s="122">
        <v>42842</v>
      </c>
      <c r="E1438" s="123" t="s">
        <v>4231</v>
      </c>
      <c r="F1438" s="123" t="s">
        <v>15</v>
      </c>
      <c r="G1438" s="123">
        <v>425212</v>
      </c>
      <c r="H1438" s="127"/>
      <c r="I1438" s="131" t="s">
        <v>4232</v>
      </c>
      <c r="J1438" s="127"/>
      <c r="K1438" s="127"/>
      <c r="L1438" s="127"/>
      <c r="M1438" s="127"/>
      <c r="N1438" s="133">
        <v>50</v>
      </c>
      <c r="O1438" s="133">
        <v>0</v>
      </c>
      <c r="P1438" s="127" t="s">
        <v>1369</v>
      </c>
    </row>
    <row r="1439" spans="1:16" ht="63.75">
      <c r="A1439" s="127">
        <v>586</v>
      </c>
      <c r="B1439" s="127"/>
      <c r="C1439" s="128" t="s">
        <v>223</v>
      </c>
      <c r="D1439" s="122">
        <v>42842</v>
      </c>
      <c r="E1439" s="123" t="s">
        <v>4233</v>
      </c>
      <c r="F1439" s="123" t="s">
        <v>11</v>
      </c>
      <c r="G1439" s="123">
        <v>885042</v>
      </c>
      <c r="H1439" s="127"/>
      <c r="I1439" s="131" t="s">
        <v>4234</v>
      </c>
      <c r="J1439" s="127"/>
      <c r="K1439" s="127"/>
      <c r="L1439" s="127"/>
      <c r="M1439" s="127"/>
      <c r="N1439" s="133">
        <v>280.02</v>
      </c>
      <c r="O1439" s="133">
        <v>0</v>
      </c>
      <c r="P1439" s="127" t="s">
        <v>1369</v>
      </c>
    </row>
    <row r="1440" spans="1:16" ht="25.5">
      <c r="A1440" s="127" t="s">
        <v>621</v>
      </c>
      <c r="B1440" s="127"/>
      <c r="C1440" s="128" t="s">
        <v>715</v>
      </c>
      <c r="D1440" s="122">
        <v>42842</v>
      </c>
      <c r="E1440" s="123" t="s">
        <v>4235</v>
      </c>
      <c r="F1440" s="123" t="s">
        <v>13</v>
      </c>
      <c r="G1440" s="123">
        <v>45782</v>
      </c>
      <c r="H1440" s="127"/>
      <c r="I1440" s="131" t="s">
        <v>1255</v>
      </c>
      <c r="J1440" s="127"/>
      <c r="K1440" s="127"/>
      <c r="L1440" s="127"/>
      <c r="M1440" s="127"/>
      <c r="N1440" s="133">
        <v>8.36</v>
      </c>
      <c r="O1440" s="133">
        <v>0</v>
      </c>
      <c r="P1440" s="127" t="s">
        <v>1369</v>
      </c>
    </row>
    <row r="1441" spans="1:16" ht="63.75">
      <c r="A1441" s="127" t="s">
        <v>621</v>
      </c>
      <c r="B1441" s="127"/>
      <c r="C1441" s="128" t="s">
        <v>715</v>
      </c>
      <c r="D1441" s="122">
        <v>42843</v>
      </c>
      <c r="E1441" s="123" t="s">
        <v>4236</v>
      </c>
      <c r="F1441" s="123" t="s">
        <v>6</v>
      </c>
      <c r="G1441" s="123">
        <v>885116</v>
      </c>
      <c r="H1441" s="127"/>
      <c r="I1441" s="131" t="s">
        <v>4237</v>
      </c>
      <c r="J1441" s="127"/>
      <c r="K1441" s="127"/>
      <c r="L1441" s="127"/>
      <c r="M1441" s="127"/>
      <c r="N1441" s="133">
        <v>0</v>
      </c>
      <c r="O1441" s="133">
        <v>9699.84</v>
      </c>
      <c r="P1441" s="127" t="s">
        <v>1369</v>
      </c>
    </row>
    <row r="1442" spans="1:16" ht="76.5">
      <c r="A1442" s="127">
        <v>513</v>
      </c>
      <c r="B1442" s="127"/>
      <c r="C1442" s="128" t="s">
        <v>201</v>
      </c>
      <c r="D1442" s="122">
        <v>42843</v>
      </c>
      <c r="E1442" s="123" t="s">
        <v>4238</v>
      </c>
      <c r="F1442" s="123" t="s">
        <v>11</v>
      </c>
      <c r="G1442" s="123">
        <v>885087</v>
      </c>
      <c r="H1442" s="127"/>
      <c r="I1442" s="131" t="s">
        <v>4239</v>
      </c>
      <c r="J1442" s="127"/>
      <c r="K1442" s="127"/>
      <c r="L1442" s="127"/>
      <c r="M1442" s="127"/>
      <c r="N1442" s="133">
        <v>1161.8</v>
      </c>
      <c r="O1442" s="133">
        <v>0</v>
      </c>
      <c r="P1442" s="127" t="s">
        <v>1369</v>
      </c>
    </row>
    <row r="1443" spans="1:16" ht="89.25">
      <c r="A1443" s="127">
        <v>582</v>
      </c>
      <c r="B1443" s="127"/>
      <c r="C1443" s="128" t="s">
        <v>857</v>
      </c>
      <c r="D1443" s="122">
        <v>42843</v>
      </c>
      <c r="E1443" s="123" t="s">
        <v>4240</v>
      </c>
      <c r="F1443" s="123" t="s">
        <v>1263</v>
      </c>
      <c r="G1443" s="123">
        <v>2101</v>
      </c>
      <c r="H1443" s="127"/>
      <c r="I1443" s="131" t="s">
        <v>4241</v>
      </c>
      <c r="J1443" s="127"/>
      <c r="K1443" s="127"/>
      <c r="L1443" s="127"/>
      <c r="M1443" s="127"/>
      <c r="N1443" s="133">
        <v>119.27</v>
      </c>
      <c r="O1443" s="133">
        <v>0</v>
      </c>
      <c r="P1443" s="127" t="s">
        <v>1369</v>
      </c>
    </row>
    <row r="1444" spans="1:16" ht="89.25">
      <c r="A1444" s="127">
        <v>582</v>
      </c>
      <c r="B1444" s="127"/>
      <c r="C1444" s="128" t="s">
        <v>857</v>
      </c>
      <c r="D1444" s="122">
        <v>42843</v>
      </c>
      <c r="E1444" s="123" t="s">
        <v>4242</v>
      </c>
      <c r="F1444" s="123" t="s">
        <v>15</v>
      </c>
      <c r="G1444" s="123">
        <v>2101</v>
      </c>
      <c r="H1444" s="127"/>
      <c r="I1444" s="131" t="s">
        <v>4243</v>
      </c>
      <c r="J1444" s="127"/>
      <c r="K1444" s="127"/>
      <c r="L1444" s="127"/>
      <c r="M1444" s="127"/>
      <c r="N1444" s="133">
        <v>276.58999999999997</v>
      </c>
      <c r="O1444" s="133">
        <v>0</v>
      </c>
      <c r="P1444" s="127" t="s">
        <v>1369</v>
      </c>
    </row>
    <row r="1445" spans="1:16" ht="89.25">
      <c r="A1445" s="127">
        <v>513</v>
      </c>
      <c r="B1445" s="127"/>
      <c r="C1445" s="128" t="s">
        <v>201</v>
      </c>
      <c r="D1445" s="122">
        <v>42843</v>
      </c>
      <c r="E1445" s="123" t="s">
        <v>4244</v>
      </c>
      <c r="F1445" s="123" t="s">
        <v>15</v>
      </c>
      <c r="G1445" s="123">
        <v>2104</v>
      </c>
      <c r="H1445" s="127"/>
      <c r="I1445" s="131" t="s">
        <v>4245</v>
      </c>
      <c r="J1445" s="127"/>
      <c r="K1445" s="127"/>
      <c r="L1445" s="127"/>
      <c r="M1445" s="127"/>
      <c r="N1445" s="133">
        <v>284.47000000000003</v>
      </c>
      <c r="O1445" s="133">
        <v>0</v>
      </c>
      <c r="P1445" s="127" t="s">
        <v>1369</v>
      </c>
    </row>
    <row r="1446" spans="1:16" ht="51">
      <c r="A1446" s="127" t="s">
        <v>621</v>
      </c>
      <c r="B1446" s="127"/>
      <c r="C1446" s="128" t="s">
        <v>715</v>
      </c>
      <c r="D1446" s="122">
        <v>42843</v>
      </c>
      <c r="E1446" s="123" t="s">
        <v>4246</v>
      </c>
      <c r="F1446" s="123" t="s">
        <v>11</v>
      </c>
      <c r="G1446" s="123">
        <v>426106</v>
      </c>
      <c r="H1446" s="127"/>
      <c r="I1446" s="131" t="s">
        <v>4247</v>
      </c>
      <c r="J1446" s="127"/>
      <c r="K1446" s="127"/>
      <c r="L1446" s="127"/>
      <c r="M1446" s="127"/>
      <c r="N1446" s="133">
        <v>460.93</v>
      </c>
      <c r="O1446" s="133">
        <v>0</v>
      </c>
      <c r="P1446" s="127" t="s">
        <v>1369</v>
      </c>
    </row>
    <row r="1447" spans="1:16" ht="63.75">
      <c r="A1447" s="127" t="s">
        <v>621</v>
      </c>
      <c r="B1447" s="127"/>
      <c r="C1447" s="128" t="s">
        <v>715</v>
      </c>
      <c r="D1447" s="122">
        <v>42844</v>
      </c>
      <c r="E1447" s="123" t="s">
        <v>4248</v>
      </c>
      <c r="F1447" s="123" t="s">
        <v>6</v>
      </c>
      <c r="G1447" s="123">
        <v>826649</v>
      </c>
      <c r="H1447" s="127"/>
      <c r="I1447" s="131" t="s">
        <v>4249</v>
      </c>
      <c r="J1447" s="127"/>
      <c r="K1447" s="127"/>
      <c r="L1447" s="127"/>
      <c r="M1447" s="127"/>
      <c r="N1447" s="133">
        <v>0</v>
      </c>
      <c r="O1447" s="133">
        <v>408000</v>
      </c>
      <c r="P1447" s="127" t="s">
        <v>1369</v>
      </c>
    </row>
    <row r="1448" spans="1:16" ht="51">
      <c r="A1448" s="127">
        <v>513</v>
      </c>
      <c r="B1448" s="127"/>
      <c r="C1448" s="128" t="s">
        <v>201</v>
      </c>
      <c r="D1448" s="122">
        <v>42844</v>
      </c>
      <c r="E1448" s="123" t="s">
        <v>4250</v>
      </c>
      <c r="F1448" s="123" t="s">
        <v>15</v>
      </c>
      <c r="G1448" s="123">
        <v>426659</v>
      </c>
      <c r="H1448" s="127"/>
      <c r="I1448" s="131" t="s">
        <v>4251</v>
      </c>
      <c r="J1448" s="127"/>
      <c r="K1448" s="127"/>
      <c r="L1448" s="127"/>
      <c r="M1448" s="127"/>
      <c r="N1448" s="133">
        <v>50</v>
      </c>
      <c r="O1448" s="133">
        <v>0</v>
      </c>
      <c r="P1448" s="127" t="s">
        <v>1369</v>
      </c>
    </row>
    <row r="1449" spans="1:16" ht="51">
      <c r="A1449" s="127">
        <v>513</v>
      </c>
      <c r="B1449" s="127"/>
      <c r="C1449" s="128" t="s">
        <v>201</v>
      </c>
      <c r="D1449" s="122">
        <v>42844</v>
      </c>
      <c r="E1449" s="123" t="s">
        <v>4252</v>
      </c>
      <c r="F1449" s="123" t="s">
        <v>15</v>
      </c>
      <c r="G1449" s="123">
        <v>426661</v>
      </c>
      <c r="H1449" s="127"/>
      <c r="I1449" s="131" t="s">
        <v>4253</v>
      </c>
      <c r="J1449" s="127"/>
      <c r="K1449" s="127"/>
      <c r="L1449" s="127"/>
      <c r="M1449" s="127"/>
      <c r="N1449" s="133">
        <v>50</v>
      </c>
      <c r="O1449" s="133">
        <v>0</v>
      </c>
      <c r="P1449" s="127" t="s">
        <v>1369</v>
      </c>
    </row>
    <row r="1450" spans="1:16" ht="76.5">
      <c r="A1450" s="127">
        <v>526</v>
      </c>
      <c r="B1450" s="127"/>
      <c r="C1450" s="128" t="s">
        <v>847</v>
      </c>
      <c r="D1450" s="122">
        <v>42844</v>
      </c>
      <c r="E1450" s="123" t="s">
        <v>4254</v>
      </c>
      <c r="F1450" s="123" t="s">
        <v>15</v>
      </c>
      <c r="G1450" s="123">
        <v>2116</v>
      </c>
      <c r="H1450" s="127"/>
      <c r="I1450" s="131" t="s">
        <v>4255</v>
      </c>
      <c r="J1450" s="127"/>
      <c r="K1450" s="127"/>
      <c r="L1450" s="127"/>
      <c r="M1450" s="127"/>
      <c r="N1450" s="133">
        <v>486.78</v>
      </c>
      <c r="O1450" s="133">
        <v>0</v>
      </c>
      <c r="P1450" s="127" t="s">
        <v>1369</v>
      </c>
    </row>
    <row r="1451" spans="1:16" ht="76.5">
      <c r="A1451" s="127">
        <v>526</v>
      </c>
      <c r="B1451" s="127"/>
      <c r="C1451" s="128" t="s">
        <v>847</v>
      </c>
      <c r="D1451" s="122">
        <v>42844</v>
      </c>
      <c r="E1451" s="123" t="s">
        <v>4256</v>
      </c>
      <c r="F1451" s="123" t="s">
        <v>15</v>
      </c>
      <c r="G1451" s="123">
        <v>2117</v>
      </c>
      <c r="H1451" s="127"/>
      <c r="I1451" s="131" t="s">
        <v>4257</v>
      </c>
      <c r="J1451" s="127"/>
      <c r="K1451" s="127"/>
      <c r="L1451" s="127"/>
      <c r="M1451" s="127"/>
      <c r="N1451" s="133">
        <v>486.78</v>
      </c>
      <c r="O1451" s="133">
        <v>0</v>
      </c>
      <c r="P1451" s="127" t="s">
        <v>1369</v>
      </c>
    </row>
    <row r="1452" spans="1:16" ht="76.5">
      <c r="A1452" s="127">
        <v>526</v>
      </c>
      <c r="B1452" s="127"/>
      <c r="C1452" s="128" t="s">
        <v>847</v>
      </c>
      <c r="D1452" s="122">
        <v>42844</v>
      </c>
      <c r="E1452" s="123" t="s">
        <v>4258</v>
      </c>
      <c r="F1452" s="123" t="s">
        <v>15</v>
      </c>
      <c r="G1452" s="123">
        <v>2114</v>
      </c>
      <c r="H1452" s="127"/>
      <c r="I1452" s="131" t="s">
        <v>4259</v>
      </c>
      <c r="J1452" s="127"/>
      <c r="K1452" s="127"/>
      <c r="L1452" s="127"/>
      <c r="M1452" s="127"/>
      <c r="N1452" s="133">
        <v>376.47</v>
      </c>
      <c r="O1452" s="133">
        <v>0</v>
      </c>
      <c r="P1452" s="127" t="s">
        <v>1369</v>
      </c>
    </row>
    <row r="1453" spans="1:16" ht="89.25">
      <c r="A1453" s="127">
        <v>526</v>
      </c>
      <c r="B1453" s="127"/>
      <c r="C1453" s="128" t="s">
        <v>847</v>
      </c>
      <c r="D1453" s="122">
        <v>42844</v>
      </c>
      <c r="E1453" s="123" t="s">
        <v>4260</v>
      </c>
      <c r="F1453" s="123" t="s">
        <v>15</v>
      </c>
      <c r="G1453" s="123">
        <v>2115</v>
      </c>
      <c r="H1453" s="127"/>
      <c r="I1453" s="131" t="s">
        <v>4261</v>
      </c>
      <c r="J1453" s="127"/>
      <c r="K1453" s="127"/>
      <c r="L1453" s="127"/>
      <c r="M1453" s="127"/>
      <c r="N1453" s="133">
        <v>376.47</v>
      </c>
      <c r="O1453" s="133">
        <v>0</v>
      </c>
      <c r="P1453" s="127" t="s">
        <v>1369</v>
      </c>
    </row>
    <row r="1454" spans="1:16" ht="76.5">
      <c r="A1454" s="127" t="s">
        <v>620</v>
      </c>
      <c r="B1454" s="127"/>
      <c r="C1454" s="128" t="s">
        <v>714</v>
      </c>
      <c r="D1454" s="122">
        <v>42844</v>
      </c>
      <c r="E1454" s="123" t="s">
        <v>4262</v>
      </c>
      <c r="F1454" s="123" t="s">
        <v>15</v>
      </c>
      <c r="G1454" s="123">
        <v>2113</v>
      </c>
      <c r="H1454" s="127"/>
      <c r="I1454" s="131" t="s">
        <v>4263</v>
      </c>
      <c r="J1454" s="127"/>
      <c r="K1454" s="127"/>
      <c r="L1454" s="127"/>
      <c r="M1454" s="127"/>
      <c r="N1454" s="133">
        <v>453.16</v>
      </c>
      <c r="O1454" s="133">
        <v>0</v>
      </c>
      <c r="P1454" s="127" t="s">
        <v>1369</v>
      </c>
    </row>
    <row r="1455" spans="1:16" ht="76.5">
      <c r="A1455" s="127" t="s">
        <v>620</v>
      </c>
      <c r="B1455" s="127"/>
      <c r="C1455" s="128" t="s">
        <v>714</v>
      </c>
      <c r="D1455" s="122">
        <v>42844</v>
      </c>
      <c r="E1455" s="123" t="s">
        <v>4264</v>
      </c>
      <c r="F1455" s="123" t="s">
        <v>15</v>
      </c>
      <c r="G1455" s="123">
        <v>2112</v>
      </c>
      <c r="H1455" s="127"/>
      <c r="I1455" s="131" t="s">
        <v>4265</v>
      </c>
      <c r="J1455" s="127"/>
      <c r="K1455" s="127"/>
      <c r="L1455" s="127"/>
      <c r="M1455" s="127"/>
      <c r="N1455" s="133">
        <v>350.26</v>
      </c>
      <c r="O1455" s="133">
        <v>0</v>
      </c>
      <c r="P1455" s="127" t="s">
        <v>1369</v>
      </c>
    </row>
    <row r="1456" spans="1:16" ht="51">
      <c r="A1456" s="127">
        <v>513</v>
      </c>
      <c r="B1456" s="127"/>
      <c r="C1456" s="128" t="s">
        <v>201</v>
      </c>
      <c r="D1456" s="122">
        <v>42844</v>
      </c>
      <c r="E1456" s="123" t="s">
        <v>4266</v>
      </c>
      <c r="F1456" s="123" t="s">
        <v>15</v>
      </c>
      <c r="G1456" s="123">
        <v>427390</v>
      </c>
      <c r="H1456" s="127"/>
      <c r="I1456" s="131" t="s">
        <v>4119</v>
      </c>
      <c r="J1456" s="127"/>
      <c r="K1456" s="127"/>
      <c r="L1456" s="127"/>
      <c r="M1456" s="127"/>
      <c r="N1456" s="133">
        <v>50</v>
      </c>
      <c r="O1456" s="133">
        <v>0</v>
      </c>
      <c r="P1456" s="127" t="s">
        <v>1369</v>
      </c>
    </row>
    <row r="1457" spans="1:16" ht="51">
      <c r="A1457" s="127">
        <v>513</v>
      </c>
      <c r="B1457" s="127"/>
      <c r="C1457" s="128" t="s">
        <v>201</v>
      </c>
      <c r="D1457" s="122">
        <v>42844</v>
      </c>
      <c r="E1457" s="123" t="s">
        <v>4267</v>
      </c>
      <c r="F1457" s="123" t="s">
        <v>15</v>
      </c>
      <c r="G1457" s="123">
        <v>427532</v>
      </c>
      <c r="H1457" s="127"/>
      <c r="I1457" s="131" t="s">
        <v>4268</v>
      </c>
      <c r="J1457" s="127"/>
      <c r="K1457" s="127"/>
      <c r="L1457" s="127"/>
      <c r="M1457" s="127"/>
      <c r="N1457" s="133">
        <v>50</v>
      </c>
      <c r="O1457" s="133">
        <v>0</v>
      </c>
      <c r="P1457" s="127" t="s">
        <v>1369</v>
      </c>
    </row>
    <row r="1458" spans="1:16" ht="51">
      <c r="A1458" s="127">
        <v>513</v>
      </c>
      <c r="B1458" s="127"/>
      <c r="C1458" s="128" t="s">
        <v>201</v>
      </c>
      <c r="D1458" s="122">
        <v>42844</v>
      </c>
      <c r="E1458" s="123" t="s">
        <v>4269</v>
      </c>
      <c r="F1458" s="123" t="s">
        <v>15</v>
      </c>
      <c r="G1458" s="123">
        <v>427534</v>
      </c>
      <c r="H1458" s="127"/>
      <c r="I1458" s="131" t="s">
        <v>4270</v>
      </c>
      <c r="J1458" s="127"/>
      <c r="K1458" s="127"/>
      <c r="L1458" s="127"/>
      <c r="M1458" s="127"/>
      <c r="N1458" s="133">
        <v>50</v>
      </c>
      <c r="O1458" s="133">
        <v>0</v>
      </c>
      <c r="P1458" s="127" t="s">
        <v>1369</v>
      </c>
    </row>
    <row r="1459" spans="1:16" ht="51">
      <c r="A1459" s="127">
        <v>513</v>
      </c>
      <c r="B1459" s="127"/>
      <c r="C1459" s="128" t="s">
        <v>201</v>
      </c>
      <c r="D1459" s="122">
        <v>42844</v>
      </c>
      <c r="E1459" s="123" t="s">
        <v>4271</v>
      </c>
      <c r="F1459" s="123" t="s">
        <v>15</v>
      </c>
      <c r="G1459" s="123">
        <v>427536</v>
      </c>
      <c r="H1459" s="127"/>
      <c r="I1459" s="131" t="s">
        <v>4272</v>
      </c>
      <c r="J1459" s="127"/>
      <c r="K1459" s="127"/>
      <c r="L1459" s="127"/>
      <c r="M1459" s="127"/>
      <c r="N1459" s="133">
        <v>50</v>
      </c>
      <c r="O1459" s="133">
        <v>0</v>
      </c>
      <c r="P1459" s="127" t="s">
        <v>1369</v>
      </c>
    </row>
    <row r="1460" spans="1:16" ht="51">
      <c r="A1460" s="127" t="s">
        <v>620</v>
      </c>
      <c r="B1460" s="127"/>
      <c r="C1460" s="128" t="s">
        <v>714</v>
      </c>
      <c r="D1460" s="122">
        <v>42845</v>
      </c>
      <c r="E1460" s="123" t="s">
        <v>4273</v>
      </c>
      <c r="F1460" s="123" t="s">
        <v>6</v>
      </c>
      <c r="G1460" s="123">
        <v>827310</v>
      </c>
      <c r="H1460" s="127"/>
      <c r="I1460" s="131" t="s">
        <v>4274</v>
      </c>
      <c r="J1460" s="127"/>
      <c r="K1460" s="127"/>
      <c r="L1460" s="127"/>
      <c r="M1460" s="127"/>
      <c r="N1460" s="133">
        <v>0</v>
      </c>
      <c r="O1460" s="133">
        <v>1075.51</v>
      </c>
      <c r="P1460" s="127" t="s">
        <v>1369</v>
      </c>
    </row>
    <row r="1461" spans="1:16" ht="76.5">
      <c r="A1461" s="127">
        <v>513</v>
      </c>
      <c r="B1461" s="127"/>
      <c r="C1461" s="128" t="s">
        <v>201</v>
      </c>
      <c r="D1461" s="122">
        <v>42845</v>
      </c>
      <c r="E1461" s="123" t="s">
        <v>4275</v>
      </c>
      <c r="F1461" s="123" t="s">
        <v>15</v>
      </c>
      <c r="G1461" s="123">
        <v>2118</v>
      </c>
      <c r="H1461" s="127"/>
      <c r="I1461" s="131" t="s">
        <v>4276</v>
      </c>
      <c r="J1461" s="127"/>
      <c r="K1461" s="127"/>
      <c r="L1461" s="127"/>
      <c r="M1461" s="127"/>
      <c r="N1461" s="133">
        <v>542.54999999999995</v>
      </c>
      <c r="O1461" s="133">
        <v>0</v>
      </c>
      <c r="P1461" s="127" t="s">
        <v>1369</v>
      </c>
    </row>
    <row r="1462" spans="1:16" ht="38.25">
      <c r="A1462" s="127">
        <v>273</v>
      </c>
      <c r="B1462" s="127"/>
      <c r="C1462" s="128" t="s">
        <v>789</v>
      </c>
      <c r="D1462" s="122">
        <v>42846</v>
      </c>
      <c r="E1462" s="123" t="s">
        <v>4277</v>
      </c>
      <c r="F1462" s="123" t="s">
        <v>6</v>
      </c>
      <c r="G1462" s="123">
        <v>827469</v>
      </c>
      <c r="H1462" s="127"/>
      <c r="I1462" s="131" t="s">
        <v>4278</v>
      </c>
      <c r="J1462" s="127"/>
      <c r="K1462" s="127"/>
      <c r="L1462" s="127"/>
      <c r="M1462" s="127"/>
      <c r="N1462" s="133">
        <v>0</v>
      </c>
      <c r="O1462" s="133">
        <v>147892</v>
      </c>
      <c r="P1462" s="127" t="s">
        <v>1369</v>
      </c>
    </row>
    <row r="1463" spans="1:16" ht="63.75">
      <c r="A1463" s="127" t="s">
        <v>621</v>
      </c>
      <c r="B1463" s="127"/>
      <c r="C1463" s="128" t="s">
        <v>715</v>
      </c>
      <c r="D1463" s="122">
        <v>42846</v>
      </c>
      <c r="E1463" s="123" t="s">
        <v>4279</v>
      </c>
      <c r="F1463" s="123" t="s">
        <v>6</v>
      </c>
      <c r="G1463" s="123">
        <v>827710</v>
      </c>
      <c r="H1463" s="127"/>
      <c r="I1463" s="131" t="s">
        <v>4280</v>
      </c>
      <c r="J1463" s="127"/>
      <c r="K1463" s="127"/>
      <c r="L1463" s="127"/>
      <c r="M1463" s="127"/>
      <c r="N1463" s="133">
        <v>0</v>
      </c>
      <c r="O1463" s="133">
        <v>20000</v>
      </c>
      <c r="P1463" s="127" t="s">
        <v>1369</v>
      </c>
    </row>
    <row r="1464" spans="1:16" ht="51">
      <c r="A1464" s="127" t="s">
        <v>620</v>
      </c>
      <c r="B1464" s="127"/>
      <c r="C1464" s="128" t="s">
        <v>714</v>
      </c>
      <c r="D1464" s="122">
        <v>42846</v>
      </c>
      <c r="E1464" s="123" t="s">
        <v>4281</v>
      </c>
      <c r="F1464" s="123" t="s">
        <v>6</v>
      </c>
      <c r="G1464" s="123">
        <v>827818</v>
      </c>
      <c r="H1464" s="127"/>
      <c r="I1464" s="131" t="s">
        <v>4282</v>
      </c>
      <c r="J1464" s="127"/>
      <c r="K1464" s="127"/>
      <c r="L1464" s="127"/>
      <c r="M1464" s="127"/>
      <c r="N1464" s="133">
        <v>0</v>
      </c>
      <c r="O1464" s="133">
        <v>205717.76000000001</v>
      </c>
      <c r="P1464" s="127" t="s">
        <v>1369</v>
      </c>
    </row>
    <row r="1465" spans="1:16" ht="89.25">
      <c r="A1465" s="127" t="s">
        <v>620</v>
      </c>
      <c r="B1465" s="127"/>
      <c r="C1465" s="128" t="s">
        <v>714</v>
      </c>
      <c r="D1465" s="122">
        <v>42846</v>
      </c>
      <c r="E1465" s="123" t="s">
        <v>4283</v>
      </c>
      <c r="F1465" s="123" t="s">
        <v>11</v>
      </c>
      <c r="G1465" s="123">
        <v>885477</v>
      </c>
      <c r="H1465" s="127"/>
      <c r="I1465" s="131" t="s">
        <v>4284</v>
      </c>
      <c r="J1465" s="127"/>
      <c r="K1465" s="127"/>
      <c r="L1465" s="127"/>
      <c r="M1465" s="127"/>
      <c r="N1465" s="133">
        <v>50</v>
      </c>
      <c r="O1465" s="133">
        <v>0</v>
      </c>
      <c r="P1465" s="127" t="s">
        <v>1369</v>
      </c>
    </row>
    <row r="1466" spans="1:16" ht="76.5">
      <c r="A1466" s="127">
        <v>513</v>
      </c>
      <c r="B1466" s="127"/>
      <c r="C1466" s="128" t="s">
        <v>201</v>
      </c>
      <c r="D1466" s="122">
        <v>42846</v>
      </c>
      <c r="E1466" s="123" t="s">
        <v>4285</v>
      </c>
      <c r="F1466" s="123" t="s">
        <v>13</v>
      </c>
      <c r="G1466" s="123">
        <v>885483</v>
      </c>
      <c r="H1466" s="127"/>
      <c r="I1466" s="131" t="s">
        <v>4286</v>
      </c>
      <c r="J1466" s="127"/>
      <c r="K1466" s="127"/>
      <c r="L1466" s="127"/>
      <c r="M1466" s="127"/>
      <c r="N1466" s="133">
        <v>84703.2</v>
      </c>
      <c r="O1466" s="133">
        <v>0</v>
      </c>
      <c r="P1466" s="127" t="s">
        <v>1369</v>
      </c>
    </row>
    <row r="1467" spans="1:16" ht="76.5">
      <c r="A1467" s="127">
        <v>25</v>
      </c>
      <c r="B1467" s="127"/>
      <c r="C1467" s="128" t="s">
        <v>695</v>
      </c>
      <c r="D1467" s="122">
        <v>42846</v>
      </c>
      <c r="E1467" s="123" t="s">
        <v>4287</v>
      </c>
      <c r="F1467" s="123" t="s">
        <v>15</v>
      </c>
      <c r="G1467" s="123">
        <v>2125</v>
      </c>
      <c r="H1467" s="127"/>
      <c r="I1467" s="131" t="s">
        <v>4288</v>
      </c>
      <c r="J1467" s="127"/>
      <c r="K1467" s="127"/>
      <c r="L1467" s="127"/>
      <c r="M1467" s="127"/>
      <c r="N1467" s="133">
        <v>50</v>
      </c>
      <c r="O1467" s="133">
        <v>0</v>
      </c>
      <c r="P1467" s="127" t="s">
        <v>1369</v>
      </c>
    </row>
    <row r="1468" spans="1:16" ht="51">
      <c r="A1468" s="127">
        <v>513</v>
      </c>
      <c r="B1468" s="127"/>
      <c r="C1468" s="128" t="s">
        <v>201</v>
      </c>
      <c r="D1468" s="122">
        <v>42846</v>
      </c>
      <c r="E1468" s="123" t="s">
        <v>4289</v>
      </c>
      <c r="F1468" s="123" t="s">
        <v>15</v>
      </c>
      <c r="G1468" s="123">
        <v>428877</v>
      </c>
      <c r="H1468" s="127"/>
      <c r="I1468" s="131" t="s">
        <v>1285</v>
      </c>
      <c r="J1468" s="127"/>
      <c r="K1468" s="127"/>
      <c r="L1468" s="127"/>
      <c r="M1468" s="127"/>
      <c r="N1468" s="133">
        <v>50</v>
      </c>
      <c r="O1468" s="133">
        <v>0</v>
      </c>
      <c r="P1468" s="127" t="s">
        <v>1369</v>
      </c>
    </row>
    <row r="1469" spans="1:16" ht="76.5">
      <c r="A1469" s="127">
        <v>526</v>
      </c>
      <c r="B1469" s="127"/>
      <c r="C1469" s="128" t="s">
        <v>847</v>
      </c>
      <c r="D1469" s="122">
        <v>42846</v>
      </c>
      <c r="E1469" s="123" t="s">
        <v>4290</v>
      </c>
      <c r="F1469" s="123" t="s">
        <v>15</v>
      </c>
      <c r="G1469" s="123">
        <v>2128</v>
      </c>
      <c r="H1469" s="127"/>
      <c r="I1469" s="131" t="s">
        <v>4291</v>
      </c>
      <c r="J1469" s="127"/>
      <c r="K1469" s="127"/>
      <c r="L1469" s="127"/>
      <c r="M1469" s="127"/>
      <c r="N1469" s="133">
        <v>486.78</v>
      </c>
      <c r="O1469" s="133">
        <v>0</v>
      </c>
      <c r="P1469" s="127" t="s">
        <v>1369</v>
      </c>
    </row>
    <row r="1470" spans="1:16" ht="76.5">
      <c r="A1470" s="127">
        <v>526</v>
      </c>
      <c r="B1470" s="127"/>
      <c r="C1470" s="128" t="s">
        <v>847</v>
      </c>
      <c r="D1470" s="122">
        <v>42846</v>
      </c>
      <c r="E1470" s="123" t="s">
        <v>4292</v>
      </c>
      <c r="F1470" s="123" t="s">
        <v>15</v>
      </c>
      <c r="G1470" s="123">
        <v>2129</v>
      </c>
      <c r="H1470" s="127"/>
      <c r="I1470" s="131" t="s">
        <v>4293</v>
      </c>
      <c r="J1470" s="127"/>
      <c r="K1470" s="127"/>
      <c r="L1470" s="127"/>
      <c r="M1470" s="127"/>
      <c r="N1470" s="133">
        <v>376.47</v>
      </c>
      <c r="O1470" s="133">
        <v>0</v>
      </c>
      <c r="P1470" s="127" t="s">
        <v>1369</v>
      </c>
    </row>
    <row r="1471" spans="1:16" ht="63.75">
      <c r="A1471" s="127" t="s">
        <v>620</v>
      </c>
      <c r="B1471" s="127"/>
      <c r="C1471" s="128" t="s">
        <v>714</v>
      </c>
      <c r="D1471" s="122">
        <v>42849</v>
      </c>
      <c r="E1471" s="123" t="s">
        <v>4294</v>
      </c>
      <c r="F1471" s="123" t="s">
        <v>1413</v>
      </c>
      <c r="G1471" s="123">
        <v>13288080</v>
      </c>
      <c r="H1471" s="127"/>
      <c r="I1471" s="131" t="s">
        <v>4295</v>
      </c>
      <c r="J1471" s="127"/>
      <c r="K1471" s="127"/>
      <c r="L1471" s="127"/>
      <c r="M1471" s="127"/>
      <c r="N1471" s="133">
        <v>0</v>
      </c>
      <c r="O1471" s="133">
        <v>7963.12</v>
      </c>
      <c r="P1471" s="127" t="s">
        <v>1369</v>
      </c>
    </row>
    <row r="1472" spans="1:16" ht="63.75">
      <c r="A1472" s="127" t="s">
        <v>621</v>
      </c>
      <c r="B1472" s="127"/>
      <c r="C1472" s="128" t="s">
        <v>715</v>
      </c>
      <c r="D1472" s="122">
        <v>42849</v>
      </c>
      <c r="E1472" s="123" t="s">
        <v>4296</v>
      </c>
      <c r="F1472" s="123" t="s">
        <v>6</v>
      </c>
      <c r="G1472" s="123">
        <v>828415</v>
      </c>
      <c r="H1472" s="127"/>
      <c r="I1472" s="131" t="s">
        <v>4297</v>
      </c>
      <c r="J1472" s="127"/>
      <c r="K1472" s="127"/>
      <c r="L1472" s="127"/>
      <c r="M1472" s="127"/>
      <c r="N1472" s="133">
        <v>0</v>
      </c>
      <c r="O1472" s="133">
        <v>117000</v>
      </c>
      <c r="P1472" s="127" t="s">
        <v>1369</v>
      </c>
    </row>
    <row r="1473" spans="1:16" ht="63.75">
      <c r="A1473" s="127" t="s">
        <v>621</v>
      </c>
      <c r="B1473" s="127"/>
      <c r="C1473" s="128" t="s">
        <v>715</v>
      </c>
      <c r="D1473" s="122">
        <v>42849</v>
      </c>
      <c r="E1473" s="123" t="s">
        <v>4298</v>
      </c>
      <c r="F1473" s="123" t="s">
        <v>6</v>
      </c>
      <c r="G1473" s="123">
        <v>828441</v>
      </c>
      <c r="H1473" s="127"/>
      <c r="I1473" s="131" t="s">
        <v>4299</v>
      </c>
      <c r="J1473" s="127"/>
      <c r="K1473" s="127"/>
      <c r="L1473" s="127"/>
      <c r="M1473" s="127"/>
      <c r="N1473" s="133">
        <v>0</v>
      </c>
      <c r="O1473" s="133">
        <v>2100</v>
      </c>
      <c r="P1473" s="127" t="s">
        <v>1369</v>
      </c>
    </row>
    <row r="1474" spans="1:16" ht="76.5">
      <c r="A1474" s="127" t="s">
        <v>620</v>
      </c>
      <c r="B1474" s="127"/>
      <c r="C1474" s="128" t="s">
        <v>714</v>
      </c>
      <c r="D1474" s="122">
        <v>42849</v>
      </c>
      <c r="E1474" s="123" t="s">
        <v>4300</v>
      </c>
      <c r="F1474" s="123" t="s">
        <v>11</v>
      </c>
      <c r="G1474" s="123">
        <v>885522</v>
      </c>
      <c r="H1474" s="127"/>
      <c r="I1474" s="131" t="s">
        <v>4301</v>
      </c>
      <c r="J1474" s="127"/>
      <c r="K1474" s="127"/>
      <c r="L1474" s="127"/>
      <c r="M1474" s="127"/>
      <c r="N1474" s="133">
        <v>50</v>
      </c>
      <c r="O1474" s="133">
        <v>0</v>
      </c>
      <c r="P1474" s="127" t="s">
        <v>1369</v>
      </c>
    </row>
    <row r="1475" spans="1:16" ht="76.5">
      <c r="A1475" s="127">
        <v>513</v>
      </c>
      <c r="B1475" s="127"/>
      <c r="C1475" s="128" t="s">
        <v>201</v>
      </c>
      <c r="D1475" s="122">
        <v>42849</v>
      </c>
      <c r="E1475" s="123" t="s">
        <v>4302</v>
      </c>
      <c r="F1475" s="123" t="s">
        <v>11</v>
      </c>
      <c r="G1475" s="123">
        <v>885625</v>
      </c>
      <c r="H1475" s="127"/>
      <c r="I1475" s="131" t="s">
        <v>4303</v>
      </c>
      <c r="J1475" s="127"/>
      <c r="K1475" s="127"/>
      <c r="L1475" s="127"/>
      <c r="M1475" s="127"/>
      <c r="N1475" s="133">
        <v>3000</v>
      </c>
      <c r="O1475" s="133">
        <v>0</v>
      </c>
      <c r="P1475" s="127" t="s">
        <v>1369</v>
      </c>
    </row>
    <row r="1476" spans="1:16" ht="76.5">
      <c r="A1476" s="127">
        <v>513</v>
      </c>
      <c r="B1476" s="127"/>
      <c r="C1476" s="128" t="s">
        <v>201</v>
      </c>
      <c r="D1476" s="122">
        <v>42849</v>
      </c>
      <c r="E1476" s="123" t="s">
        <v>4304</v>
      </c>
      <c r="F1476" s="123" t="s">
        <v>15</v>
      </c>
      <c r="G1476" s="123">
        <v>2137</v>
      </c>
      <c r="H1476" s="127"/>
      <c r="I1476" s="131" t="s">
        <v>4305</v>
      </c>
      <c r="J1476" s="127"/>
      <c r="K1476" s="127"/>
      <c r="L1476" s="127"/>
      <c r="M1476" s="127"/>
      <c r="N1476" s="133">
        <v>404.04</v>
      </c>
      <c r="O1476" s="133">
        <v>0</v>
      </c>
      <c r="P1476" s="127" t="s">
        <v>1369</v>
      </c>
    </row>
    <row r="1477" spans="1:16" ht="51">
      <c r="A1477" s="127" t="s">
        <v>621</v>
      </c>
      <c r="B1477" s="127"/>
      <c r="C1477" s="128" t="s">
        <v>715</v>
      </c>
      <c r="D1477" s="122">
        <v>42849</v>
      </c>
      <c r="E1477" s="123" t="s">
        <v>4306</v>
      </c>
      <c r="F1477" s="123" t="s">
        <v>11</v>
      </c>
      <c r="G1477" s="123">
        <v>9196</v>
      </c>
      <c r="H1477" s="127"/>
      <c r="I1477" s="131" t="s">
        <v>4307</v>
      </c>
      <c r="J1477" s="127"/>
      <c r="K1477" s="127"/>
      <c r="L1477" s="127"/>
      <c r="M1477" s="127"/>
      <c r="N1477" s="133">
        <v>439.65</v>
      </c>
      <c r="O1477" s="133">
        <v>0</v>
      </c>
      <c r="P1477" s="127" t="s">
        <v>1369</v>
      </c>
    </row>
    <row r="1478" spans="1:16" ht="63.75">
      <c r="A1478" s="127">
        <v>291</v>
      </c>
      <c r="B1478" s="127"/>
      <c r="C1478" s="128" t="s">
        <v>795</v>
      </c>
      <c r="D1478" s="122">
        <v>42849</v>
      </c>
      <c r="E1478" s="123" t="s">
        <v>4308</v>
      </c>
      <c r="F1478" s="123" t="s">
        <v>11</v>
      </c>
      <c r="G1478" s="123">
        <v>430849</v>
      </c>
      <c r="H1478" s="127"/>
      <c r="I1478" s="131" t="s">
        <v>4309</v>
      </c>
      <c r="J1478" s="127"/>
      <c r="K1478" s="127"/>
      <c r="L1478" s="127"/>
      <c r="M1478" s="127"/>
      <c r="N1478" s="133">
        <v>50</v>
      </c>
      <c r="O1478" s="133">
        <v>0</v>
      </c>
      <c r="P1478" s="127" t="s">
        <v>1369</v>
      </c>
    </row>
    <row r="1479" spans="1:16" ht="51">
      <c r="A1479" s="127">
        <v>513</v>
      </c>
      <c r="B1479" s="127"/>
      <c r="C1479" s="128" t="s">
        <v>201</v>
      </c>
      <c r="D1479" s="122">
        <v>42849</v>
      </c>
      <c r="E1479" s="123" t="s">
        <v>4310</v>
      </c>
      <c r="F1479" s="123" t="s">
        <v>1413</v>
      </c>
      <c r="G1479" s="123">
        <v>13276187</v>
      </c>
      <c r="H1479" s="127"/>
      <c r="I1479" s="131" t="s">
        <v>4311</v>
      </c>
      <c r="J1479" s="127"/>
      <c r="K1479" s="127"/>
      <c r="L1479" s="127"/>
      <c r="M1479" s="127"/>
      <c r="N1479" s="133">
        <v>21247.599999999999</v>
      </c>
      <c r="O1479" s="133">
        <v>0</v>
      </c>
      <c r="P1479" s="127" t="s">
        <v>1369</v>
      </c>
    </row>
    <row r="1480" spans="1:16" ht="63.75">
      <c r="A1480" s="127" t="s">
        <v>621</v>
      </c>
      <c r="B1480" s="127"/>
      <c r="C1480" s="128" t="s">
        <v>715</v>
      </c>
      <c r="D1480" s="122">
        <v>42850</v>
      </c>
      <c r="E1480" s="123" t="s">
        <v>4312</v>
      </c>
      <c r="F1480" s="123" t="s">
        <v>6</v>
      </c>
      <c r="G1480" s="123">
        <v>829015</v>
      </c>
      <c r="H1480" s="127"/>
      <c r="I1480" s="131" t="s">
        <v>4313</v>
      </c>
      <c r="J1480" s="127"/>
      <c r="K1480" s="127"/>
      <c r="L1480" s="127"/>
      <c r="M1480" s="127"/>
      <c r="N1480" s="133">
        <v>0</v>
      </c>
      <c r="O1480" s="133">
        <v>60000</v>
      </c>
      <c r="P1480" s="127" t="s">
        <v>1369</v>
      </c>
    </row>
    <row r="1481" spans="1:16" ht="51">
      <c r="A1481" s="127">
        <v>513</v>
      </c>
      <c r="B1481" s="127"/>
      <c r="C1481" s="128" t="s">
        <v>201</v>
      </c>
      <c r="D1481" s="122">
        <v>42850</v>
      </c>
      <c r="E1481" s="123" t="s">
        <v>4314</v>
      </c>
      <c r="F1481" s="123" t="s">
        <v>1413</v>
      </c>
      <c r="G1481" s="123">
        <v>13319830</v>
      </c>
      <c r="H1481" s="127"/>
      <c r="I1481" s="131" t="s">
        <v>4315</v>
      </c>
      <c r="J1481" s="127"/>
      <c r="K1481" s="127"/>
      <c r="L1481" s="127"/>
      <c r="M1481" s="127"/>
      <c r="N1481" s="133">
        <v>70715.600000000006</v>
      </c>
      <c r="O1481" s="133">
        <v>0</v>
      </c>
      <c r="P1481" s="127" t="s">
        <v>1369</v>
      </c>
    </row>
    <row r="1482" spans="1:16" ht="63.75">
      <c r="A1482" s="127">
        <v>513</v>
      </c>
      <c r="B1482" s="127"/>
      <c r="C1482" s="128" t="s">
        <v>201</v>
      </c>
      <c r="D1482" s="122">
        <v>42850</v>
      </c>
      <c r="E1482" s="123" t="s">
        <v>4316</v>
      </c>
      <c r="F1482" s="123" t="s">
        <v>1413</v>
      </c>
      <c r="G1482" s="123">
        <v>13336948</v>
      </c>
      <c r="H1482" s="127"/>
      <c r="I1482" s="131" t="s">
        <v>4317</v>
      </c>
      <c r="J1482" s="127"/>
      <c r="K1482" s="127"/>
      <c r="L1482" s="127"/>
      <c r="M1482" s="127"/>
      <c r="N1482" s="133">
        <v>1466192.73</v>
      </c>
      <c r="O1482" s="133">
        <v>0</v>
      </c>
      <c r="P1482" s="127" t="s">
        <v>1369</v>
      </c>
    </row>
    <row r="1483" spans="1:16" ht="89.25">
      <c r="A1483" s="127">
        <v>586</v>
      </c>
      <c r="B1483" s="127"/>
      <c r="C1483" s="128" t="s">
        <v>223</v>
      </c>
      <c r="D1483" s="122">
        <v>42850</v>
      </c>
      <c r="E1483" s="123" t="s">
        <v>4318</v>
      </c>
      <c r="F1483" s="123" t="s">
        <v>11</v>
      </c>
      <c r="G1483" s="123">
        <v>885649</v>
      </c>
      <c r="H1483" s="127"/>
      <c r="I1483" s="131" t="s">
        <v>4319</v>
      </c>
      <c r="J1483" s="127"/>
      <c r="K1483" s="127"/>
      <c r="L1483" s="127"/>
      <c r="M1483" s="127"/>
      <c r="N1483" s="133">
        <v>454.81</v>
      </c>
      <c r="O1483" s="133">
        <v>0</v>
      </c>
      <c r="P1483" s="127" t="s">
        <v>1369</v>
      </c>
    </row>
    <row r="1484" spans="1:16" ht="25.5">
      <c r="A1484" s="127" t="s">
        <v>621</v>
      </c>
      <c r="B1484" s="127"/>
      <c r="C1484" s="128" t="s">
        <v>715</v>
      </c>
      <c r="D1484" s="122">
        <v>42850</v>
      </c>
      <c r="E1484" s="123" t="s">
        <v>4320</v>
      </c>
      <c r="F1484" s="123" t="s">
        <v>13</v>
      </c>
      <c r="G1484" s="123">
        <v>45819</v>
      </c>
      <c r="H1484" s="127"/>
      <c r="I1484" s="131" t="s">
        <v>1255</v>
      </c>
      <c r="J1484" s="127"/>
      <c r="K1484" s="127"/>
      <c r="L1484" s="127"/>
      <c r="M1484" s="127"/>
      <c r="N1484" s="133">
        <v>523.67999999999995</v>
      </c>
      <c r="O1484" s="133">
        <v>0</v>
      </c>
      <c r="P1484" s="127" t="s">
        <v>1369</v>
      </c>
    </row>
    <row r="1485" spans="1:16" ht="25.5">
      <c r="A1485" s="127" t="s">
        <v>621</v>
      </c>
      <c r="B1485" s="127"/>
      <c r="C1485" s="128" t="s">
        <v>715</v>
      </c>
      <c r="D1485" s="122">
        <v>42850</v>
      </c>
      <c r="E1485" s="123" t="s">
        <v>4321</v>
      </c>
      <c r="F1485" s="123" t="s">
        <v>13</v>
      </c>
      <c r="G1485" s="123">
        <v>45822</v>
      </c>
      <c r="H1485" s="127"/>
      <c r="I1485" s="131" t="s">
        <v>1255</v>
      </c>
      <c r="J1485" s="127"/>
      <c r="K1485" s="127"/>
      <c r="L1485" s="127"/>
      <c r="M1485" s="127"/>
      <c r="N1485" s="133">
        <v>31.77</v>
      </c>
      <c r="O1485" s="133">
        <v>0</v>
      </c>
      <c r="P1485" s="127" t="s">
        <v>1369</v>
      </c>
    </row>
    <row r="1486" spans="1:16" ht="25.5">
      <c r="A1486" s="127" t="s">
        <v>621</v>
      </c>
      <c r="B1486" s="127"/>
      <c r="C1486" s="128" t="s">
        <v>715</v>
      </c>
      <c r="D1486" s="122">
        <v>42850</v>
      </c>
      <c r="E1486" s="123" t="s">
        <v>4322</v>
      </c>
      <c r="F1486" s="123" t="s">
        <v>13</v>
      </c>
      <c r="G1486" s="123">
        <v>45825</v>
      </c>
      <c r="H1486" s="127"/>
      <c r="I1486" s="131" t="s">
        <v>1255</v>
      </c>
      <c r="J1486" s="127"/>
      <c r="K1486" s="127"/>
      <c r="L1486" s="127"/>
      <c r="M1486" s="127"/>
      <c r="N1486" s="133">
        <v>358.31</v>
      </c>
      <c r="O1486" s="133">
        <v>0</v>
      </c>
      <c r="P1486" s="127" t="s">
        <v>1369</v>
      </c>
    </row>
    <row r="1487" spans="1:16" ht="25.5">
      <c r="A1487" s="127" t="s">
        <v>621</v>
      </c>
      <c r="B1487" s="127"/>
      <c r="C1487" s="128" t="s">
        <v>715</v>
      </c>
      <c r="D1487" s="122">
        <v>42850</v>
      </c>
      <c r="E1487" s="123" t="s">
        <v>4323</v>
      </c>
      <c r="F1487" s="123" t="s">
        <v>13</v>
      </c>
      <c r="G1487" s="123">
        <v>45828</v>
      </c>
      <c r="H1487" s="127"/>
      <c r="I1487" s="131" t="s">
        <v>1255</v>
      </c>
      <c r="J1487" s="127"/>
      <c r="K1487" s="127"/>
      <c r="L1487" s="127"/>
      <c r="M1487" s="127"/>
      <c r="N1487" s="133">
        <v>21.74</v>
      </c>
      <c r="O1487" s="133">
        <v>0</v>
      </c>
      <c r="P1487" s="127" t="s">
        <v>1369</v>
      </c>
    </row>
    <row r="1488" spans="1:16" ht="25.5">
      <c r="A1488" s="127" t="s">
        <v>621</v>
      </c>
      <c r="B1488" s="127"/>
      <c r="C1488" s="128" t="s">
        <v>715</v>
      </c>
      <c r="D1488" s="122">
        <v>42850</v>
      </c>
      <c r="E1488" s="123" t="s">
        <v>4324</v>
      </c>
      <c r="F1488" s="123" t="s">
        <v>13</v>
      </c>
      <c r="G1488" s="123">
        <v>45831</v>
      </c>
      <c r="H1488" s="127"/>
      <c r="I1488" s="131" t="s">
        <v>1255</v>
      </c>
      <c r="J1488" s="127"/>
      <c r="K1488" s="127"/>
      <c r="L1488" s="127"/>
      <c r="M1488" s="127"/>
      <c r="N1488" s="133">
        <v>192.94</v>
      </c>
      <c r="O1488" s="133">
        <v>0</v>
      </c>
      <c r="P1488" s="127" t="s">
        <v>1369</v>
      </c>
    </row>
    <row r="1489" spans="1:16" ht="25.5">
      <c r="A1489" s="127" t="s">
        <v>621</v>
      </c>
      <c r="B1489" s="127"/>
      <c r="C1489" s="128" t="s">
        <v>715</v>
      </c>
      <c r="D1489" s="122">
        <v>42850</v>
      </c>
      <c r="E1489" s="123" t="s">
        <v>4325</v>
      </c>
      <c r="F1489" s="123" t="s">
        <v>13</v>
      </c>
      <c r="G1489" s="123">
        <v>45834</v>
      </c>
      <c r="H1489" s="127"/>
      <c r="I1489" s="131" t="s">
        <v>1255</v>
      </c>
      <c r="J1489" s="127"/>
      <c r="K1489" s="127"/>
      <c r="L1489" s="127"/>
      <c r="M1489" s="127"/>
      <c r="N1489" s="133">
        <v>11.7</v>
      </c>
      <c r="O1489" s="133">
        <v>0</v>
      </c>
      <c r="P1489" s="127" t="s">
        <v>1369</v>
      </c>
    </row>
    <row r="1490" spans="1:16" ht="51">
      <c r="A1490" s="127" t="s">
        <v>620</v>
      </c>
      <c r="B1490" s="127"/>
      <c r="C1490" s="128" t="s">
        <v>714</v>
      </c>
      <c r="D1490" s="122">
        <v>42850</v>
      </c>
      <c r="E1490" s="123" t="s">
        <v>4326</v>
      </c>
      <c r="F1490" s="123" t="s">
        <v>13</v>
      </c>
      <c r="G1490" s="123">
        <v>45835</v>
      </c>
      <c r="H1490" s="127"/>
      <c r="I1490" s="131" t="s">
        <v>1256</v>
      </c>
      <c r="J1490" s="127"/>
      <c r="K1490" s="127"/>
      <c r="L1490" s="127"/>
      <c r="M1490" s="127"/>
      <c r="N1490" s="133">
        <v>50</v>
      </c>
      <c r="O1490" s="133">
        <v>0</v>
      </c>
      <c r="P1490" s="127" t="s">
        <v>1369</v>
      </c>
    </row>
    <row r="1491" spans="1:16" ht="63.75">
      <c r="A1491" s="127">
        <v>291</v>
      </c>
      <c r="B1491" s="127"/>
      <c r="C1491" s="128" t="s">
        <v>795</v>
      </c>
      <c r="D1491" s="122">
        <v>42850</v>
      </c>
      <c r="E1491" s="123" t="s">
        <v>4327</v>
      </c>
      <c r="F1491" s="123" t="s">
        <v>11</v>
      </c>
      <c r="G1491" s="123">
        <v>431495</v>
      </c>
      <c r="H1491" s="127"/>
      <c r="I1491" s="131" t="s">
        <v>4328</v>
      </c>
      <c r="J1491" s="127"/>
      <c r="K1491" s="127"/>
      <c r="L1491" s="127"/>
      <c r="M1491" s="127"/>
      <c r="N1491" s="133">
        <v>50</v>
      </c>
      <c r="O1491" s="133">
        <v>0</v>
      </c>
      <c r="P1491" s="127" t="s">
        <v>1369</v>
      </c>
    </row>
    <row r="1492" spans="1:16" ht="76.5">
      <c r="A1492" s="127">
        <v>526</v>
      </c>
      <c r="B1492" s="127"/>
      <c r="C1492" s="128" t="s">
        <v>847</v>
      </c>
      <c r="D1492" s="122">
        <v>42850</v>
      </c>
      <c r="E1492" s="123" t="s">
        <v>4329</v>
      </c>
      <c r="F1492" s="123" t="s">
        <v>15</v>
      </c>
      <c r="G1492" s="123">
        <v>2144</v>
      </c>
      <c r="H1492" s="127"/>
      <c r="I1492" s="131" t="s">
        <v>4330</v>
      </c>
      <c r="J1492" s="127"/>
      <c r="K1492" s="127"/>
      <c r="L1492" s="127"/>
      <c r="M1492" s="127"/>
      <c r="N1492" s="133">
        <v>486.78</v>
      </c>
      <c r="O1492" s="133">
        <v>0</v>
      </c>
      <c r="P1492" s="127" t="s">
        <v>1369</v>
      </c>
    </row>
    <row r="1493" spans="1:16" ht="76.5">
      <c r="A1493" s="127">
        <v>513</v>
      </c>
      <c r="B1493" s="127"/>
      <c r="C1493" s="128" t="s">
        <v>201</v>
      </c>
      <c r="D1493" s="122">
        <v>42850</v>
      </c>
      <c r="E1493" s="123" t="s">
        <v>4331</v>
      </c>
      <c r="F1493" s="123" t="s">
        <v>15</v>
      </c>
      <c r="G1493" s="123">
        <v>2145</v>
      </c>
      <c r="H1493" s="127"/>
      <c r="I1493" s="131" t="s">
        <v>4332</v>
      </c>
      <c r="J1493" s="127"/>
      <c r="K1493" s="127"/>
      <c r="L1493" s="127"/>
      <c r="M1493" s="127"/>
      <c r="N1493" s="133">
        <v>2988.55</v>
      </c>
      <c r="O1493" s="133">
        <v>0</v>
      </c>
      <c r="P1493" s="127" t="s">
        <v>1369</v>
      </c>
    </row>
    <row r="1494" spans="1:16" ht="76.5">
      <c r="A1494" s="127">
        <v>526</v>
      </c>
      <c r="B1494" s="127"/>
      <c r="C1494" s="128" t="s">
        <v>847</v>
      </c>
      <c r="D1494" s="122">
        <v>42850</v>
      </c>
      <c r="E1494" s="123" t="s">
        <v>4333</v>
      </c>
      <c r="F1494" s="123" t="s">
        <v>15</v>
      </c>
      <c r="G1494" s="123">
        <v>2142</v>
      </c>
      <c r="H1494" s="127"/>
      <c r="I1494" s="131" t="s">
        <v>4334</v>
      </c>
      <c r="J1494" s="127"/>
      <c r="K1494" s="127"/>
      <c r="L1494" s="127"/>
      <c r="M1494" s="127"/>
      <c r="N1494" s="133">
        <v>376.47</v>
      </c>
      <c r="O1494" s="133">
        <v>0</v>
      </c>
      <c r="P1494" s="127" t="s">
        <v>1369</v>
      </c>
    </row>
    <row r="1495" spans="1:16" ht="63.75">
      <c r="A1495" s="127">
        <v>291</v>
      </c>
      <c r="B1495" s="127"/>
      <c r="C1495" s="128" t="s">
        <v>795</v>
      </c>
      <c r="D1495" s="122">
        <v>42850</v>
      </c>
      <c r="E1495" s="123" t="s">
        <v>4335</v>
      </c>
      <c r="F1495" s="123" t="s">
        <v>11</v>
      </c>
      <c r="G1495" s="123">
        <v>431978</v>
      </c>
      <c r="H1495" s="127"/>
      <c r="I1495" s="131" t="s">
        <v>4336</v>
      </c>
      <c r="J1495" s="127"/>
      <c r="K1495" s="127"/>
      <c r="L1495" s="127"/>
      <c r="M1495" s="127"/>
      <c r="N1495" s="133">
        <v>50</v>
      </c>
      <c r="O1495" s="133">
        <v>0</v>
      </c>
      <c r="P1495" s="127" t="s">
        <v>1369</v>
      </c>
    </row>
    <row r="1496" spans="1:16" ht="51">
      <c r="A1496" s="127">
        <v>513</v>
      </c>
      <c r="B1496" s="127"/>
      <c r="C1496" s="128" t="s">
        <v>201</v>
      </c>
      <c r="D1496" s="122">
        <v>42850</v>
      </c>
      <c r="E1496" s="123" t="s">
        <v>4337</v>
      </c>
      <c r="F1496" s="123" t="s">
        <v>15</v>
      </c>
      <c r="G1496" s="123">
        <v>431980</v>
      </c>
      <c r="H1496" s="127"/>
      <c r="I1496" s="131" t="s">
        <v>4338</v>
      </c>
      <c r="J1496" s="127"/>
      <c r="K1496" s="127"/>
      <c r="L1496" s="127"/>
      <c r="M1496" s="127"/>
      <c r="N1496" s="133">
        <v>50</v>
      </c>
      <c r="O1496" s="133">
        <v>0</v>
      </c>
      <c r="P1496" s="127" t="s">
        <v>1369</v>
      </c>
    </row>
    <row r="1497" spans="1:16" ht="51">
      <c r="A1497" s="127">
        <v>513</v>
      </c>
      <c r="B1497" s="127"/>
      <c r="C1497" s="128" t="s">
        <v>201</v>
      </c>
      <c r="D1497" s="122">
        <v>42850</v>
      </c>
      <c r="E1497" s="123" t="s">
        <v>4339</v>
      </c>
      <c r="F1497" s="123" t="s">
        <v>1413</v>
      </c>
      <c r="G1497" s="123">
        <v>13319829</v>
      </c>
      <c r="H1497" s="127"/>
      <c r="I1497" s="131" t="s">
        <v>4340</v>
      </c>
      <c r="J1497" s="127"/>
      <c r="K1497" s="127"/>
      <c r="L1497" s="127"/>
      <c r="M1497" s="127"/>
      <c r="N1497" s="133">
        <v>2616</v>
      </c>
      <c r="O1497" s="133">
        <v>0</v>
      </c>
      <c r="P1497" s="127" t="s">
        <v>1369</v>
      </c>
    </row>
    <row r="1498" spans="1:16" ht="63.75">
      <c r="A1498" s="127" t="s">
        <v>621</v>
      </c>
      <c r="B1498" s="127"/>
      <c r="C1498" s="128" t="s">
        <v>715</v>
      </c>
      <c r="D1498" s="122">
        <v>42851</v>
      </c>
      <c r="E1498" s="123" t="s">
        <v>4341</v>
      </c>
      <c r="F1498" s="123" t="s">
        <v>6</v>
      </c>
      <c r="G1498" s="123">
        <v>829567</v>
      </c>
      <c r="H1498" s="127"/>
      <c r="I1498" s="131" t="s">
        <v>4342</v>
      </c>
      <c r="J1498" s="127"/>
      <c r="K1498" s="127"/>
      <c r="L1498" s="127"/>
      <c r="M1498" s="127"/>
      <c r="N1498" s="133">
        <v>0</v>
      </c>
      <c r="O1498" s="133">
        <v>32000</v>
      </c>
      <c r="P1498" s="127" t="s">
        <v>1369</v>
      </c>
    </row>
    <row r="1499" spans="1:16" ht="51">
      <c r="A1499" s="127">
        <v>513</v>
      </c>
      <c r="B1499" s="127"/>
      <c r="C1499" s="128" t="s">
        <v>201</v>
      </c>
      <c r="D1499" s="122">
        <v>42851</v>
      </c>
      <c r="E1499" s="123" t="s">
        <v>4343</v>
      </c>
      <c r="F1499" s="123" t="s">
        <v>11</v>
      </c>
      <c r="G1499" s="123">
        <v>885771</v>
      </c>
      <c r="H1499" s="127"/>
      <c r="I1499" s="131" t="s">
        <v>4344</v>
      </c>
      <c r="J1499" s="127"/>
      <c r="K1499" s="127"/>
      <c r="L1499" s="127"/>
      <c r="M1499" s="127"/>
      <c r="N1499" s="133">
        <v>50</v>
      </c>
      <c r="O1499" s="133">
        <v>0</v>
      </c>
      <c r="P1499" s="127" t="s">
        <v>1369</v>
      </c>
    </row>
    <row r="1500" spans="1:16" ht="51">
      <c r="A1500" s="127">
        <v>513</v>
      </c>
      <c r="B1500" s="127"/>
      <c r="C1500" s="128" t="s">
        <v>201</v>
      </c>
      <c r="D1500" s="122">
        <v>42851</v>
      </c>
      <c r="E1500" s="123" t="s">
        <v>4345</v>
      </c>
      <c r="F1500" s="123" t="s">
        <v>15</v>
      </c>
      <c r="G1500" s="123">
        <v>432469</v>
      </c>
      <c r="H1500" s="127"/>
      <c r="I1500" s="131" t="s">
        <v>4346</v>
      </c>
      <c r="J1500" s="127"/>
      <c r="K1500" s="127"/>
      <c r="L1500" s="127"/>
      <c r="M1500" s="127"/>
      <c r="N1500" s="133">
        <v>50</v>
      </c>
      <c r="O1500" s="133">
        <v>0</v>
      </c>
      <c r="P1500" s="127" t="s">
        <v>1369</v>
      </c>
    </row>
    <row r="1501" spans="1:16" ht="63.75">
      <c r="A1501" s="127">
        <v>513</v>
      </c>
      <c r="B1501" s="127"/>
      <c r="C1501" s="128" t="s">
        <v>201</v>
      </c>
      <c r="D1501" s="122">
        <v>42851</v>
      </c>
      <c r="E1501" s="123" t="s">
        <v>4347</v>
      </c>
      <c r="F1501" s="123" t="s">
        <v>15</v>
      </c>
      <c r="G1501" s="123">
        <v>432471</v>
      </c>
      <c r="H1501" s="127"/>
      <c r="I1501" s="131" t="s">
        <v>4348</v>
      </c>
      <c r="J1501" s="127"/>
      <c r="K1501" s="127"/>
      <c r="L1501" s="127"/>
      <c r="M1501" s="127"/>
      <c r="N1501" s="133">
        <v>50</v>
      </c>
      <c r="O1501" s="133">
        <v>0</v>
      </c>
      <c r="P1501" s="127" t="s">
        <v>1369</v>
      </c>
    </row>
    <row r="1502" spans="1:16" ht="76.5">
      <c r="A1502" s="127">
        <v>513</v>
      </c>
      <c r="B1502" s="127"/>
      <c r="C1502" s="128" t="s">
        <v>201</v>
      </c>
      <c r="D1502" s="122">
        <v>42851</v>
      </c>
      <c r="E1502" s="123" t="s">
        <v>4349</v>
      </c>
      <c r="F1502" s="123" t="s">
        <v>15</v>
      </c>
      <c r="G1502" s="123">
        <v>2150</v>
      </c>
      <c r="H1502" s="127"/>
      <c r="I1502" s="131" t="s">
        <v>4350</v>
      </c>
      <c r="J1502" s="127"/>
      <c r="K1502" s="127"/>
      <c r="L1502" s="127"/>
      <c r="M1502" s="127"/>
      <c r="N1502" s="133">
        <v>9894.31</v>
      </c>
      <c r="O1502" s="133">
        <v>0</v>
      </c>
      <c r="P1502" s="127" t="s">
        <v>1369</v>
      </c>
    </row>
    <row r="1503" spans="1:16" ht="51">
      <c r="A1503" s="127">
        <v>513</v>
      </c>
      <c r="B1503" s="127"/>
      <c r="C1503" s="128" t="s">
        <v>201</v>
      </c>
      <c r="D1503" s="122">
        <v>42851</v>
      </c>
      <c r="E1503" s="123" t="s">
        <v>4351</v>
      </c>
      <c r="F1503" s="123" t="s">
        <v>15</v>
      </c>
      <c r="G1503" s="123">
        <v>433108</v>
      </c>
      <c r="H1503" s="127"/>
      <c r="I1503" s="131" t="s">
        <v>4352</v>
      </c>
      <c r="J1503" s="127"/>
      <c r="K1503" s="127"/>
      <c r="L1503" s="127"/>
      <c r="M1503" s="127"/>
      <c r="N1503" s="133">
        <v>50</v>
      </c>
      <c r="O1503" s="133">
        <v>0</v>
      </c>
      <c r="P1503" s="127" t="s">
        <v>1369</v>
      </c>
    </row>
    <row r="1504" spans="1:16" ht="51">
      <c r="A1504" s="127" t="s">
        <v>620</v>
      </c>
      <c r="B1504" s="127"/>
      <c r="C1504" s="128" t="s">
        <v>714</v>
      </c>
      <c r="D1504" s="122">
        <v>42852</v>
      </c>
      <c r="E1504" s="123" t="s">
        <v>4353</v>
      </c>
      <c r="F1504" s="123" t="s">
        <v>6</v>
      </c>
      <c r="G1504" s="123">
        <v>830064</v>
      </c>
      <c r="H1504" s="127"/>
      <c r="I1504" s="131" t="s">
        <v>4354</v>
      </c>
      <c r="J1504" s="127"/>
      <c r="K1504" s="127"/>
      <c r="L1504" s="127"/>
      <c r="M1504" s="127"/>
      <c r="N1504" s="133">
        <v>0</v>
      </c>
      <c r="O1504" s="133">
        <v>3307.98</v>
      </c>
      <c r="P1504" s="127" t="s">
        <v>1369</v>
      </c>
    </row>
    <row r="1505" spans="1:16" ht="63.75">
      <c r="A1505" s="127">
        <v>291</v>
      </c>
      <c r="B1505" s="127"/>
      <c r="C1505" s="128" t="s">
        <v>795</v>
      </c>
      <c r="D1505" s="122">
        <v>42852</v>
      </c>
      <c r="E1505" s="123" t="s">
        <v>4355</v>
      </c>
      <c r="F1505" s="123" t="s">
        <v>13</v>
      </c>
      <c r="G1505" s="123">
        <v>886060</v>
      </c>
      <c r="H1505" s="127"/>
      <c r="I1505" s="131" t="s">
        <v>4356</v>
      </c>
      <c r="J1505" s="127"/>
      <c r="K1505" s="127"/>
      <c r="L1505" s="127"/>
      <c r="M1505" s="127"/>
      <c r="N1505" s="133">
        <v>113.87</v>
      </c>
      <c r="O1505" s="133">
        <v>0</v>
      </c>
      <c r="P1505" s="127" t="s">
        <v>1369</v>
      </c>
    </row>
    <row r="1506" spans="1:16" ht="76.5">
      <c r="A1506" s="127">
        <v>291</v>
      </c>
      <c r="B1506" s="127"/>
      <c r="C1506" s="128" t="s">
        <v>795</v>
      </c>
      <c r="D1506" s="122">
        <v>42852</v>
      </c>
      <c r="E1506" s="123" t="s">
        <v>4357</v>
      </c>
      <c r="F1506" s="123" t="s">
        <v>11</v>
      </c>
      <c r="G1506" s="123">
        <v>886060</v>
      </c>
      <c r="H1506" s="127"/>
      <c r="I1506" s="131" t="s">
        <v>4358</v>
      </c>
      <c r="J1506" s="127"/>
      <c r="K1506" s="127"/>
      <c r="L1506" s="127"/>
      <c r="M1506" s="127"/>
      <c r="N1506" s="133">
        <v>50</v>
      </c>
      <c r="O1506" s="133">
        <v>0</v>
      </c>
      <c r="P1506" s="127" t="s">
        <v>1369</v>
      </c>
    </row>
    <row r="1507" spans="1:16" ht="63.75">
      <c r="A1507" s="127">
        <v>513</v>
      </c>
      <c r="B1507" s="127"/>
      <c r="C1507" s="128" t="s">
        <v>201</v>
      </c>
      <c r="D1507" s="122">
        <v>42852</v>
      </c>
      <c r="E1507" s="123" t="s">
        <v>4359</v>
      </c>
      <c r="F1507" s="123" t="s">
        <v>15</v>
      </c>
      <c r="G1507" s="123">
        <v>433644</v>
      </c>
      <c r="H1507" s="127"/>
      <c r="I1507" s="131" t="s">
        <v>4360</v>
      </c>
      <c r="J1507" s="127"/>
      <c r="K1507" s="127"/>
      <c r="L1507" s="127"/>
      <c r="M1507" s="127"/>
      <c r="N1507" s="133">
        <v>50</v>
      </c>
      <c r="O1507" s="133">
        <v>0</v>
      </c>
      <c r="P1507" s="127" t="s">
        <v>1369</v>
      </c>
    </row>
    <row r="1508" spans="1:16" ht="51">
      <c r="A1508" s="127">
        <v>513</v>
      </c>
      <c r="B1508" s="127"/>
      <c r="C1508" s="128" t="s">
        <v>201</v>
      </c>
      <c r="D1508" s="122">
        <v>42852</v>
      </c>
      <c r="E1508" s="123" t="s">
        <v>4361</v>
      </c>
      <c r="F1508" s="123" t="s">
        <v>15</v>
      </c>
      <c r="G1508" s="123">
        <v>434316</v>
      </c>
      <c r="H1508" s="127"/>
      <c r="I1508" s="131" t="s">
        <v>4135</v>
      </c>
      <c r="J1508" s="127"/>
      <c r="K1508" s="127"/>
      <c r="L1508" s="127"/>
      <c r="M1508" s="127"/>
      <c r="N1508" s="133">
        <v>50</v>
      </c>
      <c r="O1508" s="133">
        <v>0</v>
      </c>
      <c r="P1508" s="127" t="s">
        <v>1369</v>
      </c>
    </row>
    <row r="1509" spans="1:16" ht="51">
      <c r="A1509" s="127">
        <v>513</v>
      </c>
      <c r="B1509" s="127"/>
      <c r="C1509" s="128" t="s">
        <v>201</v>
      </c>
      <c r="D1509" s="122">
        <v>42852</v>
      </c>
      <c r="E1509" s="123" t="s">
        <v>4362</v>
      </c>
      <c r="F1509" s="123" t="s">
        <v>15</v>
      </c>
      <c r="G1509" s="123">
        <v>434318</v>
      </c>
      <c r="H1509" s="127"/>
      <c r="I1509" s="131" t="s">
        <v>4363</v>
      </c>
      <c r="J1509" s="127"/>
      <c r="K1509" s="127"/>
      <c r="L1509" s="127"/>
      <c r="M1509" s="127"/>
      <c r="N1509" s="133">
        <v>50</v>
      </c>
      <c r="O1509" s="133">
        <v>0</v>
      </c>
      <c r="P1509" s="127" t="s">
        <v>1369</v>
      </c>
    </row>
    <row r="1510" spans="1:16" ht="51">
      <c r="A1510" s="127">
        <v>513</v>
      </c>
      <c r="B1510" s="127"/>
      <c r="C1510" s="128" t="s">
        <v>201</v>
      </c>
      <c r="D1510" s="122">
        <v>42852</v>
      </c>
      <c r="E1510" s="123" t="s">
        <v>4364</v>
      </c>
      <c r="F1510" s="123" t="s">
        <v>15</v>
      </c>
      <c r="G1510" s="123">
        <v>434320</v>
      </c>
      <c r="H1510" s="127"/>
      <c r="I1510" s="131" t="s">
        <v>4272</v>
      </c>
      <c r="J1510" s="127"/>
      <c r="K1510" s="127"/>
      <c r="L1510" s="127"/>
      <c r="M1510" s="127"/>
      <c r="N1510" s="133">
        <v>50</v>
      </c>
      <c r="O1510" s="133">
        <v>0</v>
      </c>
      <c r="P1510" s="127" t="s">
        <v>1369</v>
      </c>
    </row>
    <row r="1511" spans="1:16" ht="63.75">
      <c r="A1511" s="127">
        <v>291</v>
      </c>
      <c r="B1511" s="127"/>
      <c r="C1511" s="128" t="s">
        <v>795</v>
      </c>
      <c r="D1511" s="122">
        <v>42852</v>
      </c>
      <c r="E1511" s="123" t="s">
        <v>4365</v>
      </c>
      <c r="F1511" s="123" t="s">
        <v>11</v>
      </c>
      <c r="G1511" s="123">
        <v>434465</v>
      </c>
      <c r="H1511" s="127"/>
      <c r="I1511" s="131" t="s">
        <v>4366</v>
      </c>
      <c r="J1511" s="127"/>
      <c r="K1511" s="127"/>
      <c r="L1511" s="127"/>
      <c r="M1511" s="127"/>
      <c r="N1511" s="133">
        <v>50</v>
      </c>
      <c r="O1511" s="133">
        <v>0</v>
      </c>
      <c r="P1511" s="127" t="s">
        <v>1369</v>
      </c>
    </row>
    <row r="1512" spans="1:16" ht="51">
      <c r="A1512" s="127">
        <v>513</v>
      </c>
      <c r="B1512" s="127"/>
      <c r="C1512" s="128" t="s">
        <v>201</v>
      </c>
      <c r="D1512" s="122">
        <v>42852</v>
      </c>
      <c r="E1512" s="123" t="s">
        <v>4367</v>
      </c>
      <c r="F1512" s="123" t="s">
        <v>15</v>
      </c>
      <c r="G1512" s="123">
        <v>434467</v>
      </c>
      <c r="H1512" s="127"/>
      <c r="I1512" s="131" t="s">
        <v>4368</v>
      </c>
      <c r="J1512" s="127"/>
      <c r="K1512" s="127"/>
      <c r="L1512" s="127"/>
      <c r="M1512" s="127"/>
      <c r="N1512" s="133">
        <v>50</v>
      </c>
      <c r="O1512" s="133">
        <v>0</v>
      </c>
      <c r="P1512" s="127" t="s">
        <v>1369</v>
      </c>
    </row>
    <row r="1513" spans="1:16" ht="51">
      <c r="A1513" s="127">
        <v>15</v>
      </c>
      <c r="B1513" s="127"/>
      <c r="C1513" s="128" t="s">
        <v>692</v>
      </c>
      <c r="D1513" s="122">
        <v>42853</v>
      </c>
      <c r="E1513" s="123" t="s">
        <v>4369</v>
      </c>
      <c r="F1513" s="123" t="s">
        <v>1262</v>
      </c>
      <c r="G1513" s="123">
        <v>13378865</v>
      </c>
      <c r="H1513" s="127"/>
      <c r="I1513" s="131" t="s">
        <v>4370</v>
      </c>
      <c r="J1513" s="127"/>
      <c r="K1513" s="127"/>
      <c r="L1513" s="127"/>
      <c r="M1513" s="127"/>
      <c r="N1513" s="133">
        <v>0</v>
      </c>
      <c r="O1513" s="133">
        <v>227393.29</v>
      </c>
      <c r="P1513" s="127" t="s">
        <v>1369</v>
      </c>
    </row>
    <row r="1514" spans="1:16" ht="51">
      <c r="A1514" s="127">
        <v>15</v>
      </c>
      <c r="B1514" s="127"/>
      <c r="C1514" s="128" t="s">
        <v>692</v>
      </c>
      <c r="D1514" s="122">
        <v>42853</v>
      </c>
      <c r="E1514" s="123" t="s">
        <v>4371</v>
      </c>
      <c r="F1514" s="123" t="s">
        <v>1262</v>
      </c>
      <c r="G1514" s="123">
        <v>13378799</v>
      </c>
      <c r="H1514" s="127"/>
      <c r="I1514" s="131" t="s">
        <v>4372</v>
      </c>
      <c r="J1514" s="127"/>
      <c r="K1514" s="127"/>
      <c r="L1514" s="127"/>
      <c r="M1514" s="127"/>
      <c r="N1514" s="133">
        <v>0</v>
      </c>
      <c r="O1514" s="133">
        <v>412152.96</v>
      </c>
      <c r="P1514" s="127" t="s">
        <v>1369</v>
      </c>
    </row>
    <row r="1515" spans="1:16" ht="51">
      <c r="A1515" s="127">
        <v>290</v>
      </c>
      <c r="B1515" s="127"/>
      <c r="C1515" s="128" t="s">
        <v>794</v>
      </c>
      <c r="D1515" s="122">
        <v>42853</v>
      </c>
      <c r="E1515" s="123" t="s">
        <v>4373</v>
      </c>
      <c r="F1515" s="123" t="s">
        <v>1262</v>
      </c>
      <c r="G1515" s="123">
        <v>13378622</v>
      </c>
      <c r="H1515" s="127"/>
      <c r="I1515" s="131" t="s">
        <v>4374</v>
      </c>
      <c r="J1515" s="127"/>
      <c r="K1515" s="127"/>
      <c r="L1515" s="127"/>
      <c r="M1515" s="127"/>
      <c r="N1515" s="133">
        <v>0</v>
      </c>
      <c r="O1515" s="133">
        <v>75229.440000000002</v>
      </c>
      <c r="P1515" s="127" t="s">
        <v>1369</v>
      </c>
    </row>
    <row r="1516" spans="1:16" ht="38.25">
      <c r="A1516" s="127">
        <v>272</v>
      </c>
      <c r="B1516" s="127"/>
      <c r="C1516" s="128" t="s">
        <v>788</v>
      </c>
      <c r="D1516" s="122">
        <v>42853</v>
      </c>
      <c r="E1516" s="123" t="s">
        <v>4375</v>
      </c>
      <c r="F1516" s="123" t="s">
        <v>6</v>
      </c>
      <c r="G1516" s="123">
        <v>830497</v>
      </c>
      <c r="H1516" s="127"/>
      <c r="I1516" s="131" t="s">
        <v>4376</v>
      </c>
      <c r="J1516" s="127"/>
      <c r="K1516" s="127"/>
      <c r="L1516" s="127"/>
      <c r="M1516" s="127"/>
      <c r="N1516" s="133">
        <v>0</v>
      </c>
      <c r="O1516" s="133">
        <v>139256</v>
      </c>
      <c r="P1516" s="127" t="s">
        <v>1369</v>
      </c>
    </row>
    <row r="1517" spans="1:16" ht="63.75">
      <c r="A1517" s="127" t="s">
        <v>621</v>
      </c>
      <c r="B1517" s="127"/>
      <c r="C1517" s="128" t="s">
        <v>715</v>
      </c>
      <c r="D1517" s="122">
        <v>42853</v>
      </c>
      <c r="E1517" s="123" t="s">
        <v>4377</v>
      </c>
      <c r="F1517" s="123" t="s">
        <v>6</v>
      </c>
      <c r="G1517" s="123">
        <v>830666</v>
      </c>
      <c r="H1517" s="127"/>
      <c r="I1517" s="131" t="s">
        <v>4378</v>
      </c>
      <c r="J1517" s="127"/>
      <c r="K1517" s="127"/>
      <c r="L1517" s="127"/>
      <c r="M1517" s="127"/>
      <c r="N1517" s="133">
        <v>0</v>
      </c>
      <c r="O1517" s="133">
        <v>5000</v>
      </c>
      <c r="P1517" s="127" t="s">
        <v>1369</v>
      </c>
    </row>
    <row r="1518" spans="1:16" ht="51">
      <c r="A1518" s="127">
        <v>513</v>
      </c>
      <c r="B1518" s="127"/>
      <c r="C1518" s="128" t="s">
        <v>201</v>
      </c>
      <c r="D1518" s="122">
        <v>42853</v>
      </c>
      <c r="E1518" s="123" t="s">
        <v>4379</v>
      </c>
      <c r="F1518" s="123" t="s">
        <v>11</v>
      </c>
      <c r="G1518" s="123">
        <v>886325</v>
      </c>
      <c r="H1518" s="127"/>
      <c r="I1518" s="131" t="s">
        <v>4380</v>
      </c>
      <c r="J1518" s="127"/>
      <c r="K1518" s="127"/>
      <c r="L1518" s="127"/>
      <c r="M1518" s="127"/>
      <c r="N1518" s="133">
        <v>398.63</v>
      </c>
      <c r="O1518" s="133">
        <v>0</v>
      </c>
      <c r="P1518" s="127" t="s">
        <v>1369</v>
      </c>
    </row>
    <row r="1519" spans="1:16" ht="63.75">
      <c r="A1519" s="127">
        <v>513</v>
      </c>
      <c r="B1519" s="127"/>
      <c r="C1519" s="128" t="s">
        <v>201</v>
      </c>
      <c r="D1519" s="122">
        <v>42853</v>
      </c>
      <c r="E1519" s="123" t="s">
        <v>4381</v>
      </c>
      <c r="F1519" s="123" t="s">
        <v>11</v>
      </c>
      <c r="G1519" s="123">
        <v>886333</v>
      </c>
      <c r="H1519" s="127"/>
      <c r="I1519" s="131" t="s">
        <v>4382</v>
      </c>
      <c r="J1519" s="127"/>
      <c r="K1519" s="127"/>
      <c r="L1519" s="127"/>
      <c r="M1519" s="127"/>
      <c r="N1519" s="133">
        <v>496.65</v>
      </c>
      <c r="O1519" s="133">
        <v>0</v>
      </c>
      <c r="P1519" s="127" t="s">
        <v>1369</v>
      </c>
    </row>
    <row r="1520" spans="1:16" ht="51">
      <c r="A1520" s="127" t="s">
        <v>620</v>
      </c>
      <c r="B1520" s="127"/>
      <c r="C1520" s="128" t="s">
        <v>714</v>
      </c>
      <c r="D1520" s="122">
        <v>42853</v>
      </c>
      <c r="E1520" s="123" t="s">
        <v>4383</v>
      </c>
      <c r="F1520" s="123" t="s">
        <v>11</v>
      </c>
      <c r="G1520" s="123">
        <v>886448</v>
      </c>
      <c r="H1520" s="127"/>
      <c r="I1520" s="131" t="s">
        <v>4384</v>
      </c>
      <c r="J1520" s="127"/>
      <c r="K1520" s="127"/>
      <c r="L1520" s="127"/>
      <c r="M1520" s="127"/>
      <c r="N1520" s="133">
        <v>50</v>
      </c>
      <c r="O1520" s="133">
        <v>0</v>
      </c>
      <c r="P1520" s="127" t="s">
        <v>1369</v>
      </c>
    </row>
    <row r="1521" spans="1:16" ht="76.5">
      <c r="A1521" s="127">
        <v>6</v>
      </c>
      <c r="B1521" s="127"/>
      <c r="C1521" s="128" t="s">
        <v>690</v>
      </c>
      <c r="D1521" s="122">
        <v>42853</v>
      </c>
      <c r="E1521" s="123" t="s">
        <v>4385</v>
      </c>
      <c r="F1521" s="123" t="s">
        <v>15</v>
      </c>
      <c r="G1521" s="123">
        <v>2153</v>
      </c>
      <c r="H1521" s="127"/>
      <c r="I1521" s="131" t="s">
        <v>4386</v>
      </c>
      <c r="J1521" s="127"/>
      <c r="K1521" s="127"/>
      <c r="L1521" s="127"/>
      <c r="M1521" s="127"/>
      <c r="N1521" s="133">
        <v>277.95999999999998</v>
      </c>
      <c r="O1521" s="133">
        <v>0</v>
      </c>
      <c r="P1521" s="127" t="s">
        <v>1369</v>
      </c>
    </row>
    <row r="1522" spans="1:16" ht="51">
      <c r="A1522" s="127">
        <v>513</v>
      </c>
      <c r="B1522" s="127"/>
      <c r="C1522" s="128" t="s">
        <v>201</v>
      </c>
      <c r="D1522" s="122">
        <v>42853</v>
      </c>
      <c r="E1522" s="123" t="s">
        <v>4387</v>
      </c>
      <c r="F1522" s="123" t="s">
        <v>15</v>
      </c>
      <c r="G1522" s="123">
        <v>435015</v>
      </c>
      <c r="H1522" s="127"/>
      <c r="I1522" s="131" t="s">
        <v>4388</v>
      </c>
      <c r="J1522" s="127"/>
      <c r="K1522" s="127"/>
      <c r="L1522" s="127"/>
      <c r="M1522" s="127"/>
      <c r="N1522" s="133">
        <v>50</v>
      </c>
      <c r="O1522" s="133">
        <v>0</v>
      </c>
      <c r="P1522" s="127" t="s">
        <v>1369</v>
      </c>
    </row>
    <row r="1523" spans="1:16" ht="76.5">
      <c r="A1523" s="127">
        <v>25</v>
      </c>
      <c r="B1523" s="127"/>
      <c r="C1523" s="128" t="s">
        <v>695</v>
      </c>
      <c r="D1523" s="122">
        <v>42853</v>
      </c>
      <c r="E1523" s="123" t="s">
        <v>4389</v>
      </c>
      <c r="F1523" s="123" t="s">
        <v>15</v>
      </c>
      <c r="G1523" s="123">
        <v>2170</v>
      </c>
      <c r="H1523" s="127"/>
      <c r="I1523" s="131" t="s">
        <v>4390</v>
      </c>
      <c r="J1523" s="127"/>
      <c r="K1523" s="127"/>
      <c r="L1523" s="127"/>
      <c r="M1523" s="127"/>
      <c r="N1523" s="133">
        <v>272.68</v>
      </c>
      <c r="O1523" s="133">
        <v>0</v>
      </c>
      <c r="P1523" s="127" t="s">
        <v>1369</v>
      </c>
    </row>
    <row r="1524" spans="1:16" ht="76.5">
      <c r="A1524" s="127">
        <v>25</v>
      </c>
      <c r="B1524" s="127"/>
      <c r="C1524" s="128" t="s">
        <v>695</v>
      </c>
      <c r="D1524" s="122">
        <v>42853</v>
      </c>
      <c r="E1524" s="123" t="s">
        <v>4391</v>
      </c>
      <c r="F1524" s="123" t="s">
        <v>15</v>
      </c>
      <c r="G1524" s="123">
        <v>2171</v>
      </c>
      <c r="H1524" s="127"/>
      <c r="I1524" s="131" t="s">
        <v>4392</v>
      </c>
      <c r="J1524" s="127"/>
      <c r="K1524" s="127"/>
      <c r="L1524" s="127"/>
      <c r="M1524" s="127"/>
      <c r="N1524" s="133">
        <v>569.29999999999995</v>
      </c>
      <c r="O1524" s="133">
        <v>0</v>
      </c>
      <c r="P1524" s="127" t="s">
        <v>1369</v>
      </c>
    </row>
    <row r="1525" spans="1:16" ht="76.5">
      <c r="A1525" s="127">
        <v>25</v>
      </c>
      <c r="B1525" s="127"/>
      <c r="C1525" s="128" t="s">
        <v>695</v>
      </c>
      <c r="D1525" s="122">
        <v>42853</v>
      </c>
      <c r="E1525" s="123" t="s">
        <v>4393</v>
      </c>
      <c r="F1525" s="123" t="s">
        <v>15</v>
      </c>
      <c r="G1525" s="123">
        <v>2172</v>
      </c>
      <c r="H1525" s="127"/>
      <c r="I1525" s="131" t="s">
        <v>4394</v>
      </c>
      <c r="J1525" s="127"/>
      <c r="K1525" s="127"/>
      <c r="L1525" s="127"/>
      <c r="M1525" s="127"/>
      <c r="N1525" s="133">
        <v>390.8</v>
      </c>
      <c r="O1525" s="133">
        <v>0</v>
      </c>
      <c r="P1525" s="127" t="s">
        <v>1369</v>
      </c>
    </row>
    <row r="1526" spans="1:16" ht="76.5">
      <c r="A1526" s="127">
        <v>25</v>
      </c>
      <c r="B1526" s="127"/>
      <c r="C1526" s="128" t="s">
        <v>695</v>
      </c>
      <c r="D1526" s="122">
        <v>42853</v>
      </c>
      <c r="E1526" s="123" t="s">
        <v>4395</v>
      </c>
      <c r="F1526" s="123" t="s">
        <v>15</v>
      </c>
      <c r="G1526" s="123">
        <v>2173</v>
      </c>
      <c r="H1526" s="127"/>
      <c r="I1526" s="131" t="s">
        <v>4396</v>
      </c>
      <c r="J1526" s="127"/>
      <c r="K1526" s="127"/>
      <c r="L1526" s="127"/>
      <c r="M1526" s="127"/>
      <c r="N1526" s="133">
        <v>277.95999999999998</v>
      </c>
      <c r="O1526" s="133">
        <v>0</v>
      </c>
      <c r="P1526" s="127" t="s">
        <v>1369</v>
      </c>
    </row>
    <row r="1527" spans="1:16" ht="76.5">
      <c r="A1527" s="127">
        <v>35</v>
      </c>
      <c r="B1527" s="127"/>
      <c r="C1527" s="128" t="s">
        <v>697</v>
      </c>
      <c r="D1527" s="122">
        <v>42853</v>
      </c>
      <c r="E1527" s="123" t="s">
        <v>4397</v>
      </c>
      <c r="F1527" s="123" t="s">
        <v>15</v>
      </c>
      <c r="G1527" s="123">
        <v>2178</v>
      </c>
      <c r="H1527" s="127"/>
      <c r="I1527" s="131" t="s">
        <v>4398</v>
      </c>
      <c r="J1527" s="127"/>
      <c r="K1527" s="127"/>
      <c r="L1527" s="127"/>
      <c r="M1527" s="127"/>
      <c r="N1527" s="133">
        <v>956</v>
      </c>
      <c r="O1527" s="133">
        <v>0</v>
      </c>
      <c r="P1527" s="127" t="s">
        <v>1369</v>
      </c>
    </row>
    <row r="1528" spans="1:16" ht="51">
      <c r="A1528" s="127">
        <v>513</v>
      </c>
      <c r="B1528" s="127"/>
      <c r="C1528" s="128" t="s">
        <v>201</v>
      </c>
      <c r="D1528" s="122">
        <v>42853</v>
      </c>
      <c r="E1528" s="123" t="s">
        <v>4399</v>
      </c>
      <c r="F1528" s="123" t="s">
        <v>15</v>
      </c>
      <c r="G1528" s="123">
        <v>435630</v>
      </c>
      <c r="H1528" s="127"/>
      <c r="I1528" s="131" t="s">
        <v>4400</v>
      </c>
      <c r="J1528" s="127"/>
      <c r="K1528" s="127"/>
      <c r="L1528" s="127"/>
      <c r="M1528" s="127"/>
      <c r="N1528" s="133">
        <v>50</v>
      </c>
      <c r="O1528" s="133">
        <v>0</v>
      </c>
      <c r="P1528" s="127" t="s">
        <v>1369</v>
      </c>
    </row>
    <row r="1529" spans="1:16" ht="63.75">
      <c r="A1529" s="127">
        <v>291</v>
      </c>
      <c r="B1529" s="127"/>
      <c r="C1529" s="128" t="s">
        <v>795</v>
      </c>
      <c r="D1529" s="122">
        <v>42853</v>
      </c>
      <c r="E1529" s="123" t="s">
        <v>4401</v>
      </c>
      <c r="F1529" s="123" t="s">
        <v>11</v>
      </c>
      <c r="G1529" s="123">
        <v>435631</v>
      </c>
      <c r="H1529" s="127"/>
      <c r="I1529" s="131" t="s">
        <v>4402</v>
      </c>
      <c r="J1529" s="127"/>
      <c r="K1529" s="127"/>
      <c r="L1529" s="127"/>
      <c r="M1529" s="127"/>
      <c r="N1529" s="133">
        <v>50</v>
      </c>
      <c r="O1529" s="133">
        <v>0</v>
      </c>
      <c r="P1529" s="127" t="s">
        <v>1369</v>
      </c>
    </row>
    <row r="1530" spans="1:16" ht="51">
      <c r="A1530" s="127">
        <v>513</v>
      </c>
      <c r="B1530" s="127"/>
      <c r="C1530" s="128" t="s">
        <v>201</v>
      </c>
      <c r="D1530" s="122">
        <v>42853</v>
      </c>
      <c r="E1530" s="123" t="s">
        <v>4403</v>
      </c>
      <c r="F1530" s="123" t="s">
        <v>15</v>
      </c>
      <c r="G1530" s="123">
        <v>435635</v>
      </c>
      <c r="H1530" s="127"/>
      <c r="I1530" s="131" t="s">
        <v>4404</v>
      </c>
      <c r="J1530" s="127"/>
      <c r="K1530" s="127"/>
      <c r="L1530" s="127"/>
      <c r="M1530" s="127"/>
      <c r="N1530" s="133">
        <v>50</v>
      </c>
      <c r="O1530" s="133">
        <v>0</v>
      </c>
      <c r="P1530" s="127" t="s">
        <v>1369</v>
      </c>
    </row>
    <row r="1531" spans="1:16" ht="51">
      <c r="A1531" s="127">
        <v>46</v>
      </c>
      <c r="B1531" s="127"/>
      <c r="C1531" s="128" t="s">
        <v>699</v>
      </c>
      <c r="D1531" s="122">
        <v>42828</v>
      </c>
      <c r="E1531" s="123" t="s">
        <v>4405</v>
      </c>
      <c r="F1531" s="123" t="s">
        <v>3</v>
      </c>
      <c r="G1531" s="123">
        <v>1489540</v>
      </c>
      <c r="H1531" s="127"/>
      <c r="I1531" s="131" t="s">
        <v>4406</v>
      </c>
      <c r="J1531" s="127"/>
      <c r="K1531" s="127"/>
      <c r="L1531" s="127"/>
      <c r="M1531" s="127"/>
      <c r="N1531" s="133">
        <v>0</v>
      </c>
      <c r="O1531" s="133">
        <v>276698.21000000002</v>
      </c>
      <c r="P1531" s="127" t="s">
        <v>1369</v>
      </c>
    </row>
    <row r="1532" spans="1:16" ht="51">
      <c r="A1532" s="127" t="s">
        <v>620</v>
      </c>
      <c r="B1532" s="127"/>
      <c r="C1532" s="128" t="s">
        <v>714</v>
      </c>
      <c r="D1532" s="122">
        <v>42828</v>
      </c>
      <c r="E1532" s="123" t="s">
        <v>4407</v>
      </c>
      <c r="F1532" s="123" t="s">
        <v>3</v>
      </c>
      <c r="G1532" s="123">
        <v>1489560</v>
      </c>
      <c r="H1532" s="127"/>
      <c r="I1532" s="131" t="s">
        <v>4408</v>
      </c>
      <c r="J1532" s="127"/>
      <c r="K1532" s="127"/>
      <c r="L1532" s="127"/>
      <c r="M1532" s="127"/>
      <c r="N1532" s="133">
        <v>0</v>
      </c>
      <c r="O1532" s="133">
        <v>3000</v>
      </c>
      <c r="P1532" s="127" t="s">
        <v>1369</v>
      </c>
    </row>
    <row r="1533" spans="1:16" ht="51">
      <c r="A1533" s="127" t="s">
        <v>620</v>
      </c>
      <c r="B1533" s="127"/>
      <c r="C1533" s="128" t="s">
        <v>714</v>
      </c>
      <c r="D1533" s="122">
        <v>42828</v>
      </c>
      <c r="E1533" s="123" t="s">
        <v>4409</v>
      </c>
      <c r="F1533" s="123" t="s">
        <v>3</v>
      </c>
      <c r="G1533" s="123">
        <v>1489563</v>
      </c>
      <c r="H1533" s="127"/>
      <c r="I1533" s="131" t="s">
        <v>4410</v>
      </c>
      <c r="J1533" s="127"/>
      <c r="K1533" s="127"/>
      <c r="L1533" s="127"/>
      <c r="M1533" s="127"/>
      <c r="N1533" s="133">
        <v>0</v>
      </c>
      <c r="O1533" s="133">
        <v>2770.5</v>
      </c>
      <c r="P1533" s="127" t="s">
        <v>1369</v>
      </c>
    </row>
    <row r="1534" spans="1:16" ht="51">
      <c r="A1534" s="127" t="s">
        <v>620</v>
      </c>
      <c r="B1534" s="127"/>
      <c r="C1534" s="128" t="s">
        <v>714</v>
      </c>
      <c r="D1534" s="122">
        <v>42828</v>
      </c>
      <c r="E1534" s="123" t="s">
        <v>4411</v>
      </c>
      <c r="F1534" s="123" t="s">
        <v>3</v>
      </c>
      <c r="G1534" s="123">
        <v>1489565</v>
      </c>
      <c r="H1534" s="127"/>
      <c r="I1534" s="131" t="s">
        <v>4412</v>
      </c>
      <c r="J1534" s="127"/>
      <c r="K1534" s="127"/>
      <c r="L1534" s="127"/>
      <c r="M1534" s="127"/>
      <c r="N1534" s="133">
        <v>0</v>
      </c>
      <c r="O1534" s="133">
        <v>3161.42</v>
      </c>
      <c r="P1534" s="127" t="s">
        <v>1369</v>
      </c>
    </row>
    <row r="1535" spans="1:16" ht="51">
      <c r="A1535" s="127" t="s">
        <v>620</v>
      </c>
      <c r="B1535" s="127"/>
      <c r="C1535" s="128" t="s">
        <v>714</v>
      </c>
      <c r="D1535" s="122">
        <v>42828</v>
      </c>
      <c r="E1535" s="123" t="s">
        <v>4413</v>
      </c>
      <c r="F1535" s="123" t="s">
        <v>3</v>
      </c>
      <c r="G1535" s="123">
        <v>1489566</v>
      </c>
      <c r="H1535" s="127"/>
      <c r="I1535" s="131" t="s">
        <v>4414</v>
      </c>
      <c r="J1535" s="127"/>
      <c r="K1535" s="127"/>
      <c r="L1535" s="127"/>
      <c r="M1535" s="127"/>
      <c r="N1535" s="133">
        <v>0</v>
      </c>
      <c r="O1535" s="133">
        <v>5903.39</v>
      </c>
      <c r="P1535" s="127" t="s">
        <v>1369</v>
      </c>
    </row>
    <row r="1536" spans="1:16" ht="51">
      <c r="A1536" s="127" t="s">
        <v>620</v>
      </c>
      <c r="B1536" s="127"/>
      <c r="C1536" s="128" t="s">
        <v>714</v>
      </c>
      <c r="D1536" s="122">
        <v>42828</v>
      </c>
      <c r="E1536" s="123" t="s">
        <v>4415</v>
      </c>
      <c r="F1536" s="123" t="s">
        <v>3</v>
      </c>
      <c r="G1536" s="123">
        <v>1489567</v>
      </c>
      <c r="H1536" s="127"/>
      <c r="I1536" s="131" t="s">
        <v>4416</v>
      </c>
      <c r="J1536" s="127"/>
      <c r="K1536" s="127"/>
      <c r="L1536" s="127"/>
      <c r="M1536" s="127"/>
      <c r="N1536" s="133">
        <v>0</v>
      </c>
      <c r="O1536" s="133">
        <v>3676.36</v>
      </c>
      <c r="P1536" s="127" t="s">
        <v>1369</v>
      </c>
    </row>
    <row r="1537" spans="1:16" ht="51">
      <c r="A1537" s="127" t="s">
        <v>620</v>
      </c>
      <c r="B1537" s="127"/>
      <c r="C1537" s="128" t="s">
        <v>714</v>
      </c>
      <c r="D1537" s="122">
        <v>42828</v>
      </c>
      <c r="E1537" s="123" t="s">
        <v>4417</v>
      </c>
      <c r="F1537" s="123" t="s">
        <v>3</v>
      </c>
      <c r="G1537" s="123">
        <v>1489572</v>
      </c>
      <c r="H1537" s="127"/>
      <c r="I1537" s="131" t="s">
        <v>4418</v>
      </c>
      <c r="J1537" s="127"/>
      <c r="K1537" s="127"/>
      <c r="L1537" s="127"/>
      <c r="M1537" s="127"/>
      <c r="N1537" s="133">
        <v>0</v>
      </c>
      <c r="O1537" s="133">
        <v>2702</v>
      </c>
      <c r="P1537" s="127" t="s">
        <v>1369</v>
      </c>
    </row>
    <row r="1538" spans="1:16" ht="51">
      <c r="A1538" s="127">
        <v>680</v>
      </c>
      <c r="B1538" s="127"/>
      <c r="C1538" s="128" t="s">
        <v>867</v>
      </c>
      <c r="D1538" s="122">
        <v>42828</v>
      </c>
      <c r="E1538" s="123" t="s">
        <v>4419</v>
      </c>
      <c r="F1538" s="123" t="s">
        <v>3</v>
      </c>
      <c r="G1538" s="123">
        <v>1489633</v>
      </c>
      <c r="H1538" s="127"/>
      <c r="I1538" s="131" t="s">
        <v>4420</v>
      </c>
      <c r="J1538" s="127"/>
      <c r="K1538" s="127"/>
      <c r="L1538" s="127"/>
      <c r="M1538" s="127"/>
      <c r="N1538" s="133">
        <v>0</v>
      </c>
      <c r="O1538" s="133">
        <v>427.84000000000003</v>
      </c>
      <c r="P1538" s="127" t="s">
        <v>1369</v>
      </c>
    </row>
    <row r="1539" spans="1:16" ht="51">
      <c r="A1539" s="127" t="s">
        <v>620</v>
      </c>
      <c r="B1539" s="127"/>
      <c r="C1539" s="128" t="s">
        <v>714</v>
      </c>
      <c r="D1539" s="122">
        <v>42828</v>
      </c>
      <c r="E1539" s="123" t="s">
        <v>4421</v>
      </c>
      <c r="F1539" s="123" t="s">
        <v>3</v>
      </c>
      <c r="G1539" s="123">
        <v>1489536</v>
      </c>
      <c r="H1539" s="127"/>
      <c r="I1539" s="131" t="s">
        <v>4422</v>
      </c>
      <c r="J1539" s="127"/>
      <c r="K1539" s="127"/>
      <c r="L1539" s="127"/>
      <c r="M1539" s="127"/>
      <c r="N1539" s="133">
        <v>0</v>
      </c>
      <c r="O1539" s="133">
        <v>700</v>
      </c>
      <c r="P1539" s="127" t="s">
        <v>1369</v>
      </c>
    </row>
    <row r="1540" spans="1:16" ht="51">
      <c r="A1540" s="127" t="s">
        <v>620</v>
      </c>
      <c r="B1540" s="127"/>
      <c r="C1540" s="128" t="s">
        <v>714</v>
      </c>
      <c r="D1540" s="122">
        <v>42828</v>
      </c>
      <c r="E1540" s="123" t="s">
        <v>4423</v>
      </c>
      <c r="F1540" s="123" t="s">
        <v>3</v>
      </c>
      <c r="G1540" s="123">
        <v>1489575</v>
      </c>
      <c r="H1540" s="127"/>
      <c r="I1540" s="131" t="s">
        <v>4424</v>
      </c>
      <c r="J1540" s="127"/>
      <c r="K1540" s="127"/>
      <c r="L1540" s="127"/>
      <c r="M1540" s="127"/>
      <c r="N1540" s="133">
        <v>0</v>
      </c>
      <c r="O1540" s="133">
        <v>867.05000000000007</v>
      </c>
      <c r="P1540" s="127" t="s">
        <v>1369</v>
      </c>
    </row>
    <row r="1541" spans="1:16" ht="51">
      <c r="A1541" s="127" t="s">
        <v>620</v>
      </c>
      <c r="B1541" s="127"/>
      <c r="C1541" s="128" t="s">
        <v>714</v>
      </c>
      <c r="D1541" s="122">
        <v>42828</v>
      </c>
      <c r="E1541" s="123" t="s">
        <v>4425</v>
      </c>
      <c r="F1541" s="123" t="s">
        <v>3</v>
      </c>
      <c r="G1541" s="123">
        <v>1489578</v>
      </c>
      <c r="H1541" s="127"/>
      <c r="I1541" s="131" t="s">
        <v>2347</v>
      </c>
      <c r="J1541" s="127"/>
      <c r="K1541" s="127"/>
      <c r="L1541" s="127"/>
      <c r="M1541" s="127"/>
      <c r="N1541" s="133">
        <v>0</v>
      </c>
      <c r="O1541" s="133">
        <v>1000</v>
      </c>
      <c r="P1541" s="127" t="s">
        <v>1369</v>
      </c>
    </row>
    <row r="1542" spans="1:16" ht="51">
      <c r="A1542" s="127" t="s">
        <v>620</v>
      </c>
      <c r="B1542" s="127"/>
      <c r="C1542" s="128" t="s">
        <v>714</v>
      </c>
      <c r="D1542" s="122">
        <v>42828</v>
      </c>
      <c r="E1542" s="123" t="s">
        <v>4426</v>
      </c>
      <c r="F1542" s="123" t="s">
        <v>3</v>
      </c>
      <c r="G1542" s="123">
        <v>1489621</v>
      </c>
      <c r="H1542" s="127"/>
      <c r="I1542" s="131" t="s">
        <v>4427</v>
      </c>
      <c r="J1542" s="127"/>
      <c r="K1542" s="127"/>
      <c r="L1542" s="127"/>
      <c r="M1542" s="127"/>
      <c r="N1542" s="133">
        <v>0</v>
      </c>
      <c r="O1542" s="133">
        <v>1665.22</v>
      </c>
      <c r="P1542" s="127" t="s">
        <v>1369</v>
      </c>
    </row>
    <row r="1543" spans="1:16" ht="38.25">
      <c r="A1543" s="127">
        <v>526</v>
      </c>
      <c r="B1543" s="127"/>
      <c r="C1543" s="128" t="s">
        <v>847</v>
      </c>
      <c r="D1543" s="122">
        <v>42828</v>
      </c>
      <c r="E1543" s="123" t="s">
        <v>4428</v>
      </c>
      <c r="F1543" s="123" t="s">
        <v>3</v>
      </c>
      <c r="G1543" s="123">
        <v>1489631</v>
      </c>
      <c r="H1543" s="127"/>
      <c r="I1543" s="131" t="s">
        <v>4429</v>
      </c>
      <c r="J1543" s="127"/>
      <c r="K1543" s="127"/>
      <c r="L1543" s="127"/>
      <c r="M1543" s="127"/>
      <c r="N1543" s="133">
        <v>0</v>
      </c>
      <c r="O1543" s="133">
        <v>30</v>
      </c>
      <c r="P1543" s="127" t="s">
        <v>1369</v>
      </c>
    </row>
    <row r="1544" spans="1:16" ht="51">
      <c r="A1544" s="127">
        <v>212</v>
      </c>
      <c r="B1544" s="127"/>
      <c r="C1544" s="128" t="s">
        <v>762</v>
      </c>
      <c r="D1544" s="122">
        <v>42828</v>
      </c>
      <c r="E1544" s="123" t="s">
        <v>4430</v>
      </c>
      <c r="F1544" s="123" t="s">
        <v>3</v>
      </c>
      <c r="G1544" s="123">
        <v>1489699</v>
      </c>
      <c r="H1544" s="127"/>
      <c r="I1544" s="131" t="s">
        <v>4431</v>
      </c>
      <c r="J1544" s="127"/>
      <c r="K1544" s="127"/>
      <c r="L1544" s="127"/>
      <c r="M1544" s="127"/>
      <c r="N1544" s="133">
        <v>0</v>
      </c>
      <c r="O1544" s="133">
        <v>4</v>
      </c>
      <c r="P1544" s="127" t="s">
        <v>1369</v>
      </c>
    </row>
    <row r="1545" spans="1:16" ht="51">
      <c r="A1545" s="127">
        <v>20</v>
      </c>
      <c r="B1545" s="127"/>
      <c r="C1545" s="128" t="s">
        <v>694</v>
      </c>
      <c r="D1545" s="122">
        <v>42828</v>
      </c>
      <c r="E1545" s="123" t="s">
        <v>4432</v>
      </c>
      <c r="F1545" s="123" t="s">
        <v>3</v>
      </c>
      <c r="G1545" s="123">
        <v>1489700</v>
      </c>
      <c r="H1545" s="127"/>
      <c r="I1545" s="131" t="s">
        <v>4433</v>
      </c>
      <c r="J1545" s="127"/>
      <c r="K1545" s="127"/>
      <c r="L1545" s="127"/>
      <c r="M1545" s="127"/>
      <c r="N1545" s="133">
        <v>0</v>
      </c>
      <c r="O1545" s="133">
        <v>95</v>
      </c>
      <c r="P1545" s="127" t="s">
        <v>1369</v>
      </c>
    </row>
    <row r="1546" spans="1:16" ht="38.25">
      <c r="A1546" s="127">
        <v>580</v>
      </c>
      <c r="B1546" s="127"/>
      <c r="C1546" s="128" t="s">
        <v>218</v>
      </c>
      <c r="D1546" s="122">
        <v>42828</v>
      </c>
      <c r="E1546" s="123" t="s">
        <v>4434</v>
      </c>
      <c r="F1546" s="123" t="s">
        <v>3</v>
      </c>
      <c r="G1546" s="123">
        <v>1489701</v>
      </c>
      <c r="H1546" s="127"/>
      <c r="I1546" s="131" t="s">
        <v>4435</v>
      </c>
      <c r="J1546" s="127"/>
      <c r="K1546" s="127"/>
      <c r="L1546" s="127"/>
      <c r="M1546" s="127"/>
      <c r="N1546" s="133">
        <v>0</v>
      </c>
      <c r="O1546" s="133">
        <v>172.8</v>
      </c>
      <c r="P1546" s="127" t="s">
        <v>1369</v>
      </c>
    </row>
    <row r="1547" spans="1:16" ht="51">
      <c r="A1547" s="127" t="s">
        <v>620</v>
      </c>
      <c r="B1547" s="127"/>
      <c r="C1547" s="128" t="s">
        <v>714</v>
      </c>
      <c r="D1547" s="122">
        <v>42828</v>
      </c>
      <c r="E1547" s="123" t="s">
        <v>4436</v>
      </c>
      <c r="F1547" s="123" t="s">
        <v>3</v>
      </c>
      <c r="G1547" s="123">
        <v>1489792</v>
      </c>
      <c r="H1547" s="127"/>
      <c r="I1547" s="131" t="s">
        <v>4437</v>
      </c>
      <c r="J1547" s="127"/>
      <c r="K1547" s="127"/>
      <c r="L1547" s="127"/>
      <c r="M1547" s="127"/>
      <c r="N1547" s="133">
        <v>0</v>
      </c>
      <c r="O1547" s="133">
        <v>2284.59</v>
      </c>
      <c r="P1547" s="127" t="s">
        <v>1369</v>
      </c>
    </row>
    <row r="1548" spans="1:16" ht="51">
      <c r="A1548" s="127" t="s">
        <v>620</v>
      </c>
      <c r="B1548" s="127"/>
      <c r="C1548" s="128" t="s">
        <v>714</v>
      </c>
      <c r="D1548" s="122">
        <v>42828</v>
      </c>
      <c r="E1548" s="123" t="s">
        <v>4438</v>
      </c>
      <c r="F1548" s="123" t="s">
        <v>3</v>
      </c>
      <c r="G1548" s="123">
        <v>1489793</v>
      </c>
      <c r="H1548" s="127"/>
      <c r="I1548" s="131" t="s">
        <v>4439</v>
      </c>
      <c r="J1548" s="127"/>
      <c r="K1548" s="127"/>
      <c r="L1548" s="127"/>
      <c r="M1548" s="127"/>
      <c r="N1548" s="133">
        <v>0</v>
      </c>
      <c r="O1548" s="133">
        <v>2284.59</v>
      </c>
      <c r="P1548" s="127" t="s">
        <v>1369</v>
      </c>
    </row>
    <row r="1549" spans="1:16" ht="51">
      <c r="A1549" s="127">
        <v>20</v>
      </c>
      <c r="B1549" s="127"/>
      <c r="C1549" s="128" t="s">
        <v>694</v>
      </c>
      <c r="D1549" s="122">
        <v>42829</v>
      </c>
      <c r="E1549" s="123" t="s">
        <v>4440</v>
      </c>
      <c r="F1549" s="123" t="s">
        <v>3</v>
      </c>
      <c r="G1549" s="123">
        <v>1490036</v>
      </c>
      <c r="H1549" s="127"/>
      <c r="I1549" s="131" t="s">
        <v>4441</v>
      </c>
      <c r="J1549" s="127"/>
      <c r="K1549" s="127"/>
      <c r="L1549" s="127"/>
      <c r="M1549" s="127"/>
      <c r="N1549" s="133">
        <v>0</v>
      </c>
      <c r="O1549" s="133">
        <v>240479.27000000002</v>
      </c>
      <c r="P1549" s="127" t="s">
        <v>1369</v>
      </c>
    </row>
    <row r="1550" spans="1:16" ht="51">
      <c r="A1550" s="127" t="s">
        <v>620</v>
      </c>
      <c r="B1550" s="127"/>
      <c r="C1550" s="128" t="s">
        <v>714</v>
      </c>
      <c r="D1550" s="122">
        <v>42829</v>
      </c>
      <c r="E1550" s="123" t="s">
        <v>4442</v>
      </c>
      <c r="F1550" s="123" t="s">
        <v>3</v>
      </c>
      <c r="G1550" s="123">
        <v>1489908</v>
      </c>
      <c r="H1550" s="127"/>
      <c r="I1550" s="131" t="s">
        <v>2605</v>
      </c>
      <c r="J1550" s="127"/>
      <c r="K1550" s="127"/>
      <c r="L1550" s="127"/>
      <c r="M1550" s="127"/>
      <c r="N1550" s="133">
        <v>0</v>
      </c>
      <c r="O1550" s="133">
        <v>1693.06</v>
      </c>
      <c r="P1550" s="127" t="s">
        <v>1369</v>
      </c>
    </row>
    <row r="1551" spans="1:16" ht="51">
      <c r="A1551" s="127" t="s">
        <v>620</v>
      </c>
      <c r="B1551" s="127"/>
      <c r="C1551" s="128" t="s">
        <v>714</v>
      </c>
      <c r="D1551" s="122">
        <v>42829</v>
      </c>
      <c r="E1551" s="123" t="s">
        <v>4443</v>
      </c>
      <c r="F1551" s="123" t="s">
        <v>3</v>
      </c>
      <c r="G1551" s="123">
        <v>1489911</v>
      </c>
      <c r="H1551" s="127"/>
      <c r="I1551" s="131" t="s">
        <v>4444</v>
      </c>
      <c r="J1551" s="127"/>
      <c r="K1551" s="127"/>
      <c r="L1551" s="127"/>
      <c r="M1551" s="127"/>
      <c r="N1551" s="133">
        <v>0</v>
      </c>
      <c r="O1551" s="133">
        <v>18378.740000000002</v>
      </c>
      <c r="P1551" s="127" t="s">
        <v>1369</v>
      </c>
    </row>
    <row r="1552" spans="1:16" ht="51">
      <c r="A1552" s="127" t="s">
        <v>620</v>
      </c>
      <c r="B1552" s="127"/>
      <c r="C1552" s="128" t="s">
        <v>714</v>
      </c>
      <c r="D1552" s="122">
        <v>42829</v>
      </c>
      <c r="E1552" s="123" t="s">
        <v>4445</v>
      </c>
      <c r="F1552" s="123" t="s">
        <v>3</v>
      </c>
      <c r="G1552" s="123">
        <v>1489930</v>
      </c>
      <c r="H1552" s="127"/>
      <c r="I1552" s="131" t="s">
        <v>4446</v>
      </c>
      <c r="J1552" s="127"/>
      <c r="K1552" s="127"/>
      <c r="L1552" s="127"/>
      <c r="M1552" s="127"/>
      <c r="N1552" s="133">
        <v>0</v>
      </c>
      <c r="O1552" s="133">
        <v>1523.9</v>
      </c>
      <c r="P1552" s="127" t="s">
        <v>1369</v>
      </c>
    </row>
    <row r="1553" spans="1:16" ht="51">
      <c r="A1553" s="127" t="s">
        <v>620</v>
      </c>
      <c r="B1553" s="127"/>
      <c r="C1553" s="128" t="s">
        <v>714</v>
      </c>
      <c r="D1553" s="122">
        <v>42829</v>
      </c>
      <c r="E1553" s="123" t="s">
        <v>4447</v>
      </c>
      <c r="F1553" s="123" t="s">
        <v>3</v>
      </c>
      <c r="G1553" s="123">
        <v>1489943</v>
      </c>
      <c r="H1553" s="127"/>
      <c r="I1553" s="131" t="s">
        <v>4448</v>
      </c>
      <c r="J1553" s="127"/>
      <c r="K1553" s="127"/>
      <c r="L1553" s="127"/>
      <c r="M1553" s="127"/>
      <c r="N1553" s="133">
        <v>0</v>
      </c>
      <c r="O1553" s="133">
        <v>545</v>
      </c>
      <c r="P1553" s="127" t="s">
        <v>1369</v>
      </c>
    </row>
    <row r="1554" spans="1:16" ht="38.25">
      <c r="A1554" s="127">
        <v>378</v>
      </c>
      <c r="B1554" s="127"/>
      <c r="C1554" s="128" t="s">
        <v>1280</v>
      </c>
      <c r="D1554" s="122">
        <v>42829</v>
      </c>
      <c r="E1554" s="123" t="s">
        <v>4449</v>
      </c>
      <c r="F1554" s="123" t="s">
        <v>3</v>
      </c>
      <c r="G1554" s="123">
        <v>1489979</v>
      </c>
      <c r="H1554" s="127"/>
      <c r="I1554" s="131" t="s">
        <v>4450</v>
      </c>
      <c r="J1554" s="127"/>
      <c r="K1554" s="127"/>
      <c r="L1554" s="127"/>
      <c r="M1554" s="127"/>
      <c r="N1554" s="133">
        <v>0</v>
      </c>
      <c r="O1554" s="133">
        <v>544.08000000000004</v>
      </c>
      <c r="P1554" s="127" t="s">
        <v>1369</v>
      </c>
    </row>
    <row r="1555" spans="1:16" ht="38.25">
      <c r="A1555" s="127">
        <v>526</v>
      </c>
      <c r="B1555" s="127"/>
      <c r="C1555" s="128" t="s">
        <v>847</v>
      </c>
      <c r="D1555" s="122">
        <v>42829</v>
      </c>
      <c r="E1555" s="123" t="s">
        <v>4451</v>
      </c>
      <c r="F1555" s="123" t="s">
        <v>3</v>
      </c>
      <c r="G1555" s="123">
        <v>1489990</v>
      </c>
      <c r="H1555" s="127"/>
      <c r="I1555" s="131" t="s">
        <v>4452</v>
      </c>
      <c r="J1555" s="127"/>
      <c r="K1555" s="127"/>
      <c r="L1555" s="127"/>
      <c r="M1555" s="127"/>
      <c r="N1555" s="133">
        <v>0</v>
      </c>
      <c r="O1555" s="133">
        <v>182</v>
      </c>
      <c r="P1555" s="127" t="s">
        <v>1369</v>
      </c>
    </row>
    <row r="1556" spans="1:16" ht="51">
      <c r="A1556" s="127">
        <v>585</v>
      </c>
      <c r="B1556" s="127"/>
      <c r="C1556" s="128" t="s">
        <v>222</v>
      </c>
      <c r="D1556" s="122">
        <v>42829</v>
      </c>
      <c r="E1556" s="123" t="s">
        <v>4453</v>
      </c>
      <c r="F1556" s="123" t="s">
        <v>3</v>
      </c>
      <c r="G1556" s="123">
        <v>1490013</v>
      </c>
      <c r="H1556" s="127"/>
      <c r="I1556" s="131" t="s">
        <v>4454</v>
      </c>
      <c r="J1556" s="127"/>
      <c r="K1556" s="127"/>
      <c r="L1556" s="127"/>
      <c r="M1556" s="127"/>
      <c r="N1556" s="133">
        <v>0</v>
      </c>
      <c r="O1556" s="133">
        <v>34</v>
      </c>
      <c r="P1556" s="127" t="s">
        <v>1369</v>
      </c>
    </row>
    <row r="1557" spans="1:16" ht="51">
      <c r="A1557" s="127" t="s">
        <v>620</v>
      </c>
      <c r="B1557" s="127"/>
      <c r="C1557" s="128" t="s">
        <v>714</v>
      </c>
      <c r="D1557" s="122">
        <v>42829</v>
      </c>
      <c r="E1557" s="123" t="s">
        <v>4455</v>
      </c>
      <c r="F1557" s="123" t="s">
        <v>3</v>
      </c>
      <c r="G1557" s="123">
        <v>1490144</v>
      </c>
      <c r="H1557" s="127"/>
      <c r="I1557" s="131" t="s">
        <v>4456</v>
      </c>
      <c r="J1557" s="127"/>
      <c r="K1557" s="127"/>
      <c r="L1557" s="127"/>
      <c r="M1557" s="127"/>
      <c r="N1557" s="133">
        <v>0</v>
      </c>
      <c r="O1557" s="133">
        <v>7357.35</v>
      </c>
      <c r="P1557" s="127" t="s">
        <v>1369</v>
      </c>
    </row>
    <row r="1558" spans="1:16" ht="38.25">
      <c r="A1558" s="127">
        <v>378</v>
      </c>
      <c r="B1558" s="127"/>
      <c r="C1558" s="128" t="s">
        <v>1280</v>
      </c>
      <c r="D1558" s="122">
        <v>42829</v>
      </c>
      <c r="E1558" s="123" t="s">
        <v>4457</v>
      </c>
      <c r="F1558" s="123" t="s">
        <v>3</v>
      </c>
      <c r="G1558" s="123">
        <v>1490185</v>
      </c>
      <c r="H1558" s="127"/>
      <c r="I1558" s="131" t="s">
        <v>4458</v>
      </c>
      <c r="J1558" s="127"/>
      <c r="K1558" s="127"/>
      <c r="L1558" s="127"/>
      <c r="M1558" s="127"/>
      <c r="N1558" s="133">
        <v>0</v>
      </c>
      <c r="O1558" s="133">
        <v>10.46</v>
      </c>
      <c r="P1558" s="127" t="s">
        <v>1369</v>
      </c>
    </row>
    <row r="1559" spans="1:16" ht="38.25">
      <c r="A1559" s="127">
        <v>582</v>
      </c>
      <c r="B1559" s="127"/>
      <c r="C1559" s="128" t="s">
        <v>857</v>
      </c>
      <c r="D1559" s="122">
        <v>42829</v>
      </c>
      <c r="E1559" s="123" t="s">
        <v>4459</v>
      </c>
      <c r="F1559" s="123" t="s">
        <v>3</v>
      </c>
      <c r="G1559" s="123">
        <v>1490200</v>
      </c>
      <c r="H1559" s="127"/>
      <c r="I1559" s="131" t="s">
        <v>4460</v>
      </c>
      <c r="J1559" s="127"/>
      <c r="K1559" s="127"/>
      <c r="L1559" s="127"/>
      <c r="M1559" s="127"/>
      <c r="N1559" s="133">
        <v>0</v>
      </c>
      <c r="O1559" s="133">
        <v>532.35</v>
      </c>
      <c r="P1559" s="127" t="s">
        <v>1369</v>
      </c>
    </row>
    <row r="1560" spans="1:16" ht="38.25">
      <c r="A1560" s="127">
        <v>580</v>
      </c>
      <c r="B1560" s="127"/>
      <c r="C1560" s="128" t="s">
        <v>218</v>
      </c>
      <c r="D1560" s="122">
        <v>42829</v>
      </c>
      <c r="E1560" s="123" t="s">
        <v>4461</v>
      </c>
      <c r="F1560" s="123" t="s">
        <v>3</v>
      </c>
      <c r="G1560" s="123">
        <v>1490238</v>
      </c>
      <c r="H1560" s="127"/>
      <c r="I1560" s="131" t="s">
        <v>4462</v>
      </c>
      <c r="J1560" s="127"/>
      <c r="K1560" s="127"/>
      <c r="L1560" s="127"/>
      <c r="M1560" s="127"/>
      <c r="N1560" s="133">
        <v>0</v>
      </c>
      <c r="O1560" s="133">
        <v>72</v>
      </c>
      <c r="P1560" s="127" t="s">
        <v>1369</v>
      </c>
    </row>
    <row r="1561" spans="1:16" ht="38.25">
      <c r="A1561" s="127">
        <v>291</v>
      </c>
      <c r="B1561" s="127"/>
      <c r="C1561" s="128" t="s">
        <v>795</v>
      </c>
      <c r="D1561" s="122">
        <v>42830</v>
      </c>
      <c r="E1561" s="123" t="s">
        <v>4463</v>
      </c>
      <c r="F1561" s="123" t="s">
        <v>3</v>
      </c>
      <c r="G1561" s="123">
        <v>1490442</v>
      </c>
      <c r="H1561" s="127"/>
      <c r="I1561" s="131" t="s">
        <v>4464</v>
      </c>
      <c r="J1561" s="127"/>
      <c r="K1561" s="127"/>
      <c r="L1561" s="127"/>
      <c r="M1561" s="127"/>
      <c r="N1561" s="133">
        <v>0</v>
      </c>
      <c r="O1561" s="133">
        <v>63548.73</v>
      </c>
      <c r="P1561" s="127" t="s">
        <v>1369</v>
      </c>
    </row>
    <row r="1562" spans="1:16" ht="51">
      <c r="A1562" s="127" t="s">
        <v>627</v>
      </c>
      <c r="B1562" s="127"/>
      <c r="C1562" s="128" t="s">
        <v>1235</v>
      </c>
      <c r="D1562" s="122">
        <v>42830</v>
      </c>
      <c r="E1562" s="123" t="s">
        <v>4465</v>
      </c>
      <c r="F1562" s="123" t="s">
        <v>3</v>
      </c>
      <c r="G1562" s="123">
        <v>1490484</v>
      </c>
      <c r="H1562" s="127"/>
      <c r="I1562" s="131" t="s">
        <v>4466</v>
      </c>
      <c r="J1562" s="127"/>
      <c r="K1562" s="127"/>
      <c r="L1562" s="127"/>
      <c r="M1562" s="127"/>
      <c r="N1562" s="133">
        <v>0</v>
      </c>
      <c r="O1562" s="133">
        <v>33353.879999999997</v>
      </c>
      <c r="P1562" s="127" t="s">
        <v>1369</v>
      </c>
    </row>
    <row r="1563" spans="1:16" ht="51">
      <c r="A1563" s="127" t="s">
        <v>620</v>
      </c>
      <c r="B1563" s="127"/>
      <c r="C1563" s="128" t="s">
        <v>714</v>
      </c>
      <c r="D1563" s="122">
        <v>42830</v>
      </c>
      <c r="E1563" s="123" t="s">
        <v>4467</v>
      </c>
      <c r="F1563" s="123" t="s">
        <v>3</v>
      </c>
      <c r="G1563" s="123">
        <v>1490358</v>
      </c>
      <c r="H1563" s="127"/>
      <c r="I1563" s="131" t="s">
        <v>2900</v>
      </c>
      <c r="J1563" s="127"/>
      <c r="K1563" s="127"/>
      <c r="L1563" s="127"/>
      <c r="M1563" s="127"/>
      <c r="N1563" s="133">
        <v>0</v>
      </c>
      <c r="O1563" s="133">
        <v>1016</v>
      </c>
      <c r="P1563" s="127" t="s">
        <v>1369</v>
      </c>
    </row>
    <row r="1564" spans="1:16" ht="51">
      <c r="A1564" s="127" t="s">
        <v>620</v>
      </c>
      <c r="B1564" s="127"/>
      <c r="C1564" s="128" t="s">
        <v>714</v>
      </c>
      <c r="D1564" s="122">
        <v>42830</v>
      </c>
      <c r="E1564" s="123" t="s">
        <v>4468</v>
      </c>
      <c r="F1564" s="123" t="s">
        <v>3</v>
      </c>
      <c r="G1564" s="123">
        <v>1490359</v>
      </c>
      <c r="H1564" s="127"/>
      <c r="I1564" s="131" t="s">
        <v>4469</v>
      </c>
      <c r="J1564" s="127"/>
      <c r="K1564" s="127"/>
      <c r="L1564" s="127"/>
      <c r="M1564" s="127"/>
      <c r="N1564" s="133">
        <v>0</v>
      </c>
      <c r="O1564" s="133">
        <v>238.24</v>
      </c>
      <c r="P1564" s="127" t="s">
        <v>1369</v>
      </c>
    </row>
    <row r="1565" spans="1:16" ht="51">
      <c r="A1565" s="127" t="s">
        <v>620</v>
      </c>
      <c r="B1565" s="127"/>
      <c r="C1565" s="128" t="s">
        <v>714</v>
      </c>
      <c r="D1565" s="122">
        <v>42830</v>
      </c>
      <c r="E1565" s="123" t="s">
        <v>4470</v>
      </c>
      <c r="F1565" s="123" t="s">
        <v>3</v>
      </c>
      <c r="G1565" s="123">
        <v>1490368</v>
      </c>
      <c r="H1565" s="127"/>
      <c r="I1565" s="131" t="s">
        <v>4471</v>
      </c>
      <c r="J1565" s="127"/>
      <c r="K1565" s="127"/>
      <c r="L1565" s="127"/>
      <c r="M1565" s="127"/>
      <c r="N1565" s="133">
        <v>0</v>
      </c>
      <c r="O1565" s="133">
        <v>4748.6000000000004</v>
      </c>
      <c r="P1565" s="127" t="s">
        <v>1369</v>
      </c>
    </row>
    <row r="1566" spans="1:16" ht="51">
      <c r="A1566" s="127" t="s">
        <v>620</v>
      </c>
      <c r="B1566" s="127"/>
      <c r="C1566" s="128" t="s">
        <v>714</v>
      </c>
      <c r="D1566" s="122">
        <v>42830</v>
      </c>
      <c r="E1566" s="123" t="s">
        <v>4472</v>
      </c>
      <c r="F1566" s="123" t="s">
        <v>3</v>
      </c>
      <c r="G1566" s="123">
        <v>1490397</v>
      </c>
      <c r="H1566" s="127"/>
      <c r="I1566" s="131" t="s">
        <v>3643</v>
      </c>
      <c r="J1566" s="127"/>
      <c r="K1566" s="127"/>
      <c r="L1566" s="127"/>
      <c r="M1566" s="127"/>
      <c r="N1566" s="133">
        <v>0</v>
      </c>
      <c r="O1566" s="133">
        <v>711.18000000000006</v>
      </c>
      <c r="P1566" s="127" t="s">
        <v>1369</v>
      </c>
    </row>
    <row r="1567" spans="1:16" ht="51">
      <c r="A1567" s="127" t="s">
        <v>620</v>
      </c>
      <c r="B1567" s="127"/>
      <c r="C1567" s="128" t="s">
        <v>714</v>
      </c>
      <c r="D1567" s="122">
        <v>42830</v>
      </c>
      <c r="E1567" s="123" t="s">
        <v>4473</v>
      </c>
      <c r="F1567" s="123" t="s">
        <v>3</v>
      </c>
      <c r="G1567" s="123">
        <v>1490399</v>
      </c>
      <c r="H1567" s="127"/>
      <c r="I1567" s="131" t="s">
        <v>4474</v>
      </c>
      <c r="J1567" s="127"/>
      <c r="K1567" s="127"/>
      <c r="L1567" s="127"/>
      <c r="M1567" s="127"/>
      <c r="N1567" s="133">
        <v>0</v>
      </c>
      <c r="O1567" s="133">
        <v>460</v>
      </c>
      <c r="P1567" s="127" t="s">
        <v>1369</v>
      </c>
    </row>
    <row r="1568" spans="1:16" ht="51">
      <c r="A1568" s="127" t="s">
        <v>620</v>
      </c>
      <c r="B1568" s="127"/>
      <c r="C1568" s="128" t="s">
        <v>714</v>
      </c>
      <c r="D1568" s="122">
        <v>42830</v>
      </c>
      <c r="E1568" s="123" t="s">
        <v>4475</v>
      </c>
      <c r="F1568" s="123" t="s">
        <v>3</v>
      </c>
      <c r="G1568" s="123">
        <v>1490402</v>
      </c>
      <c r="H1568" s="127"/>
      <c r="I1568" s="131" t="s">
        <v>4476</v>
      </c>
      <c r="J1568" s="127"/>
      <c r="K1568" s="127"/>
      <c r="L1568" s="127"/>
      <c r="M1568" s="127"/>
      <c r="N1568" s="133">
        <v>0</v>
      </c>
      <c r="O1568" s="133">
        <v>8184.09</v>
      </c>
      <c r="P1568" s="127" t="s">
        <v>1369</v>
      </c>
    </row>
    <row r="1569" spans="1:16" ht="51">
      <c r="A1569" s="127" t="s">
        <v>620</v>
      </c>
      <c r="B1569" s="127"/>
      <c r="C1569" s="128" t="s">
        <v>714</v>
      </c>
      <c r="D1569" s="122">
        <v>42830</v>
      </c>
      <c r="E1569" s="123" t="s">
        <v>4477</v>
      </c>
      <c r="F1569" s="123" t="s">
        <v>3</v>
      </c>
      <c r="G1569" s="123">
        <v>1490405</v>
      </c>
      <c r="H1569" s="127"/>
      <c r="I1569" s="131" t="s">
        <v>4478</v>
      </c>
      <c r="J1569" s="127"/>
      <c r="K1569" s="127"/>
      <c r="L1569" s="127"/>
      <c r="M1569" s="127"/>
      <c r="N1569" s="133">
        <v>0</v>
      </c>
      <c r="O1569" s="133">
        <v>5001.2700000000004</v>
      </c>
      <c r="P1569" s="127" t="s">
        <v>1369</v>
      </c>
    </row>
    <row r="1570" spans="1:16" ht="51">
      <c r="A1570" s="127" t="s">
        <v>620</v>
      </c>
      <c r="B1570" s="127"/>
      <c r="C1570" s="128" t="s">
        <v>714</v>
      </c>
      <c r="D1570" s="122">
        <v>42830</v>
      </c>
      <c r="E1570" s="123" t="s">
        <v>4479</v>
      </c>
      <c r="F1570" s="123" t="s">
        <v>3</v>
      </c>
      <c r="G1570" s="123">
        <v>1490407</v>
      </c>
      <c r="H1570" s="127"/>
      <c r="I1570" s="131" t="s">
        <v>3667</v>
      </c>
      <c r="J1570" s="127"/>
      <c r="K1570" s="127"/>
      <c r="L1570" s="127"/>
      <c r="M1570" s="127"/>
      <c r="N1570" s="133">
        <v>0</v>
      </c>
      <c r="O1570" s="133">
        <v>1713</v>
      </c>
      <c r="P1570" s="127" t="s">
        <v>1369</v>
      </c>
    </row>
    <row r="1571" spans="1:16" ht="51">
      <c r="A1571" s="127" t="s">
        <v>620</v>
      </c>
      <c r="B1571" s="127"/>
      <c r="C1571" s="128" t="s">
        <v>714</v>
      </c>
      <c r="D1571" s="122">
        <v>42830</v>
      </c>
      <c r="E1571" s="123" t="s">
        <v>4480</v>
      </c>
      <c r="F1571" s="123" t="s">
        <v>3</v>
      </c>
      <c r="G1571" s="123">
        <v>1490424</v>
      </c>
      <c r="H1571" s="127"/>
      <c r="I1571" s="131" t="s">
        <v>4481</v>
      </c>
      <c r="J1571" s="127"/>
      <c r="K1571" s="127"/>
      <c r="L1571" s="127"/>
      <c r="M1571" s="127"/>
      <c r="N1571" s="133">
        <v>0</v>
      </c>
      <c r="O1571" s="133">
        <v>3335.7400000000002</v>
      </c>
      <c r="P1571" s="127" t="s">
        <v>1369</v>
      </c>
    </row>
    <row r="1572" spans="1:16" ht="51">
      <c r="A1572" s="127">
        <v>580</v>
      </c>
      <c r="B1572" s="127"/>
      <c r="C1572" s="128" t="s">
        <v>218</v>
      </c>
      <c r="D1572" s="122">
        <v>42830</v>
      </c>
      <c r="E1572" s="123" t="s">
        <v>4482</v>
      </c>
      <c r="F1572" s="123" t="s">
        <v>3</v>
      </c>
      <c r="G1572" s="123">
        <v>1490431</v>
      </c>
      <c r="H1572" s="127"/>
      <c r="I1572" s="131" t="s">
        <v>4483</v>
      </c>
      <c r="J1572" s="127"/>
      <c r="K1572" s="127"/>
      <c r="L1572" s="127"/>
      <c r="M1572" s="127"/>
      <c r="N1572" s="133">
        <v>0</v>
      </c>
      <c r="O1572" s="133">
        <v>158.36000000000001</v>
      </c>
      <c r="P1572" s="127" t="s">
        <v>1369</v>
      </c>
    </row>
    <row r="1573" spans="1:16" ht="51">
      <c r="A1573" s="127" t="s">
        <v>620</v>
      </c>
      <c r="B1573" s="127"/>
      <c r="C1573" s="128" t="s">
        <v>714</v>
      </c>
      <c r="D1573" s="122">
        <v>42830</v>
      </c>
      <c r="E1573" s="123" t="s">
        <v>4484</v>
      </c>
      <c r="F1573" s="123" t="s">
        <v>3</v>
      </c>
      <c r="G1573" s="123">
        <v>1490452</v>
      </c>
      <c r="H1573" s="127"/>
      <c r="I1573" s="131" t="s">
        <v>4485</v>
      </c>
      <c r="J1573" s="127"/>
      <c r="K1573" s="127"/>
      <c r="L1573" s="127"/>
      <c r="M1573" s="127"/>
      <c r="N1573" s="133">
        <v>0</v>
      </c>
      <c r="O1573" s="133">
        <v>1506</v>
      </c>
      <c r="P1573" s="127" t="s">
        <v>1369</v>
      </c>
    </row>
    <row r="1574" spans="1:16" ht="51">
      <c r="A1574" s="127" t="s">
        <v>620</v>
      </c>
      <c r="B1574" s="127"/>
      <c r="C1574" s="128" t="s">
        <v>714</v>
      </c>
      <c r="D1574" s="122">
        <v>42830</v>
      </c>
      <c r="E1574" s="123" t="s">
        <v>4486</v>
      </c>
      <c r="F1574" s="123" t="s">
        <v>3</v>
      </c>
      <c r="G1574" s="123">
        <v>1490495</v>
      </c>
      <c r="H1574" s="127"/>
      <c r="I1574" s="131" t="s">
        <v>4487</v>
      </c>
      <c r="J1574" s="127"/>
      <c r="K1574" s="127"/>
      <c r="L1574" s="127"/>
      <c r="M1574" s="127"/>
      <c r="N1574" s="133">
        <v>0</v>
      </c>
      <c r="O1574" s="133">
        <v>2404.38</v>
      </c>
      <c r="P1574" s="127" t="s">
        <v>1369</v>
      </c>
    </row>
    <row r="1575" spans="1:16" ht="51">
      <c r="A1575" s="127" t="s">
        <v>620</v>
      </c>
      <c r="B1575" s="127"/>
      <c r="C1575" s="128" t="s">
        <v>714</v>
      </c>
      <c r="D1575" s="122">
        <v>42830</v>
      </c>
      <c r="E1575" s="123" t="s">
        <v>4488</v>
      </c>
      <c r="F1575" s="123" t="s">
        <v>3</v>
      </c>
      <c r="G1575" s="123">
        <v>1490522</v>
      </c>
      <c r="H1575" s="127"/>
      <c r="I1575" s="131" t="s">
        <v>4489</v>
      </c>
      <c r="J1575" s="127"/>
      <c r="K1575" s="127"/>
      <c r="L1575" s="127"/>
      <c r="M1575" s="127"/>
      <c r="N1575" s="133">
        <v>0</v>
      </c>
      <c r="O1575" s="133">
        <v>2</v>
      </c>
      <c r="P1575" s="127" t="s">
        <v>1369</v>
      </c>
    </row>
    <row r="1576" spans="1:16" ht="51">
      <c r="A1576" s="127" t="s">
        <v>620</v>
      </c>
      <c r="B1576" s="127"/>
      <c r="C1576" s="128" t="s">
        <v>714</v>
      </c>
      <c r="D1576" s="122">
        <v>42830</v>
      </c>
      <c r="E1576" s="123" t="s">
        <v>4490</v>
      </c>
      <c r="F1576" s="123" t="s">
        <v>3</v>
      </c>
      <c r="G1576" s="123">
        <v>1490566</v>
      </c>
      <c r="H1576" s="127"/>
      <c r="I1576" s="131" t="s">
        <v>4491</v>
      </c>
      <c r="J1576" s="127"/>
      <c r="K1576" s="127"/>
      <c r="L1576" s="127"/>
      <c r="M1576" s="127"/>
      <c r="N1576" s="133">
        <v>0</v>
      </c>
      <c r="O1576" s="133">
        <v>1968.57</v>
      </c>
      <c r="P1576" s="127" t="s">
        <v>1369</v>
      </c>
    </row>
    <row r="1577" spans="1:16" ht="51">
      <c r="A1577" s="127" t="s">
        <v>620</v>
      </c>
      <c r="B1577" s="127"/>
      <c r="C1577" s="128" t="s">
        <v>714</v>
      </c>
      <c r="D1577" s="122">
        <v>42830</v>
      </c>
      <c r="E1577" s="123" t="s">
        <v>4492</v>
      </c>
      <c r="F1577" s="123" t="s">
        <v>3</v>
      </c>
      <c r="G1577" s="123">
        <v>1490617</v>
      </c>
      <c r="H1577" s="127"/>
      <c r="I1577" s="131" t="s">
        <v>4493</v>
      </c>
      <c r="J1577" s="127"/>
      <c r="K1577" s="127"/>
      <c r="L1577" s="127"/>
      <c r="M1577" s="127"/>
      <c r="N1577" s="133">
        <v>0</v>
      </c>
      <c r="O1577" s="133">
        <v>371</v>
      </c>
      <c r="P1577" s="127" t="s">
        <v>1369</v>
      </c>
    </row>
    <row r="1578" spans="1:16" ht="51">
      <c r="A1578" s="127" t="s">
        <v>620</v>
      </c>
      <c r="B1578" s="127"/>
      <c r="C1578" s="128" t="s">
        <v>714</v>
      </c>
      <c r="D1578" s="122">
        <v>42830</v>
      </c>
      <c r="E1578" s="123" t="s">
        <v>4494</v>
      </c>
      <c r="F1578" s="123" t="s">
        <v>3</v>
      </c>
      <c r="G1578" s="123">
        <v>1490628</v>
      </c>
      <c r="H1578" s="127"/>
      <c r="I1578" s="131" t="s">
        <v>4495</v>
      </c>
      <c r="J1578" s="127"/>
      <c r="K1578" s="127"/>
      <c r="L1578" s="127"/>
      <c r="M1578" s="127"/>
      <c r="N1578" s="133">
        <v>0</v>
      </c>
      <c r="O1578" s="133">
        <v>4376</v>
      </c>
      <c r="P1578" s="127" t="s">
        <v>1369</v>
      </c>
    </row>
    <row r="1579" spans="1:16" ht="51">
      <c r="A1579" s="127" t="s">
        <v>620</v>
      </c>
      <c r="B1579" s="127"/>
      <c r="C1579" s="128" t="s">
        <v>714</v>
      </c>
      <c r="D1579" s="122">
        <v>42830</v>
      </c>
      <c r="E1579" s="123" t="s">
        <v>4496</v>
      </c>
      <c r="F1579" s="123" t="s">
        <v>3</v>
      </c>
      <c r="G1579" s="123">
        <v>1490629</v>
      </c>
      <c r="H1579" s="127"/>
      <c r="I1579" s="131" t="s">
        <v>4495</v>
      </c>
      <c r="J1579" s="127"/>
      <c r="K1579" s="127"/>
      <c r="L1579" s="127"/>
      <c r="M1579" s="127"/>
      <c r="N1579" s="133">
        <v>0</v>
      </c>
      <c r="O1579" s="133">
        <v>4376</v>
      </c>
      <c r="P1579" s="127" t="s">
        <v>1369</v>
      </c>
    </row>
    <row r="1580" spans="1:16" ht="38.25">
      <c r="A1580" s="127">
        <v>526</v>
      </c>
      <c r="B1580" s="127"/>
      <c r="C1580" s="128" t="s">
        <v>847</v>
      </c>
      <c r="D1580" s="122">
        <v>42830</v>
      </c>
      <c r="E1580" s="123" t="s">
        <v>4497</v>
      </c>
      <c r="F1580" s="123" t="s">
        <v>3</v>
      </c>
      <c r="G1580" s="123">
        <v>1490654</v>
      </c>
      <c r="H1580" s="127"/>
      <c r="I1580" s="131" t="s">
        <v>4498</v>
      </c>
      <c r="J1580" s="127"/>
      <c r="K1580" s="127"/>
      <c r="L1580" s="127"/>
      <c r="M1580" s="127"/>
      <c r="N1580" s="133">
        <v>0</v>
      </c>
      <c r="O1580" s="133">
        <v>181</v>
      </c>
      <c r="P1580" s="127" t="s">
        <v>1369</v>
      </c>
    </row>
    <row r="1581" spans="1:16" ht="51">
      <c r="A1581" s="127">
        <v>163</v>
      </c>
      <c r="B1581" s="127"/>
      <c r="C1581" s="128" t="s">
        <v>749</v>
      </c>
      <c r="D1581" s="122">
        <v>42831</v>
      </c>
      <c r="E1581" s="123" t="s">
        <v>4499</v>
      </c>
      <c r="F1581" s="123" t="s">
        <v>3</v>
      </c>
      <c r="G1581" s="123">
        <v>1490820</v>
      </c>
      <c r="H1581" s="127"/>
      <c r="I1581" s="131" t="s">
        <v>4500</v>
      </c>
      <c r="J1581" s="127"/>
      <c r="K1581" s="127"/>
      <c r="L1581" s="127"/>
      <c r="M1581" s="127"/>
      <c r="N1581" s="133">
        <v>0</v>
      </c>
      <c r="O1581" s="133">
        <v>922.54</v>
      </c>
      <c r="P1581" s="127" t="s">
        <v>1369</v>
      </c>
    </row>
    <row r="1582" spans="1:16" ht="51">
      <c r="A1582" s="127">
        <v>680</v>
      </c>
      <c r="B1582" s="127"/>
      <c r="C1582" s="128" t="s">
        <v>867</v>
      </c>
      <c r="D1582" s="122">
        <v>42831</v>
      </c>
      <c r="E1582" s="123" t="s">
        <v>4501</v>
      </c>
      <c r="F1582" s="123" t="s">
        <v>3</v>
      </c>
      <c r="G1582" s="123">
        <v>1490822</v>
      </c>
      <c r="H1582" s="127"/>
      <c r="I1582" s="131" t="s">
        <v>4502</v>
      </c>
      <c r="J1582" s="127"/>
      <c r="K1582" s="127"/>
      <c r="L1582" s="127"/>
      <c r="M1582" s="127"/>
      <c r="N1582" s="133">
        <v>0</v>
      </c>
      <c r="O1582" s="133">
        <v>2000</v>
      </c>
      <c r="P1582" s="127" t="s">
        <v>1369</v>
      </c>
    </row>
    <row r="1583" spans="1:16" ht="51">
      <c r="A1583" s="127">
        <v>526</v>
      </c>
      <c r="B1583" s="127"/>
      <c r="C1583" s="128" t="s">
        <v>847</v>
      </c>
      <c r="D1583" s="122">
        <v>42831</v>
      </c>
      <c r="E1583" s="123" t="s">
        <v>4503</v>
      </c>
      <c r="F1583" s="123" t="s">
        <v>3</v>
      </c>
      <c r="G1583" s="123">
        <v>1490868</v>
      </c>
      <c r="H1583" s="127"/>
      <c r="I1583" s="131" t="s">
        <v>4504</v>
      </c>
      <c r="J1583" s="127"/>
      <c r="K1583" s="127"/>
      <c r="L1583" s="127"/>
      <c r="M1583" s="127"/>
      <c r="N1583" s="133">
        <v>0</v>
      </c>
      <c r="O1583" s="133">
        <v>1847.42</v>
      </c>
      <c r="P1583" s="127" t="s">
        <v>1369</v>
      </c>
    </row>
    <row r="1584" spans="1:16" ht="51">
      <c r="A1584" s="127" t="s">
        <v>620</v>
      </c>
      <c r="B1584" s="127"/>
      <c r="C1584" s="128" t="s">
        <v>714</v>
      </c>
      <c r="D1584" s="122">
        <v>42831</v>
      </c>
      <c r="E1584" s="123" t="s">
        <v>4505</v>
      </c>
      <c r="F1584" s="123" t="s">
        <v>3</v>
      </c>
      <c r="G1584" s="123">
        <v>1490840</v>
      </c>
      <c r="H1584" s="127"/>
      <c r="I1584" s="131" t="s">
        <v>4506</v>
      </c>
      <c r="J1584" s="127"/>
      <c r="K1584" s="127"/>
      <c r="L1584" s="127"/>
      <c r="M1584" s="127"/>
      <c r="N1584" s="133">
        <v>0</v>
      </c>
      <c r="O1584" s="133">
        <v>2192.88</v>
      </c>
      <c r="P1584" s="127" t="s">
        <v>1369</v>
      </c>
    </row>
    <row r="1585" spans="1:16" ht="51">
      <c r="A1585" s="127" t="s">
        <v>620</v>
      </c>
      <c r="B1585" s="127"/>
      <c r="C1585" s="128" t="s">
        <v>714</v>
      </c>
      <c r="D1585" s="122">
        <v>42831</v>
      </c>
      <c r="E1585" s="123" t="s">
        <v>4507</v>
      </c>
      <c r="F1585" s="123" t="s">
        <v>3</v>
      </c>
      <c r="G1585" s="123">
        <v>1490884</v>
      </c>
      <c r="H1585" s="127"/>
      <c r="I1585" s="131" t="s">
        <v>4508</v>
      </c>
      <c r="J1585" s="127"/>
      <c r="K1585" s="127"/>
      <c r="L1585" s="127"/>
      <c r="M1585" s="127"/>
      <c r="N1585" s="133">
        <v>0</v>
      </c>
      <c r="O1585" s="133">
        <v>58</v>
      </c>
      <c r="P1585" s="127" t="s">
        <v>1369</v>
      </c>
    </row>
    <row r="1586" spans="1:16" ht="51">
      <c r="A1586" s="127" t="s">
        <v>620</v>
      </c>
      <c r="B1586" s="127"/>
      <c r="C1586" s="128" t="s">
        <v>714</v>
      </c>
      <c r="D1586" s="122">
        <v>42831</v>
      </c>
      <c r="E1586" s="123" t="s">
        <v>4509</v>
      </c>
      <c r="F1586" s="123" t="s">
        <v>3</v>
      </c>
      <c r="G1586" s="123">
        <v>1490886</v>
      </c>
      <c r="H1586" s="127"/>
      <c r="I1586" s="131" t="s">
        <v>4510</v>
      </c>
      <c r="J1586" s="127"/>
      <c r="K1586" s="127"/>
      <c r="L1586" s="127"/>
      <c r="M1586" s="127"/>
      <c r="N1586" s="133">
        <v>0</v>
      </c>
      <c r="O1586" s="133">
        <v>193</v>
      </c>
      <c r="P1586" s="127" t="s">
        <v>1369</v>
      </c>
    </row>
    <row r="1587" spans="1:16" ht="51">
      <c r="A1587" s="127" t="s">
        <v>620</v>
      </c>
      <c r="B1587" s="127"/>
      <c r="C1587" s="128" t="s">
        <v>714</v>
      </c>
      <c r="D1587" s="122">
        <v>42831</v>
      </c>
      <c r="E1587" s="123" t="s">
        <v>4511</v>
      </c>
      <c r="F1587" s="123" t="s">
        <v>3</v>
      </c>
      <c r="G1587" s="123">
        <v>1490996</v>
      </c>
      <c r="H1587" s="127"/>
      <c r="I1587" s="131" t="s">
        <v>4512</v>
      </c>
      <c r="J1587" s="127"/>
      <c r="K1587" s="127"/>
      <c r="L1587" s="127"/>
      <c r="M1587" s="127"/>
      <c r="N1587" s="133">
        <v>0</v>
      </c>
      <c r="O1587" s="133">
        <v>307.64</v>
      </c>
      <c r="P1587" s="127" t="s">
        <v>1369</v>
      </c>
    </row>
    <row r="1588" spans="1:16" ht="51">
      <c r="A1588" s="127" t="s">
        <v>620</v>
      </c>
      <c r="B1588" s="127"/>
      <c r="C1588" s="128" t="s">
        <v>714</v>
      </c>
      <c r="D1588" s="122">
        <v>42832</v>
      </c>
      <c r="E1588" s="123" t="s">
        <v>4513</v>
      </c>
      <c r="F1588" s="123" t="s">
        <v>3</v>
      </c>
      <c r="G1588" s="123">
        <v>1491246</v>
      </c>
      <c r="H1588" s="127"/>
      <c r="I1588" s="131" t="s">
        <v>4514</v>
      </c>
      <c r="J1588" s="127"/>
      <c r="K1588" s="127"/>
      <c r="L1588" s="127"/>
      <c r="M1588" s="127"/>
      <c r="N1588" s="133">
        <v>0</v>
      </c>
      <c r="O1588" s="133">
        <v>20.05</v>
      </c>
      <c r="P1588" s="127" t="s">
        <v>1369</v>
      </c>
    </row>
    <row r="1589" spans="1:16" ht="38.25">
      <c r="A1589" s="127">
        <v>15</v>
      </c>
      <c r="B1589" s="127"/>
      <c r="C1589" s="128" t="s">
        <v>692</v>
      </c>
      <c r="D1589" s="122">
        <v>42832</v>
      </c>
      <c r="E1589" s="123" t="s">
        <v>4515</v>
      </c>
      <c r="F1589" s="123" t="s">
        <v>3</v>
      </c>
      <c r="G1589" s="123">
        <v>1491268</v>
      </c>
      <c r="H1589" s="127"/>
      <c r="I1589" s="131" t="s">
        <v>4516</v>
      </c>
      <c r="J1589" s="127"/>
      <c r="K1589" s="127"/>
      <c r="L1589" s="127"/>
      <c r="M1589" s="127"/>
      <c r="N1589" s="133">
        <v>0</v>
      </c>
      <c r="O1589" s="133">
        <v>720</v>
      </c>
      <c r="P1589" s="127" t="s">
        <v>1369</v>
      </c>
    </row>
    <row r="1590" spans="1:16" ht="38.25">
      <c r="A1590" s="127">
        <v>15</v>
      </c>
      <c r="B1590" s="127"/>
      <c r="C1590" s="128" t="s">
        <v>692</v>
      </c>
      <c r="D1590" s="122">
        <v>42832</v>
      </c>
      <c r="E1590" s="123" t="s">
        <v>4517</v>
      </c>
      <c r="F1590" s="123" t="s">
        <v>3</v>
      </c>
      <c r="G1590" s="123">
        <v>1491270</v>
      </c>
      <c r="H1590" s="127"/>
      <c r="I1590" s="131" t="s">
        <v>4518</v>
      </c>
      <c r="J1590" s="127"/>
      <c r="K1590" s="127"/>
      <c r="L1590" s="127"/>
      <c r="M1590" s="127"/>
      <c r="N1590" s="133">
        <v>0</v>
      </c>
      <c r="O1590" s="133">
        <v>1770</v>
      </c>
      <c r="P1590" s="127" t="s">
        <v>1369</v>
      </c>
    </row>
    <row r="1591" spans="1:16" ht="38.25">
      <c r="A1591" s="127">
        <v>15</v>
      </c>
      <c r="B1591" s="127"/>
      <c r="C1591" s="128" t="s">
        <v>692</v>
      </c>
      <c r="D1591" s="122">
        <v>42832</v>
      </c>
      <c r="E1591" s="123" t="s">
        <v>4519</v>
      </c>
      <c r="F1591" s="123" t="s">
        <v>3</v>
      </c>
      <c r="G1591" s="123">
        <v>1491272</v>
      </c>
      <c r="H1591" s="127"/>
      <c r="I1591" s="131" t="s">
        <v>4520</v>
      </c>
      <c r="J1591" s="127"/>
      <c r="K1591" s="127"/>
      <c r="L1591" s="127"/>
      <c r="M1591" s="127"/>
      <c r="N1591" s="133">
        <v>0</v>
      </c>
      <c r="O1591" s="133">
        <v>1599</v>
      </c>
      <c r="P1591" s="127" t="s">
        <v>1369</v>
      </c>
    </row>
    <row r="1592" spans="1:16" ht="38.25">
      <c r="A1592" s="127">
        <v>15</v>
      </c>
      <c r="B1592" s="127"/>
      <c r="C1592" s="128" t="s">
        <v>692</v>
      </c>
      <c r="D1592" s="122">
        <v>42832</v>
      </c>
      <c r="E1592" s="123" t="s">
        <v>4521</v>
      </c>
      <c r="F1592" s="123" t="s">
        <v>3</v>
      </c>
      <c r="G1592" s="123">
        <v>1491276</v>
      </c>
      <c r="H1592" s="127"/>
      <c r="I1592" s="131" t="s">
        <v>4522</v>
      </c>
      <c r="J1592" s="127"/>
      <c r="K1592" s="127"/>
      <c r="L1592" s="127"/>
      <c r="M1592" s="127"/>
      <c r="N1592" s="133">
        <v>0</v>
      </c>
      <c r="O1592" s="133">
        <v>600</v>
      </c>
      <c r="P1592" s="127" t="s">
        <v>1369</v>
      </c>
    </row>
    <row r="1593" spans="1:16" ht="38.25">
      <c r="A1593" s="127">
        <v>15</v>
      </c>
      <c r="B1593" s="127"/>
      <c r="C1593" s="128" t="s">
        <v>692</v>
      </c>
      <c r="D1593" s="122">
        <v>42832</v>
      </c>
      <c r="E1593" s="123" t="s">
        <v>4523</v>
      </c>
      <c r="F1593" s="123" t="s">
        <v>3</v>
      </c>
      <c r="G1593" s="123">
        <v>1491277</v>
      </c>
      <c r="H1593" s="127"/>
      <c r="I1593" s="131" t="s">
        <v>4524</v>
      </c>
      <c r="J1593" s="127"/>
      <c r="K1593" s="127"/>
      <c r="L1593" s="127"/>
      <c r="M1593" s="127"/>
      <c r="N1593" s="133">
        <v>0</v>
      </c>
      <c r="O1593" s="133">
        <v>6000</v>
      </c>
      <c r="P1593" s="127" t="s">
        <v>1369</v>
      </c>
    </row>
    <row r="1594" spans="1:16" ht="38.25">
      <c r="A1594" s="127">
        <v>15</v>
      </c>
      <c r="B1594" s="127"/>
      <c r="C1594" s="128" t="s">
        <v>692</v>
      </c>
      <c r="D1594" s="122">
        <v>42832</v>
      </c>
      <c r="E1594" s="123" t="s">
        <v>4525</v>
      </c>
      <c r="F1594" s="123" t="s">
        <v>3</v>
      </c>
      <c r="G1594" s="123">
        <v>1491280</v>
      </c>
      <c r="H1594" s="127"/>
      <c r="I1594" s="131" t="s">
        <v>4526</v>
      </c>
      <c r="J1594" s="127"/>
      <c r="K1594" s="127"/>
      <c r="L1594" s="127"/>
      <c r="M1594" s="127"/>
      <c r="N1594" s="133">
        <v>0</v>
      </c>
      <c r="O1594" s="133">
        <v>400</v>
      </c>
      <c r="P1594" s="127" t="s">
        <v>1369</v>
      </c>
    </row>
    <row r="1595" spans="1:16" ht="38.25">
      <c r="A1595" s="127">
        <v>15</v>
      </c>
      <c r="B1595" s="127"/>
      <c r="C1595" s="128" t="s">
        <v>692</v>
      </c>
      <c r="D1595" s="122">
        <v>42832</v>
      </c>
      <c r="E1595" s="123" t="s">
        <v>4527</v>
      </c>
      <c r="F1595" s="123" t="s">
        <v>3</v>
      </c>
      <c r="G1595" s="123">
        <v>1491283</v>
      </c>
      <c r="H1595" s="127"/>
      <c r="I1595" s="131" t="s">
        <v>4528</v>
      </c>
      <c r="J1595" s="127"/>
      <c r="K1595" s="127"/>
      <c r="L1595" s="127"/>
      <c r="M1595" s="127"/>
      <c r="N1595" s="133">
        <v>0</v>
      </c>
      <c r="O1595" s="133">
        <v>30</v>
      </c>
      <c r="P1595" s="127" t="s">
        <v>1369</v>
      </c>
    </row>
    <row r="1596" spans="1:16" ht="51">
      <c r="A1596" s="127" t="s">
        <v>620</v>
      </c>
      <c r="B1596" s="127"/>
      <c r="C1596" s="128" t="s">
        <v>714</v>
      </c>
      <c r="D1596" s="122">
        <v>42832</v>
      </c>
      <c r="E1596" s="123" t="s">
        <v>4529</v>
      </c>
      <c r="F1596" s="123" t="s">
        <v>3</v>
      </c>
      <c r="G1596" s="123">
        <v>1491182</v>
      </c>
      <c r="H1596" s="127"/>
      <c r="I1596" s="131" t="s">
        <v>1322</v>
      </c>
      <c r="J1596" s="127"/>
      <c r="K1596" s="127"/>
      <c r="L1596" s="127"/>
      <c r="M1596" s="127"/>
      <c r="N1596" s="133">
        <v>0</v>
      </c>
      <c r="O1596" s="133">
        <v>1500</v>
      </c>
      <c r="P1596" s="127" t="s">
        <v>1369</v>
      </c>
    </row>
    <row r="1597" spans="1:16" ht="51">
      <c r="A1597" s="127" t="s">
        <v>620</v>
      </c>
      <c r="B1597" s="127"/>
      <c r="C1597" s="128" t="s">
        <v>714</v>
      </c>
      <c r="D1597" s="122">
        <v>42832</v>
      </c>
      <c r="E1597" s="123" t="s">
        <v>4530</v>
      </c>
      <c r="F1597" s="123" t="s">
        <v>3</v>
      </c>
      <c r="G1597" s="123">
        <v>1491195</v>
      </c>
      <c r="H1597" s="127"/>
      <c r="I1597" s="131" t="s">
        <v>4531</v>
      </c>
      <c r="J1597" s="127"/>
      <c r="K1597" s="127"/>
      <c r="L1597" s="127"/>
      <c r="M1597" s="127"/>
      <c r="N1597" s="133">
        <v>0</v>
      </c>
      <c r="O1597" s="133">
        <v>1014.15</v>
      </c>
      <c r="P1597" s="127" t="s">
        <v>1369</v>
      </c>
    </row>
    <row r="1598" spans="1:16" ht="38.25">
      <c r="A1598" s="127">
        <v>586</v>
      </c>
      <c r="B1598" s="127"/>
      <c r="C1598" s="128" t="s">
        <v>223</v>
      </c>
      <c r="D1598" s="122">
        <v>42832</v>
      </c>
      <c r="E1598" s="123" t="s">
        <v>4532</v>
      </c>
      <c r="F1598" s="123" t="s">
        <v>3</v>
      </c>
      <c r="G1598" s="123">
        <v>1491335</v>
      </c>
      <c r="H1598" s="127"/>
      <c r="I1598" s="131" t="s">
        <v>4533</v>
      </c>
      <c r="J1598" s="127"/>
      <c r="K1598" s="127"/>
      <c r="L1598" s="127"/>
      <c r="M1598" s="127"/>
      <c r="N1598" s="133">
        <v>0</v>
      </c>
      <c r="O1598" s="133">
        <v>816.4</v>
      </c>
      <c r="P1598" s="127" t="s">
        <v>1369</v>
      </c>
    </row>
    <row r="1599" spans="1:16" ht="51">
      <c r="A1599" s="127">
        <v>586</v>
      </c>
      <c r="B1599" s="127"/>
      <c r="C1599" s="128" t="s">
        <v>223</v>
      </c>
      <c r="D1599" s="122">
        <v>42832</v>
      </c>
      <c r="E1599" s="123" t="s">
        <v>4534</v>
      </c>
      <c r="F1599" s="123" t="s">
        <v>3</v>
      </c>
      <c r="G1599" s="123">
        <v>1491336</v>
      </c>
      <c r="H1599" s="127"/>
      <c r="I1599" s="131" t="s">
        <v>4535</v>
      </c>
      <c r="J1599" s="127"/>
      <c r="K1599" s="127"/>
      <c r="L1599" s="127"/>
      <c r="M1599" s="127"/>
      <c r="N1599" s="133">
        <v>0</v>
      </c>
      <c r="O1599" s="133">
        <v>456.5</v>
      </c>
      <c r="P1599" s="127" t="s">
        <v>1369</v>
      </c>
    </row>
    <row r="1600" spans="1:16" ht="51">
      <c r="A1600" s="127">
        <v>586</v>
      </c>
      <c r="B1600" s="127"/>
      <c r="C1600" s="128" t="s">
        <v>223</v>
      </c>
      <c r="D1600" s="122">
        <v>42832</v>
      </c>
      <c r="E1600" s="123" t="s">
        <v>4536</v>
      </c>
      <c r="F1600" s="123" t="s">
        <v>3</v>
      </c>
      <c r="G1600" s="123">
        <v>1491337</v>
      </c>
      <c r="H1600" s="127"/>
      <c r="I1600" s="131" t="s">
        <v>4537</v>
      </c>
      <c r="J1600" s="127"/>
      <c r="K1600" s="127"/>
      <c r="L1600" s="127"/>
      <c r="M1600" s="127"/>
      <c r="N1600" s="133">
        <v>0</v>
      </c>
      <c r="O1600" s="133">
        <v>209.1</v>
      </c>
      <c r="P1600" s="127" t="s">
        <v>1369</v>
      </c>
    </row>
    <row r="1601" spans="1:16" ht="38.25">
      <c r="A1601" s="127">
        <v>586</v>
      </c>
      <c r="B1601" s="127"/>
      <c r="C1601" s="128" t="s">
        <v>223</v>
      </c>
      <c r="D1601" s="122">
        <v>42832</v>
      </c>
      <c r="E1601" s="123" t="s">
        <v>4538</v>
      </c>
      <c r="F1601" s="123" t="s">
        <v>3</v>
      </c>
      <c r="G1601" s="123">
        <v>1491338</v>
      </c>
      <c r="H1601" s="127"/>
      <c r="I1601" s="131" t="s">
        <v>4539</v>
      </c>
      <c r="J1601" s="127"/>
      <c r="K1601" s="127"/>
      <c r="L1601" s="127"/>
      <c r="M1601" s="127"/>
      <c r="N1601" s="133">
        <v>0</v>
      </c>
      <c r="O1601" s="133">
        <v>390.82</v>
      </c>
      <c r="P1601" s="127" t="s">
        <v>1369</v>
      </c>
    </row>
    <row r="1602" spans="1:16" ht="51">
      <c r="A1602" s="127" t="s">
        <v>620</v>
      </c>
      <c r="B1602" s="127"/>
      <c r="C1602" s="128" t="s">
        <v>714</v>
      </c>
      <c r="D1602" s="122">
        <v>42832</v>
      </c>
      <c r="E1602" s="123" t="s">
        <v>4540</v>
      </c>
      <c r="F1602" s="123" t="s">
        <v>3</v>
      </c>
      <c r="G1602" s="123">
        <v>1491353</v>
      </c>
      <c r="H1602" s="127"/>
      <c r="I1602" s="131" t="s">
        <v>4541</v>
      </c>
      <c r="J1602" s="127"/>
      <c r="K1602" s="127"/>
      <c r="L1602" s="127"/>
      <c r="M1602" s="127"/>
      <c r="N1602" s="133">
        <v>0</v>
      </c>
      <c r="O1602" s="133">
        <v>5680</v>
      </c>
      <c r="P1602" s="127" t="s">
        <v>1369</v>
      </c>
    </row>
    <row r="1603" spans="1:16" ht="51">
      <c r="A1603" s="127" t="s">
        <v>620</v>
      </c>
      <c r="B1603" s="127"/>
      <c r="C1603" s="128" t="s">
        <v>714</v>
      </c>
      <c r="D1603" s="122">
        <v>42832</v>
      </c>
      <c r="E1603" s="123" t="s">
        <v>4542</v>
      </c>
      <c r="F1603" s="123" t="s">
        <v>3</v>
      </c>
      <c r="G1603" s="123">
        <v>1491357</v>
      </c>
      <c r="H1603" s="127"/>
      <c r="I1603" s="131" t="s">
        <v>4543</v>
      </c>
      <c r="J1603" s="127"/>
      <c r="K1603" s="127"/>
      <c r="L1603" s="127"/>
      <c r="M1603" s="127"/>
      <c r="N1603" s="133">
        <v>0</v>
      </c>
      <c r="O1603" s="133">
        <v>46.92</v>
      </c>
      <c r="P1603" s="127" t="s">
        <v>1369</v>
      </c>
    </row>
    <row r="1604" spans="1:16" ht="51">
      <c r="A1604" s="127" t="s">
        <v>620</v>
      </c>
      <c r="B1604" s="127"/>
      <c r="C1604" s="128" t="s">
        <v>714</v>
      </c>
      <c r="D1604" s="122">
        <v>42832</v>
      </c>
      <c r="E1604" s="123" t="s">
        <v>4544</v>
      </c>
      <c r="F1604" s="123" t="s">
        <v>3</v>
      </c>
      <c r="G1604" s="123">
        <v>1491358</v>
      </c>
      <c r="H1604" s="127"/>
      <c r="I1604" s="131" t="s">
        <v>4545</v>
      </c>
      <c r="J1604" s="127"/>
      <c r="K1604" s="127"/>
      <c r="L1604" s="127"/>
      <c r="M1604" s="127"/>
      <c r="N1604" s="133">
        <v>0</v>
      </c>
      <c r="O1604" s="133">
        <v>2481</v>
      </c>
      <c r="P1604" s="127" t="s">
        <v>1369</v>
      </c>
    </row>
    <row r="1605" spans="1:16" ht="51">
      <c r="A1605" s="127" t="s">
        <v>620</v>
      </c>
      <c r="B1605" s="127"/>
      <c r="C1605" s="128" t="s">
        <v>714</v>
      </c>
      <c r="D1605" s="122">
        <v>42832</v>
      </c>
      <c r="E1605" s="123" t="s">
        <v>4546</v>
      </c>
      <c r="F1605" s="123" t="s">
        <v>3</v>
      </c>
      <c r="G1605" s="123">
        <v>1491381</v>
      </c>
      <c r="H1605" s="127"/>
      <c r="I1605" s="131" t="s">
        <v>4547</v>
      </c>
      <c r="J1605" s="127"/>
      <c r="K1605" s="127"/>
      <c r="L1605" s="127"/>
      <c r="M1605" s="127"/>
      <c r="N1605" s="133">
        <v>0</v>
      </c>
      <c r="O1605" s="133">
        <v>1018</v>
      </c>
      <c r="P1605" s="127" t="s">
        <v>1369</v>
      </c>
    </row>
    <row r="1606" spans="1:16" ht="38.25">
      <c r="A1606" s="127">
        <v>526</v>
      </c>
      <c r="B1606" s="127"/>
      <c r="C1606" s="128" t="s">
        <v>847</v>
      </c>
      <c r="D1606" s="122">
        <v>42832</v>
      </c>
      <c r="E1606" s="123" t="s">
        <v>4548</v>
      </c>
      <c r="F1606" s="123" t="s">
        <v>3</v>
      </c>
      <c r="G1606" s="123">
        <v>1491425</v>
      </c>
      <c r="H1606" s="127"/>
      <c r="I1606" s="131" t="s">
        <v>4549</v>
      </c>
      <c r="J1606" s="127"/>
      <c r="K1606" s="127"/>
      <c r="L1606" s="127"/>
      <c r="M1606" s="127"/>
      <c r="N1606" s="133">
        <v>0</v>
      </c>
      <c r="O1606" s="133">
        <v>1</v>
      </c>
      <c r="P1606" s="127" t="s">
        <v>1369</v>
      </c>
    </row>
    <row r="1607" spans="1:16" ht="51">
      <c r="A1607" s="127" t="s">
        <v>620</v>
      </c>
      <c r="B1607" s="127"/>
      <c r="C1607" s="128" t="s">
        <v>714</v>
      </c>
      <c r="D1607" s="122">
        <v>42832</v>
      </c>
      <c r="E1607" s="123" t="s">
        <v>4550</v>
      </c>
      <c r="F1607" s="123" t="s">
        <v>3</v>
      </c>
      <c r="G1607" s="123">
        <v>1491429</v>
      </c>
      <c r="H1607" s="127"/>
      <c r="I1607" s="131" t="s">
        <v>4551</v>
      </c>
      <c r="J1607" s="127"/>
      <c r="K1607" s="127"/>
      <c r="L1607" s="127"/>
      <c r="M1607" s="127"/>
      <c r="N1607" s="133">
        <v>0</v>
      </c>
      <c r="O1607" s="133">
        <v>227.42000000000002</v>
      </c>
      <c r="P1607" s="127" t="s">
        <v>1369</v>
      </c>
    </row>
    <row r="1608" spans="1:16" ht="51">
      <c r="A1608" s="127" t="s">
        <v>620</v>
      </c>
      <c r="B1608" s="127"/>
      <c r="C1608" s="128" t="s">
        <v>714</v>
      </c>
      <c r="D1608" s="122">
        <v>42832</v>
      </c>
      <c r="E1608" s="123" t="s">
        <v>4552</v>
      </c>
      <c r="F1608" s="123" t="s">
        <v>3</v>
      </c>
      <c r="G1608" s="123">
        <v>1491445</v>
      </c>
      <c r="H1608" s="127"/>
      <c r="I1608" s="131" t="s">
        <v>4553</v>
      </c>
      <c r="J1608" s="127"/>
      <c r="K1608" s="127"/>
      <c r="L1608" s="127"/>
      <c r="M1608" s="127"/>
      <c r="N1608" s="133">
        <v>0</v>
      </c>
      <c r="O1608" s="133">
        <v>518</v>
      </c>
      <c r="P1608" s="127" t="s">
        <v>1369</v>
      </c>
    </row>
    <row r="1609" spans="1:16" ht="51">
      <c r="A1609" s="127" t="s">
        <v>620</v>
      </c>
      <c r="B1609" s="127"/>
      <c r="C1609" s="128" t="s">
        <v>714</v>
      </c>
      <c r="D1609" s="122">
        <v>42832</v>
      </c>
      <c r="E1609" s="123" t="s">
        <v>4554</v>
      </c>
      <c r="F1609" s="123" t="s">
        <v>3</v>
      </c>
      <c r="G1609" s="123">
        <v>1491462</v>
      </c>
      <c r="H1609" s="127"/>
      <c r="I1609" s="131" t="s">
        <v>3583</v>
      </c>
      <c r="J1609" s="127"/>
      <c r="K1609" s="127"/>
      <c r="L1609" s="127"/>
      <c r="M1609" s="127"/>
      <c r="N1609" s="133">
        <v>0</v>
      </c>
      <c r="O1609" s="133">
        <v>1000</v>
      </c>
      <c r="P1609" s="127" t="s">
        <v>1369</v>
      </c>
    </row>
    <row r="1610" spans="1:16" ht="51">
      <c r="A1610" s="127" t="s">
        <v>620</v>
      </c>
      <c r="B1610" s="127"/>
      <c r="C1610" s="128" t="s">
        <v>714</v>
      </c>
      <c r="D1610" s="122">
        <v>42835</v>
      </c>
      <c r="E1610" s="123" t="s">
        <v>4555</v>
      </c>
      <c r="F1610" s="123" t="s">
        <v>3</v>
      </c>
      <c r="G1610" s="123">
        <v>1491680</v>
      </c>
      <c r="H1610" s="127"/>
      <c r="I1610" s="131" t="s">
        <v>4556</v>
      </c>
      <c r="J1610" s="127"/>
      <c r="K1610" s="127"/>
      <c r="L1610" s="127"/>
      <c r="M1610" s="127"/>
      <c r="N1610" s="133">
        <v>0</v>
      </c>
      <c r="O1610" s="133">
        <v>950</v>
      </c>
      <c r="P1610" s="127" t="s">
        <v>1369</v>
      </c>
    </row>
    <row r="1611" spans="1:16" ht="51">
      <c r="A1611" s="127" t="s">
        <v>620</v>
      </c>
      <c r="B1611" s="127"/>
      <c r="C1611" s="128" t="s">
        <v>714</v>
      </c>
      <c r="D1611" s="122">
        <v>42835</v>
      </c>
      <c r="E1611" s="123" t="s">
        <v>4557</v>
      </c>
      <c r="F1611" s="123" t="s">
        <v>3</v>
      </c>
      <c r="G1611" s="123">
        <v>1491730</v>
      </c>
      <c r="H1611" s="127"/>
      <c r="I1611" s="131" t="s">
        <v>4558</v>
      </c>
      <c r="J1611" s="127"/>
      <c r="K1611" s="127"/>
      <c r="L1611" s="127"/>
      <c r="M1611" s="127"/>
      <c r="N1611" s="133">
        <v>0</v>
      </c>
      <c r="O1611" s="133">
        <v>2449.4</v>
      </c>
      <c r="P1611" s="127" t="s">
        <v>1369</v>
      </c>
    </row>
    <row r="1612" spans="1:16" ht="51">
      <c r="A1612" s="127" t="s">
        <v>620</v>
      </c>
      <c r="B1612" s="127"/>
      <c r="C1612" s="128" t="s">
        <v>714</v>
      </c>
      <c r="D1612" s="122">
        <v>42835</v>
      </c>
      <c r="E1612" s="123" t="s">
        <v>4559</v>
      </c>
      <c r="F1612" s="123" t="s">
        <v>3</v>
      </c>
      <c r="G1612" s="123">
        <v>1491732</v>
      </c>
      <c r="H1612" s="127"/>
      <c r="I1612" s="131" t="s">
        <v>4560</v>
      </c>
      <c r="J1612" s="127"/>
      <c r="K1612" s="127"/>
      <c r="L1612" s="127"/>
      <c r="M1612" s="127"/>
      <c r="N1612" s="133">
        <v>0</v>
      </c>
      <c r="O1612" s="133">
        <v>27.19</v>
      </c>
      <c r="P1612" s="127" t="s">
        <v>1369</v>
      </c>
    </row>
    <row r="1613" spans="1:16" ht="51">
      <c r="A1613" s="127" t="s">
        <v>620</v>
      </c>
      <c r="B1613" s="127"/>
      <c r="C1613" s="128" t="s">
        <v>714</v>
      </c>
      <c r="D1613" s="122">
        <v>42835</v>
      </c>
      <c r="E1613" s="123" t="s">
        <v>4561</v>
      </c>
      <c r="F1613" s="123" t="s">
        <v>3</v>
      </c>
      <c r="G1613" s="123">
        <v>1491733</v>
      </c>
      <c r="H1613" s="127"/>
      <c r="I1613" s="131" t="s">
        <v>4562</v>
      </c>
      <c r="J1613" s="127"/>
      <c r="K1613" s="127"/>
      <c r="L1613" s="127"/>
      <c r="M1613" s="127"/>
      <c r="N1613" s="133">
        <v>0</v>
      </c>
      <c r="O1613" s="133">
        <v>1969.4</v>
      </c>
      <c r="P1613" s="127" t="s">
        <v>1369</v>
      </c>
    </row>
    <row r="1614" spans="1:16" ht="51">
      <c r="A1614" s="127" t="s">
        <v>620</v>
      </c>
      <c r="B1614" s="127"/>
      <c r="C1614" s="128" t="s">
        <v>714</v>
      </c>
      <c r="D1614" s="122">
        <v>42835</v>
      </c>
      <c r="E1614" s="123" t="s">
        <v>4563</v>
      </c>
      <c r="F1614" s="123" t="s">
        <v>3</v>
      </c>
      <c r="G1614" s="123">
        <v>1491734</v>
      </c>
      <c r="H1614" s="127"/>
      <c r="I1614" s="131" t="s">
        <v>4564</v>
      </c>
      <c r="J1614" s="127"/>
      <c r="K1614" s="127"/>
      <c r="L1614" s="127"/>
      <c r="M1614" s="127"/>
      <c r="N1614" s="133">
        <v>0</v>
      </c>
      <c r="O1614" s="133">
        <v>1432.53</v>
      </c>
      <c r="P1614" s="127" t="s">
        <v>1369</v>
      </c>
    </row>
    <row r="1615" spans="1:16" ht="51">
      <c r="A1615" s="127" t="s">
        <v>620</v>
      </c>
      <c r="B1615" s="127"/>
      <c r="C1615" s="128" t="s">
        <v>714</v>
      </c>
      <c r="D1615" s="122">
        <v>42835</v>
      </c>
      <c r="E1615" s="123" t="s">
        <v>4565</v>
      </c>
      <c r="F1615" s="123" t="s">
        <v>3</v>
      </c>
      <c r="G1615" s="123">
        <v>1491735</v>
      </c>
      <c r="H1615" s="127"/>
      <c r="I1615" s="131" t="s">
        <v>4566</v>
      </c>
      <c r="J1615" s="127"/>
      <c r="K1615" s="127"/>
      <c r="L1615" s="127"/>
      <c r="M1615" s="127"/>
      <c r="N1615" s="133">
        <v>0</v>
      </c>
      <c r="O1615" s="133">
        <v>110.87</v>
      </c>
      <c r="P1615" s="127" t="s">
        <v>1369</v>
      </c>
    </row>
    <row r="1616" spans="1:16" ht="51">
      <c r="A1616" s="127" t="s">
        <v>620</v>
      </c>
      <c r="B1616" s="127"/>
      <c r="C1616" s="128" t="s">
        <v>714</v>
      </c>
      <c r="D1616" s="122">
        <v>42835</v>
      </c>
      <c r="E1616" s="123" t="s">
        <v>4567</v>
      </c>
      <c r="F1616" s="123" t="s">
        <v>3</v>
      </c>
      <c r="G1616" s="123">
        <v>1491736</v>
      </c>
      <c r="H1616" s="127"/>
      <c r="I1616" s="131" t="s">
        <v>4568</v>
      </c>
      <c r="J1616" s="127"/>
      <c r="K1616" s="127"/>
      <c r="L1616" s="127"/>
      <c r="M1616" s="127"/>
      <c r="N1616" s="133">
        <v>0</v>
      </c>
      <c r="O1616" s="133">
        <v>751.24</v>
      </c>
      <c r="P1616" s="127" t="s">
        <v>1369</v>
      </c>
    </row>
    <row r="1617" spans="1:16" ht="51">
      <c r="A1617" s="127" t="s">
        <v>620</v>
      </c>
      <c r="B1617" s="127"/>
      <c r="C1617" s="128" t="s">
        <v>714</v>
      </c>
      <c r="D1617" s="122">
        <v>42835</v>
      </c>
      <c r="E1617" s="123" t="s">
        <v>4569</v>
      </c>
      <c r="F1617" s="123" t="s">
        <v>3</v>
      </c>
      <c r="G1617" s="123">
        <v>1491737</v>
      </c>
      <c r="H1617" s="127"/>
      <c r="I1617" s="131" t="s">
        <v>4570</v>
      </c>
      <c r="J1617" s="127"/>
      <c r="K1617" s="127"/>
      <c r="L1617" s="127"/>
      <c r="M1617" s="127"/>
      <c r="N1617" s="133">
        <v>0</v>
      </c>
      <c r="O1617" s="133">
        <v>110.87</v>
      </c>
      <c r="P1617" s="127" t="s">
        <v>1369</v>
      </c>
    </row>
    <row r="1618" spans="1:16" ht="51">
      <c r="A1618" s="127" t="s">
        <v>620</v>
      </c>
      <c r="B1618" s="127"/>
      <c r="C1618" s="128" t="s">
        <v>714</v>
      </c>
      <c r="D1618" s="122">
        <v>42835</v>
      </c>
      <c r="E1618" s="123" t="s">
        <v>4571</v>
      </c>
      <c r="F1618" s="123" t="s">
        <v>3</v>
      </c>
      <c r="G1618" s="123">
        <v>1491738</v>
      </c>
      <c r="H1618" s="127"/>
      <c r="I1618" s="131" t="s">
        <v>4572</v>
      </c>
      <c r="J1618" s="127"/>
      <c r="K1618" s="127"/>
      <c r="L1618" s="127"/>
      <c r="M1618" s="127"/>
      <c r="N1618" s="133">
        <v>0</v>
      </c>
      <c r="O1618" s="133">
        <v>1284.5</v>
      </c>
      <c r="P1618" s="127" t="s">
        <v>1369</v>
      </c>
    </row>
    <row r="1619" spans="1:16" ht="51">
      <c r="A1619" s="127" t="s">
        <v>620</v>
      </c>
      <c r="B1619" s="127"/>
      <c r="C1619" s="128" t="s">
        <v>714</v>
      </c>
      <c r="D1619" s="122">
        <v>42835</v>
      </c>
      <c r="E1619" s="123" t="s">
        <v>4573</v>
      </c>
      <c r="F1619" s="123" t="s">
        <v>3</v>
      </c>
      <c r="G1619" s="123">
        <v>1491739</v>
      </c>
      <c r="H1619" s="127"/>
      <c r="I1619" s="131" t="s">
        <v>4574</v>
      </c>
      <c r="J1619" s="127"/>
      <c r="K1619" s="127"/>
      <c r="L1619" s="127"/>
      <c r="M1619" s="127"/>
      <c r="N1619" s="133">
        <v>0</v>
      </c>
      <c r="O1619" s="133">
        <v>418.29</v>
      </c>
      <c r="P1619" s="127" t="s">
        <v>1369</v>
      </c>
    </row>
    <row r="1620" spans="1:16" ht="51">
      <c r="A1620" s="127" t="s">
        <v>620</v>
      </c>
      <c r="B1620" s="127"/>
      <c r="C1620" s="128" t="s">
        <v>714</v>
      </c>
      <c r="D1620" s="122">
        <v>42835</v>
      </c>
      <c r="E1620" s="123" t="s">
        <v>4575</v>
      </c>
      <c r="F1620" s="123" t="s">
        <v>3</v>
      </c>
      <c r="G1620" s="123">
        <v>1491742</v>
      </c>
      <c r="H1620" s="127"/>
      <c r="I1620" s="131" t="s">
        <v>4576</v>
      </c>
      <c r="J1620" s="127"/>
      <c r="K1620" s="127"/>
      <c r="L1620" s="127"/>
      <c r="M1620" s="127"/>
      <c r="N1620" s="133">
        <v>0</v>
      </c>
      <c r="O1620" s="133">
        <v>6810.8</v>
      </c>
      <c r="P1620" s="127" t="s">
        <v>1369</v>
      </c>
    </row>
    <row r="1621" spans="1:16" ht="51">
      <c r="A1621" s="127" t="s">
        <v>620</v>
      </c>
      <c r="B1621" s="127"/>
      <c r="C1621" s="128" t="s">
        <v>714</v>
      </c>
      <c r="D1621" s="122">
        <v>42835</v>
      </c>
      <c r="E1621" s="123" t="s">
        <v>4577</v>
      </c>
      <c r="F1621" s="123" t="s">
        <v>3</v>
      </c>
      <c r="G1621" s="123">
        <v>1491745</v>
      </c>
      <c r="H1621" s="127"/>
      <c r="I1621" s="131" t="s">
        <v>4578</v>
      </c>
      <c r="J1621" s="127"/>
      <c r="K1621" s="127"/>
      <c r="L1621" s="127"/>
      <c r="M1621" s="127"/>
      <c r="N1621" s="133">
        <v>0</v>
      </c>
      <c r="O1621" s="133">
        <v>488.48</v>
      </c>
      <c r="P1621" s="127" t="s">
        <v>1369</v>
      </c>
    </row>
    <row r="1622" spans="1:16" ht="51">
      <c r="A1622" s="127" t="s">
        <v>620</v>
      </c>
      <c r="B1622" s="127"/>
      <c r="C1622" s="128" t="s">
        <v>714</v>
      </c>
      <c r="D1622" s="122">
        <v>42835</v>
      </c>
      <c r="E1622" s="123" t="s">
        <v>4579</v>
      </c>
      <c r="F1622" s="123" t="s">
        <v>3</v>
      </c>
      <c r="G1622" s="123">
        <v>1491747</v>
      </c>
      <c r="H1622" s="127"/>
      <c r="I1622" s="131" t="s">
        <v>4580</v>
      </c>
      <c r="J1622" s="127"/>
      <c r="K1622" s="127"/>
      <c r="L1622" s="127"/>
      <c r="M1622" s="127"/>
      <c r="N1622" s="133">
        <v>0</v>
      </c>
      <c r="O1622" s="133">
        <v>1152.28</v>
      </c>
      <c r="P1622" s="127" t="s">
        <v>1369</v>
      </c>
    </row>
    <row r="1623" spans="1:16" ht="51">
      <c r="A1623" s="127" t="s">
        <v>620</v>
      </c>
      <c r="B1623" s="127"/>
      <c r="C1623" s="128" t="s">
        <v>714</v>
      </c>
      <c r="D1623" s="122">
        <v>42835</v>
      </c>
      <c r="E1623" s="123" t="s">
        <v>4581</v>
      </c>
      <c r="F1623" s="123" t="s">
        <v>3</v>
      </c>
      <c r="G1623" s="123">
        <v>1491774</v>
      </c>
      <c r="H1623" s="127"/>
      <c r="I1623" s="131" t="s">
        <v>4582</v>
      </c>
      <c r="J1623" s="127"/>
      <c r="K1623" s="127"/>
      <c r="L1623" s="127"/>
      <c r="M1623" s="127"/>
      <c r="N1623" s="133">
        <v>0</v>
      </c>
      <c r="O1623" s="133">
        <v>3143.12</v>
      </c>
      <c r="P1623" s="127" t="s">
        <v>1369</v>
      </c>
    </row>
    <row r="1624" spans="1:16" ht="51">
      <c r="A1624" s="127">
        <v>591</v>
      </c>
      <c r="B1624" s="127"/>
      <c r="C1624" s="128" t="s">
        <v>862</v>
      </c>
      <c r="D1624" s="122">
        <v>42835</v>
      </c>
      <c r="E1624" s="123" t="s">
        <v>4583</v>
      </c>
      <c r="F1624" s="123" t="s">
        <v>3</v>
      </c>
      <c r="G1624" s="123">
        <v>1491787</v>
      </c>
      <c r="H1624" s="127"/>
      <c r="I1624" s="131" t="s">
        <v>4584</v>
      </c>
      <c r="J1624" s="127"/>
      <c r="K1624" s="127"/>
      <c r="L1624" s="127"/>
      <c r="M1624" s="127"/>
      <c r="N1624" s="133">
        <v>0</v>
      </c>
      <c r="O1624" s="133">
        <v>95</v>
      </c>
      <c r="P1624" s="127" t="s">
        <v>1369</v>
      </c>
    </row>
    <row r="1625" spans="1:16" ht="51">
      <c r="A1625" s="127">
        <v>591</v>
      </c>
      <c r="B1625" s="127"/>
      <c r="C1625" s="128" t="s">
        <v>862</v>
      </c>
      <c r="D1625" s="122">
        <v>42835</v>
      </c>
      <c r="E1625" s="123" t="s">
        <v>4585</v>
      </c>
      <c r="F1625" s="123" t="s">
        <v>3</v>
      </c>
      <c r="G1625" s="123">
        <v>1491789</v>
      </c>
      <c r="H1625" s="127"/>
      <c r="I1625" s="131" t="s">
        <v>4586</v>
      </c>
      <c r="J1625" s="127"/>
      <c r="K1625" s="127"/>
      <c r="L1625" s="127"/>
      <c r="M1625" s="127"/>
      <c r="N1625" s="133">
        <v>0</v>
      </c>
      <c r="O1625" s="133">
        <v>95</v>
      </c>
      <c r="P1625" s="127" t="s">
        <v>1369</v>
      </c>
    </row>
    <row r="1626" spans="1:16" ht="51">
      <c r="A1626" s="127">
        <v>591</v>
      </c>
      <c r="B1626" s="127"/>
      <c r="C1626" s="128" t="s">
        <v>862</v>
      </c>
      <c r="D1626" s="122">
        <v>42835</v>
      </c>
      <c r="E1626" s="123" t="s">
        <v>4587</v>
      </c>
      <c r="F1626" s="123" t="s">
        <v>3</v>
      </c>
      <c r="G1626" s="123">
        <v>1491790</v>
      </c>
      <c r="H1626" s="127"/>
      <c r="I1626" s="131" t="s">
        <v>4588</v>
      </c>
      <c r="J1626" s="127"/>
      <c r="K1626" s="127"/>
      <c r="L1626" s="127"/>
      <c r="M1626" s="127"/>
      <c r="N1626" s="133">
        <v>0</v>
      </c>
      <c r="O1626" s="133">
        <v>95</v>
      </c>
      <c r="P1626" s="127" t="s">
        <v>1369</v>
      </c>
    </row>
    <row r="1627" spans="1:16" ht="51">
      <c r="A1627" s="127">
        <v>526</v>
      </c>
      <c r="B1627" s="127"/>
      <c r="C1627" s="128" t="s">
        <v>847</v>
      </c>
      <c r="D1627" s="122">
        <v>42835</v>
      </c>
      <c r="E1627" s="123" t="s">
        <v>4589</v>
      </c>
      <c r="F1627" s="123" t="s">
        <v>3</v>
      </c>
      <c r="G1627" s="123">
        <v>1491792</v>
      </c>
      <c r="H1627" s="127"/>
      <c r="I1627" s="131" t="s">
        <v>4590</v>
      </c>
      <c r="J1627" s="127"/>
      <c r="K1627" s="127"/>
      <c r="L1627" s="127"/>
      <c r="M1627" s="127"/>
      <c r="N1627" s="133">
        <v>0</v>
      </c>
      <c r="O1627" s="133">
        <v>183</v>
      </c>
      <c r="P1627" s="127" t="s">
        <v>1369</v>
      </c>
    </row>
    <row r="1628" spans="1:16" ht="51">
      <c r="A1628" s="127" t="s">
        <v>620</v>
      </c>
      <c r="B1628" s="127"/>
      <c r="C1628" s="128" t="s">
        <v>714</v>
      </c>
      <c r="D1628" s="122">
        <v>42835</v>
      </c>
      <c r="E1628" s="123" t="s">
        <v>4591</v>
      </c>
      <c r="F1628" s="123" t="s">
        <v>3</v>
      </c>
      <c r="G1628" s="123">
        <v>1491880</v>
      </c>
      <c r="H1628" s="127"/>
      <c r="I1628" s="131" t="s">
        <v>4592</v>
      </c>
      <c r="J1628" s="127"/>
      <c r="K1628" s="127"/>
      <c r="L1628" s="127"/>
      <c r="M1628" s="127"/>
      <c r="N1628" s="133">
        <v>0</v>
      </c>
      <c r="O1628" s="133">
        <v>444</v>
      </c>
      <c r="P1628" s="127" t="s">
        <v>1369</v>
      </c>
    </row>
    <row r="1629" spans="1:16" ht="51">
      <c r="A1629" s="127" t="s">
        <v>620</v>
      </c>
      <c r="B1629" s="127"/>
      <c r="C1629" s="128" t="s">
        <v>714</v>
      </c>
      <c r="D1629" s="122">
        <v>42835</v>
      </c>
      <c r="E1629" s="123" t="s">
        <v>4593</v>
      </c>
      <c r="F1629" s="123" t="s">
        <v>3</v>
      </c>
      <c r="G1629" s="123">
        <v>1491894</v>
      </c>
      <c r="H1629" s="127"/>
      <c r="I1629" s="131" t="s">
        <v>4594</v>
      </c>
      <c r="J1629" s="127"/>
      <c r="K1629" s="127"/>
      <c r="L1629" s="127"/>
      <c r="M1629" s="127"/>
      <c r="N1629" s="133">
        <v>0</v>
      </c>
      <c r="O1629" s="133">
        <v>3225.46</v>
      </c>
      <c r="P1629" s="127" t="s">
        <v>1369</v>
      </c>
    </row>
    <row r="1630" spans="1:16" ht="51">
      <c r="A1630" s="127">
        <v>342</v>
      </c>
      <c r="B1630" s="127"/>
      <c r="C1630" s="128" t="s">
        <v>817</v>
      </c>
      <c r="D1630" s="122">
        <v>42835</v>
      </c>
      <c r="E1630" s="123" t="s">
        <v>4595</v>
      </c>
      <c r="F1630" s="123" t="s">
        <v>3</v>
      </c>
      <c r="G1630" s="123">
        <v>1491929</v>
      </c>
      <c r="H1630" s="127"/>
      <c r="I1630" s="131" t="s">
        <v>4596</v>
      </c>
      <c r="J1630" s="127"/>
      <c r="K1630" s="127"/>
      <c r="L1630" s="127"/>
      <c r="M1630" s="127"/>
      <c r="N1630" s="133">
        <v>0</v>
      </c>
      <c r="O1630" s="133">
        <v>130</v>
      </c>
      <c r="P1630" s="127" t="s">
        <v>1369</v>
      </c>
    </row>
    <row r="1631" spans="1:16" ht="51">
      <c r="A1631" s="127">
        <v>20</v>
      </c>
      <c r="B1631" s="127"/>
      <c r="C1631" s="128" t="s">
        <v>694</v>
      </c>
      <c r="D1631" s="122">
        <v>42835</v>
      </c>
      <c r="E1631" s="123" t="s">
        <v>4597</v>
      </c>
      <c r="F1631" s="123" t="s">
        <v>3</v>
      </c>
      <c r="G1631" s="123">
        <v>1491948</v>
      </c>
      <c r="H1631" s="127"/>
      <c r="I1631" s="131" t="s">
        <v>4598</v>
      </c>
      <c r="J1631" s="127"/>
      <c r="K1631" s="127"/>
      <c r="L1631" s="127"/>
      <c r="M1631" s="127"/>
      <c r="N1631" s="133">
        <v>0</v>
      </c>
      <c r="O1631" s="133">
        <v>540</v>
      </c>
      <c r="P1631" s="127" t="s">
        <v>1369</v>
      </c>
    </row>
    <row r="1632" spans="1:16" ht="51">
      <c r="A1632" s="127" t="s">
        <v>620</v>
      </c>
      <c r="B1632" s="127"/>
      <c r="C1632" s="128" t="s">
        <v>714</v>
      </c>
      <c r="D1632" s="122">
        <v>42836</v>
      </c>
      <c r="E1632" s="123" t="s">
        <v>4599</v>
      </c>
      <c r="F1632" s="123" t="s">
        <v>3</v>
      </c>
      <c r="G1632" s="123">
        <v>1492172</v>
      </c>
      <c r="H1632" s="127"/>
      <c r="I1632" s="131" t="s">
        <v>4600</v>
      </c>
      <c r="J1632" s="127"/>
      <c r="K1632" s="127"/>
      <c r="L1632" s="127"/>
      <c r="M1632" s="127"/>
      <c r="N1632" s="133">
        <v>0</v>
      </c>
      <c r="O1632" s="133">
        <v>4274.05</v>
      </c>
      <c r="P1632" s="127" t="s">
        <v>1369</v>
      </c>
    </row>
    <row r="1633" spans="1:16" ht="51">
      <c r="A1633" s="127" t="s">
        <v>620</v>
      </c>
      <c r="B1633" s="127"/>
      <c r="C1633" s="128" t="s">
        <v>714</v>
      </c>
      <c r="D1633" s="122">
        <v>42836</v>
      </c>
      <c r="E1633" s="123" t="s">
        <v>4601</v>
      </c>
      <c r="F1633" s="123" t="s">
        <v>3</v>
      </c>
      <c r="G1633" s="123">
        <v>1492173</v>
      </c>
      <c r="H1633" s="127"/>
      <c r="I1633" s="131" t="s">
        <v>4602</v>
      </c>
      <c r="J1633" s="127"/>
      <c r="K1633" s="127"/>
      <c r="L1633" s="127"/>
      <c r="M1633" s="127"/>
      <c r="N1633" s="133">
        <v>0</v>
      </c>
      <c r="O1633" s="133">
        <v>4274.05</v>
      </c>
      <c r="P1633" s="127" t="s">
        <v>1369</v>
      </c>
    </row>
    <row r="1634" spans="1:16" ht="51">
      <c r="A1634" s="127" t="s">
        <v>620</v>
      </c>
      <c r="B1634" s="127"/>
      <c r="C1634" s="128" t="s">
        <v>714</v>
      </c>
      <c r="D1634" s="122">
        <v>42836</v>
      </c>
      <c r="E1634" s="123" t="s">
        <v>4603</v>
      </c>
      <c r="F1634" s="123" t="s">
        <v>3</v>
      </c>
      <c r="G1634" s="123">
        <v>1492174</v>
      </c>
      <c r="H1634" s="127"/>
      <c r="I1634" s="131" t="s">
        <v>4604</v>
      </c>
      <c r="J1634" s="127"/>
      <c r="K1634" s="127"/>
      <c r="L1634" s="127"/>
      <c r="M1634" s="127"/>
      <c r="N1634" s="133">
        <v>0</v>
      </c>
      <c r="O1634" s="133">
        <v>23500</v>
      </c>
      <c r="P1634" s="127" t="s">
        <v>1369</v>
      </c>
    </row>
    <row r="1635" spans="1:16" ht="51">
      <c r="A1635" s="127">
        <v>16</v>
      </c>
      <c r="B1635" s="127"/>
      <c r="C1635" s="128" t="s">
        <v>693</v>
      </c>
      <c r="D1635" s="122">
        <v>42836</v>
      </c>
      <c r="E1635" s="123" t="s">
        <v>4605</v>
      </c>
      <c r="F1635" s="123" t="s">
        <v>3</v>
      </c>
      <c r="G1635" s="123">
        <v>1492181</v>
      </c>
      <c r="H1635" s="127"/>
      <c r="I1635" s="131" t="s">
        <v>4606</v>
      </c>
      <c r="J1635" s="127"/>
      <c r="K1635" s="127"/>
      <c r="L1635" s="127"/>
      <c r="M1635" s="127"/>
      <c r="N1635" s="133">
        <v>0</v>
      </c>
      <c r="O1635" s="133">
        <v>1000</v>
      </c>
      <c r="P1635" s="127" t="s">
        <v>1369</v>
      </c>
    </row>
    <row r="1636" spans="1:16" ht="51">
      <c r="A1636" s="127">
        <v>16</v>
      </c>
      <c r="B1636" s="127"/>
      <c r="C1636" s="128" t="s">
        <v>693</v>
      </c>
      <c r="D1636" s="122">
        <v>42836</v>
      </c>
      <c r="E1636" s="123" t="s">
        <v>4607</v>
      </c>
      <c r="F1636" s="123" t="s">
        <v>3</v>
      </c>
      <c r="G1636" s="123">
        <v>1492182</v>
      </c>
      <c r="H1636" s="127"/>
      <c r="I1636" s="131" t="s">
        <v>4608</v>
      </c>
      <c r="J1636" s="127"/>
      <c r="K1636" s="127"/>
      <c r="L1636" s="127"/>
      <c r="M1636" s="127"/>
      <c r="N1636" s="133">
        <v>0</v>
      </c>
      <c r="O1636" s="133">
        <v>1000</v>
      </c>
      <c r="P1636" s="127" t="s">
        <v>1369</v>
      </c>
    </row>
    <row r="1637" spans="1:16" ht="51">
      <c r="A1637" s="127">
        <v>16</v>
      </c>
      <c r="B1637" s="127"/>
      <c r="C1637" s="128" t="s">
        <v>693</v>
      </c>
      <c r="D1637" s="122">
        <v>42836</v>
      </c>
      <c r="E1637" s="123" t="s">
        <v>4609</v>
      </c>
      <c r="F1637" s="123" t="s">
        <v>3</v>
      </c>
      <c r="G1637" s="123">
        <v>1492183</v>
      </c>
      <c r="H1637" s="127"/>
      <c r="I1637" s="131" t="s">
        <v>4610</v>
      </c>
      <c r="J1637" s="127"/>
      <c r="K1637" s="127"/>
      <c r="L1637" s="127"/>
      <c r="M1637" s="127"/>
      <c r="N1637" s="133">
        <v>0</v>
      </c>
      <c r="O1637" s="133">
        <v>6570</v>
      </c>
      <c r="P1637" s="127" t="s">
        <v>1369</v>
      </c>
    </row>
    <row r="1638" spans="1:16" ht="51">
      <c r="A1638" s="127">
        <v>16</v>
      </c>
      <c r="B1638" s="127"/>
      <c r="C1638" s="128" t="s">
        <v>693</v>
      </c>
      <c r="D1638" s="122">
        <v>42836</v>
      </c>
      <c r="E1638" s="123" t="s">
        <v>4611</v>
      </c>
      <c r="F1638" s="123" t="s">
        <v>3</v>
      </c>
      <c r="G1638" s="123">
        <v>1492186</v>
      </c>
      <c r="H1638" s="127"/>
      <c r="I1638" s="131" t="s">
        <v>4612</v>
      </c>
      <c r="J1638" s="127"/>
      <c r="K1638" s="127"/>
      <c r="L1638" s="127"/>
      <c r="M1638" s="127"/>
      <c r="N1638" s="133">
        <v>0</v>
      </c>
      <c r="O1638" s="133">
        <v>80276</v>
      </c>
      <c r="P1638" s="127" t="s">
        <v>1369</v>
      </c>
    </row>
    <row r="1639" spans="1:16" ht="51">
      <c r="A1639" s="127">
        <v>16</v>
      </c>
      <c r="B1639" s="127"/>
      <c r="C1639" s="128" t="s">
        <v>693</v>
      </c>
      <c r="D1639" s="122">
        <v>42836</v>
      </c>
      <c r="E1639" s="123" t="s">
        <v>4613</v>
      </c>
      <c r="F1639" s="123" t="s">
        <v>3</v>
      </c>
      <c r="G1639" s="123">
        <v>1492188</v>
      </c>
      <c r="H1639" s="127"/>
      <c r="I1639" s="131" t="s">
        <v>4614</v>
      </c>
      <c r="J1639" s="127"/>
      <c r="K1639" s="127"/>
      <c r="L1639" s="127"/>
      <c r="M1639" s="127"/>
      <c r="N1639" s="133">
        <v>0</v>
      </c>
      <c r="O1639" s="133">
        <v>570</v>
      </c>
      <c r="P1639" s="127" t="s">
        <v>1369</v>
      </c>
    </row>
    <row r="1640" spans="1:16" ht="51">
      <c r="A1640" s="127" t="s">
        <v>627</v>
      </c>
      <c r="B1640" s="127"/>
      <c r="C1640" s="128" t="s">
        <v>1235</v>
      </c>
      <c r="D1640" s="122">
        <v>42836</v>
      </c>
      <c r="E1640" s="123" t="s">
        <v>4615</v>
      </c>
      <c r="F1640" s="123" t="s">
        <v>3</v>
      </c>
      <c r="G1640" s="123">
        <v>1492208</v>
      </c>
      <c r="H1640" s="127"/>
      <c r="I1640" s="131" t="s">
        <v>4616</v>
      </c>
      <c r="J1640" s="127"/>
      <c r="K1640" s="127"/>
      <c r="L1640" s="127"/>
      <c r="M1640" s="127"/>
      <c r="N1640" s="133">
        <v>0</v>
      </c>
      <c r="O1640" s="133">
        <v>539.96</v>
      </c>
      <c r="P1640" s="127" t="s">
        <v>1369</v>
      </c>
    </row>
    <row r="1641" spans="1:16" ht="51">
      <c r="A1641" s="127">
        <v>86</v>
      </c>
      <c r="B1641" s="127"/>
      <c r="C1641" s="128" t="s">
        <v>711</v>
      </c>
      <c r="D1641" s="122">
        <v>42836</v>
      </c>
      <c r="E1641" s="123" t="s">
        <v>4617</v>
      </c>
      <c r="F1641" s="123" t="s">
        <v>3</v>
      </c>
      <c r="G1641" s="123">
        <v>1492214</v>
      </c>
      <c r="H1641" s="127"/>
      <c r="I1641" s="131" t="s">
        <v>4618</v>
      </c>
      <c r="J1641" s="127"/>
      <c r="K1641" s="127"/>
      <c r="L1641" s="127"/>
      <c r="M1641" s="127"/>
      <c r="N1641" s="133">
        <v>0</v>
      </c>
      <c r="O1641" s="133">
        <v>94833.47</v>
      </c>
      <c r="P1641" s="127" t="s">
        <v>1369</v>
      </c>
    </row>
    <row r="1642" spans="1:16" ht="51">
      <c r="A1642" s="127" t="s">
        <v>627</v>
      </c>
      <c r="B1642" s="127"/>
      <c r="C1642" s="128" t="s">
        <v>1235</v>
      </c>
      <c r="D1642" s="122">
        <v>42836</v>
      </c>
      <c r="E1642" s="123" t="s">
        <v>4619</v>
      </c>
      <c r="F1642" s="123" t="s">
        <v>3</v>
      </c>
      <c r="G1642" s="123">
        <v>1492242</v>
      </c>
      <c r="H1642" s="127"/>
      <c r="I1642" s="131" t="s">
        <v>4620</v>
      </c>
      <c r="J1642" s="127"/>
      <c r="K1642" s="127"/>
      <c r="L1642" s="127"/>
      <c r="M1642" s="127"/>
      <c r="N1642" s="133">
        <v>0</v>
      </c>
      <c r="O1642" s="133">
        <v>53.94</v>
      </c>
      <c r="P1642" s="127" t="s">
        <v>1369</v>
      </c>
    </row>
    <row r="1643" spans="1:16" ht="38.25">
      <c r="A1643" s="127">
        <v>86</v>
      </c>
      <c r="B1643" s="127"/>
      <c r="C1643" s="128" t="s">
        <v>711</v>
      </c>
      <c r="D1643" s="122">
        <v>42836</v>
      </c>
      <c r="E1643" s="123" t="s">
        <v>4621</v>
      </c>
      <c r="F1643" s="123" t="s">
        <v>3</v>
      </c>
      <c r="G1643" s="123">
        <v>1492252</v>
      </c>
      <c r="H1643" s="127"/>
      <c r="I1643" s="131" t="s">
        <v>4622</v>
      </c>
      <c r="J1643" s="127"/>
      <c r="K1643" s="127"/>
      <c r="L1643" s="127"/>
      <c r="M1643" s="127"/>
      <c r="N1643" s="133">
        <v>0</v>
      </c>
      <c r="O1643" s="133">
        <v>153.5</v>
      </c>
      <c r="P1643" s="127" t="s">
        <v>1369</v>
      </c>
    </row>
    <row r="1644" spans="1:16" ht="38.25">
      <c r="A1644" s="127">
        <v>86</v>
      </c>
      <c r="B1644" s="127"/>
      <c r="C1644" s="128" t="s">
        <v>711</v>
      </c>
      <c r="D1644" s="122">
        <v>42836</v>
      </c>
      <c r="E1644" s="123" t="s">
        <v>4623</v>
      </c>
      <c r="F1644" s="123" t="s">
        <v>3</v>
      </c>
      <c r="G1644" s="123">
        <v>1492253</v>
      </c>
      <c r="H1644" s="127"/>
      <c r="I1644" s="131" t="s">
        <v>4624</v>
      </c>
      <c r="J1644" s="127"/>
      <c r="K1644" s="127"/>
      <c r="L1644" s="127"/>
      <c r="M1644" s="127"/>
      <c r="N1644" s="133">
        <v>0</v>
      </c>
      <c r="O1644" s="133">
        <v>400</v>
      </c>
      <c r="P1644" s="127" t="s">
        <v>1369</v>
      </c>
    </row>
    <row r="1645" spans="1:16" ht="38.25">
      <c r="A1645" s="127">
        <v>526</v>
      </c>
      <c r="B1645" s="127"/>
      <c r="C1645" s="128" t="s">
        <v>847</v>
      </c>
      <c r="D1645" s="122">
        <v>42836</v>
      </c>
      <c r="E1645" s="123" t="s">
        <v>4625</v>
      </c>
      <c r="F1645" s="123" t="s">
        <v>3</v>
      </c>
      <c r="G1645" s="123">
        <v>1492272</v>
      </c>
      <c r="H1645" s="127"/>
      <c r="I1645" s="131" t="s">
        <v>4626</v>
      </c>
      <c r="J1645" s="127"/>
      <c r="K1645" s="127"/>
      <c r="L1645" s="127"/>
      <c r="M1645" s="127"/>
      <c r="N1645" s="133">
        <v>0</v>
      </c>
      <c r="O1645" s="133">
        <v>182</v>
      </c>
      <c r="P1645" s="127" t="s">
        <v>1369</v>
      </c>
    </row>
    <row r="1646" spans="1:16" ht="51">
      <c r="A1646" s="127" t="s">
        <v>620</v>
      </c>
      <c r="B1646" s="127"/>
      <c r="C1646" s="128" t="s">
        <v>714</v>
      </c>
      <c r="D1646" s="122">
        <v>42836</v>
      </c>
      <c r="E1646" s="123" t="s">
        <v>4627</v>
      </c>
      <c r="F1646" s="123" t="s">
        <v>3</v>
      </c>
      <c r="G1646" s="123">
        <v>1492298</v>
      </c>
      <c r="H1646" s="127"/>
      <c r="I1646" s="131" t="s">
        <v>4628</v>
      </c>
      <c r="J1646" s="127"/>
      <c r="K1646" s="127"/>
      <c r="L1646" s="127"/>
      <c r="M1646" s="127"/>
      <c r="N1646" s="133">
        <v>0</v>
      </c>
      <c r="O1646" s="133">
        <v>3025.64</v>
      </c>
      <c r="P1646" s="127" t="s">
        <v>1369</v>
      </c>
    </row>
    <row r="1647" spans="1:16" ht="51">
      <c r="A1647" s="127" t="s">
        <v>620</v>
      </c>
      <c r="B1647" s="127"/>
      <c r="C1647" s="128" t="s">
        <v>714</v>
      </c>
      <c r="D1647" s="122">
        <v>42836</v>
      </c>
      <c r="E1647" s="123" t="s">
        <v>4629</v>
      </c>
      <c r="F1647" s="123" t="s">
        <v>3</v>
      </c>
      <c r="G1647" s="123">
        <v>1492305</v>
      </c>
      <c r="H1647" s="127"/>
      <c r="I1647" s="131" t="s">
        <v>4630</v>
      </c>
      <c r="J1647" s="127"/>
      <c r="K1647" s="127"/>
      <c r="L1647" s="127"/>
      <c r="M1647" s="127"/>
      <c r="N1647" s="133">
        <v>0</v>
      </c>
      <c r="O1647" s="133">
        <v>940.5</v>
      </c>
      <c r="P1647" s="127" t="s">
        <v>1369</v>
      </c>
    </row>
    <row r="1648" spans="1:16" ht="51">
      <c r="A1648" s="127">
        <v>342</v>
      </c>
      <c r="B1648" s="127"/>
      <c r="C1648" s="128" t="s">
        <v>817</v>
      </c>
      <c r="D1648" s="122">
        <v>42836</v>
      </c>
      <c r="E1648" s="123" t="s">
        <v>4631</v>
      </c>
      <c r="F1648" s="123" t="s">
        <v>3</v>
      </c>
      <c r="G1648" s="123">
        <v>1492354</v>
      </c>
      <c r="H1648" s="127"/>
      <c r="I1648" s="131" t="s">
        <v>4632</v>
      </c>
      <c r="J1648" s="127"/>
      <c r="K1648" s="127"/>
      <c r="L1648" s="127"/>
      <c r="M1648" s="127"/>
      <c r="N1648" s="133">
        <v>0</v>
      </c>
      <c r="O1648" s="133">
        <v>147.5</v>
      </c>
      <c r="P1648" s="127" t="s">
        <v>1369</v>
      </c>
    </row>
    <row r="1649" spans="1:16" ht="51">
      <c r="A1649" s="127" t="s">
        <v>627</v>
      </c>
      <c r="B1649" s="127"/>
      <c r="C1649" s="128" t="s">
        <v>1235</v>
      </c>
      <c r="D1649" s="122">
        <v>42837</v>
      </c>
      <c r="E1649" s="123" t="s">
        <v>4633</v>
      </c>
      <c r="F1649" s="123" t="s">
        <v>3</v>
      </c>
      <c r="G1649" s="123">
        <v>1492509</v>
      </c>
      <c r="H1649" s="127"/>
      <c r="I1649" s="131" t="s">
        <v>4634</v>
      </c>
      <c r="J1649" s="127"/>
      <c r="K1649" s="127"/>
      <c r="L1649" s="127"/>
      <c r="M1649" s="127"/>
      <c r="N1649" s="133">
        <v>0</v>
      </c>
      <c r="O1649" s="133">
        <v>1285.4100000000001</v>
      </c>
      <c r="P1649" s="127" t="s">
        <v>1369</v>
      </c>
    </row>
    <row r="1650" spans="1:16" ht="63.75">
      <c r="A1650" s="127" t="s">
        <v>620</v>
      </c>
      <c r="B1650" s="127"/>
      <c r="C1650" s="128" t="s">
        <v>714</v>
      </c>
      <c r="D1650" s="122">
        <v>42837</v>
      </c>
      <c r="E1650" s="123" t="s">
        <v>4635</v>
      </c>
      <c r="F1650" s="123" t="s">
        <v>3</v>
      </c>
      <c r="G1650" s="123">
        <v>1492561</v>
      </c>
      <c r="H1650" s="127"/>
      <c r="I1650" s="131" t="s">
        <v>4636</v>
      </c>
      <c r="J1650" s="127"/>
      <c r="K1650" s="127"/>
      <c r="L1650" s="127"/>
      <c r="M1650" s="127"/>
      <c r="N1650" s="133">
        <v>0</v>
      </c>
      <c r="O1650" s="133">
        <v>50000</v>
      </c>
      <c r="P1650" s="127" t="s">
        <v>1369</v>
      </c>
    </row>
    <row r="1651" spans="1:16" ht="51">
      <c r="A1651" s="127" t="s">
        <v>620</v>
      </c>
      <c r="B1651" s="127"/>
      <c r="C1651" s="128" t="s">
        <v>714</v>
      </c>
      <c r="D1651" s="122">
        <v>42837</v>
      </c>
      <c r="E1651" s="123" t="s">
        <v>4638</v>
      </c>
      <c r="F1651" s="123" t="s">
        <v>3</v>
      </c>
      <c r="G1651" s="123">
        <v>1492510</v>
      </c>
      <c r="H1651" s="127"/>
      <c r="I1651" s="131" t="s">
        <v>4637</v>
      </c>
      <c r="J1651" s="127"/>
      <c r="K1651" s="127"/>
      <c r="L1651" s="127"/>
      <c r="M1651" s="127"/>
      <c r="N1651" s="133">
        <v>0</v>
      </c>
      <c r="O1651" s="133">
        <v>1091</v>
      </c>
      <c r="P1651" s="127" t="s">
        <v>1369</v>
      </c>
    </row>
    <row r="1652" spans="1:16" ht="51">
      <c r="A1652" s="127" t="s">
        <v>620</v>
      </c>
      <c r="B1652" s="127"/>
      <c r="C1652" s="128" t="s">
        <v>714</v>
      </c>
      <c r="D1652" s="122">
        <v>42837</v>
      </c>
      <c r="E1652" s="123" t="s">
        <v>4639</v>
      </c>
      <c r="F1652" s="123" t="s">
        <v>3</v>
      </c>
      <c r="G1652" s="123">
        <v>1492518</v>
      </c>
      <c r="H1652" s="127"/>
      <c r="I1652" s="131" t="s">
        <v>4640</v>
      </c>
      <c r="J1652" s="127"/>
      <c r="K1652" s="127"/>
      <c r="L1652" s="127"/>
      <c r="M1652" s="127"/>
      <c r="N1652" s="133">
        <v>0</v>
      </c>
      <c r="O1652" s="133">
        <v>3148.17</v>
      </c>
      <c r="P1652" s="127" t="s">
        <v>1369</v>
      </c>
    </row>
    <row r="1653" spans="1:16" ht="51">
      <c r="A1653" s="127" t="s">
        <v>620</v>
      </c>
      <c r="B1653" s="127"/>
      <c r="C1653" s="128" t="s">
        <v>714</v>
      </c>
      <c r="D1653" s="122">
        <v>42837</v>
      </c>
      <c r="E1653" s="123" t="s">
        <v>4641</v>
      </c>
      <c r="F1653" s="123" t="s">
        <v>3</v>
      </c>
      <c r="G1653" s="123">
        <v>1492567</v>
      </c>
      <c r="H1653" s="127"/>
      <c r="I1653" s="131" t="s">
        <v>4642</v>
      </c>
      <c r="J1653" s="127"/>
      <c r="K1653" s="127"/>
      <c r="L1653" s="127"/>
      <c r="M1653" s="127"/>
      <c r="N1653" s="133">
        <v>0</v>
      </c>
      <c r="O1653" s="133">
        <v>1018.49</v>
      </c>
      <c r="P1653" s="127" t="s">
        <v>1369</v>
      </c>
    </row>
    <row r="1654" spans="1:16" ht="51">
      <c r="A1654" s="127" t="s">
        <v>620</v>
      </c>
      <c r="B1654" s="127"/>
      <c r="C1654" s="128" t="s">
        <v>714</v>
      </c>
      <c r="D1654" s="122">
        <v>42837</v>
      </c>
      <c r="E1654" s="123" t="s">
        <v>4643</v>
      </c>
      <c r="F1654" s="123" t="s">
        <v>3</v>
      </c>
      <c r="G1654" s="123">
        <v>1492570</v>
      </c>
      <c r="H1654" s="127"/>
      <c r="I1654" s="131" t="s">
        <v>4644</v>
      </c>
      <c r="J1654" s="127"/>
      <c r="K1654" s="127"/>
      <c r="L1654" s="127"/>
      <c r="M1654" s="127"/>
      <c r="N1654" s="133">
        <v>0</v>
      </c>
      <c r="O1654" s="133">
        <v>0.73</v>
      </c>
      <c r="P1654" s="127" t="s">
        <v>1369</v>
      </c>
    </row>
    <row r="1655" spans="1:16" ht="38.25">
      <c r="A1655" s="127">
        <v>163</v>
      </c>
      <c r="B1655" s="127"/>
      <c r="C1655" s="128" t="s">
        <v>749</v>
      </c>
      <c r="D1655" s="122">
        <v>42837</v>
      </c>
      <c r="E1655" s="123" t="s">
        <v>4646</v>
      </c>
      <c r="F1655" s="123" t="s">
        <v>3</v>
      </c>
      <c r="G1655" s="123">
        <v>1492635</v>
      </c>
      <c r="H1655" s="127"/>
      <c r="I1655" s="131" t="s">
        <v>4647</v>
      </c>
      <c r="J1655" s="127"/>
      <c r="K1655" s="127"/>
      <c r="L1655" s="127"/>
      <c r="M1655" s="127"/>
      <c r="N1655" s="133">
        <v>0</v>
      </c>
      <c r="O1655" s="133">
        <v>0.4</v>
      </c>
      <c r="P1655" s="127" t="s">
        <v>14401</v>
      </c>
    </row>
    <row r="1656" spans="1:16" ht="51">
      <c r="A1656" s="127" t="s">
        <v>620</v>
      </c>
      <c r="B1656" s="127"/>
      <c r="C1656" s="128" t="s">
        <v>714</v>
      </c>
      <c r="D1656" s="122">
        <v>42837</v>
      </c>
      <c r="E1656" s="123" t="s">
        <v>4648</v>
      </c>
      <c r="F1656" s="123" t="s">
        <v>3</v>
      </c>
      <c r="G1656" s="123">
        <v>1492638</v>
      </c>
      <c r="H1656" s="127"/>
      <c r="I1656" s="131" t="s">
        <v>3894</v>
      </c>
      <c r="J1656" s="127"/>
      <c r="K1656" s="127"/>
      <c r="L1656" s="127"/>
      <c r="M1656" s="127"/>
      <c r="N1656" s="133">
        <v>0</v>
      </c>
      <c r="O1656" s="133">
        <v>1200</v>
      </c>
      <c r="P1656" s="127" t="s">
        <v>1369</v>
      </c>
    </row>
    <row r="1657" spans="1:16" ht="51">
      <c r="A1657" s="127" t="s">
        <v>620</v>
      </c>
      <c r="B1657" s="127"/>
      <c r="C1657" s="128" t="s">
        <v>714</v>
      </c>
      <c r="D1657" s="122">
        <v>42837</v>
      </c>
      <c r="E1657" s="123" t="s">
        <v>4649</v>
      </c>
      <c r="F1657" s="123" t="s">
        <v>3</v>
      </c>
      <c r="G1657" s="123">
        <v>1492639</v>
      </c>
      <c r="H1657" s="127"/>
      <c r="I1657" s="131" t="s">
        <v>3894</v>
      </c>
      <c r="J1657" s="127"/>
      <c r="K1657" s="127"/>
      <c r="L1657" s="127"/>
      <c r="M1657" s="127"/>
      <c r="N1657" s="133">
        <v>0</v>
      </c>
      <c r="O1657" s="133">
        <v>1200</v>
      </c>
      <c r="P1657" s="127" t="s">
        <v>1369</v>
      </c>
    </row>
    <row r="1658" spans="1:16" ht="38.25">
      <c r="A1658" s="127">
        <v>526</v>
      </c>
      <c r="B1658" s="127"/>
      <c r="C1658" s="128" t="s">
        <v>847</v>
      </c>
      <c r="D1658" s="122">
        <v>42837</v>
      </c>
      <c r="E1658" s="123" t="s">
        <v>4650</v>
      </c>
      <c r="F1658" s="123" t="s">
        <v>3</v>
      </c>
      <c r="G1658" s="123">
        <v>1492676</v>
      </c>
      <c r="H1658" s="127"/>
      <c r="I1658" s="131" t="s">
        <v>4651</v>
      </c>
      <c r="J1658" s="127"/>
      <c r="K1658" s="127"/>
      <c r="L1658" s="127"/>
      <c r="M1658" s="127"/>
      <c r="N1658" s="133">
        <v>0</v>
      </c>
      <c r="O1658" s="133">
        <v>182</v>
      </c>
      <c r="P1658" s="127" t="s">
        <v>1369</v>
      </c>
    </row>
    <row r="1659" spans="1:16" ht="38.25">
      <c r="A1659" s="127">
        <v>526</v>
      </c>
      <c r="B1659" s="127"/>
      <c r="C1659" s="128" t="s">
        <v>847</v>
      </c>
      <c r="D1659" s="122">
        <v>42837</v>
      </c>
      <c r="E1659" s="123" t="s">
        <v>4652</v>
      </c>
      <c r="F1659" s="123" t="s">
        <v>3</v>
      </c>
      <c r="G1659" s="123">
        <v>1492677</v>
      </c>
      <c r="H1659" s="127"/>
      <c r="I1659" s="131" t="s">
        <v>4653</v>
      </c>
      <c r="J1659" s="127"/>
      <c r="K1659" s="127"/>
      <c r="L1659" s="127"/>
      <c r="M1659" s="127"/>
      <c r="N1659" s="133">
        <v>0</v>
      </c>
      <c r="O1659" s="133">
        <v>182</v>
      </c>
      <c r="P1659" s="127" t="s">
        <v>1369</v>
      </c>
    </row>
    <row r="1660" spans="1:16" ht="51">
      <c r="A1660" s="127" t="s">
        <v>620</v>
      </c>
      <c r="B1660" s="127"/>
      <c r="C1660" s="128" t="s">
        <v>714</v>
      </c>
      <c r="D1660" s="122">
        <v>42837</v>
      </c>
      <c r="E1660" s="123" t="s">
        <v>4654</v>
      </c>
      <c r="F1660" s="123" t="s">
        <v>3</v>
      </c>
      <c r="G1660" s="123">
        <v>1492681</v>
      </c>
      <c r="H1660" s="127"/>
      <c r="I1660" s="131" t="s">
        <v>4655</v>
      </c>
      <c r="J1660" s="127"/>
      <c r="K1660" s="127"/>
      <c r="L1660" s="127"/>
      <c r="M1660" s="127"/>
      <c r="N1660" s="133">
        <v>0</v>
      </c>
      <c r="O1660" s="133">
        <v>3028.78</v>
      </c>
      <c r="P1660" s="127" t="s">
        <v>1369</v>
      </c>
    </row>
    <row r="1661" spans="1:16" ht="38.25">
      <c r="A1661" s="127">
        <v>526</v>
      </c>
      <c r="B1661" s="127"/>
      <c r="C1661" s="128" t="s">
        <v>847</v>
      </c>
      <c r="D1661" s="122">
        <v>42837</v>
      </c>
      <c r="E1661" s="123" t="s">
        <v>4656</v>
      </c>
      <c r="F1661" s="123" t="s">
        <v>3</v>
      </c>
      <c r="G1661" s="123">
        <v>1492699</v>
      </c>
      <c r="H1661" s="127"/>
      <c r="I1661" s="131" t="s">
        <v>4657</v>
      </c>
      <c r="J1661" s="127"/>
      <c r="K1661" s="127"/>
      <c r="L1661" s="127"/>
      <c r="M1661" s="127"/>
      <c r="N1661" s="133">
        <v>0</v>
      </c>
      <c r="O1661" s="133">
        <v>0.85</v>
      </c>
      <c r="P1661" s="127" t="s">
        <v>14401</v>
      </c>
    </row>
    <row r="1662" spans="1:16" ht="51">
      <c r="A1662" s="127" t="s">
        <v>620</v>
      </c>
      <c r="B1662" s="127"/>
      <c r="C1662" s="128" t="s">
        <v>714</v>
      </c>
      <c r="D1662" s="122">
        <v>42837</v>
      </c>
      <c r="E1662" s="123" t="s">
        <v>4658</v>
      </c>
      <c r="F1662" s="123" t="s">
        <v>3</v>
      </c>
      <c r="G1662" s="123">
        <v>1492716</v>
      </c>
      <c r="H1662" s="127"/>
      <c r="I1662" s="131" t="s">
        <v>4659</v>
      </c>
      <c r="J1662" s="127"/>
      <c r="K1662" s="127"/>
      <c r="L1662" s="127"/>
      <c r="M1662" s="127"/>
      <c r="N1662" s="133">
        <v>0</v>
      </c>
      <c r="O1662" s="133">
        <v>2000</v>
      </c>
      <c r="P1662" s="127" t="s">
        <v>1369</v>
      </c>
    </row>
    <row r="1663" spans="1:16" ht="51">
      <c r="A1663" s="127" t="s">
        <v>620</v>
      </c>
      <c r="B1663" s="127"/>
      <c r="C1663" s="128" t="s">
        <v>714</v>
      </c>
      <c r="D1663" s="122">
        <v>42837</v>
      </c>
      <c r="E1663" s="123" t="s">
        <v>4660</v>
      </c>
      <c r="F1663" s="123" t="s">
        <v>3</v>
      </c>
      <c r="G1663" s="123">
        <v>1492746</v>
      </c>
      <c r="H1663" s="127"/>
      <c r="I1663" s="131" t="s">
        <v>4661</v>
      </c>
      <c r="J1663" s="127"/>
      <c r="K1663" s="127"/>
      <c r="L1663" s="127"/>
      <c r="M1663" s="127"/>
      <c r="N1663" s="133">
        <v>0</v>
      </c>
      <c r="O1663" s="133">
        <v>33.410000000000004</v>
      </c>
      <c r="P1663" s="127" t="s">
        <v>1369</v>
      </c>
    </row>
    <row r="1664" spans="1:16" ht="51">
      <c r="A1664" s="127" t="s">
        <v>620</v>
      </c>
      <c r="B1664" s="127"/>
      <c r="C1664" s="128" t="s">
        <v>714</v>
      </c>
      <c r="D1664" s="122">
        <v>42837</v>
      </c>
      <c r="E1664" s="123" t="s">
        <v>4662</v>
      </c>
      <c r="F1664" s="123" t="s">
        <v>3</v>
      </c>
      <c r="G1664" s="123">
        <v>1492748</v>
      </c>
      <c r="H1664" s="127"/>
      <c r="I1664" s="131" t="s">
        <v>4663</v>
      </c>
      <c r="J1664" s="127"/>
      <c r="K1664" s="127"/>
      <c r="L1664" s="127"/>
      <c r="M1664" s="127"/>
      <c r="N1664" s="133">
        <v>0</v>
      </c>
      <c r="O1664" s="133">
        <v>10.540000000000001</v>
      </c>
      <c r="P1664" s="127" t="s">
        <v>1369</v>
      </c>
    </row>
    <row r="1665" spans="1:16" ht="51">
      <c r="A1665" s="127" t="s">
        <v>620</v>
      </c>
      <c r="B1665" s="127"/>
      <c r="C1665" s="128" t="s">
        <v>714</v>
      </c>
      <c r="D1665" s="122">
        <v>42837</v>
      </c>
      <c r="E1665" s="123" t="s">
        <v>4664</v>
      </c>
      <c r="F1665" s="123" t="s">
        <v>3</v>
      </c>
      <c r="G1665" s="123">
        <v>1492749</v>
      </c>
      <c r="H1665" s="127"/>
      <c r="I1665" s="131" t="s">
        <v>4665</v>
      </c>
      <c r="J1665" s="127"/>
      <c r="K1665" s="127"/>
      <c r="L1665" s="127"/>
      <c r="M1665" s="127"/>
      <c r="N1665" s="133">
        <v>0</v>
      </c>
      <c r="O1665" s="133">
        <v>16.79</v>
      </c>
      <c r="P1665" s="127" t="s">
        <v>1369</v>
      </c>
    </row>
    <row r="1666" spans="1:16" ht="51">
      <c r="A1666" s="127">
        <v>86</v>
      </c>
      <c r="B1666" s="127"/>
      <c r="C1666" s="128" t="s">
        <v>711</v>
      </c>
      <c r="D1666" s="122">
        <v>42837</v>
      </c>
      <c r="E1666" s="123" t="s">
        <v>4666</v>
      </c>
      <c r="F1666" s="123" t="s">
        <v>3</v>
      </c>
      <c r="G1666" s="123">
        <v>1492750</v>
      </c>
      <c r="H1666" s="127"/>
      <c r="I1666" s="131" t="s">
        <v>4667</v>
      </c>
      <c r="J1666" s="127"/>
      <c r="K1666" s="127"/>
      <c r="L1666" s="127"/>
      <c r="M1666" s="127"/>
      <c r="N1666" s="133">
        <v>0</v>
      </c>
      <c r="O1666" s="133">
        <v>1277</v>
      </c>
      <c r="P1666" s="127" t="s">
        <v>1369</v>
      </c>
    </row>
    <row r="1667" spans="1:16" ht="51">
      <c r="A1667" s="127" t="s">
        <v>620</v>
      </c>
      <c r="B1667" s="127"/>
      <c r="C1667" s="128" t="s">
        <v>714</v>
      </c>
      <c r="D1667" s="122">
        <v>42837</v>
      </c>
      <c r="E1667" s="123" t="s">
        <v>4668</v>
      </c>
      <c r="F1667" s="123" t="s">
        <v>3</v>
      </c>
      <c r="G1667" s="123">
        <v>1492751</v>
      </c>
      <c r="H1667" s="127"/>
      <c r="I1667" s="131" t="s">
        <v>4669</v>
      </c>
      <c r="J1667" s="127"/>
      <c r="K1667" s="127"/>
      <c r="L1667" s="127"/>
      <c r="M1667" s="127"/>
      <c r="N1667" s="133">
        <v>0</v>
      </c>
      <c r="O1667" s="133">
        <v>1.25</v>
      </c>
      <c r="P1667" s="127" t="s">
        <v>1369</v>
      </c>
    </row>
    <row r="1668" spans="1:16" ht="51">
      <c r="A1668" s="127">
        <v>86</v>
      </c>
      <c r="B1668" s="127"/>
      <c r="C1668" s="128" t="s">
        <v>711</v>
      </c>
      <c r="D1668" s="122">
        <v>42837</v>
      </c>
      <c r="E1668" s="123" t="s">
        <v>4670</v>
      </c>
      <c r="F1668" s="123" t="s">
        <v>3</v>
      </c>
      <c r="G1668" s="123">
        <v>1492752</v>
      </c>
      <c r="H1668" s="127"/>
      <c r="I1668" s="131" t="s">
        <v>4671</v>
      </c>
      <c r="J1668" s="127"/>
      <c r="K1668" s="127"/>
      <c r="L1668" s="127"/>
      <c r="M1668" s="127"/>
      <c r="N1668" s="133">
        <v>0</v>
      </c>
      <c r="O1668" s="133">
        <v>1277</v>
      </c>
      <c r="P1668" s="127" t="s">
        <v>1369</v>
      </c>
    </row>
    <row r="1669" spans="1:16" ht="51">
      <c r="A1669" s="127" t="s">
        <v>620</v>
      </c>
      <c r="B1669" s="127"/>
      <c r="C1669" s="128" t="s">
        <v>714</v>
      </c>
      <c r="D1669" s="122">
        <v>42837</v>
      </c>
      <c r="E1669" s="123" t="s">
        <v>4672</v>
      </c>
      <c r="F1669" s="123" t="s">
        <v>3</v>
      </c>
      <c r="G1669" s="123">
        <v>1492753</v>
      </c>
      <c r="H1669" s="127"/>
      <c r="I1669" s="131" t="s">
        <v>4673</v>
      </c>
      <c r="J1669" s="127"/>
      <c r="K1669" s="127"/>
      <c r="L1669" s="127"/>
      <c r="M1669" s="127"/>
      <c r="N1669" s="133">
        <v>0</v>
      </c>
      <c r="O1669" s="133">
        <v>50.06</v>
      </c>
      <c r="P1669" s="127" t="s">
        <v>1369</v>
      </c>
    </row>
    <row r="1670" spans="1:16" ht="51">
      <c r="A1670" s="127" t="s">
        <v>620</v>
      </c>
      <c r="B1670" s="127"/>
      <c r="C1670" s="128" t="s">
        <v>714</v>
      </c>
      <c r="D1670" s="122">
        <v>42837</v>
      </c>
      <c r="E1670" s="123" t="s">
        <v>4674</v>
      </c>
      <c r="F1670" s="123" t="s">
        <v>3</v>
      </c>
      <c r="G1670" s="123">
        <v>1492754</v>
      </c>
      <c r="H1670" s="127"/>
      <c r="I1670" s="131" t="s">
        <v>4675</v>
      </c>
      <c r="J1670" s="127"/>
      <c r="K1670" s="127"/>
      <c r="L1670" s="127"/>
      <c r="M1670" s="127"/>
      <c r="N1670" s="133">
        <v>0</v>
      </c>
      <c r="O1670" s="133">
        <v>10.24</v>
      </c>
      <c r="P1670" s="127" t="s">
        <v>1369</v>
      </c>
    </row>
    <row r="1671" spans="1:16" ht="51">
      <c r="A1671" s="127" t="s">
        <v>620</v>
      </c>
      <c r="B1671" s="127"/>
      <c r="C1671" s="128" t="s">
        <v>714</v>
      </c>
      <c r="D1671" s="122">
        <v>42837</v>
      </c>
      <c r="E1671" s="123" t="s">
        <v>4676</v>
      </c>
      <c r="F1671" s="123" t="s">
        <v>3</v>
      </c>
      <c r="G1671" s="123">
        <v>1492755</v>
      </c>
      <c r="H1671" s="127"/>
      <c r="I1671" s="131" t="s">
        <v>4677</v>
      </c>
      <c r="J1671" s="127"/>
      <c r="K1671" s="127"/>
      <c r="L1671" s="127"/>
      <c r="M1671" s="127"/>
      <c r="N1671" s="133">
        <v>0</v>
      </c>
      <c r="O1671" s="133">
        <v>75.59</v>
      </c>
      <c r="P1671" s="127" t="s">
        <v>1369</v>
      </c>
    </row>
    <row r="1672" spans="1:16" ht="51">
      <c r="A1672" s="127" t="s">
        <v>620</v>
      </c>
      <c r="B1672" s="127"/>
      <c r="C1672" s="128" t="s">
        <v>714</v>
      </c>
      <c r="D1672" s="122">
        <v>42837</v>
      </c>
      <c r="E1672" s="123" t="s">
        <v>4678</v>
      </c>
      <c r="F1672" s="123" t="s">
        <v>3</v>
      </c>
      <c r="G1672" s="123">
        <v>1492757</v>
      </c>
      <c r="H1672" s="127"/>
      <c r="I1672" s="131" t="s">
        <v>4679</v>
      </c>
      <c r="J1672" s="127"/>
      <c r="K1672" s="127"/>
      <c r="L1672" s="127"/>
      <c r="M1672" s="127"/>
      <c r="N1672" s="133">
        <v>0</v>
      </c>
      <c r="O1672" s="133">
        <v>10.98</v>
      </c>
      <c r="P1672" s="127" t="s">
        <v>1369</v>
      </c>
    </row>
    <row r="1673" spans="1:16" ht="51">
      <c r="A1673" s="127" t="s">
        <v>620</v>
      </c>
      <c r="B1673" s="127"/>
      <c r="C1673" s="128" t="s">
        <v>714</v>
      </c>
      <c r="D1673" s="122">
        <v>42838</v>
      </c>
      <c r="E1673" s="123" t="s">
        <v>4680</v>
      </c>
      <c r="F1673" s="123" t="s">
        <v>3</v>
      </c>
      <c r="G1673" s="123">
        <v>1492945</v>
      </c>
      <c r="H1673" s="127"/>
      <c r="I1673" s="131" t="s">
        <v>4681</v>
      </c>
      <c r="J1673" s="127"/>
      <c r="K1673" s="127"/>
      <c r="L1673" s="127"/>
      <c r="M1673" s="127"/>
      <c r="N1673" s="133">
        <v>0</v>
      </c>
      <c r="O1673" s="133">
        <v>1501.1000000000001</v>
      </c>
      <c r="P1673" s="127" t="s">
        <v>1369</v>
      </c>
    </row>
    <row r="1674" spans="1:16" ht="51">
      <c r="A1674" s="127" t="s">
        <v>620</v>
      </c>
      <c r="B1674" s="127"/>
      <c r="C1674" s="128" t="s">
        <v>714</v>
      </c>
      <c r="D1674" s="122">
        <v>42838</v>
      </c>
      <c r="E1674" s="123" t="s">
        <v>4682</v>
      </c>
      <c r="F1674" s="123" t="s">
        <v>3</v>
      </c>
      <c r="G1674" s="123">
        <v>1492946</v>
      </c>
      <c r="H1674" s="127"/>
      <c r="I1674" s="131" t="s">
        <v>4683</v>
      </c>
      <c r="J1674" s="127"/>
      <c r="K1674" s="127"/>
      <c r="L1674" s="127"/>
      <c r="M1674" s="127"/>
      <c r="N1674" s="133">
        <v>0</v>
      </c>
      <c r="O1674" s="133">
        <v>10439.57</v>
      </c>
      <c r="P1674" s="127" t="s">
        <v>1369</v>
      </c>
    </row>
    <row r="1675" spans="1:16" ht="38.25">
      <c r="A1675" s="127">
        <v>592</v>
      </c>
      <c r="B1675" s="127"/>
      <c r="C1675" s="128" t="s">
        <v>863</v>
      </c>
      <c r="D1675" s="122">
        <v>42838</v>
      </c>
      <c r="E1675" s="123" t="s">
        <v>4684</v>
      </c>
      <c r="F1675" s="123" t="s">
        <v>3</v>
      </c>
      <c r="G1675" s="123">
        <v>1492956</v>
      </c>
      <c r="H1675" s="127"/>
      <c r="I1675" s="131" t="s">
        <v>4685</v>
      </c>
      <c r="J1675" s="127"/>
      <c r="K1675" s="127"/>
      <c r="L1675" s="127"/>
      <c r="M1675" s="127"/>
      <c r="N1675" s="133">
        <v>0</v>
      </c>
      <c r="O1675" s="133">
        <v>100000</v>
      </c>
      <c r="P1675" s="127" t="s">
        <v>1369</v>
      </c>
    </row>
    <row r="1676" spans="1:16" ht="51">
      <c r="A1676" s="127">
        <v>290</v>
      </c>
      <c r="B1676" s="127"/>
      <c r="C1676" s="128" t="s">
        <v>794</v>
      </c>
      <c r="D1676" s="122">
        <v>42838</v>
      </c>
      <c r="E1676" s="123" t="s">
        <v>4686</v>
      </c>
      <c r="F1676" s="123" t="s">
        <v>3</v>
      </c>
      <c r="G1676" s="123">
        <v>1492976</v>
      </c>
      <c r="H1676" s="127"/>
      <c r="I1676" s="131" t="s">
        <v>4687</v>
      </c>
      <c r="J1676" s="127"/>
      <c r="K1676" s="127"/>
      <c r="L1676" s="127"/>
      <c r="M1676" s="127"/>
      <c r="N1676" s="133">
        <v>0</v>
      </c>
      <c r="O1676" s="133">
        <v>3239.32</v>
      </c>
      <c r="P1676" s="127" t="s">
        <v>1369</v>
      </c>
    </row>
    <row r="1677" spans="1:16" ht="51">
      <c r="A1677" s="127">
        <v>290</v>
      </c>
      <c r="B1677" s="127"/>
      <c r="C1677" s="128" t="s">
        <v>794</v>
      </c>
      <c r="D1677" s="122">
        <v>42838</v>
      </c>
      <c r="E1677" s="123" t="s">
        <v>4688</v>
      </c>
      <c r="F1677" s="123" t="s">
        <v>3</v>
      </c>
      <c r="G1677" s="123">
        <v>1492978</v>
      </c>
      <c r="H1677" s="127"/>
      <c r="I1677" s="131" t="s">
        <v>4689</v>
      </c>
      <c r="J1677" s="127"/>
      <c r="K1677" s="127"/>
      <c r="L1677" s="127"/>
      <c r="M1677" s="127"/>
      <c r="N1677" s="133">
        <v>0</v>
      </c>
      <c r="O1677" s="133">
        <v>2</v>
      </c>
      <c r="P1677" s="127" t="s">
        <v>1369</v>
      </c>
    </row>
    <row r="1678" spans="1:16" ht="51">
      <c r="A1678" s="127">
        <v>290</v>
      </c>
      <c r="B1678" s="127"/>
      <c r="C1678" s="128" t="s">
        <v>794</v>
      </c>
      <c r="D1678" s="122">
        <v>42838</v>
      </c>
      <c r="E1678" s="123" t="s">
        <v>4690</v>
      </c>
      <c r="F1678" s="123" t="s">
        <v>3</v>
      </c>
      <c r="G1678" s="123">
        <v>1492980</v>
      </c>
      <c r="H1678" s="127"/>
      <c r="I1678" s="131" t="s">
        <v>4691</v>
      </c>
      <c r="J1678" s="127"/>
      <c r="K1678" s="127"/>
      <c r="L1678" s="127"/>
      <c r="M1678" s="127"/>
      <c r="N1678" s="133">
        <v>0</v>
      </c>
      <c r="O1678" s="133">
        <v>2973.93</v>
      </c>
      <c r="P1678" s="127" t="s">
        <v>1369</v>
      </c>
    </row>
    <row r="1679" spans="1:16" ht="51">
      <c r="A1679" s="127">
        <v>290</v>
      </c>
      <c r="B1679" s="127"/>
      <c r="C1679" s="128" t="s">
        <v>794</v>
      </c>
      <c r="D1679" s="122">
        <v>42838</v>
      </c>
      <c r="E1679" s="123" t="s">
        <v>4692</v>
      </c>
      <c r="F1679" s="123" t="s">
        <v>3</v>
      </c>
      <c r="G1679" s="123">
        <v>1492982</v>
      </c>
      <c r="H1679" s="127"/>
      <c r="I1679" s="131" t="s">
        <v>4693</v>
      </c>
      <c r="J1679" s="127"/>
      <c r="K1679" s="127"/>
      <c r="L1679" s="127"/>
      <c r="M1679" s="127"/>
      <c r="N1679" s="133">
        <v>0</v>
      </c>
      <c r="O1679" s="133">
        <v>29.76</v>
      </c>
      <c r="P1679" s="127" t="s">
        <v>1369</v>
      </c>
    </row>
    <row r="1680" spans="1:16" ht="51">
      <c r="A1680" s="127">
        <v>290</v>
      </c>
      <c r="B1680" s="127"/>
      <c r="C1680" s="128" t="s">
        <v>794</v>
      </c>
      <c r="D1680" s="122">
        <v>42838</v>
      </c>
      <c r="E1680" s="123" t="s">
        <v>4694</v>
      </c>
      <c r="F1680" s="123" t="s">
        <v>3</v>
      </c>
      <c r="G1680" s="123">
        <v>1492983</v>
      </c>
      <c r="H1680" s="127"/>
      <c r="I1680" s="131" t="s">
        <v>4695</v>
      </c>
      <c r="J1680" s="127"/>
      <c r="K1680" s="127"/>
      <c r="L1680" s="127"/>
      <c r="M1680" s="127"/>
      <c r="N1680" s="133">
        <v>0</v>
      </c>
      <c r="O1680" s="133">
        <v>1463</v>
      </c>
      <c r="P1680" s="127" t="s">
        <v>1369</v>
      </c>
    </row>
    <row r="1681" spans="1:16" ht="51">
      <c r="A1681" s="127">
        <v>290</v>
      </c>
      <c r="B1681" s="127"/>
      <c r="C1681" s="128" t="s">
        <v>794</v>
      </c>
      <c r="D1681" s="122">
        <v>42838</v>
      </c>
      <c r="E1681" s="123" t="s">
        <v>4696</v>
      </c>
      <c r="F1681" s="123" t="s">
        <v>3</v>
      </c>
      <c r="G1681" s="123">
        <v>1492984</v>
      </c>
      <c r="H1681" s="127"/>
      <c r="I1681" s="131" t="s">
        <v>4697</v>
      </c>
      <c r="J1681" s="127"/>
      <c r="K1681" s="127"/>
      <c r="L1681" s="127"/>
      <c r="M1681" s="127"/>
      <c r="N1681" s="133">
        <v>0</v>
      </c>
      <c r="O1681" s="133">
        <v>742</v>
      </c>
      <c r="P1681" s="127" t="s">
        <v>1369</v>
      </c>
    </row>
    <row r="1682" spans="1:16" ht="51">
      <c r="A1682" s="127">
        <v>290</v>
      </c>
      <c r="B1682" s="127"/>
      <c r="C1682" s="128" t="s">
        <v>794</v>
      </c>
      <c r="D1682" s="122">
        <v>42838</v>
      </c>
      <c r="E1682" s="123" t="s">
        <v>4698</v>
      </c>
      <c r="F1682" s="123" t="s">
        <v>3</v>
      </c>
      <c r="G1682" s="123">
        <v>1492985</v>
      </c>
      <c r="H1682" s="127"/>
      <c r="I1682" s="131" t="s">
        <v>4699</v>
      </c>
      <c r="J1682" s="127"/>
      <c r="K1682" s="127"/>
      <c r="L1682" s="127"/>
      <c r="M1682" s="127"/>
      <c r="N1682" s="133">
        <v>0</v>
      </c>
      <c r="O1682" s="133">
        <v>1044</v>
      </c>
      <c r="P1682" s="127" t="s">
        <v>1369</v>
      </c>
    </row>
    <row r="1683" spans="1:16" ht="51">
      <c r="A1683" s="127" t="s">
        <v>620</v>
      </c>
      <c r="B1683" s="127"/>
      <c r="C1683" s="128" t="s">
        <v>714</v>
      </c>
      <c r="D1683" s="122">
        <v>42838</v>
      </c>
      <c r="E1683" s="123" t="s">
        <v>4700</v>
      </c>
      <c r="F1683" s="123" t="s">
        <v>3</v>
      </c>
      <c r="G1683" s="123">
        <v>1492921</v>
      </c>
      <c r="H1683" s="127"/>
      <c r="I1683" s="131" t="s">
        <v>4701</v>
      </c>
      <c r="J1683" s="127"/>
      <c r="K1683" s="127"/>
      <c r="L1683" s="127"/>
      <c r="M1683" s="127"/>
      <c r="N1683" s="133">
        <v>0</v>
      </c>
      <c r="O1683" s="133">
        <v>3309.7400000000002</v>
      </c>
      <c r="P1683" s="127" t="s">
        <v>1369</v>
      </c>
    </row>
    <row r="1684" spans="1:16" ht="51">
      <c r="A1684" s="127">
        <v>591</v>
      </c>
      <c r="B1684" s="127"/>
      <c r="C1684" s="128" t="s">
        <v>862</v>
      </c>
      <c r="D1684" s="122">
        <v>42838</v>
      </c>
      <c r="E1684" s="123" t="s">
        <v>4703</v>
      </c>
      <c r="F1684" s="123" t="s">
        <v>3</v>
      </c>
      <c r="G1684" s="123">
        <v>1493007</v>
      </c>
      <c r="H1684" s="127"/>
      <c r="I1684" s="131" t="s">
        <v>4704</v>
      </c>
      <c r="J1684" s="127"/>
      <c r="K1684" s="127"/>
      <c r="L1684" s="127"/>
      <c r="M1684" s="127"/>
      <c r="N1684" s="133">
        <v>0</v>
      </c>
      <c r="O1684" s="133">
        <v>95</v>
      </c>
      <c r="P1684" s="127" t="s">
        <v>1369</v>
      </c>
    </row>
    <row r="1685" spans="1:16" ht="51">
      <c r="A1685" s="127" t="s">
        <v>620</v>
      </c>
      <c r="B1685" s="127"/>
      <c r="C1685" s="128" t="s">
        <v>714</v>
      </c>
      <c r="D1685" s="122">
        <v>42838</v>
      </c>
      <c r="E1685" s="123" t="s">
        <v>4705</v>
      </c>
      <c r="F1685" s="123" t="s">
        <v>3</v>
      </c>
      <c r="G1685" s="123">
        <v>1493009</v>
      </c>
      <c r="H1685" s="127"/>
      <c r="I1685" s="131" t="s">
        <v>4706</v>
      </c>
      <c r="J1685" s="127"/>
      <c r="K1685" s="127"/>
      <c r="L1685" s="127"/>
      <c r="M1685" s="127"/>
      <c r="N1685" s="133">
        <v>0</v>
      </c>
      <c r="O1685" s="133">
        <v>550</v>
      </c>
      <c r="P1685" s="127" t="s">
        <v>1369</v>
      </c>
    </row>
    <row r="1686" spans="1:16" ht="38.25">
      <c r="A1686" s="127">
        <v>290</v>
      </c>
      <c r="B1686" s="127"/>
      <c r="C1686" s="128" t="s">
        <v>794</v>
      </c>
      <c r="D1686" s="122">
        <v>42838</v>
      </c>
      <c r="E1686" s="123" t="s">
        <v>4707</v>
      </c>
      <c r="F1686" s="123" t="s">
        <v>3</v>
      </c>
      <c r="G1686" s="123">
        <v>1493064</v>
      </c>
      <c r="H1686" s="127"/>
      <c r="I1686" s="131" t="s">
        <v>4708</v>
      </c>
      <c r="J1686" s="127"/>
      <c r="K1686" s="127"/>
      <c r="L1686" s="127"/>
      <c r="M1686" s="127"/>
      <c r="N1686" s="133">
        <v>0</v>
      </c>
      <c r="O1686" s="133">
        <v>12</v>
      </c>
      <c r="P1686" s="127" t="s">
        <v>1369</v>
      </c>
    </row>
    <row r="1687" spans="1:16" ht="51">
      <c r="A1687" s="127">
        <v>291</v>
      </c>
      <c r="B1687" s="127"/>
      <c r="C1687" s="128" t="s">
        <v>795</v>
      </c>
      <c r="D1687" s="122">
        <v>42842</v>
      </c>
      <c r="E1687" s="123" t="s">
        <v>4709</v>
      </c>
      <c r="F1687" s="123" t="s">
        <v>3</v>
      </c>
      <c r="G1687" s="123">
        <v>1493231</v>
      </c>
      <c r="H1687" s="127"/>
      <c r="I1687" s="131" t="s">
        <v>4710</v>
      </c>
      <c r="J1687" s="127"/>
      <c r="K1687" s="127"/>
      <c r="L1687" s="127"/>
      <c r="M1687" s="127"/>
      <c r="N1687" s="133">
        <v>0</v>
      </c>
      <c r="O1687" s="133">
        <v>15000</v>
      </c>
      <c r="P1687" s="127" t="s">
        <v>1369</v>
      </c>
    </row>
    <row r="1688" spans="1:16" ht="63.75">
      <c r="A1688" s="127">
        <v>290</v>
      </c>
      <c r="B1688" s="127"/>
      <c r="C1688" s="128" t="s">
        <v>794</v>
      </c>
      <c r="D1688" s="122">
        <v>42842</v>
      </c>
      <c r="E1688" s="123" t="s">
        <v>4711</v>
      </c>
      <c r="F1688" s="123" t="s">
        <v>3</v>
      </c>
      <c r="G1688" s="123">
        <v>1493232</v>
      </c>
      <c r="H1688" s="127"/>
      <c r="I1688" s="131" t="s">
        <v>4712</v>
      </c>
      <c r="J1688" s="127"/>
      <c r="K1688" s="127"/>
      <c r="L1688" s="127"/>
      <c r="M1688" s="127"/>
      <c r="N1688" s="133">
        <v>0</v>
      </c>
      <c r="O1688" s="133">
        <v>11655.300000000001</v>
      </c>
      <c r="P1688" s="127" t="s">
        <v>1369</v>
      </c>
    </row>
    <row r="1689" spans="1:16" ht="51">
      <c r="A1689" s="127">
        <v>291</v>
      </c>
      <c r="B1689" s="127"/>
      <c r="C1689" s="128" t="s">
        <v>795</v>
      </c>
      <c r="D1689" s="122">
        <v>42842</v>
      </c>
      <c r="E1689" s="123" t="s">
        <v>4713</v>
      </c>
      <c r="F1689" s="123" t="s">
        <v>3</v>
      </c>
      <c r="G1689" s="123">
        <v>1493234</v>
      </c>
      <c r="H1689" s="127"/>
      <c r="I1689" s="131" t="s">
        <v>4714</v>
      </c>
      <c r="J1689" s="127"/>
      <c r="K1689" s="127"/>
      <c r="L1689" s="127"/>
      <c r="M1689" s="127"/>
      <c r="N1689" s="133">
        <v>0</v>
      </c>
      <c r="O1689" s="133">
        <v>139200</v>
      </c>
      <c r="P1689" s="127" t="s">
        <v>1369</v>
      </c>
    </row>
    <row r="1690" spans="1:16" ht="51">
      <c r="A1690" s="127">
        <v>291</v>
      </c>
      <c r="B1690" s="127"/>
      <c r="C1690" s="128" t="s">
        <v>795</v>
      </c>
      <c r="D1690" s="122">
        <v>42842</v>
      </c>
      <c r="E1690" s="123" t="s">
        <v>4715</v>
      </c>
      <c r="F1690" s="123" t="s">
        <v>3</v>
      </c>
      <c r="G1690" s="123">
        <v>1493235</v>
      </c>
      <c r="H1690" s="127"/>
      <c r="I1690" s="131" t="s">
        <v>4716</v>
      </c>
      <c r="J1690" s="127"/>
      <c r="K1690" s="127"/>
      <c r="L1690" s="127"/>
      <c r="M1690" s="127"/>
      <c r="N1690" s="133">
        <v>0</v>
      </c>
      <c r="O1690" s="133">
        <v>28000</v>
      </c>
      <c r="P1690" s="127" t="s">
        <v>1369</v>
      </c>
    </row>
    <row r="1691" spans="1:16" ht="51">
      <c r="A1691" s="127" t="s">
        <v>627</v>
      </c>
      <c r="B1691" s="127"/>
      <c r="C1691" s="128" t="s">
        <v>1235</v>
      </c>
      <c r="D1691" s="122">
        <v>42842</v>
      </c>
      <c r="E1691" s="123" t="s">
        <v>4717</v>
      </c>
      <c r="F1691" s="123" t="s">
        <v>3</v>
      </c>
      <c r="G1691" s="123">
        <v>1493236</v>
      </c>
      <c r="H1691" s="127"/>
      <c r="I1691" s="131" t="s">
        <v>4718</v>
      </c>
      <c r="J1691" s="127"/>
      <c r="K1691" s="127"/>
      <c r="L1691" s="127"/>
      <c r="M1691" s="127"/>
      <c r="N1691" s="133">
        <v>0</v>
      </c>
      <c r="O1691" s="133">
        <v>153031.34</v>
      </c>
      <c r="P1691" s="127" t="s">
        <v>1369</v>
      </c>
    </row>
    <row r="1692" spans="1:16" ht="51">
      <c r="A1692" s="127">
        <v>291</v>
      </c>
      <c r="B1692" s="127"/>
      <c r="C1692" s="128" t="s">
        <v>795</v>
      </c>
      <c r="D1692" s="122">
        <v>42842</v>
      </c>
      <c r="E1692" s="123" t="s">
        <v>4719</v>
      </c>
      <c r="F1692" s="123" t="s">
        <v>3</v>
      </c>
      <c r="G1692" s="123">
        <v>1493238</v>
      </c>
      <c r="H1692" s="127"/>
      <c r="I1692" s="131" t="s">
        <v>4720</v>
      </c>
      <c r="J1692" s="127"/>
      <c r="K1692" s="127"/>
      <c r="L1692" s="127"/>
      <c r="M1692" s="127"/>
      <c r="N1692" s="133">
        <v>0</v>
      </c>
      <c r="O1692" s="133">
        <v>51000</v>
      </c>
      <c r="P1692" s="127" t="s">
        <v>1369</v>
      </c>
    </row>
    <row r="1693" spans="1:16" ht="51">
      <c r="A1693" s="127">
        <v>291</v>
      </c>
      <c r="B1693" s="127"/>
      <c r="C1693" s="128" t="s">
        <v>795</v>
      </c>
      <c r="D1693" s="122">
        <v>42842</v>
      </c>
      <c r="E1693" s="123" t="s">
        <v>4721</v>
      </c>
      <c r="F1693" s="123" t="s">
        <v>3</v>
      </c>
      <c r="G1693" s="123">
        <v>1493239</v>
      </c>
      <c r="H1693" s="127"/>
      <c r="I1693" s="131" t="s">
        <v>4722</v>
      </c>
      <c r="J1693" s="127"/>
      <c r="K1693" s="127"/>
      <c r="L1693" s="127"/>
      <c r="M1693" s="127"/>
      <c r="N1693" s="133">
        <v>0</v>
      </c>
      <c r="O1693" s="133">
        <v>112000</v>
      </c>
      <c r="P1693" s="127" t="s">
        <v>1369</v>
      </c>
    </row>
    <row r="1694" spans="1:16" ht="51">
      <c r="A1694" s="127">
        <v>291</v>
      </c>
      <c r="B1694" s="127"/>
      <c r="C1694" s="128" t="s">
        <v>795</v>
      </c>
      <c r="D1694" s="122">
        <v>42842</v>
      </c>
      <c r="E1694" s="123" t="s">
        <v>4723</v>
      </c>
      <c r="F1694" s="123" t="s">
        <v>3</v>
      </c>
      <c r="G1694" s="123">
        <v>1493240</v>
      </c>
      <c r="H1694" s="127"/>
      <c r="I1694" s="131" t="s">
        <v>4724</v>
      </c>
      <c r="J1694" s="127"/>
      <c r="K1694" s="127"/>
      <c r="L1694" s="127"/>
      <c r="M1694" s="127"/>
      <c r="N1694" s="133">
        <v>0</v>
      </c>
      <c r="O1694" s="133">
        <v>25000</v>
      </c>
      <c r="P1694" s="127" t="s">
        <v>1369</v>
      </c>
    </row>
    <row r="1695" spans="1:16" ht="51">
      <c r="A1695" s="127" t="s">
        <v>620</v>
      </c>
      <c r="B1695" s="127"/>
      <c r="C1695" s="128" t="s">
        <v>714</v>
      </c>
      <c r="D1695" s="122">
        <v>42842</v>
      </c>
      <c r="E1695" s="123" t="s">
        <v>4725</v>
      </c>
      <c r="F1695" s="123" t="s">
        <v>3</v>
      </c>
      <c r="G1695" s="123">
        <v>1493304</v>
      </c>
      <c r="H1695" s="127"/>
      <c r="I1695" s="131" t="s">
        <v>4726</v>
      </c>
      <c r="J1695" s="127"/>
      <c r="K1695" s="127"/>
      <c r="L1695" s="127"/>
      <c r="M1695" s="127"/>
      <c r="N1695" s="133">
        <v>0</v>
      </c>
      <c r="O1695" s="133">
        <v>6252</v>
      </c>
      <c r="P1695" s="127" t="s">
        <v>1369</v>
      </c>
    </row>
    <row r="1696" spans="1:16" ht="51">
      <c r="A1696" s="127" t="s">
        <v>620</v>
      </c>
      <c r="B1696" s="127"/>
      <c r="C1696" s="128" t="s">
        <v>714</v>
      </c>
      <c r="D1696" s="122">
        <v>42842</v>
      </c>
      <c r="E1696" s="123" t="s">
        <v>4727</v>
      </c>
      <c r="F1696" s="123" t="s">
        <v>3</v>
      </c>
      <c r="G1696" s="123">
        <v>1493307</v>
      </c>
      <c r="H1696" s="127"/>
      <c r="I1696" s="131" t="s">
        <v>4728</v>
      </c>
      <c r="J1696" s="127"/>
      <c r="K1696" s="127"/>
      <c r="L1696" s="127"/>
      <c r="M1696" s="127"/>
      <c r="N1696" s="133">
        <v>0</v>
      </c>
      <c r="O1696" s="133">
        <v>3574</v>
      </c>
      <c r="P1696" s="127" t="s">
        <v>1369</v>
      </c>
    </row>
    <row r="1697" spans="1:16" ht="51">
      <c r="A1697" s="127" t="s">
        <v>620</v>
      </c>
      <c r="B1697" s="127"/>
      <c r="C1697" s="128" t="s">
        <v>714</v>
      </c>
      <c r="D1697" s="122">
        <v>42842</v>
      </c>
      <c r="E1697" s="123" t="s">
        <v>4729</v>
      </c>
      <c r="F1697" s="123" t="s">
        <v>3</v>
      </c>
      <c r="G1697" s="123">
        <v>1493272</v>
      </c>
      <c r="H1697" s="127"/>
      <c r="I1697" s="131" t="s">
        <v>4730</v>
      </c>
      <c r="J1697" s="127"/>
      <c r="K1697" s="127"/>
      <c r="L1697" s="127"/>
      <c r="M1697" s="127"/>
      <c r="N1697" s="133">
        <v>0</v>
      </c>
      <c r="O1697" s="133">
        <v>828.96</v>
      </c>
      <c r="P1697" s="127" t="s">
        <v>1369</v>
      </c>
    </row>
    <row r="1698" spans="1:16" ht="51">
      <c r="A1698" s="127">
        <v>591</v>
      </c>
      <c r="B1698" s="127"/>
      <c r="C1698" s="128" t="s">
        <v>862</v>
      </c>
      <c r="D1698" s="122">
        <v>42842</v>
      </c>
      <c r="E1698" s="123" t="s">
        <v>4731</v>
      </c>
      <c r="F1698" s="123" t="s">
        <v>3</v>
      </c>
      <c r="G1698" s="123">
        <v>1493277</v>
      </c>
      <c r="H1698" s="127"/>
      <c r="I1698" s="131" t="s">
        <v>4732</v>
      </c>
      <c r="J1698" s="127"/>
      <c r="K1698" s="127"/>
      <c r="L1698" s="127"/>
      <c r="M1698" s="127"/>
      <c r="N1698" s="133">
        <v>0</v>
      </c>
      <c r="O1698" s="133">
        <v>95</v>
      </c>
      <c r="P1698" s="127" t="s">
        <v>1369</v>
      </c>
    </row>
    <row r="1699" spans="1:16" ht="38.25">
      <c r="A1699" s="127">
        <v>526</v>
      </c>
      <c r="B1699" s="127"/>
      <c r="C1699" s="128" t="s">
        <v>847</v>
      </c>
      <c r="D1699" s="122">
        <v>42842</v>
      </c>
      <c r="E1699" s="123" t="s">
        <v>4733</v>
      </c>
      <c r="F1699" s="123" t="s">
        <v>3</v>
      </c>
      <c r="G1699" s="123">
        <v>1493296</v>
      </c>
      <c r="H1699" s="127"/>
      <c r="I1699" s="131" t="s">
        <v>4734</v>
      </c>
      <c r="J1699" s="127"/>
      <c r="K1699" s="127"/>
      <c r="L1699" s="127"/>
      <c r="M1699" s="127"/>
      <c r="N1699" s="133">
        <v>0</v>
      </c>
      <c r="O1699" s="133">
        <v>817</v>
      </c>
      <c r="P1699" s="127" t="s">
        <v>1369</v>
      </c>
    </row>
    <row r="1700" spans="1:16" ht="38.25">
      <c r="A1700" s="127">
        <v>20</v>
      </c>
      <c r="B1700" s="127"/>
      <c r="C1700" s="128" t="s">
        <v>694</v>
      </c>
      <c r="D1700" s="122">
        <v>42842</v>
      </c>
      <c r="E1700" s="123" t="s">
        <v>4735</v>
      </c>
      <c r="F1700" s="123" t="s">
        <v>3</v>
      </c>
      <c r="G1700" s="123">
        <v>1493362</v>
      </c>
      <c r="H1700" s="127"/>
      <c r="I1700" s="131" t="s">
        <v>4736</v>
      </c>
      <c r="J1700" s="127"/>
      <c r="K1700" s="127"/>
      <c r="L1700" s="127"/>
      <c r="M1700" s="127"/>
      <c r="N1700" s="133">
        <v>0</v>
      </c>
      <c r="O1700" s="133">
        <v>470</v>
      </c>
      <c r="P1700" s="127" t="s">
        <v>1369</v>
      </c>
    </row>
    <row r="1701" spans="1:16" ht="38.25">
      <c r="A1701" s="127">
        <v>20</v>
      </c>
      <c r="B1701" s="127"/>
      <c r="C1701" s="128" t="s">
        <v>694</v>
      </c>
      <c r="D1701" s="122">
        <v>42842</v>
      </c>
      <c r="E1701" s="123" t="s">
        <v>4738</v>
      </c>
      <c r="F1701" s="123" t="s">
        <v>3</v>
      </c>
      <c r="G1701" s="123">
        <v>1493368</v>
      </c>
      <c r="H1701" s="127"/>
      <c r="I1701" s="131" t="s">
        <v>4737</v>
      </c>
      <c r="J1701" s="127"/>
      <c r="K1701" s="127"/>
      <c r="L1701" s="127"/>
      <c r="M1701" s="127"/>
      <c r="N1701" s="133">
        <v>0</v>
      </c>
      <c r="O1701" s="133">
        <v>220</v>
      </c>
      <c r="P1701" s="127" t="s">
        <v>1369</v>
      </c>
    </row>
    <row r="1702" spans="1:16" ht="38.25">
      <c r="A1702" s="127">
        <v>20</v>
      </c>
      <c r="B1702" s="127"/>
      <c r="C1702" s="128" t="s">
        <v>694</v>
      </c>
      <c r="D1702" s="122">
        <v>42842</v>
      </c>
      <c r="E1702" s="123" t="s">
        <v>4739</v>
      </c>
      <c r="F1702" s="123" t="s">
        <v>3</v>
      </c>
      <c r="G1702" s="123">
        <v>1493370</v>
      </c>
      <c r="H1702" s="127"/>
      <c r="I1702" s="131" t="s">
        <v>4737</v>
      </c>
      <c r="J1702" s="127"/>
      <c r="K1702" s="127"/>
      <c r="L1702" s="127"/>
      <c r="M1702" s="127"/>
      <c r="N1702" s="133">
        <v>0</v>
      </c>
      <c r="O1702" s="133">
        <v>62</v>
      </c>
      <c r="P1702" s="127" t="s">
        <v>1369</v>
      </c>
    </row>
    <row r="1703" spans="1:16" ht="51">
      <c r="A1703" s="127">
        <v>265</v>
      </c>
      <c r="B1703" s="127"/>
      <c r="C1703" s="128" t="s">
        <v>781</v>
      </c>
      <c r="D1703" s="122">
        <v>42842</v>
      </c>
      <c r="E1703" s="123" t="s">
        <v>4740</v>
      </c>
      <c r="F1703" s="123" t="s">
        <v>3</v>
      </c>
      <c r="G1703" s="123">
        <v>1493421</v>
      </c>
      <c r="H1703" s="127"/>
      <c r="I1703" s="131" t="s">
        <v>4741</v>
      </c>
      <c r="J1703" s="127"/>
      <c r="K1703" s="127"/>
      <c r="L1703" s="127"/>
      <c r="M1703" s="127"/>
      <c r="N1703" s="133">
        <v>0</v>
      </c>
      <c r="O1703" s="133">
        <v>398</v>
      </c>
      <c r="P1703" s="127" t="s">
        <v>1369</v>
      </c>
    </row>
    <row r="1704" spans="1:16" ht="51">
      <c r="A1704" s="127" t="s">
        <v>620</v>
      </c>
      <c r="B1704" s="127"/>
      <c r="C1704" s="128" t="s">
        <v>714</v>
      </c>
      <c r="D1704" s="122">
        <v>42842</v>
      </c>
      <c r="E1704" s="123" t="s">
        <v>4742</v>
      </c>
      <c r="F1704" s="123" t="s">
        <v>3</v>
      </c>
      <c r="G1704" s="123">
        <v>1493437</v>
      </c>
      <c r="H1704" s="127"/>
      <c r="I1704" s="131" t="s">
        <v>4743</v>
      </c>
      <c r="J1704" s="127"/>
      <c r="K1704" s="127"/>
      <c r="L1704" s="127"/>
      <c r="M1704" s="127"/>
      <c r="N1704" s="133">
        <v>0</v>
      </c>
      <c r="O1704" s="133">
        <v>124</v>
      </c>
      <c r="P1704" s="127" t="s">
        <v>1369</v>
      </c>
    </row>
    <row r="1705" spans="1:16" ht="51">
      <c r="A1705" s="127" t="s">
        <v>620</v>
      </c>
      <c r="B1705" s="127"/>
      <c r="C1705" s="128" t="s">
        <v>714</v>
      </c>
      <c r="D1705" s="122">
        <v>42842</v>
      </c>
      <c r="E1705" s="123" t="s">
        <v>4744</v>
      </c>
      <c r="F1705" s="123" t="s">
        <v>3</v>
      </c>
      <c r="G1705" s="123">
        <v>1493454</v>
      </c>
      <c r="H1705" s="127"/>
      <c r="I1705" s="131" t="s">
        <v>4745</v>
      </c>
      <c r="J1705" s="127"/>
      <c r="K1705" s="127"/>
      <c r="L1705" s="127"/>
      <c r="M1705" s="127"/>
      <c r="N1705" s="133">
        <v>0</v>
      </c>
      <c r="O1705" s="133">
        <v>3400</v>
      </c>
      <c r="P1705" s="127" t="s">
        <v>1369</v>
      </c>
    </row>
    <row r="1706" spans="1:16" ht="51">
      <c r="A1706" s="127" t="s">
        <v>620</v>
      </c>
      <c r="B1706" s="127"/>
      <c r="C1706" s="128" t="s">
        <v>714</v>
      </c>
      <c r="D1706" s="122">
        <v>42842</v>
      </c>
      <c r="E1706" s="123" t="s">
        <v>4746</v>
      </c>
      <c r="F1706" s="123" t="s">
        <v>3</v>
      </c>
      <c r="G1706" s="123">
        <v>1493490</v>
      </c>
      <c r="H1706" s="127"/>
      <c r="I1706" s="131" t="s">
        <v>4747</v>
      </c>
      <c r="J1706" s="127"/>
      <c r="K1706" s="127"/>
      <c r="L1706" s="127"/>
      <c r="M1706" s="127"/>
      <c r="N1706" s="133">
        <v>0</v>
      </c>
      <c r="O1706" s="133">
        <v>341</v>
      </c>
      <c r="P1706" s="127" t="s">
        <v>1369</v>
      </c>
    </row>
    <row r="1707" spans="1:16" ht="89.25">
      <c r="A1707" s="127">
        <v>587</v>
      </c>
      <c r="B1707" s="127"/>
      <c r="C1707" s="128" t="s">
        <v>859</v>
      </c>
      <c r="D1707" s="122">
        <v>42842</v>
      </c>
      <c r="E1707" s="123" t="s">
        <v>4748</v>
      </c>
      <c r="F1707" s="123" t="s">
        <v>3</v>
      </c>
      <c r="G1707" s="123">
        <v>1493536</v>
      </c>
      <c r="H1707" s="127"/>
      <c r="I1707" s="131" t="s">
        <v>4749</v>
      </c>
      <c r="J1707" s="127"/>
      <c r="K1707" s="127"/>
      <c r="L1707" s="127"/>
      <c r="M1707" s="127"/>
      <c r="N1707" s="133">
        <v>0</v>
      </c>
      <c r="O1707" s="133">
        <v>346.85</v>
      </c>
      <c r="P1707" s="127" t="s">
        <v>1369</v>
      </c>
    </row>
    <row r="1708" spans="1:16" ht="51">
      <c r="A1708" s="127">
        <v>526</v>
      </c>
      <c r="B1708" s="127"/>
      <c r="C1708" s="128" t="s">
        <v>847</v>
      </c>
      <c r="D1708" s="122">
        <v>42843</v>
      </c>
      <c r="E1708" s="123" t="s">
        <v>4750</v>
      </c>
      <c r="F1708" s="123" t="s">
        <v>3</v>
      </c>
      <c r="G1708" s="123">
        <v>1493697</v>
      </c>
      <c r="H1708" s="127"/>
      <c r="I1708" s="131" t="s">
        <v>4751</v>
      </c>
      <c r="J1708" s="127"/>
      <c r="K1708" s="127"/>
      <c r="L1708" s="127"/>
      <c r="M1708" s="127"/>
      <c r="N1708" s="133">
        <v>0</v>
      </c>
      <c r="O1708" s="133">
        <v>5679</v>
      </c>
      <c r="P1708" s="127" t="s">
        <v>1369</v>
      </c>
    </row>
    <row r="1709" spans="1:16" ht="38.25">
      <c r="A1709" s="127">
        <v>70</v>
      </c>
      <c r="B1709" s="127"/>
      <c r="C1709" s="128" t="s">
        <v>706</v>
      </c>
      <c r="D1709" s="122">
        <v>42843</v>
      </c>
      <c r="E1709" s="123" t="s">
        <v>4752</v>
      </c>
      <c r="F1709" s="123" t="s">
        <v>3</v>
      </c>
      <c r="G1709" s="123">
        <v>1493741</v>
      </c>
      <c r="H1709" s="127"/>
      <c r="I1709" s="131" t="s">
        <v>4753</v>
      </c>
      <c r="J1709" s="127"/>
      <c r="K1709" s="127"/>
      <c r="L1709" s="127"/>
      <c r="M1709" s="127"/>
      <c r="N1709" s="133">
        <v>0</v>
      </c>
      <c r="O1709" s="133">
        <v>42.5</v>
      </c>
      <c r="P1709" s="127" t="s">
        <v>1369</v>
      </c>
    </row>
    <row r="1710" spans="1:16" ht="51">
      <c r="A1710" s="127">
        <v>20</v>
      </c>
      <c r="B1710" s="127"/>
      <c r="C1710" s="128" t="s">
        <v>694</v>
      </c>
      <c r="D1710" s="122">
        <v>42843</v>
      </c>
      <c r="E1710" s="123" t="s">
        <v>4754</v>
      </c>
      <c r="F1710" s="123" t="s">
        <v>3</v>
      </c>
      <c r="G1710" s="123">
        <v>1493798</v>
      </c>
      <c r="H1710" s="127"/>
      <c r="I1710" s="131" t="s">
        <v>4755</v>
      </c>
      <c r="J1710" s="127"/>
      <c r="K1710" s="127"/>
      <c r="L1710" s="127"/>
      <c r="M1710" s="127"/>
      <c r="N1710" s="133">
        <v>0</v>
      </c>
      <c r="O1710" s="133">
        <v>44</v>
      </c>
      <c r="P1710" s="127" t="s">
        <v>1369</v>
      </c>
    </row>
    <row r="1711" spans="1:16" ht="51">
      <c r="A1711" s="127" t="s">
        <v>620</v>
      </c>
      <c r="B1711" s="127"/>
      <c r="C1711" s="128" t="s">
        <v>714</v>
      </c>
      <c r="D1711" s="122">
        <v>42843</v>
      </c>
      <c r="E1711" s="123" t="s">
        <v>4756</v>
      </c>
      <c r="F1711" s="123" t="s">
        <v>3</v>
      </c>
      <c r="G1711" s="123">
        <v>1493840</v>
      </c>
      <c r="H1711" s="127"/>
      <c r="I1711" s="131" t="s">
        <v>2588</v>
      </c>
      <c r="J1711" s="127"/>
      <c r="K1711" s="127"/>
      <c r="L1711" s="127"/>
      <c r="M1711" s="127"/>
      <c r="N1711" s="133">
        <v>0</v>
      </c>
      <c r="O1711" s="133">
        <v>5439.47</v>
      </c>
      <c r="P1711" s="127" t="s">
        <v>1369</v>
      </c>
    </row>
    <row r="1712" spans="1:16" ht="51">
      <c r="A1712" s="127" t="s">
        <v>620</v>
      </c>
      <c r="B1712" s="127"/>
      <c r="C1712" s="128" t="s">
        <v>714</v>
      </c>
      <c r="D1712" s="122">
        <v>42843</v>
      </c>
      <c r="E1712" s="123" t="s">
        <v>4757</v>
      </c>
      <c r="F1712" s="123" t="s">
        <v>3</v>
      </c>
      <c r="G1712" s="123">
        <v>1494008</v>
      </c>
      <c r="H1712" s="127"/>
      <c r="I1712" s="131" t="s">
        <v>2603</v>
      </c>
      <c r="J1712" s="127"/>
      <c r="K1712" s="127"/>
      <c r="L1712" s="127"/>
      <c r="M1712" s="127"/>
      <c r="N1712" s="133">
        <v>0</v>
      </c>
      <c r="O1712" s="133">
        <v>200</v>
      </c>
      <c r="P1712" s="127" t="s">
        <v>1369</v>
      </c>
    </row>
    <row r="1713" spans="1:16" ht="51">
      <c r="A1713" s="127" t="s">
        <v>620</v>
      </c>
      <c r="B1713" s="127"/>
      <c r="C1713" s="128" t="s">
        <v>714</v>
      </c>
      <c r="D1713" s="122">
        <v>42844</v>
      </c>
      <c r="E1713" s="123" t="s">
        <v>4758</v>
      </c>
      <c r="F1713" s="123" t="s">
        <v>3</v>
      </c>
      <c r="G1713" s="123">
        <v>1494167</v>
      </c>
      <c r="H1713" s="127"/>
      <c r="I1713" s="131" t="s">
        <v>4759</v>
      </c>
      <c r="J1713" s="127"/>
      <c r="K1713" s="127"/>
      <c r="L1713" s="127"/>
      <c r="M1713" s="127"/>
      <c r="N1713" s="133">
        <v>0</v>
      </c>
      <c r="O1713" s="133">
        <v>605.65</v>
      </c>
      <c r="P1713" s="127" t="s">
        <v>1369</v>
      </c>
    </row>
    <row r="1714" spans="1:16" ht="51">
      <c r="A1714" s="127" t="s">
        <v>620</v>
      </c>
      <c r="B1714" s="127"/>
      <c r="C1714" s="128" t="s">
        <v>714</v>
      </c>
      <c r="D1714" s="122">
        <v>42844</v>
      </c>
      <c r="E1714" s="123" t="s">
        <v>4760</v>
      </c>
      <c r="F1714" s="123" t="s">
        <v>3</v>
      </c>
      <c r="G1714" s="123">
        <v>1494169</v>
      </c>
      <c r="H1714" s="127"/>
      <c r="I1714" s="131" t="s">
        <v>4761</v>
      </c>
      <c r="J1714" s="127"/>
      <c r="K1714" s="127"/>
      <c r="L1714" s="127"/>
      <c r="M1714" s="127"/>
      <c r="N1714" s="133">
        <v>0</v>
      </c>
      <c r="O1714" s="133">
        <v>225.15</v>
      </c>
      <c r="P1714" s="127" t="s">
        <v>1369</v>
      </c>
    </row>
    <row r="1715" spans="1:16" ht="38.25">
      <c r="A1715" s="127">
        <v>223</v>
      </c>
      <c r="B1715" s="127"/>
      <c r="C1715" s="128" t="s">
        <v>766</v>
      </c>
      <c r="D1715" s="122">
        <v>42844</v>
      </c>
      <c r="E1715" s="123" t="s">
        <v>4762</v>
      </c>
      <c r="F1715" s="123" t="s">
        <v>3</v>
      </c>
      <c r="G1715" s="123">
        <v>1494192</v>
      </c>
      <c r="H1715" s="127"/>
      <c r="I1715" s="131" t="s">
        <v>4763</v>
      </c>
      <c r="J1715" s="127"/>
      <c r="K1715" s="127"/>
      <c r="L1715" s="127"/>
      <c r="M1715" s="127"/>
      <c r="N1715" s="133">
        <v>0</v>
      </c>
      <c r="O1715" s="133">
        <v>90</v>
      </c>
      <c r="P1715" s="127" t="s">
        <v>1369</v>
      </c>
    </row>
    <row r="1716" spans="1:16" ht="51">
      <c r="A1716" s="127" t="s">
        <v>620</v>
      </c>
      <c r="B1716" s="127"/>
      <c r="C1716" s="128" t="s">
        <v>714</v>
      </c>
      <c r="D1716" s="122">
        <v>42844</v>
      </c>
      <c r="E1716" s="123" t="s">
        <v>4764</v>
      </c>
      <c r="F1716" s="123" t="s">
        <v>3</v>
      </c>
      <c r="G1716" s="123">
        <v>1494207</v>
      </c>
      <c r="H1716" s="127"/>
      <c r="I1716" s="131" t="s">
        <v>4765</v>
      </c>
      <c r="J1716" s="127"/>
      <c r="K1716" s="127"/>
      <c r="L1716" s="127"/>
      <c r="M1716" s="127"/>
      <c r="N1716" s="133">
        <v>0</v>
      </c>
      <c r="O1716" s="133">
        <v>9746</v>
      </c>
      <c r="P1716" s="127" t="s">
        <v>1369</v>
      </c>
    </row>
    <row r="1717" spans="1:16" ht="38.25">
      <c r="A1717" s="127">
        <v>25</v>
      </c>
      <c r="B1717" s="127"/>
      <c r="C1717" s="128" t="s">
        <v>695</v>
      </c>
      <c r="D1717" s="122">
        <v>42844</v>
      </c>
      <c r="E1717" s="123" t="s">
        <v>4766</v>
      </c>
      <c r="F1717" s="123" t="s">
        <v>3</v>
      </c>
      <c r="G1717" s="123">
        <v>1494276</v>
      </c>
      <c r="H1717" s="127"/>
      <c r="I1717" s="131" t="s">
        <v>4767</v>
      </c>
      <c r="J1717" s="127"/>
      <c r="K1717" s="127"/>
      <c r="L1717" s="127"/>
      <c r="M1717" s="127"/>
      <c r="N1717" s="133">
        <v>0</v>
      </c>
      <c r="O1717" s="133">
        <v>3500</v>
      </c>
      <c r="P1717" s="127" t="s">
        <v>1369</v>
      </c>
    </row>
    <row r="1718" spans="1:16" ht="51">
      <c r="A1718" s="127" t="s">
        <v>620</v>
      </c>
      <c r="B1718" s="127"/>
      <c r="C1718" s="128" t="s">
        <v>714</v>
      </c>
      <c r="D1718" s="122">
        <v>42844</v>
      </c>
      <c r="E1718" s="123" t="s">
        <v>4768</v>
      </c>
      <c r="F1718" s="123" t="s">
        <v>3</v>
      </c>
      <c r="G1718" s="123">
        <v>1494282</v>
      </c>
      <c r="H1718" s="127"/>
      <c r="I1718" s="131" t="s">
        <v>4769</v>
      </c>
      <c r="J1718" s="127"/>
      <c r="K1718" s="127"/>
      <c r="L1718" s="127"/>
      <c r="M1718" s="127"/>
      <c r="N1718" s="133">
        <v>0</v>
      </c>
      <c r="O1718" s="133">
        <v>0.15</v>
      </c>
      <c r="P1718" s="127" t="s">
        <v>1369</v>
      </c>
    </row>
    <row r="1719" spans="1:16" ht="38.25">
      <c r="A1719" s="127">
        <v>670</v>
      </c>
      <c r="B1719" s="127"/>
      <c r="C1719" s="128" t="s">
        <v>236</v>
      </c>
      <c r="D1719" s="122">
        <v>42844</v>
      </c>
      <c r="E1719" s="123" t="s">
        <v>4770</v>
      </c>
      <c r="F1719" s="123" t="s">
        <v>3</v>
      </c>
      <c r="G1719" s="123">
        <v>1494299</v>
      </c>
      <c r="H1719" s="127"/>
      <c r="I1719" s="131" t="s">
        <v>4771</v>
      </c>
      <c r="J1719" s="127"/>
      <c r="K1719" s="127"/>
      <c r="L1719" s="127"/>
      <c r="M1719" s="127"/>
      <c r="N1719" s="133">
        <v>0</v>
      </c>
      <c r="O1719" s="133">
        <v>48</v>
      </c>
      <c r="P1719" s="127" t="s">
        <v>14401</v>
      </c>
    </row>
    <row r="1720" spans="1:16" ht="51">
      <c r="A1720" s="127">
        <v>586</v>
      </c>
      <c r="B1720" s="127"/>
      <c r="C1720" s="128" t="s">
        <v>223</v>
      </c>
      <c r="D1720" s="122">
        <v>42844</v>
      </c>
      <c r="E1720" s="123" t="s">
        <v>4772</v>
      </c>
      <c r="F1720" s="123" t="s">
        <v>3</v>
      </c>
      <c r="G1720" s="123">
        <v>1494360</v>
      </c>
      <c r="H1720" s="127"/>
      <c r="I1720" s="131" t="s">
        <v>4773</v>
      </c>
      <c r="J1720" s="127"/>
      <c r="K1720" s="127"/>
      <c r="L1720" s="127"/>
      <c r="M1720" s="127"/>
      <c r="N1720" s="133">
        <v>0</v>
      </c>
      <c r="O1720" s="133">
        <v>8231.26</v>
      </c>
      <c r="P1720" s="127" t="s">
        <v>1369</v>
      </c>
    </row>
    <row r="1721" spans="1:16" ht="51">
      <c r="A1721" s="127" t="s">
        <v>620</v>
      </c>
      <c r="B1721" s="127"/>
      <c r="C1721" s="128" t="s">
        <v>714</v>
      </c>
      <c r="D1721" s="122">
        <v>42844</v>
      </c>
      <c r="E1721" s="123" t="s">
        <v>4774</v>
      </c>
      <c r="F1721" s="123" t="s">
        <v>3</v>
      </c>
      <c r="G1721" s="123">
        <v>1494382</v>
      </c>
      <c r="H1721" s="127"/>
      <c r="I1721" s="131" t="s">
        <v>4775</v>
      </c>
      <c r="J1721" s="127"/>
      <c r="K1721" s="127"/>
      <c r="L1721" s="127"/>
      <c r="M1721" s="127"/>
      <c r="N1721" s="133">
        <v>0</v>
      </c>
      <c r="O1721" s="133">
        <v>199.44</v>
      </c>
      <c r="P1721" s="127" t="s">
        <v>1369</v>
      </c>
    </row>
    <row r="1722" spans="1:16" ht="51">
      <c r="A1722" s="127" t="s">
        <v>620</v>
      </c>
      <c r="B1722" s="127"/>
      <c r="C1722" s="128" t="s">
        <v>714</v>
      </c>
      <c r="D1722" s="122">
        <v>42844</v>
      </c>
      <c r="E1722" s="123" t="s">
        <v>4776</v>
      </c>
      <c r="F1722" s="123" t="s">
        <v>3</v>
      </c>
      <c r="G1722" s="123">
        <v>1494383</v>
      </c>
      <c r="H1722" s="127"/>
      <c r="I1722" s="131" t="s">
        <v>4777</v>
      </c>
      <c r="J1722" s="127"/>
      <c r="K1722" s="127"/>
      <c r="L1722" s="127"/>
      <c r="M1722" s="127"/>
      <c r="N1722" s="133">
        <v>0</v>
      </c>
      <c r="O1722" s="133">
        <v>239.47</v>
      </c>
      <c r="P1722" s="127" t="s">
        <v>1369</v>
      </c>
    </row>
    <row r="1723" spans="1:16" ht="51">
      <c r="A1723" s="127">
        <v>20</v>
      </c>
      <c r="B1723" s="127"/>
      <c r="C1723" s="128" t="s">
        <v>694</v>
      </c>
      <c r="D1723" s="122">
        <v>42844</v>
      </c>
      <c r="E1723" s="123" t="s">
        <v>4778</v>
      </c>
      <c r="F1723" s="123" t="s">
        <v>3</v>
      </c>
      <c r="G1723" s="123">
        <v>1494394</v>
      </c>
      <c r="H1723" s="127"/>
      <c r="I1723" s="131" t="s">
        <v>4779</v>
      </c>
      <c r="J1723" s="127"/>
      <c r="K1723" s="127"/>
      <c r="L1723" s="127"/>
      <c r="M1723" s="127"/>
      <c r="N1723" s="133">
        <v>0</v>
      </c>
      <c r="O1723" s="133">
        <v>45</v>
      </c>
      <c r="P1723" s="127" t="s">
        <v>1369</v>
      </c>
    </row>
    <row r="1724" spans="1:16" ht="51">
      <c r="A1724" s="127">
        <v>20</v>
      </c>
      <c r="B1724" s="127"/>
      <c r="C1724" s="128" t="s">
        <v>694</v>
      </c>
      <c r="D1724" s="122">
        <v>42844</v>
      </c>
      <c r="E1724" s="123" t="s">
        <v>4780</v>
      </c>
      <c r="F1724" s="123" t="s">
        <v>3</v>
      </c>
      <c r="G1724" s="123">
        <v>1494395</v>
      </c>
      <c r="H1724" s="127"/>
      <c r="I1724" s="131" t="s">
        <v>4779</v>
      </c>
      <c r="J1724" s="127"/>
      <c r="K1724" s="127"/>
      <c r="L1724" s="127"/>
      <c r="M1724" s="127"/>
      <c r="N1724" s="133">
        <v>0</v>
      </c>
      <c r="O1724" s="133">
        <v>11</v>
      </c>
      <c r="P1724" s="127" t="s">
        <v>1369</v>
      </c>
    </row>
    <row r="1725" spans="1:16" ht="51">
      <c r="A1725" s="127">
        <v>20</v>
      </c>
      <c r="B1725" s="127"/>
      <c r="C1725" s="128" t="s">
        <v>694</v>
      </c>
      <c r="D1725" s="122">
        <v>42844</v>
      </c>
      <c r="E1725" s="123" t="s">
        <v>4781</v>
      </c>
      <c r="F1725" s="123" t="s">
        <v>3</v>
      </c>
      <c r="G1725" s="123">
        <v>1494398</v>
      </c>
      <c r="H1725" s="127"/>
      <c r="I1725" s="131" t="s">
        <v>4782</v>
      </c>
      <c r="J1725" s="127"/>
      <c r="K1725" s="127"/>
      <c r="L1725" s="127"/>
      <c r="M1725" s="127"/>
      <c r="N1725" s="133">
        <v>0</v>
      </c>
      <c r="O1725" s="133">
        <v>45</v>
      </c>
      <c r="P1725" s="127" t="s">
        <v>1369</v>
      </c>
    </row>
    <row r="1726" spans="1:16" ht="51">
      <c r="A1726" s="127">
        <v>20</v>
      </c>
      <c r="B1726" s="127"/>
      <c r="C1726" s="128" t="s">
        <v>694</v>
      </c>
      <c r="D1726" s="122">
        <v>42844</v>
      </c>
      <c r="E1726" s="123" t="s">
        <v>4783</v>
      </c>
      <c r="F1726" s="123" t="s">
        <v>3</v>
      </c>
      <c r="G1726" s="123">
        <v>1494399</v>
      </c>
      <c r="H1726" s="127"/>
      <c r="I1726" s="131" t="s">
        <v>4784</v>
      </c>
      <c r="J1726" s="127"/>
      <c r="K1726" s="127"/>
      <c r="L1726" s="127"/>
      <c r="M1726" s="127"/>
      <c r="N1726" s="133">
        <v>0</v>
      </c>
      <c r="O1726" s="133">
        <v>11</v>
      </c>
      <c r="P1726" s="127" t="s">
        <v>1369</v>
      </c>
    </row>
    <row r="1727" spans="1:16" ht="51">
      <c r="A1727" s="127">
        <v>20</v>
      </c>
      <c r="B1727" s="127"/>
      <c r="C1727" s="128" t="s">
        <v>694</v>
      </c>
      <c r="D1727" s="122">
        <v>42844</v>
      </c>
      <c r="E1727" s="123" t="s">
        <v>4785</v>
      </c>
      <c r="F1727" s="123" t="s">
        <v>3</v>
      </c>
      <c r="G1727" s="123">
        <v>1494401</v>
      </c>
      <c r="H1727" s="127"/>
      <c r="I1727" s="131" t="s">
        <v>4786</v>
      </c>
      <c r="J1727" s="127"/>
      <c r="K1727" s="127"/>
      <c r="L1727" s="127"/>
      <c r="M1727" s="127"/>
      <c r="N1727" s="133">
        <v>0</v>
      </c>
      <c r="O1727" s="133">
        <v>45</v>
      </c>
      <c r="P1727" s="127" t="s">
        <v>1369</v>
      </c>
    </row>
    <row r="1728" spans="1:16" ht="51">
      <c r="A1728" s="127">
        <v>20</v>
      </c>
      <c r="B1728" s="127"/>
      <c r="C1728" s="128" t="s">
        <v>694</v>
      </c>
      <c r="D1728" s="122">
        <v>42844</v>
      </c>
      <c r="E1728" s="123" t="s">
        <v>4787</v>
      </c>
      <c r="F1728" s="123" t="s">
        <v>3</v>
      </c>
      <c r="G1728" s="123">
        <v>1494402</v>
      </c>
      <c r="H1728" s="127"/>
      <c r="I1728" s="131" t="s">
        <v>4788</v>
      </c>
      <c r="J1728" s="127"/>
      <c r="K1728" s="127"/>
      <c r="L1728" s="127"/>
      <c r="M1728" s="127"/>
      <c r="N1728" s="133">
        <v>0</v>
      </c>
      <c r="O1728" s="133">
        <v>11</v>
      </c>
      <c r="P1728" s="127" t="s">
        <v>1369</v>
      </c>
    </row>
    <row r="1729" spans="1:16" ht="51">
      <c r="A1729" s="127">
        <v>70</v>
      </c>
      <c r="B1729" s="127"/>
      <c r="C1729" s="128" t="s">
        <v>706</v>
      </c>
      <c r="D1729" s="122">
        <v>42845</v>
      </c>
      <c r="E1729" s="123" t="s">
        <v>4789</v>
      </c>
      <c r="F1729" s="123" t="s">
        <v>3</v>
      </c>
      <c r="G1729" s="123">
        <v>1494542</v>
      </c>
      <c r="H1729" s="127"/>
      <c r="I1729" s="131" t="s">
        <v>4790</v>
      </c>
      <c r="J1729" s="127"/>
      <c r="K1729" s="127"/>
      <c r="L1729" s="127"/>
      <c r="M1729" s="127"/>
      <c r="N1729" s="133">
        <v>0</v>
      </c>
      <c r="O1729" s="133">
        <v>0.65</v>
      </c>
      <c r="P1729" s="127" t="s">
        <v>1369</v>
      </c>
    </row>
    <row r="1730" spans="1:16" ht="51">
      <c r="A1730" s="127">
        <v>163</v>
      </c>
      <c r="B1730" s="127"/>
      <c r="C1730" s="128" t="s">
        <v>749</v>
      </c>
      <c r="D1730" s="122">
        <v>42845</v>
      </c>
      <c r="E1730" s="123" t="s">
        <v>4791</v>
      </c>
      <c r="F1730" s="123" t="s">
        <v>3</v>
      </c>
      <c r="G1730" s="123">
        <v>1494614</v>
      </c>
      <c r="H1730" s="127"/>
      <c r="I1730" s="131" t="s">
        <v>4792</v>
      </c>
      <c r="J1730" s="127"/>
      <c r="K1730" s="127"/>
      <c r="L1730" s="127"/>
      <c r="M1730" s="127"/>
      <c r="N1730" s="133">
        <v>0</v>
      </c>
      <c r="O1730" s="133">
        <v>108</v>
      </c>
      <c r="P1730" s="127" t="s">
        <v>1369</v>
      </c>
    </row>
    <row r="1731" spans="1:16" ht="51">
      <c r="A1731" s="127" t="s">
        <v>620</v>
      </c>
      <c r="B1731" s="127"/>
      <c r="C1731" s="128" t="s">
        <v>714</v>
      </c>
      <c r="D1731" s="122">
        <v>42845</v>
      </c>
      <c r="E1731" s="123" t="s">
        <v>4793</v>
      </c>
      <c r="F1731" s="123" t="s">
        <v>3</v>
      </c>
      <c r="G1731" s="123">
        <v>1494529</v>
      </c>
      <c r="H1731" s="127"/>
      <c r="I1731" s="131" t="s">
        <v>4765</v>
      </c>
      <c r="J1731" s="127"/>
      <c r="K1731" s="127"/>
      <c r="L1731" s="127"/>
      <c r="M1731" s="127"/>
      <c r="N1731" s="133">
        <v>0</v>
      </c>
      <c r="O1731" s="133">
        <v>212.6</v>
      </c>
      <c r="P1731" s="127" t="s">
        <v>1369</v>
      </c>
    </row>
    <row r="1732" spans="1:16" ht="51">
      <c r="A1732" s="127" t="s">
        <v>620</v>
      </c>
      <c r="B1732" s="127"/>
      <c r="C1732" s="128" t="s">
        <v>714</v>
      </c>
      <c r="D1732" s="122">
        <v>42845</v>
      </c>
      <c r="E1732" s="123" t="s">
        <v>4794</v>
      </c>
      <c r="F1732" s="123" t="s">
        <v>3</v>
      </c>
      <c r="G1732" s="123">
        <v>1494583</v>
      </c>
      <c r="H1732" s="127"/>
      <c r="I1732" s="131" t="s">
        <v>4795</v>
      </c>
      <c r="J1732" s="127"/>
      <c r="K1732" s="127"/>
      <c r="L1732" s="127"/>
      <c r="M1732" s="127"/>
      <c r="N1732" s="133">
        <v>0</v>
      </c>
      <c r="O1732" s="133">
        <v>2614.6</v>
      </c>
      <c r="P1732" s="127" t="s">
        <v>1369</v>
      </c>
    </row>
    <row r="1733" spans="1:16" ht="38.25">
      <c r="A1733" s="127">
        <v>526</v>
      </c>
      <c r="B1733" s="127"/>
      <c r="C1733" s="128" t="s">
        <v>847</v>
      </c>
      <c r="D1733" s="122">
        <v>42845</v>
      </c>
      <c r="E1733" s="123" t="s">
        <v>4796</v>
      </c>
      <c r="F1733" s="123" t="s">
        <v>3</v>
      </c>
      <c r="G1733" s="123">
        <v>1494590</v>
      </c>
      <c r="H1733" s="127"/>
      <c r="I1733" s="131" t="s">
        <v>4797</v>
      </c>
      <c r="J1733" s="127"/>
      <c r="K1733" s="127"/>
      <c r="L1733" s="127"/>
      <c r="M1733" s="127"/>
      <c r="N1733" s="133">
        <v>0</v>
      </c>
      <c r="O1733" s="133">
        <v>487</v>
      </c>
      <c r="P1733" s="127" t="s">
        <v>1369</v>
      </c>
    </row>
    <row r="1734" spans="1:16" ht="51">
      <c r="A1734" s="127" t="s">
        <v>620</v>
      </c>
      <c r="B1734" s="127"/>
      <c r="C1734" s="128" t="s">
        <v>714</v>
      </c>
      <c r="D1734" s="122">
        <v>42845</v>
      </c>
      <c r="E1734" s="123" t="s">
        <v>4798</v>
      </c>
      <c r="F1734" s="123" t="s">
        <v>3</v>
      </c>
      <c r="G1734" s="123">
        <v>1494602</v>
      </c>
      <c r="H1734" s="127"/>
      <c r="I1734" s="131" t="s">
        <v>4799</v>
      </c>
      <c r="J1734" s="127"/>
      <c r="K1734" s="127"/>
      <c r="L1734" s="127"/>
      <c r="M1734" s="127"/>
      <c r="N1734" s="133">
        <v>0</v>
      </c>
      <c r="O1734" s="133">
        <v>15839.880000000001</v>
      </c>
      <c r="P1734" s="127" t="s">
        <v>1369</v>
      </c>
    </row>
    <row r="1735" spans="1:16" ht="51">
      <c r="A1735" s="127" t="s">
        <v>620</v>
      </c>
      <c r="B1735" s="127"/>
      <c r="C1735" s="128" t="s">
        <v>714</v>
      </c>
      <c r="D1735" s="122">
        <v>42845</v>
      </c>
      <c r="E1735" s="123" t="s">
        <v>4800</v>
      </c>
      <c r="F1735" s="123" t="s">
        <v>3</v>
      </c>
      <c r="G1735" s="123">
        <v>1494653</v>
      </c>
      <c r="H1735" s="127"/>
      <c r="I1735" s="131" t="s">
        <v>4801</v>
      </c>
      <c r="J1735" s="127"/>
      <c r="K1735" s="127"/>
      <c r="L1735" s="127"/>
      <c r="M1735" s="127"/>
      <c r="N1735" s="133">
        <v>0</v>
      </c>
      <c r="O1735" s="133">
        <v>905.68000000000006</v>
      </c>
      <c r="P1735" s="127" t="s">
        <v>1369</v>
      </c>
    </row>
    <row r="1736" spans="1:16" ht="51">
      <c r="A1736" s="127" t="s">
        <v>620</v>
      </c>
      <c r="B1736" s="127"/>
      <c r="C1736" s="128" t="s">
        <v>714</v>
      </c>
      <c r="D1736" s="122">
        <v>42845</v>
      </c>
      <c r="E1736" s="123" t="s">
        <v>4802</v>
      </c>
      <c r="F1736" s="123" t="s">
        <v>3</v>
      </c>
      <c r="G1736" s="123">
        <v>1494683</v>
      </c>
      <c r="H1736" s="127"/>
      <c r="I1736" s="131" t="s">
        <v>4803</v>
      </c>
      <c r="J1736" s="127"/>
      <c r="K1736" s="127"/>
      <c r="L1736" s="127"/>
      <c r="M1736" s="127"/>
      <c r="N1736" s="133">
        <v>0</v>
      </c>
      <c r="O1736" s="133">
        <v>7398.89</v>
      </c>
      <c r="P1736" s="127" t="s">
        <v>1369</v>
      </c>
    </row>
    <row r="1737" spans="1:16" ht="51">
      <c r="A1737" s="127" t="s">
        <v>620</v>
      </c>
      <c r="B1737" s="127"/>
      <c r="C1737" s="128" t="s">
        <v>714</v>
      </c>
      <c r="D1737" s="122">
        <v>42845</v>
      </c>
      <c r="E1737" s="123" t="s">
        <v>4804</v>
      </c>
      <c r="F1737" s="123" t="s">
        <v>3</v>
      </c>
      <c r="G1737" s="123">
        <v>1494684</v>
      </c>
      <c r="H1737" s="127"/>
      <c r="I1737" s="131" t="s">
        <v>4805</v>
      </c>
      <c r="J1737" s="127"/>
      <c r="K1737" s="127"/>
      <c r="L1737" s="127"/>
      <c r="M1737" s="127"/>
      <c r="N1737" s="133">
        <v>0</v>
      </c>
      <c r="O1737" s="133">
        <v>3028.78</v>
      </c>
      <c r="P1737" s="127" t="s">
        <v>1369</v>
      </c>
    </row>
    <row r="1738" spans="1:16" ht="51">
      <c r="A1738" s="127" t="s">
        <v>620</v>
      </c>
      <c r="B1738" s="127"/>
      <c r="C1738" s="128" t="s">
        <v>714</v>
      </c>
      <c r="D1738" s="122">
        <v>42845</v>
      </c>
      <c r="E1738" s="123" t="s">
        <v>4806</v>
      </c>
      <c r="F1738" s="123" t="s">
        <v>3</v>
      </c>
      <c r="G1738" s="123">
        <v>1494712</v>
      </c>
      <c r="H1738" s="127"/>
      <c r="I1738" s="131" t="s">
        <v>4807</v>
      </c>
      <c r="J1738" s="127"/>
      <c r="K1738" s="127"/>
      <c r="L1738" s="127"/>
      <c r="M1738" s="127"/>
      <c r="N1738" s="133">
        <v>0</v>
      </c>
      <c r="O1738" s="133">
        <v>0.01</v>
      </c>
      <c r="P1738" s="127" t="s">
        <v>14401</v>
      </c>
    </row>
    <row r="1739" spans="1:16" ht="38.25">
      <c r="A1739" s="127">
        <v>526</v>
      </c>
      <c r="B1739" s="127"/>
      <c r="C1739" s="128" t="s">
        <v>847</v>
      </c>
      <c r="D1739" s="122">
        <v>42845</v>
      </c>
      <c r="E1739" s="123" t="s">
        <v>4808</v>
      </c>
      <c r="F1739" s="123" t="s">
        <v>3</v>
      </c>
      <c r="G1739" s="123">
        <v>1494718</v>
      </c>
      <c r="H1739" s="127"/>
      <c r="I1739" s="131" t="s">
        <v>4809</v>
      </c>
      <c r="J1739" s="127"/>
      <c r="K1739" s="127"/>
      <c r="L1739" s="127"/>
      <c r="M1739" s="127"/>
      <c r="N1739" s="133">
        <v>0</v>
      </c>
      <c r="O1739" s="133">
        <v>182</v>
      </c>
      <c r="P1739" s="127" t="s">
        <v>1369</v>
      </c>
    </row>
    <row r="1740" spans="1:16" ht="51">
      <c r="A1740" s="127" t="s">
        <v>620</v>
      </c>
      <c r="B1740" s="127"/>
      <c r="C1740" s="128" t="s">
        <v>714</v>
      </c>
      <c r="D1740" s="122">
        <v>42845</v>
      </c>
      <c r="E1740" s="123" t="s">
        <v>4810</v>
      </c>
      <c r="F1740" s="123" t="s">
        <v>3</v>
      </c>
      <c r="G1740" s="123">
        <v>1494794</v>
      </c>
      <c r="H1740" s="127"/>
      <c r="I1740" s="131" t="s">
        <v>4811</v>
      </c>
      <c r="J1740" s="127"/>
      <c r="K1740" s="127"/>
      <c r="L1740" s="127"/>
      <c r="M1740" s="127"/>
      <c r="N1740" s="133">
        <v>0</v>
      </c>
      <c r="O1740" s="133">
        <v>5166.04</v>
      </c>
      <c r="P1740" s="127" t="s">
        <v>1369</v>
      </c>
    </row>
    <row r="1741" spans="1:16" ht="51">
      <c r="A1741" s="127">
        <v>47</v>
      </c>
      <c r="B1741" s="127"/>
      <c r="C1741" s="128" t="s">
        <v>700</v>
      </c>
      <c r="D1741" s="122">
        <v>42846</v>
      </c>
      <c r="E1741" s="123" t="s">
        <v>4812</v>
      </c>
      <c r="F1741" s="123" t="s">
        <v>3</v>
      </c>
      <c r="G1741" s="123">
        <v>1494995</v>
      </c>
      <c r="H1741" s="127"/>
      <c r="I1741" s="131" t="s">
        <v>4813</v>
      </c>
      <c r="J1741" s="127"/>
      <c r="K1741" s="127"/>
      <c r="L1741" s="127"/>
      <c r="M1741" s="127"/>
      <c r="N1741" s="133">
        <v>0</v>
      </c>
      <c r="O1741" s="133">
        <v>9081.2900000000009</v>
      </c>
      <c r="P1741" s="127" t="s">
        <v>1369</v>
      </c>
    </row>
    <row r="1742" spans="1:16" ht="51">
      <c r="A1742" s="127" t="s">
        <v>620</v>
      </c>
      <c r="B1742" s="127"/>
      <c r="C1742" s="128" t="s">
        <v>714</v>
      </c>
      <c r="D1742" s="122">
        <v>42846</v>
      </c>
      <c r="E1742" s="123" t="s">
        <v>4814</v>
      </c>
      <c r="F1742" s="123" t="s">
        <v>3</v>
      </c>
      <c r="G1742" s="123">
        <v>1495062</v>
      </c>
      <c r="H1742" s="127"/>
      <c r="I1742" s="131" t="s">
        <v>4815</v>
      </c>
      <c r="J1742" s="127"/>
      <c r="K1742" s="127"/>
      <c r="L1742" s="127"/>
      <c r="M1742" s="127"/>
      <c r="N1742" s="133">
        <v>0</v>
      </c>
      <c r="O1742" s="133">
        <v>280</v>
      </c>
      <c r="P1742" s="127" t="s">
        <v>14401</v>
      </c>
    </row>
    <row r="1743" spans="1:16" ht="63.75">
      <c r="A1743" s="127">
        <v>290</v>
      </c>
      <c r="B1743" s="127"/>
      <c r="C1743" s="128" t="s">
        <v>794</v>
      </c>
      <c r="D1743" s="122">
        <v>42846</v>
      </c>
      <c r="E1743" s="123" t="s">
        <v>4816</v>
      </c>
      <c r="F1743" s="123" t="s">
        <v>3</v>
      </c>
      <c r="G1743" s="123">
        <v>1495134</v>
      </c>
      <c r="H1743" s="127"/>
      <c r="I1743" s="131" t="s">
        <v>4817</v>
      </c>
      <c r="J1743" s="127"/>
      <c r="K1743" s="127"/>
      <c r="L1743" s="127"/>
      <c r="M1743" s="127"/>
      <c r="N1743" s="133">
        <v>0</v>
      </c>
      <c r="O1743" s="133">
        <v>886.80000000000007</v>
      </c>
      <c r="P1743" s="127" t="s">
        <v>1369</v>
      </c>
    </row>
    <row r="1744" spans="1:16" ht="51">
      <c r="A1744" s="127" t="s">
        <v>620</v>
      </c>
      <c r="B1744" s="127"/>
      <c r="C1744" s="128" t="s">
        <v>714</v>
      </c>
      <c r="D1744" s="122">
        <v>42846</v>
      </c>
      <c r="E1744" s="123" t="s">
        <v>4818</v>
      </c>
      <c r="F1744" s="123" t="s">
        <v>3</v>
      </c>
      <c r="G1744" s="123">
        <v>1495012</v>
      </c>
      <c r="H1744" s="127"/>
      <c r="I1744" s="131" t="s">
        <v>4819</v>
      </c>
      <c r="J1744" s="127"/>
      <c r="K1744" s="127"/>
      <c r="L1744" s="127"/>
      <c r="M1744" s="127"/>
      <c r="N1744" s="133">
        <v>0</v>
      </c>
      <c r="O1744" s="133">
        <v>1587.79</v>
      </c>
      <c r="P1744" s="127" t="s">
        <v>1369</v>
      </c>
    </row>
    <row r="1745" spans="1:16" ht="51">
      <c r="A1745" s="127" t="s">
        <v>620</v>
      </c>
      <c r="B1745" s="127"/>
      <c r="C1745" s="128" t="s">
        <v>714</v>
      </c>
      <c r="D1745" s="122">
        <v>42846</v>
      </c>
      <c r="E1745" s="123" t="s">
        <v>4820</v>
      </c>
      <c r="F1745" s="123" t="s">
        <v>3</v>
      </c>
      <c r="G1745" s="123">
        <v>1495016</v>
      </c>
      <c r="H1745" s="127"/>
      <c r="I1745" s="131" t="s">
        <v>4821</v>
      </c>
      <c r="J1745" s="127"/>
      <c r="K1745" s="127"/>
      <c r="L1745" s="127"/>
      <c r="M1745" s="127"/>
      <c r="N1745" s="133">
        <v>0</v>
      </c>
      <c r="O1745" s="133">
        <v>12705.31</v>
      </c>
      <c r="P1745" s="127" t="s">
        <v>1369</v>
      </c>
    </row>
    <row r="1746" spans="1:16" ht="51">
      <c r="A1746" s="127" t="s">
        <v>620</v>
      </c>
      <c r="B1746" s="127"/>
      <c r="C1746" s="128" t="s">
        <v>714</v>
      </c>
      <c r="D1746" s="122">
        <v>42846</v>
      </c>
      <c r="E1746" s="123" t="s">
        <v>4822</v>
      </c>
      <c r="F1746" s="123" t="s">
        <v>3</v>
      </c>
      <c r="G1746" s="123">
        <v>1495055</v>
      </c>
      <c r="H1746" s="127"/>
      <c r="I1746" s="131" t="s">
        <v>4823</v>
      </c>
      <c r="J1746" s="127"/>
      <c r="K1746" s="127"/>
      <c r="L1746" s="127"/>
      <c r="M1746" s="127"/>
      <c r="N1746" s="133">
        <v>0</v>
      </c>
      <c r="O1746" s="133">
        <v>800</v>
      </c>
      <c r="P1746" s="127" t="s">
        <v>1369</v>
      </c>
    </row>
    <row r="1747" spans="1:16" ht="51">
      <c r="A1747" s="127" t="s">
        <v>620</v>
      </c>
      <c r="B1747" s="127"/>
      <c r="C1747" s="128" t="s">
        <v>714</v>
      </c>
      <c r="D1747" s="122">
        <v>42846</v>
      </c>
      <c r="E1747" s="123" t="s">
        <v>4824</v>
      </c>
      <c r="F1747" s="123" t="s">
        <v>3</v>
      </c>
      <c r="G1747" s="123">
        <v>1495175</v>
      </c>
      <c r="H1747" s="127"/>
      <c r="I1747" s="131" t="s">
        <v>4825</v>
      </c>
      <c r="J1747" s="127"/>
      <c r="K1747" s="127"/>
      <c r="L1747" s="127"/>
      <c r="M1747" s="127"/>
      <c r="N1747" s="133">
        <v>0</v>
      </c>
      <c r="O1747" s="133">
        <v>1000</v>
      </c>
      <c r="P1747" s="127" t="s">
        <v>1369</v>
      </c>
    </row>
    <row r="1748" spans="1:16" ht="51">
      <c r="A1748" s="127" t="s">
        <v>620</v>
      </c>
      <c r="B1748" s="127"/>
      <c r="C1748" s="128" t="s">
        <v>714</v>
      </c>
      <c r="D1748" s="122">
        <v>42846</v>
      </c>
      <c r="E1748" s="123" t="s">
        <v>4826</v>
      </c>
      <c r="F1748" s="123" t="s">
        <v>3</v>
      </c>
      <c r="G1748" s="123">
        <v>1495199</v>
      </c>
      <c r="H1748" s="127"/>
      <c r="I1748" s="131" t="s">
        <v>4827</v>
      </c>
      <c r="J1748" s="127"/>
      <c r="K1748" s="127"/>
      <c r="L1748" s="127"/>
      <c r="M1748" s="127"/>
      <c r="N1748" s="133">
        <v>0</v>
      </c>
      <c r="O1748" s="133">
        <v>70</v>
      </c>
      <c r="P1748" s="127" t="s">
        <v>1369</v>
      </c>
    </row>
    <row r="1749" spans="1:16" ht="38.25">
      <c r="A1749" s="127">
        <v>526</v>
      </c>
      <c r="B1749" s="127"/>
      <c r="C1749" s="128" t="s">
        <v>847</v>
      </c>
      <c r="D1749" s="122">
        <v>42846</v>
      </c>
      <c r="E1749" s="123" t="s">
        <v>4828</v>
      </c>
      <c r="F1749" s="123" t="s">
        <v>3</v>
      </c>
      <c r="G1749" s="123">
        <v>1495266</v>
      </c>
      <c r="H1749" s="127"/>
      <c r="I1749" s="131" t="s">
        <v>4829</v>
      </c>
      <c r="J1749" s="127"/>
      <c r="K1749" s="127"/>
      <c r="L1749" s="127"/>
      <c r="M1749" s="127"/>
      <c r="N1749" s="133">
        <v>0</v>
      </c>
      <c r="O1749" s="133">
        <v>76</v>
      </c>
      <c r="P1749" s="127" t="s">
        <v>1369</v>
      </c>
    </row>
    <row r="1750" spans="1:16" ht="38.25">
      <c r="A1750" s="127">
        <v>15</v>
      </c>
      <c r="B1750" s="127"/>
      <c r="C1750" s="128" t="s">
        <v>692</v>
      </c>
      <c r="D1750" s="122">
        <v>42849</v>
      </c>
      <c r="E1750" s="123" t="s">
        <v>4830</v>
      </c>
      <c r="F1750" s="123" t="s">
        <v>3</v>
      </c>
      <c r="G1750" s="123">
        <v>1495466</v>
      </c>
      <c r="H1750" s="127"/>
      <c r="I1750" s="131" t="s">
        <v>4831</v>
      </c>
      <c r="J1750" s="127"/>
      <c r="K1750" s="127"/>
      <c r="L1750" s="127"/>
      <c r="M1750" s="127"/>
      <c r="N1750" s="133">
        <v>0</v>
      </c>
      <c r="O1750" s="133">
        <v>270</v>
      </c>
      <c r="P1750" s="127" t="s">
        <v>1369</v>
      </c>
    </row>
    <row r="1751" spans="1:16" ht="51">
      <c r="A1751" s="127" t="s">
        <v>620</v>
      </c>
      <c r="B1751" s="127"/>
      <c r="C1751" s="128" t="s">
        <v>714</v>
      </c>
      <c r="D1751" s="122">
        <v>42849</v>
      </c>
      <c r="E1751" s="123" t="s">
        <v>4832</v>
      </c>
      <c r="F1751" s="123" t="s">
        <v>3</v>
      </c>
      <c r="G1751" s="123">
        <v>1495420</v>
      </c>
      <c r="H1751" s="127"/>
      <c r="I1751" s="131" t="s">
        <v>4833</v>
      </c>
      <c r="J1751" s="127"/>
      <c r="K1751" s="127"/>
      <c r="L1751" s="127"/>
      <c r="M1751" s="127"/>
      <c r="N1751" s="133">
        <v>0</v>
      </c>
      <c r="O1751" s="133">
        <v>4397.2300000000005</v>
      </c>
      <c r="P1751" s="127" t="s">
        <v>1369</v>
      </c>
    </row>
    <row r="1752" spans="1:16" ht="51">
      <c r="A1752" s="127" t="s">
        <v>620</v>
      </c>
      <c r="B1752" s="127"/>
      <c r="C1752" s="128" t="s">
        <v>714</v>
      </c>
      <c r="D1752" s="122">
        <v>42849</v>
      </c>
      <c r="E1752" s="123" t="s">
        <v>4834</v>
      </c>
      <c r="F1752" s="123" t="s">
        <v>3</v>
      </c>
      <c r="G1752" s="123">
        <v>1495454</v>
      </c>
      <c r="H1752" s="127"/>
      <c r="I1752" s="131" t="s">
        <v>4835</v>
      </c>
      <c r="J1752" s="127"/>
      <c r="K1752" s="127"/>
      <c r="L1752" s="127"/>
      <c r="M1752" s="127"/>
      <c r="N1752" s="133">
        <v>0</v>
      </c>
      <c r="O1752" s="133">
        <v>168.81</v>
      </c>
      <c r="P1752" s="127" t="s">
        <v>1369</v>
      </c>
    </row>
    <row r="1753" spans="1:16" ht="51">
      <c r="A1753" s="127" t="s">
        <v>620</v>
      </c>
      <c r="B1753" s="127"/>
      <c r="C1753" s="128" t="s">
        <v>714</v>
      </c>
      <c r="D1753" s="122">
        <v>42849</v>
      </c>
      <c r="E1753" s="123" t="s">
        <v>4836</v>
      </c>
      <c r="F1753" s="123" t="s">
        <v>3</v>
      </c>
      <c r="G1753" s="123">
        <v>1495567</v>
      </c>
      <c r="H1753" s="127"/>
      <c r="I1753" s="131" t="s">
        <v>4837</v>
      </c>
      <c r="J1753" s="127"/>
      <c r="K1753" s="127"/>
      <c r="L1753" s="127"/>
      <c r="M1753" s="127"/>
      <c r="N1753" s="133">
        <v>0</v>
      </c>
      <c r="O1753" s="133">
        <v>3774.4500000000003</v>
      </c>
      <c r="P1753" s="127" t="s">
        <v>1369</v>
      </c>
    </row>
    <row r="1754" spans="1:16" ht="51">
      <c r="A1754" s="127">
        <v>70</v>
      </c>
      <c r="B1754" s="127"/>
      <c r="C1754" s="128" t="s">
        <v>706</v>
      </c>
      <c r="D1754" s="122">
        <v>42850</v>
      </c>
      <c r="E1754" s="123" t="s">
        <v>4838</v>
      </c>
      <c r="F1754" s="123" t="s">
        <v>3</v>
      </c>
      <c r="G1754" s="123">
        <v>1495916</v>
      </c>
      <c r="H1754" s="127"/>
      <c r="I1754" s="131" t="s">
        <v>4839</v>
      </c>
      <c r="J1754" s="127"/>
      <c r="K1754" s="127"/>
      <c r="L1754" s="127"/>
      <c r="M1754" s="127"/>
      <c r="N1754" s="133">
        <v>0</v>
      </c>
      <c r="O1754" s="133">
        <v>30</v>
      </c>
      <c r="P1754" s="127" t="s">
        <v>1369</v>
      </c>
    </row>
    <row r="1755" spans="1:16" ht="51">
      <c r="A1755" s="127">
        <v>16</v>
      </c>
      <c r="B1755" s="127"/>
      <c r="C1755" s="128" t="s">
        <v>693</v>
      </c>
      <c r="D1755" s="122">
        <v>42850</v>
      </c>
      <c r="E1755" s="123" t="s">
        <v>4840</v>
      </c>
      <c r="F1755" s="123" t="s">
        <v>3</v>
      </c>
      <c r="G1755" s="123">
        <v>1495930</v>
      </c>
      <c r="H1755" s="127"/>
      <c r="I1755" s="131" t="s">
        <v>4841</v>
      </c>
      <c r="J1755" s="127"/>
      <c r="K1755" s="127"/>
      <c r="L1755" s="127"/>
      <c r="M1755" s="127"/>
      <c r="N1755" s="133">
        <v>0</v>
      </c>
      <c r="O1755" s="133">
        <v>3650</v>
      </c>
      <c r="P1755" s="127" t="s">
        <v>1369</v>
      </c>
    </row>
    <row r="1756" spans="1:16" ht="63.75">
      <c r="A1756" s="127">
        <v>86</v>
      </c>
      <c r="B1756" s="127"/>
      <c r="C1756" s="128" t="s">
        <v>711</v>
      </c>
      <c r="D1756" s="122">
        <v>42850</v>
      </c>
      <c r="E1756" s="123" t="s">
        <v>4842</v>
      </c>
      <c r="F1756" s="123" t="s">
        <v>3</v>
      </c>
      <c r="G1756" s="123">
        <v>1495933</v>
      </c>
      <c r="H1756" s="127"/>
      <c r="I1756" s="131" t="s">
        <v>4843</v>
      </c>
      <c r="J1756" s="127"/>
      <c r="K1756" s="127"/>
      <c r="L1756" s="127"/>
      <c r="M1756" s="127"/>
      <c r="N1756" s="133">
        <v>0</v>
      </c>
      <c r="O1756" s="133">
        <v>10808.460000000001</v>
      </c>
      <c r="P1756" s="127" t="s">
        <v>1369</v>
      </c>
    </row>
    <row r="1757" spans="1:16" ht="51">
      <c r="A1757" s="127">
        <v>86</v>
      </c>
      <c r="B1757" s="127"/>
      <c r="C1757" s="128" t="s">
        <v>711</v>
      </c>
      <c r="D1757" s="122">
        <v>42850</v>
      </c>
      <c r="E1757" s="123" t="s">
        <v>4844</v>
      </c>
      <c r="F1757" s="123" t="s">
        <v>3</v>
      </c>
      <c r="G1757" s="123">
        <v>1495936</v>
      </c>
      <c r="H1757" s="127"/>
      <c r="I1757" s="131" t="s">
        <v>4845</v>
      </c>
      <c r="J1757" s="127"/>
      <c r="K1757" s="127"/>
      <c r="L1757" s="127"/>
      <c r="M1757" s="127"/>
      <c r="N1757" s="133">
        <v>0</v>
      </c>
      <c r="O1757" s="133">
        <v>607</v>
      </c>
      <c r="P1757" s="127" t="s">
        <v>1369</v>
      </c>
    </row>
    <row r="1758" spans="1:16" ht="51">
      <c r="A1758" s="127">
        <v>86</v>
      </c>
      <c r="B1758" s="127"/>
      <c r="C1758" s="128" t="s">
        <v>711</v>
      </c>
      <c r="D1758" s="122">
        <v>42850</v>
      </c>
      <c r="E1758" s="123" t="s">
        <v>4846</v>
      </c>
      <c r="F1758" s="123" t="s">
        <v>3</v>
      </c>
      <c r="G1758" s="123">
        <v>1495938</v>
      </c>
      <c r="H1758" s="127"/>
      <c r="I1758" s="131" t="s">
        <v>4847</v>
      </c>
      <c r="J1758" s="127"/>
      <c r="K1758" s="127"/>
      <c r="L1758" s="127"/>
      <c r="M1758" s="127"/>
      <c r="N1758" s="133">
        <v>0</v>
      </c>
      <c r="O1758" s="133">
        <v>3265</v>
      </c>
      <c r="P1758" s="127" t="s">
        <v>1369</v>
      </c>
    </row>
    <row r="1759" spans="1:16" ht="63.75">
      <c r="A1759" s="127">
        <v>86</v>
      </c>
      <c r="B1759" s="127"/>
      <c r="C1759" s="128" t="s">
        <v>711</v>
      </c>
      <c r="D1759" s="122">
        <v>42850</v>
      </c>
      <c r="E1759" s="123" t="s">
        <v>4848</v>
      </c>
      <c r="F1759" s="123" t="s">
        <v>3</v>
      </c>
      <c r="G1759" s="123">
        <v>1495940</v>
      </c>
      <c r="H1759" s="127"/>
      <c r="I1759" s="131" t="s">
        <v>4849</v>
      </c>
      <c r="J1759" s="127"/>
      <c r="K1759" s="127"/>
      <c r="L1759" s="127"/>
      <c r="M1759" s="127"/>
      <c r="N1759" s="133">
        <v>0</v>
      </c>
      <c r="O1759" s="133">
        <v>99.8</v>
      </c>
      <c r="P1759" s="127" t="s">
        <v>1369</v>
      </c>
    </row>
    <row r="1760" spans="1:16" ht="63.75">
      <c r="A1760" s="127">
        <v>86</v>
      </c>
      <c r="B1760" s="127"/>
      <c r="C1760" s="128" t="s">
        <v>711</v>
      </c>
      <c r="D1760" s="122">
        <v>42850</v>
      </c>
      <c r="E1760" s="123" t="s">
        <v>4850</v>
      </c>
      <c r="F1760" s="123" t="s">
        <v>3</v>
      </c>
      <c r="G1760" s="123">
        <v>1495942</v>
      </c>
      <c r="H1760" s="127"/>
      <c r="I1760" s="131" t="s">
        <v>4851</v>
      </c>
      <c r="J1760" s="127"/>
      <c r="K1760" s="127"/>
      <c r="L1760" s="127"/>
      <c r="M1760" s="127"/>
      <c r="N1760" s="133">
        <v>0</v>
      </c>
      <c r="O1760" s="133">
        <v>1496.8</v>
      </c>
      <c r="P1760" s="127" t="s">
        <v>1369</v>
      </c>
    </row>
    <row r="1761" spans="1:16" ht="51">
      <c r="A1761" s="127" t="s">
        <v>620</v>
      </c>
      <c r="B1761" s="127"/>
      <c r="C1761" s="128" t="s">
        <v>714</v>
      </c>
      <c r="D1761" s="122">
        <v>42850</v>
      </c>
      <c r="E1761" s="123" t="s">
        <v>4852</v>
      </c>
      <c r="F1761" s="123" t="s">
        <v>3</v>
      </c>
      <c r="G1761" s="123">
        <v>1496000</v>
      </c>
      <c r="H1761" s="127"/>
      <c r="I1761" s="131" t="s">
        <v>4853</v>
      </c>
      <c r="J1761" s="127"/>
      <c r="K1761" s="127"/>
      <c r="L1761" s="127"/>
      <c r="M1761" s="127"/>
      <c r="N1761" s="133">
        <v>0</v>
      </c>
      <c r="O1761" s="133">
        <v>28734.84</v>
      </c>
      <c r="P1761" s="127" t="s">
        <v>1369</v>
      </c>
    </row>
    <row r="1762" spans="1:16" ht="63.75">
      <c r="A1762" s="127">
        <v>310</v>
      </c>
      <c r="B1762" s="127"/>
      <c r="C1762" s="128" t="s">
        <v>808</v>
      </c>
      <c r="D1762" s="122">
        <v>42850</v>
      </c>
      <c r="E1762" s="123" t="s">
        <v>4854</v>
      </c>
      <c r="F1762" s="123" t="s">
        <v>3</v>
      </c>
      <c r="G1762" s="123">
        <v>1495872</v>
      </c>
      <c r="H1762" s="127"/>
      <c r="I1762" s="131" t="s">
        <v>4855</v>
      </c>
      <c r="J1762" s="127"/>
      <c r="K1762" s="127"/>
      <c r="L1762" s="127"/>
      <c r="M1762" s="127"/>
      <c r="N1762" s="133">
        <v>0</v>
      </c>
      <c r="O1762" s="133">
        <v>190</v>
      </c>
      <c r="P1762" s="127" t="s">
        <v>1369</v>
      </c>
    </row>
    <row r="1763" spans="1:16" ht="38.25">
      <c r="A1763" s="127">
        <v>299</v>
      </c>
      <c r="B1763" s="127"/>
      <c r="C1763" s="128" t="s">
        <v>799</v>
      </c>
      <c r="D1763" s="122">
        <v>42850</v>
      </c>
      <c r="E1763" s="123" t="s">
        <v>4856</v>
      </c>
      <c r="F1763" s="123" t="s">
        <v>3</v>
      </c>
      <c r="G1763" s="123">
        <v>1495874</v>
      </c>
      <c r="H1763" s="127"/>
      <c r="I1763" s="131" t="s">
        <v>4857</v>
      </c>
      <c r="J1763" s="127"/>
      <c r="K1763" s="127"/>
      <c r="L1763" s="127"/>
      <c r="M1763" s="127"/>
      <c r="N1763" s="133">
        <v>0</v>
      </c>
      <c r="O1763" s="133">
        <v>80</v>
      </c>
      <c r="P1763" s="127" t="s">
        <v>1369</v>
      </c>
    </row>
    <row r="1764" spans="1:16" ht="38.25">
      <c r="A1764" s="127">
        <v>299</v>
      </c>
      <c r="B1764" s="127"/>
      <c r="C1764" s="128" t="s">
        <v>799</v>
      </c>
      <c r="D1764" s="122">
        <v>42850</v>
      </c>
      <c r="E1764" s="123" t="s">
        <v>4858</v>
      </c>
      <c r="F1764" s="123" t="s">
        <v>3</v>
      </c>
      <c r="G1764" s="123">
        <v>1495877</v>
      </c>
      <c r="H1764" s="127"/>
      <c r="I1764" s="131" t="s">
        <v>4857</v>
      </c>
      <c r="J1764" s="127"/>
      <c r="K1764" s="127"/>
      <c r="L1764" s="127"/>
      <c r="M1764" s="127"/>
      <c r="N1764" s="133">
        <v>0</v>
      </c>
      <c r="O1764" s="133">
        <v>420</v>
      </c>
      <c r="P1764" s="127" t="s">
        <v>1369</v>
      </c>
    </row>
    <row r="1765" spans="1:16" ht="38.25">
      <c r="A1765" s="127">
        <v>526</v>
      </c>
      <c r="B1765" s="127"/>
      <c r="C1765" s="128" t="s">
        <v>847</v>
      </c>
      <c r="D1765" s="122">
        <v>42850</v>
      </c>
      <c r="E1765" s="123" t="s">
        <v>4859</v>
      </c>
      <c r="F1765" s="123" t="s">
        <v>3</v>
      </c>
      <c r="G1765" s="123">
        <v>1495905</v>
      </c>
      <c r="H1765" s="127"/>
      <c r="I1765" s="131" t="s">
        <v>4702</v>
      </c>
      <c r="J1765" s="127"/>
      <c r="K1765" s="127"/>
      <c r="L1765" s="127"/>
      <c r="M1765" s="127"/>
      <c r="N1765" s="133">
        <v>0</v>
      </c>
      <c r="O1765" s="133">
        <v>817</v>
      </c>
      <c r="P1765" s="127" t="s">
        <v>1369</v>
      </c>
    </row>
    <row r="1766" spans="1:16" ht="51">
      <c r="A1766" s="127" t="s">
        <v>620</v>
      </c>
      <c r="B1766" s="127"/>
      <c r="C1766" s="128" t="s">
        <v>714</v>
      </c>
      <c r="D1766" s="122">
        <v>42850</v>
      </c>
      <c r="E1766" s="123" t="s">
        <v>4860</v>
      </c>
      <c r="F1766" s="123" t="s">
        <v>3</v>
      </c>
      <c r="G1766" s="123">
        <v>1495919</v>
      </c>
      <c r="H1766" s="127"/>
      <c r="I1766" s="131" t="s">
        <v>4861</v>
      </c>
      <c r="J1766" s="127"/>
      <c r="K1766" s="127"/>
      <c r="L1766" s="127"/>
      <c r="M1766" s="127"/>
      <c r="N1766" s="133">
        <v>0</v>
      </c>
      <c r="O1766" s="133">
        <v>739.6</v>
      </c>
      <c r="P1766" s="127" t="s">
        <v>1369</v>
      </c>
    </row>
    <row r="1767" spans="1:16" ht="51">
      <c r="A1767" s="127" t="s">
        <v>620</v>
      </c>
      <c r="B1767" s="127"/>
      <c r="C1767" s="128" t="s">
        <v>714</v>
      </c>
      <c r="D1767" s="122">
        <v>42850</v>
      </c>
      <c r="E1767" s="123" t="s">
        <v>4862</v>
      </c>
      <c r="F1767" s="123" t="s">
        <v>3</v>
      </c>
      <c r="G1767" s="123">
        <v>1495954</v>
      </c>
      <c r="H1767" s="127"/>
      <c r="I1767" s="131" t="s">
        <v>4863</v>
      </c>
      <c r="J1767" s="127"/>
      <c r="K1767" s="127"/>
      <c r="L1767" s="127"/>
      <c r="M1767" s="127"/>
      <c r="N1767" s="133">
        <v>0</v>
      </c>
      <c r="O1767" s="133">
        <v>9059</v>
      </c>
      <c r="P1767" s="127" t="s">
        <v>1369</v>
      </c>
    </row>
    <row r="1768" spans="1:16" ht="51">
      <c r="A1768" s="127">
        <v>513</v>
      </c>
      <c r="B1768" s="127"/>
      <c r="C1768" s="128" t="s">
        <v>201</v>
      </c>
      <c r="D1768" s="122">
        <v>42850</v>
      </c>
      <c r="E1768" s="123" t="s">
        <v>4864</v>
      </c>
      <c r="F1768" s="123" t="s">
        <v>3</v>
      </c>
      <c r="G1768" s="123">
        <v>1496064</v>
      </c>
      <c r="H1768" s="127"/>
      <c r="I1768" s="131" t="s">
        <v>4865</v>
      </c>
      <c r="J1768" s="127"/>
      <c r="K1768" s="127"/>
      <c r="L1768" s="127"/>
      <c r="M1768" s="127"/>
      <c r="N1768" s="133">
        <v>0</v>
      </c>
      <c r="O1768" s="133">
        <v>1488</v>
      </c>
      <c r="P1768" s="127" t="s">
        <v>1369</v>
      </c>
    </row>
    <row r="1769" spans="1:16" ht="51">
      <c r="A1769" s="127" t="s">
        <v>620</v>
      </c>
      <c r="B1769" s="127"/>
      <c r="C1769" s="128" t="s">
        <v>714</v>
      </c>
      <c r="D1769" s="122">
        <v>42851</v>
      </c>
      <c r="E1769" s="123" t="s">
        <v>4866</v>
      </c>
      <c r="F1769" s="123" t="s">
        <v>3</v>
      </c>
      <c r="G1769" s="123">
        <v>1496272</v>
      </c>
      <c r="H1769" s="127"/>
      <c r="I1769" s="131" t="s">
        <v>4867</v>
      </c>
      <c r="J1769" s="127"/>
      <c r="K1769" s="127"/>
      <c r="L1769" s="127"/>
      <c r="M1769" s="127"/>
      <c r="N1769" s="133">
        <v>0</v>
      </c>
      <c r="O1769" s="133">
        <v>888.73</v>
      </c>
      <c r="P1769" s="127" t="s">
        <v>1369</v>
      </c>
    </row>
    <row r="1770" spans="1:16" ht="51">
      <c r="A1770" s="127">
        <v>20</v>
      </c>
      <c r="B1770" s="127"/>
      <c r="C1770" s="128" t="s">
        <v>694</v>
      </c>
      <c r="D1770" s="122">
        <v>42851</v>
      </c>
      <c r="E1770" s="123" t="s">
        <v>4869</v>
      </c>
      <c r="F1770" s="123" t="s">
        <v>3</v>
      </c>
      <c r="G1770" s="123">
        <v>1496479</v>
      </c>
      <c r="H1770" s="127"/>
      <c r="I1770" s="131" t="s">
        <v>4870</v>
      </c>
      <c r="J1770" s="127"/>
      <c r="K1770" s="127"/>
      <c r="L1770" s="127"/>
      <c r="M1770" s="127"/>
      <c r="N1770" s="133">
        <v>0</v>
      </c>
      <c r="O1770" s="133">
        <v>278</v>
      </c>
      <c r="P1770" s="127" t="s">
        <v>1369</v>
      </c>
    </row>
    <row r="1771" spans="1:16" ht="51">
      <c r="A1771" s="127" t="s">
        <v>620</v>
      </c>
      <c r="B1771" s="127"/>
      <c r="C1771" s="128" t="s">
        <v>714</v>
      </c>
      <c r="D1771" s="122">
        <v>42851</v>
      </c>
      <c r="E1771" s="123" t="s">
        <v>4871</v>
      </c>
      <c r="F1771" s="123" t="s">
        <v>3</v>
      </c>
      <c r="G1771" s="123">
        <v>1496507</v>
      </c>
      <c r="H1771" s="127"/>
      <c r="I1771" s="131" t="s">
        <v>4872</v>
      </c>
      <c r="J1771" s="127"/>
      <c r="K1771" s="127"/>
      <c r="L1771" s="127"/>
      <c r="M1771" s="127"/>
      <c r="N1771" s="133">
        <v>0</v>
      </c>
      <c r="O1771" s="133">
        <v>7.5</v>
      </c>
      <c r="P1771" s="127" t="s">
        <v>14401</v>
      </c>
    </row>
    <row r="1772" spans="1:16" ht="51">
      <c r="A1772" s="127">
        <v>572</v>
      </c>
      <c r="B1772" s="127"/>
      <c r="C1772" s="128" t="s">
        <v>849</v>
      </c>
      <c r="D1772" s="122">
        <v>42852</v>
      </c>
      <c r="E1772" s="123" t="s">
        <v>4873</v>
      </c>
      <c r="F1772" s="123" t="s">
        <v>3</v>
      </c>
      <c r="G1772" s="123">
        <v>1496668</v>
      </c>
      <c r="H1772" s="127"/>
      <c r="I1772" s="131" t="s">
        <v>4874</v>
      </c>
      <c r="J1772" s="127"/>
      <c r="K1772" s="127"/>
      <c r="L1772" s="127"/>
      <c r="M1772" s="127"/>
      <c r="N1772" s="133">
        <v>0</v>
      </c>
      <c r="O1772" s="133">
        <v>302</v>
      </c>
      <c r="P1772" s="127" t="s">
        <v>1369</v>
      </c>
    </row>
    <row r="1773" spans="1:16" ht="51">
      <c r="A1773" s="127" t="s">
        <v>620</v>
      </c>
      <c r="B1773" s="127"/>
      <c r="C1773" s="128" t="s">
        <v>714</v>
      </c>
      <c r="D1773" s="122">
        <v>42852</v>
      </c>
      <c r="E1773" s="123" t="s">
        <v>4875</v>
      </c>
      <c r="F1773" s="123" t="s">
        <v>3</v>
      </c>
      <c r="G1773" s="123">
        <v>1496745</v>
      </c>
      <c r="H1773" s="127"/>
      <c r="I1773" s="131" t="s">
        <v>4876</v>
      </c>
      <c r="J1773" s="127"/>
      <c r="K1773" s="127"/>
      <c r="L1773" s="127"/>
      <c r="M1773" s="127"/>
      <c r="N1773" s="133">
        <v>0</v>
      </c>
      <c r="O1773" s="133">
        <v>1621.3500000000001</v>
      </c>
      <c r="P1773" s="127" t="s">
        <v>1369</v>
      </c>
    </row>
    <row r="1774" spans="1:16" ht="51">
      <c r="A1774" s="127" t="s">
        <v>620</v>
      </c>
      <c r="B1774" s="127"/>
      <c r="C1774" s="128" t="s">
        <v>714</v>
      </c>
      <c r="D1774" s="122">
        <v>42852</v>
      </c>
      <c r="E1774" s="123" t="s">
        <v>4877</v>
      </c>
      <c r="F1774" s="123" t="s">
        <v>3</v>
      </c>
      <c r="G1774" s="123">
        <v>1496747</v>
      </c>
      <c r="H1774" s="127"/>
      <c r="I1774" s="131" t="s">
        <v>4878</v>
      </c>
      <c r="J1774" s="127"/>
      <c r="K1774" s="127"/>
      <c r="L1774" s="127"/>
      <c r="M1774" s="127"/>
      <c r="N1774" s="133">
        <v>0</v>
      </c>
      <c r="O1774" s="133">
        <v>1341.25</v>
      </c>
      <c r="P1774" s="127" t="s">
        <v>1369</v>
      </c>
    </row>
    <row r="1775" spans="1:16" ht="51">
      <c r="A1775" s="127" t="s">
        <v>620</v>
      </c>
      <c r="B1775" s="127"/>
      <c r="C1775" s="128" t="s">
        <v>714</v>
      </c>
      <c r="D1775" s="122">
        <v>42852</v>
      </c>
      <c r="E1775" s="123" t="s">
        <v>4879</v>
      </c>
      <c r="F1775" s="123" t="s">
        <v>3</v>
      </c>
      <c r="G1775" s="123">
        <v>1496750</v>
      </c>
      <c r="H1775" s="127"/>
      <c r="I1775" s="131" t="s">
        <v>4880</v>
      </c>
      <c r="J1775" s="127"/>
      <c r="K1775" s="127"/>
      <c r="L1775" s="127"/>
      <c r="M1775" s="127"/>
      <c r="N1775" s="133">
        <v>0</v>
      </c>
      <c r="O1775" s="133">
        <v>2770.5</v>
      </c>
      <c r="P1775" s="127" t="s">
        <v>1369</v>
      </c>
    </row>
    <row r="1776" spans="1:16" ht="51">
      <c r="A1776" s="127" t="s">
        <v>620</v>
      </c>
      <c r="B1776" s="127"/>
      <c r="C1776" s="128" t="s">
        <v>714</v>
      </c>
      <c r="D1776" s="122">
        <v>42852</v>
      </c>
      <c r="E1776" s="123" t="s">
        <v>4881</v>
      </c>
      <c r="F1776" s="123" t="s">
        <v>3</v>
      </c>
      <c r="G1776" s="123">
        <v>1496751</v>
      </c>
      <c r="H1776" s="127"/>
      <c r="I1776" s="131" t="s">
        <v>4882</v>
      </c>
      <c r="J1776" s="127"/>
      <c r="K1776" s="127"/>
      <c r="L1776" s="127"/>
      <c r="M1776" s="127"/>
      <c r="N1776" s="133">
        <v>0</v>
      </c>
      <c r="O1776" s="133">
        <v>1899.95</v>
      </c>
      <c r="P1776" s="127" t="s">
        <v>1369</v>
      </c>
    </row>
    <row r="1777" spans="1:16" ht="51">
      <c r="A1777" s="127" t="s">
        <v>620</v>
      </c>
      <c r="B1777" s="127"/>
      <c r="C1777" s="128" t="s">
        <v>714</v>
      </c>
      <c r="D1777" s="122">
        <v>42852</v>
      </c>
      <c r="E1777" s="123" t="s">
        <v>4883</v>
      </c>
      <c r="F1777" s="123" t="s">
        <v>3</v>
      </c>
      <c r="G1777" s="123">
        <v>1496756</v>
      </c>
      <c r="H1777" s="127"/>
      <c r="I1777" s="131" t="s">
        <v>4884</v>
      </c>
      <c r="J1777" s="127"/>
      <c r="K1777" s="127"/>
      <c r="L1777" s="127"/>
      <c r="M1777" s="127"/>
      <c r="N1777" s="133">
        <v>0</v>
      </c>
      <c r="O1777" s="133">
        <v>699.43000000000006</v>
      </c>
      <c r="P1777" s="127" t="s">
        <v>1369</v>
      </c>
    </row>
    <row r="1778" spans="1:16" ht="51">
      <c r="A1778" s="127">
        <v>222</v>
      </c>
      <c r="B1778" s="127"/>
      <c r="C1778" s="128" t="s">
        <v>765</v>
      </c>
      <c r="D1778" s="122">
        <v>42852</v>
      </c>
      <c r="E1778" s="123" t="s">
        <v>4885</v>
      </c>
      <c r="F1778" s="123" t="s">
        <v>3</v>
      </c>
      <c r="G1778" s="123">
        <v>1496720</v>
      </c>
      <c r="H1778" s="127"/>
      <c r="I1778" s="131" t="s">
        <v>4886</v>
      </c>
      <c r="J1778" s="127"/>
      <c r="K1778" s="127"/>
      <c r="L1778" s="127"/>
      <c r="M1778" s="127"/>
      <c r="N1778" s="133">
        <v>0</v>
      </c>
      <c r="O1778" s="133">
        <v>1034</v>
      </c>
      <c r="P1778" s="127" t="s">
        <v>1369</v>
      </c>
    </row>
    <row r="1779" spans="1:16" ht="51">
      <c r="A1779" s="127">
        <v>25</v>
      </c>
      <c r="B1779" s="127"/>
      <c r="C1779" s="128" t="s">
        <v>695</v>
      </c>
      <c r="D1779" s="122">
        <v>42852</v>
      </c>
      <c r="E1779" s="123" t="s">
        <v>4887</v>
      </c>
      <c r="F1779" s="123" t="s">
        <v>3</v>
      </c>
      <c r="G1779" s="123">
        <v>1496739</v>
      </c>
      <c r="H1779" s="127"/>
      <c r="I1779" s="131" t="s">
        <v>4888</v>
      </c>
      <c r="J1779" s="127"/>
      <c r="K1779" s="127"/>
      <c r="L1779" s="127"/>
      <c r="M1779" s="127"/>
      <c r="N1779" s="133">
        <v>0</v>
      </c>
      <c r="O1779" s="133">
        <v>134</v>
      </c>
      <c r="P1779" s="127" t="s">
        <v>1369</v>
      </c>
    </row>
    <row r="1780" spans="1:16" ht="38.25">
      <c r="A1780" s="127">
        <v>35</v>
      </c>
      <c r="B1780" s="127"/>
      <c r="C1780" s="128" t="s">
        <v>697</v>
      </c>
      <c r="D1780" s="122">
        <v>42852</v>
      </c>
      <c r="E1780" s="123" t="s">
        <v>4889</v>
      </c>
      <c r="F1780" s="123" t="s">
        <v>3</v>
      </c>
      <c r="G1780" s="123">
        <v>1496741</v>
      </c>
      <c r="H1780" s="127"/>
      <c r="I1780" s="131" t="s">
        <v>4890</v>
      </c>
      <c r="J1780" s="127"/>
      <c r="K1780" s="127"/>
      <c r="L1780" s="127"/>
      <c r="M1780" s="127"/>
      <c r="N1780" s="133">
        <v>0</v>
      </c>
      <c r="O1780" s="133">
        <v>20</v>
      </c>
      <c r="P1780" s="127" t="s">
        <v>1369</v>
      </c>
    </row>
    <row r="1781" spans="1:16" ht="38.25">
      <c r="A1781" s="127">
        <v>20</v>
      </c>
      <c r="B1781" s="127"/>
      <c r="C1781" s="128" t="s">
        <v>694</v>
      </c>
      <c r="D1781" s="122">
        <v>42852</v>
      </c>
      <c r="E1781" s="123" t="s">
        <v>4891</v>
      </c>
      <c r="F1781" s="123" t="s">
        <v>3</v>
      </c>
      <c r="G1781" s="123">
        <v>1496837</v>
      </c>
      <c r="H1781" s="127"/>
      <c r="I1781" s="131" t="s">
        <v>4892</v>
      </c>
      <c r="J1781" s="127"/>
      <c r="K1781" s="127"/>
      <c r="L1781" s="127"/>
      <c r="M1781" s="127"/>
      <c r="N1781" s="133">
        <v>0</v>
      </c>
      <c r="O1781" s="133">
        <v>278.10000000000002</v>
      </c>
      <c r="P1781" s="127" t="s">
        <v>1369</v>
      </c>
    </row>
    <row r="1782" spans="1:16" ht="51">
      <c r="A1782" s="127">
        <v>16</v>
      </c>
      <c r="B1782" s="127"/>
      <c r="C1782" s="128" t="s">
        <v>693</v>
      </c>
      <c r="D1782" s="122">
        <v>42852</v>
      </c>
      <c r="E1782" s="123" t="s">
        <v>4893</v>
      </c>
      <c r="F1782" s="123" t="s">
        <v>3</v>
      </c>
      <c r="G1782" s="123">
        <v>1496856</v>
      </c>
      <c r="H1782" s="127"/>
      <c r="I1782" s="131" t="s">
        <v>4894</v>
      </c>
      <c r="J1782" s="127"/>
      <c r="K1782" s="127"/>
      <c r="L1782" s="127"/>
      <c r="M1782" s="127"/>
      <c r="N1782" s="133">
        <v>0</v>
      </c>
      <c r="O1782" s="133">
        <v>40</v>
      </c>
      <c r="P1782" s="127" t="s">
        <v>1369</v>
      </c>
    </row>
    <row r="1783" spans="1:16" ht="51">
      <c r="A1783" s="127" t="s">
        <v>620</v>
      </c>
      <c r="B1783" s="127"/>
      <c r="C1783" s="128" t="s">
        <v>714</v>
      </c>
      <c r="D1783" s="122">
        <v>42852</v>
      </c>
      <c r="E1783" s="123" t="s">
        <v>4895</v>
      </c>
      <c r="F1783" s="123" t="s">
        <v>3</v>
      </c>
      <c r="G1783" s="123">
        <v>1496874</v>
      </c>
      <c r="H1783" s="127"/>
      <c r="I1783" s="131" t="s">
        <v>4896</v>
      </c>
      <c r="J1783" s="127"/>
      <c r="K1783" s="127"/>
      <c r="L1783" s="127"/>
      <c r="M1783" s="127"/>
      <c r="N1783" s="133">
        <v>0</v>
      </c>
      <c r="O1783" s="133">
        <v>1126.8</v>
      </c>
      <c r="P1783" s="127" t="s">
        <v>1369</v>
      </c>
    </row>
    <row r="1784" spans="1:16" ht="63.75">
      <c r="A1784" s="127">
        <v>582</v>
      </c>
      <c r="B1784" s="127"/>
      <c r="C1784" s="128" t="s">
        <v>857</v>
      </c>
      <c r="D1784" s="122">
        <v>42853</v>
      </c>
      <c r="E1784" s="123" t="s">
        <v>4897</v>
      </c>
      <c r="F1784" s="123" t="s">
        <v>3</v>
      </c>
      <c r="G1784" s="123">
        <v>1497118</v>
      </c>
      <c r="H1784" s="127"/>
      <c r="I1784" s="131" t="s">
        <v>4898</v>
      </c>
      <c r="J1784" s="127"/>
      <c r="K1784" s="127"/>
      <c r="L1784" s="127"/>
      <c r="M1784" s="127"/>
      <c r="N1784" s="133">
        <v>0</v>
      </c>
      <c r="O1784" s="133">
        <v>93020.42</v>
      </c>
      <c r="P1784" s="127" t="s">
        <v>1369</v>
      </c>
    </row>
    <row r="1785" spans="1:16" ht="63.75">
      <c r="A1785" s="127">
        <v>512</v>
      </c>
      <c r="B1785" s="127"/>
      <c r="C1785" s="128" t="s">
        <v>841</v>
      </c>
      <c r="D1785" s="122">
        <v>42853</v>
      </c>
      <c r="E1785" s="123" t="s">
        <v>4899</v>
      </c>
      <c r="F1785" s="123" t="s">
        <v>3</v>
      </c>
      <c r="G1785" s="123">
        <v>1497175</v>
      </c>
      <c r="H1785" s="127"/>
      <c r="I1785" s="131" t="s">
        <v>4900</v>
      </c>
      <c r="J1785" s="127"/>
      <c r="K1785" s="127"/>
      <c r="L1785" s="127"/>
      <c r="M1785" s="127"/>
      <c r="N1785" s="133">
        <v>0</v>
      </c>
      <c r="O1785" s="133">
        <v>519.4</v>
      </c>
      <c r="P1785" s="127" t="s">
        <v>1369</v>
      </c>
    </row>
    <row r="1786" spans="1:16" ht="51">
      <c r="A1786" s="127">
        <v>15</v>
      </c>
      <c r="B1786" s="127"/>
      <c r="C1786" s="128" t="s">
        <v>692</v>
      </c>
      <c r="D1786" s="122">
        <v>42853</v>
      </c>
      <c r="E1786" s="123" t="s">
        <v>4901</v>
      </c>
      <c r="F1786" s="123" t="s">
        <v>3</v>
      </c>
      <c r="G1786" s="123">
        <v>1497190</v>
      </c>
      <c r="H1786" s="127"/>
      <c r="I1786" s="131" t="s">
        <v>4902</v>
      </c>
      <c r="J1786" s="127"/>
      <c r="K1786" s="127"/>
      <c r="L1786" s="127"/>
      <c r="M1786" s="127"/>
      <c r="N1786" s="133">
        <v>0</v>
      </c>
      <c r="O1786" s="133">
        <v>630</v>
      </c>
      <c r="P1786" s="127" t="s">
        <v>1369</v>
      </c>
    </row>
    <row r="1787" spans="1:16" ht="51">
      <c r="A1787" s="127">
        <v>290</v>
      </c>
      <c r="B1787" s="127"/>
      <c r="C1787" s="128" t="s">
        <v>794</v>
      </c>
      <c r="D1787" s="122">
        <v>42853</v>
      </c>
      <c r="E1787" s="123" t="s">
        <v>4903</v>
      </c>
      <c r="F1787" s="123" t="s">
        <v>3</v>
      </c>
      <c r="G1787" s="123">
        <v>1497212</v>
      </c>
      <c r="H1787" s="127"/>
      <c r="I1787" s="131" t="s">
        <v>4904</v>
      </c>
      <c r="J1787" s="127"/>
      <c r="K1787" s="127"/>
      <c r="L1787" s="127"/>
      <c r="M1787" s="127"/>
      <c r="N1787" s="133">
        <v>0</v>
      </c>
      <c r="O1787" s="133">
        <v>5229.8</v>
      </c>
      <c r="P1787" s="127" t="s">
        <v>14401</v>
      </c>
    </row>
    <row r="1788" spans="1:16" ht="51">
      <c r="A1788" s="127">
        <v>513</v>
      </c>
      <c r="B1788" s="127"/>
      <c r="C1788" s="128" t="s">
        <v>201</v>
      </c>
      <c r="D1788" s="122">
        <v>42853</v>
      </c>
      <c r="E1788" s="123" t="s">
        <v>4905</v>
      </c>
      <c r="F1788" s="123" t="s">
        <v>3</v>
      </c>
      <c r="G1788" s="123">
        <v>1497157</v>
      </c>
      <c r="H1788" s="127"/>
      <c r="I1788" s="131" t="s">
        <v>4906</v>
      </c>
      <c r="J1788" s="127"/>
      <c r="K1788" s="127"/>
      <c r="L1788" s="127"/>
      <c r="M1788" s="127"/>
      <c r="N1788" s="133">
        <v>0</v>
      </c>
      <c r="O1788" s="133">
        <v>9596</v>
      </c>
      <c r="P1788" s="127" t="s">
        <v>1369</v>
      </c>
    </row>
    <row r="1789" spans="1:16" ht="51">
      <c r="A1789" s="127" t="s">
        <v>620</v>
      </c>
      <c r="B1789" s="127"/>
      <c r="C1789" s="128" t="s">
        <v>714</v>
      </c>
      <c r="D1789" s="122">
        <v>42853</v>
      </c>
      <c r="E1789" s="123" t="s">
        <v>4907</v>
      </c>
      <c r="F1789" s="123" t="s">
        <v>3</v>
      </c>
      <c r="G1789" s="123">
        <v>1497173</v>
      </c>
      <c r="H1789" s="127"/>
      <c r="I1789" s="131" t="s">
        <v>4908</v>
      </c>
      <c r="J1789" s="127"/>
      <c r="K1789" s="127"/>
      <c r="L1789" s="127"/>
      <c r="M1789" s="127"/>
      <c r="N1789" s="133">
        <v>0</v>
      </c>
      <c r="O1789" s="133">
        <v>15839.880000000001</v>
      </c>
      <c r="P1789" s="127" t="s">
        <v>1369</v>
      </c>
    </row>
    <row r="1790" spans="1:16" ht="51">
      <c r="A1790" s="127" t="s">
        <v>620</v>
      </c>
      <c r="B1790" s="127"/>
      <c r="C1790" s="128" t="s">
        <v>714</v>
      </c>
      <c r="D1790" s="122">
        <v>42853</v>
      </c>
      <c r="E1790" s="123" t="s">
        <v>4909</v>
      </c>
      <c r="F1790" s="123" t="s">
        <v>3</v>
      </c>
      <c r="G1790" s="123">
        <v>1497187</v>
      </c>
      <c r="H1790" s="127"/>
      <c r="I1790" s="131" t="s">
        <v>4910</v>
      </c>
      <c r="J1790" s="127"/>
      <c r="K1790" s="127"/>
      <c r="L1790" s="127"/>
      <c r="M1790" s="127"/>
      <c r="N1790" s="133">
        <v>0</v>
      </c>
      <c r="O1790" s="133">
        <v>533.46</v>
      </c>
      <c r="P1790" s="127" t="s">
        <v>1369</v>
      </c>
    </row>
    <row r="1791" spans="1:16" ht="51">
      <c r="A1791" s="127" t="s">
        <v>620</v>
      </c>
      <c r="B1791" s="127"/>
      <c r="C1791" s="128" t="s">
        <v>714</v>
      </c>
      <c r="D1791" s="122">
        <v>42853</v>
      </c>
      <c r="E1791" s="123" t="s">
        <v>4911</v>
      </c>
      <c r="F1791" s="123" t="s">
        <v>3</v>
      </c>
      <c r="G1791" s="123">
        <v>1497258</v>
      </c>
      <c r="H1791" s="127"/>
      <c r="I1791" s="131" t="s">
        <v>4912</v>
      </c>
      <c r="J1791" s="127"/>
      <c r="K1791" s="127"/>
      <c r="L1791" s="127"/>
      <c r="M1791" s="127"/>
      <c r="N1791" s="133">
        <v>0</v>
      </c>
      <c r="O1791" s="133">
        <v>7882.4400000000005</v>
      </c>
      <c r="P1791" s="127" t="s">
        <v>1369</v>
      </c>
    </row>
    <row r="1792" spans="1:16" ht="38.25">
      <c r="A1792" s="127">
        <v>526</v>
      </c>
      <c r="B1792" s="127"/>
      <c r="C1792" s="128" t="s">
        <v>847</v>
      </c>
      <c r="D1792" s="122">
        <v>42853</v>
      </c>
      <c r="E1792" s="123" t="s">
        <v>4913</v>
      </c>
      <c r="F1792" s="123" t="s">
        <v>3</v>
      </c>
      <c r="G1792" s="123">
        <v>1497318</v>
      </c>
      <c r="H1792" s="127"/>
      <c r="I1792" s="131" t="s">
        <v>4914</v>
      </c>
      <c r="J1792" s="127"/>
      <c r="K1792" s="127"/>
      <c r="L1792" s="127"/>
      <c r="M1792" s="127"/>
      <c r="N1792" s="133">
        <v>0</v>
      </c>
      <c r="O1792" s="133">
        <v>48</v>
      </c>
      <c r="P1792" s="127" t="s">
        <v>14401</v>
      </c>
    </row>
    <row r="1793" spans="1:16" ht="51">
      <c r="A1793" s="127">
        <v>291</v>
      </c>
      <c r="B1793" s="127"/>
      <c r="C1793" s="128" t="s">
        <v>795</v>
      </c>
      <c r="D1793" s="122">
        <v>42853</v>
      </c>
      <c r="E1793" s="123" t="s">
        <v>4915</v>
      </c>
      <c r="F1793" s="123" t="s">
        <v>3</v>
      </c>
      <c r="G1793" s="123">
        <v>1497336</v>
      </c>
      <c r="H1793" s="127"/>
      <c r="I1793" s="131" t="s">
        <v>4916</v>
      </c>
      <c r="J1793" s="127"/>
      <c r="K1793" s="127"/>
      <c r="L1793" s="127"/>
      <c r="M1793" s="127"/>
      <c r="N1793" s="133">
        <v>0</v>
      </c>
      <c r="O1793" s="133">
        <v>187</v>
      </c>
      <c r="P1793" s="127" t="s">
        <v>1369</v>
      </c>
    </row>
    <row r="1794" spans="1:16" ht="51">
      <c r="A1794" s="127" t="s">
        <v>620</v>
      </c>
      <c r="B1794" s="127"/>
      <c r="C1794" s="128" t="s">
        <v>714</v>
      </c>
      <c r="D1794" s="122">
        <v>42853</v>
      </c>
      <c r="E1794" s="123" t="s">
        <v>4917</v>
      </c>
      <c r="F1794" s="123" t="s">
        <v>3</v>
      </c>
      <c r="G1794" s="123">
        <v>1497337</v>
      </c>
      <c r="H1794" s="127"/>
      <c r="I1794" s="131" t="s">
        <v>4918</v>
      </c>
      <c r="J1794" s="127"/>
      <c r="K1794" s="127"/>
      <c r="L1794" s="127"/>
      <c r="M1794" s="127"/>
      <c r="N1794" s="133">
        <v>0</v>
      </c>
      <c r="O1794" s="133">
        <v>880.58</v>
      </c>
      <c r="P1794" s="127" t="s">
        <v>1369</v>
      </c>
    </row>
    <row r="1795" spans="1:16" ht="38.25">
      <c r="A1795" s="127">
        <v>15</v>
      </c>
      <c r="B1795" s="127"/>
      <c r="C1795" s="128" t="s">
        <v>692</v>
      </c>
      <c r="D1795" s="122">
        <v>42853</v>
      </c>
      <c r="E1795" s="123" t="s">
        <v>4919</v>
      </c>
      <c r="F1795" s="123" t="s">
        <v>3</v>
      </c>
      <c r="G1795" s="123">
        <v>1497342</v>
      </c>
      <c r="H1795" s="127"/>
      <c r="I1795" s="131" t="s">
        <v>4920</v>
      </c>
      <c r="J1795" s="127"/>
      <c r="K1795" s="127"/>
      <c r="L1795" s="127"/>
      <c r="M1795" s="127"/>
      <c r="N1795" s="133">
        <v>0</v>
      </c>
      <c r="O1795" s="133">
        <v>517.47</v>
      </c>
      <c r="P1795" s="127" t="s">
        <v>1369</v>
      </c>
    </row>
    <row r="1796" spans="1:16" ht="38.25">
      <c r="A1796" s="127">
        <v>86</v>
      </c>
      <c r="B1796" s="127"/>
      <c r="C1796" s="128" t="s">
        <v>711</v>
      </c>
      <c r="D1796" s="122">
        <v>42853</v>
      </c>
      <c r="E1796" s="123" t="s">
        <v>4921</v>
      </c>
      <c r="F1796" s="123" t="s">
        <v>3</v>
      </c>
      <c r="G1796" s="123">
        <v>1497370</v>
      </c>
      <c r="H1796" s="127"/>
      <c r="I1796" s="131" t="s">
        <v>4922</v>
      </c>
      <c r="J1796" s="127"/>
      <c r="K1796" s="127"/>
      <c r="L1796" s="127"/>
      <c r="M1796" s="127"/>
      <c r="N1796" s="133">
        <v>0</v>
      </c>
      <c r="O1796" s="133">
        <v>5967.4000000000005</v>
      </c>
      <c r="P1796" s="127" t="s">
        <v>1369</v>
      </c>
    </row>
    <row r="1797" spans="1:16" ht="51">
      <c r="A1797" s="127" t="s">
        <v>620</v>
      </c>
      <c r="B1797" s="127"/>
      <c r="C1797" s="128" t="s">
        <v>714</v>
      </c>
      <c r="D1797" s="122">
        <v>42853</v>
      </c>
      <c r="E1797" s="123" t="s">
        <v>4923</v>
      </c>
      <c r="F1797" s="123" t="s">
        <v>3</v>
      </c>
      <c r="G1797" s="123">
        <v>1497386</v>
      </c>
      <c r="H1797" s="127"/>
      <c r="I1797" s="131" t="s">
        <v>4924</v>
      </c>
      <c r="J1797" s="127"/>
      <c r="K1797" s="127"/>
      <c r="L1797" s="127"/>
      <c r="M1797" s="127"/>
      <c r="N1797" s="133">
        <v>0</v>
      </c>
      <c r="O1797" s="133">
        <v>2251.2800000000002</v>
      </c>
      <c r="P1797" s="127" t="s">
        <v>1369</v>
      </c>
    </row>
    <row r="1798" spans="1:16" ht="51">
      <c r="A1798" s="127" t="s">
        <v>620</v>
      </c>
      <c r="B1798" s="127"/>
      <c r="C1798" s="128" t="s">
        <v>714</v>
      </c>
      <c r="D1798" s="122">
        <v>42853</v>
      </c>
      <c r="E1798" s="123" t="s">
        <v>4925</v>
      </c>
      <c r="F1798" s="123" t="s">
        <v>3</v>
      </c>
      <c r="G1798" s="123">
        <v>1497410</v>
      </c>
      <c r="H1798" s="127"/>
      <c r="I1798" s="131" t="s">
        <v>4918</v>
      </c>
      <c r="J1798" s="127"/>
      <c r="K1798" s="127"/>
      <c r="L1798" s="127"/>
      <c r="M1798" s="127"/>
      <c r="N1798" s="133">
        <v>0</v>
      </c>
      <c r="O1798" s="133">
        <v>440.29</v>
      </c>
      <c r="P1798" s="127" t="s">
        <v>1369</v>
      </c>
    </row>
    <row r="1799" spans="1:16" ht="51">
      <c r="A1799" s="127">
        <v>70</v>
      </c>
      <c r="B1799" s="127"/>
      <c r="C1799" s="128" t="s">
        <v>706</v>
      </c>
      <c r="D1799" s="122">
        <v>42857</v>
      </c>
      <c r="E1799" s="123" t="s">
        <v>4957</v>
      </c>
      <c r="F1799" s="123" t="s">
        <v>3</v>
      </c>
      <c r="G1799" s="123">
        <v>1497611</v>
      </c>
      <c r="H1799" s="127"/>
      <c r="I1799" s="131" t="s">
        <v>4958</v>
      </c>
      <c r="J1799" s="127"/>
      <c r="K1799" s="127"/>
      <c r="L1799" s="127"/>
      <c r="M1799" s="127"/>
      <c r="N1799" s="133">
        <v>0</v>
      </c>
      <c r="O1799" s="133">
        <v>743.54</v>
      </c>
      <c r="P1799" s="127" t="s">
        <v>1369</v>
      </c>
    </row>
    <row r="1800" spans="1:16" ht="51">
      <c r="A1800" s="127" t="s">
        <v>620</v>
      </c>
      <c r="B1800" s="127"/>
      <c r="C1800" s="128" t="s">
        <v>714</v>
      </c>
      <c r="D1800" s="122">
        <v>42857</v>
      </c>
      <c r="E1800" s="123" t="s">
        <v>4959</v>
      </c>
      <c r="F1800" s="123" t="s">
        <v>3</v>
      </c>
      <c r="G1800" s="123">
        <v>1497571</v>
      </c>
      <c r="H1800" s="127"/>
      <c r="I1800" s="131" t="s">
        <v>4960</v>
      </c>
      <c r="J1800" s="127"/>
      <c r="K1800" s="127"/>
      <c r="L1800" s="127"/>
      <c r="M1800" s="127"/>
      <c r="N1800" s="133">
        <v>0</v>
      </c>
      <c r="O1800" s="133">
        <v>1990.8300000000002</v>
      </c>
      <c r="P1800" s="127" t="s">
        <v>1369</v>
      </c>
    </row>
    <row r="1801" spans="1:16" ht="51">
      <c r="A1801" s="127" t="s">
        <v>620</v>
      </c>
      <c r="B1801" s="127"/>
      <c r="C1801" s="128" t="s">
        <v>714</v>
      </c>
      <c r="D1801" s="122">
        <v>42857</v>
      </c>
      <c r="E1801" s="123" t="s">
        <v>4961</v>
      </c>
      <c r="F1801" s="123" t="s">
        <v>3</v>
      </c>
      <c r="G1801" s="123">
        <v>1497589</v>
      </c>
      <c r="H1801" s="127"/>
      <c r="I1801" s="131" t="s">
        <v>4448</v>
      </c>
      <c r="J1801" s="127"/>
      <c r="K1801" s="127"/>
      <c r="L1801" s="127"/>
      <c r="M1801" s="127"/>
      <c r="N1801" s="133">
        <v>0</v>
      </c>
      <c r="O1801" s="133">
        <v>545</v>
      </c>
      <c r="P1801" s="127" t="s">
        <v>1369</v>
      </c>
    </row>
    <row r="1802" spans="1:16" ht="51">
      <c r="A1802" s="127" t="s">
        <v>620</v>
      </c>
      <c r="B1802" s="127"/>
      <c r="C1802" s="128" t="s">
        <v>714</v>
      </c>
      <c r="D1802" s="122">
        <v>42857</v>
      </c>
      <c r="E1802" s="123" t="s">
        <v>4962</v>
      </c>
      <c r="F1802" s="123" t="s">
        <v>3</v>
      </c>
      <c r="G1802" s="123">
        <v>1497618</v>
      </c>
      <c r="H1802" s="127"/>
      <c r="I1802" s="131" t="s">
        <v>4963</v>
      </c>
      <c r="J1802" s="127"/>
      <c r="K1802" s="127"/>
      <c r="L1802" s="127"/>
      <c r="M1802" s="127"/>
      <c r="N1802" s="133">
        <v>0</v>
      </c>
      <c r="O1802" s="133">
        <v>650.1</v>
      </c>
      <c r="P1802" s="127" t="s">
        <v>1369</v>
      </c>
    </row>
    <row r="1803" spans="1:16" ht="51">
      <c r="A1803" s="127" t="s">
        <v>620</v>
      </c>
      <c r="B1803" s="127"/>
      <c r="C1803" s="128" t="s">
        <v>714</v>
      </c>
      <c r="D1803" s="122">
        <v>42857</v>
      </c>
      <c r="E1803" s="123" t="s">
        <v>4964</v>
      </c>
      <c r="F1803" s="123" t="s">
        <v>3</v>
      </c>
      <c r="G1803" s="123">
        <v>1497627</v>
      </c>
      <c r="H1803" s="127"/>
      <c r="I1803" s="131" t="s">
        <v>4965</v>
      </c>
      <c r="J1803" s="127"/>
      <c r="K1803" s="127"/>
      <c r="L1803" s="127"/>
      <c r="M1803" s="127"/>
      <c r="N1803" s="133">
        <v>0</v>
      </c>
      <c r="O1803" s="133">
        <v>1000</v>
      </c>
      <c r="P1803" s="127" t="s">
        <v>1369</v>
      </c>
    </row>
    <row r="1804" spans="1:16" ht="51">
      <c r="A1804" s="127">
        <v>591</v>
      </c>
      <c r="B1804" s="127"/>
      <c r="C1804" s="128" t="s">
        <v>862</v>
      </c>
      <c r="D1804" s="122">
        <v>42857</v>
      </c>
      <c r="E1804" s="123" t="s">
        <v>4966</v>
      </c>
      <c r="F1804" s="123" t="s">
        <v>3</v>
      </c>
      <c r="G1804" s="123">
        <v>1497689</v>
      </c>
      <c r="H1804" s="127"/>
      <c r="I1804" s="131" t="s">
        <v>4967</v>
      </c>
      <c r="J1804" s="127"/>
      <c r="K1804" s="127"/>
      <c r="L1804" s="127"/>
      <c r="M1804" s="127"/>
      <c r="N1804" s="133">
        <v>0</v>
      </c>
      <c r="O1804" s="133">
        <v>95</v>
      </c>
      <c r="P1804" s="127" t="s">
        <v>1369</v>
      </c>
    </row>
    <row r="1805" spans="1:16" ht="51">
      <c r="A1805" s="127" t="s">
        <v>620</v>
      </c>
      <c r="B1805" s="127"/>
      <c r="C1805" s="128" t="s">
        <v>714</v>
      </c>
      <c r="D1805" s="122">
        <v>42857</v>
      </c>
      <c r="E1805" s="123" t="s">
        <v>4968</v>
      </c>
      <c r="F1805" s="123" t="s">
        <v>3</v>
      </c>
      <c r="G1805" s="123">
        <v>1497699</v>
      </c>
      <c r="H1805" s="127"/>
      <c r="I1805" s="131" t="s">
        <v>4969</v>
      </c>
      <c r="J1805" s="127"/>
      <c r="K1805" s="127"/>
      <c r="L1805" s="127"/>
      <c r="M1805" s="127"/>
      <c r="N1805" s="133">
        <v>0</v>
      </c>
      <c r="O1805" s="133">
        <v>70</v>
      </c>
      <c r="P1805" s="127" t="s">
        <v>1369</v>
      </c>
    </row>
    <row r="1806" spans="1:16" ht="63.75">
      <c r="A1806" s="127">
        <v>310</v>
      </c>
      <c r="B1806" s="127"/>
      <c r="C1806" s="128" t="s">
        <v>808</v>
      </c>
      <c r="D1806" s="122">
        <v>42857</v>
      </c>
      <c r="E1806" s="123" t="s">
        <v>4970</v>
      </c>
      <c r="F1806" s="123" t="s">
        <v>3</v>
      </c>
      <c r="G1806" s="123">
        <v>1497717</v>
      </c>
      <c r="H1806" s="127"/>
      <c r="I1806" s="131" t="s">
        <v>4971</v>
      </c>
      <c r="J1806" s="127"/>
      <c r="K1806" s="127"/>
      <c r="L1806" s="127"/>
      <c r="M1806" s="127"/>
      <c r="N1806" s="133">
        <v>0</v>
      </c>
      <c r="O1806" s="133">
        <v>3003</v>
      </c>
      <c r="P1806" s="127" t="s">
        <v>1369</v>
      </c>
    </row>
    <row r="1807" spans="1:16" ht="51">
      <c r="A1807" s="127" t="s">
        <v>620</v>
      </c>
      <c r="B1807" s="127"/>
      <c r="C1807" s="128" t="s">
        <v>714</v>
      </c>
      <c r="D1807" s="122">
        <v>42857</v>
      </c>
      <c r="E1807" s="123" t="s">
        <v>4972</v>
      </c>
      <c r="F1807" s="123" t="s">
        <v>3</v>
      </c>
      <c r="G1807" s="123">
        <v>1497763</v>
      </c>
      <c r="H1807" s="127"/>
      <c r="I1807" s="131" t="s">
        <v>3643</v>
      </c>
      <c r="J1807" s="127"/>
      <c r="K1807" s="127"/>
      <c r="L1807" s="127"/>
      <c r="M1807" s="127"/>
      <c r="N1807" s="133">
        <v>0</v>
      </c>
      <c r="O1807" s="133">
        <v>711.18000000000006</v>
      </c>
      <c r="P1807" s="127" t="s">
        <v>1369</v>
      </c>
    </row>
    <row r="1808" spans="1:16" ht="38.25">
      <c r="A1808" s="127">
        <v>203</v>
      </c>
      <c r="B1808" s="127"/>
      <c r="C1808" s="128" t="s">
        <v>758</v>
      </c>
      <c r="D1808" s="122">
        <v>42857</v>
      </c>
      <c r="E1808" s="123" t="s">
        <v>4973</v>
      </c>
      <c r="F1808" s="123" t="s">
        <v>3</v>
      </c>
      <c r="G1808" s="123">
        <v>1497768</v>
      </c>
      <c r="H1808" s="127"/>
      <c r="I1808" s="131" t="s">
        <v>4974</v>
      </c>
      <c r="J1808" s="127"/>
      <c r="K1808" s="127"/>
      <c r="L1808" s="127"/>
      <c r="M1808" s="127"/>
      <c r="N1808" s="133">
        <v>0</v>
      </c>
      <c r="O1808" s="133">
        <v>15</v>
      </c>
      <c r="P1808" s="127" t="s">
        <v>1369</v>
      </c>
    </row>
    <row r="1809" spans="1:16" ht="38.25">
      <c r="A1809" s="127">
        <v>46</v>
      </c>
      <c r="B1809" s="127"/>
      <c r="C1809" s="128" t="s">
        <v>699</v>
      </c>
      <c r="D1809" s="122">
        <v>42857</v>
      </c>
      <c r="E1809" s="123" t="s">
        <v>4975</v>
      </c>
      <c r="F1809" s="123" t="s">
        <v>3</v>
      </c>
      <c r="G1809" s="123">
        <v>1497789</v>
      </c>
      <c r="H1809" s="127"/>
      <c r="I1809" s="131" t="s">
        <v>4976</v>
      </c>
      <c r="J1809" s="127"/>
      <c r="K1809" s="127"/>
      <c r="L1809" s="127"/>
      <c r="M1809" s="127"/>
      <c r="N1809" s="133">
        <v>0</v>
      </c>
      <c r="O1809" s="133">
        <v>375</v>
      </c>
      <c r="P1809" s="127" t="s">
        <v>1369</v>
      </c>
    </row>
    <row r="1810" spans="1:16" ht="51">
      <c r="A1810" s="127">
        <v>20</v>
      </c>
      <c r="B1810" s="127"/>
      <c r="C1810" s="128" t="s">
        <v>694</v>
      </c>
      <c r="D1810" s="122">
        <v>42857</v>
      </c>
      <c r="E1810" s="123" t="s">
        <v>4977</v>
      </c>
      <c r="F1810" s="123" t="s">
        <v>3</v>
      </c>
      <c r="G1810" s="123">
        <v>1497827</v>
      </c>
      <c r="H1810" s="127"/>
      <c r="I1810" s="131" t="s">
        <v>4978</v>
      </c>
      <c r="J1810" s="127"/>
      <c r="K1810" s="127"/>
      <c r="L1810" s="127"/>
      <c r="M1810" s="127"/>
      <c r="N1810" s="133">
        <v>0</v>
      </c>
      <c r="O1810" s="133">
        <v>96.460000000000008</v>
      </c>
      <c r="P1810" s="127" t="s">
        <v>1369</v>
      </c>
    </row>
    <row r="1811" spans="1:16" ht="51">
      <c r="A1811" s="127">
        <v>20</v>
      </c>
      <c r="B1811" s="127"/>
      <c r="C1811" s="128" t="s">
        <v>694</v>
      </c>
      <c r="D1811" s="122">
        <v>42857</v>
      </c>
      <c r="E1811" s="123" t="s">
        <v>4979</v>
      </c>
      <c r="F1811" s="123" t="s">
        <v>3</v>
      </c>
      <c r="G1811" s="123">
        <v>1497831</v>
      </c>
      <c r="H1811" s="127"/>
      <c r="I1811" s="131" t="s">
        <v>4980</v>
      </c>
      <c r="J1811" s="127"/>
      <c r="K1811" s="127"/>
      <c r="L1811" s="127"/>
      <c r="M1811" s="127"/>
      <c r="N1811" s="133">
        <v>0</v>
      </c>
      <c r="O1811" s="133">
        <v>144.69</v>
      </c>
      <c r="P1811" s="127" t="s">
        <v>1369</v>
      </c>
    </row>
    <row r="1812" spans="1:16" ht="38.25">
      <c r="A1812" s="127">
        <v>20</v>
      </c>
      <c r="B1812" s="127"/>
      <c r="C1812" s="128" t="s">
        <v>694</v>
      </c>
      <c r="D1812" s="122">
        <v>42857</v>
      </c>
      <c r="E1812" s="123" t="s">
        <v>4981</v>
      </c>
      <c r="F1812" s="123" t="s">
        <v>3</v>
      </c>
      <c r="G1812" s="123">
        <v>1497832</v>
      </c>
      <c r="H1812" s="127"/>
      <c r="I1812" s="131" t="s">
        <v>4982</v>
      </c>
      <c r="J1812" s="127"/>
      <c r="K1812" s="127"/>
      <c r="L1812" s="127"/>
      <c r="M1812" s="127"/>
      <c r="N1812" s="133">
        <v>0</v>
      </c>
      <c r="O1812" s="133">
        <v>168.8</v>
      </c>
      <c r="P1812" s="127" t="s">
        <v>1369</v>
      </c>
    </row>
    <row r="1813" spans="1:16" ht="51">
      <c r="A1813" s="127" t="s">
        <v>620</v>
      </c>
      <c r="B1813" s="127"/>
      <c r="C1813" s="128" t="s">
        <v>714</v>
      </c>
      <c r="D1813" s="122">
        <v>42857</v>
      </c>
      <c r="E1813" s="123" t="s">
        <v>4983</v>
      </c>
      <c r="F1813" s="123" t="s">
        <v>3</v>
      </c>
      <c r="G1813" s="123">
        <v>1497837</v>
      </c>
      <c r="H1813" s="127"/>
      <c r="I1813" s="131" t="s">
        <v>4984</v>
      </c>
      <c r="J1813" s="127"/>
      <c r="K1813" s="127"/>
      <c r="L1813" s="127"/>
      <c r="M1813" s="127"/>
      <c r="N1813" s="133">
        <v>0</v>
      </c>
      <c r="O1813" s="133">
        <v>2015.68</v>
      </c>
      <c r="P1813" s="127" t="s">
        <v>1369</v>
      </c>
    </row>
    <row r="1814" spans="1:16" ht="51">
      <c r="A1814" s="127" t="s">
        <v>620</v>
      </c>
      <c r="B1814" s="127"/>
      <c r="C1814" s="128" t="s">
        <v>714</v>
      </c>
      <c r="D1814" s="122">
        <v>42857</v>
      </c>
      <c r="E1814" s="123" t="s">
        <v>4985</v>
      </c>
      <c r="F1814" s="123" t="s">
        <v>3</v>
      </c>
      <c r="G1814" s="123">
        <v>1497846</v>
      </c>
      <c r="H1814" s="127"/>
      <c r="I1814" s="131" t="s">
        <v>4986</v>
      </c>
      <c r="J1814" s="127"/>
      <c r="K1814" s="127"/>
      <c r="L1814" s="127"/>
      <c r="M1814" s="127"/>
      <c r="N1814" s="133">
        <v>0</v>
      </c>
      <c r="O1814" s="133">
        <v>3204.19</v>
      </c>
      <c r="P1814" s="127" t="s">
        <v>1369</v>
      </c>
    </row>
    <row r="1815" spans="1:16" ht="51">
      <c r="A1815" s="127" t="s">
        <v>620</v>
      </c>
      <c r="B1815" s="127"/>
      <c r="C1815" s="128" t="s">
        <v>714</v>
      </c>
      <c r="D1815" s="122">
        <v>42857</v>
      </c>
      <c r="E1815" s="123" t="s">
        <v>4987</v>
      </c>
      <c r="F1815" s="123" t="s">
        <v>3</v>
      </c>
      <c r="G1815" s="123">
        <v>1497847</v>
      </c>
      <c r="H1815" s="127"/>
      <c r="I1815" s="131" t="s">
        <v>4988</v>
      </c>
      <c r="J1815" s="127"/>
      <c r="K1815" s="127"/>
      <c r="L1815" s="127"/>
      <c r="M1815" s="127"/>
      <c r="N1815" s="133">
        <v>0</v>
      </c>
      <c r="O1815" s="133">
        <v>3204.19</v>
      </c>
      <c r="P1815" s="127" t="s">
        <v>1369</v>
      </c>
    </row>
    <row r="1816" spans="1:16" ht="51">
      <c r="A1816" s="127" t="s">
        <v>620</v>
      </c>
      <c r="B1816" s="127"/>
      <c r="C1816" s="128" t="s">
        <v>714</v>
      </c>
      <c r="D1816" s="122">
        <v>42857</v>
      </c>
      <c r="E1816" s="123" t="s">
        <v>4989</v>
      </c>
      <c r="F1816" s="123" t="s">
        <v>3</v>
      </c>
      <c r="G1816" s="123">
        <v>1497848</v>
      </c>
      <c r="H1816" s="127"/>
      <c r="I1816" s="131" t="s">
        <v>4990</v>
      </c>
      <c r="J1816" s="127"/>
      <c r="K1816" s="127"/>
      <c r="L1816" s="127"/>
      <c r="M1816" s="127"/>
      <c r="N1816" s="133">
        <v>0</v>
      </c>
      <c r="O1816" s="133">
        <v>3204.19</v>
      </c>
      <c r="P1816" s="127" t="s">
        <v>1369</v>
      </c>
    </row>
    <row r="1817" spans="1:16" ht="51">
      <c r="A1817" s="127" t="s">
        <v>620</v>
      </c>
      <c r="B1817" s="127"/>
      <c r="C1817" s="128" t="s">
        <v>714</v>
      </c>
      <c r="D1817" s="122">
        <v>42857</v>
      </c>
      <c r="E1817" s="123" t="s">
        <v>4991</v>
      </c>
      <c r="F1817" s="123" t="s">
        <v>3</v>
      </c>
      <c r="G1817" s="123">
        <v>1497856</v>
      </c>
      <c r="H1817" s="127"/>
      <c r="I1817" s="131" t="s">
        <v>4992</v>
      </c>
      <c r="J1817" s="127"/>
      <c r="K1817" s="127"/>
      <c r="L1817" s="127"/>
      <c r="M1817" s="127"/>
      <c r="N1817" s="133">
        <v>0</v>
      </c>
      <c r="O1817" s="133">
        <v>13114.74</v>
      </c>
      <c r="P1817" s="127" t="s">
        <v>1369</v>
      </c>
    </row>
    <row r="1818" spans="1:16" ht="51">
      <c r="A1818" s="127">
        <v>680</v>
      </c>
      <c r="B1818" s="127"/>
      <c r="C1818" s="128" t="s">
        <v>867</v>
      </c>
      <c r="D1818" s="122">
        <v>42858</v>
      </c>
      <c r="E1818" s="123" t="s">
        <v>4993</v>
      </c>
      <c r="F1818" s="123" t="s">
        <v>3</v>
      </c>
      <c r="G1818" s="123">
        <v>1497994</v>
      </c>
      <c r="H1818" s="127"/>
      <c r="I1818" s="131" t="s">
        <v>4994</v>
      </c>
      <c r="J1818" s="127"/>
      <c r="K1818" s="127"/>
      <c r="L1818" s="127"/>
      <c r="M1818" s="127"/>
      <c r="N1818" s="133">
        <v>0</v>
      </c>
      <c r="O1818" s="133">
        <v>259.7</v>
      </c>
      <c r="P1818" s="127" t="s">
        <v>1369</v>
      </c>
    </row>
    <row r="1819" spans="1:16" ht="51">
      <c r="A1819" s="127">
        <v>680</v>
      </c>
      <c r="B1819" s="127"/>
      <c r="C1819" s="128" t="s">
        <v>867</v>
      </c>
      <c r="D1819" s="122">
        <v>42858</v>
      </c>
      <c r="E1819" s="123" t="s">
        <v>4995</v>
      </c>
      <c r="F1819" s="123" t="s">
        <v>3</v>
      </c>
      <c r="G1819" s="123">
        <v>1497997</v>
      </c>
      <c r="H1819" s="127"/>
      <c r="I1819" s="131" t="s">
        <v>4996</v>
      </c>
      <c r="J1819" s="127"/>
      <c r="K1819" s="127"/>
      <c r="L1819" s="127"/>
      <c r="M1819" s="127"/>
      <c r="N1819" s="133">
        <v>0</v>
      </c>
      <c r="O1819" s="133">
        <v>1000</v>
      </c>
      <c r="P1819" s="127" t="s">
        <v>1369</v>
      </c>
    </row>
    <row r="1820" spans="1:16" ht="51">
      <c r="A1820" s="127">
        <v>41</v>
      </c>
      <c r="B1820" s="127"/>
      <c r="C1820" s="128" t="s">
        <v>698</v>
      </c>
      <c r="D1820" s="122">
        <v>42858</v>
      </c>
      <c r="E1820" s="123" t="s">
        <v>4997</v>
      </c>
      <c r="F1820" s="123" t="s">
        <v>3</v>
      </c>
      <c r="G1820" s="123">
        <v>1497992</v>
      </c>
      <c r="H1820" s="127"/>
      <c r="I1820" s="131" t="s">
        <v>4998</v>
      </c>
      <c r="J1820" s="127"/>
      <c r="K1820" s="127"/>
      <c r="L1820" s="127"/>
      <c r="M1820" s="127"/>
      <c r="N1820" s="133">
        <v>0</v>
      </c>
      <c r="O1820" s="133">
        <v>56.620000000000005</v>
      </c>
      <c r="P1820" s="127" t="s">
        <v>1369</v>
      </c>
    </row>
    <row r="1821" spans="1:16" ht="51">
      <c r="A1821" s="127" t="s">
        <v>620</v>
      </c>
      <c r="B1821" s="127"/>
      <c r="C1821" s="128" t="s">
        <v>714</v>
      </c>
      <c r="D1821" s="122">
        <v>42858</v>
      </c>
      <c r="E1821" s="123" t="s">
        <v>4999</v>
      </c>
      <c r="F1821" s="123" t="s">
        <v>3</v>
      </c>
      <c r="G1821" s="123">
        <v>1498012</v>
      </c>
      <c r="H1821" s="127"/>
      <c r="I1821" s="131" t="s">
        <v>5000</v>
      </c>
      <c r="J1821" s="127"/>
      <c r="K1821" s="127"/>
      <c r="L1821" s="127"/>
      <c r="M1821" s="127"/>
      <c r="N1821" s="133">
        <v>0</v>
      </c>
      <c r="O1821" s="133">
        <v>3196.56</v>
      </c>
      <c r="P1821" s="127" t="s">
        <v>1369</v>
      </c>
    </row>
    <row r="1822" spans="1:16" ht="51">
      <c r="A1822" s="127" t="s">
        <v>620</v>
      </c>
      <c r="B1822" s="127"/>
      <c r="C1822" s="128" t="s">
        <v>714</v>
      </c>
      <c r="D1822" s="122">
        <v>42858</v>
      </c>
      <c r="E1822" s="123" t="s">
        <v>5001</v>
      </c>
      <c r="F1822" s="123" t="s">
        <v>3</v>
      </c>
      <c r="G1822" s="123">
        <v>1498013</v>
      </c>
      <c r="H1822" s="127"/>
      <c r="I1822" s="131" t="s">
        <v>5000</v>
      </c>
      <c r="J1822" s="127"/>
      <c r="K1822" s="127"/>
      <c r="L1822" s="127"/>
      <c r="M1822" s="127"/>
      <c r="N1822" s="133">
        <v>0</v>
      </c>
      <c r="O1822" s="133">
        <v>3196.56</v>
      </c>
      <c r="P1822" s="127" t="s">
        <v>1369</v>
      </c>
    </row>
    <row r="1823" spans="1:16" ht="51">
      <c r="A1823" s="127" t="s">
        <v>620</v>
      </c>
      <c r="B1823" s="127"/>
      <c r="C1823" s="128" t="s">
        <v>714</v>
      </c>
      <c r="D1823" s="122">
        <v>42858</v>
      </c>
      <c r="E1823" s="123" t="s">
        <v>5002</v>
      </c>
      <c r="F1823" s="123" t="s">
        <v>3</v>
      </c>
      <c r="G1823" s="123">
        <v>1498080</v>
      </c>
      <c r="H1823" s="127"/>
      <c r="I1823" s="131" t="s">
        <v>5003</v>
      </c>
      <c r="J1823" s="127"/>
      <c r="K1823" s="127"/>
      <c r="L1823" s="127"/>
      <c r="M1823" s="127"/>
      <c r="N1823" s="133">
        <v>0</v>
      </c>
      <c r="O1823" s="133">
        <v>9208.83</v>
      </c>
      <c r="P1823" s="127" t="s">
        <v>1369</v>
      </c>
    </row>
    <row r="1824" spans="1:16" ht="38.25">
      <c r="A1824" s="127">
        <v>526</v>
      </c>
      <c r="B1824" s="127"/>
      <c r="C1824" s="128" t="s">
        <v>847</v>
      </c>
      <c r="D1824" s="122">
        <v>42858</v>
      </c>
      <c r="E1824" s="123" t="s">
        <v>5004</v>
      </c>
      <c r="F1824" s="123" t="s">
        <v>3</v>
      </c>
      <c r="G1824" s="123">
        <v>1498110</v>
      </c>
      <c r="H1824" s="127"/>
      <c r="I1824" s="131" t="s">
        <v>5005</v>
      </c>
      <c r="J1824" s="127"/>
      <c r="K1824" s="127"/>
      <c r="L1824" s="127"/>
      <c r="M1824" s="127"/>
      <c r="N1824" s="133">
        <v>0</v>
      </c>
      <c r="O1824" s="133">
        <v>66</v>
      </c>
      <c r="P1824" s="127" t="s">
        <v>1369</v>
      </c>
    </row>
    <row r="1825" spans="1:16" ht="51">
      <c r="A1825" s="127">
        <v>222</v>
      </c>
      <c r="B1825" s="127"/>
      <c r="C1825" s="128" t="s">
        <v>765</v>
      </c>
      <c r="D1825" s="122">
        <v>42858</v>
      </c>
      <c r="E1825" s="123" t="s">
        <v>5006</v>
      </c>
      <c r="F1825" s="123" t="s">
        <v>3</v>
      </c>
      <c r="G1825" s="123">
        <v>1498119</v>
      </c>
      <c r="H1825" s="127"/>
      <c r="I1825" s="131" t="s">
        <v>5007</v>
      </c>
      <c r="J1825" s="127"/>
      <c r="K1825" s="127"/>
      <c r="L1825" s="127"/>
      <c r="M1825" s="127"/>
      <c r="N1825" s="133">
        <v>0</v>
      </c>
      <c r="O1825" s="133">
        <v>339.90000000000003</v>
      </c>
      <c r="P1825" s="127" t="s">
        <v>1369</v>
      </c>
    </row>
    <row r="1826" spans="1:16" ht="38.25">
      <c r="A1826" s="127">
        <v>526</v>
      </c>
      <c r="B1826" s="127"/>
      <c r="C1826" s="128" t="s">
        <v>847</v>
      </c>
      <c r="D1826" s="122">
        <v>42858</v>
      </c>
      <c r="E1826" s="123" t="s">
        <v>5008</v>
      </c>
      <c r="F1826" s="123" t="s">
        <v>3</v>
      </c>
      <c r="G1826" s="123">
        <v>1498137</v>
      </c>
      <c r="H1826" s="127"/>
      <c r="I1826" s="131" t="s">
        <v>5009</v>
      </c>
      <c r="J1826" s="127"/>
      <c r="K1826" s="127"/>
      <c r="L1826" s="127"/>
      <c r="M1826" s="127"/>
      <c r="N1826" s="133">
        <v>0</v>
      </c>
      <c r="O1826" s="133">
        <v>501</v>
      </c>
      <c r="P1826" s="127" t="s">
        <v>1369</v>
      </c>
    </row>
    <row r="1827" spans="1:16" ht="38.25">
      <c r="A1827" s="127">
        <v>234</v>
      </c>
      <c r="B1827" s="127"/>
      <c r="C1827" s="128" t="s">
        <v>124</v>
      </c>
      <c r="D1827" s="122">
        <v>42858</v>
      </c>
      <c r="E1827" s="123" t="s">
        <v>5010</v>
      </c>
      <c r="F1827" s="123" t="s">
        <v>3</v>
      </c>
      <c r="G1827" s="123">
        <v>1498151</v>
      </c>
      <c r="H1827" s="127"/>
      <c r="I1827" s="131" t="s">
        <v>5011</v>
      </c>
      <c r="J1827" s="127"/>
      <c r="K1827" s="127"/>
      <c r="L1827" s="127"/>
      <c r="M1827" s="127"/>
      <c r="N1827" s="133">
        <v>0</v>
      </c>
      <c r="O1827" s="133">
        <v>215</v>
      </c>
      <c r="P1827" s="127" t="s">
        <v>1369</v>
      </c>
    </row>
    <row r="1828" spans="1:16" ht="51">
      <c r="A1828" s="127" t="s">
        <v>620</v>
      </c>
      <c r="B1828" s="127"/>
      <c r="C1828" s="128" t="s">
        <v>714</v>
      </c>
      <c r="D1828" s="122">
        <v>42858</v>
      </c>
      <c r="E1828" s="123" t="s">
        <v>5012</v>
      </c>
      <c r="F1828" s="123" t="s">
        <v>3</v>
      </c>
      <c r="G1828" s="123">
        <v>1498195</v>
      </c>
      <c r="H1828" s="127"/>
      <c r="I1828" s="131" t="s">
        <v>5013</v>
      </c>
      <c r="J1828" s="127"/>
      <c r="K1828" s="127"/>
      <c r="L1828" s="127"/>
      <c r="M1828" s="127"/>
      <c r="N1828" s="133">
        <v>0</v>
      </c>
      <c r="O1828" s="133">
        <v>905.68000000000006</v>
      </c>
      <c r="P1828" s="127" t="s">
        <v>1369</v>
      </c>
    </row>
    <row r="1829" spans="1:16" ht="51">
      <c r="A1829" s="127" t="s">
        <v>620</v>
      </c>
      <c r="B1829" s="127"/>
      <c r="C1829" s="128" t="s">
        <v>714</v>
      </c>
      <c r="D1829" s="122">
        <v>42859</v>
      </c>
      <c r="E1829" s="123" t="s">
        <v>5014</v>
      </c>
      <c r="F1829" s="123" t="s">
        <v>3</v>
      </c>
      <c r="G1829" s="123">
        <v>1498466</v>
      </c>
      <c r="H1829" s="127"/>
      <c r="I1829" s="131" t="s">
        <v>5015</v>
      </c>
      <c r="J1829" s="127"/>
      <c r="K1829" s="127"/>
      <c r="L1829" s="127"/>
      <c r="M1829" s="127"/>
      <c r="N1829" s="133">
        <v>0</v>
      </c>
      <c r="O1829" s="133">
        <v>28.900000000000002</v>
      </c>
      <c r="P1829" s="127" t="s">
        <v>1369</v>
      </c>
    </row>
    <row r="1830" spans="1:16" ht="51">
      <c r="A1830" s="127" t="s">
        <v>627</v>
      </c>
      <c r="B1830" s="127"/>
      <c r="C1830" s="128" t="s">
        <v>1235</v>
      </c>
      <c r="D1830" s="122">
        <v>42859</v>
      </c>
      <c r="E1830" s="123" t="s">
        <v>5016</v>
      </c>
      <c r="F1830" s="123" t="s">
        <v>3</v>
      </c>
      <c r="G1830" s="123">
        <v>1498567</v>
      </c>
      <c r="H1830" s="127"/>
      <c r="I1830" s="131" t="s">
        <v>5017</v>
      </c>
      <c r="J1830" s="127"/>
      <c r="K1830" s="127"/>
      <c r="L1830" s="127"/>
      <c r="M1830" s="127"/>
      <c r="N1830" s="133">
        <v>0</v>
      </c>
      <c r="O1830" s="133">
        <v>18553.760000000002</v>
      </c>
      <c r="P1830" s="127" t="s">
        <v>1369</v>
      </c>
    </row>
    <row r="1831" spans="1:16" ht="51">
      <c r="A1831" s="127" t="s">
        <v>620</v>
      </c>
      <c r="B1831" s="127"/>
      <c r="C1831" s="128" t="s">
        <v>714</v>
      </c>
      <c r="D1831" s="122">
        <v>42859</v>
      </c>
      <c r="E1831" s="123" t="s">
        <v>5018</v>
      </c>
      <c r="F1831" s="123" t="s">
        <v>3</v>
      </c>
      <c r="G1831" s="123">
        <v>1498425</v>
      </c>
      <c r="H1831" s="127"/>
      <c r="I1831" s="131" t="s">
        <v>5019</v>
      </c>
      <c r="J1831" s="127"/>
      <c r="K1831" s="127"/>
      <c r="L1831" s="127"/>
      <c r="M1831" s="127"/>
      <c r="N1831" s="133">
        <v>0</v>
      </c>
      <c r="O1831" s="133">
        <v>1278</v>
      </c>
      <c r="P1831" s="127" t="s">
        <v>1369</v>
      </c>
    </row>
    <row r="1832" spans="1:16" ht="51">
      <c r="A1832" s="127" t="s">
        <v>620</v>
      </c>
      <c r="B1832" s="127"/>
      <c r="C1832" s="128" t="s">
        <v>714</v>
      </c>
      <c r="D1832" s="122">
        <v>42859</v>
      </c>
      <c r="E1832" s="123" t="s">
        <v>5020</v>
      </c>
      <c r="F1832" s="123" t="s">
        <v>3</v>
      </c>
      <c r="G1832" s="123">
        <v>1498438</v>
      </c>
      <c r="H1832" s="127"/>
      <c r="I1832" s="131" t="s">
        <v>5021</v>
      </c>
      <c r="J1832" s="127"/>
      <c r="K1832" s="127"/>
      <c r="L1832" s="127"/>
      <c r="M1832" s="127"/>
      <c r="N1832" s="133">
        <v>0</v>
      </c>
      <c r="O1832" s="133">
        <v>2126.3200000000002</v>
      </c>
      <c r="P1832" s="127" t="s">
        <v>1369</v>
      </c>
    </row>
    <row r="1833" spans="1:16" ht="38.25">
      <c r="A1833" s="127">
        <v>20</v>
      </c>
      <c r="B1833" s="127"/>
      <c r="C1833" s="128" t="s">
        <v>694</v>
      </c>
      <c r="D1833" s="122">
        <v>42859</v>
      </c>
      <c r="E1833" s="123" t="s">
        <v>5022</v>
      </c>
      <c r="F1833" s="123" t="s">
        <v>3</v>
      </c>
      <c r="G1833" s="123">
        <v>1498503</v>
      </c>
      <c r="H1833" s="127"/>
      <c r="I1833" s="131" t="s">
        <v>5023</v>
      </c>
      <c r="J1833" s="127"/>
      <c r="K1833" s="127"/>
      <c r="L1833" s="127"/>
      <c r="M1833" s="127"/>
      <c r="N1833" s="133">
        <v>0</v>
      </c>
      <c r="O1833" s="133">
        <v>2.4</v>
      </c>
      <c r="P1833" s="127" t="s">
        <v>14401</v>
      </c>
    </row>
    <row r="1834" spans="1:16" ht="51">
      <c r="A1834" s="127" t="s">
        <v>620</v>
      </c>
      <c r="B1834" s="127"/>
      <c r="C1834" s="128" t="s">
        <v>714</v>
      </c>
      <c r="D1834" s="122">
        <v>42859</v>
      </c>
      <c r="E1834" s="123" t="s">
        <v>5024</v>
      </c>
      <c r="F1834" s="123" t="s">
        <v>3</v>
      </c>
      <c r="G1834" s="123">
        <v>1498542</v>
      </c>
      <c r="H1834" s="127"/>
      <c r="I1834" s="131" t="s">
        <v>2363</v>
      </c>
      <c r="J1834" s="127"/>
      <c r="K1834" s="127"/>
      <c r="L1834" s="127"/>
      <c r="M1834" s="127"/>
      <c r="N1834" s="133">
        <v>0</v>
      </c>
      <c r="O1834" s="133">
        <v>1713</v>
      </c>
      <c r="P1834" s="127" t="s">
        <v>1369</v>
      </c>
    </row>
    <row r="1835" spans="1:16" ht="38.25">
      <c r="A1835" s="127">
        <v>299</v>
      </c>
      <c r="B1835" s="127"/>
      <c r="C1835" s="128" t="s">
        <v>799</v>
      </c>
      <c r="D1835" s="122">
        <v>42859</v>
      </c>
      <c r="E1835" s="123" t="s">
        <v>5025</v>
      </c>
      <c r="F1835" s="123" t="s">
        <v>3</v>
      </c>
      <c r="G1835" s="123">
        <v>1498547</v>
      </c>
      <c r="H1835" s="127"/>
      <c r="I1835" s="131" t="s">
        <v>5026</v>
      </c>
      <c r="J1835" s="127"/>
      <c r="K1835" s="127"/>
      <c r="L1835" s="127"/>
      <c r="M1835" s="127"/>
      <c r="N1835" s="133">
        <v>0</v>
      </c>
      <c r="O1835" s="133">
        <v>1000</v>
      </c>
      <c r="P1835" s="127" t="s">
        <v>1369</v>
      </c>
    </row>
    <row r="1836" spans="1:16" ht="51">
      <c r="A1836" s="127" t="s">
        <v>620</v>
      </c>
      <c r="B1836" s="127"/>
      <c r="C1836" s="128" t="s">
        <v>714</v>
      </c>
      <c r="D1836" s="122">
        <v>42859</v>
      </c>
      <c r="E1836" s="123" t="s">
        <v>5027</v>
      </c>
      <c r="F1836" s="123" t="s">
        <v>3</v>
      </c>
      <c r="G1836" s="123">
        <v>1498570</v>
      </c>
      <c r="H1836" s="127"/>
      <c r="I1836" s="131" t="s">
        <v>5028</v>
      </c>
      <c r="J1836" s="127"/>
      <c r="K1836" s="127"/>
      <c r="L1836" s="127"/>
      <c r="M1836" s="127"/>
      <c r="N1836" s="133">
        <v>0</v>
      </c>
      <c r="O1836" s="133">
        <v>784.52</v>
      </c>
      <c r="P1836" s="127" t="s">
        <v>1369</v>
      </c>
    </row>
    <row r="1837" spans="1:16" ht="51">
      <c r="A1837" s="127" t="s">
        <v>620</v>
      </c>
      <c r="B1837" s="127"/>
      <c r="C1837" s="128" t="s">
        <v>714</v>
      </c>
      <c r="D1837" s="122">
        <v>42859</v>
      </c>
      <c r="E1837" s="123" t="s">
        <v>5029</v>
      </c>
      <c r="F1837" s="123" t="s">
        <v>3</v>
      </c>
      <c r="G1837" s="123">
        <v>1498589</v>
      </c>
      <c r="H1837" s="127"/>
      <c r="I1837" s="131" t="s">
        <v>5030</v>
      </c>
      <c r="J1837" s="127"/>
      <c r="K1837" s="127"/>
      <c r="L1837" s="127"/>
      <c r="M1837" s="127"/>
      <c r="N1837" s="133">
        <v>0</v>
      </c>
      <c r="O1837" s="133">
        <v>511</v>
      </c>
      <c r="P1837" s="127" t="s">
        <v>1369</v>
      </c>
    </row>
    <row r="1838" spans="1:16" ht="51">
      <c r="A1838" s="127" t="s">
        <v>620</v>
      </c>
      <c r="B1838" s="127"/>
      <c r="C1838" s="128" t="s">
        <v>714</v>
      </c>
      <c r="D1838" s="122">
        <v>42859</v>
      </c>
      <c r="E1838" s="123" t="s">
        <v>5031</v>
      </c>
      <c r="F1838" s="123" t="s">
        <v>3</v>
      </c>
      <c r="G1838" s="123">
        <v>1498590</v>
      </c>
      <c r="H1838" s="127"/>
      <c r="I1838" s="131" t="s">
        <v>5032</v>
      </c>
      <c r="J1838" s="127"/>
      <c r="K1838" s="127"/>
      <c r="L1838" s="127"/>
      <c r="M1838" s="127"/>
      <c r="N1838" s="133">
        <v>0</v>
      </c>
      <c r="O1838" s="133">
        <v>1453.64</v>
      </c>
      <c r="P1838" s="127" t="s">
        <v>1369</v>
      </c>
    </row>
    <row r="1839" spans="1:16" ht="51">
      <c r="A1839" s="127" t="s">
        <v>620</v>
      </c>
      <c r="B1839" s="127"/>
      <c r="C1839" s="128" t="s">
        <v>714</v>
      </c>
      <c r="D1839" s="122">
        <v>42859</v>
      </c>
      <c r="E1839" s="123" t="s">
        <v>5033</v>
      </c>
      <c r="F1839" s="123" t="s">
        <v>3</v>
      </c>
      <c r="G1839" s="123">
        <v>1498605</v>
      </c>
      <c r="H1839" s="127"/>
      <c r="I1839" s="131" t="s">
        <v>5034</v>
      </c>
      <c r="J1839" s="127"/>
      <c r="K1839" s="127"/>
      <c r="L1839" s="127"/>
      <c r="M1839" s="127"/>
      <c r="N1839" s="133">
        <v>0</v>
      </c>
      <c r="O1839" s="133">
        <v>4748</v>
      </c>
      <c r="P1839" s="127" t="s">
        <v>1369</v>
      </c>
    </row>
    <row r="1840" spans="1:16" ht="51">
      <c r="A1840" s="127" t="s">
        <v>620</v>
      </c>
      <c r="B1840" s="127"/>
      <c r="C1840" s="128" t="s">
        <v>714</v>
      </c>
      <c r="D1840" s="122">
        <v>42859</v>
      </c>
      <c r="E1840" s="123" t="s">
        <v>5035</v>
      </c>
      <c r="F1840" s="123" t="s">
        <v>3</v>
      </c>
      <c r="G1840" s="123">
        <v>1498610</v>
      </c>
      <c r="H1840" s="127"/>
      <c r="I1840" s="131" t="s">
        <v>5036</v>
      </c>
      <c r="J1840" s="127"/>
      <c r="K1840" s="127"/>
      <c r="L1840" s="127"/>
      <c r="M1840" s="127"/>
      <c r="N1840" s="133">
        <v>0</v>
      </c>
      <c r="O1840" s="133">
        <v>460</v>
      </c>
      <c r="P1840" s="127" t="s">
        <v>1369</v>
      </c>
    </row>
    <row r="1841" spans="1:16" ht="38.25">
      <c r="A1841" s="127">
        <v>526</v>
      </c>
      <c r="B1841" s="127"/>
      <c r="C1841" s="128" t="s">
        <v>847</v>
      </c>
      <c r="D1841" s="122">
        <v>42859</v>
      </c>
      <c r="E1841" s="123" t="s">
        <v>5037</v>
      </c>
      <c r="F1841" s="123" t="s">
        <v>3</v>
      </c>
      <c r="G1841" s="123">
        <v>1498613</v>
      </c>
      <c r="H1841" s="127"/>
      <c r="I1841" s="131" t="s">
        <v>4645</v>
      </c>
      <c r="J1841" s="127"/>
      <c r="K1841" s="127"/>
      <c r="L1841" s="127"/>
      <c r="M1841" s="127"/>
      <c r="N1841" s="133">
        <v>0</v>
      </c>
      <c r="O1841" s="133">
        <v>104.93</v>
      </c>
      <c r="P1841" s="127" t="s">
        <v>1369</v>
      </c>
    </row>
    <row r="1842" spans="1:16" ht="51">
      <c r="A1842" s="127">
        <v>86</v>
      </c>
      <c r="B1842" s="127"/>
      <c r="C1842" s="128" t="s">
        <v>711</v>
      </c>
      <c r="D1842" s="122">
        <v>42860</v>
      </c>
      <c r="E1842" s="123" t="s">
        <v>5038</v>
      </c>
      <c r="F1842" s="123" t="s">
        <v>3</v>
      </c>
      <c r="G1842" s="123">
        <v>1498855</v>
      </c>
      <c r="H1842" s="127"/>
      <c r="I1842" s="131" t="s">
        <v>5039</v>
      </c>
      <c r="J1842" s="127"/>
      <c r="K1842" s="127"/>
      <c r="L1842" s="127"/>
      <c r="M1842" s="127"/>
      <c r="N1842" s="133">
        <v>0</v>
      </c>
      <c r="O1842" s="133">
        <v>84481.05</v>
      </c>
      <c r="P1842" s="127" t="s">
        <v>1369</v>
      </c>
    </row>
    <row r="1843" spans="1:16" ht="51">
      <c r="A1843" s="127">
        <v>86</v>
      </c>
      <c r="B1843" s="127"/>
      <c r="C1843" s="128" t="s">
        <v>711</v>
      </c>
      <c r="D1843" s="122">
        <v>42860</v>
      </c>
      <c r="E1843" s="123" t="s">
        <v>5040</v>
      </c>
      <c r="F1843" s="123" t="s">
        <v>3</v>
      </c>
      <c r="G1843" s="123">
        <v>1498857</v>
      </c>
      <c r="H1843" s="127"/>
      <c r="I1843" s="131" t="s">
        <v>5041</v>
      </c>
      <c r="J1843" s="127"/>
      <c r="K1843" s="127"/>
      <c r="L1843" s="127"/>
      <c r="M1843" s="127"/>
      <c r="N1843" s="133">
        <v>0</v>
      </c>
      <c r="O1843" s="133">
        <v>1335750</v>
      </c>
      <c r="P1843" s="127" t="s">
        <v>1369</v>
      </c>
    </row>
    <row r="1844" spans="1:16" ht="51">
      <c r="A1844" s="127">
        <v>86</v>
      </c>
      <c r="B1844" s="127"/>
      <c r="C1844" s="128" t="s">
        <v>711</v>
      </c>
      <c r="D1844" s="122">
        <v>42860</v>
      </c>
      <c r="E1844" s="123" t="s">
        <v>5042</v>
      </c>
      <c r="F1844" s="123" t="s">
        <v>3</v>
      </c>
      <c r="G1844" s="123">
        <v>1498859</v>
      </c>
      <c r="H1844" s="127"/>
      <c r="I1844" s="131" t="s">
        <v>5043</v>
      </c>
      <c r="J1844" s="127"/>
      <c r="K1844" s="127"/>
      <c r="L1844" s="127"/>
      <c r="M1844" s="127"/>
      <c r="N1844" s="133">
        <v>0</v>
      </c>
      <c r="O1844" s="133">
        <v>45668.950000000004</v>
      </c>
      <c r="P1844" s="127" t="s">
        <v>1369</v>
      </c>
    </row>
    <row r="1845" spans="1:16" ht="51">
      <c r="A1845" s="127" t="s">
        <v>620</v>
      </c>
      <c r="B1845" s="127"/>
      <c r="C1845" s="128" t="s">
        <v>714</v>
      </c>
      <c r="D1845" s="122">
        <v>42860</v>
      </c>
      <c r="E1845" s="123" t="s">
        <v>5044</v>
      </c>
      <c r="F1845" s="123" t="s">
        <v>3</v>
      </c>
      <c r="G1845" s="123">
        <v>1498924</v>
      </c>
      <c r="H1845" s="127"/>
      <c r="I1845" s="131" t="s">
        <v>5045</v>
      </c>
      <c r="J1845" s="127"/>
      <c r="K1845" s="127"/>
      <c r="L1845" s="127"/>
      <c r="M1845" s="127"/>
      <c r="N1845" s="133">
        <v>0</v>
      </c>
      <c r="O1845" s="133">
        <v>35</v>
      </c>
      <c r="P1845" s="127" t="s">
        <v>1369</v>
      </c>
    </row>
    <row r="1846" spans="1:16" ht="63.75">
      <c r="A1846" s="127">
        <v>290</v>
      </c>
      <c r="B1846" s="127"/>
      <c r="C1846" s="128" t="s">
        <v>794</v>
      </c>
      <c r="D1846" s="122">
        <v>42860</v>
      </c>
      <c r="E1846" s="123" t="s">
        <v>5046</v>
      </c>
      <c r="F1846" s="123" t="s">
        <v>3</v>
      </c>
      <c r="G1846" s="123">
        <v>1498926</v>
      </c>
      <c r="H1846" s="127"/>
      <c r="I1846" s="131" t="s">
        <v>5047</v>
      </c>
      <c r="J1846" s="127"/>
      <c r="K1846" s="127"/>
      <c r="L1846" s="127"/>
      <c r="M1846" s="127"/>
      <c r="N1846" s="133">
        <v>0</v>
      </c>
      <c r="O1846" s="133">
        <v>1207.92</v>
      </c>
      <c r="P1846" s="127" t="s">
        <v>1369</v>
      </c>
    </row>
    <row r="1847" spans="1:16" ht="51">
      <c r="A1847" s="127">
        <v>680</v>
      </c>
      <c r="B1847" s="127"/>
      <c r="C1847" s="128" t="s">
        <v>867</v>
      </c>
      <c r="D1847" s="122">
        <v>42860</v>
      </c>
      <c r="E1847" s="123" t="s">
        <v>5048</v>
      </c>
      <c r="F1847" s="123" t="s">
        <v>3</v>
      </c>
      <c r="G1847" s="123">
        <v>1498927</v>
      </c>
      <c r="H1847" s="127"/>
      <c r="I1847" s="131" t="s">
        <v>5049</v>
      </c>
      <c r="J1847" s="127"/>
      <c r="K1847" s="127"/>
      <c r="L1847" s="127"/>
      <c r="M1847" s="127"/>
      <c r="N1847" s="133">
        <v>0</v>
      </c>
      <c r="O1847" s="133">
        <v>2000</v>
      </c>
      <c r="P1847" s="127" t="s">
        <v>1369</v>
      </c>
    </row>
    <row r="1848" spans="1:16" ht="51">
      <c r="A1848" s="127">
        <v>222</v>
      </c>
      <c r="B1848" s="127"/>
      <c r="C1848" s="128" t="s">
        <v>765</v>
      </c>
      <c r="D1848" s="122">
        <v>42860</v>
      </c>
      <c r="E1848" s="123" t="s">
        <v>5050</v>
      </c>
      <c r="F1848" s="123" t="s">
        <v>3</v>
      </c>
      <c r="G1848" s="123">
        <v>1498988</v>
      </c>
      <c r="H1848" s="127"/>
      <c r="I1848" s="131" t="s">
        <v>5051</v>
      </c>
      <c r="J1848" s="127"/>
      <c r="K1848" s="127"/>
      <c r="L1848" s="127"/>
      <c r="M1848" s="127"/>
      <c r="N1848" s="133">
        <v>0</v>
      </c>
      <c r="O1848" s="133">
        <v>0.5</v>
      </c>
      <c r="P1848" s="127" t="s">
        <v>14401</v>
      </c>
    </row>
    <row r="1849" spans="1:16" ht="51">
      <c r="A1849" s="127" t="s">
        <v>620</v>
      </c>
      <c r="B1849" s="127"/>
      <c r="C1849" s="128" t="s">
        <v>714</v>
      </c>
      <c r="D1849" s="122">
        <v>42860</v>
      </c>
      <c r="E1849" s="123" t="s">
        <v>5052</v>
      </c>
      <c r="F1849" s="123" t="s">
        <v>3</v>
      </c>
      <c r="G1849" s="123">
        <v>1499037</v>
      </c>
      <c r="H1849" s="127"/>
      <c r="I1849" s="131" t="s">
        <v>5053</v>
      </c>
      <c r="J1849" s="127"/>
      <c r="K1849" s="127"/>
      <c r="L1849" s="127"/>
      <c r="M1849" s="127"/>
      <c r="N1849" s="133">
        <v>0</v>
      </c>
      <c r="O1849" s="133">
        <v>514381.71</v>
      </c>
      <c r="P1849" s="127" t="s">
        <v>1369</v>
      </c>
    </row>
    <row r="1850" spans="1:16" ht="51">
      <c r="A1850" s="127" t="s">
        <v>620</v>
      </c>
      <c r="B1850" s="127"/>
      <c r="C1850" s="128" t="s">
        <v>714</v>
      </c>
      <c r="D1850" s="122">
        <v>42860</v>
      </c>
      <c r="E1850" s="123" t="s">
        <v>5054</v>
      </c>
      <c r="F1850" s="123" t="s">
        <v>3</v>
      </c>
      <c r="G1850" s="123">
        <v>1498832</v>
      </c>
      <c r="H1850" s="127"/>
      <c r="I1850" s="131" t="s">
        <v>2605</v>
      </c>
      <c r="J1850" s="127"/>
      <c r="K1850" s="127"/>
      <c r="L1850" s="127"/>
      <c r="M1850" s="127"/>
      <c r="N1850" s="133">
        <v>0</v>
      </c>
      <c r="O1850" s="133">
        <v>1693.06</v>
      </c>
      <c r="P1850" s="127" t="s">
        <v>1369</v>
      </c>
    </row>
    <row r="1851" spans="1:16" ht="51">
      <c r="A1851" s="127" t="s">
        <v>620</v>
      </c>
      <c r="B1851" s="127"/>
      <c r="C1851" s="128" t="s">
        <v>714</v>
      </c>
      <c r="D1851" s="122">
        <v>42860</v>
      </c>
      <c r="E1851" s="123" t="s">
        <v>5055</v>
      </c>
      <c r="F1851" s="123" t="s">
        <v>3</v>
      </c>
      <c r="G1851" s="123">
        <v>1498851</v>
      </c>
      <c r="H1851" s="127"/>
      <c r="I1851" s="131" t="s">
        <v>5056</v>
      </c>
      <c r="J1851" s="127"/>
      <c r="K1851" s="127"/>
      <c r="L1851" s="127"/>
      <c r="M1851" s="127"/>
      <c r="N1851" s="133">
        <v>0</v>
      </c>
      <c r="O1851" s="133">
        <v>1152.28</v>
      </c>
      <c r="P1851" s="127" t="s">
        <v>1369</v>
      </c>
    </row>
    <row r="1852" spans="1:16" ht="51">
      <c r="A1852" s="127" t="s">
        <v>620</v>
      </c>
      <c r="B1852" s="127"/>
      <c r="C1852" s="128" t="s">
        <v>714</v>
      </c>
      <c r="D1852" s="122">
        <v>42860</v>
      </c>
      <c r="E1852" s="123" t="s">
        <v>5057</v>
      </c>
      <c r="F1852" s="123" t="s">
        <v>3</v>
      </c>
      <c r="G1852" s="123">
        <v>1498862</v>
      </c>
      <c r="H1852" s="127"/>
      <c r="I1852" s="131" t="s">
        <v>5058</v>
      </c>
      <c r="J1852" s="127"/>
      <c r="K1852" s="127"/>
      <c r="L1852" s="127"/>
      <c r="M1852" s="127"/>
      <c r="N1852" s="133">
        <v>0</v>
      </c>
      <c r="O1852" s="133">
        <v>3248.36</v>
      </c>
      <c r="P1852" s="127" t="s">
        <v>1369</v>
      </c>
    </row>
    <row r="1853" spans="1:16" ht="51">
      <c r="A1853" s="127" t="s">
        <v>620</v>
      </c>
      <c r="B1853" s="127"/>
      <c r="C1853" s="128" t="s">
        <v>714</v>
      </c>
      <c r="D1853" s="122">
        <v>42860</v>
      </c>
      <c r="E1853" s="123" t="s">
        <v>5059</v>
      </c>
      <c r="F1853" s="123" t="s">
        <v>3</v>
      </c>
      <c r="G1853" s="123">
        <v>1498920</v>
      </c>
      <c r="H1853" s="127"/>
      <c r="I1853" s="131" t="s">
        <v>4485</v>
      </c>
      <c r="J1853" s="127"/>
      <c r="K1853" s="127"/>
      <c r="L1853" s="127"/>
      <c r="M1853" s="127"/>
      <c r="N1853" s="133">
        <v>0</v>
      </c>
      <c r="O1853" s="133">
        <v>1506</v>
      </c>
      <c r="P1853" s="127" t="s">
        <v>1369</v>
      </c>
    </row>
    <row r="1854" spans="1:16" ht="38.25">
      <c r="A1854" s="127">
        <v>586</v>
      </c>
      <c r="B1854" s="127"/>
      <c r="C1854" s="128" t="s">
        <v>223</v>
      </c>
      <c r="D1854" s="122">
        <v>42860</v>
      </c>
      <c r="E1854" s="123" t="s">
        <v>5060</v>
      </c>
      <c r="F1854" s="123" t="s">
        <v>3</v>
      </c>
      <c r="G1854" s="123">
        <v>1498928</v>
      </c>
      <c r="H1854" s="127"/>
      <c r="I1854" s="131" t="s">
        <v>5061</v>
      </c>
      <c r="J1854" s="127"/>
      <c r="K1854" s="127"/>
      <c r="L1854" s="127"/>
      <c r="M1854" s="127"/>
      <c r="N1854" s="133">
        <v>0</v>
      </c>
      <c r="O1854" s="133">
        <v>342.54</v>
      </c>
      <c r="P1854" s="127" t="s">
        <v>1369</v>
      </c>
    </row>
    <row r="1855" spans="1:16" ht="51">
      <c r="A1855" s="127">
        <v>586</v>
      </c>
      <c r="B1855" s="127"/>
      <c r="C1855" s="128" t="s">
        <v>223</v>
      </c>
      <c r="D1855" s="122">
        <v>42860</v>
      </c>
      <c r="E1855" s="123" t="s">
        <v>5062</v>
      </c>
      <c r="F1855" s="123" t="s">
        <v>3</v>
      </c>
      <c r="G1855" s="123">
        <v>1498931</v>
      </c>
      <c r="H1855" s="127"/>
      <c r="I1855" s="131" t="s">
        <v>5063</v>
      </c>
      <c r="J1855" s="127"/>
      <c r="K1855" s="127"/>
      <c r="L1855" s="127"/>
      <c r="M1855" s="127"/>
      <c r="N1855" s="133">
        <v>0</v>
      </c>
      <c r="O1855" s="133">
        <v>188.5</v>
      </c>
      <c r="P1855" s="127" t="s">
        <v>1369</v>
      </c>
    </row>
    <row r="1856" spans="1:16" ht="51">
      <c r="A1856" s="127" t="s">
        <v>620</v>
      </c>
      <c r="B1856" s="127"/>
      <c r="C1856" s="128" t="s">
        <v>714</v>
      </c>
      <c r="D1856" s="122">
        <v>42860</v>
      </c>
      <c r="E1856" s="123" t="s">
        <v>5064</v>
      </c>
      <c r="F1856" s="123" t="s">
        <v>3</v>
      </c>
      <c r="G1856" s="123">
        <v>1498963</v>
      </c>
      <c r="H1856" s="127"/>
      <c r="I1856" s="131" t="s">
        <v>5065</v>
      </c>
      <c r="J1856" s="127"/>
      <c r="K1856" s="127"/>
      <c r="L1856" s="127"/>
      <c r="M1856" s="127"/>
      <c r="N1856" s="133">
        <v>0</v>
      </c>
      <c r="O1856" s="133">
        <v>1295.68</v>
      </c>
      <c r="P1856" s="127" t="s">
        <v>1369</v>
      </c>
    </row>
    <row r="1857" spans="1:16" ht="51">
      <c r="A1857" s="127" t="s">
        <v>620</v>
      </c>
      <c r="B1857" s="127"/>
      <c r="C1857" s="128" t="s">
        <v>714</v>
      </c>
      <c r="D1857" s="122">
        <v>42860</v>
      </c>
      <c r="E1857" s="123" t="s">
        <v>5066</v>
      </c>
      <c r="F1857" s="123" t="s">
        <v>3</v>
      </c>
      <c r="G1857" s="123">
        <v>1498996</v>
      </c>
      <c r="H1857" s="127"/>
      <c r="I1857" s="131" t="s">
        <v>5067</v>
      </c>
      <c r="J1857" s="127"/>
      <c r="K1857" s="127"/>
      <c r="L1857" s="127"/>
      <c r="M1857" s="127"/>
      <c r="N1857" s="133">
        <v>0</v>
      </c>
      <c r="O1857" s="133">
        <v>5006.8599999999997</v>
      </c>
      <c r="P1857" s="127" t="s">
        <v>1369</v>
      </c>
    </row>
    <row r="1858" spans="1:16" ht="38.25">
      <c r="A1858" s="127">
        <v>526</v>
      </c>
      <c r="B1858" s="127"/>
      <c r="C1858" s="128" t="s">
        <v>847</v>
      </c>
      <c r="D1858" s="122">
        <v>42860</v>
      </c>
      <c r="E1858" s="123" t="s">
        <v>5069</v>
      </c>
      <c r="F1858" s="123" t="s">
        <v>3</v>
      </c>
      <c r="G1858" s="123">
        <v>1499028</v>
      </c>
      <c r="H1858" s="127"/>
      <c r="I1858" s="131" t="s">
        <v>5070</v>
      </c>
      <c r="J1858" s="127"/>
      <c r="K1858" s="127"/>
      <c r="L1858" s="127"/>
      <c r="M1858" s="127"/>
      <c r="N1858" s="133">
        <v>0</v>
      </c>
      <c r="O1858" s="133">
        <v>7959.7</v>
      </c>
      <c r="P1858" s="127" t="s">
        <v>1369</v>
      </c>
    </row>
    <row r="1859" spans="1:16" ht="51">
      <c r="A1859" s="127" t="s">
        <v>620</v>
      </c>
      <c r="B1859" s="127"/>
      <c r="C1859" s="128" t="s">
        <v>714</v>
      </c>
      <c r="D1859" s="122">
        <v>42860</v>
      </c>
      <c r="E1859" s="123" t="s">
        <v>5071</v>
      </c>
      <c r="F1859" s="123" t="s">
        <v>3</v>
      </c>
      <c r="G1859" s="123">
        <v>1499051</v>
      </c>
      <c r="H1859" s="127"/>
      <c r="I1859" s="131" t="s">
        <v>5072</v>
      </c>
      <c r="J1859" s="127"/>
      <c r="K1859" s="127"/>
      <c r="L1859" s="127"/>
      <c r="M1859" s="127"/>
      <c r="N1859" s="133">
        <v>0</v>
      </c>
      <c r="O1859" s="133">
        <v>2814.23</v>
      </c>
      <c r="P1859" s="127" t="s">
        <v>1369</v>
      </c>
    </row>
    <row r="1860" spans="1:16" ht="51">
      <c r="A1860" s="127" t="s">
        <v>620</v>
      </c>
      <c r="B1860" s="127"/>
      <c r="C1860" s="128" t="s">
        <v>714</v>
      </c>
      <c r="D1860" s="122">
        <v>42860</v>
      </c>
      <c r="E1860" s="123" t="s">
        <v>5073</v>
      </c>
      <c r="F1860" s="123" t="s">
        <v>3</v>
      </c>
      <c r="G1860" s="123">
        <v>1499070</v>
      </c>
      <c r="H1860" s="127"/>
      <c r="I1860" s="131" t="s">
        <v>5074</v>
      </c>
      <c r="J1860" s="127"/>
      <c r="K1860" s="127"/>
      <c r="L1860" s="127"/>
      <c r="M1860" s="127"/>
      <c r="N1860" s="133">
        <v>0</v>
      </c>
      <c r="O1860" s="133">
        <v>1000</v>
      </c>
      <c r="P1860" s="127" t="s">
        <v>1369</v>
      </c>
    </row>
    <row r="1861" spans="1:16" ht="51">
      <c r="A1861" s="127" t="s">
        <v>620</v>
      </c>
      <c r="B1861" s="127"/>
      <c r="C1861" s="128" t="s">
        <v>714</v>
      </c>
      <c r="D1861" s="122">
        <v>42860</v>
      </c>
      <c r="E1861" s="123" t="s">
        <v>5075</v>
      </c>
      <c r="F1861" s="123" t="s">
        <v>3</v>
      </c>
      <c r="G1861" s="123">
        <v>1499080</v>
      </c>
      <c r="H1861" s="127"/>
      <c r="I1861" s="131" t="s">
        <v>5076</v>
      </c>
      <c r="J1861" s="127"/>
      <c r="K1861" s="127"/>
      <c r="L1861" s="127"/>
      <c r="M1861" s="127"/>
      <c r="N1861" s="133">
        <v>0</v>
      </c>
      <c r="O1861" s="133">
        <v>100.2</v>
      </c>
      <c r="P1861" s="127" t="s">
        <v>1369</v>
      </c>
    </row>
    <row r="1862" spans="1:16" ht="51">
      <c r="A1862" s="127" t="s">
        <v>620</v>
      </c>
      <c r="B1862" s="127"/>
      <c r="C1862" s="128" t="s">
        <v>714</v>
      </c>
      <c r="D1862" s="122">
        <v>42860</v>
      </c>
      <c r="E1862" s="123" t="s">
        <v>5077</v>
      </c>
      <c r="F1862" s="123" t="s">
        <v>3</v>
      </c>
      <c r="G1862" s="123">
        <v>1499085</v>
      </c>
      <c r="H1862" s="127"/>
      <c r="I1862" s="131" t="s">
        <v>5078</v>
      </c>
      <c r="J1862" s="127"/>
      <c r="K1862" s="127"/>
      <c r="L1862" s="127"/>
      <c r="M1862" s="127"/>
      <c r="N1862" s="133">
        <v>0</v>
      </c>
      <c r="O1862" s="133">
        <v>1749.79</v>
      </c>
      <c r="P1862" s="127" t="s">
        <v>1369</v>
      </c>
    </row>
    <row r="1863" spans="1:16" ht="51">
      <c r="A1863" s="127" t="s">
        <v>620</v>
      </c>
      <c r="B1863" s="127"/>
      <c r="C1863" s="128" t="s">
        <v>714</v>
      </c>
      <c r="D1863" s="122">
        <v>42860</v>
      </c>
      <c r="E1863" s="123" t="s">
        <v>5079</v>
      </c>
      <c r="F1863" s="123" t="s">
        <v>3</v>
      </c>
      <c r="G1863" s="123">
        <v>1499101</v>
      </c>
      <c r="H1863" s="127"/>
      <c r="I1863" s="131" t="s">
        <v>2425</v>
      </c>
      <c r="J1863" s="127"/>
      <c r="K1863" s="127"/>
      <c r="L1863" s="127"/>
      <c r="M1863" s="127"/>
      <c r="N1863" s="133">
        <v>0</v>
      </c>
      <c r="O1863" s="133">
        <v>1018</v>
      </c>
      <c r="P1863" s="127" t="s">
        <v>1369</v>
      </c>
    </row>
    <row r="1864" spans="1:16" ht="51">
      <c r="A1864" s="127" t="s">
        <v>620</v>
      </c>
      <c r="B1864" s="127"/>
      <c r="C1864" s="128" t="s">
        <v>714</v>
      </c>
      <c r="D1864" s="122">
        <v>42860</v>
      </c>
      <c r="E1864" s="123" t="s">
        <v>5080</v>
      </c>
      <c r="F1864" s="123" t="s">
        <v>3</v>
      </c>
      <c r="G1864" s="123">
        <v>1499122</v>
      </c>
      <c r="H1864" s="127"/>
      <c r="I1864" s="131" t="s">
        <v>5081</v>
      </c>
      <c r="J1864" s="127"/>
      <c r="K1864" s="127"/>
      <c r="L1864" s="127"/>
      <c r="M1864" s="127"/>
      <c r="N1864" s="133">
        <v>0</v>
      </c>
      <c r="O1864" s="133">
        <v>20000</v>
      </c>
      <c r="P1864" s="127" t="s">
        <v>1369</v>
      </c>
    </row>
    <row r="1865" spans="1:16" ht="51">
      <c r="A1865" s="127" t="s">
        <v>620</v>
      </c>
      <c r="B1865" s="127"/>
      <c r="C1865" s="128" t="s">
        <v>714</v>
      </c>
      <c r="D1865" s="122">
        <v>42860</v>
      </c>
      <c r="E1865" s="123" t="s">
        <v>5082</v>
      </c>
      <c r="F1865" s="123" t="s">
        <v>3</v>
      </c>
      <c r="G1865" s="123">
        <v>1499167</v>
      </c>
      <c r="H1865" s="127"/>
      <c r="I1865" s="131" t="s">
        <v>5083</v>
      </c>
      <c r="J1865" s="127"/>
      <c r="K1865" s="127"/>
      <c r="L1865" s="127"/>
      <c r="M1865" s="127"/>
      <c r="N1865" s="133">
        <v>0</v>
      </c>
      <c r="O1865" s="133">
        <v>1618.5</v>
      </c>
      <c r="P1865" s="127" t="s">
        <v>1369</v>
      </c>
    </row>
    <row r="1866" spans="1:16" ht="51">
      <c r="A1866" s="127">
        <v>342</v>
      </c>
      <c r="B1866" s="127"/>
      <c r="C1866" s="128" t="s">
        <v>817</v>
      </c>
      <c r="D1866" s="122">
        <v>42863</v>
      </c>
      <c r="E1866" s="123" t="s">
        <v>5084</v>
      </c>
      <c r="F1866" s="123" t="s">
        <v>3</v>
      </c>
      <c r="G1866" s="123">
        <v>1499364</v>
      </c>
      <c r="H1866" s="127"/>
      <c r="I1866" s="131" t="s">
        <v>5085</v>
      </c>
      <c r="J1866" s="127"/>
      <c r="K1866" s="127"/>
      <c r="L1866" s="127"/>
      <c r="M1866" s="127"/>
      <c r="N1866" s="133">
        <v>0</v>
      </c>
      <c r="O1866" s="133">
        <v>7.0000000000000007E-2</v>
      </c>
      <c r="P1866" s="127" t="s">
        <v>14401</v>
      </c>
    </row>
    <row r="1867" spans="1:16" ht="51">
      <c r="A1867" s="127">
        <v>163</v>
      </c>
      <c r="B1867" s="127"/>
      <c r="C1867" s="128" t="s">
        <v>749</v>
      </c>
      <c r="D1867" s="122">
        <v>42863</v>
      </c>
      <c r="E1867" s="123" t="s">
        <v>5086</v>
      </c>
      <c r="F1867" s="123" t="s">
        <v>3</v>
      </c>
      <c r="G1867" s="123">
        <v>1499421</v>
      </c>
      <c r="H1867" s="127"/>
      <c r="I1867" s="131" t="s">
        <v>5087</v>
      </c>
      <c r="J1867" s="127"/>
      <c r="K1867" s="127"/>
      <c r="L1867" s="127"/>
      <c r="M1867" s="127"/>
      <c r="N1867" s="133">
        <v>0</v>
      </c>
      <c r="O1867" s="133">
        <v>315.33</v>
      </c>
      <c r="P1867" s="127" t="s">
        <v>1369</v>
      </c>
    </row>
    <row r="1868" spans="1:16" ht="51">
      <c r="A1868" s="127" t="s">
        <v>620</v>
      </c>
      <c r="B1868" s="127"/>
      <c r="C1868" s="128" t="s">
        <v>714</v>
      </c>
      <c r="D1868" s="122">
        <v>42863</v>
      </c>
      <c r="E1868" s="123" t="s">
        <v>5088</v>
      </c>
      <c r="F1868" s="123" t="s">
        <v>3</v>
      </c>
      <c r="G1868" s="123">
        <v>1499331</v>
      </c>
      <c r="H1868" s="127"/>
      <c r="I1868" s="131" t="s">
        <v>5089</v>
      </c>
      <c r="J1868" s="127"/>
      <c r="K1868" s="127"/>
      <c r="L1868" s="127"/>
      <c r="M1868" s="127"/>
      <c r="N1868" s="133">
        <v>0</v>
      </c>
      <c r="O1868" s="133">
        <v>2976.59</v>
      </c>
      <c r="P1868" s="127" t="s">
        <v>1369</v>
      </c>
    </row>
    <row r="1869" spans="1:16" ht="51">
      <c r="A1869" s="127" t="s">
        <v>620</v>
      </c>
      <c r="B1869" s="127"/>
      <c r="C1869" s="128" t="s">
        <v>714</v>
      </c>
      <c r="D1869" s="122">
        <v>42863</v>
      </c>
      <c r="E1869" s="123" t="s">
        <v>5090</v>
      </c>
      <c r="F1869" s="123" t="s">
        <v>3</v>
      </c>
      <c r="G1869" s="123">
        <v>1499332</v>
      </c>
      <c r="H1869" s="127"/>
      <c r="I1869" s="131" t="s">
        <v>5091</v>
      </c>
      <c r="J1869" s="127"/>
      <c r="K1869" s="127"/>
      <c r="L1869" s="127"/>
      <c r="M1869" s="127"/>
      <c r="N1869" s="133">
        <v>0</v>
      </c>
      <c r="O1869" s="133">
        <v>3464.34</v>
      </c>
      <c r="P1869" s="127" t="s">
        <v>1369</v>
      </c>
    </row>
    <row r="1870" spans="1:16" ht="51">
      <c r="A1870" s="127" t="s">
        <v>620</v>
      </c>
      <c r="B1870" s="127"/>
      <c r="C1870" s="128" t="s">
        <v>714</v>
      </c>
      <c r="D1870" s="122">
        <v>42863</v>
      </c>
      <c r="E1870" s="123" t="s">
        <v>5092</v>
      </c>
      <c r="F1870" s="123" t="s">
        <v>3</v>
      </c>
      <c r="G1870" s="123">
        <v>1499342</v>
      </c>
      <c r="H1870" s="127"/>
      <c r="I1870" s="131" t="s">
        <v>2900</v>
      </c>
      <c r="J1870" s="127"/>
      <c r="K1870" s="127"/>
      <c r="L1870" s="127"/>
      <c r="M1870" s="127"/>
      <c r="N1870" s="133">
        <v>0</v>
      </c>
      <c r="O1870" s="133">
        <v>1016</v>
      </c>
      <c r="P1870" s="127" t="s">
        <v>1369</v>
      </c>
    </row>
    <row r="1871" spans="1:16" ht="38.25">
      <c r="A1871" s="127">
        <v>70</v>
      </c>
      <c r="B1871" s="127"/>
      <c r="C1871" s="128" t="s">
        <v>706</v>
      </c>
      <c r="D1871" s="122">
        <v>42863</v>
      </c>
      <c r="E1871" s="123" t="s">
        <v>5093</v>
      </c>
      <c r="F1871" s="123" t="s">
        <v>3</v>
      </c>
      <c r="G1871" s="123">
        <v>1499400</v>
      </c>
      <c r="H1871" s="127"/>
      <c r="I1871" s="131" t="s">
        <v>5094</v>
      </c>
      <c r="J1871" s="127"/>
      <c r="K1871" s="127"/>
      <c r="L1871" s="127"/>
      <c r="M1871" s="127"/>
      <c r="N1871" s="133">
        <v>0</v>
      </c>
      <c r="O1871" s="133">
        <v>856.74</v>
      </c>
      <c r="P1871" s="127" t="s">
        <v>1369</v>
      </c>
    </row>
    <row r="1872" spans="1:16" ht="38.25">
      <c r="A1872" s="127">
        <v>70</v>
      </c>
      <c r="B1872" s="127"/>
      <c r="C1872" s="128" t="s">
        <v>706</v>
      </c>
      <c r="D1872" s="122">
        <v>42863</v>
      </c>
      <c r="E1872" s="123" t="s">
        <v>5095</v>
      </c>
      <c r="F1872" s="123" t="s">
        <v>3</v>
      </c>
      <c r="G1872" s="123">
        <v>1499403</v>
      </c>
      <c r="H1872" s="127"/>
      <c r="I1872" s="131" t="s">
        <v>5094</v>
      </c>
      <c r="J1872" s="127"/>
      <c r="K1872" s="127"/>
      <c r="L1872" s="127"/>
      <c r="M1872" s="127"/>
      <c r="N1872" s="133">
        <v>0</v>
      </c>
      <c r="O1872" s="133">
        <v>762.1</v>
      </c>
      <c r="P1872" s="127" t="s">
        <v>1369</v>
      </c>
    </row>
    <row r="1873" spans="1:16" ht="51">
      <c r="A1873" s="127" t="s">
        <v>620</v>
      </c>
      <c r="B1873" s="127"/>
      <c r="C1873" s="128" t="s">
        <v>714</v>
      </c>
      <c r="D1873" s="122">
        <v>42863</v>
      </c>
      <c r="E1873" s="123" t="s">
        <v>5096</v>
      </c>
      <c r="F1873" s="123" t="s">
        <v>3</v>
      </c>
      <c r="G1873" s="123">
        <v>1499405</v>
      </c>
      <c r="H1873" s="127"/>
      <c r="I1873" s="131" t="s">
        <v>5097</v>
      </c>
      <c r="J1873" s="127"/>
      <c r="K1873" s="127"/>
      <c r="L1873" s="127"/>
      <c r="M1873" s="127"/>
      <c r="N1873" s="133">
        <v>0</v>
      </c>
      <c r="O1873" s="133">
        <v>50000</v>
      </c>
      <c r="P1873" s="127" t="s">
        <v>1369</v>
      </c>
    </row>
    <row r="1874" spans="1:16" ht="51">
      <c r="A1874" s="127" t="s">
        <v>620</v>
      </c>
      <c r="B1874" s="127"/>
      <c r="C1874" s="128" t="s">
        <v>714</v>
      </c>
      <c r="D1874" s="122">
        <v>42863</v>
      </c>
      <c r="E1874" s="123" t="s">
        <v>5098</v>
      </c>
      <c r="F1874" s="123" t="s">
        <v>3</v>
      </c>
      <c r="G1874" s="123">
        <v>1499455</v>
      </c>
      <c r="H1874" s="127"/>
      <c r="I1874" s="131" t="s">
        <v>5099</v>
      </c>
      <c r="J1874" s="127"/>
      <c r="K1874" s="127"/>
      <c r="L1874" s="127"/>
      <c r="M1874" s="127"/>
      <c r="N1874" s="133">
        <v>0</v>
      </c>
      <c r="O1874" s="133">
        <v>97</v>
      </c>
      <c r="P1874" s="127" t="s">
        <v>1369</v>
      </c>
    </row>
    <row r="1875" spans="1:16" ht="51">
      <c r="A1875" s="127" t="s">
        <v>620</v>
      </c>
      <c r="B1875" s="127"/>
      <c r="C1875" s="128" t="s">
        <v>714</v>
      </c>
      <c r="D1875" s="122">
        <v>42863</v>
      </c>
      <c r="E1875" s="123" t="s">
        <v>5100</v>
      </c>
      <c r="F1875" s="123" t="s">
        <v>3</v>
      </c>
      <c r="G1875" s="123">
        <v>1499496</v>
      </c>
      <c r="H1875" s="127"/>
      <c r="I1875" s="131" t="s">
        <v>1322</v>
      </c>
      <c r="J1875" s="127"/>
      <c r="K1875" s="127"/>
      <c r="L1875" s="127"/>
      <c r="M1875" s="127"/>
      <c r="N1875" s="133">
        <v>0</v>
      </c>
      <c r="O1875" s="133">
        <v>1500</v>
      </c>
      <c r="P1875" s="127" t="s">
        <v>1369</v>
      </c>
    </row>
    <row r="1876" spans="1:16" ht="51">
      <c r="A1876" s="127" t="s">
        <v>620</v>
      </c>
      <c r="B1876" s="127"/>
      <c r="C1876" s="128" t="s">
        <v>714</v>
      </c>
      <c r="D1876" s="122">
        <v>42863</v>
      </c>
      <c r="E1876" s="123" t="s">
        <v>5101</v>
      </c>
      <c r="F1876" s="123" t="s">
        <v>3</v>
      </c>
      <c r="G1876" s="123">
        <v>1499515</v>
      </c>
      <c r="H1876" s="127"/>
      <c r="I1876" s="131" t="s">
        <v>4745</v>
      </c>
      <c r="J1876" s="127"/>
      <c r="K1876" s="127"/>
      <c r="L1876" s="127"/>
      <c r="M1876" s="127"/>
      <c r="N1876" s="133">
        <v>0</v>
      </c>
      <c r="O1876" s="133">
        <v>3400</v>
      </c>
      <c r="P1876" s="127" t="s">
        <v>1369</v>
      </c>
    </row>
    <row r="1877" spans="1:16" ht="38.25">
      <c r="A1877" s="127">
        <v>16</v>
      </c>
      <c r="B1877" s="127"/>
      <c r="C1877" s="128" t="s">
        <v>693</v>
      </c>
      <c r="D1877" s="122">
        <v>42863</v>
      </c>
      <c r="E1877" s="123" t="s">
        <v>5102</v>
      </c>
      <c r="F1877" s="123" t="s">
        <v>3</v>
      </c>
      <c r="G1877" s="123">
        <v>1499516</v>
      </c>
      <c r="H1877" s="127"/>
      <c r="I1877" s="131" t="s">
        <v>5103</v>
      </c>
      <c r="J1877" s="127"/>
      <c r="K1877" s="127"/>
      <c r="L1877" s="127"/>
      <c r="M1877" s="127"/>
      <c r="N1877" s="133">
        <v>0</v>
      </c>
      <c r="O1877" s="133">
        <v>5699</v>
      </c>
      <c r="P1877" s="127" t="s">
        <v>1369</v>
      </c>
    </row>
    <row r="1878" spans="1:16" ht="51">
      <c r="A1878" s="127" t="s">
        <v>620</v>
      </c>
      <c r="B1878" s="127"/>
      <c r="C1878" s="128" t="s">
        <v>714</v>
      </c>
      <c r="D1878" s="122">
        <v>42863</v>
      </c>
      <c r="E1878" s="123" t="s">
        <v>5104</v>
      </c>
      <c r="F1878" s="123" t="s">
        <v>3</v>
      </c>
      <c r="G1878" s="123">
        <v>1499558</v>
      </c>
      <c r="H1878" s="127"/>
      <c r="I1878" s="131" t="s">
        <v>5105</v>
      </c>
      <c r="J1878" s="127"/>
      <c r="K1878" s="127"/>
      <c r="L1878" s="127"/>
      <c r="M1878" s="127"/>
      <c r="N1878" s="133">
        <v>0</v>
      </c>
      <c r="O1878" s="133">
        <v>5800.4000000000005</v>
      </c>
      <c r="P1878" s="127" t="s">
        <v>1369</v>
      </c>
    </row>
    <row r="1879" spans="1:16" ht="51">
      <c r="A1879" s="127" t="s">
        <v>620</v>
      </c>
      <c r="B1879" s="127"/>
      <c r="C1879" s="128" t="s">
        <v>714</v>
      </c>
      <c r="D1879" s="122">
        <v>42863</v>
      </c>
      <c r="E1879" s="123" t="s">
        <v>5106</v>
      </c>
      <c r="F1879" s="123" t="s">
        <v>3</v>
      </c>
      <c r="G1879" s="123">
        <v>1499562</v>
      </c>
      <c r="H1879" s="127"/>
      <c r="I1879" s="131" t="s">
        <v>5107</v>
      </c>
      <c r="J1879" s="127"/>
      <c r="K1879" s="127"/>
      <c r="L1879" s="127"/>
      <c r="M1879" s="127"/>
      <c r="N1879" s="133">
        <v>0</v>
      </c>
      <c r="O1879" s="133">
        <v>1968.57</v>
      </c>
      <c r="P1879" s="127" t="s">
        <v>1369</v>
      </c>
    </row>
    <row r="1880" spans="1:16" ht="51">
      <c r="A1880" s="127" t="s">
        <v>620</v>
      </c>
      <c r="B1880" s="127"/>
      <c r="C1880" s="128" t="s">
        <v>714</v>
      </c>
      <c r="D1880" s="122">
        <v>42864</v>
      </c>
      <c r="E1880" s="123" t="s">
        <v>5108</v>
      </c>
      <c r="F1880" s="123" t="s">
        <v>3</v>
      </c>
      <c r="G1880" s="123">
        <v>1499807</v>
      </c>
      <c r="H1880" s="127"/>
      <c r="I1880" s="131" t="s">
        <v>5109</v>
      </c>
      <c r="J1880" s="127"/>
      <c r="K1880" s="127"/>
      <c r="L1880" s="127"/>
      <c r="M1880" s="127"/>
      <c r="N1880" s="133">
        <v>0</v>
      </c>
      <c r="O1880" s="133">
        <v>5846.02</v>
      </c>
      <c r="P1880" s="127" t="s">
        <v>1369</v>
      </c>
    </row>
    <row r="1881" spans="1:16" ht="51">
      <c r="A1881" s="127" t="s">
        <v>620</v>
      </c>
      <c r="B1881" s="127"/>
      <c r="C1881" s="128" t="s">
        <v>714</v>
      </c>
      <c r="D1881" s="122">
        <v>42864</v>
      </c>
      <c r="E1881" s="123" t="s">
        <v>5110</v>
      </c>
      <c r="F1881" s="123" t="s">
        <v>3</v>
      </c>
      <c r="G1881" s="123">
        <v>1499808</v>
      </c>
      <c r="H1881" s="127"/>
      <c r="I1881" s="131" t="s">
        <v>5111</v>
      </c>
      <c r="J1881" s="127"/>
      <c r="K1881" s="127"/>
      <c r="L1881" s="127"/>
      <c r="M1881" s="127"/>
      <c r="N1881" s="133">
        <v>0</v>
      </c>
      <c r="O1881" s="133">
        <v>97</v>
      </c>
      <c r="P1881" s="127" t="s">
        <v>1369</v>
      </c>
    </row>
    <row r="1882" spans="1:16" ht="51">
      <c r="A1882" s="127" t="s">
        <v>620</v>
      </c>
      <c r="B1882" s="127"/>
      <c r="C1882" s="128" t="s">
        <v>714</v>
      </c>
      <c r="D1882" s="122">
        <v>42864</v>
      </c>
      <c r="E1882" s="123" t="s">
        <v>5112</v>
      </c>
      <c r="F1882" s="123" t="s">
        <v>3</v>
      </c>
      <c r="G1882" s="123">
        <v>1499810</v>
      </c>
      <c r="H1882" s="127"/>
      <c r="I1882" s="131" t="s">
        <v>5113</v>
      </c>
      <c r="J1882" s="127"/>
      <c r="K1882" s="127"/>
      <c r="L1882" s="127"/>
      <c r="M1882" s="127"/>
      <c r="N1882" s="133">
        <v>0</v>
      </c>
      <c r="O1882" s="133">
        <v>6765.1500000000005</v>
      </c>
      <c r="P1882" s="127" t="s">
        <v>1369</v>
      </c>
    </row>
    <row r="1883" spans="1:16" ht="63.75">
      <c r="A1883" s="127">
        <v>86</v>
      </c>
      <c r="B1883" s="127"/>
      <c r="C1883" s="128" t="s">
        <v>711</v>
      </c>
      <c r="D1883" s="122">
        <v>42864</v>
      </c>
      <c r="E1883" s="123" t="s">
        <v>5114</v>
      </c>
      <c r="F1883" s="123" t="s">
        <v>3</v>
      </c>
      <c r="G1883" s="123">
        <v>1499815</v>
      </c>
      <c r="H1883" s="127"/>
      <c r="I1883" s="131" t="s">
        <v>5115</v>
      </c>
      <c r="J1883" s="127"/>
      <c r="K1883" s="127"/>
      <c r="L1883" s="127"/>
      <c r="M1883" s="127"/>
      <c r="N1883" s="133">
        <v>0</v>
      </c>
      <c r="O1883" s="133">
        <v>193697</v>
      </c>
      <c r="P1883" s="127" t="s">
        <v>1369</v>
      </c>
    </row>
    <row r="1884" spans="1:16" ht="51">
      <c r="A1884" s="127">
        <v>16</v>
      </c>
      <c r="B1884" s="127"/>
      <c r="C1884" s="128" t="s">
        <v>693</v>
      </c>
      <c r="D1884" s="122">
        <v>42864</v>
      </c>
      <c r="E1884" s="123" t="s">
        <v>5116</v>
      </c>
      <c r="F1884" s="123" t="s">
        <v>3</v>
      </c>
      <c r="G1884" s="123">
        <v>1499829</v>
      </c>
      <c r="H1884" s="127"/>
      <c r="I1884" s="131" t="s">
        <v>5117</v>
      </c>
      <c r="J1884" s="127"/>
      <c r="K1884" s="127"/>
      <c r="L1884" s="127"/>
      <c r="M1884" s="127"/>
      <c r="N1884" s="133">
        <v>0</v>
      </c>
      <c r="O1884" s="133">
        <v>2727</v>
      </c>
      <c r="P1884" s="127" t="s">
        <v>1369</v>
      </c>
    </row>
    <row r="1885" spans="1:16" ht="51">
      <c r="A1885" s="127">
        <v>222</v>
      </c>
      <c r="B1885" s="127"/>
      <c r="C1885" s="128" t="s">
        <v>765</v>
      </c>
      <c r="D1885" s="122">
        <v>42864</v>
      </c>
      <c r="E1885" s="123" t="s">
        <v>5118</v>
      </c>
      <c r="F1885" s="123" t="s">
        <v>3</v>
      </c>
      <c r="G1885" s="123">
        <v>1499890</v>
      </c>
      <c r="H1885" s="127"/>
      <c r="I1885" s="131" t="s">
        <v>5119</v>
      </c>
      <c r="J1885" s="127"/>
      <c r="K1885" s="127"/>
      <c r="L1885" s="127"/>
      <c r="M1885" s="127"/>
      <c r="N1885" s="133">
        <v>0</v>
      </c>
      <c r="O1885" s="133">
        <v>204712.73</v>
      </c>
      <c r="P1885" s="127" t="s">
        <v>1369</v>
      </c>
    </row>
    <row r="1886" spans="1:16" ht="51">
      <c r="A1886" s="127">
        <v>290</v>
      </c>
      <c r="B1886" s="127"/>
      <c r="C1886" s="128" t="s">
        <v>794</v>
      </c>
      <c r="D1886" s="122">
        <v>42864</v>
      </c>
      <c r="E1886" s="123" t="s">
        <v>5120</v>
      </c>
      <c r="F1886" s="123" t="s">
        <v>3</v>
      </c>
      <c r="G1886" s="123">
        <v>1499905</v>
      </c>
      <c r="H1886" s="127"/>
      <c r="I1886" s="131" t="s">
        <v>5121</v>
      </c>
      <c r="J1886" s="127"/>
      <c r="K1886" s="127"/>
      <c r="L1886" s="127"/>
      <c r="M1886" s="127"/>
      <c r="N1886" s="133">
        <v>0</v>
      </c>
      <c r="O1886" s="133">
        <v>42418.38</v>
      </c>
      <c r="P1886" s="127" t="s">
        <v>1369</v>
      </c>
    </row>
    <row r="1887" spans="1:16" ht="51">
      <c r="A1887" s="127">
        <v>290</v>
      </c>
      <c r="B1887" s="127"/>
      <c r="C1887" s="128" t="s">
        <v>794</v>
      </c>
      <c r="D1887" s="122">
        <v>42864</v>
      </c>
      <c r="E1887" s="123" t="s">
        <v>5122</v>
      </c>
      <c r="F1887" s="123" t="s">
        <v>3</v>
      </c>
      <c r="G1887" s="123">
        <v>1499909</v>
      </c>
      <c r="H1887" s="127"/>
      <c r="I1887" s="131" t="s">
        <v>5123</v>
      </c>
      <c r="J1887" s="127"/>
      <c r="K1887" s="127"/>
      <c r="L1887" s="127"/>
      <c r="M1887" s="127"/>
      <c r="N1887" s="133">
        <v>0</v>
      </c>
      <c r="O1887" s="133">
        <v>1317</v>
      </c>
      <c r="P1887" s="127" t="s">
        <v>1369</v>
      </c>
    </row>
    <row r="1888" spans="1:16" ht="51">
      <c r="A1888" s="127" t="s">
        <v>620</v>
      </c>
      <c r="B1888" s="127"/>
      <c r="C1888" s="128" t="s">
        <v>714</v>
      </c>
      <c r="D1888" s="122">
        <v>42864</v>
      </c>
      <c r="E1888" s="123" t="s">
        <v>5124</v>
      </c>
      <c r="F1888" s="123" t="s">
        <v>3</v>
      </c>
      <c r="G1888" s="123">
        <v>1499800</v>
      </c>
      <c r="H1888" s="127"/>
      <c r="I1888" s="131" t="s">
        <v>5125</v>
      </c>
      <c r="J1888" s="127"/>
      <c r="K1888" s="127"/>
      <c r="L1888" s="127"/>
      <c r="M1888" s="127"/>
      <c r="N1888" s="133">
        <v>0</v>
      </c>
      <c r="O1888" s="133">
        <v>4395.26</v>
      </c>
      <c r="P1888" s="127" t="s">
        <v>1369</v>
      </c>
    </row>
    <row r="1889" spans="1:16" ht="51">
      <c r="A1889" s="127" t="s">
        <v>620</v>
      </c>
      <c r="B1889" s="127"/>
      <c r="C1889" s="128" t="s">
        <v>714</v>
      </c>
      <c r="D1889" s="122">
        <v>42864</v>
      </c>
      <c r="E1889" s="123" t="s">
        <v>5126</v>
      </c>
      <c r="F1889" s="123" t="s">
        <v>3</v>
      </c>
      <c r="G1889" s="123">
        <v>1499803</v>
      </c>
      <c r="H1889" s="127"/>
      <c r="I1889" s="131" t="s">
        <v>5127</v>
      </c>
      <c r="J1889" s="127"/>
      <c r="K1889" s="127"/>
      <c r="L1889" s="127"/>
      <c r="M1889" s="127"/>
      <c r="N1889" s="133">
        <v>0</v>
      </c>
      <c r="O1889" s="133">
        <v>4395.26</v>
      </c>
      <c r="P1889" s="127" t="s">
        <v>1369</v>
      </c>
    </row>
    <row r="1890" spans="1:16" ht="38.25">
      <c r="A1890" s="127">
        <v>526</v>
      </c>
      <c r="B1890" s="127"/>
      <c r="C1890" s="128" t="s">
        <v>847</v>
      </c>
      <c r="D1890" s="122">
        <v>42864</v>
      </c>
      <c r="E1890" s="123" t="s">
        <v>5129</v>
      </c>
      <c r="F1890" s="123" t="s">
        <v>3</v>
      </c>
      <c r="G1890" s="123">
        <v>1499827</v>
      </c>
      <c r="H1890" s="127"/>
      <c r="I1890" s="131" t="s">
        <v>5130</v>
      </c>
      <c r="J1890" s="127"/>
      <c r="K1890" s="127"/>
      <c r="L1890" s="127"/>
      <c r="M1890" s="127"/>
      <c r="N1890" s="133">
        <v>0</v>
      </c>
      <c r="O1890" s="133">
        <v>959</v>
      </c>
      <c r="P1890" s="127" t="s">
        <v>1369</v>
      </c>
    </row>
    <row r="1891" spans="1:16" ht="38.25">
      <c r="A1891" s="127">
        <v>526</v>
      </c>
      <c r="B1891" s="127"/>
      <c r="C1891" s="128" t="s">
        <v>847</v>
      </c>
      <c r="D1891" s="122">
        <v>42864</v>
      </c>
      <c r="E1891" s="123" t="s">
        <v>5131</v>
      </c>
      <c r="F1891" s="123" t="s">
        <v>3</v>
      </c>
      <c r="G1891" s="123">
        <v>1499877</v>
      </c>
      <c r="H1891" s="127"/>
      <c r="I1891" s="131" t="s">
        <v>5132</v>
      </c>
      <c r="J1891" s="127"/>
      <c r="K1891" s="127"/>
      <c r="L1891" s="127"/>
      <c r="M1891" s="127"/>
      <c r="N1891" s="133">
        <v>0</v>
      </c>
      <c r="O1891" s="133">
        <v>45</v>
      </c>
      <c r="P1891" s="127" t="s">
        <v>1369</v>
      </c>
    </row>
    <row r="1892" spans="1:16" ht="51">
      <c r="A1892" s="127">
        <v>222</v>
      </c>
      <c r="B1892" s="127"/>
      <c r="C1892" s="128" t="s">
        <v>765</v>
      </c>
      <c r="D1892" s="122">
        <v>42864</v>
      </c>
      <c r="E1892" s="123" t="s">
        <v>5133</v>
      </c>
      <c r="F1892" s="123" t="s">
        <v>3</v>
      </c>
      <c r="G1892" s="123">
        <v>1499887</v>
      </c>
      <c r="H1892" s="127"/>
      <c r="I1892" s="131" t="s">
        <v>5134</v>
      </c>
      <c r="J1892" s="127"/>
      <c r="K1892" s="127"/>
      <c r="L1892" s="127"/>
      <c r="M1892" s="127"/>
      <c r="N1892" s="133">
        <v>0</v>
      </c>
      <c r="O1892" s="133">
        <v>25.5</v>
      </c>
      <c r="P1892" s="127" t="s">
        <v>1369</v>
      </c>
    </row>
    <row r="1893" spans="1:16" ht="51">
      <c r="A1893" s="127" t="s">
        <v>620</v>
      </c>
      <c r="B1893" s="127"/>
      <c r="C1893" s="128" t="s">
        <v>714</v>
      </c>
      <c r="D1893" s="122">
        <v>42864</v>
      </c>
      <c r="E1893" s="123" t="s">
        <v>5135</v>
      </c>
      <c r="F1893" s="123" t="s">
        <v>3</v>
      </c>
      <c r="G1893" s="123">
        <v>1499895</v>
      </c>
      <c r="H1893" s="127"/>
      <c r="I1893" s="131" t="s">
        <v>5136</v>
      </c>
      <c r="J1893" s="127"/>
      <c r="K1893" s="127"/>
      <c r="L1893" s="127"/>
      <c r="M1893" s="127"/>
      <c r="N1893" s="133">
        <v>0</v>
      </c>
      <c r="O1893" s="133">
        <v>2590.88</v>
      </c>
      <c r="P1893" s="127" t="s">
        <v>1369</v>
      </c>
    </row>
    <row r="1894" spans="1:16" ht="38.25">
      <c r="A1894" s="127">
        <v>526</v>
      </c>
      <c r="B1894" s="127"/>
      <c r="C1894" s="128" t="s">
        <v>847</v>
      </c>
      <c r="D1894" s="122">
        <v>42864</v>
      </c>
      <c r="E1894" s="123" t="s">
        <v>5137</v>
      </c>
      <c r="F1894" s="123" t="s">
        <v>3</v>
      </c>
      <c r="G1894" s="123">
        <v>1499933</v>
      </c>
      <c r="H1894" s="127"/>
      <c r="I1894" s="131" t="s">
        <v>5138</v>
      </c>
      <c r="J1894" s="127"/>
      <c r="K1894" s="127"/>
      <c r="L1894" s="127"/>
      <c r="M1894" s="127"/>
      <c r="N1894" s="133">
        <v>0</v>
      </c>
      <c r="O1894" s="133">
        <v>15</v>
      </c>
      <c r="P1894" s="127" t="s">
        <v>1369</v>
      </c>
    </row>
    <row r="1895" spans="1:16" ht="51">
      <c r="A1895" s="127" t="s">
        <v>620</v>
      </c>
      <c r="B1895" s="127"/>
      <c r="C1895" s="128" t="s">
        <v>714</v>
      </c>
      <c r="D1895" s="122">
        <v>42864</v>
      </c>
      <c r="E1895" s="123" t="s">
        <v>5139</v>
      </c>
      <c r="F1895" s="123" t="s">
        <v>3</v>
      </c>
      <c r="G1895" s="123">
        <v>1499962</v>
      </c>
      <c r="H1895" s="127"/>
      <c r="I1895" s="131" t="s">
        <v>5140</v>
      </c>
      <c r="J1895" s="127"/>
      <c r="K1895" s="127"/>
      <c r="L1895" s="127"/>
      <c r="M1895" s="127"/>
      <c r="N1895" s="133">
        <v>0</v>
      </c>
      <c r="O1895" s="133">
        <v>1446.8</v>
      </c>
      <c r="P1895" s="127" t="s">
        <v>1369</v>
      </c>
    </row>
    <row r="1896" spans="1:16" ht="38.25">
      <c r="A1896" s="127">
        <v>35</v>
      </c>
      <c r="B1896" s="127"/>
      <c r="C1896" s="128" t="s">
        <v>697</v>
      </c>
      <c r="D1896" s="122">
        <v>42864</v>
      </c>
      <c r="E1896" s="123" t="s">
        <v>5141</v>
      </c>
      <c r="F1896" s="123" t="s">
        <v>3</v>
      </c>
      <c r="G1896" s="123">
        <v>1499973</v>
      </c>
      <c r="H1896" s="127"/>
      <c r="I1896" s="131" t="s">
        <v>5142</v>
      </c>
      <c r="J1896" s="127"/>
      <c r="K1896" s="127"/>
      <c r="L1896" s="127"/>
      <c r="M1896" s="127"/>
      <c r="N1896" s="133">
        <v>0</v>
      </c>
      <c r="O1896" s="133">
        <v>95</v>
      </c>
      <c r="P1896" s="127" t="s">
        <v>1369</v>
      </c>
    </row>
    <row r="1897" spans="1:16" ht="51">
      <c r="A1897" s="127">
        <v>46</v>
      </c>
      <c r="B1897" s="127"/>
      <c r="C1897" s="128" t="s">
        <v>699</v>
      </c>
      <c r="D1897" s="122">
        <v>42864</v>
      </c>
      <c r="E1897" s="123" t="s">
        <v>5144</v>
      </c>
      <c r="F1897" s="123" t="s">
        <v>3</v>
      </c>
      <c r="G1897" s="123">
        <v>1499998</v>
      </c>
      <c r="H1897" s="127"/>
      <c r="I1897" s="131" t="s">
        <v>5145</v>
      </c>
      <c r="J1897" s="127"/>
      <c r="K1897" s="127"/>
      <c r="L1897" s="127"/>
      <c r="M1897" s="127"/>
      <c r="N1897" s="133">
        <v>0</v>
      </c>
      <c r="O1897" s="133">
        <v>696.2</v>
      </c>
      <c r="P1897" s="127" t="s">
        <v>1369</v>
      </c>
    </row>
    <row r="1898" spans="1:16" ht="51">
      <c r="A1898" s="127">
        <v>35</v>
      </c>
      <c r="B1898" s="127"/>
      <c r="C1898" s="128" t="s">
        <v>697</v>
      </c>
      <c r="D1898" s="122">
        <v>42864</v>
      </c>
      <c r="E1898" s="123" t="s">
        <v>5146</v>
      </c>
      <c r="F1898" s="123" t="s">
        <v>3</v>
      </c>
      <c r="G1898" s="123">
        <v>1500071</v>
      </c>
      <c r="H1898" s="127"/>
      <c r="I1898" s="131" t="s">
        <v>5147</v>
      </c>
      <c r="J1898" s="127"/>
      <c r="K1898" s="127"/>
      <c r="L1898" s="127"/>
      <c r="M1898" s="127"/>
      <c r="N1898" s="133">
        <v>0</v>
      </c>
      <c r="O1898" s="133">
        <v>371</v>
      </c>
      <c r="P1898" s="127" t="s">
        <v>1369</v>
      </c>
    </row>
    <row r="1899" spans="1:16" ht="51">
      <c r="A1899" s="127" t="s">
        <v>620</v>
      </c>
      <c r="B1899" s="127"/>
      <c r="C1899" s="128" t="s">
        <v>714</v>
      </c>
      <c r="D1899" s="122">
        <v>42864</v>
      </c>
      <c r="E1899" s="123" t="s">
        <v>5148</v>
      </c>
      <c r="F1899" s="123" t="s">
        <v>3</v>
      </c>
      <c r="G1899" s="123">
        <v>1500079</v>
      </c>
      <c r="H1899" s="127"/>
      <c r="I1899" s="131" t="s">
        <v>2429</v>
      </c>
      <c r="J1899" s="127"/>
      <c r="K1899" s="127"/>
      <c r="L1899" s="127"/>
      <c r="M1899" s="127"/>
      <c r="N1899" s="133">
        <v>0</v>
      </c>
      <c r="O1899" s="133">
        <v>244.34</v>
      </c>
      <c r="P1899" s="127" t="s">
        <v>1369</v>
      </c>
    </row>
    <row r="1900" spans="1:16" ht="51">
      <c r="A1900" s="127" t="s">
        <v>627</v>
      </c>
      <c r="B1900" s="127"/>
      <c r="C1900" s="128" t="s">
        <v>1235</v>
      </c>
      <c r="D1900" s="122">
        <v>42865</v>
      </c>
      <c r="E1900" s="123" t="s">
        <v>5149</v>
      </c>
      <c r="F1900" s="123" t="s">
        <v>3</v>
      </c>
      <c r="G1900" s="123">
        <v>1500254</v>
      </c>
      <c r="H1900" s="127"/>
      <c r="I1900" s="131" t="s">
        <v>5150</v>
      </c>
      <c r="J1900" s="127"/>
      <c r="K1900" s="127"/>
      <c r="L1900" s="127"/>
      <c r="M1900" s="127"/>
      <c r="N1900" s="133">
        <v>0</v>
      </c>
      <c r="O1900" s="133">
        <v>4103.4400000000005</v>
      </c>
      <c r="P1900" s="127" t="s">
        <v>1369</v>
      </c>
    </row>
    <row r="1901" spans="1:16" ht="63.75">
      <c r="A1901" s="127" t="s">
        <v>620</v>
      </c>
      <c r="B1901" s="127"/>
      <c r="C1901" s="128" t="s">
        <v>714</v>
      </c>
      <c r="D1901" s="122">
        <v>42865</v>
      </c>
      <c r="E1901" s="123" t="s">
        <v>5151</v>
      </c>
      <c r="F1901" s="123" t="s">
        <v>3</v>
      </c>
      <c r="G1901" s="123">
        <v>1500323</v>
      </c>
      <c r="H1901" s="127"/>
      <c r="I1901" s="131" t="s">
        <v>5152</v>
      </c>
      <c r="J1901" s="127"/>
      <c r="K1901" s="127"/>
      <c r="L1901" s="127"/>
      <c r="M1901" s="127"/>
      <c r="N1901" s="133">
        <v>0</v>
      </c>
      <c r="O1901" s="133">
        <v>6075.6900000000005</v>
      </c>
      <c r="P1901" s="127" t="s">
        <v>1369</v>
      </c>
    </row>
    <row r="1902" spans="1:16" ht="38.25">
      <c r="A1902" s="127">
        <v>203</v>
      </c>
      <c r="B1902" s="127"/>
      <c r="C1902" s="128" t="s">
        <v>758</v>
      </c>
      <c r="D1902" s="122">
        <v>42865</v>
      </c>
      <c r="E1902" s="123" t="s">
        <v>5153</v>
      </c>
      <c r="F1902" s="123" t="s">
        <v>3</v>
      </c>
      <c r="G1902" s="123">
        <v>1500228</v>
      </c>
      <c r="H1902" s="127"/>
      <c r="I1902" s="131" t="s">
        <v>5154</v>
      </c>
      <c r="J1902" s="127"/>
      <c r="K1902" s="127"/>
      <c r="L1902" s="127"/>
      <c r="M1902" s="127"/>
      <c r="N1902" s="133">
        <v>0</v>
      </c>
      <c r="O1902" s="133">
        <v>341</v>
      </c>
      <c r="P1902" s="127" t="s">
        <v>1369</v>
      </c>
    </row>
    <row r="1903" spans="1:16" ht="38.25">
      <c r="A1903" s="127">
        <v>203</v>
      </c>
      <c r="B1903" s="127"/>
      <c r="C1903" s="128" t="s">
        <v>758</v>
      </c>
      <c r="D1903" s="122">
        <v>42865</v>
      </c>
      <c r="E1903" s="123" t="s">
        <v>5155</v>
      </c>
      <c r="F1903" s="123" t="s">
        <v>3</v>
      </c>
      <c r="G1903" s="123">
        <v>1500229</v>
      </c>
      <c r="H1903" s="127"/>
      <c r="I1903" s="131" t="s">
        <v>5156</v>
      </c>
      <c r="J1903" s="127"/>
      <c r="K1903" s="127"/>
      <c r="L1903" s="127"/>
      <c r="M1903" s="127"/>
      <c r="N1903" s="133">
        <v>0</v>
      </c>
      <c r="O1903" s="133">
        <v>341</v>
      </c>
      <c r="P1903" s="127" t="s">
        <v>1369</v>
      </c>
    </row>
    <row r="1904" spans="1:16" ht="51">
      <c r="A1904" s="127">
        <v>594</v>
      </c>
      <c r="B1904" s="127"/>
      <c r="C1904" s="128" t="s">
        <v>113</v>
      </c>
      <c r="D1904" s="122">
        <v>42865</v>
      </c>
      <c r="E1904" s="123" t="s">
        <v>5157</v>
      </c>
      <c r="F1904" s="123" t="s">
        <v>3</v>
      </c>
      <c r="G1904" s="123">
        <v>1500241</v>
      </c>
      <c r="H1904" s="127"/>
      <c r="I1904" s="131" t="s">
        <v>5158</v>
      </c>
      <c r="J1904" s="127"/>
      <c r="K1904" s="127"/>
      <c r="L1904" s="127"/>
      <c r="M1904" s="127"/>
      <c r="N1904" s="133">
        <v>0</v>
      </c>
      <c r="O1904" s="133">
        <v>394.37</v>
      </c>
      <c r="P1904" s="127" t="s">
        <v>1369</v>
      </c>
    </row>
    <row r="1905" spans="1:16" ht="51">
      <c r="A1905" s="127" t="s">
        <v>620</v>
      </c>
      <c r="B1905" s="127"/>
      <c r="C1905" s="128" t="s">
        <v>714</v>
      </c>
      <c r="D1905" s="122">
        <v>42865</v>
      </c>
      <c r="E1905" s="123" t="s">
        <v>5159</v>
      </c>
      <c r="F1905" s="123" t="s">
        <v>3</v>
      </c>
      <c r="G1905" s="123">
        <v>1500275</v>
      </c>
      <c r="H1905" s="127"/>
      <c r="I1905" s="131" t="s">
        <v>5160</v>
      </c>
      <c r="J1905" s="127"/>
      <c r="K1905" s="127"/>
      <c r="L1905" s="127"/>
      <c r="M1905" s="127"/>
      <c r="N1905" s="133">
        <v>0</v>
      </c>
      <c r="O1905" s="133">
        <v>4703.41</v>
      </c>
      <c r="P1905" s="127" t="s">
        <v>1369</v>
      </c>
    </row>
    <row r="1906" spans="1:16" ht="51">
      <c r="A1906" s="127" t="s">
        <v>620</v>
      </c>
      <c r="B1906" s="127"/>
      <c r="C1906" s="128" t="s">
        <v>714</v>
      </c>
      <c r="D1906" s="122">
        <v>42865</v>
      </c>
      <c r="E1906" s="123" t="s">
        <v>5161</v>
      </c>
      <c r="F1906" s="123" t="s">
        <v>3</v>
      </c>
      <c r="G1906" s="123">
        <v>1500288</v>
      </c>
      <c r="H1906" s="127"/>
      <c r="I1906" s="131" t="s">
        <v>5162</v>
      </c>
      <c r="J1906" s="127"/>
      <c r="K1906" s="127"/>
      <c r="L1906" s="127"/>
      <c r="M1906" s="127"/>
      <c r="N1906" s="133">
        <v>0</v>
      </c>
      <c r="O1906" s="133">
        <v>1036.69</v>
      </c>
      <c r="P1906" s="127" t="s">
        <v>1369</v>
      </c>
    </row>
    <row r="1907" spans="1:16" ht="38.25">
      <c r="A1907" s="127">
        <v>20</v>
      </c>
      <c r="B1907" s="127"/>
      <c r="C1907" s="128" t="s">
        <v>694</v>
      </c>
      <c r="D1907" s="122">
        <v>42865</v>
      </c>
      <c r="E1907" s="123" t="s">
        <v>5163</v>
      </c>
      <c r="F1907" s="123" t="s">
        <v>3</v>
      </c>
      <c r="G1907" s="123">
        <v>1500329</v>
      </c>
      <c r="H1907" s="127"/>
      <c r="I1907" s="131" t="s">
        <v>5164</v>
      </c>
      <c r="J1907" s="127"/>
      <c r="K1907" s="127"/>
      <c r="L1907" s="127"/>
      <c r="M1907" s="127"/>
      <c r="N1907" s="133">
        <v>0</v>
      </c>
      <c r="O1907" s="133">
        <v>2</v>
      </c>
      <c r="P1907" s="127" t="s">
        <v>1369</v>
      </c>
    </row>
    <row r="1908" spans="1:16" ht="38.25">
      <c r="A1908" s="127">
        <v>526</v>
      </c>
      <c r="B1908" s="127"/>
      <c r="C1908" s="128" t="s">
        <v>847</v>
      </c>
      <c r="D1908" s="122">
        <v>42865</v>
      </c>
      <c r="E1908" s="123" t="s">
        <v>5165</v>
      </c>
      <c r="F1908" s="123" t="s">
        <v>3</v>
      </c>
      <c r="G1908" s="123">
        <v>1500361</v>
      </c>
      <c r="H1908" s="127"/>
      <c r="I1908" s="131" t="s">
        <v>5166</v>
      </c>
      <c r="J1908" s="127"/>
      <c r="K1908" s="127"/>
      <c r="L1908" s="127"/>
      <c r="M1908" s="127"/>
      <c r="N1908" s="133">
        <v>0</v>
      </c>
      <c r="O1908" s="133">
        <v>0.06</v>
      </c>
      <c r="P1908" s="127" t="s">
        <v>14401</v>
      </c>
    </row>
    <row r="1909" spans="1:16" ht="51">
      <c r="A1909" s="127" t="s">
        <v>620</v>
      </c>
      <c r="B1909" s="127"/>
      <c r="C1909" s="128" t="s">
        <v>714</v>
      </c>
      <c r="D1909" s="122">
        <v>42865</v>
      </c>
      <c r="E1909" s="123" t="s">
        <v>5168</v>
      </c>
      <c r="F1909" s="123" t="s">
        <v>3</v>
      </c>
      <c r="G1909" s="123">
        <v>1500371</v>
      </c>
      <c r="H1909" s="127"/>
      <c r="I1909" s="131" t="s">
        <v>5169</v>
      </c>
      <c r="J1909" s="127"/>
      <c r="K1909" s="127"/>
      <c r="L1909" s="127"/>
      <c r="M1909" s="127"/>
      <c r="N1909" s="133">
        <v>0</v>
      </c>
      <c r="O1909" s="133">
        <v>899.14</v>
      </c>
      <c r="P1909" s="127" t="s">
        <v>1369</v>
      </c>
    </row>
    <row r="1910" spans="1:16" ht="51">
      <c r="A1910" s="127">
        <v>86</v>
      </c>
      <c r="B1910" s="127"/>
      <c r="C1910" s="128" t="s">
        <v>711</v>
      </c>
      <c r="D1910" s="122">
        <v>42866</v>
      </c>
      <c r="E1910" s="123" t="s">
        <v>5170</v>
      </c>
      <c r="F1910" s="123" t="s">
        <v>3</v>
      </c>
      <c r="G1910" s="123">
        <v>1500616</v>
      </c>
      <c r="H1910" s="127"/>
      <c r="I1910" s="131" t="s">
        <v>5171</v>
      </c>
      <c r="J1910" s="127"/>
      <c r="K1910" s="127"/>
      <c r="L1910" s="127"/>
      <c r="M1910" s="127"/>
      <c r="N1910" s="133">
        <v>0</v>
      </c>
      <c r="O1910" s="133">
        <v>58325</v>
      </c>
      <c r="P1910" s="127" t="s">
        <v>1369</v>
      </c>
    </row>
    <row r="1911" spans="1:16" ht="38.25">
      <c r="A1911" s="127">
        <v>15</v>
      </c>
      <c r="B1911" s="127"/>
      <c r="C1911" s="128" t="s">
        <v>692</v>
      </c>
      <c r="D1911" s="122">
        <v>42866</v>
      </c>
      <c r="E1911" s="123" t="s">
        <v>5172</v>
      </c>
      <c r="F1911" s="123" t="s">
        <v>3</v>
      </c>
      <c r="G1911" s="123">
        <v>1500665</v>
      </c>
      <c r="H1911" s="127"/>
      <c r="I1911" s="131" t="s">
        <v>5173</v>
      </c>
      <c r="J1911" s="127"/>
      <c r="K1911" s="127"/>
      <c r="L1911" s="127"/>
      <c r="M1911" s="127"/>
      <c r="N1911" s="133">
        <v>0</v>
      </c>
      <c r="O1911" s="133">
        <v>1260</v>
      </c>
      <c r="P1911" s="127" t="s">
        <v>1369</v>
      </c>
    </row>
    <row r="1912" spans="1:16" ht="38.25">
      <c r="A1912" s="127">
        <v>15</v>
      </c>
      <c r="B1912" s="127"/>
      <c r="C1912" s="128" t="s">
        <v>692</v>
      </c>
      <c r="D1912" s="122">
        <v>42866</v>
      </c>
      <c r="E1912" s="123" t="s">
        <v>5174</v>
      </c>
      <c r="F1912" s="123" t="s">
        <v>3</v>
      </c>
      <c r="G1912" s="123">
        <v>1500669</v>
      </c>
      <c r="H1912" s="127"/>
      <c r="I1912" s="131" t="s">
        <v>5175</v>
      </c>
      <c r="J1912" s="127"/>
      <c r="K1912" s="127"/>
      <c r="L1912" s="127"/>
      <c r="M1912" s="127"/>
      <c r="N1912" s="133">
        <v>0</v>
      </c>
      <c r="O1912" s="133">
        <v>1094</v>
      </c>
      <c r="P1912" s="127" t="s">
        <v>1369</v>
      </c>
    </row>
    <row r="1913" spans="1:16" ht="51">
      <c r="A1913" s="127" t="s">
        <v>627</v>
      </c>
      <c r="B1913" s="127"/>
      <c r="C1913" s="128" t="s">
        <v>1235</v>
      </c>
      <c r="D1913" s="122">
        <v>42866</v>
      </c>
      <c r="E1913" s="123" t="s">
        <v>5176</v>
      </c>
      <c r="F1913" s="123" t="s">
        <v>3</v>
      </c>
      <c r="G1913" s="123">
        <v>1500689</v>
      </c>
      <c r="H1913" s="127"/>
      <c r="I1913" s="131" t="s">
        <v>5177</v>
      </c>
      <c r="J1913" s="127"/>
      <c r="K1913" s="127"/>
      <c r="L1913" s="127"/>
      <c r="M1913" s="127"/>
      <c r="N1913" s="133">
        <v>0</v>
      </c>
      <c r="O1913" s="133">
        <v>152022.78</v>
      </c>
      <c r="P1913" s="127" t="s">
        <v>1369</v>
      </c>
    </row>
    <row r="1914" spans="1:16" ht="51">
      <c r="A1914" s="127" t="s">
        <v>627</v>
      </c>
      <c r="B1914" s="127"/>
      <c r="C1914" s="128" t="s">
        <v>1235</v>
      </c>
      <c r="D1914" s="122">
        <v>42866</v>
      </c>
      <c r="E1914" s="123" t="s">
        <v>5178</v>
      </c>
      <c r="F1914" s="123" t="s">
        <v>3</v>
      </c>
      <c r="G1914" s="123">
        <v>1500690</v>
      </c>
      <c r="H1914" s="127"/>
      <c r="I1914" s="131" t="s">
        <v>5179</v>
      </c>
      <c r="J1914" s="127"/>
      <c r="K1914" s="127"/>
      <c r="L1914" s="127"/>
      <c r="M1914" s="127"/>
      <c r="N1914" s="133">
        <v>0</v>
      </c>
      <c r="O1914" s="133">
        <v>4324.04</v>
      </c>
      <c r="P1914" s="127" t="s">
        <v>1369</v>
      </c>
    </row>
    <row r="1915" spans="1:16" ht="38.25">
      <c r="A1915" s="127">
        <v>526</v>
      </c>
      <c r="B1915" s="127"/>
      <c r="C1915" s="128" t="s">
        <v>847</v>
      </c>
      <c r="D1915" s="122">
        <v>42866</v>
      </c>
      <c r="E1915" s="123" t="s">
        <v>5180</v>
      </c>
      <c r="F1915" s="123" t="s">
        <v>3</v>
      </c>
      <c r="G1915" s="123">
        <v>1500705</v>
      </c>
      <c r="H1915" s="127"/>
      <c r="I1915" s="131" t="s">
        <v>5181</v>
      </c>
      <c r="J1915" s="127"/>
      <c r="K1915" s="127"/>
      <c r="L1915" s="127"/>
      <c r="M1915" s="127"/>
      <c r="N1915" s="133">
        <v>0</v>
      </c>
      <c r="O1915" s="133">
        <v>4452</v>
      </c>
      <c r="P1915" s="127" t="s">
        <v>1369</v>
      </c>
    </row>
    <row r="1916" spans="1:16" ht="51">
      <c r="A1916" s="127" t="s">
        <v>620</v>
      </c>
      <c r="B1916" s="127"/>
      <c r="C1916" s="128" t="s">
        <v>714</v>
      </c>
      <c r="D1916" s="122">
        <v>42866</v>
      </c>
      <c r="E1916" s="123" t="s">
        <v>5182</v>
      </c>
      <c r="F1916" s="123" t="s">
        <v>3</v>
      </c>
      <c r="G1916" s="123">
        <v>1500717</v>
      </c>
      <c r="H1916" s="127"/>
      <c r="I1916" s="131" t="s">
        <v>5183</v>
      </c>
      <c r="J1916" s="127"/>
      <c r="K1916" s="127"/>
      <c r="L1916" s="127"/>
      <c r="M1916" s="127"/>
      <c r="N1916" s="133">
        <v>0</v>
      </c>
      <c r="O1916" s="133">
        <v>610</v>
      </c>
      <c r="P1916" s="127" t="s">
        <v>1369</v>
      </c>
    </row>
    <row r="1917" spans="1:16" ht="51">
      <c r="A1917" s="127" t="s">
        <v>620</v>
      </c>
      <c r="B1917" s="127"/>
      <c r="C1917" s="128" t="s">
        <v>714</v>
      </c>
      <c r="D1917" s="122">
        <v>42866</v>
      </c>
      <c r="E1917" s="123" t="s">
        <v>5184</v>
      </c>
      <c r="F1917" s="123" t="s">
        <v>3</v>
      </c>
      <c r="G1917" s="123">
        <v>1500740</v>
      </c>
      <c r="H1917" s="127"/>
      <c r="I1917" s="131" t="s">
        <v>5185</v>
      </c>
      <c r="J1917" s="127"/>
      <c r="K1917" s="127"/>
      <c r="L1917" s="127"/>
      <c r="M1917" s="127"/>
      <c r="N1917" s="133">
        <v>0</v>
      </c>
      <c r="O1917" s="133">
        <v>1575</v>
      </c>
      <c r="P1917" s="127" t="s">
        <v>1369</v>
      </c>
    </row>
    <row r="1918" spans="1:16" ht="51">
      <c r="A1918" s="127" t="s">
        <v>620</v>
      </c>
      <c r="B1918" s="127"/>
      <c r="C1918" s="128" t="s">
        <v>714</v>
      </c>
      <c r="D1918" s="122">
        <v>42866</v>
      </c>
      <c r="E1918" s="123" t="s">
        <v>5186</v>
      </c>
      <c r="F1918" s="123" t="s">
        <v>3</v>
      </c>
      <c r="G1918" s="123">
        <v>1500798</v>
      </c>
      <c r="H1918" s="127"/>
      <c r="I1918" s="131" t="s">
        <v>3583</v>
      </c>
      <c r="J1918" s="127"/>
      <c r="K1918" s="127"/>
      <c r="L1918" s="127"/>
      <c r="M1918" s="127"/>
      <c r="N1918" s="133">
        <v>0</v>
      </c>
      <c r="O1918" s="133">
        <v>500</v>
      </c>
      <c r="P1918" s="127" t="s">
        <v>1369</v>
      </c>
    </row>
    <row r="1919" spans="1:16" ht="51">
      <c r="A1919" s="127" t="s">
        <v>620</v>
      </c>
      <c r="B1919" s="127"/>
      <c r="C1919" s="128" t="s">
        <v>714</v>
      </c>
      <c r="D1919" s="122">
        <v>42866</v>
      </c>
      <c r="E1919" s="123" t="s">
        <v>5187</v>
      </c>
      <c r="F1919" s="123" t="s">
        <v>3</v>
      </c>
      <c r="G1919" s="123">
        <v>1500875</v>
      </c>
      <c r="H1919" s="127"/>
      <c r="I1919" s="131" t="s">
        <v>5188</v>
      </c>
      <c r="J1919" s="127"/>
      <c r="K1919" s="127"/>
      <c r="L1919" s="127"/>
      <c r="M1919" s="127"/>
      <c r="N1919" s="133">
        <v>0</v>
      </c>
      <c r="O1919" s="133">
        <v>15145.66</v>
      </c>
      <c r="P1919" s="127" t="s">
        <v>1369</v>
      </c>
    </row>
    <row r="1920" spans="1:16" ht="51">
      <c r="A1920" s="127">
        <v>287</v>
      </c>
      <c r="B1920" s="127"/>
      <c r="C1920" s="128" t="s">
        <v>791</v>
      </c>
      <c r="D1920" s="122">
        <v>42866</v>
      </c>
      <c r="E1920" s="123" t="s">
        <v>5189</v>
      </c>
      <c r="F1920" s="123" t="s">
        <v>3</v>
      </c>
      <c r="G1920" s="123">
        <v>1500887</v>
      </c>
      <c r="H1920" s="127"/>
      <c r="I1920" s="131" t="s">
        <v>5190</v>
      </c>
      <c r="J1920" s="127"/>
      <c r="K1920" s="127"/>
      <c r="L1920" s="127"/>
      <c r="M1920" s="127"/>
      <c r="N1920" s="133">
        <v>0</v>
      </c>
      <c r="O1920" s="133">
        <v>223</v>
      </c>
      <c r="P1920" s="127" t="s">
        <v>1369</v>
      </c>
    </row>
    <row r="1921" spans="1:16" ht="51">
      <c r="A1921" s="127">
        <v>287</v>
      </c>
      <c r="B1921" s="127"/>
      <c r="C1921" s="128" t="s">
        <v>791</v>
      </c>
      <c r="D1921" s="122">
        <v>42866</v>
      </c>
      <c r="E1921" s="123" t="s">
        <v>5191</v>
      </c>
      <c r="F1921" s="123" t="s">
        <v>3</v>
      </c>
      <c r="G1921" s="123">
        <v>1500890</v>
      </c>
      <c r="H1921" s="127"/>
      <c r="I1921" s="131" t="s">
        <v>5192</v>
      </c>
      <c r="J1921" s="127"/>
      <c r="K1921" s="127"/>
      <c r="L1921" s="127"/>
      <c r="M1921" s="127"/>
      <c r="N1921" s="133">
        <v>0</v>
      </c>
      <c r="O1921" s="133">
        <v>50</v>
      </c>
      <c r="P1921" s="127" t="s">
        <v>1369</v>
      </c>
    </row>
    <row r="1922" spans="1:16" ht="51">
      <c r="A1922" s="127" t="s">
        <v>620</v>
      </c>
      <c r="B1922" s="127"/>
      <c r="C1922" s="128" t="s">
        <v>714</v>
      </c>
      <c r="D1922" s="122">
        <v>42867</v>
      </c>
      <c r="E1922" s="123" t="s">
        <v>5193</v>
      </c>
      <c r="F1922" s="123" t="s">
        <v>3</v>
      </c>
      <c r="G1922" s="123">
        <v>1501055</v>
      </c>
      <c r="H1922" s="127"/>
      <c r="I1922" s="131" t="s">
        <v>5194</v>
      </c>
      <c r="J1922" s="127"/>
      <c r="K1922" s="127"/>
      <c r="L1922" s="127"/>
      <c r="M1922" s="127"/>
      <c r="N1922" s="133">
        <v>0</v>
      </c>
      <c r="O1922" s="133">
        <v>4425.6000000000004</v>
      </c>
      <c r="P1922" s="127" t="s">
        <v>1369</v>
      </c>
    </row>
    <row r="1923" spans="1:16" ht="51">
      <c r="A1923" s="127" t="s">
        <v>620</v>
      </c>
      <c r="B1923" s="127"/>
      <c r="C1923" s="128" t="s">
        <v>714</v>
      </c>
      <c r="D1923" s="122">
        <v>42867</v>
      </c>
      <c r="E1923" s="123" t="s">
        <v>5195</v>
      </c>
      <c r="F1923" s="123" t="s">
        <v>3</v>
      </c>
      <c r="G1923" s="123">
        <v>1501080</v>
      </c>
      <c r="H1923" s="127"/>
      <c r="I1923" s="131" t="s">
        <v>5183</v>
      </c>
      <c r="J1923" s="127"/>
      <c r="K1923" s="127"/>
      <c r="L1923" s="127"/>
      <c r="M1923" s="127"/>
      <c r="N1923" s="133">
        <v>0</v>
      </c>
      <c r="O1923" s="133">
        <v>0.12</v>
      </c>
      <c r="P1923" s="127" t="s">
        <v>1369</v>
      </c>
    </row>
    <row r="1924" spans="1:16" ht="51">
      <c r="A1924" s="127" t="s">
        <v>620</v>
      </c>
      <c r="B1924" s="127"/>
      <c r="C1924" s="128" t="s">
        <v>714</v>
      </c>
      <c r="D1924" s="122">
        <v>42867</v>
      </c>
      <c r="E1924" s="123" t="s">
        <v>5196</v>
      </c>
      <c r="F1924" s="123" t="s">
        <v>3</v>
      </c>
      <c r="G1924" s="123">
        <v>1501116</v>
      </c>
      <c r="H1924" s="127"/>
      <c r="I1924" s="131" t="s">
        <v>5197</v>
      </c>
      <c r="J1924" s="127"/>
      <c r="K1924" s="127"/>
      <c r="L1924" s="127"/>
      <c r="M1924" s="127"/>
      <c r="N1924" s="133">
        <v>0</v>
      </c>
      <c r="O1924" s="133">
        <v>0.4</v>
      </c>
      <c r="P1924" s="127" t="s">
        <v>1369</v>
      </c>
    </row>
    <row r="1925" spans="1:16" ht="51">
      <c r="A1925" s="127" t="s">
        <v>620</v>
      </c>
      <c r="B1925" s="127"/>
      <c r="C1925" s="128" t="s">
        <v>714</v>
      </c>
      <c r="D1925" s="122">
        <v>42867</v>
      </c>
      <c r="E1925" s="123" t="s">
        <v>5198</v>
      </c>
      <c r="F1925" s="123" t="s">
        <v>3</v>
      </c>
      <c r="G1925" s="123">
        <v>1501127</v>
      </c>
      <c r="H1925" s="127"/>
      <c r="I1925" s="131" t="s">
        <v>5199</v>
      </c>
      <c r="J1925" s="127"/>
      <c r="K1925" s="127"/>
      <c r="L1925" s="127"/>
      <c r="M1925" s="127"/>
      <c r="N1925" s="133">
        <v>0</v>
      </c>
      <c r="O1925" s="133">
        <v>0.4</v>
      </c>
      <c r="P1925" s="127" t="s">
        <v>1369</v>
      </c>
    </row>
    <row r="1926" spans="1:16" ht="51">
      <c r="A1926" s="127" t="s">
        <v>620</v>
      </c>
      <c r="B1926" s="127"/>
      <c r="C1926" s="128" t="s">
        <v>714</v>
      </c>
      <c r="D1926" s="122">
        <v>42867</v>
      </c>
      <c r="E1926" s="123" t="s">
        <v>5200</v>
      </c>
      <c r="F1926" s="123" t="s">
        <v>3</v>
      </c>
      <c r="G1926" s="123">
        <v>1501162</v>
      </c>
      <c r="H1926" s="127"/>
      <c r="I1926" s="131" t="s">
        <v>5201</v>
      </c>
      <c r="J1926" s="127"/>
      <c r="K1926" s="127"/>
      <c r="L1926" s="127"/>
      <c r="M1926" s="127"/>
      <c r="N1926" s="133">
        <v>0</v>
      </c>
      <c r="O1926" s="133">
        <v>23</v>
      </c>
      <c r="P1926" s="127" t="s">
        <v>1369</v>
      </c>
    </row>
    <row r="1927" spans="1:16" ht="38.25">
      <c r="A1927" s="127">
        <v>526</v>
      </c>
      <c r="B1927" s="127"/>
      <c r="C1927" s="128" t="s">
        <v>847</v>
      </c>
      <c r="D1927" s="122">
        <v>42867</v>
      </c>
      <c r="E1927" s="123" t="s">
        <v>5202</v>
      </c>
      <c r="F1927" s="123" t="s">
        <v>3</v>
      </c>
      <c r="G1927" s="123">
        <v>1501189</v>
      </c>
      <c r="H1927" s="127"/>
      <c r="I1927" s="131" t="s">
        <v>5203</v>
      </c>
      <c r="J1927" s="127"/>
      <c r="K1927" s="127"/>
      <c r="L1927" s="127"/>
      <c r="M1927" s="127"/>
      <c r="N1927" s="133">
        <v>0</v>
      </c>
      <c r="O1927" s="133">
        <v>5263.07</v>
      </c>
      <c r="P1927" s="127" t="s">
        <v>1369</v>
      </c>
    </row>
    <row r="1928" spans="1:16" ht="51">
      <c r="A1928" s="127" t="s">
        <v>620</v>
      </c>
      <c r="B1928" s="127"/>
      <c r="C1928" s="128" t="s">
        <v>714</v>
      </c>
      <c r="D1928" s="122">
        <v>42867</v>
      </c>
      <c r="E1928" s="123" t="s">
        <v>5204</v>
      </c>
      <c r="F1928" s="123" t="s">
        <v>3</v>
      </c>
      <c r="G1928" s="123">
        <v>1501228</v>
      </c>
      <c r="H1928" s="127"/>
      <c r="I1928" s="131" t="s">
        <v>5205</v>
      </c>
      <c r="J1928" s="127"/>
      <c r="K1928" s="127"/>
      <c r="L1928" s="127"/>
      <c r="M1928" s="127"/>
      <c r="N1928" s="133">
        <v>0</v>
      </c>
      <c r="O1928" s="133">
        <v>10</v>
      </c>
      <c r="P1928" s="127" t="s">
        <v>1369</v>
      </c>
    </row>
    <row r="1929" spans="1:16" ht="51">
      <c r="A1929" s="127" t="s">
        <v>620</v>
      </c>
      <c r="B1929" s="127"/>
      <c r="C1929" s="128" t="s">
        <v>714</v>
      </c>
      <c r="D1929" s="122">
        <v>42870</v>
      </c>
      <c r="E1929" s="123" t="s">
        <v>5206</v>
      </c>
      <c r="F1929" s="123" t="s">
        <v>3</v>
      </c>
      <c r="G1929" s="123">
        <v>1501469</v>
      </c>
      <c r="H1929" s="127"/>
      <c r="I1929" s="131" t="s">
        <v>5207</v>
      </c>
      <c r="J1929" s="127"/>
      <c r="K1929" s="127"/>
      <c r="L1929" s="127"/>
      <c r="M1929" s="127"/>
      <c r="N1929" s="133">
        <v>0</v>
      </c>
      <c r="O1929" s="133">
        <v>4913.82</v>
      </c>
      <c r="P1929" s="127" t="s">
        <v>1369</v>
      </c>
    </row>
    <row r="1930" spans="1:16" ht="51">
      <c r="A1930" s="127" t="s">
        <v>620</v>
      </c>
      <c r="B1930" s="127"/>
      <c r="C1930" s="128" t="s">
        <v>714</v>
      </c>
      <c r="D1930" s="122">
        <v>42870</v>
      </c>
      <c r="E1930" s="123" t="s">
        <v>5208</v>
      </c>
      <c r="F1930" s="123" t="s">
        <v>3</v>
      </c>
      <c r="G1930" s="123">
        <v>1501471</v>
      </c>
      <c r="H1930" s="127"/>
      <c r="I1930" s="131" t="s">
        <v>5209</v>
      </c>
      <c r="J1930" s="127"/>
      <c r="K1930" s="127"/>
      <c r="L1930" s="127"/>
      <c r="M1930" s="127"/>
      <c r="N1930" s="133">
        <v>0</v>
      </c>
      <c r="O1930" s="133">
        <v>4913.82</v>
      </c>
      <c r="P1930" s="127" t="s">
        <v>1369</v>
      </c>
    </row>
    <row r="1931" spans="1:16" ht="51">
      <c r="A1931" s="127" t="s">
        <v>620</v>
      </c>
      <c r="B1931" s="127"/>
      <c r="C1931" s="128" t="s">
        <v>714</v>
      </c>
      <c r="D1931" s="122">
        <v>42870</v>
      </c>
      <c r="E1931" s="123" t="s">
        <v>5210</v>
      </c>
      <c r="F1931" s="123" t="s">
        <v>3</v>
      </c>
      <c r="G1931" s="123">
        <v>1501472</v>
      </c>
      <c r="H1931" s="127"/>
      <c r="I1931" s="131" t="s">
        <v>5211</v>
      </c>
      <c r="J1931" s="127"/>
      <c r="K1931" s="127"/>
      <c r="L1931" s="127"/>
      <c r="M1931" s="127"/>
      <c r="N1931" s="133">
        <v>0</v>
      </c>
      <c r="O1931" s="133">
        <v>23572.400000000001</v>
      </c>
      <c r="P1931" s="127" t="s">
        <v>1369</v>
      </c>
    </row>
    <row r="1932" spans="1:16" ht="51">
      <c r="A1932" s="127" t="s">
        <v>620</v>
      </c>
      <c r="B1932" s="127"/>
      <c r="C1932" s="128" t="s">
        <v>714</v>
      </c>
      <c r="D1932" s="122">
        <v>42870</v>
      </c>
      <c r="E1932" s="123" t="s">
        <v>5212</v>
      </c>
      <c r="F1932" s="123" t="s">
        <v>3</v>
      </c>
      <c r="G1932" s="123">
        <v>1501500</v>
      </c>
      <c r="H1932" s="127"/>
      <c r="I1932" s="131" t="s">
        <v>5213</v>
      </c>
      <c r="J1932" s="127"/>
      <c r="K1932" s="127"/>
      <c r="L1932" s="127"/>
      <c r="M1932" s="127"/>
      <c r="N1932" s="133">
        <v>0</v>
      </c>
      <c r="O1932" s="133">
        <v>4495.68</v>
      </c>
      <c r="P1932" s="127" t="s">
        <v>1369</v>
      </c>
    </row>
    <row r="1933" spans="1:16" ht="51">
      <c r="A1933" s="127" t="s">
        <v>620</v>
      </c>
      <c r="B1933" s="127"/>
      <c r="C1933" s="128" t="s">
        <v>714</v>
      </c>
      <c r="D1933" s="122">
        <v>42870</v>
      </c>
      <c r="E1933" s="123" t="s">
        <v>5214</v>
      </c>
      <c r="F1933" s="123" t="s">
        <v>3</v>
      </c>
      <c r="G1933" s="123">
        <v>1501568</v>
      </c>
      <c r="H1933" s="127"/>
      <c r="I1933" s="131" t="s">
        <v>5215</v>
      </c>
      <c r="J1933" s="127"/>
      <c r="K1933" s="127"/>
      <c r="L1933" s="127"/>
      <c r="M1933" s="127"/>
      <c r="N1933" s="133">
        <v>0</v>
      </c>
      <c r="O1933" s="133">
        <v>1200</v>
      </c>
      <c r="P1933" s="127" t="s">
        <v>1369</v>
      </c>
    </row>
    <row r="1934" spans="1:16" ht="51">
      <c r="A1934" s="127" t="s">
        <v>620</v>
      </c>
      <c r="B1934" s="127"/>
      <c r="C1934" s="128" t="s">
        <v>714</v>
      </c>
      <c r="D1934" s="122">
        <v>42870</v>
      </c>
      <c r="E1934" s="123" t="s">
        <v>5216</v>
      </c>
      <c r="F1934" s="123" t="s">
        <v>3</v>
      </c>
      <c r="G1934" s="123">
        <v>1501601</v>
      </c>
      <c r="H1934" s="127"/>
      <c r="I1934" s="131" t="s">
        <v>5217</v>
      </c>
      <c r="J1934" s="127"/>
      <c r="K1934" s="127"/>
      <c r="L1934" s="127"/>
      <c r="M1934" s="127"/>
      <c r="N1934" s="133">
        <v>0</v>
      </c>
      <c r="O1934" s="133">
        <v>316.2</v>
      </c>
      <c r="P1934" s="127" t="s">
        <v>1369</v>
      </c>
    </row>
    <row r="1935" spans="1:16" ht="51">
      <c r="A1935" s="127" t="s">
        <v>620</v>
      </c>
      <c r="B1935" s="127"/>
      <c r="C1935" s="128" t="s">
        <v>714</v>
      </c>
      <c r="D1935" s="122">
        <v>42870</v>
      </c>
      <c r="E1935" s="123" t="s">
        <v>5218</v>
      </c>
      <c r="F1935" s="123" t="s">
        <v>3</v>
      </c>
      <c r="G1935" s="123">
        <v>1501669</v>
      </c>
      <c r="H1935" s="127"/>
      <c r="I1935" s="131" t="s">
        <v>5219</v>
      </c>
      <c r="J1935" s="127"/>
      <c r="K1935" s="127"/>
      <c r="L1935" s="127"/>
      <c r="M1935" s="127"/>
      <c r="N1935" s="133">
        <v>0</v>
      </c>
      <c r="O1935" s="133">
        <v>108.51</v>
      </c>
      <c r="P1935" s="127" t="s">
        <v>1369</v>
      </c>
    </row>
    <row r="1936" spans="1:16" ht="51">
      <c r="A1936" s="127" t="s">
        <v>620</v>
      </c>
      <c r="B1936" s="127"/>
      <c r="C1936" s="128" t="s">
        <v>714</v>
      </c>
      <c r="D1936" s="122">
        <v>42871</v>
      </c>
      <c r="E1936" s="123" t="s">
        <v>5220</v>
      </c>
      <c r="F1936" s="123" t="s">
        <v>3</v>
      </c>
      <c r="G1936" s="123">
        <v>1501868</v>
      </c>
      <c r="H1936" s="127"/>
      <c r="I1936" s="131" t="s">
        <v>5221</v>
      </c>
      <c r="J1936" s="127"/>
      <c r="K1936" s="127"/>
      <c r="L1936" s="127"/>
      <c r="M1936" s="127"/>
      <c r="N1936" s="133">
        <v>0</v>
      </c>
      <c r="O1936" s="133">
        <v>4101.3</v>
      </c>
      <c r="P1936" s="127" t="s">
        <v>1369</v>
      </c>
    </row>
    <row r="1937" spans="1:16" ht="63.75">
      <c r="A1937" s="127">
        <v>310</v>
      </c>
      <c r="B1937" s="127"/>
      <c r="C1937" s="128" t="s">
        <v>808</v>
      </c>
      <c r="D1937" s="122">
        <v>42871</v>
      </c>
      <c r="E1937" s="123" t="s">
        <v>5222</v>
      </c>
      <c r="F1937" s="123" t="s">
        <v>3</v>
      </c>
      <c r="G1937" s="123">
        <v>1501916</v>
      </c>
      <c r="H1937" s="127"/>
      <c r="I1937" s="131" t="s">
        <v>5223</v>
      </c>
      <c r="J1937" s="127"/>
      <c r="K1937" s="127"/>
      <c r="L1937" s="127"/>
      <c r="M1937" s="127"/>
      <c r="N1937" s="133">
        <v>0</v>
      </c>
      <c r="O1937" s="133">
        <v>3384.64</v>
      </c>
      <c r="P1937" s="127" t="s">
        <v>1369</v>
      </c>
    </row>
    <row r="1938" spans="1:16" ht="51">
      <c r="A1938" s="127" t="s">
        <v>620</v>
      </c>
      <c r="B1938" s="127"/>
      <c r="C1938" s="128" t="s">
        <v>714</v>
      </c>
      <c r="D1938" s="122">
        <v>42871</v>
      </c>
      <c r="E1938" s="123" t="s">
        <v>5224</v>
      </c>
      <c r="F1938" s="123" t="s">
        <v>3</v>
      </c>
      <c r="G1938" s="123">
        <v>1501870</v>
      </c>
      <c r="H1938" s="127"/>
      <c r="I1938" s="131" t="s">
        <v>5225</v>
      </c>
      <c r="J1938" s="127"/>
      <c r="K1938" s="127"/>
      <c r="L1938" s="127"/>
      <c r="M1938" s="127"/>
      <c r="N1938" s="133">
        <v>0</v>
      </c>
      <c r="O1938" s="133">
        <v>522</v>
      </c>
      <c r="P1938" s="127" t="s">
        <v>1369</v>
      </c>
    </row>
    <row r="1939" spans="1:16" ht="51">
      <c r="A1939" s="127" t="s">
        <v>620</v>
      </c>
      <c r="B1939" s="127"/>
      <c r="C1939" s="128" t="s">
        <v>714</v>
      </c>
      <c r="D1939" s="122">
        <v>42871</v>
      </c>
      <c r="E1939" s="123" t="s">
        <v>5226</v>
      </c>
      <c r="F1939" s="123" t="s">
        <v>3</v>
      </c>
      <c r="G1939" s="123">
        <v>1501871</v>
      </c>
      <c r="H1939" s="127"/>
      <c r="I1939" s="131" t="s">
        <v>5227</v>
      </c>
      <c r="J1939" s="127"/>
      <c r="K1939" s="127"/>
      <c r="L1939" s="127"/>
      <c r="M1939" s="127"/>
      <c r="N1939" s="133">
        <v>0</v>
      </c>
      <c r="O1939" s="133">
        <v>981.36</v>
      </c>
      <c r="P1939" s="127" t="s">
        <v>1369</v>
      </c>
    </row>
    <row r="1940" spans="1:16" ht="51">
      <c r="A1940" s="127">
        <v>201</v>
      </c>
      <c r="B1940" s="127"/>
      <c r="C1940" s="128" t="s">
        <v>757</v>
      </c>
      <c r="D1940" s="122">
        <v>42871</v>
      </c>
      <c r="E1940" s="123" t="s">
        <v>5228</v>
      </c>
      <c r="F1940" s="123" t="s">
        <v>3</v>
      </c>
      <c r="G1940" s="123">
        <v>1501901</v>
      </c>
      <c r="H1940" s="127"/>
      <c r="I1940" s="131" t="s">
        <v>5229</v>
      </c>
      <c r="J1940" s="127"/>
      <c r="K1940" s="127"/>
      <c r="L1940" s="127"/>
      <c r="M1940" s="127"/>
      <c r="N1940" s="133">
        <v>0</v>
      </c>
      <c r="O1940" s="133">
        <v>27.28</v>
      </c>
      <c r="P1940" s="127" t="s">
        <v>1369</v>
      </c>
    </row>
    <row r="1941" spans="1:16" ht="51">
      <c r="A1941" s="127">
        <v>201</v>
      </c>
      <c r="B1941" s="127"/>
      <c r="C1941" s="128" t="s">
        <v>757</v>
      </c>
      <c r="D1941" s="122">
        <v>42871</v>
      </c>
      <c r="E1941" s="123" t="s">
        <v>5230</v>
      </c>
      <c r="F1941" s="123" t="s">
        <v>3</v>
      </c>
      <c r="G1941" s="123">
        <v>1501933</v>
      </c>
      <c r="H1941" s="127"/>
      <c r="I1941" s="131" t="s">
        <v>5231</v>
      </c>
      <c r="J1941" s="127"/>
      <c r="K1941" s="127"/>
      <c r="L1941" s="127"/>
      <c r="M1941" s="127"/>
      <c r="N1941" s="133">
        <v>0</v>
      </c>
      <c r="O1941" s="133">
        <v>2.56</v>
      </c>
      <c r="P1941" s="127" t="s">
        <v>14401</v>
      </c>
    </row>
    <row r="1942" spans="1:16" ht="63.75">
      <c r="A1942" s="127">
        <v>266</v>
      </c>
      <c r="B1942" s="127"/>
      <c r="C1942" s="128" t="s">
        <v>782</v>
      </c>
      <c r="D1942" s="122">
        <v>42871</v>
      </c>
      <c r="E1942" s="123" t="s">
        <v>5232</v>
      </c>
      <c r="F1942" s="123" t="s">
        <v>3</v>
      </c>
      <c r="G1942" s="123">
        <v>1502048</v>
      </c>
      <c r="H1942" s="127"/>
      <c r="I1942" s="131" t="s">
        <v>5233</v>
      </c>
      <c r="J1942" s="127"/>
      <c r="K1942" s="127"/>
      <c r="L1942" s="127"/>
      <c r="M1942" s="127"/>
      <c r="N1942" s="133">
        <v>0</v>
      </c>
      <c r="O1942" s="133">
        <v>57</v>
      </c>
      <c r="P1942" s="127" t="s">
        <v>1369</v>
      </c>
    </row>
    <row r="1943" spans="1:16" ht="51">
      <c r="A1943" s="127">
        <v>35</v>
      </c>
      <c r="B1943" s="127"/>
      <c r="C1943" s="128" t="s">
        <v>697</v>
      </c>
      <c r="D1943" s="122">
        <v>42871</v>
      </c>
      <c r="E1943" s="123" t="s">
        <v>5234</v>
      </c>
      <c r="F1943" s="123" t="s">
        <v>3</v>
      </c>
      <c r="G1943" s="123">
        <v>1502054</v>
      </c>
      <c r="H1943" s="127"/>
      <c r="I1943" s="131" t="s">
        <v>5235</v>
      </c>
      <c r="J1943" s="127"/>
      <c r="K1943" s="127"/>
      <c r="L1943" s="127"/>
      <c r="M1943" s="127"/>
      <c r="N1943" s="133">
        <v>0</v>
      </c>
      <c r="O1943" s="133">
        <v>1935</v>
      </c>
      <c r="P1943" s="127" t="s">
        <v>1369</v>
      </c>
    </row>
    <row r="1944" spans="1:16" ht="51">
      <c r="A1944" s="127">
        <v>35</v>
      </c>
      <c r="B1944" s="127"/>
      <c r="C1944" s="128" t="s">
        <v>697</v>
      </c>
      <c r="D1944" s="122">
        <v>42871</v>
      </c>
      <c r="E1944" s="123" t="s">
        <v>5236</v>
      </c>
      <c r="F1944" s="123" t="s">
        <v>3</v>
      </c>
      <c r="G1944" s="123">
        <v>1502055</v>
      </c>
      <c r="H1944" s="127"/>
      <c r="I1944" s="131" t="s">
        <v>5237</v>
      </c>
      <c r="J1944" s="127"/>
      <c r="K1944" s="127"/>
      <c r="L1944" s="127"/>
      <c r="M1944" s="127"/>
      <c r="N1944" s="133">
        <v>0</v>
      </c>
      <c r="O1944" s="133">
        <v>650</v>
      </c>
      <c r="P1944" s="127" t="s">
        <v>1369</v>
      </c>
    </row>
    <row r="1945" spans="1:16" ht="38.25">
      <c r="A1945" s="127">
        <v>212</v>
      </c>
      <c r="B1945" s="127"/>
      <c r="C1945" s="128" t="s">
        <v>762</v>
      </c>
      <c r="D1945" s="122">
        <v>42871</v>
      </c>
      <c r="E1945" s="123" t="s">
        <v>5238</v>
      </c>
      <c r="F1945" s="123" t="s">
        <v>3</v>
      </c>
      <c r="G1945" s="123">
        <v>1502076</v>
      </c>
      <c r="H1945" s="127"/>
      <c r="I1945" s="131" t="s">
        <v>5239</v>
      </c>
      <c r="J1945" s="127"/>
      <c r="K1945" s="127"/>
      <c r="L1945" s="127"/>
      <c r="M1945" s="127"/>
      <c r="N1945" s="133">
        <v>0</v>
      </c>
      <c r="O1945" s="133">
        <v>309</v>
      </c>
      <c r="P1945" s="127" t="s">
        <v>1369</v>
      </c>
    </row>
    <row r="1946" spans="1:16" ht="51">
      <c r="A1946" s="127" t="s">
        <v>620</v>
      </c>
      <c r="B1946" s="127"/>
      <c r="C1946" s="128" t="s">
        <v>714</v>
      </c>
      <c r="D1946" s="122">
        <v>42871</v>
      </c>
      <c r="E1946" s="123" t="s">
        <v>5240</v>
      </c>
      <c r="F1946" s="123" t="s">
        <v>3</v>
      </c>
      <c r="G1946" s="123">
        <v>1502089</v>
      </c>
      <c r="H1946" s="127"/>
      <c r="I1946" s="131" t="s">
        <v>5241</v>
      </c>
      <c r="J1946" s="127"/>
      <c r="K1946" s="127"/>
      <c r="L1946" s="127"/>
      <c r="M1946" s="127"/>
      <c r="N1946" s="133">
        <v>0</v>
      </c>
      <c r="O1946" s="133">
        <v>14</v>
      </c>
      <c r="P1946" s="127" t="s">
        <v>1369</v>
      </c>
    </row>
    <row r="1947" spans="1:16" ht="51">
      <c r="A1947" s="127" t="s">
        <v>620</v>
      </c>
      <c r="B1947" s="127"/>
      <c r="C1947" s="128" t="s">
        <v>714</v>
      </c>
      <c r="D1947" s="122">
        <v>42871</v>
      </c>
      <c r="E1947" s="123" t="s">
        <v>5242</v>
      </c>
      <c r="F1947" s="123" t="s">
        <v>3</v>
      </c>
      <c r="G1947" s="123">
        <v>1502101</v>
      </c>
      <c r="H1947" s="127"/>
      <c r="I1947" s="131" t="s">
        <v>5243</v>
      </c>
      <c r="J1947" s="127"/>
      <c r="K1947" s="127"/>
      <c r="L1947" s="127"/>
      <c r="M1947" s="127"/>
      <c r="N1947" s="133">
        <v>0</v>
      </c>
      <c r="O1947" s="133">
        <v>27622.959999999999</v>
      </c>
      <c r="P1947" s="127" t="s">
        <v>1369</v>
      </c>
    </row>
    <row r="1948" spans="1:16" ht="51">
      <c r="A1948" s="127" t="s">
        <v>620</v>
      </c>
      <c r="B1948" s="127"/>
      <c r="C1948" s="128" t="s">
        <v>714</v>
      </c>
      <c r="D1948" s="122">
        <v>42872</v>
      </c>
      <c r="E1948" s="123" t="s">
        <v>5244</v>
      </c>
      <c r="F1948" s="123" t="s">
        <v>3</v>
      </c>
      <c r="G1948" s="123">
        <v>1502338</v>
      </c>
      <c r="H1948" s="127"/>
      <c r="I1948" s="131" t="s">
        <v>5245</v>
      </c>
      <c r="J1948" s="127"/>
      <c r="K1948" s="127"/>
      <c r="L1948" s="127"/>
      <c r="M1948" s="127"/>
      <c r="N1948" s="133">
        <v>0</v>
      </c>
      <c r="O1948" s="133">
        <v>3574</v>
      </c>
      <c r="P1948" s="127" t="s">
        <v>1369</v>
      </c>
    </row>
    <row r="1949" spans="1:16" ht="51">
      <c r="A1949" s="127" t="s">
        <v>620</v>
      </c>
      <c r="B1949" s="127"/>
      <c r="C1949" s="128" t="s">
        <v>714</v>
      </c>
      <c r="D1949" s="122">
        <v>42872</v>
      </c>
      <c r="E1949" s="123" t="s">
        <v>5246</v>
      </c>
      <c r="F1949" s="123" t="s">
        <v>3</v>
      </c>
      <c r="G1949" s="123">
        <v>1502339</v>
      </c>
      <c r="H1949" s="127"/>
      <c r="I1949" s="131" t="s">
        <v>5247</v>
      </c>
      <c r="J1949" s="127"/>
      <c r="K1949" s="127"/>
      <c r="L1949" s="127"/>
      <c r="M1949" s="127"/>
      <c r="N1949" s="133">
        <v>0</v>
      </c>
      <c r="O1949" s="133">
        <v>7070.1500000000005</v>
      </c>
      <c r="P1949" s="127" t="s">
        <v>1369</v>
      </c>
    </row>
    <row r="1950" spans="1:16" ht="63.75">
      <c r="A1950" s="127" t="s">
        <v>620</v>
      </c>
      <c r="B1950" s="127"/>
      <c r="C1950" s="128" t="s">
        <v>714</v>
      </c>
      <c r="D1950" s="122">
        <v>42872</v>
      </c>
      <c r="E1950" s="123" t="s">
        <v>5248</v>
      </c>
      <c r="F1950" s="123" t="s">
        <v>3</v>
      </c>
      <c r="G1950" s="123">
        <v>1502348</v>
      </c>
      <c r="H1950" s="127"/>
      <c r="I1950" s="131" t="s">
        <v>5249</v>
      </c>
      <c r="J1950" s="127"/>
      <c r="K1950" s="127"/>
      <c r="L1950" s="127"/>
      <c r="M1950" s="127"/>
      <c r="N1950" s="133">
        <v>0</v>
      </c>
      <c r="O1950" s="133">
        <v>71489.97</v>
      </c>
      <c r="P1950" s="127" t="s">
        <v>1369</v>
      </c>
    </row>
    <row r="1951" spans="1:16" ht="63.75">
      <c r="A1951" s="127" t="s">
        <v>620</v>
      </c>
      <c r="B1951" s="127"/>
      <c r="C1951" s="128" t="s">
        <v>714</v>
      </c>
      <c r="D1951" s="122">
        <v>42872</v>
      </c>
      <c r="E1951" s="123" t="s">
        <v>5250</v>
      </c>
      <c r="F1951" s="123" t="s">
        <v>3</v>
      </c>
      <c r="G1951" s="123">
        <v>1502350</v>
      </c>
      <c r="H1951" s="127"/>
      <c r="I1951" s="131" t="s">
        <v>5251</v>
      </c>
      <c r="J1951" s="127"/>
      <c r="K1951" s="127"/>
      <c r="L1951" s="127"/>
      <c r="M1951" s="127"/>
      <c r="N1951" s="133">
        <v>0</v>
      </c>
      <c r="O1951" s="133">
        <v>448508.8</v>
      </c>
      <c r="P1951" s="127" t="s">
        <v>14401</v>
      </c>
    </row>
    <row r="1952" spans="1:16" ht="63.75">
      <c r="A1952" s="127" t="s">
        <v>620</v>
      </c>
      <c r="B1952" s="127"/>
      <c r="C1952" s="128" t="s">
        <v>714</v>
      </c>
      <c r="D1952" s="122">
        <v>42872</v>
      </c>
      <c r="E1952" s="123" t="s">
        <v>5252</v>
      </c>
      <c r="F1952" s="123" t="s">
        <v>3</v>
      </c>
      <c r="G1952" s="123">
        <v>1502352</v>
      </c>
      <c r="H1952" s="127"/>
      <c r="I1952" s="131" t="s">
        <v>5253</v>
      </c>
      <c r="J1952" s="127"/>
      <c r="K1952" s="127"/>
      <c r="L1952" s="127"/>
      <c r="M1952" s="127"/>
      <c r="N1952" s="133">
        <v>0</v>
      </c>
      <c r="O1952" s="133">
        <v>113055.02</v>
      </c>
      <c r="P1952" s="127" t="s">
        <v>1369</v>
      </c>
    </row>
    <row r="1953" spans="1:16" ht="63.75">
      <c r="A1953" s="127" t="s">
        <v>620</v>
      </c>
      <c r="B1953" s="127"/>
      <c r="C1953" s="128" t="s">
        <v>714</v>
      </c>
      <c r="D1953" s="122">
        <v>42872</v>
      </c>
      <c r="E1953" s="123" t="s">
        <v>5254</v>
      </c>
      <c r="F1953" s="123" t="s">
        <v>3</v>
      </c>
      <c r="G1953" s="123">
        <v>1502353</v>
      </c>
      <c r="H1953" s="127"/>
      <c r="I1953" s="131" t="s">
        <v>5255</v>
      </c>
      <c r="J1953" s="127"/>
      <c r="K1953" s="127"/>
      <c r="L1953" s="127"/>
      <c r="M1953" s="127"/>
      <c r="N1953" s="133">
        <v>0</v>
      </c>
      <c r="O1953" s="133">
        <v>709.17</v>
      </c>
      <c r="P1953" s="127" t="s">
        <v>1369</v>
      </c>
    </row>
    <row r="1954" spans="1:16" ht="63.75">
      <c r="A1954" s="127" t="s">
        <v>620</v>
      </c>
      <c r="B1954" s="127"/>
      <c r="C1954" s="128" t="s">
        <v>714</v>
      </c>
      <c r="D1954" s="122">
        <v>42872</v>
      </c>
      <c r="E1954" s="123" t="s">
        <v>5256</v>
      </c>
      <c r="F1954" s="123" t="s">
        <v>3</v>
      </c>
      <c r="G1954" s="123">
        <v>1502354</v>
      </c>
      <c r="H1954" s="127"/>
      <c r="I1954" s="131" t="s">
        <v>5257</v>
      </c>
      <c r="J1954" s="127"/>
      <c r="K1954" s="127"/>
      <c r="L1954" s="127"/>
      <c r="M1954" s="127"/>
      <c r="N1954" s="133">
        <v>0</v>
      </c>
      <c r="O1954" s="133">
        <v>184785.11000000002</v>
      </c>
      <c r="P1954" s="127" t="s">
        <v>14401</v>
      </c>
    </row>
    <row r="1955" spans="1:16" ht="63.75">
      <c r="A1955" s="127" t="s">
        <v>620</v>
      </c>
      <c r="B1955" s="127"/>
      <c r="C1955" s="128" t="s">
        <v>714</v>
      </c>
      <c r="D1955" s="122">
        <v>42872</v>
      </c>
      <c r="E1955" s="123" t="s">
        <v>5258</v>
      </c>
      <c r="F1955" s="123" t="s">
        <v>3</v>
      </c>
      <c r="G1955" s="123">
        <v>1502355</v>
      </c>
      <c r="H1955" s="127"/>
      <c r="I1955" s="131" t="s">
        <v>5259</v>
      </c>
      <c r="J1955" s="127"/>
      <c r="K1955" s="127"/>
      <c r="L1955" s="127"/>
      <c r="M1955" s="127"/>
      <c r="N1955" s="133">
        <v>0</v>
      </c>
      <c r="O1955" s="133">
        <v>409234.14</v>
      </c>
      <c r="P1955" s="127" t="s">
        <v>14401</v>
      </c>
    </row>
    <row r="1956" spans="1:16" ht="63.75">
      <c r="A1956" s="127" t="s">
        <v>620</v>
      </c>
      <c r="B1956" s="127"/>
      <c r="C1956" s="128" t="s">
        <v>714</v>
      </c>
      <c r="D1956" s="122">
        <v>42872</v>
      </c>
      <c r="E1956" s="123" t="s">
        <v>5260</v>
      </c>
      <c r="F1956" s="123" t="s">
        <v>3</v>
      </c>
      <c r="G1956" s="123">
        <v>1502357</v>
      </c>
      <c r="H1956" s="127"/>
      <c r="I1956" s="131" t="s">
        <v>5261</v>
      </c>
      <c r="J1956" s="127"/>
      <c r="K1956" s="127"/>
      <c r="L1956" s="127"/>
      <c r="M1956" s="127"/>
      <c r="N1956" s="133">
        <v>0</v>
      </c>
      <c r="O1956" s="133">
        <v>424813.67</v>
      </c>
      <c r="P1956" s="127" t="s">
        <v>14401</v>
      </c>
    </row>
    <row r="1957" spans="1:16" ht="63.75">
      <c r="A1957" s="127" t="s">
        <v>620</v>
      </c>
      <c r="B1957" s="127"/>
      <c r="C1957" s="128" t="s">
        <v>714</v>
      </c>
      <c r="D1957" s="122">
        <v>42872</v>
      </c>
      <c r="E1957" s="123" t="s">
        <v>5262</v>
      </c>
      <c r="F1957" s="123" t="s">
        <v>3</v>
      </c>
      <c r="G1957" s="123">
        <v>1502358</v>
      </c>
      <c r="H1957" s="127"/>
      <c r="I1957" s="131" t="s">
        <v>5263</v>
      </c>
      <c r="J1957" s="127"/>
      <c r="K1957" s="127"/>
      <c r="L1957" s="127"/>
      <c r="M1957" s="127"/>
      <c r="N1957" s="133">
        <v>0</v>
      </c>
      <c r="O1957" s="133">
        <v>257885.62</v>
      </c>
      <c r="P1957" s="127" t="s">
        <v>14401</v>
      </c>
    </row>
    <row r="1958" spans="1:16" ht="63.75">
      <c r="A1958" s="127" t="s">
        <v>620</v>
      </c>
      <c r="B1958" s="127"/>
      <c r="C1958" s="128" t="s">
        <v>714</v>
      </c>
      <c r="D1958" s="122">
        <v>42872</v>
      </c>
      <c r="E1958" s="123" t="s">
        <v>5264</v>
      </c>
      <c r="F1958" s="123" t="s">
        <v>3</v>
      </c>
      <c r="G1958" s="123">
        <v>1502359</v>
      </c>
      <c r="H1958" s="127"/>
      <c r="I1958" s="131" t="s">
        <v>5265</v>
      </c>
      <c r="J1958" s="127"/>
      <c r="K1958" s="127"/>
      <c r="L1958" s="127"/>
      <c r="M1958" s="127"/>
      <c r="N1958" s="133">
        <v>0</v>
      </c>
      <c r="O1958" s="133">
        <v>396510.72000000003</v>
      </c>
      <c r="P1958" s="127" t="s">
        <v>14401</v>
      </c>
    </row>
    <row r="1959" spans="1:16" ht="63.75">
      <c r="A1959" s="127" t="s">
        <v>620</v>
      </c>
      <c r="B1959" s="127"/>
      <c r="C1959" s="128" t="s">
        <v>714</v>
      </c>
      <c r="D1959" s="122">
        <v>42872</v>
      </c>
      <c r="E1959" s="123" t="s">
        <v>5266</v>
      </c>
      <c r="F1959" s="123" t="s">
        <v>3</v>
      </c>
      <c r="G1959" s="123">
        <v>1502360</v>
      </c>
      <c r="H1959" s="127"/>
      <c r="I1959" s="131" t="s">
        <v>5267</v>
      </c>
      <c r="J1959" s="127"/>
      <c r="K1959" s="127"/>
      <c r="L1959" s="127"/>
      <c r="M1959" s="127"/>
      <c r="N1959" s="133">
        <v>0</v>
      </c>
      <c r="O1959" s="133">
        <v>135546.46</v>
      </c>
      <c r="P1959" s="127" t="s">
        <v>1369</v>
      </c>
    </row>
    <row r="1960" spans="1:16" ht="63.75">
      <c r="A1960" s="127" t="s">
        <v>620</v>
      </c>
      <c r="B1960" s="127"/>
      <c r="C1960" s="128" t="s">
        <v>714</v>
      </c>
      <c r="D1960" s="122">
        <v>42872</v>
      </c>
      <c r="E1960" s="123" t="s">
        <v>5268</v>
      </c>
      <c r="F1960" s="123" t="s">
        <v>3</v>
      </c>
      <c r="G1960" s="123">
        <v>1502362</v>
      </c>
      <c r="H1960" s="127"/>
      <c r="I1960" s="131" t="s">
        <v>5269</v>
      </c>
      <c r="J1960" s="127"/>
      <c r="K1960" s="127"/>
      <c r="L1960" s="127"/>
      <c r="M1960" s="127"/>
      <c r="N1960" s="133">
        <v>0</v>
      </c>
      <c r="O1960" s="133">
        <v>498381.06</v>
      </c>
      <c r="P1960" s="127" t="s">
        <v>1369</v>
      </c>
    </row>
    <row r="1961" spans="1:16" ht="63.75">
      <c r="A1961" s="127" t="s">
        <v>620</v>
      </c>
      <c r="B1961" s="127"/>
      <c r="C1961" s="128" t="s">
        <v>714</v>
      </c>
      <c r="D1961" s="122">
        <v>42872</v>
      </c>
      <c r="E1961" s="123" t="s">
        <v>5270</v>
      </c>
      <c r="F1961" s="123" t="s">
        <v>3</v>
      </c>
      <c r="G1961" s="123">
        <v>1502363</v>
      </c>
      <c r="H1961" s="127"/>
      <c r="I1961" s="131" t="s">
        <v>5271</v>
      </c>
      <c r="J1961" s="127"/>
      <c r="K1961" s="127"/>
      <c r="L1961" s="127"/>
      <c r="M1961" s="127"/>
      <c r="N1961" s="133">
        <v>0</v>
      </c>
      <c r="O1961" s="133">
        <v>325215.03999999998</v>
      </c>
      <c r="P1961" s="127" t="s">
        <v>14401</v>
      </c>
    </row>
    <row r="1962" spans="1:16" ht="63.75">
      <c r="A1962" s="127" t="s">
        <v>620</v>
      </c>
      <c r="B1962" s="127"/>
      <c r="C1962" s="128" t="s">
        <v>714</v>
      </c>
      <c r="D1962" s="122">
        <v>42872</v>
      </c>
      <c r="E1962" s="123" t="s">
        <v>5272</v>
      </c>
      <c r="F1962" s="123" t="s">
        <v>3</v>
      </c>
      <c r="G1962" s="123">
        <v>1502364</v>
      </c>
      <c r="H1962" s="127"/>
      <c r="I1962" s="131" t="s">
        <v>5273</v>
      </c>
      <c r="J1962" s="127"/>
      <c r="K1962" s="127"/>
      <c r="L1962" s="127"/>
      <c r="M1962" s="127"/>
      <c r="N1962" s="133">
        <v>0</v>
      </c>
      <c r="O1962" s="133">
        <v>190768.81</v>
      </c>
      <c r="P1962" s="127" t="s">
        <v>14401</v>
      </c>
    </row>
    <row r="1963" spans="1:16" ht="63.75">
      <c r="A1963" s="127" t="s">
        <v>620</v>
      </c>
      <c r="B1963" s="127"/>
      <c r="C1963" s="128" t="s">
        <v>714</v>
      </c>
      <c r="D1963" s="122">
        <v>42872</v>
      </c>
      <c r="E1963" s="123" t="s">
        <v>5274</v>
      </c>
      <c r="F1963" s="123" t="s">
        <v>3</v>
      </c>
      <c r="G1963" s="123">
        <v>1502366</v>
      </c>
      <c r="H1963" s="127"/>
      <c r="I1963" s="131" t="s">
        <v>5275</v>
      </c>
      <c r="J1963" s="127"/>
      <c r="K1963" s="127"/>
      <c r="L1963" s="127"/>
      <c r="M1963" s="127"/>
      <c r="N1963" s="133">
        <v>0</v>
      </c>
      <c r="O1963" s="133">
        <v>247113.75</v>
      </c>
      <c r="P1963" s="127" t="s">
        <v>14401</v>
      </c>
    </row>
    <row r="1964" spans="1:16" ht="63.75">
      <c r="A1964" s="127" t="s">
        <v>620</v>
      </c>
      <c r="B1964" s="127"/>
      <c r="C1964" s="128" t="s">
        <v>714</v>
      </c>
      <c r="D1964" s="122">
        <v>42872</v>
      </c>
      <c r="E1964" s="123" t="s">
        <v>5276</v>
      </c>
      <c r="F1964" s="123" t="s">
        <v>3</v>
      </c>
      <c r="G1964" s="123">
        <v>1502367</v>
      </c>
      <c r="H1964" s="127"/>
      <c r="I1964" s="131" t="s">
        <v>5277</v>
      </c>
      <c r="J1964" s="127"/>
      <c r="K1964" s="127"/>
      <c r="L1964" s="127"/>
      <c r="M1964" s="127"/>
      <c r="N1964" s="133">
        <v>0</v>
      </c>
      <c r="O1964" s="133">
        <v>179276.73</v>
      </c>
      <c r="P1964" s="127" t="s">
        <v>1369</v>
      </c>
    </row>
    <row r="1965" spans="1:16" ht="63.75">
      <c r="A1965" s="127" t="s">
        <v>620</v>
      </c>
      <c r="B1965" s="127"/>
      <c r="C1965" s="128" t="s">
        <v>714</v>
      </c>
      <c r="D1965" s="122">
        <v>42872</v>
      </c>
      <c r="E1965" s="123" t="s">
        <v>5278</v>
      </c>
      <c r="F1965" s="123" t="s">
        <v>3</v>
      </c>
      <c r="G1965" s="123">
        <v>1502368</v>
      </c>
      <c r="H1965" s="127"/>
      <c r="I1965" s="131" t="s">
        <v>5279</v>
      </c>
      <c r="J1965" s="127"/>
      <c r="K1965" s="127"/>
      <c r="L1965" s="127"/>
      <c r="M1965" s="127"/>
      <c r="N1965" s="133">
        <v>0</v>
      </c>
      <c r="O1965" s="133">
        <v>373152.39</v>
      </c>
      <c r="P1965" s="127" t="s">
        <v>14401</v>
      </c>
    </row>
    <row r="1966" spans="1:16" ht="51">
      <c r="A1966" s="127">
        <v>20</v>
      </c>
      <c r="B1966" s="127"/>
      <c r="C1966" s="128" t="s">
        <v>694</v>
      </c>
      <c r="D1966" s="122">
        <v>42872</v>
      </c>
      <c r="E1966" s="123" t="s">
        <v>5280</v>
      </c>
      <c r="F1966" s="123" t="s">
        <v>3</v>
      </c>
      <c r="G1966" s="123">
        <v>1502369</v>
      </c>
      <c r="H1966" s="127"/>
      <c r="I1966" s="131" t="s">
        <v>5281</v>
      </c>
      <c r="J1966" s="127"/>
      <c r="K1966" s="127"/>
      <c r="L1966" s="127"/>
      <c r="M1966" s="127"/>
      <c r="N1966" s="133">
        <v>0</v>
      </c>
      <c r="O1966" s="133">
        <v>194.79</v>
      </c>
      <c r="P1966" s="127" t="s">
        <v>14401</v>
      </c>
    </row>
    <row r="1967" spans="1:16" ht="63.75">
      <c r="A1967" s="127" t="s">
        <v>620</v>
      </c>
      <c r="B1967" s="127"/>
      <c r="C1967" s="128" t="s">
        <v>714</v>
      </c>
      <c r="D1967" s="122">
        <v>42872</v>
      </c>
      <c r="E1967" s="123" t="s">
        <v>5282</v>
      </c>
      <c r="F1967" s="123" t="s">
        <v>3</v>
      </c>
      <c r="G1967" s="123">
        <v>1502370</v>
      </c>
      <c r="H1967" s="127"/>
      <c r="I1967" s="131" t="s">
        <v>5283</v>
      </c>
      <c r="J1967" s="127"/>
      <c r="K1967" s="127"/>
      <c r="L1967" s="127"/>
      <c r="M1967" s="127"/>
      <c r="N1967" s="133">
        <v>0</v>
      </c>
      <c r="O1967" s="133">
        <v>169745.66</v>
      </c>
      <c r="P1967" s="127" t="s">
        <v>1369</v>
      </c>
    </row>
    <row r="1968" spans="1:16" ht="51">
      <c r="A1968" s="127" t="s">
        <v>620</v>
      </c>
      <c r="B1968" s="127"/>
      <c r="C1968" s="128" t="s">
        <v>714</v>
      </c>
      <c r="D1968" s="122">
        <v>42872</v>
      </c>
      <c r="E1968" s="123" t="s">
        <v>5284</v>
      </c>
      <c r="F1968" s="123" t="s">
        <v>3</v>
      </c>
      <c r="G1968" s="123">
        <v>1502323</v>
      </c>
      <c r="H1968" s="127"/>
      <c r="I1968" s="131" t="s">
        <v>5285</v>
      </c>
      <c r="J1968" s="127"/>
      <c r="K1968" s="127"/>
      <c r="L1968" s="127"/>
      <c r="M1968" s="127"/>
      <c r="N1968" s="133">
        <v>0</v>
      </c>
      <c r="O1968" s="133">
        <v>0.4</v>
      </c>
      <c r="P1968" s="127" t="s">
        <v>1369</v>
      </c>
    </row>
    <row r="1969" spans="1:16" ht="51">
      <c r="A1969" s="127" t="s">
        <v>620</v>
      </c>
      <c r="B1969" s="127"/>
      <c r="C1969" s="128" t="s">
        <v>714</v>
      </c>
      <c r="D1969" s="122">
        <v>42872</v>
      </c>
      <c r="E1969" s="123" t="s">
        <v>5286</v>
      </c>
      <c r="F1969" s="123" t="s">
        <v>3</v>
      </c>
      <c r="G1969" s="123">
        <v>1502324</v>
      </c>
      <c r="H1969" s="127"/>
      <c r="I1969" s="131" t="s">
        <v>5287</v>
      </c>
      <c r="J1969" s="127"/>
      <c r="K1969" s="127"/>
      <c r="L1969" s="127"/>
      <c r="M1969" s="127"/>
      <c r="N1969" s="133">
        <v>0</v>
      </c>
      <c r="O1969" s="133">
        <v>30</v>
      </c>
      <c r="P1969" s="127" t="s">
        <v>1369</v>
      </c>
    </row>
    <row r="1970" spans="1:16" ht="38.25">
      <c r="A1970" s="127">
        <v>203</v>
      </c>
      <c r="B1970" s="127"/>
      <c r="C1970" s="128" t="s">
        <v>758</v>
      </c>
      <c r="D1970" s="122">
        <v>42872</v>
      </c>
      <c r="E1970" s="123" t="s">
        <v>5288</v>
      </c>
      <c r="F1970" s="123" t="s">
        <v>3</v>
      </c>
      <c r="G1970" s="123">
        <v>1502326</v>
      </c>
      <c r="H1970" s="127"/>
      <c r="I1970" s="131" t="s">
        <v>5289</v>
      </c>
      <c r="J1970" s="127"/>
      <c r="K1970" s="127"/>
      <c r="L1970" s="127"/>
      <c r="M1970" s="127"/>
      <c r="N1970" s="133">
        <v>0</v>
      </c>
      <c r="O1970" s="133">
        <v>341</v>
      </c>
      <c r="P1970" s="127" t="s">
        <v>1369</v>
      </c>
    </row>
    <row r="1971" spans="1:16" ht="38.25">
      <c r="A1971" s="127">
        <v>526</v>
      </c>
      <c r="B1971" s="127"/>
      <c r="C1971" s="128" t="s">
        <v>847</v>
      </c>
      <c r="D1971" s="122">
        <v>42872</v>
      </c>
      <c r="E1971" s="123" t="s">
        <v>5290</v>
      </c>
      <c r="F1971" s="123" t="s">
        <v>3</v>
      </c>
      <c r="G1971" s="123">
        <v>1502337</v>
      </c>
      <c r="H1971" s="127"/>
      <c r="I1971" s="131" t="s">
        <v>5291</v>
      </c>
      <c r="J1971" s="127"/>
      <c r="K1971" s="127"/>
      <c r="L1971" s="127"/>
      <c r="M1971" s="127"/>
      <c r="N1971" s="133">
        <v>0</v>
      </c>
      <c r="O1971" s="133">
        <v>130</v>
      </c>
      <c r="P1971" s="127" t="s">
        <v>1369</v>
      </c>
    </row>
    <row r="1972" spans="1:16" ht="51">
      <c r="A1972" s="127" t="s">
        <v>620</v>
      </c>
      <c r="B1972" s="127"/>
      <c r="C1972" s="128" t="s">
        <v>714</v>
      </c>
      <c r="D1972" s="122">
        <v>42872</v>
      </c>
      <c r="E1972" s="123" t="s">
        <v>5292</v>
      </c>
      <c r="F1972" s="123" t="s">
        <v>3</v>
      </c>
      <c r="G1972" s="123">
        <v>1502383</v>
      </c>
      <c r="H1972" s="127"/>
      <c r="I1972" s="131" t="s">
        <v>5293</v>
      </c>
      <c r="J1972" s="127"/>
      <c r="K1972" s="127"/>
      <c r="L1972" s="127"/>
      <c r="M1972" s="127"/>
      <c r="N1972" s="133">
        <v>0</v>
      </c>
      <c r="O1972" s="133">
        <v>251.98000000000002</v>
      </c>
      <c r="P1972" s="127" t="s">
        <v>1369</v>
      </c>
    </row>
    <row r="1973" spans="1:16" ht="38.25">
      <c r="A1973" s="127">
        <v>526</v>
      </c>
      <c r="B1973" s="127"/>
      <c r="C1973" s="128" t="s">
        <v>847</v>
      </c>
      <c r="D1973" s="122">
        <v>42872</v>
      </c>
      <c r="E1973" s="123" t="s">
        <v>5294</v>
      </c>
      <c r="F1973" s="123" t="s">
        <v>3</v>
      </c>
      <c r="G1973" s="123">
        <v>1502412</v>
      </c>
      <c r="H1973" s="127"/>
      <c r="I1973" s="131" t="s">
        <v>5295</v>
      </c>
      <c r="J1973" s="127"/>
      <c r="K1973" s="127"/>
      <c r="L1973" s="127"/>
      <c r="M1973" s="127"/>
      <c r="N1973" s="133">
        <v>0</v>
      </c>
      <c r="O1973" s="133">
        <v>115</v>
      </c>
      <c r="P1973" s="127" t="s">
        <v>1369</v>
      </c>
    </row>
    <row r="1974" spans="1:16" ht="51">
      <c r="A1974" s="127" t="s">
        <v>620</v>
      </c>
      <c r="B1974" s="127"/>
      <c r="C1974" s="128" t="s">
        <v>714</v>
      </c>
      <c r="D1974" s="122">
        <v>42872</v>
      </c>
      <c r="E1974" s="123" t="s">
        <v>5296</v>
      </c>
      <c r="F1974" s="123" t="s">
        <v>3</v>
      </c>
      <c r="G1974" s="123">
        <v>1502464</v>
      </c>
      <c r="H1974" s="127"/>
      <c r="I1974" s="131" t="s">
        <v>5297</v>
      </c>
      <c r="J1974" s="127"/>
      <c r="K1974" s="127"/>
      <c r="L1974" s="127"/>
      <c r="M1974" s="127"/>
      <c r="N1974" s="133">
        <v>0</v>
      </c>
      <c r="O1974" s="133">
        <v>1481.05</v>
      </c>
      <c r="P1974" s="127" t="s">
        <v>1369</v>
      </c>
    </row>
    <row r="1975" spans="1:16" ht="51">
      <c r="A1975" s="127" t="s">
        <v>620</v>
      </c>
      <c r="B1975" s="127"/>
      <c r="C1975" s="128" t="s">
        <v>714</v>
      </c>
      <c r="D1975" s="122">
        <v>42872</v>
      </c>
      <c r="E1975" s="123" t="s">
        <v>5298</v>
      </c>
      <c r="F1975" s="123" t="s">
        <v>3</v>
      </c>
      <c r="G1975" s="123">
        <v>1502466</v>
      </c>
      <c r="H1975" s="127"/>
      <c r="I1975" s="131" t="s">
        <v>5299</v>
      </c>
      <c r="J1975" s="127"/>
      <c r="K1975" s="127"/>
      <c r="L1975" s="127"/>
      <c r="M1975" s="127"/>
      <c r="N1975" s="133">
        <v>0</v>
      </c>
      <c r="O1975" s="133">
        <v>1481.05</v>
      </c>
      <c r="P1975" s="127" t="s">
        <v>1369</v>
      </c>
    </row>
    <row r="1976" spans="1:16" ht="51">
      <c r="A1976" s="127" t="s">
        <v>620</v>
      </c>
      <c r="B1976" s="127"/>
      <c r="C1976" s="128" t="s">
        <v>714</v>
      </c>
      <c r="D1976" s="122">
        <v>42872</v>
      </c>
      <c r="E1976" s="123" t="s">
        <v>5300</v>
      </c>
      <c r="F1976" s="123" t="s">
        <v>3</v>
      </c>
      <c r="G1976" s="123">
        <v>1502467</v>
      </c>
      <c r="H1976" s="127"/>
      <c r="I1976" s="131" t="s">
        <v>5301</v>
      </c>
      <c r="J1976" s="127"/>
      <c r="K1976" s="127"/>
      <c r="L1976" s="127"/>
      <c r="M1976" s="127"/>
      <c r="N1976" s="133">
        <v>0</v>
      </c>
      <c r="O1976" s="133">
        <v>1481.05</v>
      </c>
      <c r="P1976" s="127" t="s">
        <v>1369</v>
      </c>
    </row>
    <row r="1977" spans="1:16" ht="63.75">
      <c r="A1977" s="127" t="s">
        <v>620</v>
      </c>
      <c r="B1977" s="127"/>
      <c r="C1977" s="128" t="s">
        <v>714</v>
      </c>
      <c r="D1977" s="122">
        <v>42873</v>
      </c>
      <c r="E1977" s="123" t="s">
        <v>5302</v>
      </c>
      <c r="F1977" s="123" t="s">
        <v>3</v>
      </c>
      <c r="G1977" s="123">
        <v>1502663</v>
      </c>
      <c r="H1977" s="127"/>
      <c r="I1977" s="131" t="s">
        <v>5303</v>
      </c>
      <c r="J1977" s="127"/>
      <c r="K1977" s="127"/>
      <c r="L1977" s="127"/>
      <c r="M1977" s="127"/>
      <c r="N1977" s="133">
        <v>0</v>
      </c>
      <c r="O1977" s="133">
        <v>236781.65</v>
      </c>
      <c r="P1977" s="127" t="s">
        <v>14401</v>
      </c>
    </row>
    <row r="1978" spans="1:16" ht="38.25">
      <c r="A1978" s="127">
        <v>70</v>
      </c>
      <c r="B1978" s="127"/>
      <c r="C1978" s="128" t="s">
        <v>706</v>
      </c>
      <c r="D1978" s="122">
        <v>42873</v>
      </c>
      <c r="E1978" s="123" t="s">
        <v>5304</v>
      </c>
      <c r="F1978" s="123" t="s">
        <v>3</v>
      </c>
      <c r="G1978" s="123">
        <v>1502773</v>
      </c>
      <c r="H1978" s="127"/>
      <c r="I1978" s="131" t="s">
        <v>5305</v>
      </c>
      <c r="J1978" s="127"/>
      <c r="K1978" s="127"/>
      <c r="L1978" s="127"/>
      <c r="M1978" s="127"/>
      <c r="N1978" s="133">
        <v>0</v>
      </c>
      <c r="O1978" s="133">
        <v>2106.8000000000002</v>
      </c>
      <c r="P1978" s="127" t="s">
        <v>14401</v>
      </c>
    </row>
    <row r="1979" spans="1:16" ht="51">
      <c r="A1979" s="127" t="s">
        <v>620</v>
      </c>
      <c r="B1979" s="127"/>
      <c r="C1979" s="128" t="s">
        <v>714</v>
      </c>
      <c r="D1979" s="122">
        <v>42873</v>
      </c>
      <c r="E1979" s="123" t="s">
        <v>5306</v>
      </c>
      <c r="F1979" s="123" t="s">
        <v>3</v>
      </c>
      <c r="G1979" s="123">
        <v>1502637</v>
      </c>
      <c r="H1979" s="127"/>
      <c r="I1979" s="131" t="s">
        <v>5307</v>
      </c>
      <c r="J1979" s="127"/>
      <c r="K1979" s="127"/>
      <c r="L1979" s="127"/>
      <c r="M1979" s="127"/>
      <c r="N1979" s="133">
        <v>0</v>
      </c>
      <c r="O1979" s="133">
        <v>1990.8300000000002</v>
      </c>
      <c r="P1979" s="127" t="s">
        <v>1369</v>
      </c>
    </row>
    <row r="1980" spans="1:16" ht="51">
      <c r="A1980" s="127" t="s">
        <v>620</v>
      </c>
      <c r="B1980" s="127"/>
      <c r="C1980" s="128" t="s">
        <v>714</v>
      </c>
      <c r="D1980" s="122">
        <v>42873</v>
      </c>
      <c r="E1980" s="123" t="s">
        <v>5308</v>
      </c>
      <c r="F1980" s="123" t="s">
        <v>3</v>
      </c>
      <c r="G1980" s="123">
        <v>1502752</v>
      </c>
      <c r="H1980" s="127"/>
      <c r="I1980" s="131" t="s">
        <v>5309</v>
      </c>
      <c r="J1980" s="127"/>
      <c r="K1980" s="127"/>
      <c r="L1980" s="127"/>
      <c r="M1980" s="127"/>
      <c r="N1980" s="133">
        <v>0</v>
      </c>
      <c r="O1980" s="133">
        <v>0.05</v>
      </c>
      <c r="P1980" s="127" t="s">
        <v>14401</v>
      </c>
    </row>
    <row r="1981" spans="1:16" ht="51">
      <c r="A1981" s="127" t="s">
        <v>620</v>
      </c>
      <c r="B1981" s="127"/>
      <c r="C1981" s="128" t="s">
        <v>714</v>
      </c>
      <c r="D1981" s="122">
        <v>42873</v>
      </c>
      <c r="E1981" s="123" t="s">
        <v>5310</v>
      </c>
      <c r="F1981" s="123" t="s">
        <v>3</v>
      </c>
      <c r="G1981" s="123">
        <v>1502766</v>
      </c>
      <c r="H1981" s="127"/>
      <c r="I1981" s="131" t="s">
        <v>5311</v>
      </c>
      <c r="J1981" s="127"/>
      <c r="K1981" s="127"/>
      <c r="L1981" s="127"/>
      <c r="M1981" s="127"/>
      <c r="N1981" s="133">
        <v>0</v>
      </c>
      <c r="O1981" s="133">
        <v>7756.8</v>
      </c>
      <c r="P1981" s="127" t="s">
        <v>1369</v>
      </c>
    </row>
    <row r="1982" spans="1:16" ht="51">
      <c r="A1982" s="127" t="s">
        <v>620</v>
      </c>
      <c r="B1982" s="127"/>
      <c r="C1982" s="128" t="s">
        <v>714</v>
      </c>
      <c r="D1982" s="122">
        <v>42873</v>
      </c>
      <c r="E1982" s="123" t="s">
        <v>5312</v>
      </c>
      <c r="F1982" s="123" t="s">
        <v>3</v>
      </c>
      <c r="G1982" s="123">
        <v>1502774</v>
      </c>
      <c r="H1982" s="127"/>
      <c r="I1982" s="131" t="s">
        <v>5313</v>
      </c>
      <c r="J1982" s="127"/>
      <c r="K1982" s="127"/>
      <c r="L1982" s="127"/>
      <c r="M1982" s="127"/>
      <c r="N1982" s="133">
        <v>0</v>
      </c>
      <c r="O1982" s="133">
        <v>8.34</v>
      </c>
      <c r="P1982" s="127" t="s">
        <v>1369</v>
      </c>
    </row>
    <row r="1983" spans="1:16" ht="38.25">
      <c r="A1983" s="127">
        <v>16</v>
      </c>
      <c r="B1983" s="127"/>
      <c r="C1983" s="128" t="s">
        <v>693</v>
      </c>
      <c r="D1983" s="122">
        <v>42873</v>
      </c>
      <c r="E1983" s="123" t="s">
        <v>5314</v>
      </c>
      <c r="F1983" s="123" t="s">
        <v>3</v>
      </c>
      <c r="G1983" s="123">
        <v>1502782</v>
      </c>
      <c r="H1983" s="127"/>
      <c r="I1983" s="131" t="s">
        <v>5315</v>
      </c>
      <c r="J1983" s="127"/>
      <c r="K1983" s="127"/>
      <c r="L1983" s="127"/>
      <c r="M1983" s="127"/>
      <c r="N1983" s="133">
        <v>0</v>
      </c>
      <c r="O1983" s="133">
        <v>5300.91</v>
      </c>
      <c r="P1983" s="127" t="s">
        <v>1369</v>
      </c>
    </row>
    <row r="1984" spans="1:16" ht="63.75">
      <c r="A1984" s="127" t="s">
        <v>620</v>
      </c>
      <c r="B1984" s="127"/>
      <c r="C1984" s="128" t="s">
        <v>714</v>
      </c>
      <c r="D1984" s="122">
        <v>42873</v>
      </c>
      <c r="E1984" s="123" t="s">
        <v>5316</v>
      </c>
      <c r="F1984" s="123" t="s">
        <v>3</v>
      </c>
      <c r="G1984" s="123">
        <v>1502836</v>
      </c>
      <c r="H1984" s="127"/>
      <c r="I1984" s="131" t="s">
        <v>5317</v>
      </c>
      <c r="J1984" s="127"/>
      <c r="K1984" s="127"/>
      <c r="L1984" s="127"/>
      <c r="M1984" s="127"/>
      <c r="N1984" s="133">
        <v>0</v>
      </c>
      <c r="O1984" s="133">
        <v>13177.99</v>
      </c>
      <c r="P1984" s="127" t="s">
        <v>1369</v>
      </c>
    </row>
    <row r="1985" spans="1:16" ht="51">
      <c r="A1985" s="127">
        <v>20</v>
      </c>
      <c r="B1985" s="127"/>
      <c r="C1985" s="128" t="s">
        <v>694</v>
      </c>
      <c r="D1985" s="122">
        <v>42873</v>
      </c>
      <c r="E1985" s="123" t="s">
        <v>5318</v>
      </c>
      <c r="F1985" s="123" t="s">
        <v>3</v>
      </c>
      <c r="G1985" s="123">
        <v>1502902</v>
      </c>
      <c r="H1985" s="127"/>
      <c r="I1985" s="131" t="s">
        <v>5319</v>
      </c>
      <c r="J1985" s="127"/>
      <c r="K1985" s="127"/>
      <c r="L1985" s="127"/>
      <c r="M1985" s="127"/>
      <c r="N1985" s="133">
        <v>0</v>
      </c>
      <c r="O1985" s="133">
        <v>45</v>
      </c>
      <c r="P1985" s="127" t="s">
        <v>1369</v>
      </c>
    </row>
    <row r="1986" spans="1:16" ht="51">
      <c r="A1986" s="127">
        <v>20</v>
      </c>
      <c r="B1986" s="127"/>
      <c r="C1986" s="128" t="s">
        <v>694</v>
      </c>
      <c r="D1986" s="122">
        <v>42873</v>
      </c>
      <c r="E1986" s="123" t="s">
        <v>5320</v>
      </c>
      <c r="F1986" s="123" t="s">
        <v>3</v>
      </c>
      <c r="G1986" s="123">
        <v>1502904</v>
      </c>
      <c r="H1986" s="127"/>
      <c r="I1986" s="131" t="s">
        <v>5321</v>
      </c>
      <c r="J1986" s="127"/>
      <c r="K1986" s="127"/>
      <c r="L1986" s="127"/>
      <c r="M1986" s="127"/>
      <c r="N1986" s="133">
        <v>0</v>
      </c>
      <c r="O1986" s="133">
        <v>11</v>
      </c>
      <c r="P1986" s="127" t="s">
        <v>1369</v>
      </c>
    </row>
    <row r="1987" spans="1:16" ht="51">
      <c r="A1987" s="127" t="s">
        <v>620</v>
      </c>
      <c r="B1987" s="127"/>
      <c r="C1987" s="128" t="s">
        <v>714</v>
      </c>
      <c r="D1987" s="122">
        <v>42873</v>
      </c>
      <c r="E1987" s="123" t="s">
        <v>5322</v>
      </c>
      <c r="F1987" s="123" t="s">
        <v>3</v>
      </c>
      <c r="G1987" s="123">
        <v>1502924</v>
      </c>
      <c r="H1987" s="127"/>
      <c r="I1987" s="131" t="s">
        <v>4825</v>
      </c>
      <c r="J1987" s="127"/>
      <c r="K1987" s="127"/>
      <c r="L1987" s="127"/>
      <c r="M1987" s="127"/>
      <c r="N1987" s="133">
        <v>0</v>
      </c>
      <c r="O1987" s="133">
        <v>1000</v>
      </c>
      <c r="P1987" s="127" t="s">
        <v>1369</v>
      </c>
    </row>
    <row r="1988" spans="1:16" ht="63.75">
      <c r="A1988" s="127" t="s">
        <v>620</v>
      </c>
      <c r="B1988" s="127"/>
      <c r="C1988" s="128" t="s">
        <v>714</v>
      </c>
      <c r="D1988" s="122">
        <v>42874</v>
      </c>
      <c r="E1988" s="123" t="s">
        <v>5323</v>
      </c>
      <c r="F1988" s="123" t="s">
        <v>3</v>
      </c>
      <c r="G1988" s="123">
        <v>1503099</v>
      </c>
      <c r="H1988" s="127"/>
      <c r="I1988" s="131" t="s">
        <v>5324</v>
      </c>
      <c r="J1988" s="127"/>
      <c r="K1988" s="127"/>
      <c r="L1988" s="127"/>
      <c r="M1988" s="127"/>
      <c r="N1988" s="133">
        <v>0</v>
      </c>
      <c r="O1988" s="133">
        <v>165314.57</v>
      </c>
      <c r="P1988" s="127" t="s">
        <v>1369</v>
      </c>
    </row>
    <row r="1989" spans="1:16" ht="63.75">
      <c r="A1989" s="127" t="s">
        <v>620</v>
      </c>
      <c r="B1989" s="127"/>
      <c r="C1989" s="128" t="s">
        <v>714</v>
      </c>
      <c r="D1989" s="122">
        <v>42874</v>
      </c>
      <c r="E1989" s="123" t="s">
        <v>5325</v>
      </c>
      <c r="F1989" s="123" t="s">
        <v>3</v>
      </c>
      <c r="G1989" s="123">
        <v>1503100</v>
      </c>
      <c r="H1989" s="127"/>
      <c r="I1989" s="131" t="s">
        <v>5326</v>
      </c>
      <c r="J1989" s="127"/>
      <c r="K1989" s="127"/>
      <c r="L1989" s="127"/>
      <c r="M1989" s="127"/>
      <c r="N1989" s="133">
        <v>0</v>
      </c>
      <c r="O1989" s="133">
        <v>158.09</v>
      </c>
      <c r="P1989" s="127" t="s">
        <v>1369</v>
      </c>
    </row>
    <row r="1990" spans="1:16" ht="63.75">
      <c r="A1990" s="127" t="s">
        <v>620</v>
      </c>
      <c r="B1990" s="127"/>
      <c r="C1990" s="128" t="s">
        <v>714</v>
      </c>
      <c r="D1990" s="122">
        <v>42874</v>
      </c>
      <c r="E1990" s="123" t="s">
        <v>5327</v>
      </c>
      <c r="F1990" s="123" t="s">
        <v>3</v>
      </c>
      <c r="G1990" s="123">
        <v>1503102</v>
      </c>
      <c r="H1990" s="127"/>
      <c r="I1990" s="131" t="s">
        <v>5328</v>
      </c>
      <c r="J1990" s="127"/>
      <c r="K1990" s="127"/>
      <c r="L1990" s="127"/>
      <c r="M1990" s="127"/>
      <c r="N1990" s="133">
        <v>0</v>
      </c>
      <c r="O1990" s="133">
        <v>273484.98</v>
      </c>
      <c r="P1990" s="127" t="s">
        <v>1369</v>
      </c>
    </row>
    <row r="1991" spans="1:16" ht="63.75">
      <c r="A1991" s="127" t="s">
        <v>620</v>
      </c>
      <c r="B1991" s="127"/>
      <c r="C1991" s="128" t="s">
        <v>714</v>
      </c>
      <c r="D1991" s="122">
        <v>42874</v>
      </c>
      <c r="E1991" s="123" t="s">
        <v>5329</v>
      </c>
      <c r="F1991" s="123" t="s">
        <v>3</v>
      </c>
      <c r="G1991" s="123">
        <v>1503103</v>
      </c>
      <c r="H1991" s="127"/>
      <c r="I1991" s="131" t="s">
        <v>5330</v>
      </c>
      <c r="J1991" s="127"/>
      <c r="K1991" s="127"/>
      <c r="L1991" s="127"/>
      <c r="M1991" s="127"/>
      <c r="N1991" s="133">
        <v>0</v>
      </c>
      <c r="O1991" s="133">
        <v>33274.15</v>
      </c>
      <c r="P1991" s="127" t="s">
        <v>1369</v>
      </c>
    </row>
    <row r="1992" spans="1:16" ht="63.75">
      <c r="A1992" s="127" t="s">
        <v>620</v>
      </c>
      <c r="B1992" s="127"/>
      <c r="C1992" s="128" t="s">
        <v>714</v>
      </c>
      <c r="D1992" s="122">
        <v>42874</v>
      </c>
      <c r="E1992" s="123" t="s">
        <v>5331</v>
      </c>
      <c r="F1992" s="123" t="s">
        <v>3</v>
      </c>
      <c r="G1992" s="123">
        <v>1503104</v>
      </c>
      <c r="H1992" s="127"/>
      <c r="I1992" s="131" t="s">
        <v>5332</v>
      </c>
      <c r="J1992" s="127"/>
      <c r="K1992" s="127"/>
      <c r="L1992" s="127"/>
      <c r="M1992" s="127"/>
      <c r="N1992" s="133">
        <v>0</v>
      </c>
      <c r="O1992" s="133">
        <v>38143.75</v>
      </c>
      <c r="P1992" s="127" t="s">
        <v>1369</v>
      </c>
    </row>
    <row r="1993" spans="1:16" ht="63.75">
      <c r="A1993" s="127" t="s">
        <v>620</v>
      </c>
      <c r="B1993" s="127"/>
      <c r="C1993" s="128" t="s">
        <v>714</v>
      </c>
      <c r="D1993" s="122">
        <v>42874</v>
      </c>
      <c r="E1993" s="123" t="s">
        <v>5333</v>
      </c>
      <c r="F1993" s="123" t="s">
        <v>3</v>
      </c>
      <c r="G1993" s="123">
        <v>1503108</v>
      </c>
      <c r="H1993" s="127"/>
      <c r="I1993" s="131" t="s">
        <v>5334</v>
      </c>
      <c r="J1993" s="127"/>
      <c r="K1993" s="127"/>
      <c r="L1993" s="127"/>
      <c r="M1993" s="127"/>
      <c r="N1993" s="133">
        <v>0</v>
      </c>
      <c r="O1993" s="133">
        <v>463547.44</v>
      </c>
      <c r="P1993" s="127" t="s">
        <v>14401</v>
      </c>
    </row>
    <row r="1994" spans="1:16" ht="51">
      <c r="A1994" s="127">
        <v>342</v>
      </c>
      <c r="B1994" s="127"/>
      <c r="C1994" s="128" t="s">
        <v>817</v>
      </c>
      <c r="D1994" s="122">
        <v>42874</v>
      </c>
      <c r="E1994" s="123" t="s">
        <v>5335</v>
      </c>
      <c r="F1994" s="123" t="s">
        <v>3</v>
      </c>
      <c r="G1994" s="123">
        <v>1503131</v>
      </c>
      <c r="H1994" s="127"/>
      <c r="I1994" s="131" t="s">
        <v>5336</v>
      </c>
      <c r="J1994" s="127"/>
      <c r="K1994" s="127"/>
      <c r="L1994" s="127"/>
      <c r="M1994" s="127"/>
      <c r="N1994" s="133">
        <v>0</v>
      </c>
      <c r="O1994" s="133">
        <v>0.5</v>
      </c>
      <c r="P1994" s="127" t="s">
        <v>14401</v>
      </c>
    </row>
    <row r="1995" spans="1:16" ht="51">
      <c r="A1995" s="127">
        <v>35</v>
      </c>
      <c r="B1995" s="127"/>
      <c r="C1995" s="128" t="s">
        <v>697</v>
      </c>
      <c r="D1995" s="122">
        <v>42874</v>
      </c>
      <c r="E1995" s="123" t="s">
        <v>5337</v>
      </c>
      <c r="F1995" s="123" t="s">
        <v>3</v>
      </c>
      <c r="G1995" s="123">
        <v>1503231</v>
      </c>
      <c r="H1995" s="127"/>
      <c r="I1995" s="131" t="s">
        <v>5338</v>
      </c>
      <c r="J1995" s="127"/>
      <c r="K1995" s="127"/>
      <c r="L1995" s="127"/>
      <c r="M1995" s="127"/>
      <c r="N1995" s="133">
        <v>0</v>
      </c>
      <c r="O1995" s="133">
        <v>1381.83</v>
      </c>
      <c r="P1995" s="127" t="s">
        <v>1369</v>
      </c>
    </row>
    <row r="1996" spans="1:16" ht="51">
      <c r="A1996" s="127" t="s">
        <v>620</v>
      </c>
      <c r="B1996" s="127"/>
      <c r="C1996" s="128" t="s">
        <v>714</v>
      </c>
      <c r="D1996" s="122">
        <v>42874</v>
      </c>
      <c r="E1996" s="123" t="s">
        <v>5339</v>
      </c>
      <c r="F1996" s="123" t="s">
        <v>3</v>
      </c>
      <c r="G1996" s="123">
        <v>1503234</v>
      </c>
      <c r="H1996" s="127"/>
      <c r="I1996" s="131" t="s">
        <v>5340</v>
      </c>
      <c r="J1996" s="127"/>
      <c r="K1996" s="127"/>
      <c r="L1996" s="127"/>
      <c r="M1996" s="127"/>
      <c r="N1996" s="133">
        <v>0</v>
      </c>
      <c r="O1996" s="133">
        <v>2869</v>
      </c>
      <c r="P1996" s="127" t="s">
        <v>1369</v>
      </c>
    </row>
    <row r="1997" spans="1:16" ht="51">
      <c r="A1997" s="127" t="s">
        <v>620</v>
      </c>
      <c r="B1997" s="127"/>
      <c r="C1997" s="128" t="s">
        <v>714</v>
      </c>
      <c r="D1997" s="122">
        <v>42874</v>
      </c>
      <c r="E1997" s="123" t="s">
        <v>5342</v>
      </c>
      <c r="F1997" s="123" t="s">
        <v>3</v>
      </c>
      <c r="G1997" s="123">
        <v>1503292</v>
      </c>
      <c r="H1997" s="127"/>
      <c r="I1997" s="131" t="s">
        <v>5343</v>
      </c>
      <c r="J1997" s="127"/>
      <c r="K1997" s="127"/>
      <c r="L1997" s="127"/>
      <c r="M1997" s="127"/>
      <c r="N1997" s="133">
        <v>0</v>
      </c>
      <c r="O1997" s="133">
        <v>0.96</v>
      </c>
      <c r="P1997" s="127" t="s">
        <v>14401</v>
      </c>
    </row>
    <row r="1998" spans="1:16" ht="38.25">
      <c r="A1998" s="127">
        <v>526</v>
      </c>
      <c r="B1998" s="127"/>
      <c r="C1998" s="128" t="s">
        <v>847</v>
      </c>
      <c r="D1998" s="122">
        <v>42874</v>
      </c>
      <c r="E1998" s="123" t="s">
        <v>5344</v>
      </c>
      <c r="F1998" s="123" t="s">
        <v>3</v>
      </c>
      <c r="G1998" s="123">
        <v>1503302</v>
      </c>
      <c r="H1998" s="127"/>
      <c r="I1998" s="131" t="s">
        <v>5345</v>
      </c>
      <c r="J1998" s="127"/>
      <c r="K1998" s="127"/>
      <c r="L1998" s="127"/>
      <c r="M1998" s="127"/>
      <c r="N1998" s="133">
        <v>0</v>
      </c>
      <c r="O1998" s="133">
        <v>120</v>
      </c>
      <c r="P1998" s="127" t="s">
        <v>1369</v>
      </c>
    </row>
    <row r="1999" spans="1:16" ht="51">
      <c r="A1999" s="127" t="s">
        <v>620</v>
      </c>
      <c r="B1999" s="127"/>
      <c r="C1999" s="128" t="s">
        <v>714</v>
      </c>
      <c r="D1999" s="122">
        <v>42874</v>
      </c>
      <c r="E1999" s="123" t="s">
        <v>5346</v>
      </c>
      <c r="F1999" s="123" t="s">
        <v>3</v>
      </c>
      <c r="G1999" s="123">
        <v>1503307</v>
      </c>
      <c r="H1999" s="127"/>
      <c r="I1999" s="131" t="s">
        <v>5347</v>
      </c>
      <c r="J1999" s="127"/>
      <c r="K1999" s="127"/>
      <c r="L1999" s="127"/>
      <c r="M1999" s="127"/>
      <c r="N1999" s="133">
        <v>0</v>
      </c>
      <c r="O1999" s="133">
        <v>97</v>
      </c>
      <c r="P1999" s="127" t="s">
        <v>1369</v>
      </c>
    </row>
    <row r="2000" spans="1:16" ht="51">
      <c r="A2000" s="127" t="s">
        <v>620</v>
      </c>
      <c r="B2000" s="127"/>
      <c r="C2000" s="128" t="s">
        <v>714</v>
      </c>
      <c r="D2000" s="122">
        <v>42877</v>
      </c>
      <c r="E2000" s="123" t="s">
        <v>5348</v>
      </c>
      <c r="F2000" s="123" t="s">
        <v>3</v>
      </c>
      <c r="G2000" s="123">
        <v>1503592</v>
      </c>
      <c r="H2000" s="127"/>
      <c r="I2000" s="131" t="s">
        <v>5349</v>
      </c>
      <c r="J2000" s="127"/>
      <c r="K2000" s="127"/>
      <c r="L2000" s="127"/>
      <c r="M2000" s="127"/>
      <c r="N2000" s="133">
        <v>0</v>
      </c>
      <c r="O2000" s="133">
        <v>1378.72</v>
      </c>
      <c r="P2000" s="127" t="s">
        <v>1369</v>
      </c>
    </row>
    <row r="2001" spans="1:16" ht="51">
      <c r="A2001" s="127" t="s">
        <v>620</v>
      </c>
      <c r="B2001" s="127"/>
      <c r="C2001" s="128" t="s">
        <v>714</v>
      </c>
      <c r="D2001" s="122">
        <v>42877</v>
      </c>
      <c r="E2001" s="123" t="s">
        <v>5351</v>
      </c>
      <c r="F2001" s="123" t="s">
        <v>3</v>
      </c>
      <c r="G2001" s="123">
        <v>1503547</v>
      </c>
      <c r="H2001" s="127"/>
      <c r="I2001" s="131" t="s">
        <v>5352</v>
      </c>
      <c r="J2001" s="127"/>
      <c r="K2001" s="127"/>
      <c r="L2001" s="127"/>
      <c r="M2001" s="127"/>
      <c r="N2001" s="133">
        <v>0</v>
      </c>
      <c r="O2001" s="133">
        <v>12742.2</v>
      </c>
      <c r="P2001" s="127" t="s">
        <v>1369</v>
      </c>
    </row>
    <row r="2002" spans="1:16" ht="51">
      <c r="A2002" s="127" t="s">
        <v>620</v>
      </c>
      <c r="B2002" s="127"/>
      <c r="C2002" s="128" t="s">
        <v>714</v>
      </c>
      <c r="D2002" s="122">
        <v>42877</v>
      </c>
      <c r="E2002" s="123" t="s">
        <v>5353</v>
      </c>
      <c r="F2002" s="123" t="s">
        <v>3</v>
      </c>
      <c r="G2002" s="123">
        <v>1503617</v>
      </c>
      <c r="H2002" s="127"/>
      <c r="I2002" s="131" t="s">
        <v>5354</v>
      </c>
      <c r="J2002" s="127"/>
      <c r="K2002" s="127"/>
      <c r="L2002" s="127"/>
      <c r="M2002" s="127"/>
      <c r="N2002" s="133">
        <v>0</v>
      </c>
      <c r="O2002" s="133">
        <v>6171.38</v>
      </c>
      <c r="P2002" s="127" t="s">
        <v>1369</v>
      </c>
    </row>
    <row r="2003" spans="1:16" ht="51">
      <c r="A2003" s="127" t="s">
        <v>620</v>
      </c>
      <c r="B2003" s="127"/>
      <c r="C2003" s="128" t="s">
        <v>714</v>
      </c>
      <c r="D2003" s="122">
        <v>42877</v>
      </c>
      <c r="E2003" s="123" t="s">
        <v>5355</v>
      </c>
      <c r="F2003" s="123" t="s">
        <v>3</v>
      </c>
      <c r="G2003" s="123">
        <v>1503544</v>
      </c>
      <c r="H2003" s="127"/>
      <c r="I2003" s="131" t="s">
        <v>5356</v>
      </c>
      <c r="J2003" s="127"/>
      <c r="K2003" s="127"/>
      <c r="L2003" s="127"/>
      <c r="M2003" s="127"/>
      <c r="N2003" s="133">
        <v>0</v>
      </c>
      <c r="O2003" s="133">
        <v>128.5</v>
      </c>
      <c r="P2003" s="127" t="s">
        <v>1369</v>
      </c>
    </row>
    <row r="2004" spans="1:16" ht="51">
      <c r="A2004" s="127" t="s">
        <v>620</v>
      </c>
      <c r="B2004" s="127"/>
      <c r="C2004" s="128" t="s">
        <v>714</v>
      </c>
      <c r="D2004" s="122">
        <v>42877</v>
      </c>
      <c r="E2004" s="123" t="s">
        <v>5357</v>
      </c>
      <c r="F2004" s="123" t="s">
        <v>3</v>
      </c>
      <c r="G2004" s="123">
        <v>1503696</v>
      </c>
      <c r="H2004" s="127"/>
      <c r="I2004" s="131" t="s">
        <v>5358</v>
      </c>
      <c r="J2004" s="127"/>
      <c r="K2004" s="127"/>
      <c r="L2004" s="127"/>
      <c r="M2004" s="127"/>
      <c r="N2004" s="133">
        <v>0</v>
      </c>
      <c r="O2004" s="133">
        <v>101.37</v>
      </c>
      <c r="P2004" s="127" t="s">
        <v>1369</v>
      </c>
    </row>
    <row r="2005" spans="1:16" ht="51">
      <c r="A2005" s="127" t="s">
        <v>620</v>
      </c>
      <c r="B2005" s="127"/>
      <c r="C2005" s="128" t="s">
        <v>714</v>
      </c>
      <c r="D2005" s="122">
        <v>42877</v>
      </c>
      <c r="E2005" s="123" t="s">
        <v>5359</v>
      </c>
      <c r="F2005" s="123" t="s">
        <v>3</v>
      </c>
      <c r="G2005" s="123">
        <v>1503509</v>
      </c>
      <c r="H2005" s="127"/>
      <c r="I2005" s="131" t="s">
        <v>4823</v>
      </c>
      <c r="J2005" s="127"/>
      <c r="K2005" s="127"/>
      <c r="L2005" s="127"/>
      <c r="M2005" s="127"/>
      <c r="N2005" s="133">
        <v>0</v>
      </c>
      <c r="O2005" s="133">
        <v>800</v>
      </c>
      <c r="P2005" s="127" t="s">
        <v>1369</v>
      </c>
    </row>
    <row r="2006" spans="1:16" ht="51">
      <c r="A2006" s="127">
        <v>580</v>
      </c>
      <c r="B2006" s="127"/>
      <c r="C2006" s="128" t="s">
        <v>218</v>
      </c>
      <c r="D2006" s="122">
        <v>42877</v>
      </c>
      <c r="E2006" s="123" t="s">
        <v>5360</v>
      </c>
      <c r="F2006" s="123" t="s">
        <v>3</v>
      </c>
      <c r="G2006" s="123">
        <v>1503539</v>
      </c>
      <c r="H2006" s="127"/>
      <c r="I2006" s="131" t="s">
        <v>5361</v>
      </c>
      <c r="J2006" s="127"/>
      <c r="K2006" s="127"/>
      <c r="L2006" s="127"/>
      <c r="M2006" s="127"/>
      <c r="N2006" s="133">
        <v>0</v>
      </c>
      <c r="O2006" s="133">
        <v>144</v>
      </c>
      <c r="P2006" s="127" t="s">
        <v>1369</v>
      </c>
    </row>
    <row r="2007" spans="1:16" ht="51">
      <c r="A2007" s="127" t="s">
        <v>620</v>
      </c>
      <c r="B2007" s="127"/>
      <c r="C2007" s="128" t="s">
        <v>714</v>
      </c>
      <c r="D2007" s="122">
        <v>42877</v>
      </c>
      <c r="E2007" s="123" t="s">
        <v>5362</v>
      </c>
      <c r="F2007" s="123" t="s">
        <v>3</v>
      </c>
      <c r="G2007" s="123">
        <v>1503582</v>
      </c>
      <c r="H2007" s="127"/>
      <c r="I2007" s="131" t="s">
        <v>5363</v>
      </c>
      <c r="J2007" s="127"/>
      <c r="K2007" s="127"/>
      <c r="L2007" s="127"/>
      <c r="M2007" s="127"/>
      <c r="N2007" s="133">
        <v>0</v>
      </c>
      <c r="O2007" s="133">
        <v>415.19</v>
      </c>
      <c r="P2007" s="127" t="s">
        <v>14401</v>
      </c>
    </row>
    <row r="2008" spans="1:16" ht="51">
      <c r="A2008" s="127" t="s">
        <v>620</v>
      </c>
      <c r="B2008" s="127"/>
      <c r="C2008" s="128" t="s">
        <v>714</v>
      </c>
      <c r="D2008" s="122">
        <v>42877</v>
      </c>
      <c r="E2008" s="123" t="s">
        <v>5364</v>
      </c>
      <c r="F2008" s="123" t="s">
        <v>3</v>
      </c>
      <c r="G2008" s="123">
        <v>1503697</v>
      </c>
      <c r="H2008" s="127"/>
      <c r="I2008" s="131" t="s">
        <v>5365</v>
      </c>
      <c r="J2008" s="127"/>
      <c r="K2008" s="127"/>
      <c r="L2008" s="127"/>
      <c r="M2008" s="127"/>
      <c r="N2008" s="133">
        <v>0</v>
      </c>
      <c r="O2008" s="133">
        <v>1</v>
      </c>
      <c r="P2008" s="127" t="s">
        <v>1369</v>
      </c>
    </row>
    <row r="2009" spans="1:16" ht="51">
      <c r="A2009" s="127" t="s">
        <v>620</v>
      </c>
      <c r="B2009" s="127"/>
      <c r="C2009" s="128" t="s">
        <v>714</v>
      </c>
      <c r="D2009" s="122">
        <v>42877</v>
      </c>
      <c r="E2009" s="123" t="s">
        <v>5366</v>
      </c>
      <c r="F2009" s="123" t="s">
        <v>3</v>
      </c>
      <c r="G2009" s="123">
        <v>1503650</v>
      </c>
      <c r="H2009" s="127"/>
      <c r="I2009" s="131" t="s">
        <v>5367</v>
      </c>
      <c r="J2009" s="127"/>
      <c r="K2009" s="127"/>
      <c r="L2009" s="127"/>
      <c r="M2009" s="127"/>
      <c r="N2009" s="133">
        <v>0</v>
      </c>
      <c r="O2009" s="133">
        <v>1082.69</v>
      </c>
      <c r="P2009" s="127" t="s">
        <v>1369</v>
      </c>
    </row>
    <row r="2010" spans="1:16" ht="51">
      <c r="A2010" s="127" t="s">
        <v>620</v>
      </c>
      <c r="B2010" s="127"/>
      <c r="C2010" s="128" t="s">
        <v>714</v>
      </c>
      <c r="D2010" s="122">
        <v>42877</v>
      </c>
      <c r="E2010" s="123" t="s">
        <v>5368</v>
      </c>
      <c r="F2010" s="123" t="s">
        <v>3</v>
      </c>
      <c r="G2010" s="123">
        <v>1503711</v>
      </c>
      <c r="H2010" s="127"/>
      <c r="I2010" s="131" t="s">
        <v>5369</v>
      </c>
      <c r="J2010" s="127"/>
      <c r="K2010" s="127"/>
      <c r="L2010" s="127"/>
      <c r="M2010" s="127"/>
      <c r="N2010" s="133">
        <v>0</v>
      </c>
      <c r="O2010" s="133">
        <v>24.77</v>
      </c>
      <c r="P2010" s="127" t="s">
        <v>1369</v>
      </c>
    </row>
    <row r="2011" spans="1:16" ht="63.75">
      <c r="A2011" s="127">
        <v>582</v>
      </c>
      <c r="B2011" s="127"/>
      <c r="C2011" s="128" t="s">
        <v>857</v>
      </c>
      <c r="D2011" s="122">
        <v>42878</v>
      </c>
      <c r="E2011" s="123" t="s">
        <v>5370</v>
      </c>
      <c r="F2011" s="123" t="s">
        <v>3</v>
      </c>
      <c r="G2011" s="123">
        <v>1504031</v>
      </c>
      <c r="H2011" s="127"/>
      <c r="I2011" s="131" t="s">
        <v>5371</v>
      </c>
      <c r="J2011" s="127"/>
      <c r="K2011" s="127"/>
      <c r="L2011" s="127"/>
      <c r="M2011" s="127"/>
      <c r="N2011" s="133">
        <v>0</v>
      </c>
      <c r="O2011" s="133">
        <v>13349.95</v>
      </c>
      <c r="P2011" s="127" t="s">
        <v>1369</v>
      </c>
    </row>
    <row r="2012" spans="1:16" ht="51">
      <c r="A2012" s="127">
        <v>513</v>
      </c>
      <c r="B2012" s="127"/>
      <c r="C2012" s="128" t="s">
        <v>201</v>
      </c>
      <c r="D2012" s="122">
        <v>42878</v>
      </c>
      <c r="E2012" s="123" t="s">
        <v>5372</v>
      </c>
      <c r="F2012" s="123" t="s">
        <v>3</v>
      </c>
      <c r="G2012" s="123">
        <v>1504046</v>
      </c>
      <c r="H2012" s="127"/>
      <c r="I2012" s="131" t="s">
        <v>5373</v>
      </c>
      <c r="J2012" s="127"/>
      <c r="K2012" s="127"/>
      <c r="L2012" s="127"/>
      <c r="M2012" s="127"/>
      <c r="N2012" s="133">
        <v>0</v>
      </c>
      <c r="O2012" s="133">
        <v>863160.97</v>
      </c>
      <c r="P2012" s="127" t="s">
        <v>1369</v>
      </c>
    </row>
    <row r="2013" spans="1:16" ht="51">
      <c r="A2013" s="127">
        <v>513</v>
      </c>
      <c r="B2013" s="127"/>
      <c r="C2013" s="128" t="s">
        <v>201</v>
      </c>
      <c r="D2013" s="122">
        <v>42878</v>
      </c>
      <c r="E2013" s="123" t="s">
        <v>5374</v>
      </c>
      <c r="F2013" s="123" t="s">
        <v>3</v>
      </c>
      <c r="G2013" s="123">
        <v>1504047</v>
      </c>
      <c r="H2013" s="127"/>
      <c r="I2013" s="131" t="s">
        <v>5375</v>
      </c>
      <c r="J2013" s="127"/>
      <c r="K2013" s="127"/>
      <c r="L2013" s="127"/>
      <c r="M2013" s="127"/>
      <c r="N2013" s="133">
        <v>0</v>
      </c>
      <c r="O2013" s="133">
        <v>12825.630000000001</v>
      </c>
      <c r="P2013" s="127" t="s">
        <v>1369</v>
      </c>
    </row>
    <row r="2014" spans="1:16" ht="51">
      <c r="A2014" s="127">
        <v>513</v>
      </c>
      <c r="B2014" s="127"/>
      <c r="C2014" s="128" t="s">
        <v>201</v>
      </c>
      <c r="D2014" s="122">
        <v>42878</v>
      </c>
      <c r="E2014" s="123" t="s">
        <v>5376</v>
      </c>
      <c r="F2014" s="123" t="s">
        <v>3</v>
      </c>
      <c r="G2014" s="123">
        <v>1504048</v>
      </c>
      <c r="H2014" s="127"/>
      <c r="I2014" s="131" t="s">
        <v>5377</v>
      </c>
      <c r="J2014" s="127"/>
      <c r="K2014" s="127"/>
      <c r="L2014" s="127"/>
      <c r="M2014" s="127"/>
      <c r="N2014" s="133">
        <v>0</v>
      </c>
      <c r="O2014" s="133">
        <v>26947.08</v>
      </c>
      <c r="P2014" s="127" t="s">
        <v>1369</v>
      </c>
    </row>
    <row r="2015" spans="1:16" ht="51">
      <c r="A2015" s="127">
        <v>513</v>
      </c>
      <c r="B2015" s="127"/>
      <c r="C2015" s="128" t="s">
        <v>201</v>
      </c>
      <c r="D2015" s="122">
        <v>42878</v>
      </c>
      <c r="E2015" s="123" t="s">
        <v>5378</v>
      </c>
      <c r="F2015" s="123" t="s">
        <v>3</v>
      </c>
      <c r="G2015" s="123">
        <v>1504049</v>
      </c>
      <c r="H2015" s="127"/>
      <c r="I2015" s="131" t="s">
        <v>5379</v>
      </c>
      <c r="J2015" s="127"/>
      <c r="K2015" s="127"/>
      <c r="L2015" s="127"/>
      <c r="M2015" s="127"/>
      <c r="N2015" s="133">
        <v>0</v>
      </c>
      <c r="O2015" s="133">
        <v>44076.31</v>
      </c>
      <c r="P2015" s="127" t="s">
        <v>1369</v>
      </c>
    </row>
    <row r="2016" spans="1:16" ht="51">
      <c r="A2016" s="127" t="s">
        <v>620</v>
      </c>
      <c r="B2016" s="127"/>
      <c r="C2016" s="128" t="s">
        <v>714</v>
      </c>
      <c r="D2016" s="122">
        <v>42878</v>
      </c>
      <c r="E2016" s="123" t="s">
        <v>5380</v>
      </c>
      <c r="F2016" s="123" t="s">
        <v>3</v>
      </c>
      <c r="G2016" s="123">
        <v>1503919</v>
      </c>
      <c r="H2016" s="127"/>
      <c r="I2016" s="131" t="s">
        <v>5381</v>
      </c>
      <c r="J2016" s="127"/>
      <c r="K2016" s="127"/>
      <c r="L2016" s="127"/>
      <c r="M2016" s="127"/>
      <c r="N2016" s="133">
        <v>0</v>
      </c>
      <c r="O2016" s="133">
        <v>10</v>
      </c>
      <c r="P2016" s="127" t="s">
        <v>1369</v>
      </c>
    </row>
    <row r="2017" spans="1:16" ht="51">
      <c r="A2017" s="127" t="s">
        <v>620</v>
      </c>
      <c r="B2017" s="127"/>
      <c r="C2017" s="128" t="s">
        <v>714</v>
      </c>
      <c r="D2017" s="122">
        <v>42878</v>
      </c>
      <c r="E2017" s="123" t="s">
        <v>5382</v>
      </c>
      <c r="F2017" s="123" t="s">
        <v>3</v>
      </c>
      <c r="G2017" s="123">
        <v>1503934</v>
      </c>
      <c r="H2017" s="127"/>
      <c r="I2017" s="131" t="s">
        <v>5383</v>
      </c>
      <c r="J2017" s="127"/>
      <c r="K2017" s="127"/>
      <c r="L2017" s="127"/>
      <c r="M2017" s="127"/>
      <c r="N2017" s="133">
        <v>0</v>
      </c>
      <c r="O2017" s="133">
        <v>9674.24</v>
      </c>
      <c r="P2017" s="127" t="s">
        <v>1369</v>
      </c>
    </row>
    <row r="2018" spans="1:16" ht="51">
      <c r="A2018" s="127" t="s">
        <v>620</v>
      </c>
      <c r="B2018" s="127"/>
      <c r="C2018" s="128" t="s">
        <v>714</v>
      </c>
      <c r="D2018" s="122">
        <v>42878</v>
      </c>
      <c r="E2018" s="123" t="s">
        <v>5384</v>
      </c>
      <c r="F2018" s="123" t="s">
        <v>3</v>
      </c>
      <c r="G2018" s="123">
        <v>1503992</v>
      </c>
      <c r="H2018" s="127"/>
      <c r="I2018" s="131" t="s">
        <v>5385</v>
      </c>
      <c r="J2018" s="127"/>
      <c r="K2018" s="127"/>
      <c r="L2018" s="127"/>
      <c r="M2018" s="127"/>
      <c r="N2018" s="133">
        <v>0</v>
      </c>
      <c r="O2018" s="133">
        <v>252.4</v>
      </c>
      <c r="P2018" s="127" t="s">
        <v>1369</v>
      </c>
    </row>
    <row r="2019" spans="1:16" ht="51">
      <c r="A2019" s="127" t="s">
        <v>620</v>
      </c>
      <c r="B2019" s="127"/>
      <c r="C2019" s="128" t="s">
        <v>714</v>
      </c>
      <c r="D2019" s="122">
        <v>42878</v>
      </c>
      <c r="E2019" s="123" t="s">
        <v>5386</v>
      </c>
      <c r="F2019" s="123" t="s">
        <v>3</v>
      </c>
      <c r="G2019" s="123">
        <v>1504037</v>
      </c>
      <c r="H2019" s="127"/>
      <c r="I2019" s="131" t="s">
        <v>5387</v>
      </c>
      <c r="J2019" s="127"/>
      <c r="K2019" s="127"/>
      <c r="L2019" s="127"/>
      <c r="M2019" s="127"/>
      <c r="N2019" s="133">
        <v>0</v>
      </c>
      <c r="O2019" s="133">
        <v>4979.32</v>
      </c>
      <c r="P2019" s="127" t="s">
        <v>1369</v>
      </c>
    </row>
    <row r="2020" spans="1:16" ht="51">
      <c r="A2020" s="127" t="s">
        <v>620</v>
      </c>
      <c r="B2020" s="127"/>
      <c r="C2020" s="128" t="s">
        <v>714</v>
      </c>
      <c r="D2020" s="122">
        <v>42878</v>
      </c>
      <c r="E2020" s="123" t="s">
        <v>5388</v>
      </c>
      <c r="F2020" s="123" t="s">
        <v>3</v>
      </c>
      <c r="G2020" s="123">
        <v>1504063</v>
      </c>
      <c r="H2020" s="127"/>
      <c r="I2020" s="131" t="s">
        <v>5389</v>
      </c>
      <c r="J2020" s="127"/>
      <c r="K2020" s="127"/>
      <c r="L2020" s="127"/>
      <c r="M2020" s="127"/>
      <c r="N2020" s="133">
        <v>0</v>
      </c>
      <c r="O2020" s="133">
        <v>1255.08</v>
      </c>
      <c r="P2020" s="127" t="s">
        <v>1369</v>
      </c>
    </row>
    <row r="2021" spans="1:16" ht="38.25">
      <c r="A2021" s="127">
        <v>373</v>
      </c>
      <c r="B2021" s="127"/>
      <c r="C2021" s="128" t="s">
        <v>1275</v>
      </c>
      <c r="D2021" s="122">
        <v>42878</v>
      </c>
      <c r="E2021" s="123" t="s">
        <v>5390</v>
      </c>
      <c r="F2021" s="123" t="s">
        <v>3</v>
      </c>
      <c r="G2021" s="123">
        <v>1504067</v>
      </c>
      <c r="H2021" s="127"/>
      <c r="I2021" s="131" t="s">
        <v>5391</v>
      </c>
      <c r="J2021" s="127"/>
      <c r="K2021" s="127"/>
      <c r="L2021" s="127"/>
      <c r="M2021" s="127"/>
      <c r="N2021" s="133">
        <v>0</v>
      </c>
      <c r="O2021" s="133">
        <v>435</v>
      </c>
      <c r="P2021" s="127" t="s">
        <v>1369</v>
      </c>
    </row>
    <row r="2022" spans="1:16" ht="51">
      <c r="A2022" s="127" t="s">
        <v>620</v>
      </c>
      <c r="B2022" s="127"/>
      <c r="C2022" s="128" t="s">
        <v>714</v>
      </c>
      <c r="D2022" s="122">
        <v>42878</v>
      </c>
      <c r="E2022" s="123" t="s">
        <v>5392</v>
      </c>
      <c r="F2022" s="123" t="s">
        <v>3</v>
      </c>
      <c r="G2022" s="123">
        <v>1504128</v>
      </c>
      <c r="H2022" s="127"/>
      <c r="I2022" s="131" t="s">
        <v>5393</v>
      </c>
      <c r="J2022" s="127"/>
      <c r="K2022" s="127"/>
      <c r="L2022" s="127"/>
      <c r="M2022" s="127"/>
      <c r="N2022" s="133">
        <v>0</v>
      </c>
      <c r="O2022" s="133">
        <v>1126.8</v>
      </c>
      <c r="P2022" s="127" t="s">
        <v>1369</v>
      </c>
    </row>
    <row r="2023" spans="1:16" ht="51">
      <c r="A2023" s="127" t="s">
        <v>620</v>
      </c>
      <c r="B2023" s="127"/>
      <c r="C2023" s="128" t="s">
        <v>714</v>
      </c>
      <c r="D2023" s="122">
        <v>42878</v>
      </c>
      <c r="E2023" s="123" t="s">
        <v>5394</v>
      </c>
      <c r="F2023" s="123" t="s">
        <v>3</v>
      </c>
      <c r="G2023" s="123">
        <v>1504129</v>
      </c>
      <c r="H2023" s="127"/>
      <c r="I2023" s="131" t="s">
        <v>5395</v>
      </c>
      <c r="J2023" s="127"/>
      <c r="K2023" s="127"/>
      <c r="L2023" s="127"/>
      <c r="M2023" s="127"/>
      <c r="N2023" s="133">
        <v>0</v>
      </c>
      <c r="O2023" s="133">
        <v>487</v>
      </c>
      <c r="P2023" s="127" t="s">
        <v>1369</v>
      </c>
    </row>
    <row r="2024" spans="1:16" ht="38.25">
      <c r="A2024" s="127">
        <v>526</v>
      </c>
      <c r="B2024" s="127"/>
      <c r="C2024" s="128" t="s">
        <v>847</v>
      </c>
      <c r="D2024" s="122">
        <v>42878</v>
      </c>
      <c r="E2024" s="123" t="s">
        <v>5396</v>
      </c>
      <c r="F2024" s="123" t="s">
        <v>3</v>
      </c>
      <c r="G2024" s="123">
        <v>1504156</v>
      </c>
      <c r="H2024" s="127"/>
      <c r="I2024" s="131" t="s">
        <v>5397</v>
      </c>
      <c r="J2024" s="127"/>
      <c r="K2024" s="127"/>
      <c r="L2024" s="127"/>
      <c r="M2024" s="127"/>
      <c r="N2024" s="133">
        <v>0</v>
      </c>
      <c r="O2024" s="133">
        <v>27.900000000000002</v>
      </c>
      <c r="P2024" s="127" t="s">
        <v>1369</v>
      </c>
    </row>
    <row r="2025" spans="1:16" ht="63.75">
      <c r="A2025" s="127" t="s">
        <v>620</v>
      </c>
      <c r="B2025" s="127"/>
      <c r="C2025" s="128" t="s">
        <v>714</v>
      </c>
      <c r="D2025" s="122">
        <v>42879</v>
      </c>
      <c r="E2025" s="123" t="s">
        <v>5398</v>
      </c>
      <c r="F2025" s="123" t="s">
        <v>3</v>
      </c>
      <c r="G2025" s="123">
        <v>1504385</v>
      </c>
      <c r="H2025" s="127"/>
      <c r="I2025" s="131" t="s">
        <v>5399</v>
      </c>
      <c r="J2025" s="127"/>
      <c r="K2025" s="127"/>
      <c r="L2025" s="127"/>
      <c r="M2025" s="127"/>
      <c r="N2025" s="133">
        <v>0</v>
      </c>
      <c r="O2025" s="133">
        <v>394945.89</v>
      </c>
      <c r="P2025" s="127" t="s">
        <v>1369</v>
      </c>
    </row>
    <row r="2026" spans="1:16" ht="63.75">
      <c r="A2026" s="127" t="s">
        <v>620</v>
      </c>
      <c r="B2026" s="127"/>
      <c r="C2026" s="128" t="s">
        <v>714</v>
      </c>
      <c r="D2026" s="122">
        <v>42879</v>
      </c>
      <c r="E2026" s="123" t="s">
        <v>5400</v>
      </c>
      <c r="F2026" s="123" t="s">
        <v>3</v>
      </c>
      <c r="G2026" s="123">
        <v>1504390</v>
      </c>
      <c r="H2026" s="127"/>
      <c r="I2026" s="131" t="s">
        <v>5401</v>
      </c>
      <c r="J2026" s="127"/>
      <c r="K2026" s="127"/>
      <c r="L2026" s="127"/>
      <c r="M2026" s="127"/>
      <c r="N2026" s="133">
        <v>0</v>
      </c>
      <c r="O2026" s="133">
        <v>73787.45</v>
      </c>
      <c r="P2026" s="127" t="s">
        <v>1369</v>
      </c>
    </row>
    <row r="2027" spans="1:16" ht="63.75">
      <c r="A2027" s="127" t="s">
        <v>620</v>
      </c>
      <c r="B2027" s="127"/>
      <c r="C2027" s="128" t="s">
        <v>714</v>
      </c>
      <c r="D2027" s="122">
        <v>42879</v>
      </c>
      <c r="E2027" s="123" t="s">
        <v>5402</v>
      </c>
      <c r="F2027" s="123" t="s">
        <v>3</v>
      </c>
      <c r="G2027" s="123">
        <v>1504393</v>
      </c>
      <c r="H2027" s="127"/>
      <c r="I2027" s="131" t="s">
        <v>5403</v>
      </c>
      <c r="J2027" s="127"/>
      <c r="K2027" s="127"/>
      <c r="L2027" s="127"/>
      <c r="M2027" s="127"/>
      <c r="N2027" s="133">
        <v>0</v>
      </c>
      <c r="O2027" s="133">
        <v>175643.23</v>
      </c>
      <c r="P2027" s="127" t="s">
        <v>1369</v>
      </c>
    </row>
    <row r="2028" spans="1:16" ht="63.75">
      <c r="A2028" s="127" t="s">
        <v>620</v>
      </c>
      <c r="B2028" s="127"/>
      <c r="C2028" s="128" t="s">
        <v>714</v>
      </c>
      <c r="D2028" s="122">
        <v>42879</v>
      </c>
      <c r="E2028" s="123" t="s">
        <v>5404</v>
      </c>
      <c r="F2028" s="123" t="s">
        <v>3</v>
      </c>
      <c r="G2028" s="123">
        <v>1504396</v>
      </c>
      <c r="H2028" s="127"/>
      <c r="I2028" s="131" t="s">
        <v>5405</v>
      </c>
      <c r="J2028" s="127"/>
      <c r="K2028" s="127"/>
      <c r="L2028" s="127"/>
      <c r="M2028" s="127"/>
      <c r="N2028" s="133">
        <v>0</v>
      </c>
      <c r="O2028" s="133">
        <v>850364.59</v>
      </c>
      <c r="P2028" s="127" t="s">
        <v>14401</v>
      </c>
    </row>
    <row r="2029" spans="1:16" ht="63.75">
      <c r="A2029" s="127" t="s">
        <v>620</v>
      </c>
      <c r="B2029" s="127"/>
      <c r="C2029" s="128" t="s">
        <v>714</v>
      </c>
      <c r="D2029" s="122">
        <v>42879</v>
      </c>
      <c r="E2029" s="123" t="s">
        <v>5406</v>
      </c>
      <c r="F2029" s="123" t="s">
        <v>3</v>
      </c>
      <c r="G2029" s="123">
        <v>1504398</v>
      </c>
      <c r="H2029" s="127"/>
      <c r="I2029" s="131" t="s">
        <v>5407</v>
      </c>
      <c r="J2029" s="127"/>
      <c r="K2029" s="127"/>
      <c r="L2029" s="127"/>
      <c r="M2029" s="127"/>
      <c r="N2029" s="133">
        <v>0</v>
      </c>
      <c r="O2029" s="133">
        <v>51770.200000000004</v>
      </c>
      <c r="P2029" s="127" t="s">
        <v>1369</v>
      </c>
    </row>
    <row r="2030" spans="1:16" ht="63.75">
      <c r="A2030" s="127" t="s">
        <v>620</v>
      </c>
      <c r="B2030" s="127"/>
      <c r="C2030" s="128" t="s">
        <v>714</v>
      </c>
      <c r="D2030" s="122">
        <v>42879</v>
      </c>
      <c r="E2030" s="123" t="s">
        <v>5408</v>
      </c>
      <c r="F2030" s="123" t="s">
        <v>3</v>
      </c>
      <c r="G2030" s="123">
        <v>1504402</v>
      </c>
      <c r="H2030" s="127"/>
      <c r="I2030" s="131" t="s">
        <v>5409</v>
      </c>
      <c r="J2030" s="127"/>
      <c r="K2030" s="127"/>
      <c r="L2030" s="127"/>
      <c r="M2030" s="127"/>
      <c r="N2030" s="133">
        <v>0</v>
      </c>
      <c r="O2030" s="133">
        <v>240827.91</v>
      </c>
      <c r="P2030" s="127" t="s">
        <v>14401</v>
      </c>
    </row>
    <row r="2031" spans="1:16" ht="63.75">
      <c r="A2031" s="127" t="s">
        <v>620</v>
      </c>
      <c r="B2031" s="127"/>
      <c r="C2031" s="128" t="s">
        <v>714</v>
      </c>
      <c r="D2031" s="122">
        <v>42879</v>
      </c>
      <c r="E2031" s="123" t="s">
        <v>5410</v>
      </c>
      <c r="F2031" s="123" t="s">
        <v>3</v>
      </c>
      <c r="G2031" s="123">
        <v>1504404</v>
      </c>
      <c r="H2031" s="127"/>
      <c r="I2031" s="131" t="s">
        <v>5411</v>
      </c>
      <c r="J2031" s="127"/>
      <c r="K2031" s="127"/>
      <c r="L2031" s="127"/>
      <c r="M2031" s="127"/>
      <c r="N2031" s="133">
        <v>0</v>
      </c>
      <c r="O2031" s="133">
        <v>497891.39</v>
      </c>
      <c r="P2031" s="127" t="s">
        <v>1369</v>
      </c>
    </row>
    <row r="2032" spans="1:16" ht="63.75">
      <c r="A2032" s="127" t="s">
        <v>620</v>
      </c>
      <c r="B2032" s="127"/>
      <c r="C2032" s="128" t="s">
        <v>714</v>
      </c>
      <c r="D2032" s="122">
        <v>42879</v>
      </c>
      <c r="E2032" s="123" t="s">
        <v>5412</v>
      </c>
      <c r="F2032" s="123" t="s">
        <v>3</v>
      </c>
      <c r="G2032" s="123">
        <v>1504407</v>
      </c>
      <c r="H2032" s="127"/>
      <c r="I2032" s="131" t="s">
        <v>5413</v>
      </c>
      <c r="J2032" s="127"/>
      <c r="K2032" s="127"/>
      <c r="L2032" s="127"/>
      <c r="M2032" s="127"/>
      <c r="N2032" s="133">
        <v>0</v>
      </c>
      <c r="O2032" s="133">
        <v>161148.71</v>
      </c>
      <c r="P2032" s="127" t="s">
        <v>1369</v>
      </c>
    </row>
    <row r="2033" spans="1:16" ht="63.75">
      <c r="A2033" s="127" t="s">
        <v>620</v>
      </c>
      <c r="B2033" s="127"/>
      <c r="C2033" s="128" t="s">
        <v>714</v>
      </c>
      <c r="D2033" s="122">
        <v>42879</v>
      </c>
      <c r="E2033" s="123" t="s">
        <v>5414</v>
      </c>
      <c r="F2033" s="123" t="s">
        <v>3</v>
      </c>
      <c r="G2033" s="123">
        <v>1504409</v>
      </c>
      <c r="H2033" s="127"/>
      <c r="I2033" s="131" t="s">
        <v>5415</v>
      </c>
      <c r="J2033" s="127"/>
      <c r="K2033" s="127"/>
      <c r="L2033" s="127"/>
      <c r="M2033" s="127"/>
      <c r="N2033" s="133">
        <v>0</v>
      </c>
      <c r="O2033" s="133">
        <v>405449.98</v>
      </c>
      <c r="P2033" s="127" t="s">
        <v>14401</v>
      </c>
    </row>
    <row r="2034" spans="1:16" ht="51">
      <c r="A2034" s="127" t="s">
        <v>620</v>
      </c>
      <c r="B2034" s="127"/>
      <c r="C2034" s="128" t="s">
        <v>714</v>
      </c>
      <c r="D2034" s="122">
        <v>42879</v>
      </c>
      <c r="E2034" s="123" t="s">
        <v>5416</v>
      </c>
      <c r="F2034" s="123" t="s">
        <v>3</v>
      </c>
      <c r="G2034" s="123">
        <v>1504381</v>
      </c>
      <c r="H2034" s="127"/>
      <c r="I2034" s="131" t="s">
        <v>5417</v>
      </c>
      <c r="J2034" s="127"/>
      <c r="K2034" s="127"/>
      <c r="L2034" s="127"/>
      <c r="M2034" s="127"/>
      <c r="N2034" s="133">
        <v>0</v>
      </c>
      <c r="O2034" s="133">
        <v>145</v>
      </c>
      <c r="P2034" s="127" t="s">
        <v>1369</v>
      </c>
    </row>
    <row r="2035" spans="1:16" ht="51">
      <c r="A2035" s="127">
        <v>16</v>
      </c>
      <c r="B2035" s="127"/>
      <c r="C2035" s="128" t="s">
        <v>693</v>
      </c>
      <c r="D2035" s="122">
        <v>42879</v>
      </c>
      <c r="E2035" s="123" t="s">
        <v>5418</v>
      </c>
      <c r="F2035" s="123" t="s">
        <v>3</v>
      </c>
      <c r="G2035" s="123">
        <v>1504386</v>
      </c>
      <c r="H2035" s="127"/>
      <c r="I2035" s="131" t="s">
        <v>5419</v>
      </c>
      <c r="J2035" s="127"/>
      <c r="K2035" s="127"/>
      <c r="L2035" s="127"/>
      <c r="M2035" s="127"/>
      <c r="N2035" s="133">
        <v>0</v>
      </c>
      <c r="O2035" s="133">
        <v>4883.6500000000005</v>
      </c>
      <c r="P2035" s="127" t="s">
        <v>1369</v>
      </c>
    </row>
    <row r="2036" spans="1:16" ht="51">
      <c r="A2036" s="127" t="s">
        <v>620</v>
      </c>
      <c r="B2036" s="127"/>
      <c r="C2036" s="128" t="s">
        <v>714</v>
      </c>
      <c r="D2036" s="122">
        <v>42879</v>
      </c>
      <c r="E2036" s="123" t="s">
        <v>5420</v>
      </c>
      <c r="F2036" s="123" t="s">
        <v>3</v>
      </c>
      <c r="G2036" s="123">
        <v>1504394</v>
      </c>
      <c r="H2036" s="127"/>
      <c r="I2036" s="131" t="s">
        <v>5421</v>
      </c>
      <c r="J2036" s="127"/>
      <c r="K2036" s="127"/>
      <c r="L2036" s="127"/>
      <c r="M2036" s="127"/>
      <c r="N2036" s="133">
        <v>0</v>
      </c>
      <c r="O2036" s="133">
        <v>125</v>
      </c>
      <c r="P2036" s="127" t="s">
        <v>1369</v>
      </c>
    </row>
    <row r="2037" spans="1:16" ht="51">
      <c r="A2037" s="127" t="s">
        <v>620</v>
      </c>
      <c r="B2037" s="127"/>
      <c r="C2037" s="128" t="s">
        <v>714</v>
      </c>
      <c r="D2037" s="122">
        <v>42879</v>
      </c>
      <c r="E2037" s="123" t="s">
        <v>5422</v>
      </c>
      <c r="F2037" s="123" t="s">
        <v>3</v>
      </c>
      <c r="G2037" s="123">
        <v>1504441</v>
      </c>
      <c r="H2037" s="127"/>
      <c r="I2037" s="131" t="s">
        <v>5423</v>
      </c>
      <c r="J2037" s="127"/>
      <c r="K2037" s="127"/>
      <c r="L2037" s="127"/>
      <c r="M2037" s="127"/>
      <c r="N2037" s="133">
        <v>0</v>
      </c>
      <c r="O2037" s="133">
        <v>1</v>
      </c>
      <c r="P2037" s="127" t="s">
        <v>1369</v>
      </c>
    </row>
    <row r="2038" spans="1:16" ht="51">
      <c r="A2038" s="127" t="s">
        <v>620</v>
      </c>
      <c r="B2038" s="127"/>
      <c r="C2038" s="128" t="s">
        <v>714</v>
      </c>
      <c r="D2038" s="122">
        <v>42879</v>
      </c>
      <c r="E2038" s="123" t="s">
        <v>5424</v>
      </c>
      <c r="F2038" s="123" t="s">
        <v>3</v>
      </c>
      <c r="G2038" s="123">
        <v>1504493</v>
      </c>
      <c r="H2038" s="127"/>
      <c r="I2038" s="131" t="s">
        <v>5425</v>
      </c>
      <c r="J2038" s="127"/>
      <c r="K2038" s="127"/>
      <c r="L2038" s="127"/>
      <c r="M2038" s="127"/>
      <c r="N2038" s="133">
        <v>0</v>
      </c>
      <c r="O2038" s="133">
        <v>955.88</v>
      </c>
      <c r="P2038" s="127" t="s">
        <v>1369</v>
      </c>
    </row>
    <row r="2039" spans="1:16" ht="51">
      <c r="A2039" s="127" t="s">
        <v>620</v>
      </c>
      <c r="B2039" s="127"/>
      <c r="C2039" s="128" t="s">
        <v>714</v>
      </c>
      <c r="D2039" s="122">
        <v>42879</v>
      </c>
      <c r="E2039" s="123" t="s">
        <v>5426</v>
      </c>
      <c r="F2039" s="123" t="s">
        <v>3</v>
      </c>
      <c r="G2039" s="123">
        <v>1504494</v>
      </c>
      <c r="H2039" s="127"/>
      <c r="I2039" s="131" t="s">
        <v>5427</v>
      </c>
      <c r="J2039" s="127"/>
      <c r="K2039" s="127"/>
      <c r="L2039" s="127"/>
      <c r="M2039" s="127"/>
      <c r="N2039" s="133">
        <v>0</v>
      </c>
      <c r="O2039" s="133">
        <v>58.050000000000004</v>
      </c>
      <c r="P2039" s="127" t="s">
        <v>1369</v>
      </c>
    </row>
    <row r="2040" spans="1:16" ht="51">
      <c r="A2040" s="127" t="s">
        <v>620</v>
      </c>
      <c r="B2040" s="127"/>
      <c r="C2040" s="128" t="s">
        <v>714</v>
      </c>
      <c r="D2040" s="122">
        <v>42879</v>
      </c>
      <c r="E2040" s="123" t="s">
        <v>5428</v>
      </c>
      <c r="F2040" s="123" t="s">
        <v>3</v>
      </c>
      <c r="G2040" s="123">
        <v>1504495</v>
      </c>
      <c r="H2040" s="127"/>
      <c r="I2040" s="131" t="s">
        <v>5429</v>
      </c>
      <c r="J2040" s="127"/>
      <c r="K2040" s="127"/>
      <c r="L2040" s="127"/>
      <c r="M2040" s="127"/>
      <c r="N2040" s="133">
        <v>0</v>
      </c>
      <c r="O2040" s="133">
        <v>1013.2</v>
      </c>
      <c r="P2040" s="127" t="s">
        <v>1369</v>
      </c>
    </row>
    <row r="2041" spans="1:16" ht="51">
      <c r="A2041" s="127" t="s">
        <v>620</v>
      </c>
      <c r="B2041" s="127"/>
      <c r="C2041" s="128" t="s">
        <v>714</v>
      </c>
      <c r="D2041" s="122">
        <v>42879</v>
      </c>
      <c r="E2041" s="123" t="s">
        <v>5430</v>
      </c>
      <c r="F2041" s="123" t="s">
        <v>3</v>
      </c>
      <c r="G2041" s="123">
        <v>1504496</v>
      </c>
      <c r="H2041" s="127"/>
      <c r="I2041" s="131" t="s">
        <v>5431</v>
      </c>
      <c r="J2041" s="127"/>
      <c r="K2041" s="127"/>
      <c r="L2041" s="127"/>
      <c r="M2041" s="127"/>
      <c r="N2041" s="133">
        <v>0</v>
      </c>
      <c r="O2041" s="133">
        <v>1013.2</v>
      </c>
      <c r="P2041" s="127" t="s">
        <v>1369</v>
      </c>
    </row>
    <row r="2042" spans="1:16" ht="51">
      <c r="A2042" s="127" t="s">
        <v>620</v>
      </c>
      <c r="B2042" s="127"/>
      <c r="C2042" s="128" t="s">
        <v>714</v>
      </c>
      <c r="D2042" s="122">
        <v>42879</v>
      </c>
      <c r="E2042" s="123" t="s">
        <v>5432</v>
      </c>
      <c r="F2042" s="123" t="s">
        <v>3</v>
      </c>
      <c r="G2042" s="123">
        <v>1504498</v>
      </c>
      <c r="H2042" s="127"/>
      <c r="I2042" s="131" t="s">
        <v>5433</v>
      </c>
      <c r="J2042" s="127"/>
      <c r="K2042" s="127"/>
      <c r="L2042" s="127"/>
      <c r="M2042" s="127"/>
      <c r="N2042" s="133">
        <v>0</v>
      </c>
      <c r="O2042" s="133">
        <v>1013.2</v>
      </c>
      <c r="P2042" s="127" t="s">
        <v>1369</v>
      </c>
    </row>
    <row r="2043" spans="1:16" ht="51">
      <c r="A2043" s="127" t="s">
        <v>620</v>
      </c>
      <c r="B2043" s="127"/>
      <c r="C2043" s="128" t="s">
        <v>714</v>
      </c>
      <c r="D2043" s="122">
        <v>42879</v>
      </c>
      <c r="E2043" s="123" t="s">
        <v>5434</v>
      </c>
      <c r="F2043" s="123" t="s">
        <v>3</v>
      </c>
      <c r="G2043" s="123">
        <v>1504499</v>
      </c>
      <c r="H2043" s="127"/>
      <c r="I2043" s="131" t="s">
        <v>5435</v>
      </c>
      <c r="J2043" s="127"/>
      <c r="K2043" s="127"/>
      <c r="L2043" s="127"/>
      <c r="M2043" s="127"/>
      <c r="N2043" s="133">
        <v>0</v>
      </c>
      <c r="O2043" s="133">
        <v>500.14</v>
      </c>
      <c r="P2043" s="127" t="s">
        <v>1369</v>
      </c>
    </row>
    <row r="2044" spans="1:16" ht="51">
      <c r="A2044" s="127" t="s">
        <v>620</v>
      </c>
      <c r="B2044" s="127"/>
      <c r="C2044" s="128" t="s">
        <v>714</v>
      </c>
      <c r="D2044" s="122">
        <v>42879</v>
      </c>
      <c r="E2044" s="123" t="s">
        <v>5436</v>
      </c>
      <c r="F2044" s="123" t="s">
        <v>3</v>
      </c>
      <c r="G2044" s="123">
        <v>1504500</v>
      </c>
      <c r="H2044" s="127"/>
      <c r="I2044" s="131" t="s">
        <v>5437</v>
      </c>
      <c r="J2044" s="127"/>
      <c r="K2044" s="127"/>
      <c r="L2044" s="127"/>
      <c r="M2044" s="127"/>
      <c r="N2044" s="133">
        <v>0</v>
      </c>
      <c r="O2044" s="133">
        <v>5720.43</v>
      </c>
      <c r="P2044" s="127" t="s">
        <v>1369</v>
      </c>
    </row>
    <row r="2045" spans="1:16" ht="51">
      <c r="A2045" s="127" t="s">
        <v>620</v>
      </c>
      <c r="B2045" s="127"/>
      <c r="C2045" s="128" t="s">
        <v>714</v>
      </c>
      <c r="D2045" s="122">
        <v>42879</v>
      </c>
      <c r="E2045" s="123" t="s">
        <v>5438</v>
      </c>
      <c r="F2045" s="123" t="s">
        <v>3</v>
      </c>
      <c r="G2045" s="123">
        <v>1504501</v>
      </c>
      <c r="H2045" s="127"/>
      <c r="I2045" s="131" t="s">
        <v>5439</v>
      </c>
      <c r="J2045" s="127"/>
      <c r="K2045" s="127"/>
      <c r="L2045" s="127"/>
      <c r="M2045" s="127"/>
      <c r="N2045" s="133">
        <v>0</v>
      </c>
      <c r="O2045" s="133">
        <v>347.41</v>
      </c>
      <c r="P2045" s="127" t="s">
        <v>1369</v>
      </c>
    </row>
    <row r="2046" spans="1:16" ht="51">
      <c r="A2046" s="127" t="s">
        <v>620</v>
      </c>
      <c r="B2046" s="127"/>
      <c r="C2046" s="128" t="s">
        <v>714</v>
      </c>
      <c r="D2046" s="122">
        <v>42879</v>
      </c>
      <c r="E2046" s="123" t="s">
        <v>5440</v>
      </c>
      <c r="F2046" s="123" t="s">
        <v>3</v>
      </c>
      <c r="G2046" s="123">
        <v>1504503</v>
      </c>
      <c r="H2046" s="127"/>
      <c r="I2046" s="131" t="s">
        <v>5441</v>
      </c>
      <c r="J2046" s="127"/>
      <c r="K2046" s="127"/>
      <c r="L2046" s="127"/>
      <c r="M2046" s="127"/>
      <c r="N2046" s="133">
        <v>0</v>
      </c>
      <c r="O2046" s="133">
        <v>6063.46</v>
      </c>
      <c r="P2046" s="127" t="s">
        <v>1369</v>
      </c>
    </row>
    <row r="2047" spans="1:16" ht="51">
      <c r="A2047" s="127" t="s">
        <v>620</v>
      </c>
      <c r="B2047" s="127"/>
      <c r="C2047" s="128" t="s">
        <v>714</v>
      </c>
      <c r="D2047" s="122">
        <v>42879</v>
      </c>
      <c r="E2047" s="123" t="s">
        <v>5442</v>
      </c>
      <c r="F2047" s="123" t="s">
        <v>3</v>
      </c>
      <c r="G2047" s="123">
        <v>1504504</v>
      </c>
      <c r="H2047" s="127"/>
      <c r="I2047" s="131" t="s">
        <v>5443</v>
      </c>
      <c r="J2047" s="127"/>
      <c r="K2047" s="127"/>
      <c r="L2047" s="127"/>
      <c r="M2047" s="127"/>
      <c r="N2047" s="133">
        <v>0</v>
      </c>
      <c r="O2047" s="133">
        <v>6063.46</v>
      </c>
      <c r="P2047" s="127" t="s">
        <v>1369</v>
      </c>
    </row>
    <row r="2048" spans="1:16" ht="51">
      <c r="A2048" s="127" t="s">
        <v>620</v>
      </c>
      <c r="B2048" s="127"/>
      <c r="C2048" s="128" t="s">
        <v>714</v>
      </c>
      <c r="D2048" s="122">
        <v>42879</v>
      </c>
      <c r="E2048" s="123" t="s">
        <v>5444</v>
      </c>
      <c r="F2048" s="123" t="s">
        <v>3</v>
      </c>
      <c r="G2048" s="123">
        <v>1504505</v>
      </c>
      <c r="H2048" s="127"/>
      <c r="I2048" s="131" t="s">
        <v>5445</v>
      </c>
      <c r="J2048" s="127"/>
      <c r="K2048" s="127"/>
      <c r="L2048" s="127"/>
      <c r="M2048" s="127"/>
      <c r="N2048" s="133">
        <v>0</v>
      </c>
      <c r="O2048" s="133">
        <v>6063.46</v>
      </c>
      <c r="P2048" s="127" t="s">
        <v>1369</v>
      </c>
    </row>
    <row r="2049" spans="1:16" ht="51">
      <c r="A2049" s="127" t="s">
        <v>620</v>
      </c>
      <c r="B2049" s="127"/>
      <c r="C2049" s="128" t="s">
        <v>714</v>
      </c>
      <c r="D2049" s="122">
        <v>42879</v>
      </c>
      <c r="E2049" s="123" t="s">
        <v>5446</v>
      </c>
      <c r="F2049" s="123" t="s">
        <v>3</v>
      </c>
      <c r="G2049" s="123">
        <v>1504506</v>
      </c>
      <c r="H2049" s="127"/>
      <c r="I2049" s="131" t="s">
        <v>5447</v>
      </c>
      <c r="J2049" s="127"/>
      <c r="K2049" s="127"/>
      <c r="L2049" s="127"/>
      <c r="M2049" s="127"/>
      <c r="N2049" s="133">
        <v>0</v>
      </c>
      <c r="O2049" s="133">
        <v>2993.04</v>
      </c>
      <c r="P2049" s="127" t="s">
        <v>1369</v>
      </c>
    </row>
    <row r="2050" spans="1:16" ht="51">
      <c r="A2050" s="127" t="s">
        <v>620</v>
      </c>
      <c r="B2050" s="127"/>
      <c r="C2050" s="128" t="s">
        <v>714</v>
      </c>
      <c r="D2050" s="122">
        <v>42879</v>
      </c>
      <c r="E2050" s="123" t="s">
        <v>5448</v>
      </c>
      <c r="F2050" s="123" t="s">
        <v>3</v>
      </c>
      <c r="G2050" s="123">
        <v>1504507</v>
      </c>
      <c r="H2050" s="127"/>
      <c r="I2050" s="131" t="s">
        <v>5449</v>
      </c>
      <c r="J2050" s="127"/>
      <c r="K2050" s="127"/>
      <c r="L2050" s="127"/>
      <c r="M2050" s="127"/>
      <c r="N2050" s="133">
        <v>0</v>
      </c>
      <c r="O2050" s="133">
        <v>1696.1200000000001</v>
      </c>
      <c r="P2050" s="127" t="s">
        <v>1369</v>
      </c>
    </row>
    <row r="2051" spans="1:16" ht="51">
      <c r="A2051" s="127" t="s">
        <v>620</v>
      </c>
      <c r="B2051" s="127"/>
      <c r="C2051" s="128" t="s">
        <v>714</v>
      </c>
      <c r="D2051" s="122">
        <v>42879</v>
      </c>
      <c r="E2051" s="123" t="s">
        <v>5450</v>
      </c>
      <c r="F2051" s="123" t="s">
        <v>3</v>
      </c>
      <c r="G2051" s="123">
        <v>1504513</v>
      </c>
      <c r="H2051" s="127"/>
      <c r="I2051" s="131" t="s">
        <v>5451</v>
      </c>
      <c r="J2051" s="127"/>
      <c r="K2051" s="127"/>
      <c r="L2051" s="127"/>
      <c r="M2051" s="127"/>
      <c r="N2051" s="133">
        <v>0</v>
      </c>
      <c r="O2051" s="133">
        <v>5523.62</v>
      </c>
      <c r="P2051" s="127" t="s">
        <v>1369</v>
      </c>
    </row>
    <row r="2052" spans="1:16" ht="51">
      <c r="A2052" s="127">
        <v>344</v>
      </c>
      <c r="B2052" s="127"/>
      <c r="C2052" s="128" t="s">
        <v>819</v>
      </c>
      <c r="D2052" s="122">
        <v>42879</v>
      </c>
      <c r="E2052" s="123" t="s">
        <v>5452</v>
      </c>
      <c r="F2052" s="123" t="s">
        <v>3</v>
      </c>
      <c r="G2052" s="123">
        <v>1504546</v>
      </c>
      <c r="H2052" s="127"/>
      <c r="I2052" s="131" t="s">
        <v>5453</v>
      </c>
      <c r="J2052" s="127"/>
      <c r="K2052" s="127"/>
      <c r="L2052" s="127"/>
      <c r="M2052" s="127"/>
      <c r="N2052" s="133">
        <v>0</v>
      </c>
      <c r="O2052" s="133">
        <v>1442.48</v>
      </c>
      <c r="P2052" s="127" t="s">
        <v>1369</v>
      </c>
    </row>
    <row r="2053" spans="1:16" ht="51">
      <c r="A2053" s="127">
        <v>201</v>
      </c>
      <c r="B2053" s="127"/>
      <c r="C2053" s="128" t="s">
        <v>757</v>
      </c>
      <c r="D2053" s="122">
        <v>42879</v>
      </c>
      <c r="E2053" s="123" t="s">
        <v>5454</v>
      </c>
      <c r="F2053" s="123" t="s">
        <v>3</v>
      </c>
      <c r="G2053" s="123">
        <v>1504572</v>
      </c>
      <c r="H2053" s="127"/>
      <c r="I2053" s="131" t="s">
        <v>5455</v>
      </c>
      <c r="J2053" s="127"/>
      <c r="K2053" s="127"/>
      <c r="L2053" s="127"/>
      <c r="M2053" s="127"/>
      <c r="N2053" s="133">
        <v>0</v>
      </c>
      <c r="O2053" s="133">
        <v>2379</v>
      </c>
      <c r="P2053" s="127" t="s">
        <v>1369</v>
      </c>
    </row>
    <row r="2054" spans="1:16" ht="51">
      <c r="A2054" s="127">
        <v>201</v>
      </c>
      <c r="B2054" s="127"/>
      <c r="C2054" s="128" t="s">
        <v>757</v>
      </c>
      <c r="D2054" s="122">
        <v>42879</v>
      </c>
      <c r="E2054" s="123" t="s">
        <v>5456</v>
      </c>
      <c r="F2054" s="123" t="s">
        <v>3</v>
      </c>
      <c r="G2054" s="123">
        <v>1504575</v>
      </c>
      <c r="H2054" s="127"/>
      <c r="I2054" s="131" t="s">
        <v>5455</v>
      </c>
      <c r="J2054" s="127"/>
      <c r="K2054" s="127"/>
      <c r="L2054" s="127"/>
      <c r="M2054" s="127"/>
      <c r="N2054" s="133">
        <v>0</v>
      </c>
      <c r="O2054" s="133">
        <v>1285</v>
      </c>
      <c r="P2054" s="127" t="s">
        <v>1369</v>
      </c>
    </row>
    <row r="2055" spans="1:16" ht="51">
      <c r="A2055" s="127" t="s">
        <v>620</v>
      </c>
      <c r="B2055" s="127"/>
      <c r="C2055" s="128" t="s">
        <v>714</v>
      </c>
      <c r="D2055" s="122">
        <v>42880</v>
      </c>
      <c r="E2055" s="123" t="s">
        <v>5457</v>
      </c>
      <c r="F2055" s="123" t="s">
        <v>3</v>
      </c>
      <c r="G2055" s="123">
        <v>1504731</v>
      </c>
      <c r="H2055" s="127"/>
      <c r="I2055" s="131" t="s">
        <v>5458</v>
      </c>
      <c r="J2055" s="127"/>
      <c r="K2055" s="127"/>
      <c r="L2055" s="127"/>
      <c r="M2055" s="127"/>
      <c r="N2055" s="133">
        <v>0</v>
      </c>
      <c r="O2055" s="133">
        <v>819.48</v>
      </c>
      <c r="P2055" s="127" t="s">
        <v>1369</v>
      </c>
    </row>
    <row r="2056" spans="1:16" ht="51">
      <c r="A2056" s="127" t="s">
        <v>620</v>
      </c>
      <c r="B2056" s="127"/>
      <c r="C2056" s="128" t="s">
        <v>714</v>
      </c>
      <c r="D2056" s="122">
        <v>42880</v>
      </c>
      <c r="E2056" s="123" t="s">
        <v>5459</v>
      </c>
      <c r="F2056" s="123" t="s">
        <v>3</v>
      </c>
      <c r="G2056" s="123">
        <v>1504781</v>
      </c>
      <c r="H2056" s="127"/>
      <c r="I2056" s="131" t="s">
        <v>5460</v>
      </c>
      <c r="J2056" s="127"/>
      <c r="K2056" s="127"/>
      <c r="L2056" s="127"/>
      <c r="M2056" s="127"/>
      <c r="N2056" s="133">
        <v>0</v>
      </c>
      <c r="O2056" s="133">
        <v>2738.52</v>
      </c>
      <c r="P2056" s="127" t="s">
        <v>1369</v>
      </c>
    </row>
    <row r="2057" spans="1:16" ht="38.25">
      <c r="A2057" s="127">
        <v>16</v>
      </c>
      <c r="B2057" s="127"/>
      <c r="C2057" s="128" t="s">
        <v>693</v>
      </c>
      <c r="D2057" s="122">
        <v>42880</v>
      </c>
      <c r="E2057" s="123" t="s">
        <v>5461</v>
      </c>
      <c r="F2057" s="123" t="s">
        <v>3</v>
      </c>
      <c r="G2057" s="123">
        <v>1504783</v>
      </c>
      <c r="H2057" s="127"/>
      <c r="I2057" s="131" t="s">
        <v>5462</v>
      </c>
      <c r="J2057" s="127"/>
      <c r="K2057" s="127"/>
      <c r="L2057" s="127"/>
      <c r="M2057" s="127"/>
      <c r="N2057" s="133">
        <v>0</v>
      </c>
      <c r="O2057" s="133">
        <v>2250</v>
      </c>
      <c r="P2057" s="127" t="s">
        <v>1369</v>
      </c>
    </row>
    <row r="2058" spans="1:16" ht="51">
      <c r="A2058" s="127">
        <v>513</v>
      </c>
      <c r="B2058" s="127"/>
      <c r="C2058" s="128" t="s">
        <v>201</v>
      </c>
      <c r="D2058" s="122">
        <v>42880</v>
      </c>
      <c r="E2058" s="123" t="s">
        <v>5463</v>
      </c>
      <c r="F2058" s="123" t="s">
        <v>3</v>
      </c>
      <c r="G2058" s="123">
        <v>1504830</v>
      </c>
      <c r="H2058" s="127"/>
      <c r="I2058" s="131" t="s">
        <v>5464</v>
      </c>
      <c r="J2058" s="127"/>
      <c r="K2058" s="127"/>
      <c r="L2058" s="127"/>
      <c r="M2058" s="127"/>
      <c r="N2058" s="133">
        <v>0</v>
      </c>
      <c r="O2058" s="133">
        <v>206.41</v>
      </c>
      <c r="P2058" s="127" t="s">
        <v>1369</v>
      </c>
    </row>
    <row r="2059" spans="1:16" ht="63.75">
      <c r="A2059" s="127" t="s">
        <v>620</v>
      </c>
      <c r="B2059" s="127"/>
      <c r="C2059" s="128" t="s">
        <v>714</v>
      </c>
      <c r="D2059" s="122">
        <v>42880</v>
      </c>
      <c r="E2059" s="123" t="s">
        <v>5465</v>
      </c>
      <c r="F2059" s="123" t="s">
        <v>3</v>
      </c>
      <c r="G2059" s="123">
        <v>1504883</v>
      </c>
      <c r="H2059" s="127"/>
      <c r="I2059" s="131" t="s">
        <v>5466</v>
      </c>
      <c r="J2059" s="127"/>
      <c r="K2059" s="127"/>
      <c r="L2059" s="127"/>
      <c r="M2059" s="127"/>
      <c r="N2059" s="133">
        <v>0</v>
      </c>
      <c r="O2059" s="133">
        <v>10428.5</v>
      </c>
      <c r="P2059" s="127" t="s">
        <v>1369</v>
      </c>
    </row>
    <row r="2060" spans="1:16" ht="38.25">
      <c r="A2060" s="127">
        <v>20</v>
      </c>
      <c r="B2060" s="127"/>
      <c r="C2060" s="128" t="s">
        <v>694</v>
      </c>
      <c r="D2060" s="122">
        <v>42880</v>
      </c>
      <c r="E2060" s="123" t="s">
        <v>5467</v>
      </c>
      <c r="F2060" s="123" t="s">
        <v>3</v>
      </c>
      <c r="G2060" s="123">
        <v>1504886</v>
      </c>
      <c r="H2060" s="127"/>
      <c r="I2060" s="131" t="s">
        <v>5468</v>
      </c>
      <c r="J2060" s="127"/>
      <c r="K2060" s="127"/>
      <c r="L2060" s="127"/>
      <c r="M2060" s="127"/>
      <c r="N2060" s="133">
        <v>0</v>
      </c>
      <c r="O2060" s="133">
        <v>3.2</v>
      </c>
      <c r="P2060" s="127" t="s">
        <v>1369</v>
      </c>
    </row>
    <row r="2061" spans="1:16" ht="38.25">
      <c r="A2061" s="127">
        <v>20</v>
      </c>
      <c r="B2061" s="127"/>
      <c r="C2061" s="128" t="s">
        <v>694</v>
      </c>
      <c r="D2061" s="122">
        <v>42880</v>
      </c>
      <c r="E2061" s="123" t="s">
        <v>5469</v>
      </c>
      <c r="F2061" s="123" t="s">
        <v>3</v>
      </c>
      <c r="G2061" s="123">
        <v>1504888</v>
      </c>
      <c r="H2061" s="127"/>
      <c r="I2061" s="131" t="s">
        <v>5468</v>
      </c>
      <c r="J2061" s="127"/>
      <c r="K2061" s="127"/>
      <c r="L2061" s="127"/>
      <c r="M2061" s="127"/>
      <c r="N2061" s="133">
        <v>0</v>
      </c>
      <c r="O2061" s="133">
        <v>110.59</v>
      </c>
      <c r="P2061" s="127" t="s">
        <v>1369</v>
      </c>
    </row>
    <row r="2062" spans="1:16" ht="51">
      <c r="A2062" s="127" t="s">
        <v>620</v>
      </c>
      <c r="B2062" s="127"/>
      <c r="C2062" s="128" t="s">
        <v>714</v>
      </c>
      <c r="D2062" s="122">
        <v>42881</v>
      </c>
      <c r="E2062" s="123" t="s">
        <v>5470</v>
      </c>
      <c r="F2062" s="123" t="s">
        <v>3</v>
      </c>
      <c r="G2062" s="123">
        <v>1505173</v>
      </c>
      <c r="H2062" s="127"/>
      <c r="I2062" s="131" t="s">
        <v>5471</v>
      </c>
      <c r="J2062" s="127"/>
      <c r="K2062" s="127"/>
      <c r="L2062" s="127"/>
      <c r="M2062" s="127"/>
      <c r="N2062" s="133">
        <v>0</v>
      </c>
      <c r="O2062" s="133">
        <v>520.48</v>
      </c>
      <c r="P2062" s="127" t="s">
        <v>1369</v>
      </c>
    </row>
    <row r="2063" spans="1:16" ht="51">
      <c r="A2063" s="127">
        <v>16</v>
      </c>
      <c r="B2063" s="127"/>
      <c r="C2063" s="128" t="s">
        <v>693</v>
      </c>
      <c r="D2063" s="122">
        <v>42881</v>
      </c>
      <c r="E2063" s="123" t="s">
        <v>5472</v>
      </c>
      <c r="F2063" s="123" t="s">
        <v>3</v>
      </c>
      <c r="G2063" s="123">
        <v>1505130</v>
      </c>
      <c r="H2063" s="127"/>
      <c r="I2063" s="131" t="s">
        <v>5473</v>
      </c>
      <c r="J2063" s="127"/>
      <c r="K2063" s="127"/>
      <c r="L2063" s="127"/>
      <c r="M2063" s="127"/>
      <c r="N2063" s="133">
        <v>0</v>
      </c>
      <c r="O2063" s="133">
        <v>903.48</v>
      </c>
      <c r="P2063" s="127" t="s">
        <v>14401</v>
      </c>
    </row>
    <row r="2064" spans="1:16" ht="51">
      <c r="A2064" s="127" t="s">
        <v>620</v>
      </c>
      <c r="B2064" s="127"/>
      <c r="C2064" s="128" t="s">
        <v>714</v>
      </c>
      <c r="D2064" s="122">
        <v>42881</v>
      </c>
      <c r="E2064" s="123" t="s">
        <v>5474</v>
      </c>
      <c r="F2064" s="123" t="s">
        <v>3</v>
      </c>
      <c r="G2064" s="123">
        <v>1505140</v>
      </c>
      <c r="H2064" s="127"/>
      <c r="I2064" s="131" t="s">
        <v>5475</v>
      </c>
      <c r="J2064" s="127"/>
      <c r="K2064" s="127"/>
      <c r="L2064" s="127"/>
      <c r="M2064" s="127"/>
      <c r="N2064" s="133">
        <v>0</v>
      </c>
      <c r="O2064" s="133">
        <v>70</v>
      </c>
      <c r="P2064" s="127" t="s">
        <v>1369</v>
      </c>
    </row>
    <row r="2065" spans="1:16" ht="38.25">
      <c r="A2065" s="127">
        <v>35</v>
      </c>
      <c r="B2065" s="127"/>
      <c r="C2065" s="128" t="s">
        <v>697</v>
      </c>
      <c r="D2065" s="122">
        <v>42881</v>
      </c>
      <c r="E2065" s="123" t="s">
        <v>5476</v>
      </c>
      <c r="F2065" s="123" t="s">
        <v>3</v>
      </c>
      <c r="G2065" s="123">
        <v>1505200</v>
      </c>
      <c r="H2065" s="127"/>
      <c r="I2065" s="131" t="s">
        <v>5477</v>
      </c>
      <c r="J2065" s="127"/>
      <c r="K2065" s="127"/>
      <c r="L2065" s="127"/>
      <c r="M2065" s="127"/>
      <c r="N2065" s="133">
        <v>0</v>
      </c>
      <c r="O2065" s="133">
        <v>30</v>
      </c>
      <c r="P2065" s="127" t="s">
        <v>1369</v>
      </c>
    </row>
    <row r="2066" spans="1:16" ht="51">
      <c r="A2066" s="127" t="s">
        <v>620</v>
      </c>
      <c r="B2066" s="127"/>
      <c r="C2066" s="128" t="s">
        <v>714</v>
      </c>
      <c r="D2066" s="122">
        <v>42881</v>
      </c>
      <c r="E2066" s="123" t="s">
        <v>5478</v>
      </c>
      <c r="F2066" s="123" t="s">
        <v>3</v>
      </c>
      <c r="G2066" s="123">
        <v>1505201</v>
      </c>
      <c r="H2066" s="127"/>
      <c r="I2066" s="131" t="s">
        <v>5479</v>
      </c>
      <c r="J2066" s="127"/>
      <c r="K2066" s="127"/>
      <c r="L2066" s="127"/>
      <c r="M2066" s="127"/>
      <c r="N2066" s="133">
        <v>0</v>
      </c>
      <c r="O2066" s="133">
        <v>2823.53</v>
      </c>
      <c r="P2066" s="127" t="s">
        <v>1369</v>
      </c>
    </row>
    <row r="2067" spans="1:16" ht="51">
      <c r="A2067" s="127">
        <v>16</v>
      </c>
      <c r="B2067" s="127"/>
      <c r="C2067" s="128" t="s">
        <v>693</v>
      </c>
      <c r="D2067" s="122">
        <v>42881</v>
      </c>
      <c r="E2067" s="123" t="s">
        <v>5480</v>
      </c>
      <c r="F2067" s="123" t="s">
        <v>3</v>
      </c>
      <c r="G2067" s="123">
        <v>1505206</v>
      </c>
      <c r="H2067" s="127"/>
      <c r="I2067" s="131" t="s">
        <v>5481</v>
      </c>
      <c r="J2067" s="127"/>
      <c r="K2067" s="127"/>
      <c r="L2067" s="127"/>
      <c r="M2067" s="127"/>
      <c r="N2067" s="133">
        <v>0</v>
      </c>
      <c r="O2067" s="133">
        <v>1408.3</v>
      </c>
      <c r="P2067" s="127" t="s">
        <v>1369</v>
      </c>
    </row>
    <row r="2068" spans="1:16" ht="51">
      <c r="A2068" s="127" t="s">
        <v>620</v>
      </c>
      <c r="B2068" s="127"/>
      <c r="C2068" s="128" t="s">
        <v>714</v>
      </c>
      <c r="D2068" s="122">
        <v>42881</v>
      </c>
      <c r="E2068" s="123" t="s">
        <v>5482</v>
      </c>
      <c r="F2068" s="123" t="s">
        <v>3</v>
      </c>
      <c r="G2068" s="123">
        <v>1505214</v>
      </c>
      <c r="H2068" s="127"/>
      <c r="I2068" s="131" t="s">
        <v>5483</v>
      </c>
      <c r="J2068" s="127"/>
      <c r="K2068" s="127"/>
      <c r="L2068" s="127"/>
      <c r="M2068" s="127"/>
      <c r="N2068" s="133">
        <v>0</v>
      </c>
      <c r="O2068" s="133">
        <v>7882.4400000000005</v>
      </c>
      <c r="P2068" s="127" t="s">
        <v>1369</v>
      </c>
    </row>
    <row r="2069" spans="1:16" ht="51">
      <c r="A2069" s="127" t="s">
        <v>620</v>
      </c>
      <c r="B2069" s="127"/>
      <c r="C2069" s="128" t="s">
        <v>714</v>
      </c>
      <c r="D2069" s="122">
        <v>42881</v>
      </c>
      <c r="E2069" s="123" t="s">
        <v>5484</v>
      </c>
      <c r="F2069" s="123" t="s">
        <v>3</v>
      </c>
      <c r="G2069" s="123">
        <v>1505262</v>
      </c>
      <c r="H2069" s="127"/>
      <c r="I2069" s="131" t="s">
        <v>5485</v>
      </c>
      <c r="J2069" s="127"/>
      <c r="K2069" s="127"/>
      <c r="L2069" s="127"/>
      <c r="M2069" s="127"/>
      <c r="N2069" s="133">
        <v>0</v>
      </c>
      <c r="O2069" s="133">
        <v>4736.49</v>
      </c>
      <c r="P2069" s="127" t="s">
        <v>1369</v>
      </c>
    </row>
    <row r="2070" spans="1:16" ht="51">
      <c r="A2070" s="127" t="s">
        <v>620</v>
      </c>
      <c r="B2070" s="127"/>
      <c r="C2070" s="128" t="s">
        <v>714</v>
      </c>
      <c r="D2070" s="122">
        <v>42881</v>
      </c>
      <c r="E2070" s="123" t="s">
        <v>5486</v>
      </c>
      <c r="F2070" s="123" t="s">
        <v>3</v>
      </c>
      <c r="G2070" s="123">
        <v>1505273</v>
      </c>
      <c r="H2070" s="127"/>
      <c r="I2070" s="131" t="s">
        <v>5487</v>
      </c>
      <c r="J2070" s="127"/>
      <c r="K2070" s="127"/>
      <c r="L2070" s="127"/>
      <c r="M2070" s="127"/>
      <c r="N2070" s="133">
        <v>0</v>
      </c>
      <c r="O2070" s="133">
        <v>2667.83</v>
      </c>
      <c r="P2070" s="127" t="s">
        <v>1369</v>
      </c>
    </row>
    <row r="2071" spans="1:16" ht="51">
      <c r="A2071" s="127" t="s">
        <v>620</v>
      </c>
      <c r="B2071" s="127"/>
      <c r="C2071" s="128" t="s">
        <v>714</v>
      </c>
      <c r="D2071" s="122">
        <v>42881</v>
      </c>
      <c r="E2071" s="123" t="s">
        <v>5488</v>
      </c>
      <c r="F2071" s="123" t="s">
        <v>3</v>
      </c>
      <c r="G2071" s="123">
        <v>1505313</v>
      </c>
      <c r="H2071" s="127"/>
      <c r="I2071" s="131" t="s">
        <v>5489</v>
      </c>
      <c r="J2071" s="127"/>
      <c r="K2071" s="127"/>
      <c r="L2071" s="127"/>
      <c r="M2071" s="127"/>
      <c r="N2071" s="133">
        <v>0</v>
      </c>
      <c r="O2071" s="133">
        <v>675</v>
      </c>
      <c r="P2071" s="127" t="s">
        <v>1369</v>
      </c>
    </row>
    <row r="2072" spans="1:16" ht="51">
      <c r="A2072" s="127" t="s">
        <v>620</v>
      </c>
      <c r="B2072" s="127"/>
      <c r="C2072" s="128" t="s">
        <v>714</v>
      </c>
      <c r="D2072" s="122">
        <v>42881</v>
      </c>
      <c r="E2072" s="123" t="s">
        <v>5490</v>
      </c>
      <c r="F2072" s="123" t="s">
        <v>3</v>
      </c>
      <c r="G2072" s="123">
        <v>1505348</v>
      </c>
      <c r="H2072" s="127"/>
      <c r="I2072" s="131" t="s">
        <v>5491</v>
      </c>
      <c r="J2072" s="127"/>
      <c r="K2072" s="127"/>
      <c r="L2072" s="127"/>
      <c r="M2072" s="127"/>
      <c r="N2072" s="133">
        <v>0</v>
      </c>
      <c r="O2072" s="133">
        <v>1929.76</v>
      </c>
      <c r="P2072" s="127" t="s">
        <v>1369</v>
      </c>
    </row>
    <row r="2073" spans="1:16" ht="63.75">
      <c r="A2073" s="127" t="s">
        <v>620</v>
      </c>
      <c r="B2073" s="127"/>
      <c r="C2073" s="128" t="s">
        <v>714</v>
      </c>
      <c r="D2073" s="122">
        <v>42884</v>
      </c>
      <c r="E2073" s="123" t="s">
        <v>5492</v>
      </c>
      <c r="F2073" s="123" t="s">
        <v>3</v>
      </c>
      <c r="G2073" s="123">
        <v>1505520</v>
      </c>
      <c r="H2073" s="127"/>
      <c r="I2073" s="131" t="s">
        <v>5493</v>
      </c>
      <c r="J2073" s="127"/>
      <c r="K2073" s="127"/>
      <c r="L2073" s="127"/>
      <c r="M2073" s="127"/>
      <c r="N2073" s="133">
        <v>0</v>
      </c>
      <c r="O2073" s="133">
        <v>4070.08</v>
      </c>
      <c r="P2073" s="127" t="s">
        <v>1369</v>
      </c>
    </row>
    <row r="2074" spans="1:16" ht="63.75">
      <c r="A2074" s="127" t="s">
        <v>620</v>
      </c>
      <c r="B2074" s="127"/>
      <c r="C2074" s="128" t="s">
        <v>714</v>
      </c>
      <c r="D2074" s="122">
        <v>42884</v>
      </c>
      <c r="E2074" s="123" t="s">
        <v>5494</v>
      </c>
      <c r="F2074" s="123" t="s">
        <v>3</v>
      </c>
      <c r="G2074" s="123">
        <v>1505522</v>
      </c>
      <c r="H2074" s="127"/>
      <c r="I2074" s="131" t="s">
        <v>5495</v>
      </c>
      <c r="J2074" s="127"/>
      <c r="K2074" s="127"/>
      <c r="L2074" s="127"/>
      <c r="M2074" s="127"/>
      <c r="N2074" s="133">
        <v>0</v>
      </c>
      <c r="O2074" s="133">
        <v>81743.64</v>
      </c>
      <c r="P2074" s="127" t="s">
        <v>14401</v>
      </c>
    </row>
    <row r="2075" spans="1:16" ht="63.75">
      <c r="A2075" s="127" t="s">
        <v>620</v>
      </c>
      <c r="B2075" s="127"/>
      <c r="C2075" s="128" t="s">
        <v>714</v>
      </c>
      <c r="D2075" s="122">
        <v>42884</v>
      </c>
      <c r="E2075" s="123" t="s">
        <v>5496</v>
      </c>
      <c r="F2075" s="123" t="s">
        <v>3</v>
      </c>
      <c r="G2075" s="123">
        <v>1505526</v>
      </c>
      <c r="H2075" s="127"/>
      <c r="I2075" s="131" t="s">
        <v>5497</v>
      </c>
      <c r="J2075" s="127"/>
      <c r="K2075" s="127"/>
      <c r="L2075" s="127"/>
      <c r="M2075" s="127"/>
      <c r="N2075" s="133">
        <v>0</v>
      </c>
      <c r="O2075" s="133">
        <v>652526.97</v>
      </c>
      <c r="P2075" s="127" t="s">
        <v>14401</v>
      </c>
    </row>
    <row r="2076" spans="1:16" ht="51">
      <c r="A2076" s="127" t="s">
        <v>620</v>
      </c>
      <c r="B2076" s="127"/>
      <c r="C2076" s="128" t="s">
        <v>714</v>
      </c>
      <c r="D2076" s="122">
        <v>42884</v>
      </c>
      <c r="E2076" s="123" t="s">
        <v>5498</v>
      </c>
      <c r="F2076" s="123" t="s">
        <v>3</v>
      </c>
      <c r="G2076" s="123">
        <v>1505516</v>
      </c>
      <c r="H2076" s="127"/>
      <c r="I2076" s="131" t="s">
        <v>1292</v>
      </c>
      <c r="J2076" s="127"/>
      <c r="K2076" s="127"/>
      <c r="L2076" s="127"/>
      <c r="M2076" s="127"/>
      <c r="N2076" s="133">
        <v>0</v>
      </c>
      <c r="O2076" s="133">
        <v>545</v>
      </c>
      <c r="P2076" s="127" t="s">
        <v>1369</v>
      </c>
    </row>
    <row r="2077" spans="1:16" ht="51">
      <c r="A2077" s="127" t="s">
        <v>620</v>
      </c>
      <c r="B2077" s="127"/>
      <c r="C2077" s="128" t="s">
        <v>714</v>
      </c>
      <c r="D2077" s="122">
        <v>42884</v>
      </c>
      <c r="E2077" s="123" t="s">
        <v>5499</v>
      </c>
      <c r="F2077" s="123" t="s">
        <v>3</v>
      </c>
      <c r="G2077" s="123">
        <v>1505535</v>
      </c>
      <c r="H2077" s="127"/>
      <c r="I2077" s="131" t="s">
        <v>5500</v>
      </c>
      <c r="J2077" s="127"/>
      <c r="K2077" s="127"/>
      <c r="L2077" s="127"/>
      <c r="M2077" s="127"/>
      <c r="N2077" s="133">
        <v>0</v>
      </c>
      <c r="O2077" s="133">
        <v>2110.67</v>
      </c>
      <c r="P2077" s="127" t="s">
        <v>1369</v>
      </c>
    </row>
    <row r="2078" spans="1:16" ht="51">
      <c r="A2078" s="127">
        <v>20</v>
      </c>
      <c r="B2078" s="127"/>
      <c r="C2078" s="128" t="s">
        <v>694</v>
      </c>
      <c r="D2078" s="122">
        <v>42884</v>
      </c>
      <c r="E2078" s="123" t="s">
        <v>5501</v>
      </c>
      <c r="F2078" s="123" t="s">
        <v>3</v>
      </c>
      <c r="G2078" s="123">
        <v>1505661</v>
      </c>
      <c r="H2078" s="127"/>
      <c r="I2078" s="131" t="s">
        <v>5502</v>
      </c>
      <c r="J2078" s="127"/>
      <c r="K2078" s="127"/>
      <c r="L2078" s="127"/>
      <c r="M2078" s="127"/>
      <c r="N2078" s="133">
        <v>0</v>
      </c>
      <c r="O2078" s="133">
        <v>554</v>
      </c>
      <c r="P2078" s="127" t="s">
        <v>1369</v>
      </c>
    </row>
    <row r="2079" spans="1:16" ht="51">
      <c r="A2079" s="127" t="s">
        <v>620</v>
      </c>
      <c r="B2079" s="127"/>
      <c r="C2079" s="128" t="s">
        <v>714</v>
      </c>
      <c r="D2079" s="122">
        <v>42885</v>
      </c>
      <c r="E2079" s="123" t="s">
        <v>5504</v>
      </c>
      <c r="F2079" s="123" t="s">
        <v>3</v>
      </c>
      <c r="G2079" s="123">
        <v>1505961</v>
      </c>
      <c r="H2079" s="127"/>
      <c r="I2079" s="131" t="s">
        <v>5505</v>
      </c>
      <c r="J2079" s="127"/>
      <c r="K2079" s="127"/>
      <c r="L2079" s="127"/>
      <c r="M2079" s="127"/>
      <c r="N2079" s="133">
        <v>0</v>
      </c>
      <c r="O2079" s="133">
        <v>6140.1500000000005</v>
      </c>
      <c r="P2079" s="127" t="s">
        <v>1369</v>
      </c>
    </row>
    <row r="2080" spans="1:16" ht="51">
      <c r="A2080" s="127" t="s">
        <v>620</v>
      </c>
      <c r="B2080" s="127"/>
      <c r="C2080" s="128" t="s">
        <v>714</v>
      </c>
      <c r="D2080" s="122">
        <v>42885</v>
      </c>
      <c r="E2080" s="123" t="s">
        <v>5506</v>
      </c>
      <c r="F2080" s="123" t="s">
        <v>3</v>
      </c>
      <c r="G2080" s="123">
        <v>1505962</v>
      </c>
      <c r="H2080" s="127"/>
      <c r="I2080" s="131" t="s">
        <v>5507</v>
      </c>
      <c r="J2080" s="127"/>
      <c r="K2080" s="127"/>
      <c r="L2080" s="127"/>
      <c r="M2080" s="127"/>
      <c r="N2080" s="133">
        <v>0</v>
      </c>
      <c r="O2080" s="133">
        <v>1900</v>
      </c>
      <c r="P2080" s="127" t="s">
        <v>1369</v>
      </c>
    </row>
    <row r="2081" spans="1:16" ht="51">
      <c r="A2081" s="127" t="s">
        <v>620</v>
      </c>
      <c r="B2081" s="127"/>
      <c r="C2081" s="128" t="s">
        <v>714</v>
      </c>
      <c r="D2081" s="122">
        <v>42885</v>
      </c>
      <c r="E2081" s="123" t="s">
        <v>5508</v>
      </c>
      <c r="F2081" s="123" t="s">
        <v>3</v>
      </c>
      <c r="G2081" s="123">
        <v>1505964</v>
      </c>
      <c r="H2081" s="127"/>
      <c r="I2081" s="131" t="s">
        <v>5509</v>
      </c>
      <c r="J2081" s="127"/>
      <c r="K2081" s="127"/>
      <c r="L2081" s="127"/>
      <c r="M2081" s="127"/>
      <c r="N2081" s="133">
        <v>0</v>
      </c>
      <c r="O2081" s="133">
        <v>6267.09</v>
      </c>
      <c r="P2081" s="127" t="s">
        <v>1369</v>
      </c>
    </row>
    <row r="2082" spans="1:16" ht="51">
      <c r="A2082" s="127" t="s">
        <v>620</v>
      </c>
      <c r="B2082" s="127"/>
      <c r="C2082" s="128" t="s">
        <v>714</v>
      </c>
      <c r="D2082" s="122">
        <v>42885</v>
      </c>
      <c r="E2082" s="123" t="s">
        <v>5510</v>
      </c>
      <c r="F2082" s="123" t="s">
        <v>3</v>
      </c>
      <c r="G2082" s="123">
        <v>1505945</v>
      </c>
      <c r="H2082" s="127"/>
      <c r="I2082" s="131" t="s">
        <v>5511</v>
      </c>
      <c r="J2082" s="127"/>
      <c r="K2082" s="127"/>
      <c r="L2082" s="127"/>
      <c r="M2082" s="127"/>
      <c r="N2082" s="133">
        <v>0</v>
      </c>
      <c r="O2082" s="133">
        <v>10</v>
      </c>
      <c r="P2082" s="127" t="s">
        <v>1369</v>
      </c>
    </row>
    <row r="2083" spans="1:16" ht="51">
      <c r="A2083" s="127">
        <v>20</v>
      </c>
      <c r="B2083" s="127"/>
      <c r="C2083" s="128" t="s">
        <v>694</v>
      </c>
      <c r="D2083" s="122">
        <v>42885</v>
      </c>
      <c r="E2083" s="123" t="s">
        <v>5512</v>
      </c>
      <c r="F2083" s="123" t="s">
        <v>3</v>
      </c>
      <c r="G2083" s="123">
        <v>1506005</v>
      </c>
      <c r="H2083" s="127"/>
      <c r="I2083" s="131" t="s">
        <v>5513</v>
      </c>
      <c r="J2083" s="127"/>
      <c r="K2083" s="127"/>
      <c r="L2083" s="127"/>
      <c r="M2083" s="127"/>
      <c r="N2083" s="133">
        <v>0</v>
      </c>
      <c r="O2083" s="133">
        <v>80</v>
      </c>
      <c r="P2083" s="127" t="s">
        <v>1369</v>
      </c>
    </row>
    <row r="2084" spans="1:16" ht="51">
      <c r="A2084" s="127">
        <v>20</v>
      </c>
      <c r="B2084" s="127"/>
      <c r="C2084" s="128" t="s">
        <v>694</v>
      </c>
      <c r="D2084" s="122">
        <v>42885</v>
      </c>
      <c r="E2084" s="123" t="s">
        <v>5514</v>
      </c>
      <c r="F2084" s="123" t="s">
        <v>3</v>
      </c>
      <c r="G2084" s="123">
        <v>1506007</v>
      </c>
      <c r="H2084" s="127"/>
      <c r="I2084" s="131" t="s">
        <v>5515</v>
      </c>
      <c r="J2084" s="127"/>
      <c r="K2084" s="127"/>
      <c r="L2084" s="127"/>
      <c r="M2084" s="127"/>
      <c r="N2084" s="133">
        <v>0</v>
      </c>
      <c r="O2084" s="133">
        <v>76</v>
      </c>
      <c r="P2084" s="127" t="s">
        <v>1369</v>
      </c>
    </row>
    <row r="2085" spans="1:16" ht="38.25">
      <c r="A2085" s="127">
        <v>291</v>
      </c>
      <c r="B2085" s="127"/>
      <c r="C2085" s="128" t="s">
        <v>795</v>
      </c>
      <c r="D2085" s="122">
        <v>42885</v>
      </c>
      <c r="E2085" s="123" t="s">
        <v>5516</v>
      </c>
      <c r="F2085" s="123" t="s">
        <v>3</v>
      </c>
      <c r="G2085" s="123">
        <v>1506012</v>
      </c>
      <c r="H2085" s="127"/>
      <c r="I2085" s="131" t="s">
        <v>5517</v>
      </c>
      <c r="J2085" s="127"/>
      <c r="K2085" s="127"/>
      <c r="L2085" s="127"/>
      <c r="M2085" s="127"/>
      <c r="N2085" s="133">
        <v>0</v>
      </c>
      <c r="O2085" s="133">
        <v>35</v>
      </c>
      <c r="P2085" s="127" t="s">
        <v>1369</v>
      </c>
    </row>
    <row r="2086" spans="1:16" ht="51">
      <c r="A2086" s="127" t="s">
        <v>620</v>
      </c>
      <c r="B2086" s="127"/>
      <c r="C2086" s="128" t="s">
        <v>714</v>
      </c>
      <c r="D2086" s="122">
        <v>42885</v>
      </c>
      <c r="E2086" s="123" t="s">
        <v>5518</v>
      </c>
      <c r="F2086" s="123" t="s">
        <v>3</v>
      </c>
      <c r="G2086" s="123">
        <v>1506018</v>
      </c>
      <c r="H2086" s="127"/>
      <c r="I2086" s="131" t="s">
        <v>5519</v>
      </c>
      <c r="J2086" s="127"/>
      <c r="K2086" s="127"/>
      <c r="L2086" s="127"/>
      <c r="M2086" s="127"/>
      <c r="N2086" s="133">
        <v>0</v>
      </c>
      <c r="O2086" s="133">
        <v>1881.44</v>
      </c>
      <c r="P2086" s="127" t="s">
        <v>1369</v>
      </c>
    </row>
    <row r="2087" spans="1:16" ht="51">
      <c r="A2087" s="127" t="s">
        <v>620</v>
      </c>
      <c r="B2087" s="127"/>
      <c r="C2087" s="128" t="s">
        <v>714</v>
      </c>
      <c r="D2087" s="122">
        <v>42885</v>
      </c>
      <c r="E2087" s="123" t="s">
        <v>5520</v>
      </c>
      <c r="F2087" s="123" t="s">
        <v>3</v>
      </c>
      <c r="G2087" s="123">
        <v>1506023</v>
      </c>
      <c r="H2087" s="127"/>
      <c r="I2087" s="131" t="s">
        <v>5521</v>
      </c>
      <c r="J2087" s="127"/>
      <c r="K2087" s="127"/>
      <c r="L2087" s="127"/>
      <c r="M2087" s="127"/>
      <c r="N2087" s="133">
        <v>0</v>
      </c>
      <c r="O2087" s="133">
        <v>2332.8000000000002</v>
      </c>
      <c r="P2087" s="127" t="s">
        <v>1369</v>
      </c>
    </row>
    <row r="2088" spans="1:16" ht="51">
      <c r="A2088" s="127" t="s">
        <v>620</v>
      </c>
      <c r="B2088" s="127"/>
      <c r="C2088" s="128" t="s">
        <v>714</v>
      </c>
      <c r="D2088" s="122">
        <v>42885</v>
      </c>
      <c r="E2088" s="123" t="s">
        <v>5523</v>
      </c>
      <c r="F2088" s="123" t="s">
        <v>3</v>
      </c>
      <c r="G2088" s="123">
        <v>1506141</v>
      </c>
      <c r="H2088" s="127"/>
      <c r="I2088" s="131" t="s">
        <v>5524</v>
      </c>
      <c r="J2088" s="127"/>
      <c r="K2088" s="127"/>
      <c r="L2088" s="127"/>
      <c r="M2088" s="127"/>
      <c r="N2088" s="133">
        <v>0</v>
      </c>
      <c r="O2088" s="133">
        <v>1500</v>
      </c>
      <c r="P2088" s="127" t="s">
        <v>1369</v>
      </c>
    </row>
    <row r="2089" spans="1:16" ht="63.75">
      <c r="A2089" s="127" t="s">
        <v>620</v>
      </c>
      <c r="B2089" s="127"/>
      <c r="C2089" s="128" t="s">
        <v>714</v>
      </c>
      <c r="D2089" s="122">
        <v>42886</v>
      </c>
      <c r="E2089" s="123" t="s">
        <v>5525</v>
      </c>
      <c r="F2089" s="123" t="s">
        <v>3</v>
      </c>
      <c r="G2089" s="123">
        <v>1506305</v>
      </c>
      <c r="H2089" s="127"/>
      <c r="I2089" s="131" t="s">
        <v>5526</v>
      </c>
      <c r="J2089" s="127"/>
      <c r="K2089" s="127"/>
      <c r="L2089" s="127"/>
      <c r="M2089" s="127"/>
      <c r="N2089" s="133">
        <v>0</v>
      </c>
      <c r="O2089" s="133">
        <v>89900</v>
      </c>
      <c r="P2089" s="127" t="s">
        <v>1369</v>
      </c>
    </row>
    <row r="2090" spans="1:16" ht="63.75">
      <c r="A2090" s="127" t="s">
        <v>620</v>
      </c>
      <c r="B2090" s="127"/>
      <c r="C2090" s="128" t="s">
        <v>714</v>
      </c>
      <c r="D2090" s="122">
        <v>42886</v>
      </c>
      <c r="E2090" s="123" t="s">
        <v>5527</v>
      </c>
      <c r="F2090" s="123" t="s">
        <v>3</v>
      </c>
      <c r="G2090" s="123">
        <v>1506306</v>
      </c>
      <c r="H2090" s="127"/>
      <c r="I2090" s="131" t="s">
        <v>5528</v>
      </c>
      <c r="J2090" s="127"/>
      <c r="K2090" s="127"/>
      <c r="L2090" s="127"/>
      <c r="M2090" s="127"/>
      <c r="N2090" s="133">
        <v>0</v>
      </c>
      <c r="O2090" s="133">
        <v>43400</v>
      </c>
      <c r="P2090" s="127" t="s">
        <v>1369</v>
      </c>
    </row>
    <row r="2091" spans="1:16" ht="51">
      <c r="A2091" s="127" t="s">
        <v>620</v>
      </c>
      <c r="B2091" s="127"/>
      <c r="C2091" s="128" t="s">
        <v>714</v>
      </c>
      <c r="D2091" s="122">
        <v>42886</v>
      </c>
      <c r="E2091" s="123" t="s">
        <v>5529</v>
      </c>
      <c r="F2091" s="123" t="s">
        <v>3</v>
      </c>
      <c r="G2091" s="123">
        <v>1506393</v>
      </c>
      <c r="H2091" s="127"/>
      <c r="I2091" s="131" t="s">
        <v>5530</v>
      </c>
      <c r="J2091" s="127"/>
      <c r="K2091" s="127"/>
      <c r="L2091" s="127"/>
      <c r="M2091" s="127"/>
      <c r="N2091" s="133">
        <v>0</v>
      </c>
      <c r="O2091" s="133">
        <v>180</v>
      </c>
      <c r="P2091" s="127" t="s">
        <v>14401</v>
      </c>
    </row>
    <row r="2092" spans="1:16" ht="51">
      <c r="A2092" s="127">
        <v>591</v>
      </c>
      <c r="B2092" s="127"/>
      <c r="C2092" s="128" t="s">
        <v>862</v>
      </c>
      <c r="D2092" s="122">
        <v>42886</v>
      </c>
      <c r="E2092" s="123" t="s">
        <v>5531</v>
      </c>
      <c r="F2092" s="123" t="s">
        <v>3</v>
      </c>
      <c r="G2092" s="123">
        <v>1506335</v>
      </c>
      <c r="H2092" s="127"/>
      <c r="I2092" s="131" t="s">
        <v>5532</v>
      </c>
      <c r="J2092" s="127"/>
      <c r="K2092" s="127"/>
      <c r="L2092" s="127"/>
      <c r="M2092" s="127"/>
      <c r="N2092" s="133">
        <v>0</v>
      </c>
      <c r="O2092" s="133">
        <v>76</v>
      </c>
      <c r="P2092" s="127" t="s">
        <v>1369</v>
      </c>
    </row>
    <row r="2093" spans="1:16" ht="51">
      <c r="A2093" s="127">
        <v>591</v>
      </c>
      <c r="B2093" s="127"/>
      <c r="C2093" s="128" t="s">
        <v>862</v>
      </c>
      <c r="D2093" s="122">
        <v>42886</v>
      </c>
      <c r="E2093" s="123" t="s">
        <v>5533</v>
      </c>
      <c r="F2093" s="123" t="s">
        <v>3</v>
      </c>
      <c r="G2093" s="123">
        <v>1506336</v>
      </c>
      <c r="H2093" s="127"/>
      <c r="I2093" s="131" t="s">
        <v>5532</v>
      </c>
      <c r="J2093" s="127"/>
      <c r="K2093" s="127"/>
      <c r="L2093" s="127"/>
      <c r="M2093" s="127"/>
      <c r="N2093" s="133">
        <v>0</v>
      </c>
      <c r="O2093" s="133">
        <v>84</v>
      </c>
      <c r="P2093" s="127" t="s">
        <v>1369</v>
      </c>
    </row>
    <row r="2094" spans="1:16" ht="51">
      <c r="A2094" s="127" t="s">
        <v>620</v>
      </c>
      <c r="B2094" s="127"/>
      <c r="C2094" s="128" t="s">
        <v>714</v>
      </c>
      <c r="D2094" s="122">
        <v>42886</v>
      </c>
      <c r="E2094" s="123" t="s">
        <v>5534</v>
      </c>
      <c r="F2094" s="123" t="s">
        <v>3</v>
      </c>
      <c r="G2094" s="123">
        <v>1506337</v>
      </c>
      <c r="H2094" s="127"/>
      <c r="I2094" s="131" t="s">
        <v>5535</v>
      </c>
      <c r="J2094" s="127"/>
      <c r="K2094" s="127"/>
      <c r="L2094" s="127"/>
      <c r="M2094" s="127"/>
      <c r="N2094" s="133">
        <v>0</v>
      </c>
      <c r="O2094" s="133">
        <v>970.42000000000007</v>
      </c>
      <c r="P2094" s="127" t="s">
        <v>1369</v>
      </c>
    </row>
    <row r="2095" spans="1:16" ht="51">
      <c r="A2095" s="127" t="s">
        <v>620</v>
      </c>
      <c r="B2095" s="127"/>
      <c r="C2095" s="128" t="s">
        <v>714</v>
      </c>
      <c r="D2095" s="122">
        <v>42886</v>
      </c>
      <c r="E2095" s="123" t="s">
        <v>5536</v>
      </c>
      <c r="F2095" s="123" t="s">
        <v>3</v>
      </c>
      <c r="G2095" s="123">
        <v>1506448</v>
      </c>
      <c r="H2095" s="127"/>
      <c r="I2095" s="131" t="s">
        <v>5537</v>
      </c>
      <c r="J2095" s="127"/>
      <c r="K2095" s="127"/>
      <c r="L2095" s="127"/>
      <c r="M2095" s="127"/>
      <c r="N2095" s="133">
        <v>0</v>
      </c>
      <c r="O2095" s="133">
        <v>38439.07</v>
      </c>
      <c r="P2095" s="127" t="s">
        <v>1369</v>
      </c>
    </row>
    <row r="2096" spans="1:16" ht="51">
      <c r="A2096" s="127" t="s">
        <v>620</v>
      </c>
      <c r="B2096" s="127"/>
      <c r="C2096" s="128" t="s">
        <v>714</v>
      </c>
      <c r="D2096" s="122">
        <v>42886</v>
      </c>
      <c r="E2096" s="123" t="s">
        <v>5538</v>
      </c>
      <c r="F2096" s="123" t="s">
        <v>3</v>
      </c>
      <c r="G2096" s="123">
        <v>1506460</v>
      </c>
      <c r="H2096" s="127"/>
      <c r="I2096" s="131" t="s">
        <v>5539</v>
      </c>
      <c r="J2096" s="127"/>
      <c r="K2096" s="127"/>
      <c r="L2096" s="127"/>
      <c r="M2096" s="127"/>
      <c r="N2096" s="133">
        <v>0</v>
      </c>
      <c r="O2096" s="133">
        <v>4930.8900000000003</v>
      </c>
      <c r="P2096" s="127" t="s">
        <v>1369</v>
      </c>
    </row>
    <row r="2097" spans="1:16" ht="51">
      <c r="A2097" s="127" t="s">
        <v>620</v>
      </c>
      <c r="B2097" s="127"/>
      <c r="C2097" s="128" t="s">
        <v>714</v>
      </c>
      <c r="D2097" s="122">
        <v>42886</v>
      </c>
      <c r="E2097" s="123" t="s">
        <v>5540</v>
      </c>
      <c r="F2097" s="123" t="s">
        <v>3</v>
      </c>
      <c r="G2097" s="123">
        <v>1506463</v>
      </c>
      <c r="H2097" s="127"/>
      <c r="I2097" s="131" t="s">
        <v>5541</v>
      </c>
      <c r="J2097" s="127"/>
      <c r="K2097" s="127"/>
      <c r="L2097" s="127"/>
      <c r="M2097" s="127"/>
      <c r="N2097" s="133">
        <v>0</v>
      </c>
      <c r="O2097" s="133">
        <v>4930.8900000000003</v>
      </c>
      <c r="P2097" s="127" t="s">
        <v>1369</v>
      </c>
    </row>
    <row r="2098" spans="1:16" ht="51">
      <c r="A2098" s="127" t="s">
        <v>620</v>
      </c>
      <c r="B2098" s="127"/>
      <c r="C2098" s="128" t="s">
        <v>714</v>
      </c>
      <c r="D2098" s="122">
        <v>42886</v>
      </c>
      <c r="E2098" s="123" t="s">
        <v>5542</v>
      </c>
      <c r="F2098" s="123" t="s">
        <v>3</v>
      </c>
      <c r="G2098" s="123">
        <v>1506466</v>
      </c>
      <c r="H2098" s="127"/>
      <c r="I2098" s="131" t="s">
        <v>5543</v>
      </c>
      <c r="J2098" s="127"/>
      <c r="K2098" s="127"/>
      <c r="L2098" s="127"/>
      <c r="M2098" s="127"/>
      <c r="N2098" s="133">
        <v>0</v>
      </c>
      <c r="O2098" s="133">
        <v>4930.8900000000003</v>
      </c>
      <c r="P2098" s="127" t="s">
        <v>1369</v>
      </c>
    </row>
    <row r="2099" spans="1:16" ht="51">
      <c r="A2099" s="127" t="s">
        <v>620</v>
      </c>
      <c r="B2099" s="127"/>
      <c r="C2099" s="128" t="s">
        <v>714</v>
      </c>
      <c r="D2099" s="122">
        <v>42886</v>
      </c>
      <c r="E2099" s="123" t="s">
        <v>5544</v>
      </c>
      <c r="F2099" s="123" t="s">
        <v>3</v>
      </c>
      <c r="G2099" s="123">
        <v>1506467</v>
      </c>
      <c r="H2099" s="127"/>
      <c r="I2099" s="131" t="s">
        <v>5545</v>
      </c>
      <c r="J2099" s="127"/>
      <c r="K2099" s="127"/>
      <c r="L2099" s="127"/>
      <c r="M2099" s="127"/>
      <c r="N2099" s="133">
        <v>0</v>
      </c>
      <c r="O2099" s="133">
        <v>4930.8900000000003</v>
      </c>
      <c r="P2099" s="127" t="s">
        <v>1369</v>
      </c>
    </row>
    <row r="2100" spans="1:16" ht="51">
      <c r="A2100" s="127" t="s">
        <v>620</v>
      </c>
      <c r="B2100" s="127"/>
      <c r="C2100" s="128" t="s">
        <v>714</v>
      </c>
      <c r="D2100" s="122">
        <v>42886</v>
      </c>
      <c r="E2100" s="123" t="s">
        <v>5546</v>
      </c>
      <c r="F2100" s="123" t="s">
        <v>3</v>
      </c>
      <c r="G2100" s="123">
        <v>1506468</v>
      </c>
      <c r="H2100" s="127"/>
      <c r="I2100" s="131" t="s">
        <v>5547</v>
      </c>
      <c r="J2100" s="127"/>
      <c r="K2100" s="127"/>
      <c r="L2100" s="127"/>
      <c r="M2100" s="127"/>
      <c r="N2100" s="133">
        <v>0</v>
      </c>
      <c r="O2100" s="133">
        <v>4930.8900000000003</v>
      </c>
      <c r="P2100" s="127" t="s">
        <v>1369</v>
      </c>
    </row>
    <row r="2101" spans="1:16" ht="51">
      <c r="A2101" s="127" t="s">
        <v>620</v>
      </c>
      <c r="B2101" s="127"/>
      <c r="C2101" s="128" t="s">
        <v>714</v>
      </c>
      <c r="D2101" s="122">
        <v>42886</v>
      </c>
      <c r="E2101" s="123" t="s">
        <v>5548</v>
      </c>
      <c r="F2101" s="123" t="s">
        <v>3</v>
      </c>
      <c r="G2101" s="123">
        <v>1506469</v>
      </c>
      <c r="H2101" s="127"/>
      <c r="I2101" s="131" t="s">
        <v>5549</v>
      </c>
      <c r="J2101" s="127"/>
      <c r="K2101" s="127"/>
      <c r="L2101" s="127"/>
      <c r="M2101" s="127"/>
      <c r="N2101" s="133">
        <v>0</v>
      </c>
      <c r="O2101" s="133">
        <v>1421.93</v>
      </c>
      <c r="P2101" s="127" t="s">
        <v>1369</v>
      </c>
    </row>
    <row r="2102" spans="1:16" ht="51">
      <c r="A2102" s="127" t="s">
        <v>620</v>
      </c>
      <c r="B2102" s="127"/>
      <c r="C2102" s="128" t="s">
        <v>714</v>
      </c>
      <c r="D2102" s="122">
        <v>42886</v>
      </c>
      <c r="E2102" s="123" t="s">
        <v>5550</v>
      </c>
      <c r="F2102" s="123" t="s">
        <v>3</v>
      </c>
      <c r="G2102" s="123">
        <v>1506557</v>
      </c>
      <c r="H2102" s="127"/>
      <c r="I2102" s="131" t="s">
        <v>5551</v>
      </c>
      <c r="J2102" s="127"/>
      <c r="K2102" s="127"/>
      <c r="L2102" s="127"/>
      <c r="M2102" s="127"/>
      <c r="N2102" s="133">
        <v>0</v>
      </c>
      <c r="O2102" s="133">
        <v>185.5</v>
      </c>
      <c r="P2102" s="127" t="s">
        <v>14401</v>
      </c>
    </row>
    <row r="2103" spans="1:16" ht="51">
      <c r="A2103" s="127" t="s">
        <v>620</v>
      </c>
      <c r="B2103" s="127"/>
      <c r="C2103" s="128" t="s">
        <v>714</v>
      </c>
      <c r="D2103" s="122">
        <v>42886</v>
      </c>
      <c r="E2103" s="123" t="s">
        <v>5552</v>
      </c>
      <c r="F2103" s="123" t="s">
        <v>3</v>
      </c>
      <c r="G2103" s="123">
        <v>1506609</v>
      </c>
      <c r="H2103" s="127"/>
      <c r="I2103" s="131" t="s">
        <v>5553</v>
      </c>
      <c r="J2103" s="127"/>
      <c r="K2103" s="127"/>
      <c r="L2103" s="127"/>
      <c r="M2103" s="127"/>
      <c r="N2103" s="133">
        <v>0</v>
      </c>
      <c r="O2103" s="133">
        <v>6141.72</v>
      </c>
      <c r="P2103" s="127" t="s">
        <v>1369</v>
      </c>
    </row>
    <row r="2104" spans="1:16" ht="38.25">
      <c r="A2104" s="127">
        <v>234</v>
      </c>
      <c r="B2104" s="127"/>
      <c r="C2104" s="128" t="s">
        <v>124</v>
      </c>
      <c r="D2104" s="122">
        <v>42886</v>
      </c>
      <c r="E2104" s="123" t="s">
        <v>5554</v>
      </c>
      <c r="F2104" s="123" t="s">
        <v>3</v>
      </c>
      <c r="G2104" s="123">
        <v>1506616</v>
      </c>
      <c r="H2104" s="127"/>
      <c r="I2104" s="131" t="s">
        <v>5555</v>
      </c>
      <c r="J2104" s="127"/>
      <c r="K2104" s="127"/>
      <c r="L2104" s="127"/>
      <c r="M2104" s="127"/>
      <c r="N2104" s="133">
        <v>0</v>
      </c>
      <c r="O2104" s="133">
        <v>731</v>
      </c>
      <c r="P2104" s="127" t="s">
        <v>1369</v>
      </c>
    </row>
    <row r="2105" spans="1:16" ht="38.25">
      <c r="A2105" s="127">
        <v>46</v>
      </c>
      <c r="B2105" s="127"/>
      <c r="C2105" s="128" t="s">
        <v>699</v>
      </c>
      <c r="D2105" s="122">
        <v>42886</v>
      </c>
      <c r="E2105" s="123" t="s">
        <v>5556</v>
      </c>
      <c r="F2105" s="123" t="s">
        <v>3</v>
      </c>
      <c r="G2105" s="123">
        <v>1506618</v>
      </c>
      <c r="H2105" s="127"/>
      <c r="I2105" s="131" t="s">
        <v>5557</v>
      </c>
      <c r="J2105" s="127"/>
      <c r="K2105" s="127"/>
      <c r="L2105" s="127"/>
      <c r="M2105" s="127"/>
      <c r="N2105" s="133">
        <v>0</v>
      </c>
      <c r="O2105" s="133">
        <v>8.7000000000000011</v>
      </c>
      <c r="P2105" s="127" t="s">
        <v>14401</v>
      </c>
    </row>
    <row r="2106" spans="1:16" ht="63.75">
      <c r="A2106" s="127" t="s">
        <v>621</v>
      </c>
      <c r="B2106" s="127"/>
      <c r="C2106" s="128" t="s">
        <v>715</v>
      </c>
      <c r="D2106" s="122">
        <v>42857</v>
      </c>
      <c r="E2106" s="123" t="s">
        <v>5558</v>
      </c>
      <c r="F2106" s="123" t="s">
        <v>6</v>
      </c>
      <c r="G2106" s="123">
        <v>831324</v>
      </c>
      <c r="H2106" s="127"/>
      <c r="I2106" s="131" t="s">
        <v>5559</v>
      </c>
      <c r="J2106" s="127"/>
      <c r="K2106" s="127"/>
      <c r="L2106" s="127"/>
      <c r="M2106" s="127"/>
      <c r="N2106" s="133">
        <v>0</v>
      </c>
      <c r="O2106" s="133">
        <v>5000</v>
      </c>
      <c r="P2106" s="127" t="s">
        <v>1369</v>
      </c>
    </row>
    <row r="2107" spans="1:16" ht="51">
      <c r="A2107" s="127" t="s">
        <v>620</v>
      </c>
      <c r="B2107" s="127"/>
      <c r="C2107" s="128" t="s">
        <v>714</v>
      </c>
      <c r="D2107" s="122">
        <v>42857</v>
      </c>
      <c r="E2107" s="123" t="s">
        <v>5560</v>
      </c>
      <c r="F2107" s="123" t="s">
        <v>11</v>
      </c>
      <c r="G2107" s="123">
        <v>886592</v>
      </c>
      <c r="H2107" s="127"/>
      <c r="I2107" s="131" t="s">
        <v>5561</v>
      </c>
      <c r="J2107" s="127"/>
      <c r="K2107" s="127"/>
      <c r="L2107" s="127"/>
      <c r="M2107" s="127"/>
      <c r="N2107" s="133">
        <v>50</v>
      </c>
      <c r="O2107" s="133">
        <v>0</v>
      </c>
      <c r="P2107" s="127" t="s">
        <v>1369</v>
      </c>
    </row>
    <row r="2108" spans="1:16" ht="89.25">
      <c r="A2108" s="127">
        <v>132</v>
      </c>
      <c r="B2108" s="127"/>
      <c r="C2108" s="128" t="s">
        <v>729</v>
      </c>
      <c r="D2108" s="122">
        <v>42857</v>
      </c>
      <c r="E2108" s="123" t="s">
        <v>5562</v>
      </c>
      <c r="F2108" s="123" t="s">
        <v>15</v>
      </c>
      <c r="G2108" s="123">
        <v>2182</v>
      </c>
      <c r="H2108" s="127"/>
      <c r="I2108" s="131" t="s">
        <v>5563</v>
      </c>
      <c r="J2108" s="127"/>
      <c r="K2108" s="127"/>
      <c r="L2108" s="127"/>
      <c r="M2108" s="127"/>
      <c r="N2108" s="133">
        <v>2963.78</v>
      </c>
      <c r="O2108" s="133">
        <v>0</v>
      </c>
      <c r="P2108" s="127" t="s">
        <v>1369</v>
      </c>
    </row>
    <row r="2109" spans="1:16" ht="51">
      <c r="A2109" s="127">
        <v>513</v>
      </c>
      <c r="B2109" s="127"/>
      <c r="C2109" s="128" t="s">
        <v>201</v>
      </c>
      <c r="D2109" s="122">
        <v>42857</v>
      </c>
      <c r="E2109" s="123" t="s">
        <v>5564</v>
      </c>
      <c r="F2109" s="123" t="s">
        <v>15</v>
      </c>
      <c r="G2109" s="123">
        <v>436858</v>
      </c>
      <c r="H2109" s="127"/>
      <c r="I2109" s="131" t="s">
        <v>1285</v>
      </c>
      <c r="J2109" s="127"/>
      <c r="K2109" s="127"/>
      <c r="L2109" s="127"/>
      <c r="M2109" s="127"/>
      <c r="N2109" s="133">
        <v>50</v>
      </c>
      <c r="O2109" s="133">
        <v>0</v>
      </c>
      <c r="P2109" s="127" t="s">
        <v>1369</v>
      </c>
    </row>
    <row r="2110" spans="1:16" ht="63.75">
      <c r="A2110" s="127">
        <v>15</v>
      </c>
      <c r="B2110" s="127"/>
      <c r="C2110" s="128" t="s">
        <v>692</v>
      </c>
      <c r="D2110" s="122">
        <v>42858</v>
      </c>
      <c r="E2110" s="123" t="s">
        <v>5565</v>
      </c>
      <c r="F2110" s="123" t="s">
        <v>15</v>
      </c>
      <c r="G2110" s="123">
        <v>2183</v>
      </c>
      <c r="H2110" s="127"/>
      <c r="I2110" s="131" t="s">
        <v>5566</v>
      </c>
      <c r="J2110" s="127"/>
      <c r="K2110" s="127"/>
      <c r="L2110" s="127"/>
      <c r="M2110" s="127"/>
      <c r="N2110" s="133">
        <v>559.35</v>
      </c>
      <c r="O2110" s="133">
        <v>0</v>
      </c>
      <c r="P2110" s="127" t="s">
        <v>1369</v>
      </c>
    </row>
    <row r="2111" spans="1:16" ht="76.5">
      <c r="A2111" s="127">
        <v>25</v>
      </c>
      <c r="B2111" s="127"/>
      <c r="C2111" s="128" t="s">
        <v>695</v>
      </c>
      <c r="D2111" s="122">
        <v>42858</v>
      </c>
      <c r="E2111" s="123" t="s">
        <v>5567</v>
      </c>
      <c r="F2111" s="123" t="s">
        <v>15</v>
      </c>
      <c r="G2111" s="123">
        <v>2186</v>
      </c>
      <c r="H2111" s="127"/>
      <c r="I2111" s="131" t="s">
        <v>5568</v>
      </c>
      <c r="J2111" s="127"/>
      <c r="K2111" s="127"/>
      <c r="L2111" s="127"/>
      <c r="M2111" s="127"/>
      <c r="N2111" s="133">
        <v>400.75</v>
      </c>
      <c r="O2111" s="133">
        <v>0</v>
      </c>
      <c r="P2111" s="127" t="s">
        <v>1369</v>
      </c>
    </row>
    <row r="2112" spans="1:16" ht="51">
      <c r="A2112" s="127">
        <v>513</v>
      </c>
      <c r="B2112" s="127"/>
      <c r="C2112" s="128" t="s">
        <v>201</v>
      </c>
      <c r="D2112" s="122">
        <v>42858</v>
      </c>
      <c r="E2112" s="123" t="s">
        <v>5569</v>
      </c>
      <c r="F2112" s="123" t="s">
        <v>15</v>
      </c>
      <c r="G2112" s="123">
        <v>437751</v>
      </c>
      <c r="H2112" s="127"/>
      <c r="I2112" s="131" t="s">
        <v>1285</v>
      </c>
      <c r="J2112" s="127"/>
      <c r="K2112" s="127"/>
      <c r="L2112" s="127"/>
      <c r="M2112" s="127"/>
      <c r="N2112" s="133">
        <v>50</v>
      </c>
      <c r="O2112" s="133">
        <v>0</v>
      </c>
      <c r="P2112" s="127" t="s">
        <v>1369</v>
      </c>
    </row>
    <row r="2113" spans="1:16" ht="63.75">
      <c r="A2113" s="127">
        <v>291</v>
      </c>
      <c r="B2113" s="127"/>
      <c r="C2113" s="128" t="s">
        <v>795</v>
      </c>
      <c r="D2113" s="122">
        <v>42858</v>
      </c>
      <c r="E2113" s="123" t="s">
        <v>5570</v>
      </c>
      <c r="F2113" s="123" t="s">
        <v>11</v>
      </c>
      <c r="G2113" s="123">
        <v>437900</v>
      </c>
      <c r="H2113" s="127"/>
      <c r="I2113" s="131" t="s">
        <v>5571</v>
      </c>
      <c r="J2113" s="127"/>
      <c r="K2113" s="127"/>
      <c r="L2113" s="127"/>
      <c r="M2113" s="127"/>
      <c r="N2113" s="133">
        <v>50</v>
      </c>
      <c r="O2113" s="133">
        <v>0</v>
      </c>
      <c r="P2113" s="127" t="s">
        <v>1369</v>
      </c>
    </row>
    <row r="2114" spans="1:16" ht="63.75">
      <c r="A2114" s="127">
        <v>513</v>
      </c>
      <c r="B2114" s="127"/>
      <c r="C2114" s="128" t="s">
        <v>201</v>
      </c>
      <c r="D2114" s="122">
        <v>42859</v>
      </c>
      <c r="E2114" s="123" t="s">
        <v>5572</v>
      </c>
      <c r="F2114" s="123" t="s">
        <v>15</v>
      </c>
      <c r="G2114" s="123">
        <v>439193</v>
      </c>
      <c r="H2114" s="127"/>
      <c r="I2114" s="131" t="s">
        <v>5573</v>
      </c>
      <c r="J2114" s="127"/>
      <c r="K2114" s="127"/>
      <c r="L2114" s="127"/>
      <c r="M2114" s="127"/>
      <c r="N2114" s="133">
        <v>50</v>
      </c>
      <c r="O2114" s="133">
        <v>0</v>
      </c>
      <c r="P2114" s="127" t="s">
        <v>1369</v>
      </c>
    </row>
    <row r="2115" spans="1:16" ht="38.25">
      <c r="A2115" s="127">
        <v>373</v>
      </c>
      <c r="B2115" s="127"/>
      <c r="C2115" s="128" t="s">
        <v>1275</v>
      </c>
      <c r="D2115" s="122">
        <v>42860</v>
      </c>
      <c r="E2115" s="123" t="s">
        <v>5574</v>
      </c>
      <c r="F2115" s="123" t="s">
        <v>1413</v>
      </c>
      <c r="G2115" s="123">
        <v>13444406</v>
      </c>
      <c r="H2115" s="127"/>
      <c r="I2115" s="131" t="s">
        <v>5575</v>
      </c>
      <c r="J2115" s="127"/>
      <c r="K2115" s="127"/>
      <c r="L2115" s="127"/>
      <c r="M2115" s="127"/>
      <c r="N2115" s="133">
        <v>0</v>
      </c>
      <c r="O2115" s="133">
        <v>805683.46</v>
      </c>
      <c r="P2115" s="127" t="s">
        <v>1369</v>
      </c>
    </row>
    <row r="2116" spans="1:16" ht="51">
      <c r="A2116" s="127" t="s">
        <v>621</v>
      </c>
      <c r="B2116" s="127"/>
      <c r="C2116" s="128" t="s">
        <v>715</v>
      </c>
      <c r="D2116" s="122">
        <v>42860</v>
      </c>
      <c r="E2116" s="123" t="s">
        <v>5576</v>
      </c>
      <c r="F2116" s="123" t="s">
        <v>1413</v>
      </c>
      <c r="G2116" s="123">
        <v>13432621</v>
      </c>
      <c r="H2116" s="127"/>
      <c r="I2116" s="131" t="s">
        <v>5577</v>
      </c>
      <c r="J2116" s="127"/>
      <c r="K2116" s="127"/>
      <c r="L2116" s="127"/>
      <c r="M2116" s="127"/>
      <c r="N2116" s="133">
        <v>0</v>
      </c>
      <c r="O2116" s="133">
        <v>4581.46</v>
      </c>
      <c r="P2116" s="127" t="s">
        <v>1369</v>
      </c>
    </row>
    <row r="2117" spans="1:16" ht="51">
      <c r="A2117" s="127" t="s">
        <v>620</v>
      </c>
      <c r="B2117" s="127"/>
      <c r="C2117" s="128" t="s">
        <v>714</v>
      </c>
      <c r="D2117" s="122">
        <v>42860</v>
      </c>
      <c r="E2117" s="123" t="s">
        <v>5578</v>
      </c>
      <c r="F2117" s="123" t="s">
        <v>1413</v>
      </c>
      <c r="G2117" s="123">
        <v>13432620</v>
      </c>
      <c r="H2117" s="127"/>
      <c r="I2117" s="131" t="s">
        <v>5579</v>
      </c>
      <c r="J2117" s="127"/>
      <c r="K2117" s="127"/>
      <c r="L2117" s="127"/>
      <c r="M2117" s="127"/>
      <c r="N2117" s="133">
        <v>0</v>
      </c>
      <c r="O2117" s="133">
        <v>1936.91</v>
      </c>
      <c r="P2117" s="127" t="s">
        <v>1369</v>
      </c>
    </row>
    <row r="2118" spans="1:16" ht="51">
      <c r="A2118" s="127">
        <v>344</v>
      </c>
      <c r="B2118" s="127"/>
      <c r="C2118" s="128" t="s">
        <v>819</v>
      </c>
      <c r="D2118" s="122">
        <v>42860</v>
      </c>
      <c r="E2118" s="123" t="s">
        <v>5580</v>
      </c>
      <c r="F2118" s="123" t="s">
        <v>6</v>
      </c>
      <c r="G2118" s="123">
        <v>833088</v>
      </c>
      <c r="H2118" s="127"/>
      <c r="I2118" s="131" t="s">
        <v>5581</v>
      </c>
      <c r="J2118" s="127"/>
      <c r="K2118" s="127"/>
      <c r="L2118" s="127"/>
      <c r="M2118" s="127"/>
      <c r="N2118" s="133">
        <v>0</v>
      </c>
      <c r="O2118" s="133">
        <v>174000</v>
      </c>
      <c r="P2118" s="127" t="s">
        <v>1369</v>
      </c>
    </row>
    <row r="2119" spans="1:16" ht="63.75">
      <c r="A2119" s="127" t="s">
        <v>621</v>
      </c>
      <c r="B2119" s="127"/>
      <c r="C2119" s="128" t="s">
        <v>715</v>
      </c>
      <c r="D2119" s="122">
        <v>42860</v>
      </c>
      <c r="E2119" s="123" t="s">
        <v>5582</v>
      </c>
      <c r="F2119" s="123" t="s">
        <v>6</v>
      </c>
      <c r="G2119" s="123">
        <v>833159</v>
      </c>
      <c r="H2119" s="127"/>
      <c r="I2119" s="131" t="s">
        <v>5583</v>
      </c>
      <c r="J2119" s="127"/>
      <c r="K2119" s="127"/>
      <c r="L2119" s="127"/>
      <c r="M2119" s="127"/>
      <c r="N2119" s="133">
        <v>0</v>
      </c>
      <c r="O2119" s="133">
        <v>6000</v>
      </c>
      <c r="P2119" s="127" t="s">
        <v>1369</v>
      </c>
    </row>
    <row r="2120" spans="1:16" ht="51">
      <c r="A2120" s="127">
        <v>378</v>
      </c>
      <c r="B2120" s="127"/>
      <c r="C2120" s="128" t="s">
        <v>1280</v>
      </c>
      <c r="D2120" s="122">
        <v>42860</v>
      </c>
      <c r="E2120" s="123" t="s">
        <v>5584</v>
      </c>
      <c r="F2120" s="123" t="s">
        <v>6</v>
      </c>
      <c r="G2120" s="123">
        <v>886809</v>
      </c>
      <c r="H2120" s="127"/>
      <c r="I2120" s="131" t="s">
        <v>5585</v>
      </c>
      <c r="J2120" s="127"/>
      <c r="K2120" s="127"/>
      <c r="L2120" s="127"/>
      <c r="M2120" s="127"/>
      <c r="N2120" s="133">
        <v>0</v>
      </c>
      <c r="O2120" s="133">
        <v>61234.080000000002</v>
      </c>
      <c r="P2120" s="127" t="s">
        <v>1369</v>
      </c>
    </row>
    <row r="2121" spans="1:16" ht="63.75">
      <c r="A2121" s="127">
        <v>342</v>
      </c>
      <c r="B2121" s="127"/>
      <c r="C2121" s="128" t="s">
        <v>817</v>
      </c>
      <c r="D2121" s="122">
        <v>42860</v>
      </c>
      <c r="E2121" s="123" t="s">
        <v>5586</v>
      </c>
      <c r="F2121" s="123" t="s">
        <v>6</v>
      </c>
      <c r="G2121" s="123">
        <v>886825</v>
      </c>
      <c r="H2121" s="127"/>
      <c r="I2121" s="131" t="s">
        <v>5587</v>
      </c>
      <c r="J2121" s="127"/>
      <c r="K2121" s="127"/>
      <c r="L2121" s="127"/>
      <c r="M2121" s="127"/>
      <c r="N2121" s="133">
        <v>0</v>
      </c>
      <c r="O2121" s="133">
        <v>1556475.5</v>
      </c>
      <c r="P2121" s="127" t="s">
        <v>1369</v>
      </c>
    </row>
    <row r="2122" spans="1:16" ht="89.25">
      <c r="A2122" s="127">
        <v>87</v>
      </c>
      <c r="B2122" s="127"/>
      <c r="C2122" s="128" t="s">
        <v>712</v>
      </c>
      <c r="D2122" s="122">
        <v>42860</v>
      </c>
      <c r="E2122" s="123" t="s">
        <v>5588</v>
      </c>
      <c r="F2122" s="123" t="s">
        <v>11</v>
      </c>
      <c r="G2122" s="123">
        <v>886822</v>
      </c>
      <c r="H2122" s="127"/>
      <c r="I2122" s="131" t="s">
        <v>5589</v>
      </c>
      <c r="J2122" s="127"/>
      <c r="K2122" s="127"/>
      <c r="L2122" s="127"/>
      <c r="M2122" s="127"/>
      <c r="N2122" s="133">
        <v>710</v>
      </c>
      <c r="O2122" s="133">
        <v>0</v>
      </c>
      <c r="P2122" s="127" t="s">
        <v>1369</v>
      </c>
    </row>
    <row r="2123" spans="1:16" ht="63.75">
      <c r="A2123" s="127">
        <v>513</v>
      </c>
      <c r="B2123" s="127"/>
      <c r="C2123" s="128" t="s">
        <v>201</v>
      </c>
      <c r="D2123" s="122">
        <v>42860</v>
      </c>
      <c r="E2123" s="123" t="s">
        <v>5590</v>
      </c>
      <c r="F2123" s="123" t="s">
        <v>15</v>
      </c>
      <c r="G2123" s="123">
        <v>439482</v>
      </c>
      <c r="H2123" s="127"/>
      <c r="I2123" s="131" t="s">
        <v>5591</v>
      </c>
      <c r="J2123" s="127"/>
      <c r="K2123" s="127"/>
      <c r="L2123" s="127"/>
      <c r="M2123" s="127"/>
      <c r="N2123" s="133">
        <v>50</v>
      </c>
      <c r="O2123" s="133">
        <v>0</v>
      </c>
      <c r="P2123" s="127" t="s">
        <v>1369</v>
      </c>
    </row>
    <row r="2124" spans="1:16" ht="51">
      <c r="A2124" s="127">
        <v>513</v>
      </c>
      <c r="B2124" s="127"/>
      <c r="C2124" s="128" t="s">
        <v>201</v>
      </c>
      <c r="D2124" s="122">
        <v>42860</v>
      </c>
      <c r="E2124" s="123" t="s">
        <v>5592</v>
      </c>
      <c r="F2124" s="123" t="s">
        <v>15</v>
      </c>
      <c r="G2124" s="123">
        <v>439607</v>
      </c>
      <c r="H2124" s="127"/>
      <c r="I2124" s="131" t="s">
        <v>1323</v>
      </c>
      <c r="J2124" s="127"/>
      <c r="K2124" s="127"/>
      <c r="L2124" s="127"/>
      <c r="M2124" s="127"/>
      <c r="N2124" s="133">
        <v>50</v>
      </c>
      <c r="O2124" s="133">
        <v>0</v>
      </c>
      <c r="P2124" s="127" t="s">
        <v>1369</v>
      </c>
    </row>
    <row r="2125" spans="1:16" ht="51">
      <c r="A2125" s="127">
        <v>513</v>
      </c>
      <c r="B2125" s="127"/>
      <c r="C2125" s="128" t="s">
        <v>201</v>
      </c>
      <c r="D2125" s="122">
        <v>42860</v>
      </c>
      <c r="E2125" s="123" t="s">
        <v>5593</v>
      </c>
      <c r="F2125" s="123" t="s">
        <v>15</v>
      </c>
      <c r="G2125" s="123">
        <v>440114</v>
      </c>
      <c r="H2125" s="127"/>
      <c r="I2125" s="131" t="s">
        <v>5594</v>
      </c>
      <c r="J2125" s="127"/>
      <c r="K2125" s="127"/>
      <c r="L2125" s="127"/>
      <c r="M2125" s="127"/>
      <c r="N2125" s="133">
        <v>50</v>
      </c>
      <c r="O2125" s="133">
        <v>0</v>
      </c>
      <c r="P2125" s="127" t="s">
        <v>1369</v>
      </c>
    </row>
    <row r="2126" spans="1:16" ht="63.75">
      <c r="A2126" s="127">
        <v>513</v>
      </c>
      <c r="B2126" s="127"/>
      <c r="C2126" s="128" t="s">
        <v>201</v>
      </c>
      <c r="D2126" s="122">
        <v>42860</v>
      </c>
      <c r="E2126" s="123" t="s">
        <v>5595</v>
      </c>
      <c r="F2126" s="123" t="s">
        <v>15</v>
      </c>
      <c r="G2126" s="123">
        <v>2204</v>
      </c>
      <c r="H2126" s="127"/>
      <c r="I2126" s="131" t="s">
        <v>5596</v>
      </c>
      <c r="J2126" s="127"/>
      <c r="K2126" s="127"/>
      <c r="L2126" s="127"/>
      <c r="M2126" s="127"/>
      <c r="N2126" s="133">
        <v>106196.43</v>
      </c>
      <c r="O2126" s="133">
        <v>0</v>
      </c>
      <c r="P2126" s="127" t="s">
        <v>1369</v>
      </c>
    </row>
    <row r="2127" spans="1:16" ht="63.75">
      <c r="A2127" s="127">
        <v>291</v>
      </c>
      <c r="B2127" s="127"/>
      <c r="C2127" s="128" t="s">
        <v>795</v>
      </c>
      <c r="D2127" s="122">
        <v>42860</v>
      </c>
      <c r="E2127" s="123" t="s">
        <v>5597</v>
      </c>
      <c r="F2127" s="123" t="s">
        <v>11</v>
      </c>
      <c r="G2127" s="123">
        <v>440264</v>
      </c>
      <c r="H2127" s="127"/>
      <c r="I2127" s="131" t="s">
        <v>5598</v>
      </c>
      <c r="J2127" s="127"/>
      <c r="K2127" s="127"/>
      <c r="L2127" s="127"/>
      <c r="M2127" s="127"/>
      <c r="N2127" s="133">
        <v>50</v>
      </c>
      <c r="O2127" s="133">
        <v>0</v>
      </c>
      <c r="P2127" s="127" t="s">
        <v>1369</v>
      </c>
    </row>
    <row r="2128" spans="1:16" ht="63.75">
      <c r="A2128" s="127">
        <v>291</v>
      </c>
      <c r="B2128" s="127"/>
      <c r="C2128" s="128" t="s">
        <v>795</v>
      </c>
      <c r="D2128" s="122">
        <v>42860</v>
      </c>
      <c r="E2128" s="123" t="s">
        <v>5599</v>
      </c>
      <c r="F2128" s="123" t="s">
        <v>11</v>
      </c>
      <c r="G2128" s="123">
        <v>440265</v>
      </c>
      <c r="H2128" s="127"/>
      <c r="I2128" s="131" t="s">
        <v>5600</v>
      </c>
      <c r="J2128" s="127"/>
      <c r="K2128" s="127"/>
      <c r="L2128" s="127"/>
      <c r="M2128" s="127"/>
      <c r="N2128" s="133">
        <v>50</v>
      </c>
      <c r="O2128" s="133">
        <v>0</v>
      </c>
      <c r="P2128" s="127" t="s">
        <v>1369</v>
      </c>
    </row>
    <row r="2129" spans="1:16" ht="51">
      <c r="A2129" s="127">
        <v>287</v>
      </c>
      <c r="B2129" s="127"/>
      <c r="C2129" s="128" t="s">
        <v>791</v>
      </c>
      <c r="D2129" s="122">
        <v>42860</v>
      </c>
      <c r="E2129" s="123" t="s">
        <v>5601</v>
      </c>
      <c r="F2129" s="123" t="s">
        <v>1413</v>
      </c>
      <c r="G2129" s="123">
        <v>13429987</v>
      </c>
      <c r="H2129" s="127"/>
      <c r="I2129" s="131" t="s">
        <v>5602</v>
      </c>
      <c r="J2129" s="127"/>
      <c r="K2129" s="127"/>
      <c r="L2129" s="127"/>
      <c r="M2129" s="127"/>
      <c r="N2129" s="133">
        <v>36920.120000000003</v>
      </c>
      <c r="O2129" s="133">
        <v>0</v>
      </c>
      <c r="P2129" s="127" t="s">
        <v>1369</v>
      </c>
    </row>
    <row r="2130" spans="1:16" ht="51">
      <c r="A2130" s="127">
        <v>287</v>
      </c>
      <c r="B2130" s="127"/>
      <c r="C2130" s="128" t="s">
        <v>791</v>
      </c>
      <c r="D2130" s="122">
        <v>42860</v>
      </c>
      <c r="E2130" s="123" t="s">
        <v>5603</v>
      </c>
      <c r="F2130" s="123" t="s">
        <v>1413</v>
      </c>
      <c r="G2130" s="123">
        <v>13384620</v>
      </c>
      <c r="H2130" s="127"/>
      <c r="I2130" s="131" t="s">
        <v>5604</v>
      </c>
      <c r="J2130" s="127"/>
      <c r="K2130" s="127"/>
      <c r="L2130" s="127"/>
      <c r="M2130" s="127"/>
      <c r="N2130" s="133">
        <v>4160.3</v>
      </c>
      <c r="O2130" s="133">
        <v>0</v>
      </c>
      <c r="P2130" s="127" t="s">
        <v>1369</v>
      </c>
    </row>
    <row r="2131" spans="1:16" ht="51">
      <c r="A2131" s="127">
        <v>287</v>
      </c>
      <c r="B2131" s="127"/>
      <c r="C2131" s="128" t="s">
        <v>791</v>
      </c>
      <c r="D2131" s="122">
        <v>42860</v>
      </c>
      <c r="E2131" s="123" t="s">
        <v>5605</v>
      </c>
      <c r="F2131" s="123" t="s">
        <v>1413</v>
      </c>
      <c r="G2131" s="123">
        <v>13383980</v>
      </c>
      <c r="H2131" s="127"/>
      <c r="I2131" s="131" t="s">
        <v>5606</v>
      </c>
      <c r="J2131" s="127"/>
      <c r="K2131" s="127"/>
      <c r="L2131" s="127"/>
      <c r="M2131" s="127"/>
      <c r="N2131" s="133">
        <v>1649.1</v>
      </c>
      <c r="O2131" s="133">
        <v>0</v>
      </c>
      <c r="P2131" s="127" t="s">
        <v>1369</v>
      </c>
    </row>
    <row r="2132" spans="1:16" ht="51">
      <c r="A2132" s="127">
        <v>287</v>
      </c>
      <c r="B2132" s="127"/>
      <c r="C2132" s="128" t="s">
        <v>791</v>
      </c>
      <c r="D2132" s="122">
        <v>42860</v>
      </c>
      <c r="E2132" s="123" t="s">
        <v>5607</v>
      </c>
      <c r="F2132" s="123" t="s">
        <v>1413</v>
      </c>
      <c r="G2132" s="123">
        <v>13383841</v>
      </c>
      <c r="H2132" s="127"/>
      <c r="I2132" s="131" t="s">
        <v>5608</v>
      </c>
      <c r="J2132" s="127"/>
      <c r="K2132" s="127"/>
      <c r="L2132" s="127"/>
      <c r="M2132" s="127"/>
      <c r="N2132" s="133">
        <v>41910.410000000003</v>
      </c>
      <c r="O2132" s="133">
        <v>0</v>
      </c>
      <c r="P2132" s="127" t="s">
        <v>1369</v>
      </c>
    </row>
    <row r="2133" spans="1:16" ht="63.75">
      <c r="A2133" s="127" t="s">
        <v>621</v>
      </c>
      <c r="B2133" s="127"/>
      <c r="C2133" s="128" t="s">
        <v>715</v>
      </c>
      <c r="D2133" s="122">
        <v>42863</v>
      </c>
      <c r="E2133" s="123" t="s">
        <v>5609</v>
      </c>
      <c r="F2133" s="123" t="s">
        <v>6</v>
      </c>
      <c r="G2133" s="123">
        <v>833678</v>
      </c>
      <c r="H2133" s="127"/>
      <c r="I2133" s="131" t="s">
        <v>5610</v>
      </c>
      <c r="J2133" s="127"/>
      <c r="K2133" s="127"/>
      <c r="L2133" s="127"/>
      <c r="M2133" s="127"/>
      <c r="N2133" s="133">
        <v>0</v>
      </c>
      <c r="O2133" s="133">
        <v>147000</v>
      </c>
      <c r="P2133" s="127" t="s">
        <v>1369</v>
      </c>
    </row>
    <row r="2134" spans="1:16" ht="76.5">
      <c r="A2134" s="127">
        <v>86</v>
      </c>
      <c r="B2134" s="127"/>
      <c r="C2134" s="128" t="s">
        <v>711</v>
      </c>
      <c r="D2134" s="122">
        <v>42863</v>
      </c>
      <c r="E2134" s="123" t="s">
        <v>5611</v>
      </c>
      <c r="F2134" s="123" t="s">
        <v>6</v>
      </c>
      <c r="G2134" s="123">
        <v>886997</v>
      </c>
      <c r="H2134" s="127"/>
      <c r="I2134" s="131" t="s">
        <v>5612</v>
      </c>
      <c r="J2134" s="127"/>
      <c r="K2134" s="127"/>
      <c r="L2134" s="127"/>
      <c r="M2134" s="127"/>
      <c r="N2134" s="133">
        <v>0</v>
      </c>
      <c r="O2134" s="133">
        <v>6645.29</v>
      </c>
      <c r="P2134" s="127" t="s">
        <v>1369</v>
      </c>
    </row>
    <row r="2135" spans="1:16" ht="51">
      <c r="A2135" s="127">
        <v>513</v>
      </c>
      <c r="B2135" s="127"/>
      <c r="C2135" s="128" t="s">
        <v>201</v>
      </c>
      <c r="D2135" s="122">
        <v>42863</v>
      </c>
      <c r="E2135" s="123" t="s">
        <v>5613</v>
      </c>
      <c r="F2135" s="123" t="s">
        <v>15</v>
      </c>
      <c r="G2135" s="123">
        <v>440975</v>
      </c>
      <c r="H2135" s="127"/>
      <c r="I2135" s="131" t="s">
        <v>5614</v>
      </c>
      <c r="J2135" s="127"/>
      <c r="K2135" s="127"/>
      <c r="L2135" s="127"/>
      <c r="M2135" s="127"/>
      <c r="N2135" s="133">
        <v>50</v>
      </c>
      <c r="O2135" s="133">
        <v>0</v>
      </c>
      <c r="P2135" s="127" t="s">
        <v>1369</v>
      </c>
    </row>
    <row r="2136" spans="1:16" ht="51">
      <c r="A2136" s="127">
        <v>513</v>
      </c>
      <c r="B2136" s="127"/>
      <c r="C2136" s="128" t="s">
        <v>201</v>
      </c>
      <c r="D2136" s="122">
        <v>42863</v>
      </c>
      <c r="E2136" s="123" t="s">
        <v>5615</v>
      </c>
      <c r="F2136" s="123" t="s">
        <v>15</v>
      </c>
      <c r="G2136" s="123">
        <v>441732</v>
      </c>
      <c r="H2136" s="127"/>
      <c r="I2136" s="131" t="s">
        <v>5616</v>
      </c>
      <c r="J2136" s="127"/>
      <c r="K2136" s="127"/>
      <c r="L2136" s="127"/>
      <c r="M2136" s="127"/>
      <c r="N2136" s="133">
        <v>50</v>
      </c>
      <c r="O2136" s="133">
        <v>0</v>
      </c>
      <c r="P2136" s="127" t="s">
        <v>1369</v>
      </c>
    </row>
    <row r="2137" spans="1:16" ht="76.5">
      <c r="A2137" s="127">
        <v>513</v>
      </c>
      <c r="B2137" s="127"/>
      <c r="C2137" s="128" t="s">
        <v>201</v>
      </c>
      <c r="D2137" s="122">
        <v>42863</v>
      </c>
      <c r="E2137" s="123" t="s">
        <v>5617</v>
      </c>
      <c r="F2137" s="123" t="s">
        <v>11</v>
      </c>
      <c r="G2137" s="123">
        <v>886856</v>
      </c>
      <c r="H2137" s="127"/>
      <c r="I2137" s="131" t="s">
        <v>5618</v>
      </c>
      <c r="J2137" s="127"/>
      <c r="K2137" s="127"/>
      <c r="L2137" s="127"/>
      <c r="M2137" s="127"/>
      <c r="N2137" s="133">
        <v>35362.33</v>
      </c>
      <c r="O2137" s="133">
        <v>0</v>
      </c>
      <c r="P2137" s="127" t="s">
        <v>1369</v>
      </c>
    </row>
    <row r="2138" spans="1:16" ht="63.75">
      <c r="A2138" s="127" t="s">
        <v>621</v>
      </c>
      <c r="B2138" s="127"/>
      <c r="C2138" s="128" t="s">
        <v>715</v>
      </c>
      <c r="D2138" s="122">
        <v>42864</v>
      </c>
      <c r="E2138" s="123" t="s">
        <v>5619</v>
      </c>
      <c r="F2138" s="123" t="s">
        <v>6</v>
      </c>
      <c r="G2138" s="123">
        <v>834165</v>
      </c>
      <c r="H2138" s="127"/>
      <c r="I2138" s="131" t="s">
        <v>5620</v>
      </c>
      <c r="J2138" s="127"/>
      <c r="K2138" s="127"/>
      <c r="L2138" s="127"/>
      <c r="M2138" s="127"/>
      <c r="N2138" s="133">
        <v>0</v>
      </c>
      <c r="O2138" s="133">
        <v>30000</v>
      </c>
      <c r="P2138" s="127" t="s">
        <v>1369</v>
      </c>
    </row>
    <row r="2139" spans="1:16" ht="63.75">
      <c r="A2139" s="127">
        <v>513</v>
      </c>
      <c r="B2139" s="127"/>
      <c r="C2139" s="128" t="s">
        <v>201</v>
      </c>
      <c r="D2139" s="122">
        <v>42864</v>
      </c>
      <c r="E2139" s="123" t="s">
        <v>5621</v>
      </c>
      <c r="F2139" s="123" t="s">
        <v>15</v>
      </c>
      <c r="G2139" s="123">
        <v>442026</v>
      </c>
      <c r="H2139" s="127"/>
      <c r="I2139" s="131" t="s">
        <v>5622</v>
      </c>
      <c r="J2139" s="127"/>
      <c r="K2139" s="127"/>
      <c r="L2139" s="127"/>
      <c r="M2139" s="127"/>
      <c r="N2139" s="133">
        <v>50</v>
      </c>
      <c r="O2139" s="133">
        <v>0</v>
      </c>
      <c r="P2139" s="127" t="s">
        <v>1369</v>
      </c>
    </row>
    <row r="2140" spans="1:16" ht="51">
      <c r="A2140" s="127">
        <v>513</v>
      </c>
      <c r="B2140" s="127"/>
      <c r="C2140" s="128" t="s">
        <v>201</v>
      </c>
      <c r="D2140" s="122">
        <v>42864</v>
      </c>
      <c r="E2140" s="123" t="s">
        <v>5623</v>
      </c>
      <c r="F2140" s="123" t="s">
        <v>15</v>
      </c>
      <c r="G2140" s="123">
        <v>442141</v>
      </c>
      <c r="H2140" s="127"/>
      <c r="I2140" s="131" t="s">
        <v>4135</v>
      </c>
      <c r="J2140" s="127"/>
      <c r="K2140" s="127"/>
      <c r="L2140" s="127"/>
      <c r="M2140" s="127"/>
      <c r="N2140" s="133">
        <v>50</v>
      </c>
      <c r="O2140" s="133">
        <v>0</v>
      </c>
      <c r="P2140" s="127" t="s">
        <v>1369</v>
      </c>
    </row>
    <row r="2141" spans="1:16" ht="63.75">
      <c r="A2141" s="127">
        <v>291</v>
      </c>
      <c r="B2141" s="127"/>
      <c r="C2141" s="128" t="s">
        <v>795</v>
      </c>
      <c r="D2141" s="122">
        <v>42864</v>
      </c>
      <c r="E2141" s="123" t="s">
        <v>5624</v>
      </c>
      <c r="F2141" s="123" t="s">
        <v>11</v>
      </c>
      <c r="G2141" s="123">
        <v>442717</v>
      </c>
      <c r="H2141" s="127"/>
      <c r="I2141" s="131" t="s">
        <v>5625</v>
      </c>
      <c r="J2141" s="127"/>
      <c r="K2141" s="127"/>
      <c r="L2141" s="127"/>
      <c r="M2141" s="127"/>
      <c r="N2141" s="133">
        <v>50</v>
      </c>
      <c r="O2141" s="133">
        <v>0</v>
      </c>
      <c r="P2141" s="127" t="s">
        <v>1369</v>
      </c>
    </row>
    <row r="2142" spans="1:16" ht="76.5">
      <c r="A2142" s="127" t="s">
        <v>620</v>
      </c>
      <c r="B2142" s="127"/>
      <c r="C2142" s="128" t="s">
        <v>714</v>
      </c>
      <c r="D2142" s="122">
        <v>42865</v>
      </c>
      <c r="E2142" s="123" t="s">
        <v>5626</v>
      </c>
      <c r="F2142" s="123" t="s">
        <v>6</v>
      </c>
      <c r="G2142" s="123">
        <v>887245</v>
      </c>
      <c r="H2142" s="127"/>
      <c r="I2142" s="131" t="s">
        <v>5627</v>
      </c>
      <c r="J2142" s="127"/>
      <c r="K2142" s="127"/>
      <c r="L2142" s="127"/>
      <c r="M2142" s="127"/>
      <c r="N2142" s="133">
        <v>0</v>
      </c>
      <c r="O2142" s="133">
        <v>10555.83</v>
      </c>
      <c r="P2142" s="127" t="s">
        <v>1369</v>
      </c>
    </row>
    <row r="2143" spans="1:16" ht="51">
      <c r="A2143" s="127" t="s">
        <v>620</v>
      </c>
      <c r="B2143" s="127"/>
      <c r="C2143" s="128" t="s">
        <v>714</v>
      </c>
      <c r="D2143" s="122">
        <v>42865</v>
      </c>
      <c r="E2143" s="123" t="s">
        <v>5628</v>
      </c>
      <c r="F2143" s="123" t="s">
        <v>11</v>
      </c>
      <c r="G2143" s="123">
        <v>887297</v>
      </c>
      <c r="H2143" s="127"/>
      <c r="I2143" s="131" t="s">
        <v>1287</v>
      </c>
      <c r="J2143" s="127"/>
      <c r="K2143" s="127"/>
      <c r="L2143" s="127"/>
      <c r="M2143" s="127"/>
      <c r="N2143" s="133">
        <v>50</v>
      </c>
      <c r="O2143" s="133">
        <v>0</v>
      </c>
      <c r="P2143" s="127" t="s">
        <v>1369</v>
      </c>
    </row>
    <row r="2144" spans="1:16" ht="89.25">
      <c r="A2144" s="127">
        <v>378</v>
      </c>
      <c r="B2144" s="127"/>
      <c r="C2144" s="128" t="s">
        <v>1280</v>
      </c>
      <c r="D2144" s="122">
        <v>42865</v>
      </c>
      <c r="E2144" s="123" t="s">
        <v>5629</v>
      </c>
      <c r="F2144" s="123" t="s">
        <v>15</v>
      </c>
      <c r="G2144" s="123">
        <v>2239</v>
      </c>
      <c r="H2144" s="127"/>
      <c r="I2144" s="131" t="s">
        <v>5630</v>
      </c>
      <c r="J2144" s="127"/>
      <c r="K2144" s="127"/>
      <c r="L2144" s="127"/>
      <c r="M2144" s="127"/>
      <c r="N2144" s="133">
        <v>270</v>
      </c>
      <c r="O2144" s="133">
        <v>0</v>
      </c>
      <c r="P2144" s="127" t="s">
        <v>1369</v>
      </c>
    </row>
    <row r="2145" spans="1:16" ht="51">
      <c r="A2145" s="127">
        <v>513</v>
      </c>
      <c r="B2145" s="127"/>
      <c r="C2145" s="128" t="s">
        <v>201</v>
      </c>
      <c r="D2145" s="122">
        <v>42865</v>
      </c>
      <c r="E2145" s="123" t="s">
        <v>5631</v>
      </c>
      <c r="F2145" s="123" t="s">
        <v>15</v>
      </c>
      <c r="G2145" s="123">
        <v>443945</v>
      </c>
      <c r="H2145" s="127"/>
      <c r="I2145" s="131" t="s">
        <v>5632</v>
      </c>
      <c r="J2145" s="127"/>
      <c r="K2145" s="127"/>
      <c r="L2145" s="127"/>
      <c r="M2145" s="127"/>
      <c r="N2145" s="133">
        <v>50</v>
      </c>
      <c r="O2145" s="133">
        <v>0</v>
      </c>
      <c r="P2145" s="127" t="s">
        <v>1369</v>
      </c>
    </row>
    <row r="2146" spans="1:16" ht="51">
      <c r="A2146" s="127">
        <v>513</v>
      </c>
      <c r="B2146" s="127"/>
      <c r="C2146" s="128" t="s">
        <v>201</v>
      </c>
      <c r="D2146" s="122">
        <v>42865</v>
      </c>
      <c r="E2146" s="123" t="s">
        <v>5633</v>
      </c>
      <c r="F2146" s="123" t="s">
        <v>15</v>
      </c>
      <c r="G2146" s="123">
        <v>443952</v>
      </c>
      <c r="H2146" s="127"/>
      <c r="I2146" s="131" t="s">
        <v>5634</v>
      </c>
      <c r="J2146" s="127"/>
      <c r="K2146" s="127"/>
      <c r="L2146" s="127"/>
      <c r="M2146" s="127"/>
      <c r="N2146" s="133">
        <v>50</v>
      </c>
      <c r="O2146" s="133">
        <v>0</v>
      </c>
      <c r="P2146" s="127" t="s">
        <v>1369</v>
      </c>
    </row>
    <row r="2147" spans="1:16" ht="63.75">
      <c r="A2147" s="127">
        <v>291</v>
      </c>
      <c r="B2147" s="127"/>
      <c r="C2147" s="128" t="s">
        <v>795</v>
      </c>
      <c r="D2147" s="122">
        <v>42865</v>
      </c>
      <c r="E2147" s="123" t="s">
        <v>5635</v>
      </c>
      <c r="F2147" s="123" t="s">
        <v>11</v>
      </c>
      <c r="G2147" s="123">
        <v>443954</v>
      </c>
      <c r="H2147" s="127"/>
      <c r="I2147" s="131" t="s">
        <v>5636</v>
      </c>
      <c r="J2147" s="127"/>
      <c r="K2147" s="127"/>
      <c r="L2147" s="127"/>
      <c r="M2147" s="127"/>
      <c r="N2147" s="133">
        <v>50</v>
      </c>
      <c r="O2147" s="133">
        <v>0</v>
      </c>
      <c r="P2147" s="127" t="s">
        <v>1369</v>
      </c>
    </row>
    <row r="2148" spans="1:16" ht="63.75">
      <c r="A2148" s="127">
        <v>291</v>
      </c>
      <c r="B2148" s="127"/>
      <c r="C2148" s="128" t="s">
        <v>795</v>
      </c>
      <c r="D2148" s="122">
        <v>42865</v>
      </c>
      <c r="E2148" s="123" t="s">
        <v>5637</v>
      </c>
      <c r="F2148" s="123" t="s">
        <v>11</v>
      </c>
      <c r="G2148" s="123">
        <v>443955</v>
      </c>
      <c r="H2148" s="127"/>
      <c r="I2148" s="131" t="s">
        <v>5638</v>
      </c>
      <c r="J2148" s="127"/>
      <c r="K2148" s="127"/>
      <c r="L2148" s="127"/>
      <c r="M2148" s="127"/>
      <c r="N2148" s="133">
        <v>50</v>
      </c>
      <c r="O2148" s="133">
        <v>0</v>
      </c>
      <c r="P2148" s="127" t="s">
        <v>1369</v>
      </c>
    </row>
    <row r="2149" spans="1:16" ht="63.75">
      <c r="A2149" s="127">
        <v>513</v>
      </c>
      <c r="B2149" s="127"/>
      <c r="C2149" s="128" t="s">
        <v>201</v>
      </c>
      <c r="D2149" s="122">
        <v>42865</v>
      </c>
      <c r="E2149" s="123" t="s">
        <v>5639</v>
      </c>
      <c r="F2149" s="123" t="s">
        <v>15</v>
      </c>
      <c r="G2149" s="123">
        <v>443957</v>
      </c>
      <c r="H2149" s="127"/>
      <c r="I2149" s="131" t="s">
        <v>5640</v>
      </c>
      <c r="J2149" s="127"/>
      <c r="K2149" s="127"/>
      <c r="L2149" s="127"/>
      <c r="M2149" s="127"/>
      <c r="N2149" s="133">
        <v>50</v>
      </c>
      <c r="O2149" s="133">
        <v>0</v>
      </c>
      <c r="P2149" s="127" t="s">
        <v>1369</v>
      </c>
    </row>
    <row r="2150" spans="1:16" ht="51">
      <c r="A2150" s="127">
        <v>513</v>
      </c>
      <c r="B2150" s="127"/>
      <c r="C2150" s="128" t="s">
        <v>201</v>
      </c>
      <c r="D2150" s="122">
        <v>42865</v>
      </c>
      <c r="E2150" s="123" t="s">
        <v>5641</v>
      </c>
      <c r="F2150" s="123" t="s">
        <v>15</v>
      </c>
      <c r="G2150" s="123">
        <v>443960</v>
      </c>
      <c r="H2150" s="127"/>
      <c r="I2150" s="131" t="s">
        <v>5642</v>
      </c>
      <c r="J2150" s="127"/>
      <c r="K2150" s="127"/>
      <c r="L2150" s="127"/>
      <c r="M2150" s="127"/>
      <c r="N2150" s="133">
        <v>50</v>
      </c>
      <c r="O2150" s="133">
        <v>0</v>
      </c>
      <c r="P2150" s="127" t="s">
        <v>1369</v>
      </c>
    </row>
    <row r="2151" spans="1:16" ht="51">
      <c r="A2151" s="127">
        <v>513</v>
      </c>
      <c r="B2151" s="127"/>
      <c r="C2151" s="128" t="s">
        <v>201</v>
      </c>
      <c r="D2151" s="122">
        <v>42865</v>
      </c>
      <c r="E2151" s="123" t="s">
        <v>5643</v>
      </c>
      <c r="F2151" s="123" t="s">
        <v>15</v>
      </c>
      <c r="G2151" s="123">
        <v>443962</v>
      </c>
      <c r="H2151" s="127"/>
      <c r="I2151" s="131" t="s">
        <v>5644</v>
      </c>
      <c r="J2151" s="127"/>
      <c r="K2151" s="127"/>
      <c r="L2151" s="127"/>
      <c r="M2151" s="127"/>
      <c r="N2151" s="133">
        <v>50</v>
      </c>
      <c r="O2151" s="133">
        <v>0</v>
      </c>
      <c r="P2151" s="127" t="s">
        <v>1369</v>
      </c>
    </row>
    <row r="2152" spans="1:16" ht="51">
      <c r="A2152" s="127" t="s">
        <v>620</v>
      </c>
      <c r="B2152" s="127"/>
      <c r="C2152" s="128" t="s">
        <v>714</v>
      </c>
      <c r="D2152" s="122">
        <v>42865</v>
      </c>
      <c r="E2152" s="123" t="s">
        <v>5645</v>
      </c>
      <c r="F2152" s="123" t="s">
        <v>1413</v>
      </c>
      <c r="G2152" s="123">
        <v>13403438</v>
      </c>
      <c r="H2152" s="127"/>
      <c r="I2152" s="131" t="s">
        <v>5646</v>
      </c>
      <c r="J2152" s="127"/>
      <c r="K2152" s="127"/>
      <c r="L2152" s="127"/>
      <c r="M2152" s="127"/>
      <c r="N2152" s="133">
        <v>3751241.24</v>
      </c>
      <c r="O2152" s="133">
        <v>0</v>
      </c>
      <c r="P2152" s="127" t="s">
        <v>1369</v>
      </c>
    </row>
    <row r="2153" spans="1:16" ht="51">
      <c r="A2153" s="127" t="s">
        <v>627</v>
      </c>
      <c r="B2153" s="127"/>
      <c r="C2153" s="128" t="s">
        <v>1235</v>
      </c>
      <c r="D2153" s="122">
        <v>42866</v>
      </c>
      <c r="E2153" s="123" t="s">
        <v>5647</v>
      </c>
      <c r="F2153" s="123" t="s">
        <v>6</v>
      </c>
      <c r="G2153" s="123">
        <v>835568</v>
      </c>
      <c r="H2153" s="127"/>
      <c r="I2153" s="131" t="s">
        <v>5648</v>
      </c>
      <c r="J2153" s="127"/>
      <c r="K2153" s="127"/>
      <c r="L2153" s="127"/>
      <c r="M2153" s="127"/>
      <c r="N2153" s="133">
        <v>0</v>
      </c>
      <c r="O2153" s="133">
        <v>13832.38</v>
      </c>
      <c r="P2153" s="127" t="s">
        <v>1369</v>
      </c>
    </row>
    <row r="2154" spans="1:16" ht="51">
      <c r="A2154" s="127" t="s">
        <v>621</v>
      </c>
      <c r="B2154" s="127"/>
      <c r="C2154" s="128" t="s">
        <v>715</v>
      </c>
      <c r="D2154" s="122">
        <v>42866</v>
      </c>
      <c r="E2154" s="123" t="s">
        <v>5649</v>
      </c>
      <c r="F2154" s="123" t="s">
        <v>6</v>
      </c>
      <c r="G2154" s="123">
        <v>835576</v>
      </c>
      <c r="H2154" s="127"/>
      <c r="I2154" s="131" t="s">
        <v>5650</v>
      </c>
      <c r="J2154" s="127"/>
      <c r="K2154" s="127"/>
      <c r="L2154" s="127"/>
      <c r="M2154" s="127"/>
      <c r="N2154" s="133">
        <v>0</v>
      </c>
      <c r="O2154" s="133">
        <v>799</v>
      </c>
      <c r="P2154" s="127" t="s">
        <v>1369</v>
      </c>
    </row>
    <row r="2155" spans="1:16" ht="51">
      <c r="A2155" s="127" t="s">
        <v>620</v>
      </c>
      <c r="B2155" s="127"/>
      <c r="C2155" s="128" t="s">
        <v>714</v>
      </c>
      <c r="D2155" s="122">
        <v>42866</v>
      </c>
      <c r="E2155" s="123" t="s">
        <v>5651</v>
      </c>
      <c r="F2155" s="123" t="s">
        <v>6</v>
      </c>
      <c r="G2155" s="123">
        <v>835578</v>
      </c>
      <c r="H2155" s="127"/>
      <c r="I2155" s="131" t="s">
        <v>5652</v>
      </c>
      <c r="J2155" s="127"/>
      <c r="K2155" s="127"/>
      <c r="L2155" s="127"/>
      <c r="M2155" s="127"/>
      <c r="N2155" s="133">
        <v>0</v>
      </c>
      <c r="O2155" s="133">
        <v>10557.94</v>
      </c>
      <c r="P2155" s="127" t="s">
        <v>1369</v>
      </c>
    </row>
    <row r="2156" spans="1:16" ht="51">
      <c r="A2156" s="127" t="s">
        <v>621</v>
      </c>
      <c r="B2156" s="127"/>
      <c r="C2156" s="128" t="s">
        <v>715</v>
      </c>
      <c r="D2156" s="122">
        <v>42866</v>
      </c>
      <c r="E2156" s="123" t="s">
        <v>5653</v>
      </c>
      <c r="F2156" s="123" t="s">
        <v>6</v>
      </c>
      <c r="G2156" s="123">
        <v>835581</v>
      </c>
      <c r="H2156" s="127"/>
      <c r="I2156" s="131" t="s">
        <v>5654</v>
      </c>
      <c r="J2156" s="127"/>
      <c r="K2156" s="127"/>
      <c r="L2156" s="127"/>
      <c r="M2156" s="127"/>
      <c r="N2156" s="133">
        <v>0</v>
      </c>
      <c r="O2156" s="133">
        <v>603.17999999999995</v>
      </c>
      <c r="P2156" s="127" t="s">
        <v>1369</v>
      </c>
    </row>
    <row r="2157" spans="1:16" ht="51">
      <c r="A2157" s="127">
        <v>70</v>
      </c>
      <c r="B2157" s="127"/>
      <c r="C2157" s="128" t="s">
        <v>706</v>
      </c>
      <c r="D2157" s="122">
        <v>42866</v>
      </c>
      <c r="E2157" s="123" t="s">
        <v>5655</v>
      </c>
      <c r="F2157" s="123" t="s">
        <v>1413</v>
      </c>
      <c r="G2157" s="123">
        <v>13488494</v>
      </c>
      <c r="H2157" s="127"/>
      <c r="I2157" s="131" t="s">
        <v>5656</v>
      </c>
      <c r="J2157" s="127"/>
      <c r="K2157" s="127"/>
      <c r="L2157" s="127"/>
      <c r="M2157" s="127"/>
      <c r="N2157" s="133">
        <v>7200.62</v>
      </c>
      <c r="O2157" s="133">
        <v>0</v>
      </c>
      <c r="P2157" s="127" t="s">
        <v>1369</v>
      </c>
    </row>
    <row r="2158" spans="1:16" ht="63.75">
      <c r="A2158" s="127" t="s">
        <v>620</v>
      </c>
      <c r="B2158" s="127"/>
      <c r="C2158" s="128" t="s">
        <v>714</v>
      </c>
      <c r="D2158" s="122">
        <v>42866</v>
      </c>
      <c r="E2158" s="123" t="s">
        <v>5657</v>
      </c>
      <c r="F2158" s="123" t="s">
        <v>11</v>
      </c>
      <c r="G2158" s="123">
        <v>887407</v>
      </c>
      <c r="H2158" s="127"/>
      <c r="I2158" s="131" t="s">
        <v>5658</v>
      </c>
      <c r="J2158" s="127"/>
      <c r="K2158" s="127"/>
      <c r="L2158" s="127"/>
      <c r="M2158" s="127"/>
      <c r="N2158" s="133">
        <v>50</v>
      </c>
      <c r="O2158" s="133">
        <v>0</v>
      </c>
      <c r="P2158" s="127" t="s">
        <v>1369</v>
      </c>
    </row>
    <row r="2159" spans="1:16" ht="63.75">
      <c r="A2159" s="127">
        <v>513</v>
      </c>
      <c r="B2159" s="127"/>
      <c r="C2159" s="128" t="s">
        <v>201</v>
      </c>
      <c r="D2159" s="122">
        <v>42866</v>
      </c>
      <c r="E2159" s="123" t="s">
        <v>5659</v>
      </c>
      <c r="F2159" s="123" t="s">
        <v>15</v>
      </c>
      <c r="G2159" s="123">
        <v>444101</v>
      </c>
      <c r="H2159" s="127"/>
      <c r="I2159" s="131" t="s">
        <v>5660</v>
      </c>
      <c r="J2159" s="127"/>
      <c r="K2159" s="127"/>
      <c r="L2159" s="127"/>
      <c r="M2159" s="127"/>
      <c r="N2159" s="133">
        <v>50</v>
      </c>
      <c r="O2159" s="133">
        <v>0</v>
      </c>
      <c r="P2159" s="127" t="s">
        <v>1369</v>
      </c>
    </row>
    <row r="2160" spans="1:16" ht="51">
      <c r="A2160" s="127">
        <v>513</v>
      </c>
      <c r="B2160" s="127"/>
      <c r="C2160" s="128" t="s">
        <v>201</v>
      </c>
      <c r="D2160" s="122">
        <v>42866</v>
      </c>
      <c r="E2160" s="123" t="s">
        <v>5661</v>
      </c>
      <c r="F2160" s="123" t="s">
        <v>15</v>
      </c>
      <c r="G2160" s="123">
        <v>2261</v>
      </c>
      <c r="H2160" s="127"/>
      <c r="I2160" s="131" t="s">
        <v>5662</v>
      </c>
      <c r="J2160" s="127"/>
      <c r="K2160" s="127"/>
      <c r="L2160" s="127"/>
      <c r="M2160" s="127"/>
      <c r="N2160" s="133">
        <v>50</v>
      </c>
      <c r="O2160" s="133">
        <v>0</v>
      </c>
      <c r="P2160" s="127" t="s">
        <v>1369</v>
      </c>
    </row>
    <row r="2161" spans="1:16" ht="76.5">
      <c r="A2161" s="127">
        <v>513</v>
      </c>
      <c r="B2161" s="127"/>
      <c r="C2161" s="128" t="s">
        <v>201</v>
      </c>
      <c r="D2161" s="122">
        <v>42866</v>
      </c>
      <c r="E2161" s="123" t="s">
        <v>5663</v>
      </c>
      <c r="F2161" s="123" t="s">
        <v>15</v>
      </c>
      <c r="G2161" s="123">
        <v>2263</v>
      </c>
      <c r="H2161" s="127"/>
      <c r="I2161" s="131" t="s">
        <v>5664</v>
      </c>
      <c r="J2161" s="127"/>
      <c r="K2161" s="127"/>
      <c r="L2161" s="127"/>
      <c r="M2161" s="127"/>
      <c r="N2161" s="133">
        <v>115792.33</v>
      </c>
      <c r="O2161" s="133">
        <v>0</v>
      </c>
      <c r="P2161" s="127" t="s">
        <v>1369</v>
      </c>
    </row>
    <row r="2162" spans="1:16" ht="76.5">
      <c r="A2162" s="127">
        <v>513</v>
      </c>
      <c r="B2162" s="127"/>
      <c r="C2162" s="128" t="s">
        <v>201</v>
      </c>
      <c r="D2162" s="122">
        <v>42866</v>
      </c>
      <c r="E2162" s="123" t="s">
        <v>5665</v>
      </c>
      <c r="F2162" s="123" t="s">
        <v>15</v>
      </c>
      <c r="G2162" s="123">
        <v>2260</v>
      </c>
      <c r="H2162" s="127"/>
      <c r="I2162" s="131" t="s">
        <v>5666</v>
      </c>
      <c r="J2162" s="127"/>
      <c r="K2162" s="127"/>
      <c r="L2162" s="127"/>
      <c r="M2162" s="127"/>
      <c r="N2162" s="133">
        <v>103009.48</v>
      </c>
      <c r="O2162" s="133">
        <v>0</v>
      </c>
      <c r="P2162" s="127" t="s">
        <v>1369</v>
      </c>
    </row>
    <row r="2163" spans="1:16" ht="63.75">
      <c r="A2163" s="127">
        <v>291</v>
      </c>
      <c r="B2163" s="127"/>
      <c r="C2163" s="128" t="s">
        <v>795</v>
      </c>
      <c r="D2163" s="122">
        <v>42867</v>
      </c>
      <c r="E2163" s="123" t="s">
        <v>5667</v>
      </c>
      <c r="F2163" s="123" t="s">
        <v>6</v>
      </c>
      <c r="G2163" s="123">
        <v>835923</v>
      </c>
      <c r="H2163" s="127"/>
      <c r="I2163" s="131" t="s">
        <v>5668</v>
      </c>
      <c r="J2163" s="127"/>
      <c r="K2163" s="127"/>
      <c r="L2163" s="127"/>
      <c r="M2163" s="127"/>
      <c r="N2163" s="133">
        <v>0</v>
      </c>
      <c r="O2163" s="133">
        <v>2100000</v>
      </c>
      <c r="P2163" s="127" t="s">
        <v>1369</v>
      </c>
    </row>
    <row r="2164" spans="1:16" ht="51">
      <c r="A2164" s="127" t="s">
        <v>620</v>
      </c>
      <c r="B2164" s="127"/>
      <c r="C2164" s="128" t="s">
        <v>714</v>
      </c>
      <c r="D2164" s="122">
        <v>42867</v>
      </c>
      <c r="E2164" s="123" t="s">
        <v>5669</v>
      </c>
      <c r="F2164" s="123" t="s">
        <v>6</v>
      </c>
      <c r="G2164" s="123">
        <v>836116</v>
      </c>
      <c r="H2164" s="127"/>
      <c r="I2164" s="131" t="s">
        <v>5670</v>
      </c>
      <c r="J2164" s="127"/>
      <c r="K2164" s="127"/>
      <c r="L2164" s="127"/>
      <c r="M2164" s="127"/>
      <c r="N2164" s="133">
        <v>0</v>
      </c>
      <c r="O2164" s="133">
        <v>1178.7</v>
      </c>
      <c r="P2164" s="127" t="s">
        <v>1369</v>
      </c>
    </row>
    <row r="2165" spans="1:16" ht="63.75">
      <c r="A2165" s="127" t="s">
        <v>621</v>
      </c>
      <c r="B2165" s="127"/>
      <c r="C2165" s="128" t="s">
        <v>715</v>
      </c>
      <c r="D2165" s="122">
        <v>42867</v>
      </c>
      <c r="E2165" s="123" t="s">
        <v>5671</v>
      </c>
      <c r="F2165" s="123" t="s">
        <v>6</v>
      </c>
      <c r="G2165" s="123">
        <v>887451</v>
      </c>
      <c r="H2165" s="127"/>
      <c r="I2165" s="131" t="s">
        <v>5672</v>
      </c>
      <c r="J2165" s="127"/>
      <c r="K2165" s="127"/>
      <c r="L2165" s="127"/>
      <c r="M2165" s="127"/>
      <c r="N2165" s="133">
        <v>0</v>
      </c>
      <c r="O2165" s="133">
        <v>10254.67</v>
      </c>
      <c r="P2165" s="127" t="s">
        <v>1369</v>
      </c>
    </row>
    <row r="2166" spans="1:16" ht="76.5">
      <c r="A2166" s="127">
        <v>86</v>
      </c>
      <c r="B2166" s="127"/>
      <c r="C2166" s="128" t="s">
        <v>711</v>
      </c>
      <c r="D2166" s="122">
        <v>42867</v>
      </c>
      <c r="E2166" s="123" t="s">
        <v>5673</v>
      </c>
      <c r="F2166" s="123" t="s">
        <v>6</v>
      </c>
      <c r="G2166" s="123">
        <v>887510</v>
      </c>
      <c r="H2166" s="127"/>
      <c r="I2166" s="131" t="s">
        <v>5674</v>
      </c>
      <c r="J2166" s="127"/>
      <c r="K2166" s="127"/>
      <c r="L2166" s="127"/>
      <c r="M2166" s="127"/>
      <c r="N2166" s="133">
        <v>0</v>
      </c>
      <c r="O2166" s="133">
        <v>2500</v>
      </c>
      <c r="P2166" s="127" t="s">
        <v>1369</v>
      </c>
    </row>
    <row r="2167" spans="1:16" ht="51">
      <c r="A2167" s="127">
        <v>513</v>
      </c>
      <c r="B2167" s="127"/>
      <c r="C2167" s="128" t="s">
        <v>201</v>
      </c>
      <c r="D2167" s="122">
        <v>42867</v>
      </c>
      <c r="E2167" s="123" t="s">
        <v>5675</v>
      </c>
      <c r="F2167" s="123" t="s">
        <v>15</v>
      </c>
      <c r="G2167" s="123">
        <v>445061</v>
      </c>
      <c r="H2167" s="127"/>
      <c r="I2167" s="131" t="s">
        <v>5676</v>
      </c>
      <c r="J2167" s="127"/>
      <c r="K2167" s="127"/>
      <c r="L2167" s="127"/>
      <c r="M2167" s="127"/>
      <c r="N2167" s="133">
        <v>50</v>
      </c>
      <c r="O2167" s="133">
        <v>0</v>
      </c>
      <c r="P2167" s="127" t="s">
        <v>1369</v>
      </c>
    </row>
    <row r="2168" spans="1:16" ht="51">
      <c r="A2168" s="127">
        <v>513</v>
      </c>
      <c r="B2168" s="127"/>
      <c r="C2168" s="128" t="s">
        <v>201</v>
      </c>
      <c r="D2168" s="122">
        <v>42867</v>
      </c>
      <c r="E2168" s="123" t="s">
        <v>5677</v>
      </c>
      <c r="F2168" s="123" t="s">
        <v>15</v>
      </c>
      <c r="G2168" s="123">
        <v>445063</v>
      </c>
      <c r="H2168" s="127"/>
      <c r="I2168" s="131" t="s">
        <v>5678</v>
      </c>
      <c r="J2168" s="127"/>
      <c r="K2168" s="127"/>
      <c r="L2168" s="127"/>
      <c r="M2168" s="127"/>
      <c r="N2168" s="133">
        <v>50</v>
      </c>
      <c r="O2168" s="133">
        <v>0</v>
      </c>
      <c r="P2168" s="127" t="s">
        <v>1369</v>
      </c>
    </row>
    <row r="2169" spans="1:16" ht="63.75">
      <c r="A2169" s="127" t="s">
        <v>621</v>
      </c>
      <c r="B2169" s="127"/>
      <c r="C2169" s="128" t="s">
        <v>715</v>
      </c>
      <c r="D2169" s="122">
        <v>42870</v>
      </c>
      <c r="E2169" s="123" t="s">
        <v>5679</v>
      </c>
      <c r="F2169" s="123" t="s">
        <v>6</v>
      </c>
      <c r="G2169" s="123">
        <v>887592</v>
      </c>
      <c r="H2169" s="127"/>
      <c r="I2169" s="131" t="s">
        <v>5680</v>
      </c>
      <c r="J2169" s="127"/>
      <c r="K2169" s="127"/>
      <c r="L2169" s="127"/>
      <c r="M2169" s="127"/>
      <c r="N2169" s="133">
        <v>0</v>
      </c>
      <c r="O2169" s="133">
        <v>1933807.82</v>
      </c>
      <c r="P2169" s="127" t="s">
        <v>1369</v>
      </c>
    </row>
    <row r="2170" spans="1:16" ht="76.5">
      <c r="A2170" s="127">
        <v>526</v>
      </c>
      <c r="B2170" s="127"/>
      <c r="C2170" s="128" t="s">
        <v>847</v>
      </c>
      <c r="D2170" s="122">
        <v>42870</v>
      </c>
      <c r="E2170" s="123" t="s">
        <v>5681</v>
      </c>
      <c r="F2170" s="123" t="s">
        <v>15</v>
      </c>
      <c r="G2170" s="123">
        <v>2276</v>
      </c>
      <c r="H2170" s="127"/>
      <c r="I2170" s="131" t="s">
        <v>5682</v>
      </c>
      <c r="J2170" s="127"/>
      <c r="K2170" s="127"/>
      <c r="L2170" s="127"/>
      <c r="M2170" s="127"/>
      <c r="N2170" s="133">
        <v>336.61</v>
      </c>
      <c r="O2170" s="133">
        <v>0</v>
      </c>
      <c r="P2170" s="127" t="s">
        <v>1369</v>
      </c>
    </row>
    <row r="2171" spans="1:16" ht="51">
      <c r="A2171" s="127" t="s">
        <v>621</v>
      </c>
      <c r="B2171" s="127"/>
      <c r="C2171" s="128" t="s">
        <v>715</v>
      </c>
      <c r="D2171" s="122">
        <v>42870</v>
      </c>
      <c r="E2171" s="123" t="s">
        <v>5683</v>
      </c>
      <c r="F2171" s="123" t="s">
        <v>11</v>
      </c>
      <c r="G2171" s="123">
        <v>9281</v>
      </c>
      <c r="H2171" s="127"/>
      <c r="I2171" s="131" t="s">
        <v>5684</v>
      </c>
      <c r="J2171" s="127"/>
      <c r="K2171" s="127"/>
      <c r="L2171" s="127"/>
      <c r="M2171" s="127"/>
      <c r="N2171" s="133">
        <v>602.91999999999996</v>
      </c>
      <c r="O2171" s="133">
        <v>0</v>
      </c>
      <c r="P2171" s="127" t="s">
        <v>1369</v>
      </c>
    </row>
    <row r="2172" spans="1:16" ht="51">
      <c r="A2172" s="127" t="s">
        <v>621</v>
      </c>
      <c r="B2172" s="127"/>
      <c r="C2172" s="128" t="s">
        <v>715</v>
      </c>
      <c r="D2172" s="122">
        <v>42870</v>
      </c>
      <c r="E2172" s="123" t="s">
        <v>5685</v>
      </c>
      <c r="F2172" s="123" t="s">
        <v>11</v>
      </c>
      <c r="G2172" s="123">
        <v>9324</v>
      </c>
      <c r="H2172" s="127"/>
      <c r="I2172" s="131" t="s">
        <v>5686</v>
      </c>
      <c r="J2172" s="127"/>
      <c r="K2172" s="127"/>
      <c r="L2172" s="127"/>
      <c r="M2172" s="127"/>
      <c r="N2172" s="133">
        <v>769.13</v>
      </c>
      <c r="O2172" s="133">
        <v>0</v>
      </c>
      <c r="P2172" s="127" t="s">
        <v>1369</v>
      </c>
    </row>
    <row r="2173" spans="1:16" ht="63.75">
      <c r="A2173" s="127" t="s">
        <v>621</v>
      </c>
      <c r="B2173" s="127"/>
      <c r="C2173" s="128" t="s">
        <v>715</v>
      </c>
      <c r="D2173" s="122">
        <v>42870</v>
      </c>
      <c r="E2173" s="123" t="s">
        <v>5687</v>
      </c>
      <c r="F2173" s="123" t="s">
        <v>11</v>
      </c>
      <c r="G2173" s="123">
        <v>887587</v>
      </c>
      <c r="H2173" s="127"/>
      <c r="I2173" s="131" t="s">
        <v>5688</v>
      </c>
      <c r="J2173" s="127"/>
      <c r="K2173" s="127"/>
      <c r="L2173" s="127"/>
      <c r="M2173" s="127"/>
      <c r="N2173" s="133">
        <v>660</v>
      </c>
      <c r="O2173" s="133">
        <v>0</v>
      </c>
      <c r="P2173" s="127" t="s">
        <v>1369</v>
      </c>
    </row>
    <row r="2174" spans="1:16" ht="51">
      <c r="A2174" s="127" t="s">
        <v>621</v>
      </c>
      <c r="B2174" s="127"/>
      <c r="C2174" s="128" t="s">
        <v>715</v>
      </c>
      <c r="D2174" s="122">
        <v>42870</v>
      </c>
      <c r="E2174" s="123" t="s">
        <v>5689</v>
      </c>
      <c r="F2174" s="123" t="s">
        <v>11</v>
      </c>
      <c r="G2174" s="123">
        <v>9254</v>
      </c>
      <c r="H2174" s="127"/>
      <c r="I2174" s="131" t="s">
        <v>5690</v>
      </c>
      <c r="J2174" s="127"/>
      <c r="K2174" s="127"/>
      <c r="L2174" s="127"/>
      <c r="M2174" s="127"/>
      <c r="N2174" s="133">
        <v>1363.55</v>
      </c>
      <c r="O2174" s="133">
        <v>0</v>
      </c>
      <c r="P2174" s="127" t="s">
        <v>1369</v>
      </c>
    </row>
    <row r="2175" spans="1:16" ht="51">
      <c r="A2175" s="127" t="s">
        <v>621</v>
      </c>
      <c r="B2175" s="127"/>
      <c r="C2175" s="128" t="s">
        <v>715</v>
      </c>
      <c r="D2175" s="122">
        <v>42870</v>
      </c>
      <c r="E2175" s="123" t="s">
        <v>5691</v>
      </c>
      <c r="F2175" s="123" t="s">
        <v>11</v>
      </c>
      <c r="G2175" s="123">
        <v>9280</v>
      </c>
      <c r="H2175" s="127"/>
      <c r="I2175" s="131" t="s">
        <v>5692</v>
      </c>
      <c r="J2175" s="127"/>
      <c r="K2175" s="127"/>
      <c r="L2175" s="127"/>
      <c r="M2175" s="127"/>
      <c r="N2175" s="133">
        <v>5960.03</v>
      </c>
      <c r="O2175" s="133">
        <v>0</v>
      </c>
      <c r="P2175" s="127" t="s">
        <v>1369</v>
      </c>
    </row>
    <row r="2176" spans="1:16" ht="51">
      <c r="A2176" s="127" t="s">
        <v>621</v>
      </c>
      <c r="B2176" s="127"/>
      <c r="C2176" s="128" t="s">
        <v>715</v>
      </c>
      <c r="D2176" s="122">
        <v>42870</v>
      </c>
      <c r="E2176" s="123" t="s">
        <v>5693</v>
      </c>
      <c r="F2176" s="123" t="s">
        <v>11</v>
      </c>
      <c r="G2176" s="123">
        <v>9284</v>
      </c>
      <c r="H2176" s="127"/>
      <c r="I2176" s="131" t="s">
        <v>5694</v>
      </c>
      <c r="J2176" s="127"/>
      <c r="K2176" s="127"/>
      <c r="L2176" s="127"/>
      <c r="M2176" s="127"/>
      <c r="N2176" s="133">
        <v>350.33</v>
      </c>
      <c r="O2176" s="133">
        <v>0</v>
      </c>
      <c r="P2176" s="127" t="s">
        <v>1369</v>
      </c>
    </row>
    <row r="2177" spans="1:16" ht="51">
      <c r="A2177" s="127" t="s">
        <v>621</v>
      </c>
      <c r="B2177" s="127"/>
      <c r="C2177" s="128" t="s">
        <v>715</v>
      </c>
      <c r="D2177" s="122">
        <v>42870</v>
      </c>
      <c r="E2177" s="123" t="s">
        <v>5695</v>
      </c>
      <c r="F2177" s="123" t="s">
        <v>11</v>
      </c>
      <c r="G2177" s="123">
        <v>9377</v>
      </c>
      <c r="H2177" s="127"/>
      <c r="I2177" s="131" t="s">
        <v>5696</v>
      </c>
      <c r="J2177" s="127"/>
      <c r="K2177" s="127"/>
      <c r="L2177" s="127"/>
      <c r="M2177" s="127"/>
      <c r="N2177" s="133">
        <v>2526.87</v>
      </c>
      <c r="O2177" s="133">
        <v>0</v>
      </c>
      <c r="P2177" s="127" t="s">
        <v>1369</v>
      </c>
    </row>
    <row r="2178" spans="1:16" ht="51">
      <c r="A2178" s="127" t="s">
        <v>621</v>
      </c>
      <c r="B2178" s="127"/>
      <c r="C2178" s="128" t="s">
        <v>715</v>
      </c>
      <c r="D2178" s="122">
        <v>42870</v>
      </c>
      <c r="E2178" s="123" t="s">
        <v>5697</v>
      </c>
      <c r="F2178" s="123" t="s">
        <v>11</v>
      </c>
      <c r="G2178" s="123">
        <v>9309</v>
      </c>
      <c r="H2178" s="127"/>
      <c r="I2178" s="131" t="s">
        <v>5698</v>
      </c>
      <c r="J2178" s="127"/>
      <c r="K2178" s="127"/>
      <c r="L2178" s="127"/>
      <c r="M2178" s="127"/>
      <c r="N2178" s="133">
        <v>307.39</v>
      </c>
      <c r="O2178" s="133">
        <v>0</v>
      </c>
      <c r="P2178" s="127" t="s">
        <v>1369</v>
      </c>
    </row>
    <row r="2179" spans="1:16" ht="51">
      <c r="A2179" s="127" t="s">
        <v>621</v>
      </c>
      <c r="B2179" s="127"/>
      <c r="C2179" s="128" t="s">
        <v>715</v>
      </c>
      <c r="D2179" s="122">
        <v>42870</v>
      </c>
      <c r="E2179" s="123" t="s">
        <v>5699</v>
      </c>
      <c r="F2179" s="123" t="s">
        <v>11</v>
      </c>
      <c r="G2179" s="123">
        <v>9331</v>
      </c>
      <c r="H2179" s="127"/>
      <c r="I2179" s="131" t="s">
        <v>5700</v>
      </c>
      <c r="J2179" s="127"/>
      <c r="K2179" s="127"/>
      <c r="L2179" s="127"/>
      <c r="M2179" s="127"/>
      <c r="N2179" s="133">
        <v>7726.61</v>
      </c>
      <c r="O2179" s="133">
        <v>0</v>
      </c>
      <c r="P2179" s="127" t="s">
        <v>1369</v>
      </c>
    </row>
    <row r="2180" spans="1:16" ht="51">
      <c r="A2180" s="127" t="s">
        <v>621</v>
      </c>
      <c r="B2180" s="127"/>
      <c r="C2180" s="128" t="s">
        <v>715</v>
      </c>
      <c r="D2180" s="122">
        <v>42870</v>
      </c>
      <c r="E2180" s="123" t="s">
        <v>5701</v>
      </c>
      <c r="F2180" s="123" t="s">
        <v>11</v>
      </c>
      <c r="G2180" s="123">
        <v>9311</v>
      </c>
      <c r="H2180" s="127"/>
      <c r="I2180" s="131" t="s">
        <v>5702</v>
      </c>
      <c r="J2180" s="127"/>
      <c r="K2180" s="127"/>
      <c r="L2180" s="127"/>
      <c r="M2180" s="127"/>
      <c r="N2180" s="133">
        <v>359.25</v>
      </c>
      <c r="O2180" s="133">
        <v>0</v>
      </c>
      <c r="P2180" s="127" t="s">
        <v>1369</v>
      </c>
    </row>
    <row r="2181" spans="1:16" ht="51">
      <c r="A2181" s="127" t="s">
        <v>621</v>
      </c>
      <c r="B2181" s="127"/>
      <c r="C2181" s="128" t="s">
        <v>715</v>
      </c>
      <c r="D2181" s="122">
        <v>42870</v>
      </c>
      <c r="E2181" s="123" t="s">
        <v>5703</v>
      </c>
      <c r="F2181" s="123" t="s">
        <v>11</v>
      </c>
      <c r="G2181" s="123">
        <v>9414</v>
      </c>
      <c r="H2181" s="127"/>
      <c r="I2181" s="131" t="s">
        <v>5704</v>
      </c>
      <c r="J2181" s="127"/>
      <c r="K2181" s="127"/>
      <c r="L2181" s="127"/>
      <c r="M2181" s="127"/>
      <c r="N2181" s="133">
        <v>17714.16</v>
      </c>
      <c r="O2181" s="133">
        <v>0</v>
      </c>
      <c r="P2181" s="127" t="s">
        <v>1369</v>
      </c>
    </row>
    <row r="2182" spans="1:16" ht="51">
      <c r="A2182" s="127" t="s">
        <v>621</v>
      </c>
      <c r="B2182" s="127"/>
      <c r="C2182" s="128" t="s">
        <v>715</v>
      </c>
      <c r="D2182" s="122">
        <v>42870</v>
      </c>
      <c r="E2182" s="123" t="s">
        <v>5705</v>
      </c>
      <c r="F2182" s="123" t="s">
        <v>11</v>
      </c>
      <c r="G2182" s="123">
        <v>9278</v>
      </c>
      <c r="H2182" s="127"/>
      <c r="I2182" s="131" t="s">
        <v>5706</v>
      </c>
      <c r="J2182" s="127"/>
      <c r="K2182" s="127"/>
      <c r="L2182" s="127"/>
      <c r="M2182" s="127"/>
      <c r="N2182" s="133">
        <v>1433.18</v>
      </c>
      <c r="O2182" s="133">
        <v>0</v>
      </c>
      <c r="P2182" s="127" t="s">
        <v>1369</v>
      </c>
    </row>
    <row r="2183" spans="1:16" ht="51">
      <c r="A2183" s="127" t="s">
        <v>621</v>
      </c>
      <c r="B2183" s="127"/>
      <c r="C2183" s="128" t="s">
        <v>715</v>
      </c>
      <c r="D2183" s="122">
        <v>42870</v>
      </c>
      <c r="E2183" s="123" t="s">
        <v>5707</v>
      </c>
      <c r="F2183" s="123" t="s">
        <v>11</v>
      </c>
      <c r="G2183" s="123">
        <v>9294</v>
      </c>
      <c r="H2183" s="127"/>
      <c r="I2183" s="131" t="s">
        <v>5708</v>
      </c>
      <c r="J2183" s="127"/>
      <c r="K2183" s="127"/>
      <c r="L2183" s="127"/>
      <c r="M2183" s="127"/>
      <c r="N2183" s="133">
        <v>287.49</v>
      </c>
      <c r="O2183" s="133">
        <v>0</v>
      </c>
      <c r="P2183" s="127" t="s">
        <v>1369</v>
      </c>
    </row>
    <row r="2184" spans="1:16" ht="76.5">
      <c r="A2184" s="127">
        <v>25</v>
      </c>
      <c r="B2184" s="127"/>
      <c r="C2184" s="128" t="s">
        <v>695</v>
      </c>
      <c r="D2184" s="122">
        <v>42870</v>
      </c>
      <c r="E2184" s="123" t="s">
        <v>5709</v>
      </c>
      <c r="F2184" s="123" t="s">
        <v>15</v>
      </c>
      <c r="G2184" s="123">
        <v>2277</v>
      </c>
      <c r="H2184" s="127"/>
      <c r="I2184" s="131" t="s">
        <v>5710</v>
      </c>
      <c r="J2184" s="127"/>
      <c r="K2184" s="127"/>
      <c r="L2184" s="127"/>
      <c r="M2184" s="127"/>
      <c r="N2184" s="133">
        <v>50</v>
      </c>
      <c r="O2184" s="133">
        <v>0</v>
      </c>
      <c r="P2184" s="127" t="s">
        <v>1369</v>
      </c>
    </row>
    <row r="2185" spans="1:16" ht="63.75">
      <c r="A2185" s="127">
        <v>342</v>
      </c>
      <c r="B2185" s="127"/>
      <c r="C2185" s="128" t="s">
        <v>817</v>
      </c>
      <c r="D2185" s="122">
        <v>42871</v>
      </c>
      <c r="E2185" s="123" t="s">
        <v>5711</v>
      </c>
      <c r="F2185" s="123" t="s">
        <v>6</v>
      </c>
      <c r="G2185" s="123">
        <v>887690</v>
      </c>
      <c r="H2185" s="127"/>
      <c r="I2185" s="131" t="s">
        <v>5712</v>
      </c>
      <c r="J2185" s="127"/>
      <c r="K2185" s="127"/>
      <c r="L2185" s="127"/>
      <c r="M2185" s="127"/>
      <c r="N2185" s="133">
        <v>0</v>
      </c>
      <c r="O2185" s="133">
        <v>3013281.08</v>
      </c>
      <c r="P2185" s="127" t="s">
        <v>1369</v>
      </c>
    </row>
    <row r="2186" spans="1:16" ht="63.75">
      <c r="A2186" s="127" t="s">
        <v>620</v>
      </c>
      <c r="B2186" s="127"/>
      <c r="C2186" s="128" t="s">
        <v>714</v>
      </c>
      <c r="D2186" s="122">
        <v>42871</v>
      </c>
      <c r="E2186" s="123" t="s">
        <v>5713</v>
      </c>
      <c r="F2186" s="123" t="s">
        <v>1413</v>
      </c>
      <c r="G2186" s="123">
        <v>13521613</v>
      </c>
      <c r="H2186" s="127"/>
      <c r="I2186" s="131" t="s">
        <v>5714</v>
      </c>
      <c r="J2186" s="127"/>
      <c r="K2186" s="127"/>
      <c r="L2186" s="127"/>
      <c r="M2186" s="127"/>
      <c r="N2186" s="133">
        <v>2404269.5</v>
      </c>
      <c r="O2186" s="133">
        <v>0</v>
      </c>
      <c r="P2186" s="127" t="s">
        <v>1369</v>
      </c>
    </row>
    <row r="2187" spans="1:16" ht="63.75">
      <c r="A2187" s="127">
        <v>660</v>
      </c>
      <c r="B2187" s="127"/>
      <c r="C2187" s="128" t="s">
        <v>234</v>
      </c>
      <c r="D2187" s="122">
        <v>42871</v>
      </c>
      <c r="E2187" s="123" t="s">
        <v>5715</v>
      </c>
      <c r="F2187" s="123" t="s">
        <v>1413</v>
      </c>
      <c r="G2187" s="123">
        <v>13533348</v>
      </c>
      <c r="H2187" s="127"/>
      <c r="I2187" s="131" t="s">
        <v>5716</v>
      </c>
      <c r="J2187" s="127"/>
      <c r="K2187" s="127"/>
      <c r="L2187" s="127"/>
      <c r="M2187" s="127"/>
      <c r="N2187" s="133">
        <v>245777.41</v>
      </c>
      <c r="O2187" s="133">
        <v>0</v>
      </c>
      <c r="P2187" s="127" t="s">
        <v>1369</v>
      </c>
    </row>
    <row r="2188" spans="1:16" ht="76.5">
      <c r="A2188" s="127">
        <v>291</v>
      </c>
      <c r="B2188" s="127"/>
      <c r="C2188" s="128" t="s">
        <v>795</v>
      </c>
      <c r="D2188" s="122">
        <v>42871</v>
      </c>
      <c r="E2188" s="123" t="s">
        <v>5717</v>
      </c>
      <c r="F2188" s="123" t="s">
        <v>11</v>
      </c>
      <c r="G2188" s="123">
        <v>887762</v>
      </c>
      <c r="H2188" s="127"/>
      <c r="I2188" s="131" t="s">
        <v>5718</v>
      </c>
      <c r="J2188" s="127"/>
      <c r="K2188" s="127"/>
      <c r="L2188" s="127"/>
      <c r="M2188" s="127"/>
      <c r="N2188" s="133">
        <v>50</v>
      </c>
      <c r="O2188" s="133">
        <v>0</v>
      </c>
      <c r="P2188" s="127" t="s">
        <v>1369</v>
      </c>
    </row>
    <row r="2189" spans="1:16" ht="63.75">
      <c r="A2189" s="127">
        <v>513</v>
      </c>
      <c r="B2189" s="127"/>
      <c r="C2189" s="128" t="s">
        <v>201</v>
      </c>
      <c r="D2189" s="122">
        <v>42871</v>
      </c>
      <c r="E2189" s="123" t="s">
        <v>5719</v>
      </c>
      <c r="F2189" s="123" t="s">
        <v>15</v>
      </c>
      <c r="G2189" s="123">
        <v>447939</v>
      </c>
      <c r="H2189" s="127"/>
      <c r="I2189" s="131" t="s">
        <v>5720</v>
      </c>
      <c r="J2189" s="127"/>
      <c r="K2189" s="127"/>
      <c r="L2189" s="127"/>
      <c r="M2189" s="127"/>
      <c r="N2189" s="133">
        <v>50</v>
      </c>
      <c r="O2189" s="133">
        <v>0</v>
      </c>
      <c r="P2189" s="127" t="s">
        <v>1369</v>
      </c>
    </row>
    <row r="2190" spans="1:16" ht="63.75">
      <c r="A2190" s="127">
        <v>513</v>
      </c>
      <c r="B2190" s="127"/>
      <c r="C2190" s="128" t="s">
        <v>201</v>
      </c>
      <c r="D2190" s="122">
        <v>42871</v>
      </c>
      <c r="E2190" s="123" t="s">
        <v>5721</v>
      </c>
      <c r="F2190" s="123" t="s">
        <v>15</v>
      </c>
      <c r="G2190" s="123">
        <v>2323</v>
      </c>
      <c r="H2190" s="127"/>
      <c r="I2190" s="131" t="s">
        <v>5722</v>
      </c>
      <c r="J2190" s="127"/>
      <c r="K2190" s="127"/>
      <c r="L2190" s="127"/>
      <c r="M2190" s="127"/>
      <c r="N2190" s="133">
        <v>17849.64</v>
      </c>
      <c r="O2190" s="133">
        <v>0</v>
      </c>
      <c r="P2190" s="127" t="s">
        <v>1369</v>
      </c>
    </row>
    <row r="2191" spans="1:16" ht="51">
      <c r="A2191" s="127">
        <v>513</v>
      </c>
      <c r="B2191" s="127"/>
      <c r="C2191" s="128" t="s">
        <v>201</v>
      </c>
      <c r="D2191" s="122">
        <v>42872</v>
      </c>
      <c r="E2191" s="123" t="s">
        <v>5723</v>
      </c>
      <c r="F2191" s="123" t="s">
        <v>6</v>
      </c>
      <c r="G2191" s="123">
        <v>837575</v>
      </c>
      <c r="H2191" s="127"/>
      <c r="I2191" s="131" t="s">
        <v>5724</v>
      </c>
      <c r="J2191" s="127"/>
      <c r="K2191" s="127"/>
      <c r="L2191" s="127"/>
      <c r="M2191" s="127"/>
      <c r="N2191" s="133">
        <v>0</v>
      </c>
      <c r="O2191" s="133">
        <v>67521825</v>
      </c>
      <c r="P2191" s="127" t="s">
        <v>1369</v>
      </c>
    </row>
    <row r="2192" spans="1:16" ht="63.75">
      <c r="A2192" s="127" t="s">
        <v>621</v>
      </c>
      <c r="B2192" s="127"/>
      <c r="C2192" s="128" t="s">
        <v>715</v>
      </c>
      <c r="D2192" s="122">
        <v>42872</v>
      </c>
      <c r="E2192" s="123" t="s">
        <v>5725</v>
      </c>
      <c r="F2192" s="123" t="s">
        <v>6</v>
      </c>
      <c r="G2192" s="123">
        <v>837735</v>
      </c>
      <c r="H2192" s="127"/>
      <c r="I2192" s="131" t="s">
        <v>5726</v>
      </c>
      <c r="J2192" s="127"/>
      <c r="K2192" s="127"/>
      <c r="L2192" s="127"/>
      <c r="M2192" s="127"/>
      <c r="N2192" s="133">
        <v>0</v>
      </c>
      <c r="O2192" s="133">
        <v>140000</v>
      </c>
      <c r="P2192" s="127" t="s">
        <v>1369</v>
      </c>
    </row>
    <row r="2193" spans="1:16" ht="51">
      <c r="A2193" s="127" t="s">
        <v>620</v>
      </c>
      <c r="B2193" s="127"/>
      <c r="C2193" s="128" t="s">
        <v>714</v>
      </c>
      <c r="D2193" s="122">
        <v>42872</v>
      </c>
      <c r="E2193" s="123" t="s">
        <v>5727</v>
      </c>
      <c r="F2193" s="123" t="s">
        <v>6</v>
      </c>
      <c r="G2193" s="123">
        <v>837904</v>
      </c>
      <c r="H2193" s="127"/>
      <c r="I2193" s="131" t="s">
        <v>5670</v>
      </c>
      <c r="J2193" s="127"/>
      <c r="K2193" s="127"/>
      <c r="L2193" s="127"/>
      <c r="M2193" s="127"/>
      <c r="N2193" s="133">
        <v>0</v>
      </c>
      <c r="O2193" s="133">
        <v>19397.36</v>
      </c>
      <c r="P2193" s="127" t="s">
        <v>1369</v>
      </c>
    </row>
    <row r="2194" spans="1:16" ht="76.5">
      <c r="A2194" s="127">
        <v>513</v>
      </c>
      <c r="B2194" s="127"/>
      <c r="C2194" s="128" t="s">
        <v>201</v>
      </c>
      <c r="D2194" s="122">
        <v>42872</v>
      </c>
      <c r="E2194" s="123" t="s">
        <v>5728</v>
      </c>
      <c r="F2194" s="123" t="s">
        <v>15</v>
      </c>
      <c r="G2194" s="123">
        <v>2324</v>
      </c>
      <c r="H2194" s="127"/>
      <c r="I2194" s="131" t="s">
        <v>5729</v>
      </c>
      <c r="J2194" s="127"/>
      <c r="K2194" s="127"/>
      <c r="L2194" s="127"/>
      <c r="M2194" s="127"/>
      <c r="N2194" s="133">
        <v>13839.97</v>
      </c>
      <c r="O2194" s="133">
        <v>0</v>
      </c>
      <c r="P2194" s="127" t="s">
        <v>1369</v>
      </c>
    </row>
    <row r="2195" spans="1:16" ht="63.75">
      <c r="A2195" s="127">
        <v>291</v>
      </c>
      <c r="B2195" s="127"/>
      <c r="C2195" s="128" t="s">
        <v>795</v>
      </c>
      <c r="D2195" s="122">
        <v>42872</v>
      </c>
      <c r="E2195" s="123" t="s">
        <v>5730</v>
      </c>
      <c r="F2195" s="123" t="s">
        <v>11</v>
      </c>
      <c r="G2195" s="123">
        <v>449416</v>
      </c>
      <c r="H2195" s="127"/>
      <c r="I2195" s="131" t="s">
        <v>5731</v>
      </c>
      <c r="J2195" s="127"/>
      <c r="K2195" s="127"/>
      <c r="L2195" s="127"/>
      <c r="M2195" s="127"/>
      <c r="N2195" s="133">
        <v>50</v>
      </c>
      <c r="O2195" s="133">
        <v>0</v>
      </c>
      <c r="P2195" s="127" t="s">
        <v>1369</v>
      </c>
    </row>
    <row r="2196" spans="1:16" ht="63.75">
      <c r="A2196" s="127">
        <v>291</v>
      </c>
      <c r="B2196" s="127"/>
      <c r="C2196" s="128" t="s">
        <v>795</v>
      </c>
      <c r="D2196" s="122">
        <v>42872</v>
      </c>
      <c r="E2196" s="123" t="s">
        <v>5732</v>
      </c>
      <c r="F2196" s="123" t="s">
        <v>11</v>
      </c>
      <c r="G2196" s="123">
        <v>449417</v>
      </c>
      <c r="H2196" s="127"/>
      <c r="I2196" s="131" t="s">
        <v>5733</v>
      </c>
      <c r="J2196" s="127"/>
      <c r="K2196" s="127"/>
      <c r="L2196" s="127"/>
      <c r="M2196" s="127"/>
      <c r="N2196" s="133">
        <v>50</v>
      </c>
      <c r="O2196" s="133">
        <v>0</v>
      </c>
      <c r="P2196" s="127" t="s">
        <v>1369</v>
      </c>
    </row>
    <row r="2197" spans="1:16" ht="51">
      <c r="A2197" s="127">
        <v>513</v>
      </c>
      <c r="B2197" s="127"/>
      <c r="C2197" s="128" t="s">
        <v>201</v>
      </c>
      <c r="D2197" s="122">
        <v>42872</v>
      </c>
      <c r="E2197" s="123" t="s">
        <v>5734</v>
      </c>
      <c r="F2197" s="123" t="s">
        <v>15</v>
      </c>
      <c r="G2197" s="123">
        <v>449536</v>
      </c>
      <c r="H2197" s="127"/>
      <c r="I2197" s="131" t="s">
        <v>5735</v>
      </c>
      <c r="J2197" s="127"/>
      <c r="K2197" s="127"/>
      <c r="L2197" s="127"/>
      <c r="M2197" s="127"/>
      <c r="N2197" s="133">
        <v>50</v>
      </c>
      <c r="O2197" s="133">
        <v>0</v>
      </c>
      <c r="P2197" s="127" t="s">
        <v>1369</v>
      </c>
    </row>
    <row r="2198" spans="1:16" ht="51">
      <c r="A2198" s="127" t="s">
        <v>621</v>
      </c>
      <c r="B2198" s="127"/>
      <c r="C2198" s="128" t="s">
        <v>715</v>
      </c>
      <c r="D2198" s="122">
        <v>42872</v>
      </c>
      <c r="E2198" s="123" t="s">
        <v>5736</v>
      </c>
      <c r="F2198" s="123" t="s">
        <v>11</v>
      </c>
      <c r="G2198" s="123">
        <v>449730</v>
      </c>
      <c r="H2198" s="127"/>
      <c r="I2198" s="131" t="s">
        <v>5737</v>
      </c>
      <c r="J2198" s="127"/>
      <c r="K2198" s="127"/>
      <c r="L2198" s="127"/>
      <c r="M2198" s="127"/>
      <c r="N2198" s="133">
        <v>346.83</v>
      </c>
      <c r="O2198" s="133">
        <v>0</v>
      </c>
      <c r="P2198" s="127" t="s">
        <v>1369</v>
      </c>
    </row>
    <row r="2199" spans="1:16" ht="63.75">
      <c r="A2199" s="127" t="s">
        <v>621</v>
      </c>
      <c r="B2199" s="127"/>
      <c r="C2199" s="128" t="s">
        <v>715</v>
      </c>
      <c r="D2199" s="122">
        <v>42873</v>
      </c>
      <c r="E2199" s="123" t="s">
        <v>5738</v>
      </c>
      <c r="F2199" s="123" t="s">
        <v>6</v>
      </c>
      <c r="G2199" s="123">
        <v>838290</v>
      </c>
      <c r="H2199" s="127"/>
      <c r="I2199" s="131" t="s">
        <v>5739</v>
      </c>
      <c r="J2199" s="127"/>
      <c r="K2199" s="127"/>
      <c r="L2199" s="127"/>
      <c r="M2199" s="127"/>
      <c r="N2199" s="133">
        <v>0</v>
      </c>
      <c r="O2199" s="133">
        <v>20000</v>
      </c>
      <c r="P2199" s="127" t="s">
        <v>1369</v>
      </c>
    </row>
    <row r="2200" spans="1:16" ht="63.75">
      <c r="A2200" s="127" t="s">
        <v>620</v>
      </c>
      <c r="B2200" s="127"/>
      <c r="C2200" s="128" t="s">
        <v>714</v>
      </c>
      <c r="D2200" s="122">
        <v>42873</v>
      </c>
      <c r="E2200" s="123" t="s">
        <v>5740</v>
      </c>
      <c r="F2200" s="123" t="s">
        <v>6</v>
      </c>
      <c r="G2200" s="123">
        <v>887935</v>
      </c>
      <c r="H2200" s="127"/>
      <c r="I2200" s="131" t="s">
        <v>5741</v>
      </c>
      <c r="J2200" s="127"/>
      <c r="K2200" s="127"/>
      <c r="L2200" s="127"/>
      <c r="M2200" s="127"/>
      <c r="N2200" s="133">
        <v>0</v>
      </c>
      <c r="O2200" s="133">
        <v>0.02</v>
      </c>
      <c r="P2200" s="127" t="s">
        <v>1369</v>
      </c>
    </row>
    <row r="2201" spans="1:16" ht="63.75">
      <c r="A2201" s="127" t="s">
        <v>620</v>
      </c>
      <c r="B2201" s="127"/>
      <c r="C2201" s="128" t="s">
        <v>714</v>
      </c>
      <c r="D2201" s="122">
        <v>42873</v>
      </c>
      <c r="E2201" s="123" t="s">
        <v>5742</v>
      </c>
      <c r="F2201" s="123" t="s">
        <v>6</v>
      </c>
      <c r="G2201" s="123">
        <v>887937</v>
      </c>
      <c r="H2201" s="127"/>
      <c r="I2201" s="131" t="s">
        <v>5743</v>
      </c>
      <c r="J2201" s="127"/>
      <c r="K2201" s="127"/>
      <c r="L2201" s="127"/>
      <c r="M2201" s="127"/>
      <c r="N2201" s="133">
        <v>0</v>
      </c>
      <c r="O2201" s="133">
        <v>1.3</v>
      </c>
      <c r="P2201" s="127" t="s">
        <v>1369</v>
      </c>
    </row>
    <row r="2202" spans="1:16" ht="76.5">
      <c r="A2202" s="127">
        <v>86</v>
      </c>
      <c r="B2202" s="127"/>
      <c r="C2202" s="128" t="s">
        <v>711</v>
      </c>
      <c r="D2202" s="122">
        <v>42873</v>
      </c>
      <c r="E2202" s="123" t="s">
        <v>5744</v>
      </c>
      <c r="F2202" s="123" t="s">
        <v>6</v>
      </c>
      <c r="G2202" s="123">
        <v>887940</v>
      </c>
      <c r="H2202" s="127"/>
      <c r="I2202" s="131" t="s">
        <v>5745</v>
      </c>
      <c r="J2202" s="127"/>
      <c r="K2202" s="127"/>
      <c r="L2202" s="127"/>
      <c r="M2202" s="127"/>
      <c r="N2202" s="133">
        <v>0</v>
      </c>
      <c r="O2202" s="133">
        <v>245834.94</v>
      </c>
      <c r="P2202" s="127" t="s">
        <v>1369</v>
      </c>
    </row>
    <row r="2203" spans="1:16" ht="63.75">
      <c r="A2203" s="127">
        <v>87</v>
      </c>
      <c r="B2203" s="127"/>
      <c r="C2203" s="128" t="s">
        <v>712</v>
      </c>
      <c r="D2203" s="122">
        <v>42873</v>
      </c>
      <c r="E2203" s="123" t="s">
        <v>5746</v>
      </c>
      <c r="F2203" s="123" t="s">
        <v>11</v>
      </c>
      <c r="G2203" s="123">
        <v>887901</v>
      </c>
      <c r="H2203" s="127"/>
      <c r="I2203" s="131" t="s">
        <v>5747</v>
      </c>
      <c r="J2203" s="127"/>
      <c r="K2203" s="127"/>
      <c r="L2203" s="127"/>
      <c r="M2203" s="127"/>
      <c r="N2203" s="133">
        <v>5329.11</v>
      </c>
      <c r="O2203" s="133">
        <v>0</v>
      </c>
      <c r="P2203" s="127" t="s">
        <v>1369</v>
      </c>
    </row>
    <row r="2204" spans="1:16" ht="89.25">
      <c r="A2204" s="127">
        <v>526</v>
      </c>
      <c r="B2204" s="127"/>
      <c r="C2204" s="128" t="s">
        <v>847</v>
      </c>
      <c r="D2204" s="122">
        <v>42873</v>
      </c>
      <c r="E2204" s="123" t="s">
        <v>5748</v>
      </c>
      <c r="F2204" s="123" t="s">
        <v>1263</v>
      </c>
      <c r="G2204" s="123">
        <v>2319</v>
      </c>
      <c r="H2204" s="127"/>
      <c r="I2204" s="131" t="s">
        <v>5749</v>
      </c>
      <c r="J2204" s="127"/>
      <c r="K2204" s="127"/>
      <c r="L2204" s="127"/>
      <c r="M2204" s="127"/>
      <c r="N2204" s="133">
        <v>7092.45</v>
      </c>
      <c r="O2204" s="133">
        <v>0</v>
      </c>
      <c r="P2204" s="127" t="s">
        <v>1369</v>
      </c>
    </row>
    <row r="2205" spans="1:16" ht="89.25">
      <c r="A2205" s="127">
        <v>526</v>
      </c>
      <c r="B2205" s="127"/>
      <c r="C2205" s="128" t="s">
        <v>847</v>
      </c>
      <c r="D2205" s="122">
        <v>42873</v>
      </c>
      <c r="E2205" s="123" t="s">
        <v>5750</v>
      </c>
      <c r="F2205" s="123" t="s">
        <v>15</v>
      </c>
      <c r="G2205" s="123">
        <v>2319</v>
      </c>
      <c r="H2205" s="127"/>
      <c r="I2205" s="131" t="s">
        <v>5751</v>
      </c>
      <c r="J2205" s="127"/>
      <c r="K2205" s="127"/>
      <c r="L2205" s="127"/>
      <c r="M2205" s="127"/>
      <c r="N2205" s="133">
        <v>504.34</v>
      </c>
      <c r="O2205" s="133">
        <v>0</v>
      </c>
      <c r="P2205" s="127" t="s">
        <v>1369</v>
      </c>
    </row>
    <row r="2206" spans="1:16" ht="51">
      <c r="A2206" s="127">
        <v>513</v>
      </c>
      <c r="B2206" s="127"/>
      <c r="C2206" s="128" t="s">
        <v>201</v>
      </c>
      <c r="D2206" s="122">
        <v>42873</v>
      </c>
      <c r="E2206" s="123" t="s">
        <v>5752</v>
      </c>
      <c r="F2206" s="123" t="s">
        <v>15</v>
      </c>
      <c r="G2206" s="123">
        <v>450067</v>
      </c>
      <c r="H2206" s="127"/>
      <c r="I2206" s="131" t="s">
        <v>5753</v>
      </c>
      <c r="J2206" s="127"/>
      <c r="K2206" s="127"/>
      <c r="L2206" s="127"/>
      <c r="M2206" s="127"/>
      <c r="N2206" s="133">
        <v>50</v>
      </c>
      <c r="O2206" s="133">
        <v>0</v>
      </c>
      <c r="P2206" s="127" t="s">
        <v>1369</v>
      </c>
    </row>
    <row r="2207" spans="1:16" ht="76.5">
      <c r="A2207" s="127">
        <v>513</v>
      </c>
      <c r="B2207" s="127"/>
      <c r="C2207" s="128" t="s">
        <v>201</v>
      </c>
      <c r="D2207" s="122">
        <v>42873</v>
      </c>
      <c r="E2207" s="123" t="s">
        <v>5754</v>
      </c>
      <c r="F2207" s="123" t="s">
        <v>15</v>
      </c>
      <c r="G2207" s="123">
        <v>2340</v>
      </c>
      <c r="H2207" s="127"/>
      <c r="I2207" s="131" t="s">
        <v>5755</v>
      </c>
      <c r="J2207" s="127"/>
      <c r="K2207" s="127"/>
      <c r="L2207" s="127"/>
      <c r="M2207" s="127"/>
      <c r="N2207" s="133">
        <v>542.54999999999995</v>
      </c>
      <c r="O2207" s="133">
        <v>0</v>
      </c>
      <c r="P2207" s="127" t="s">
        <v>1369</v>
      </c>
    </row>
    <row r="2208" spans="1:16" ht="76.5">
      <c r="A2208" s="127">
        <v>25</v>
      </c>
      <c r="B2208" s="127"/>
      <c r="C2208" s="128" t="s">
        <v>695</v>
      </c>
      <c r="D2208" s="122">
        <v>42873</v>
      </c>
      <c r="E2208" s="123" t="s">
        <v>5756</v>
      </c>
      <c r="F2208" s="123" t="s">
        <v>15</v>
      </c>
      <c r="G2208" s="123">
        <v>2339</v>
      </c>
      <c r="H2208" s="127"/>
      <c r="I2208" s="131" t="s">
        <v>5757</v>
      </c>
      <c r="J2208" s="127"/>
      <c r="K2208" s="127"/>
      <c r="L2208" s="127"/>
      <c r="M2208" s="127"/>
      <c r="N2208" s="133">
        <v>409.67</v>
      </c>
      <c r="O2208" s="133">
        <v>0</v>
      </c>
      <c r="P2208" s="127" t="s">
        <v>1369</v>
      </c>
    </row>
    <row r="2209" spans="1:16" ht="76.5">
      <c r="A2209" s="127">
        <v>25</v>
      </c>
      <c r="B2209" s="127"/>
      <c r="C2209" s="128" t="s">
        <v>695</v>
      </c>
      <c r="D2209" s="122">
        <v>42873</v>
      </c>
      <c r="E2209" s="123" t="s">
        <v>5758</v>
      </c>
      <c r="F2209" s="123" t="s">
        <v>15</v>
      </c>
      <c r="G2209" s="123">
        <v>2335</v>
      </c>
      <c r="H2209" s="127"/>
      <c r="I2209" s="131" t="s">
        <v>5759</v>
      </c>
      <c r="J2209" s="127"/>
      <c r="K2209" s="127"/>
      <c r="L2209" s="127"/>
      <c r="M2209" s="127"/>
      <c r="N2209" s="133">
        <v>390.05</v>
      </c>
      <c r="O2209" s="133">
        <v>0</v>
      </c>
      <c r="P2209" s="127" t="s">
        <v>1369</v>
      </c>
    </row>
    <row r="2210" spans="1:16" ht="51">
      <c r="A2210" s="127">
        <v>513</v>
      </c>
      <c r="B2210" s="127"/>
      <c r="C2210" s="128" t="s">
        <v>201</v>
      </c>
      <c r="D2210" s="122">
        <v>42873</v>
      </c>
      <c r="E2210" s="123" t="s">
        <v>5760</v>
      </c>
      <c r="F2210" s="123" t="s">
        <v>15</v>
      </c>
      <c r="G2210" s="123">
        <v>450519</v>
      </c>
      <c r="H2210" s="127"/>
      <c r="I2210" s="131" t="s">
        <v>5761</v>
      </c>
      <c r="J2210" s="127"/>
      <c r="K2210" s="127"/>
      <c r="L2210" s="127"/>
      <c r="M2210" s="127"/>
      <c r="N2210" s="133">
        <v>50</v>
      </c>
      <c r="O2210" s="133">
        <v>0</v>
      </c>
      <c r="P2210" s="127" t="s">
        <v>1369</v>
      </c>
    </row>
    <row r="2211" spans="1:16" ht="76.5">
      <c r="A2211" s="127">
        <v>25</v>
      </c>
      <c r="B2211" s="127"/>
      <c r="C2211" s="128" t="s">
        <v>695</v>
      </c>
      <c r="D2211" s="122">
        <v>42873</v>
      </c>
      <c r="E2211" s="123" t="s">
        <v>5762</v>
      </c>
      <c r="F2211" s="123" t="s">
        <v>15</v>
      </c>
      <c r="G2211" s="123">
        <v>2333</v>
      </c>
      <c r="H2211" s="127"/>
      <c r="I2211" s="131" t="s">
        <v>5763</v>
      </c>
      <c r="J2211" s="127"/>
      <c r="K2211" s="127"/>
      <c r="L2211" s="127"/>
      <c r="M2211" s="127"/>
      <c r="N2211" s="133">
        <v>274.94</v>
      </c>
      <c r="O2211" s="133">
        <v>0</v>
      </c>
      <c r="P2211" s="127" t="s">
        <v>1369</v>
      </c>
    </row>
    <row r="2212" spans="1:16" ht="51">
      <c r="A2212" s="127">
        <v>16</v>
      </c>
      <c r="B2212" s="127"/>
      <c r="C2212" s="128" t="s">
        <v>693</v>
      </c>
      <c r="D2212" s="122">
        <v>42874</v>
      </c>
      <c r="E2212" s="123" t="s">
        <v>5764</v>
      </c>
      <c r="F2212" s="123" t="s">
        <v>6</v>
      </c>
      <c r="G2212" s="123">
        <v>838846</v>
      </c>
      <c r="H2212" s="127"/>
      <c r="I2212" s="131" t="s">
        <v>5765</v>
      </c>
      <c r="J2212" s="127"/>
      <c r="K2212" s="127"/>
      <c r="L2212" s="127"/>
      <c r="M2212" s="127"/>
      <c r="N2212" s="133">
        <v>0</v>
      </c>
      <c r="O2212" s="133">
        <v>564.83000000000004</v>
      </c>
      <c r="P2212" s="127" t="s">
        <v>1369</v>
      </c>
    </row>
    <row r="2213" spans="1:16" ht="76.5">
      <c r="A2213" s="127">
        <v>86</v>
      </c>
      <c r="B2213" s="127"/>
      <c r="C2213" s="128" t="s">
        <v>711</v>
      </c>
      <c r="D2213" s="122">
        <v>42874</v>
      </c>
      <c r="E2213" s="123" t="s">
        <v>5766</v>
      </c>
      <c r="F2213" s="123" t="s">
        <v>6</v>
      </c>
      <c r="G2213" s="123">
        <v>888022</v>
      </c>
      <c r="H2213" s="127"/>
      <c r="I2213" s="131" t="s">
        <v>5767</v>
      </c>
      <c r="J2213" s="127"/>
      <c r="K2213" s="127"/>
      <c r="L2213" s="127"/>
      <c r="M2213" s="127"/>
      <c r="N2213" s="133">
        <v>0</v>
      </c>
      <c r="O2213" s="133">
        <v>1605407</v>
      </c>
      <c r="P2213" s="127" t="s">
        <v>1369</v>
      </c>
    </row>
    <row r="2214" spans="1:16" ht="76.5">
      <c r="A2214" s="127">
        <v>513</v>
      </c>
      <c r="B2214" s="127"/>
      <c r="C2214" s="128" t="s">
        <v>201</v>
      </c>
      <c r="D2214" s="122">
        <v>42874</v>
      </c>
      <c r="E2214" s="123" t="s">
        <v>5768</v>
      </c>
      <c r="F2214" s="123" t="s">
        <v>11</v>
      </c>
      <c r="G2214" s="123">
        <v>887987</v>
      </c>
      <c r="H2214" s="127"/>
      <c r="I2214" s="131" t="s">
        <v>5769</v>
      </c>
      <c r="J2214" s="127"/>
      <c r="K2214" s="127"/>
      <c r="L2214" s="127"/>
      <c r="M2214" s="127"/>
      <c r="N2214" s="133">
        <v>1265.6600000000001</v>
      </c>
      <c r="O2214" s="133">
        <v>0</v>
      </c>
      <c r="P2214" s="127" t="s">
        <v>1369</v>
      </c>
    </row>
    <row r="2215" spans="1:16" ht="51">
      <c r="A2215" s="127">
        <v>513</v>
      </c>
      <c r="B2215" s="127"/>
      <c r="C2215" s="128" t="s">
        <v>201</v>
      </c>
      <c r="D2215" s="122">
        <v>42874</v>
      </c>
      <c r="E2215" s="123" t="s">
        <v>5770</v>
      </c>
      <c r="F2215" s="123" t="s">
        <v>15</v>
      </c>
      <c r="G2215" s="123">
        <v>451184</v>
      </c>
      <c r="H2215" s="127"/>
      <c r="I2215" s="131" t="s">
        <v>5771</v>
      </c>
      <c r="J2215" s="127"/>
      <c r="K2215" s="127"/>
      <c r="L2215" s="127"/>
      <c r="M2215" s="127"/>
      <c r="N2215" s="133">
        <v>50</v>
      </c>
      <c r="O2215" s="133">
        <v>0</v>
      </c>
      <c r="P2215" s="127" t="s">
        <v>1369</v>
      </c>
    </row>
    <row r="2216" spans="1:16" ht="76.5">
      <c r="A2216" s="127">
        <v>25</v>
      </c>
      <c r="B2216" s="127"/>
      <c r="C2216" s="128" t="s">
        <v>695</v>
      </c>
      <c r="D2216" s="122">
        <v>42874</v>
      </c>
      <c r="E2216" s="123" t="s">
        <v>5772</v>
      </c>
      <c r="F2216" s="123" t="s">
        <v>15</v>
      </c>
      <c r="G2216" s="123">
        <v>2343</v>
      </c>
      <c r="H2216" s="127"/>
      <c r="I2216" s="131" t="s">
        <v>5773</v>
      </c>
      <c r="J2216" s="127"/>
      <c r="K2216" s="127"/>
      <c r="L2216" s="127"/>
      <c r="M2216" s="127"/>
      <c r="N2216" s="133">
        <v>274.12</v>
      </c>
      <c r="O2216" s="133">
        <v>0</v>
      </c>
      <c r="P2216" s="127" t="s">
        <v>1369</v>
      </c>
    </row>
    <row r="2217" spans="1:16" ht="51">
      <c r="A2217" s="127">
        <v>513</v>
      </c>
      <c r="B2217" s="127"/>
      <c r="C2217" s="128" t="s">
        <v>201</v>
      </c>
      <c r="D2217" s="122">
        <v>42874</v>
      </c>
      <c r="E2217" s="123" t="s">
        <v>5774</v>
      </c>
      <c r="F2217" s="123" t="s">
        <v>15</v>
      </c>
      <c r="G2217" s="123">
        <v>451857</v>
      </c>
      <c r="H2217" s="127"/>
      <c r="I2217" s="131" t="s">
        <v>5775</v>
      </c>
      <c r="J2217" s="127"/>
      <c r="K2217" s="127"/>
      <c r="L2217" s="127"/>
      <c r="M2217" s="127"/>
      <c r="N2217" s="133">
        <v>50</v>
      </c>
      <c r="O2217" s="133">
        <v>0</v>
      </c>
      <c r="P2217" s="127" t="s">
        <v>1369</v>
      </c>
    </row>
    <row r="2218" spans="1:16" ht="51">
      <c r="A2218" s="127" t="s">
        <v>620</v>
      </c>
      <c r="B2218" s="127"/>
      <c r="C2218" s="128" t="s">
        <v>714</v>
      </c>
      <c r="D2218" s="122">
        <v>42877</v>
      </c>
      <c r="E2218" s="123" t="s">
        <v>5776</v>
      </c>
      <c r="F2218" s="123" t="s">
        <v>6</v>
      </c>
      <c r="G2218" s="123">
        <v>839483</v>
      </c>
      <c r="H2218" s="127"/>
      <c r="I2218" s="131" t="s">
        <v>5777</v>
      </c>
      <c r="J2218" s="127"/>
      <c r="K2218" s="127"/>
      <c r="L2218" s="127"/>
      <c r="M2218" s="127"/>
      <c r="N2218" s="133">
        <v>0</v>
      </c>
      <c r="O2218" s="133">
        <v>41410.639999999999</v>
      </c>
      <c r="P2218" s="127" t="s">
        <v>1369</v>
      </c>
    </row>
    <row r="2219" spans="1:16" ht="51">
      <c r="A2219" s="127" t="s">
        <v>620</v>
      </c>
      <c r="B2219" s="127"/>
      <c r="C2219" s="128" t="s">
        <v>714</v>
      </c>
      <c r="D2219" s="122">
        <v>42877</v>
      </c>
      <c r="E2219" s="123" t="s">
        <v>5778</v>
      </c>
      <c r="F2219" s="123" t="s">
        <v>6</v>
      </c>
      <c r="G2219" s="123">
        <v>839475</v>
      </c>
      <c r="H2219" s="127"/>
      <c r="I2219" s="131" t="s">
        <v>5670</v>
      </c>
      <c r="J2219" s="127"/>
      <c r="K2219" s="127"/>
      <c r="L2219" s="127"/>
      <c r="M2219" s="127"/>
      <c r="N2219" s="133">
        <v>0</v>
      </c>
      <c r="O2219" s="133">
        <v>5836.97</v>
      </c>
      <c r="P2219" s="127" t="s">
        <v>1369</v>
      </c>
    </row>
    <row r="2220" spans="1:16" ht="63.75">
      <c r="A2220" s="127" t="s">
        <v>621</v>
      </c>
      <c r="B2220" s="127"/>
      <c r="C2220" s="128" t="s">
        <v>715</v>
      </c>
      <c r="D2220" s="122">
        <v>42877</v>
      </c>
      <c r="E2220" s="123" t="s">
        <v>5779</v>
      </c>
      <c r="F2220" s="123" t="s">
        <v>11</v>
      </c>
      <c r="G2220" s="123">
        <v>9433</v>
      </c>
      <c r="H2220" s="127"/>
      <c r="I2220" s="131" t="s">
        <v>5780</v>
      </c>
      <c r="J2220" s="127"/>
      <c r="K2220" s="127"/>
      <c r="L2220" s="127"/>
      <c r="M2220" s="127"/>
      <c r="N2220" s="133">
        <v>0</v>
      </c>
      <c r="O2220" s="133">
        <v>1492.45</v>
      </c>
      <c r="P2220" s="127" t="s">
        <v>1369</v>
      </c>
    </row>
    <row r="2221" spans="1:16" ht="51">
      <c r="A2221" s="127" t="s">
        <v>620</v>
      </c>
      <c r="B2221" s="127"/>
      <c r="C2221" s="128" t="s">
        <v>714</v>
      </c>
      <c r="D2221" s="122">
        <v>42877</v>
      </c>
      <c r="E2221" s="123" t="s">
        <v>5781</v>
      </c>
      <c r="F2221" s="123" t="s">
        <v>6</v>
      </c>
      <c r="G2221" s="123">
        <v>839486</v>
      </c>
      <c r="H2221" s="127"/>
      <c r="I2221" s="131" t="s">
        <v>5782</v>
      </c>
      <c r="J2221" s="127"/>
      <c r="K2221" s="127"/>
      <c r="L2221" s="127"/>
      <c r="M2221" s="127"/>
      <c r="N2221" s="133">
        <v>0</v>
      </c>
      <c r="O2221" s="133">
        <v>154375.19</v>
      </c>
      <c r="P2221" s="127" t="s">
        <v>1369</v>
      </c>
    </row>
    <row r="2222" spans="1:16" ht="63.75">
      <c r="A2222" s="127" t="s">
        <v>621</v>
      </c>
      <c r="B2222" s="127"/>
      <c r="C2222" s="128" t="s">
        <v>715</v>
      </c>
      <c r="D2222" s="122">
        <v>42877</v>
      </c>
      <c r="E2222" s="123" t="s">
        <v>5783</v>
      </c>
      <c r="F2222" s="123" t="s">
        <v>6</v>
      </c>
      <c r="G2222" s="123">
        <v>839406</v>
      </c>
      <c r="H2222" s="127"/>
      <c r="I2222" s="131" t="s">
        <v>5784</v>
      </c>
      <c r="J2222" s="127"/>
      <c r="K2222" s="127"/>
      <c r="L2222" s="127"/>
      <c r="M2222" s="127"/>
      <c r="N2222" s="133">
        <v>0</v>
      </c>
      <c r="O2222" s="133">
        <v>220000</v>
      </c>
      <c r="P2222" s="127" t="s">
        <v>1369</v>
      </c>
    </row>
    <row r="2223" spans="1:16" ht="63.75">
      <c r="A2223" s="127">
        <v>342</v>
      </c>
      <c r="B2223" s="127"/>
      <c r="C2223" s="128" t="s">
        <v>817</v>
      </c>
      <c r="D2223" s="122">
        <v>42877</v>
      </c>
      <c r="E2223" s="123" t="s">
        <v>5785</v>
      </c>
      <c r="F2223" s="123" t="s">
        <v>6</v>
      </c>
      <c r="G2223" s="123">
        <v>888098</v>
      </c>
      <c r="H2223" s="127"/>
      <c r="I2223" s="131" t="s">
        <v>5786</v>
      </c>
      <c r="J2223" s="127"/>
      <c r="K2223" s="127"/>
      <c r="L2223" s="127"/>
      <c r="M2223" s="127"/>
      <c r="N2223" s="133">
        <v>0</v>
      </c>
      <c r="O2223" s="133">
        <v>583674.09</v>
      </c>
      <c r="P2223" s="127" t="s">
        <v>1369</v>
      </c>
    </row>
    <row r="2224" spans="1:16" ht="51">
      <c r="A2224" s="127">
        <v>287</v>
      </c>
      <c r="B2224" s="127"/>
      <c r="C2224" s="128" t="s">
        <v>791</v>
      </c>
      <c r="D2224" s="122">
        <v>42877</v>
      </c>
      <c r="E2224" s="123" t="s">
        <v>5787</v>
      </c>
      <c r="F2224" s="123" t="s">
        <v>1413</v>
      </c>
      <c r="G2224" s="123">
        <v>13461527</v>
      </c>
      <c r="H2224" s="127"/>
      <c r="I2224" s="131" t="s">
        <v>5788</v>
      </c>
      <c r="J2224" s="127"/>
      <c r="K2224" s="127"/>
      <c r="L2224" s="127"/>
      <c r="M2224" s="127"/>
      <c r="N2224" s="133">
        <v>4800</v>
      </c>
      <c r="O2224" s="133">
        <v>0</v>
      </c>
      <c r="P2224" s="127" t="s">
        <v>1369</v>
      </c>
    </row>
    <row r="2225" spans="1:16" ht="63.75">
      <c r="A2225" s="127" t="s">
        <v>621</v>
      </c>
      <c r="B2225" s="127"/>
      <c r="C2225" s="128" t="s">
        <v>715</v>
      </c>
      <c r="D2225" s="122">
        <v>42877</v>
      </c>
      <c r="E2225" s="123" t="s">
        <v>5789</v>
      </c>
      <c r="F2225" s="123" t="s">
        <v>11</v>
      </c>
      <c r="G2225" s="123">
        <v>9433</v>
      </c>
      <c r="H2225" s="127"/>
      <c r="I2225" s="131" t="s">
        <v>5790</v>
      </c>
      <c r="J2225" s="127"/>
      <c r="K2225" s="127"/>
      <c r="L2225" s="127"/>
      <c r="M2225" s="127"/>
      <c r="N2225" s="133">
        <v>1492.45</v>
      </c>
      <c r="O2225" s="133">
        <v>0</v>
      </c>
      <c r="P2225" s="127" t="s">
        <v>1369</v>
      </c>
    </row>
    <row r="2226" spans="1:16" ht="89.25">
      <c r="A2226" s="127">
        <v>25</v>
      </c>
      <c r="B2226" s="127"/>
      <c r="C2226" s="128" t="s">
        <v>695</v>
      </c>
      <c r="D2226" s="122">
        <v>42877</v>
      </c>
      <c r="E2226" s="123" t="s">
        <v>5791</v>
      </c>
      <c r="F2226" s="123" t="s">
        <v>15</v>
      </c>
      <c r="G2226" s="123">
        <v>2353</v>
      </c>
      <c r="H2226" s="127"/>
      <c r="I2226" s="131" t="s">
        <v>5792</v>
      </c>
      <c r="J2226" s="127"/>
      <c r="K2226" s="127"/>
      <c r="L2226" s="127"/>
      <c r="M2226" s="127"/>
      <c r="N2226" s="133">
        <v>318.83999999999997</v>
      </c>
      <c r="O2226" s="133">
        <v>0</v>
      </c>
      <c r="P2226" s="127" t="s">
        <v>1369</v>
      </c>
    </row>
    <row r="2227" spans="1:16" ht="76.5">
      <c r="A2227" s="127" t="s">
        <v>621</v>
      </c>
      <c r="B2227" s="127"/>
      <c r="C2227" s="128" t="s">
        <v>715</v>
      </c>
      <c r="D2227" s="122">
        <v>42877</v>
      </c>
      <c r="E2227" s="123" t="s">
        <v>5793</v>
      </c>
      <c r="F2227" s="123" t="s">
        <v>11</v>
      </c>
      <c r="G2227" s="123">
        <v>453201</v>
      </c>
      <c r="H2227" s="127"/>
      <c r="I2227" s="131" t="s">
        <v>5794</v>
      </c>
      <c r="J2227" s="127"/>
      <c r="K2227" s="127"/>
      <c r="L2227" s="127"/>
      <c r="M2227" s="127"/>
      <c r="N2227" s="133">
        <v>50</v>
      </c>
      <c r="O2227" s="133">
        <v>0</v>
      </c>
      <c r="P2227" s="127" t="s">
        <v>1369</v>
      </c>
    </row>
    <row r="2228" spans="1:16" ht="51">
      <c r="A2228" s="127" t="s">
        <v>621</v>
      </c>
      <c r="B2228" s="127"/>
      <c r="C2228" s="128" t="s">
        <v>715</v>
      </c>
      <c r="D2228" s="122">
        <v>42877</v>
      </c>
      <c r="E2228" s="123" t="s">
        <v>5795</v>
      </c>
      <c r="F2228" s="123" t="s">
        <v>11</v>
      </c>
      <c r="G2228" s="123">
        <v>888128</v>
      </c>
      <c r="H2228" s="127"/>
      <c r="I2228" s="131" t="s">
        <v>5796</v>
      </c>
      <c r="J2228" s="127"/>
      <c r="K2228" s="127"/>
      <c r="L2228" s="127"/>
      <c r="M2228" s="127"/>
      <c r="N2228" s="133">
        <v>590.22</v>
      </c>
      <c r="O2228" s="133">
        <v>0</v>
      </c>
      <c r="P2228" s="127" t="s">
        <v>1369</v>
      </c>
    </row>
    <row r="2229" spans="1:16" ht="51">
      <c r="A2229" s="127" t="s">
        <v>621</v>
      </c>
      <c r="B2229" s="127"/>
      <c r="C2229" s="128" t="s">
        <v>715</v>
      </c>
      <c r="D2229" s="122">
        <v>42877</v>
      </c>
      <c r="E2229" s="123" t="s">
        <v>5797</v>
      </c>
      <c r="F2229" s="123" t="s">
        <v>11</v>
      </c>
      <c r="G2229" s="123">
        <v>9433</v>
      </c>
      <c r="H2229" s="127"/>
      <c r="I2229" s="131" t="s">
        <v>5798</v>
      </c>
      <c r="J2229" s="127"/>
      <c r="K2229" s="127"/>
      <c r="L2229" s="127"/>
      <c r="M2229" s="127"/>
      <c r="N2229" s="133">
        <v>1492.45</v>
      </c>
      <c r="O2229" s="133">
        <v>0</v>
      </c>
      <c r="P2229" s="127" t="s">
        <v>1369</v>
      </c>
    </row>
    <row r="2230" spans="1:16" ht="51">
      <c r="A2230" s="127">
        <v>10</v>
      </c>
      <c r="B2230" s="127"/>
      <c r="C2230" s="128" t="s">
        <v>691</v>
      </c>
      <c r="D2230" s="122">
        <v>42878</v>
      </c>
      <c r="E2230" s="123" t="s">
        <v>5799</v>
      </c>
      <c r="F2230" s="123" t="s">
        <v>6</v>
      </c>
      <c r="G2230" s="123">
        <v>453511</v>
      </c>
      <c r="H2230" s="127"/>
      <c r="I2230" s="131" t="s">
        <v>5800</v>
      </c>
      <c r="J2230" s="127"/>
      <c r="K2230" s="127"/>
      <c r="L2230" s="127"/>
      <c r="M2230" s="127"/>
      <c r="N2230" s="133">
        <v>0</v>
      </c>
      <c r="O2230" s="133">
        <v>35742.379999999997</v>
      </c>
      <c r="P2230" s="127" t="s">
        <v>1369</v>
      </c>
    </row>
    <row r="2231" spans="1:16" ht="63.75">
      <c r="A2231" s="127">
        <v>513</v>
      </c>
      <c r="B2231" s="127"/>
      <c r="C2231" s="128" t="s">
        <v>201</v>
      </c>
      <c r="D2231" s="122">
        <v>42878</v>
      </c>
      <c r="E2231" s="123" t="s">
        <v>5801</v>
      </c>
      <c r="F2231" s="123" t="s">
        <v>15</v>
      </c>
      <c r="G2231" s="123">
        <v>453387</v>
      </c>
      <c r="H2231" s="127"/>
      <c r="I2231" s="131" t="s">
        <v>1332</v>
      </c>
      <c r="J2231" s="127"/>
      <c r="K2231" s="127"/>
      <c r="L2231" s="127"/>
      <c r="M2231" s="127"/>
      <c r="N2231" s="133">
        <v>50</v>
      </c>
      <c r="O2231" s="133">
        <v>0</v>
      </c>
      <c r="P2231" s="127" t="s">
        <v>1369</v>
      </c>
    </row>
    <row r="2232" spans="1:16" ht="63.75">
      <c r="A2232" s="127">
        <v>15</v>
      </c>
      <c r="B2232" s="127"/>
      <c r="C2232" s="128" t="s">
        <v>692</v>
      </c>
      <c r="D2232" s="122">
        <v>42878</v>
      </c>
      <c r="E2232" s="123" t="s">
        <v>5802</v>
      </c>
      <c r="F2232" s="123" t="s">
        <v>15</v>
      </c>
      <c r="G2232" s="123">
        <v>2355</v>
      </c>
      <c r="H2232" s="127"/>
      <c r="I2232" s="131" t="s">
        <v>5803</v>
      </c>
      <c r="J2232" s="127"/>
      <c r="K2232" s="127"/>
      <c r="L2232" s="127"/>
      <c r="M2232" s="127"/>
      <c r="N2232" s="133">
        <v>559.35</v>
      </c>
      <c r="O2232" s="133">
        <v>0</v>
      </c>
      <c r="P2232" s="127" t="s">
        <v>1369</v>
      </c>
    </row>
    <row r="2233" spans="1:16" ht="63.75">
      <c r="A2233" s="127">
        <v>513</v>
      </c>
      <c r="B2233" s="127"/>
      <c r="C2233" s="128" t="s">
        <v>201</v>
      </c>
      <c r="D2233" s="122">
        <v>42878</v>
      </c>
      <c r="E2233" s="123" t="s">
        <v>5804</v>
      </c>
      <c r="F2233" s="123" t="s">
        <v>15</v>
      </c>
      <c r="G2233" s="123">
        <v>2359</v>
      </c>
      <c r="H2233" s="127"/>
      <c r="I2233" s="131" t="s">
        <v>5805</v>
      </c>
      <c r="J2233" s="127"/>
      <c r="K2233" s="127"/>
      <c r="L2233" s="127"/>
      <c r="M2233" s="127"/>
      <c r="N2233" s="133">
        <v>4495.76</v>
      </c>
      <c r="O2233" s="133">
        <v>0</v>
      </c>
      <c r="P2233" s="127" t="s">
        <v>1369</v>
      </c>
    </row>
    <row r="2234" spans="1:16" ht="63.75">
      <c r="A2234" s="127">
        <v>291</v>
      </c>
      <c r="B2234" s="127"/>
      <c r="C2234" s="128" t="s">
        <v>795</v>
      </c>
      <c r="D2234" s="122">
        <v>42878</v>
      </c>
      <c r="E2234" s="123" t="s">
        <v>5806</v>
      </c>
      <c r="F2234" s="123" t="s">
        <v>11</v>
      </c>
      <c r="G2234" s="123">
        <v>454246</v>
      </c>
      <c r="H2234" s="127"/>
      <c r="I2234" s="131" t="s">
        <v>5807</v>
      </c>
      <c r="J2234" s="127"/>
      <c r="K2234" s="127"/>
      <c r="L2234" s="127"/>
      <c r="M2234" s="127"/>
      <c r="N2234" s="133">
        <v>50</v>
      </c>
      <c r="O2234" s="133">
        <v>0</v>
      </c>
      <c r="P2234" s="127" t="s">
        <v>1369</v>
      </c>
    </row>
    <row r="2235" spans="1:16" ht="76.5">
      <c r="A2235" s="127">
        <v>513</v>
      </c>
      <c r="B2235" s="127"/>
      <c r="C2235" s="128" t="s">
        <v>201</v>
      </c>
      <c r="D2235" s="122">
        <v>42878</v>
      </c>
      <c r="E2235" s="123" t="s">
        <v>5808</v>
      </c>
      <c r="F2235" s="123" t="s">
        <v>11</v>
      </c>
      <c r="G2235" s="123">
        <v>888140</v>
      </c>
      <c r="H2235" s="127"/>
      <c r="I2235" s="131" t="s">
        <v>5809</v>
      </c>
      <c r="J2235" s="127"/>
      <c r="K2235" s="127"/>
      <c r="L2235" s="127"/>
      <c r="M2235" s="127"/>
      <c r="N2235" s="133">
        <v>4786.08</v>
      </c>
      <c r="O2235" s="133">
        <v>0</v>
      </c>
      <c r="P2235" s="127" t="s">
        <v>1369</v>
      </c>
    </row>
    <row r="2236" spans="1:16" ht="76.5">
      <c r="A2236" s="127">
        <v>513</v>
      </c>
      <c r="B2236" s="127"/>
      <c r="C2236" s="128" t="s">
        <v>201</v>
      </c>
      <c r="D2236" s="122">
        <v>42879</v>
      </c>
      <c r="E2236" s="123" t="s">
        <v>5810</v>
      </c>
      <c r="F2236" s="123" t="s">
        <v>11</v>
      </c>
      <c r="G2236" s="123">
        <v>888238</v>
      </c>
      <c r="H2236" s="127"/>
      <c r="I2236" s="131" t="s">
        <v>5811</v>
      </c>
      <c r="J2236" s="127"/>
      <c r="K2236" s="127"/>
      <c r="L2236" s="127"/>
      <c r="M2236" s="127"/>
      <c r="N2236" s="133">
        <v>6262.9</v>
      </c>
      <c r="O2236" s="133">
        <v>0</v>
      </c>
      <c r="P2236" s="127" t="s">
        <v>1369</v>
      </c>
    </row>
    <row r="2237" spans="1:16" ht="63.75">
      <c r="A2237" s="127">
        <v>513</v>
      </c>
      <c r="B2237" s="127"/>
      <c r="C2237" s="128" t="s">
        <v>201</v>
      </c>
      <c r="D2237" s="122">
        <v>42879</v>
      </c>
      <c r="E2237" s="123" t="s">
        <v>5812</v>
      </c>
      <c r="F2237" s="123" t="s">
        <v>15</v>
      </c>
      <c r="G2237" s="123">
        <v>2371</v>
      </c>
      <c r="H2237" s="127"/>
      <c r="I2237" s="131" t="s">
        <v>5813</v>
      </c>
      <c r="J2237" s="127"/>
      <c r="K2237" s="127"/>
      <c r="L2237" s="127"/>
      <c r="M2237" s="127"/>
      <c r="N2237" s="133">
        <v>279.60000000000002</v>
      </c>
      <c r="O2237" s="133">
        <v>0</v>
      </c>
      <c r="P2237" s="127" t="s">
        <v>1369</v>
      </c>
    </row>
    <row r="2238" spans="1:16" ht="63.75">
      <c r="A2238" s="127">
        <v>513</v>
      </c>
      <c r="B2238" s="127"/>
      <c r="C2238" s="128" t="s">
        <v>201</v>
      </c>
      <c r="D2238" s="122">
        <v>42879</v>
      </c>
      <c r="E2238" s="123" t="s">
        <v>5814</v>
      </c>
      <c r="F2238" s="123" t="s">
        <v>15</v>
      </c>
      <c r="G2238" s="123">
        <v>2370</v>
      </c>
      <c r="H2238" s="127"/>
      <c r="I2238" s="131" t="s">
        <v>5815</v>
      </c>
      <c r="J2238" s="127"/>
      <c r="K2238" s="127"/>
      <c r="L2238" s="127"/>
      <c r="M2238" s="127"/>
      <c r="N2238" s="133">
        <v>738.47</v>
      </c>
      <c r="O2238" s="133">
        <v>0</v>
      </c>
      <c r="P2238" s="127" t="s">
        <v>1369</v>
      </c>
    </row>
    <row r="2239" spans="1:16" ht="63.75">
      <c r="A2239" s="127">
        <v>513</v>
      </c>
      <c r="B2239" s="127"/>
      <c r="C2239" s="128" t="s">
        <v>201</v>
      </c>
      <c r="D2239" s="122">
        <v>42879</v>
      </c>
      <c r="E2239" s="123" t="s">
        <v>5816</v>
      </c>
      <c r="F2239" s="123" t="s">
        <v>15</v>
      </c>
      <c r="G2239" s="123">
        <v>2369</v>
      </c>
      <c r="H2239" s="127"/>
      <c r="I2239" s="131" t="s">
        <v>5817</v>
      </c>
      <c r="J2239" s="127"/>
      <c r="K2239" s="127"/>
      <c r="L2239" s="127"/>
      <c r="M2239" s="127"/>
      <c r="N2239" s="133">
        <v>276.52</v>
      </c>
      <c r="O2239" s="133">
        <v>0</v>
      </c>
      <c r="P2239" s="127" t="s">
        <v>1369</v>
      </c>
    </row>
    <row r="2240" spans="1:16" ht="63.75">
      <c r="A2240" s="127">
        <v>513</v>
      </c>
      <c r="B2240" s="127"/>
      <c r="C2240" s="128" t="s">
        <v>201</v>
      </c>
      <c r="D2240" s="122">
        <v>42879</v>
      </c>
      <c r="E2240" s="123" t="s">
        <v>5818</v>
      </c>
      <c r="F2240" s="123" t="s">
        <v>15</v>
      </c>
      <c r="G2240" s="123">
        <v>2372</v>
      </c>
      <c r="H2240" s="127"/>
      <c r="I2240" s="131" t="s">
        <v>5819</v>
      </c>
      <c r="J2240" s="127"/>
      <c r="K2240" s="127"/>
      <c r="L2240" s="127"/>
      <c r="M2240" s="127"/>
      <c r="N2240" s="133">
        <v>394.3</v>
      </c>
      <c r="O2240" s="133">
        <v>0</v>
      </c>
      <c r="P2240" s="127" t="s">
        <v>1369</v>
      </c>
    </row>
    <row r="2241" spans="1:16" ht="63.75">
      <c r="A2241" s="127">
        <v>287</v>
      </c>
      <c r="B2241" s="127"/>
      <c r="C2241" s="128" t="s">
        <v>791</v>
      </c>
      <c r="D2241" s="122">
        <v>42879</v>
      </c>
      <c r="E2241" s="123" t="s">
        <v>5820</v>
      </c>
      <c r="F2241" s="123" t="s">
        <v>11</v>
      </c>
      <c r="G2241" s="123">
        <v>454797</v>
      </c>
      <c r="H2241" s="127"/>
      <c r="I2241" s="131" t="s">
        <v>5821</v>
      </c>
      <c r="J2241" s="127"/>
      <c r="K2241" s="127"/>
      <c r="L2241" s="127"/>
      <c r="M2241" s="127"/>
      <c r="N2241" s="133">
        <v>50</v>
      </c>
      <c r="O2241" s="133">
        <v>0</v>
      </c>
      <c r="P2241" s="127" t="s">
        <v>1369</v>
      </c>
    </row>
    <row r="2242" spans="1:16" ht="51">
      <c r="A2242" s="127">
        <v>513</v>
      </c>
      <c r="B2242" s="127"/>
      <c r="C2242" s="128" t="s">
        <v>201</v>
      </c>
      <c r="D2242" s="122">
        <v>42879</v>
      </c>
      <c r="E2242" s="123" t="s">
        <v>5822</v>
      </c>
      <c r="F2242" s="123" t="s">
        <v>15</v>
      </c>
      <c r="G2242" s="123">
        <v>455214</v>
      </c>
      <c r="H2242" s="127"/>
      <c r="I2242" s="131" t="s">
        <v>4135</v>
      </c>
      <c r="J2242" s="127"/>
      <c r="K2242" s="127"/>
      <c r="L2242" s="127"/>
      <c r="M2242" s="127"/>
      <c r="N2242" s="133">
        <v>50</v>
      </c>
      <c r="O2242" s="133">
        <v>0</v>
      </c>
      <c r="P2242" s="127" t="s">
        <v>1369</v>
      </c>
    </row>
    <row r="2243" spans="1:16" ht="63.75">
      <c r="A2243" s="127">
        <v>513</v>
      </c>
      <c r="B2243" s="127"/>
      <c r="C2243" s="128" t="s">
        <v>201</v>
      </c>
      <c r="D2243" s="122">
        <v>42879</v>
      </c>
      <c r="E2243" s="123" t="s">
        <v>5823</v>
      </c>
      <c r="F2243" s="123" t="s">
        <v>15</v>
      </c>
      <c r="G2243" s="123">
        <v>455218</v>
      </c>
      <c r="H2243" s="127"/>
      <c r="I2243" s="131" t="s">
        <v>5824</v>
      </c>
      <c r="J2243" s="127"/>
      <c r="K2243" s="127"/>
      <c r="L2243" s="127"/>
      <c r="M2243" s="127"/>
      <c r="N2243" s="133">
        <v>50</v>
      </c>
      <c r="O2243" s="133">
        <v>0</v>
      </c>
      <c r="P2243" s="127" t="s">
        <v>1369</v>
      </c>
    </row>
    <row r="2244" spans="1:16" ht="51">
      <c r="A2244" s="127">
        <v>513</v>
      </c>
      <c r="B2244" s="127"/>
      <c r="C2244" s="128" t="s">
        <v>201</v>
      </c>
      <c r="D2244" s="122">
        <v>42879</v>
      </c>
      <c r="E2244" s="123" t="s">
        <v>5825</v>
      </c>
      <c r="F2244" s="123" t="s">
        <v>15</v>
      </c>
      <c r="G2244" s="123">
        <v>455223</v>
      </c>
      <c r="H2244" s="127"/>
      <c r="I2244" s="131" t="s">
        <v>5826</v>
      </c>
      <c r="J2244" s="127"/>
      <c r="K2244" s="127"/>
      <c r="L2244" s="127"/>
      <c r="M2244" s="127"/>
      <c r="N2244" s="133">
        <v>50</v>
      </c>
      <c r="O2244" s="133">
        <v>0</v>
      </c>
      <c r="P2244" s="127" t="s">
        <v>1369</v>
      </c>
    </row>
    <row r="2245" spans="1:16" ht="63.75">
      <c r="A2245" s="127" t="s">
        <v>621</v>
      </c>
      <c r="B2245" s="127"/>
      <c r="C2245" s="128" t="s">
        <v>715</v>
      </c>
      <c r="D2245" s="122">
        <v>42880</v>
      </c>
      <c r="E2245" s="123" t="s">
        <v>5827</v>
      </c>
      <c r="F2245" s="123" t="s">
        <v>6</v>
      </c>
      <c r="G2245" s="123">
        <v>841125</v>
      </c>
      <c r="H2245" s="127"/>
      <c r="I2245" s="131" t="s">
        <v>5828</v>
      </c>
      <c r="J2245" s="127"/>
      <c r="K2245" s="127"/>
      <c r="L2245" s="127"/>
      <c r="M2245" s="127"/>
      <c r="N2245" s="133">
        <v>0</v>
      </c>
      <c r="O2245" s="133">
        <v>180000</v>
      </c>
      <c r="P2245" s="127" t="s">
        <v>1369</v>
      </c>
    </row>
    <row r="2246" spans="1:16" ht="63.75">
      <c r="A2246" s="127">
        <v>30</v>
      </c>
      <c r="B2246" s="127"/>
      <c r="C2246" s="128" t="s">
        <v>696</v>
      </c>
      <c r="D2246" s="122">
        <v>42880</v>
      </c>
      <c r="E2246" s="123" t="s">
        <v>5829</v>
      </c>
      <c r="F2246" s="123" t="s">
        <v>6</v>
      </c>
      <c r="G2246" s="123">
        <v>888420</v>
      </c>
      <c r="H2246" s="127"/>
      <c r="I2246" s="131" t="s">
        <v>5830</v>
      </c>
      <c r="J2246" s="127"/>
      <c r="K2246" s="127"/>
      <c r="L2246" s="127"/>
      <c r="M2246" s="127"/>
      <c r="N2246" s="133">
        <v>0</v>
      </c>
      <c r="O2246" s="133">
        <v>40</v>
      </c>
      <c r="P2246" s="127" t="s">
        <v>1369</v>
      </c>
    </row>
    <row r="2247" spans="1:16" ht="76.5">
      <c r="A2247" s="127">
        <v>25</v>
      </c>
      <c r="B2247" s="127"/>
      <c r="C2247" s="128" t="s">
        <v>695</v>
      </c>
      <c r="D2247" s="122">
        <v>42880</v>
      </c>
      <c r="E2247" s="123" t="s">
        <v>5831</v>
      </c>
      <c r="F2247" s="123" t="s">
        <v>15</v>
      </c>
      <c r="G2247" s="123">
        <v>2373</v>
      </c>
      <c r="H2247" s="127"/>
      <c r="I2247" s="131" t="s">
        <v>5832</v>
      </c>
      <c r="J2247" s="127"/>
      <c r="K2247" s="127"/>
      <c r="L2247" s="127"/>
      <c r="M2247" s="127"/>
      <c r="N2247" s="133">
        <v>432.03</v>
      </c>
      <c r="O2247" s="133">
        <v>0</v>
      </c>
      <c r="P2247" s="127" t="s">
        <v>1369</v>
      </c>
    </row>
    <row r="2248" spans="1:16" ht="76.5">
      <c r="A2248" s="127">
        <v>513</v>
      </c>
      <c r="B2248" s="127"/>
      <c r="C2248" s="128" t="s">
        <v>201</v>
      </c>
      <c r="D2248" s="122">
        <v>42880</v>
      </c>
      <c r="E2248" s="123" t="s">
        <v>5833</v>
      </c>
      <c r="F2248" s="123" t="s">
        <v>15</v>
      </c>
      <c r="G2248" s="123">
        <v>2374</v>
      </c>
      <c r="H2248" s="127"/>
      <c r="I2248" s="131" t="s">
        <v>5834</v>
      </c>
      <c r="J2248" s="127"/>
      <c r="K2248" s="127"/>
      <c r="L2248" s="127"/>
      <c r="M2248" s="127"/>
      <c r="N2248" s="133">
        <v>5447.45</v>
      </c>
      <c r="O2248" s="133">
        <v>0</v>
      </c>
      <c r="P2248" s="127" t="s">
        <v>1369</v>
      </c>
    </row>
    <row r="2249" spans="1:16" ht="51">
      <c r="A2249" s="127">
        <v>513</v>
      </c>
      <c r="B2249" s="127"/>
      <c r="C2249" s="128" t="s">
        <v>201</v>
      </c>
      <c r="D2249" s="122">
        <v>42880</v>
      </c>
      <c r="E2249" s="123" t="s">
        <v>5835</v>
      </c>
      <c r="F2249" s="123" t="s">
        <v>15</v>
      </c>
      <c r="G2249" s="123">
        <v>456467</v>
      </c>
      <c r="H2249" s="127"/>
      <c r="I2249" s="131" t="s">
        <v>5771</v>
      </c>
      <c r="J2249" s="127"/>
      <c r="K2249" s="127"/>
      <c r="L2249" s="127"/>
      <c r="M2249" s="127"/>
      <c r="N2249" s="133">
        <v>50</v>
      </c>
      <c r="O2249" s="133">
        <v>0</v>
      </c>
      <c r="P2249" s="127" t="s">
        <v>1369</v>
      </c>
    </row>
    <row r="2250" spans="1:16" ht="63.75">
      <c r="A2250" s="127">
        <v>86</v>
      </c>
      <c r="B2250" s="127"/>
      <c r="C2250" s="128" t="s">
        <v>711</v>
      </c>
      <c r="D2250" s="122">
        <v>42881</v>
      </c>
      <c r="E2250" s="123" t="s">
        <v>5836</v>
      </c>
      <c r="F2250" s="123" t="s">
        <v>6</v>
      </c>
      <c r="G2250" s="123">
        <v>888604</v>
      </c>
      <c r="H2250" s="127"/>
      <c r="I2250" s="131" t="s">
        <v>5837</v>
      </c>
      <c r="J2250" s="127"/>
      <c r="K2250" s="127"/>
      <c r="L2250" s="127"/>
      <c r="M2250" s="127"/>
      <c r="N2250" s="133">
        <v>0</v>
      </c>
      <c r="O2250" s="133">
        <v>80000</v>
      </c>
      <c r="P2250" s="127" t="s">
        <v>1369</v>
      </c>
    </row>
    <row r="2251" spans="1:16" ht="63.75">
      <c r="A2251" s="127" t="s">
        <v>621</v>
      </c>
      <c r="B2251" s="127"/>
      <c r="C2251" s="128" t="s">
        <v>715</v>
      </c>
      <c r="D2251" s="122">
        <v>42881</v>
      </c>
      <c r="E2251" s="123" t="s">
        <v>5838</v>
      </c>
      <c r="F2251" s="123" t="s">
        <v>11</v>
      </c>
      <c r="G2251" s="123">
        <v>888596</v>
      </c>
      <c r="H2251" s="127"/>
      <c r="I2251" s="131" t="s">
        <v>5839</v>
      </c>
      <c r="J2251" s="127"/>
      <c r="K2251" s="127"/>
      <c r="L2251" s="127"/>
      <c r="M2251" s="127"/>
      <c r="N2251" s="133">
        <v>504.82</v>
      </c>
      <c r="O2251" s="133">
        <v>0</v>
      </c>
      <c r="P2251" s="127" t="s">
        <v>1369</v>
      </c>
    </row>
    <row r="2252" spans="1:16" ht="63.75">
      <c r="A2252" s="127" t="s">
        <v>621</v>
      </c>
      <c r="B2252" s="127"/>
      <c r="C2252" s="128" t="s">
        <v>715</v>
      </c>
      <c r="D2252" s="122">
        <v>42881</v>
      </c>
      <c r="E2252" s="123" t="s">
        <v>5840</v>
      </c>
      <c r="F2252" s="123" t="s">
        <v>11</v>
      </c>
      <c r="G2252" s="123">
        <v>888599</v>
      </c>
      <c r="H2252" s="127"/>
      <c r="I2252" s="131" t="s">
        <v>5841</v>
      </c>
      <c r="J2252" s="127"/>
      <c r="K2252" s="127"/>
      <c r="L2252" s="127"/>
      <c r="M2252" s="127"/>
      <c r="N2252" s="133">
        <v>705.82</v>
      </c>
      <c r="O2252" s="133">
        <v>0</v>
      </c>
      <c r="P2252" s="127" t="s">
        <v>1369</v>
      </c>
    </row>
    <row r="2253" spans="1:16" ht="76.5">
      <c r="A2253" s="127">
        <v>513</v>
      </c>
      <c r="B2253" s="127"/>
      <c r="C2253" s="128" t="s">
        <v>201</v>
      </c>
      <c r="D2253" s="122">
        <v>42881</v>
      </c>
      <c r="E2253" s="123" t="s">
        <v>5842</v>
      </c>
      <c r="F2253" s="123" t="s">
        <v>11</v>
      </c>
      <c r="G2253" s="123">
        <v>888608</v>
      </c>
      <c r="H2253" s="127"/>
      <c r="I2253" s="131" t="s">
        <v>5843</v>
      </c>
      <c r="J2253" s="127"/>
      <c r="K2253" s="127"/>
      <c r="L2253" s="127"/>
      <c r="M2253" s="127"/>
      <c r="N2253" s="133">
        <v>31048.62</v>
      </c>
      <c r="O2253" s="133">
        <v>0</v>
      </c>
      <c r="P2253" s="127" t="s">
        <v>1369</v>
      </c>
    </row>
    <row r="2254" spans="1:16" ht="63.75">
      <c r="A2254" s="127">
        <v>513</v>
      </c>
      <c r="B2254" s="127"/>
      <c r="C2254" s="128" t="s">
        <v>201</v>
      </c>
      <c r="D2254" s="122">
        <v>42881</v>
      </c>
      <c r="E2254" s="123" t="s">
        <v>5844</v>
      </c>
      <c r="F2254" s="123" t="s">
        <v>15</v>
      </c>
      <c r="G2254" s="123">
        <v>456813</v>
      </c>
      <c r="H2254" s="127"/>
      <c r="I2254" s="131" t="s">
        <v>5845</v>
      </c>
      <c r="J2254" s="127"/>
      <c r="K2254" s="127"/>
      <c r="L2254" s="127"/>
      <c r="M2254" s="127"/>
      <c r="N2254" s="133">
        <v>50</v>
      </c>
      <c r="O2254" s="133">
        <v>0</v>
      </c>
      <c r="P2254" s="127" t="s">
        <v>1369</v>
      </c>
    </row>
    <row r="2255" spans="1:16" ht="63.75">
      <c r="A2255" s="127">
        <v>287</v>
      </c>
      <c r="B2255" s="127"/>
      <c r="C2255" s="128" t="s">
        <v>791</v>
      </c>
      <c r="D2255" s="122">
        <v>42881</v>
      </c>
      <c r="E2255" s="123" t="s">
        <v>5846</v>
      </c>
      <c r="F2255" s="123" t="s">
        <v>11</v>
      </c>
      <c r="G2255" s="123">
        <v>457426</v>
      </c>
      <c r="H2255" s="127"/>
      <c r="I2255" s="131" t="s">
        <v>5847</v>
      </c>
      <c r="J2255" s="127"/>
      <c r="K2255" s="127"/>
      <c r="L2255" s="127"/>
      <c r="M2255" s="127"/>
      <c r="N2255" s="133">
        <v>50</v>
      </c>
      <c r="O2255" s="133">
        <v>0</v>
      </c>
      <c r="P2255" s="127" t="s">
        <v>1369</v>
      </c>
    </row>
    <row r="2256" spans="1:16" ht="63.75">
      <c r="A2256" s="127">
        <v>287</v>
      </c>
      <c r="B2256" s="127"/>
      <c r="C2256" s="128" t="s">
        <v>791</v>
      </c>
      <c r="D2256" s="122">
        <v>42881</v>
      </c>
      <c r="E2256" s="123" t="s">
        <v>5848</v>
      </c>
      <c r="F2256" s="123" t="s">
        <v>11</v>
      </c>
      <c r="G2256" s="123">
        <v>457427</v>
      </c>
      <c r="H2256" s="127"/>
      <c r="I2256" s="131" t="s">
        <v>5849</v>
      </c>
      <c r="J2256" s="127"/>
      <c r="K2256" s="127"/>
      <c r="L2256" s="127"/>
      <c r="M2256" s="127"/>
      <c r="N2256" s="133">
        <v>50</v>
      </c>
      <c r="O2256" s="133">
        <v>0</v>
      </c>
      <c r="P2256" s="127" t="s">
        <v>1369</v>
      </c>
    </row>
    <row r="2257" spans="1:16" ht="63.75">
      <c r="A2257" s="127">
        <v>513</v>
      </c>
      <c r="B2257" s="127"/>
      <c r="C2257" s="128" t="s">
        <v>201</v>
      </c>
      <c r="D2257" s="122">
        <v>42881</v>
      </c>
      <c r="E2257" s="123" t="s">
        <v>5850</v>
      </c>
      <c r="F2257" s="123" t="s">
        <v>1413</v>
      </c>
      <c r="G2257" s="123">
        <v>13608240</v>
      </c>
      <c r="H2257" s="127"/>
      <c r="I2257" s="131" t="s">
        <v>5851</v>
      </c>
      <c r="J2257" s="127"/>
      <c r="K2257" s="127"/>
      <c r="L2257" s="127"/>
      <c r="M2257" s="127"/>
      <c r="N2257" s="133">
        <v>99159.2</v>
      </c>
      <c r="O2257" s="133">
        <v>0</v>
      </c>
      <c r="P2257" s="127" t="s">
        <v>1369</v>
      </c>
    </row>
    <row r="2258" spans="1:16" ht="63.75">
      <c r="A2258" s="127">
        <v>513</v>
      </c>
      <c r="B2258" s="127"/>
      <c r="C2258" s="128" t="s">
        <v>201</v>
      </c>
      <c r="D2258" s="122">
        <v>42881</v>
      </c>
      <c r="E2258" s="123" t="s">
        <v>5852</v>
      </c>
      <c r="F2258" s="123" t="s">
        <v>1413</v>
      </c>
      <c r="G2258" s="123">
        <v>13608243</v>
      </c>
      <c r="H2258" s="127"/>
      <c r="I2258" s="131" t="s">
        <v>5853</v>
      </c>
      <c r="J2258" s="127"/>
      <c r="K2258" s="127"/>
      <c r="L2258" s="127"/>
      <c r="M2258" s="127"/>
      <c r="N2258" s="133">
        <v>24787.7</v>
      </c>
      <c r="O2258" s="133">
        <v>0</v>
      </c>
      <c r="P2258" s="127" t="s">
        <v>1369</v>
      </c>
    </row>
    <row r="2259" spans="1:16" ht="63.75">
      <c r="A2259" s="127">
        <v>513</v>
      </c>
      <c r="B2259" s="127"/>
      <c r="C2259" s="128" t="s">
        <v>201</v>
      </c>
      <c r="D2259" s="122">
        <v>42881</v>
      </c>
      <c r="E2259" s="123" t="s">
        <v>5854</v>
      </c>
      <c r="F2259" s="123" t="s">
        <v>1413</v>
      </c>
      <c r="G2259" s="123">
        <v>13608236</v>
      </c>
      <c r="H2259" s="127"/>
      <c r="I2259" s="131" t="s">
        <v>5855</v>
      </c>
      <c r="J2259" s="127"/>
      <c r="K2259" s="127"/>
      <c r="L2259" s="127"/>
      <c r="M2259" s="127"/>
      <c r="N2259" s="133">
        <v>14083</v>
      </c>
      <c r="O2259" s="133">
        <v>0</v>
      </c>
      <c r="P2259" s="127" t="s">
        <v>1369</v>
      </c>
    </row>
    <row r="2260" spans="1:16" ht="63.75">
      <c r="A2260" s="127">
        <v>513</v>
      </c>
      <c r="B2260" s="127"/>
      <c r="C2260" s="128" t="s">
        <v>201</v>
      </c>
      <c r="D2260" s="122">
        <v>42881</v>
      </c>
      <c r="E2260" s="123" t="s">
        <v>5856</v>
      </c>
      <c r="F2260" s="123" t="s">
        <v>1413</v>
      </c>
      <c r="G2260" s="123">
        <v>13608179</v>
      </c>
      <c r="H2260" s="127"/>
      <c r="I2260" s="131" t="s">
        <v>5855</v>
      </c>
      <c r="J2260" s="127"/>
      <c r="K2260" s="127"/>
      <c r="L2260" s="127"/>
      <c r="M2260" s="127"/>
      <c r="N2260" s="133">
        <v>7.8</v>
      </c>
      <c r="O2260" s="133">
        <v>0</v>
      </c>
      <c r="P2260" s="127" t="s">
        <v>1369</v>
      </c>
    </row>
    <row r="2261" spans="1:16" ht="63.75">
      <c r="A2261" s="127">
        <v>513</v>
      </c>
      <c r="B2261" s="127"/>
      <c r="C2261" s="128" t="s">
        <v>201</v>
      </c>
      <c r="D2261" s="122">
        <v>42881</v>
      </c>
      <c r="E2261" s="123" t="s">
        <v>5857</v>
      </c>
      <c r="F2261" s="123" t="s">
        <v>1413</v>
      </c>
      <c r="G2261" s="123">
        <v>13609937</v>
      </c>
      <c r="H2261" s="127"/>
      <c r="I2261" s="131" t="s">
        <v>5858</v>
      </c>
      <c r="J2261" s="127"/>
      <c r="K2261" s="127"/>
      <c r="L2261" s="127"/>
      <c r="M2261" s="127"/>
      <c r="N2261" s="133">
        <v>242897.51</v>
      </c>
      <c r="O2261" s="133">
        <v>0</v>
      </c>
      <c r="P2261" s="127" t="s">
        <v>1369</v>
      </c>
    </row>
    <row r="2262" spans="1:16" ht="63.75">
      <c r="A2262" s="127">
        <v>513</v>
      </c>
      <c r="B2262" s="127"/>
      <c r="C2262" s="128" t="s">
        <v>201</v>
      </c>
      <c r="D2262" s="122">
        <v>42881</v>
      </c>
      <c r="E2262" s="123" t="s">
        <v>5859</v>
      </c>
      <c r="F2262" s="123" t="s">
        <v>1413</v>
      </c>
      <c r="G2262" s="123">
        <v>13609938</v>
      </c>
      <c r="H2262" s="127"/>
      <c r="I2262" s="131" t="s">
        <v>5860</v>
      </c>
      <c r="J2262" s="127"/>
      <c r="K2262" s="127"/>
      <c r="L2262" s="127"/>
      <c r="M2262" s="127"/>
      <c r="N2262" s="133">
        <v>38497.800000000003</v>
      </c>
      <c r="O2262" s="133">
        <v>0</v>
      </c>
      <c r="P2262" s="127" t="s">
        <v>1369</v>
      </c>
    </row>
    <row r="2263" spans="1:16" ht="63.75">
      <c r="A2263" s="127">
        <v>513</v>
      </c>
      <c r="B2263" s="127"/>
      <c r="C2263" s="128" t="s">
        <v>201</v>
      </c>
      <c r="D2263" s="122">
        <v>42881</v>
      </c>
      <c r="E2263" s="123" t="s">
        <v>5861</v>
      </c>
      <c r="F2263" s="123" t="s">
        <v>1413</v>
      </c>
      <c r="G2263" s="123">
        <v>13609939</v>
      </c>
      <c r="H2263" s="127"/>
      <c r="I2263" s="131" t="s">
        <v>5862</v>
      </c>
      <c r="J2263" s="127"/>
      <c r="K2263" s="127"/>
      <c r="L2263" s="127"/>
      <c r="M2263" s="127"/>
      <c r="N2263" s="133">
        <v>5634.9</v>
      </c>
      <c r="O2263" s="133">
        <v>0</v>
      </c>
      <c r="P2263" s="127" t="s">
        <v>1369</v>
      </c>
    </row>
    <row r="2264" spans="1:16" ht="63.75">
      <c r="A2264" s="127">
        <v>513</v>
      </c>
      <c r="B2264" s="127"/>
      <c r="C2264" s="128" t="s">
        <v>201</v>
      </c>
      <c r="D2264" s="122">
        <v>42881</v>
      </c>
      <c r="E2264" s="123" t="s">
        <v>5863</v>
      </c>
      <c r="F2264" s="123" t="s">
        <v>1413</v>
      </c>
      <c r="G2264" s="123">
        <v>13609940</v>
      </c>
      <c r="H2264" s="127"/>
      <c r="I2264" s="131" t="s">
        <v>5864</v>
      </c>
      <c r="J2264" s="127"/>
      <c r="K2264" s="127"/>
      <c r="L2264" s="127"/>
      <c r="M2264" s="127"/>
      <c r="N2264" s="133">
        <v>35207.800000000003</v>
      </c>
      <c r="O2264" s="133">
        <v>0</v>
      </c>
      <c r="P2264" s="127" t="s">
        <v>1369</v>
      </c>
    </row>
    <row r="2265" spans="1:16" ht="63.75">
      <c r="A2265" s="127">
        <v>513</v>
      </c>
      <c r="B2265" s="127"/>
      <c r="C2265" s="128" t="s">
        <v>201</v>
      </c>
      <c r="D2265" s="122">
        <v>42881</v>
      </c>
      <c r="E2265" s="123" t="s">
        <v>5865</v>
      </c>
      <c r="F2265" s="123" t="s">
        <v>1413</v>
      </c>
      <c r="G2265" s="123">
        <v>13609942</v>
      </c>
      <c r="H2265" s="127"/>
      <c r="I2265" s="131" t="s">
        <v>5866</v>
      </c>
      <c r="J2265" s="127"/>
      <c r="K2265" s="127"/>
      <c r="L2265" s="127"/>
      <c r="M2265" s="127"/>
      <c r="N2265" s="133">
        <v>1413.4</v>
      </c>
      <c r="O2265" s="133">
        <v>0</v>
      </c>
      <c r="P2265" s="127" t="s">
        <v>1369</v>
      </c>
    </row>
    <row r="2266" spans="1:16" ht="63.75">
      <c r="A2266" s="127">
        <v>513</v>
      </c>
      <c r="B2266" s="127"/>
      <c r="C2266" s="128" t="s">
        <v>201</v>
      </c>
      <c r="D2266" s="122">
        <v>42881</v>
      </c>
      <c r="E2266" s="123" t="s">
        <v>5867</v>
      </c>
      <c r="F2266" s="123" t="s">
        <v>1413</v>
      </c>
      <c r="G2266" s="123">
        <v>13609943</v>
      </c>
      <c r="H2266" s="127"/>
      <c r="I2266" s="131" t="s">
        <v>5868</v>
      </c>
      <c r="J2266" s="127"/>
      <c r="K2266" s="127"/>
      <c r="L2266" s="127"/>
      <c r="M2266" s="127"/>
      <c r="N2266" s="133">
        <v>84905.2</v>
      </c>
      <c r="O2266" s="133">
        <v>0</v>
      </c>
      <c r="P2266" s="127" t="s">
        <v>1369</v>
      </c>
    </row>
    <row r="2267" spans="1:16" ht="63.75">
      <c r="A2267" s="127" t="s">
        <v>621</v>
      </c>
      <c r="B2267" s="127"/>
      <c r="C2267" s="128" t="s">
        <v>715</v>
      </c>
      <c r="D2267" s="122">
        <v>42884</v>
      </c>
      <c r="E2267" s="123" t="s">
        <v>5869</v>
      </c>
      <c r="F2267" s="123" t="s">
        <v>6</v>
      </c>
      <c r="G2267" s="123">
        <v>842227</v>
      </c>
      <c r="H2267" s="127"/>
      <c r="I2267" s="131" t="s">
        <v>5870</v>
      </c>
      <c r="J2267" s="127"/>
      <c r="K2267" s="127"/>
      <c r="L2267" s="127"/>
      <c r="M2267" s="127"/>
      <c r="N2267" s="133">
        <v>0</v>
      </c>
      <c r="O2267" s="133">
        <v>4000</v>
      </c>
      <c r="P2267" s="127" t="s">
        <v>1369</v>
      </c>
    </row>
    <row r="2268" spans="1:16" ht="51">
      <c r="A2268" s="127" t="s">
        <v>620</v>
      </c>
      <c r="B2268" s="127"/>
      <c r="C2268" s="128" t="s">
        <v>714</v>
      </c>
      <c r="D2268" s="122">
        <v>42884</v>
      </c>
      <c r="E2268" s="123" t="s">
        <v>5871</v>
      </c>
      <c r="F2268" s="123" t="s">
        <v>11</v>
      </c>
      <c r="G2268" s="123">
        <v>888734</v>
      </c>
      <c r="H2268" s="127"/>
      <c r="I2268" s="131" t="s">
        <v>1287</v>
      </c>
      <c r="J2268" s="127"/>
      <c r="K2268" s="127"/>
      <c r="L2268" s="127"/>
      <c r="M2268" s="127"/>
      <c r="N2268" s="133">
        <v>50</v>
      </c>
      <c r="O2268" s="133">
        <v>0</v>
      </c>
      <c r="P2268" s="127" t="s">
        <v>1369</v>
      </c>
    </row>
    <row r="2269" spans="1:16" ht="76.5">
      <c r="A2269" s="127">
        <v>25</v>
      </c>
      <c r="B2269" s="127"/>
      <c r="C2269" s="128" t="s">
        <v>695</v>
      </c>
      <c r="D2269" s="122">
        <v>42885</v>
      </c>
      <c r="E2269" s="123" t="s">
        <v>5872</v>
      </c>
      <c r="F2269" s="123" t="s">
        <v>15</v>
      </c>
      <c r="G2269" s="123">
        <v>2406</v>
      </c>
      <c r="H2269" s="127"/>
      <c r="I2269" s="131" t="s">
        <v>5873</v>
      </c>
      <c r="J2269" s="127"/>
      <c r="K2269" s="127"/>
      <c r="L2269" s="127"/>
      <c r="M2269" s="127"/>
      <c r="N2269" s="133">
        <v>603.46</v>
      </c>
      <c r="O2269" s="133">
        <v>0</v>
      </c>
      <c r="P2269" s="127" t="s">
        <v>1369</v>
      </c>
    </row>
    <row r="2270" spans="1:16" ht="76.5">
      <c r="A2270" s="127">
        <v>25</v>
      </c>
      <c r="B2270" s="127"/>
      <c r="C2270" s="128" t="s">
        <v>695</v>
      </c>
      <c r="D2270" s="122">
        <v>42885</v>
      </c>
      <c r="E2270" s="123" t="s">
        <v>5874</v>
      </c>
      <c r="F2270" s="123" t="s">
        <v>15</v>
      </c>
      <c r="G2270" s="123">
        <v>2405</v>
      </c>
      <c r="H2270" s="127"/>
      <c r="I2270" s="131" t="s">
        <v>5875</v>
      </c>
      <c r="J2270" s="127"/>
      <c r="K2270" s="127"/>
      <c r="L2270" s="127"/>
      <c r="M2270" s="127"/>
      <c r="N2270" s="133">
        <v>272.61</v>
      </c>
      <c r="O2270" s="133">
        <v>0</v>
      </c>
      <c r="P2270" s="127" t="s">
        <v>1369</v>
      </c>
    </row>
    <row r="2271" spans="1:16" ht="51">
      <c r="A2271" s="127">
        <v>513</v>
      </c>
      <c r="B2271" s="127"/>
      <c r="C2271" s="128" t="s">
        <v>201</v>
      </c>
      <c r="D2271" s="122">
        <v>42885</v>
      </c>
      <c r="E2271" s="123" t="s">
        <v>5876</v>
      </c>
      <c r="F2271" s="123" t="s">
        <v>13</v>
      </c>
      <c r="G2271" s="123">
        <v>9300</v>
      </c>
      <c r="H2271" s="127"/>
      <c r="I2271" s="131" t="s">
        <v>5877</v>
      </c>
      <c r="J2271" s="127"/>
      <c r="K2271" s="127"/>
      <c r="L2271" s="127"/>
      <c r="M2271" s="127"/>
      <c r="N2271" s="133">
        <v>455835.11</v>
      </c>
      <c r="O2271" s="133">
        <v>0</v>
      </c>
      <c r="P2271" s="127" t="s">
        <v>1369</v>
      </c>
    </row>
    <row r="2272" spans="1:16" ht="63.75">
      <c r="A2272" s="127">
        <v>513</v>
      </c>
      <c r="B2272" s="127"/>
      <c r="C2272" s="128" t="s">
        <v>201</v>
      </c>
      <c r="D2272" s="122">
        <v>42885</v>
      </c>
      <c r="E2272" s="123" t="s">
        <v>5878</v>
      </c>
      <c r="F2272" s="123" t="s">
        <v>11</v>
      </c>
      <c r="G2272" s="123">
        <v>9300</v>
      </c>
      <c r="H2272" s="127"/>
      <c r="I2272" s="131" t="s">
        <v>5879</v>
      </c>
      <c r="J2272" s="127"/>
      <c r="K2272" s="127"/>
      <c r="L2272" s="127"/>
      <c r="M2272" s="127"/>
      <c r="N2272" s="133">
        <v>584.53</v>
      </c>
      <c r="O2272" s="133">
        <v>0</v>
      </c>
      <c r="P2272" s="127" t="s">
        <v>1369</v>
      </c>
    </row>
    <row r="2273" spans="1:16" ht="63.75">
      <c r="A2273" s="127">
        <v>513</v>
      </c>
      <c r="B2273" s="127"/>
      <c r="C2273" s="128" t="s">
        <v>201</v>
      </c>
      <c r="D2273" s="122">
        <v>42885</v>
      </c>
      <c r="E2273" s="123" t="s">
        <v>5880</v>
      </c>
      <c r="F2273" s="123" t="s">
        <v>15</v>
      </c>
      <c r="G2273" s="123">
        <v>2410</v>
      </c>
      <c r="H2273" s="127"/>
      <c r="I2273" s="131" t="s">
        <v>5881</v>
      </c>
      <c r="J2273" s="127"/>
      <c r="K2273" s="127"/>
      <c r="L2273" s="127"/>
      <c r="M2273" s="127"/>
      <c r="N2273" s="133">
        <v>89663.55</v>
      </c>
      <c r="O2273" s="133">
        <v>0</v>
      </c>
      <c r="P2273" s="127" t="s">
        <v>1369</v>
      </c>
    </row>
    <row r="2274" spans="1:16" ht="63.75">
      <c r="A2274" s="127">
        <v>513</v>
      </c>
      <c r="B2274" s="127"/>
      <c r="C2274" s="128" t="s">
        <v>201</v>
      </c>
      <c r="D2274" s="122">
        <v>42885</v>
      </c>
      <c r="E2274" s="123" t="s">
        <v>5882</v>
      </c>
      <c r="F2274" s="123" t="s">
        <v>15</v>
      </c>
      <c r="G2274" s="123">
        <v>2411</v>
      </c>
      <c r="H2274" s="127"/>
      <c r="I2274" s="131" t="s">
        <v>5883</v>
      </c>
      <c r="J2274" s="127"/>
      <c r="K2274" s="127"/>
      <c r="L2274" s="127"/>
      <c r="M2274" s="127"/>
      <c r="N2274" s="133">
        <v>2568.7199999999998</v>
      </c>
      <c r="O2274" s="133">
        <v>0</v>
      </c>
      <c r="P2274" s="127" t="s">
        <v>1369</v>
      </c>
    </row>
    <row r="2275" spans="1:16" ht="89.25">
      <c r="A2275" s="127" t="s">
        <v>621</v>
      </c>
      <c r="B2275" s="127"/>
      <c r="C2275" s="128" t="s">
        <v>715</v>
      </c>
      <c r="D2275" s="122">
        <v>42885</v>
      </c>
      <c r="E2275" s="123" t="s">
        <v>5884</v>
      </c>
      <c r="F2275" s="123" t="s">
        <v>15</v>
      </c>
      <c r="G2275" s="123">
        <v>2412</v>
      </c>
      <c r="H2275" s="127"/>
      <c r="I2275" s="131" t="s">
        <v>5885</v>
      </c>
      <c r="J2275" s="127"/>
      <c r="K2275" s="127"/>
      <c r="L2275" s="127"/>
      <c r="M2275" s="127"/>
      <c r="N2275" s="133">
        <v>350.4</v>
      </c>
      <c r="O2275" s="133">
        <v>0</v>
      </c>
      <c r="P2275" s="127" t="s">
        <v>1369</v>
      </c>
    </row>
    <row r="2276" spans="1:16" ht="63.75">
      <c r="A2276" s="127">
        <v>291</v>
      </c>
      <c r="B2276" s="127"/>
      <c r="C2276" s="128" t="s">
        <v>795</v>
      </c>
      <c r="D2276" s="122">
        <v>42885</v>
      </c>
      <c r="E2276" s="123" t="s">
        <v>5886</v>
      </c>
      <c r="F2276" s="123" t="s">
        <v>11</v>
      </c>
      <c r="G2276" s="123">
        <v>459755</v>
      </c>
      <c r="H2276" s="127"/>
      <c r="I2276" s="131" t="s">
        <v>5887</v>
      </c>
      <c r="J2276" s="127"/>
      <c r="K2276" s="127"/>
      <c r="L2276" s="127"/>
      <c r="M2276" s="127"/>
      <c r="N2276" s="133">
        <v>50</v>
      </c>
      <c r="O2276" s="133">
        <v>0</v>
      </c>
      <c r="P2276" s="127" t="s">
        <v>1369</v>
      </c>
    </row>
    <row r="2277" spans="1:16" ht="63.75">
      <c r="A2277" s="127">
        <v>291</v>
      </c>
      <c r="B2277" s="127"/>
      <c r="C2277" s="128" t="s">
        <v>795</v>
      </c>
      <c r="D2277" s="122">
        <v>42885</v>
      </c>
      <c r="E2277" s="123" t="s">
        <v>5888</v>
      </c>
      <c r="F2277" s="123" t="s">
        <v>11</v>
      </c>
      <c r="G2277" s="123">
        <v>459757</v>
      </c>
      <c r="H2277" s="127"/>
      <c r="I2277" s="131" t="s">
        <v>5889</v>
      </c>
      <c r="J2277" s="127"/>
      <c r="K2277" s="127"/>
      <c r="L2277" s="127"/>
      <c r="M2277" s="127"/>
      <c r="N2277" s="133">
        <v>50</v>
      </c>
      <c r="O2277" s="133">
        <v>0</v>
      </c>
      <c r="P2277" s="127" t="s">
        <v>1369</v>
      </c>
    </row>
    <row r="2278" spans="1:16" ht="63.75">
      <c r="A2278" s="127">
        <v>291</v>
      </c>
      <c r="B2278" s="127"/>
      <c r="C2278" s="128" t="s">
        <v>795</v>
      </c>
      <c r="D2278" s="122">
        <v>42885</v>
      </c>
      <c r="E2278" s="123" t="s">
        <v>5890</v>
      </c>
      <c r="F2278" s="123" t="s">
        <v>11</v>
      </c>
      <c r="G2278" s="123">
        <v>459758</v>
      </c>
      <c r="H2278" s="127"/>
      <c r="I2278" s="131" t="s">
        <v>5891</v>
      </c>
      <c r="J2278" s="127"/>
      <c r="K2278" s="127"/>
      <c r="L2278" s="127"/>
      <c r="M2278" s="127"/>
      <c r="N2278" s="133">
        <v>50</v>
      </c>
      <c r="O2278" s="133">
        <v>0</v>
      </c>
      <c r="P2278" s="127" t="s">
        <v>1369</v>
      </c>
    </row>
    <row r="2279" spans="1:16" ht="63.75">
      <c r="A2279" s="127">
        <v>291</v>
      </c>
      <c r="B2279" s="127"/>
      <c r="C2279" s="128" t="s">
        <v>795</v>
      </c>
      <c r="D2279" s="122">
        <v>42885</v>
      </c>
      <c r="E2279" s="123" t="s">
        <v>5892</v>
      </c>
      <c r="F2279" s="123" t="s">
        <v>11</v>
      </c>
      <c r="G2279" s="123">
        <v>459759</v>
      </c>
      <c r="H2279" s="127"/>
      <c r="I2279" s="131" t="s">
        <v>5893</v>
      </c>
      <c r="J2279" s="127"/>
      <c r="K2279" s="127"/>
      <c r="L2279" s="127"/>
      <c r="M2279" s="127"/>
      <c r="N2279" s="133">
        <v>50</v>
      </c>
      <c r="O2279" s="133">
        <v>0</v>
      </c>
      <c r="P2279" s="127" t="s">
        <v>1369</v>
      </c>
    </row>
    <row r="2280" spans="1:16" ht="51">
      <c r="A2280" s="127">
        <v>513</v>
      </c>
      <c r="B2280" s="127"/>
      <c r="C2280" s="128" t="s">
        <v>201</v>
      </c>
      <c r="D2280" s="122">
        <v>42885</v>
      </c>
      <c r="E2280" s="123" t="s">
        <v>5894</v>
      </c>
      <c r="F2280" s="123" t="s">
        <v>15</v>
      </c>
      <c r="G2280" s="123">
        <v>459908</v>
      </c>
      <c r="H2280" s="127"/>
      <c r="I2280" s="131" t="s">
        <v>5895</v>
      </c>
      <c r="J2280" s="127"/>
      <c r="K2280" s="127"/>
      <c r="L2280" s="127"/>
      <c r="M2280" s="127"/>
      <c r="N2280" s="133">
        <v>50</v>
      </c>
      <c r="O2280" s="133">
        <v>0</v>
      </c>
      <c r="P2280" s="127" t="s">
        <v>1369</v>
      </c>
    </row>
    <row r="2281" spans="1:16" ht="51">
      <c r="A2281" s="127">
        <v>513</v>
      </c>
      <c r="B2281" s="127"/>
      <c r="C2281" s="128" t="s">
        <v>201</v>
      </c>
      <c r="D2281" s="122">
        <v>42885</v>
      </c>
      <c r="E2281" s="123" t="s">
        <v>5896</v>
      </c>
      <c r="F2281" s="123" t="s">
        <v>15</v>
      </c>
      <c r="G2281" s="123">
        <v>459921</v>
      </c>
      <c r="H2281" s="127"/>
      <c r="I2281" s="131" t="s">
        <v>5897</v>
      </c>
      <c r="J2281" s="127"/>
      <c r="K2281" s="127"/>
      <c r="L2281" s="127"/>
      <c r="M2281" s="127"/>
      <c r="N2281" s="133">
        <v>50</v>
      </c>
      <c r="O2281" s="133">
        <v>0</v>
      </c>
      <c r="P2281" s="127" t="s">
        <v>1369</v>
      </c>
    </row>
    <row r="2282" spans="1:16" ht="51">
      <c r="A2282" s="127">
        <v>513</v>
      </c>
      <c r="B2282" s="127"/>
      <c r="C2282" s="128" t="s">
        <v>201</v>
      </c>
      <c r="D2282" s="122">
        <v>42885</v>
      </c>
      <c r="E2282" s="123" t="s">
        <v>5898</v>
      </c>
      <c r="F2282" s="123" t="s">
        <v>15</v>
      </c>
      <c r="G2282" s="123">
        <v>459923</v>
      </c>
      <c r="H2282" s="127"/>
      <c r="I2282" s="131" t="s">
        <v>5899</v>
      </c>
      <c r="J2282" s="127"/>
      <c r="K2282" s="127"/>
      <c r="L2282" s="127"/>
      <c r="M2282" s="127"/>
      <c r="N2282" s="133">
        <v>50</v>
      </c>
      <c r="O2282" s="133">
        <v>0</v>
      </c>
      <c r="P2282" s="127" t="s">
        <v>1369</v>
      </c>
    </row>
    <row r="2283" spans="1:16" ht="63.75">
      <c r="A2283" s="127" t="s">
        <v>621</v>
      </c>
      <c r="B2283" s="127"/>
      <c r="C2283" s="128" t="s">
        <v>715</v>
      </c>
      <c r="D2283" s="122">
        <v>42886</v>
      </c>
      <c r="E2283" s="123" t="s">
        <v>5900</v>
      </c>
      <c r="F2283" s="123" t="s">
        <v>6</v>
      </c>
      <c r="G2283" s="123">
        <v>889106</v>
      </c>
      <c r="H2283" s="127"/>
      <c r="I2283" s="131" t="s">
        <v>5901</v>
      </c>
      <c r="J2283" s="127"/>
      <c r="K2283" s="127"/>
      <c r="L2283" s="127"/>
      <c r="M2283" s="127"/>
      <c r="N2283" s="133">
        <v>0</v>
      </c>
      <c r="O2283" s="133">
        <v>4061.5</v>
      </c>
      <c r="P2283" s="127" t="s">
        <v>1369</v>
      </c>
    </row>
    <row r="2284" spans="1:16" ht="63.75">
      <c r="A2284" s="127" t="s">
        <v>623</v>
      </c>
      <c r="B2284" s="127"/>
      <c r="C2284" s="128" t="s">
        <v>716</v>
      </c>
      <c r="D2284" s="122">
        <v>42886</v>
      </c>
      <c r="E2284" s="123" t="s">
        <v>5902</v>
      </c>
      <c r="F2284" s="123" t="s">
        <v>6</v>
      </c>
      <c r="G2284" s="123">
        <v>889191</v>
      </c>
      <c r="H2284" s="127"/>
      <c r="I2284" s="131" t="s">
        <v>5903</v>
      </c>
      <c r="J2284" s="127"/>
      <c r="K2284" s="127"/>
      <c r="L2284" s="127"/>
      <c r="M2284" s="127"/>
      <c r="N2284" s="133">
        <v>0</v>
      </c>
      <c r="O2284" s="133">
        <v>71.44</v>
      </c>
      <c r="P2284" s="127" t="s">
        <v>1369</v>
      </c>
    </row>
    <row r="2285" spans="1:16" ht="63.75">
      <c r="A2285" s="127">
        <v>513</v>
      </c>
      <c r="B2285" s="127"/>
      <c r="C2285" s="128" t="s">
        <v>201</v>
      </c>
      <c r="D2285" s="122">
        <v>42886</v>
      </c>
      <c r="E2285" s="123" t="s">
        <v>5904</v>
      </c>
      <c r="F2285" s="123" t="s">
        <v>1413</v>
      </c>
      <c r="G2285" s="123">
        <v>13675724</v>
      </c>
      <c r="H2285" s="127"/>
      <c r="I2285" s="131" t="s">
        <v>5905</v>
      </c>
      <c r="J2285" s="127"/>
      <c r="K2285" s="127"/>
      <c r="L2285" s="127"/>
      <c r="M2285" s="127"/>
      <c r="N2285" s="133">
        <v>37112.6</v>
      </c>
      <c r="O2285" s="133">
        <v>0</v>
      </c>
      <c r="P2285" s="127" t="s">
        <v>1369</v>
      </c>
    </row>
    <row r="2286" spans="1:16" ht="76.5">
      <c r="A2286" s="127">
        <v>513</v>
      </c>
      <c r="B2286" s="127"/>
      <c r="C2286" s="128" t="s">
        <v>201</v>
      </c>
      <c r="D2286" s="122">
        <v>42886</v>
      </c>
      <c r="E2286" s="123" t="s">
        <v>5906</v>
      </c>
      <c r="F2286" s="123" t="s">
        <v>13</v>
      </c>
      <c r="G2286" s="123">
        <v>889080</v>
      </c>
      <c r="H2286" s="127"/>
      <c r="I2286" s="131" t="s">
        <v>5907</v>
      </c>
      <c r="J2286" s="127"/>
      <c r="K2286" s="127"/>
      <c r="L2286" s="127"/>
      <c r="M2286" s="127"/>
      <c r="N2286" s="133">
        <v>5165.8500000000004</v>
      </c>
      <c r="O2286" s="133">
        <v>0</v>
      </c>
      <c r="P2286" s="127" t="s">
        <v>1369</v>
      </c>
    </row>
    <row r="2287" spans="1:16" ht="76.5">
      <c r="A2287" s="127">
        <v>25</v>
      </c>
      <c r="B2287" s="127"/>
      <c r="C2287" s="128" t="s">
        <v>695</v>
      </c>
      <c r="D2287" s="122">
        <v>42886</v>
      </c>
      <c r="E2287" s="123" t="s">
        <v>5908</v>
      </c>
      <c r="F2287" s="123" t="s">
        <v>15</v>
      </c>
      <c r="G2287" s="123">
        <v>2422</v>
      </c>
      <c r="H2287" s="127"/>
      <c r="I2287" s="131" t="s">
        <v>5909</v>
      </c>
      <c r="J2287" s="127"/>
      <c r="K2287" s="127"/>
      <c r="L2287" s="127"/>
      <c r="M2287" s="127"/>
      <c r="N2287" s="133">
        <v>390.87</v>
      </c>
      <c r="O2287" s="133">
        <v>0</v>
      </c>
      <c r="P2287" s="127" t="s">
        <v>1369</v>
      </c>
    </row>
    <row r="2288" spans="1:16" ht="76.5">
      <c r="A2288" s="127">
        <v>25</v>
      </c>
      <c r="B2288" s="127"/>
      <c r="C2288" s="128" t="s">
        <v>695</v>
      </c>
      <c r="D2288" s="122">
        <v>42886</v>
      </c>
      <c r="E2288" s="123" t="s">
        <v>5910</v>
      </c>
      <c r="F2288" s="123" t="s">
        <v>15</v>
      </c>
      <c r="G2288" s="123">
        <v>2423</v>
      </c>
      <c r="H2288" s="127"/>
      <c r="I2288" s="131" t="s">
        <v>5911</v>
      </c>
      <c r="J2288" s="127"/>
      <c r="K2288" s="127"/>
      <c r="L2288" s="127"/>
      <c r="M2288" s="127"/>
      <c r="N2288" s="133">
        <v>490.14</v>
      </c>
      <c r="O2288" s="133">
        <v>0</v>
      </c>
      <c r="P2288" s="127" t="s">
        <v>1369</v>
      </c>
    </row>
    <row r="2289" spans="1:16" ht="76.5">
      <c r="A2289" s="127">
        <v>25</v>
      </c>
      <c r="B2289" s="127"/>
      <c r="C2289" s="128" t="s">
        <v>695</v>
      </c>
      <c r="D2289" s="122">
        <v>42886</v>
      </c>
      <c r="E2289" s="123" t="s">
        <v>5912</v>
      </c>
      <c r="F2289" s="123" t="s">
        <v>15</v>
      </c>
      <c r="G2289" s="123">
        <v>2424</v>
      </c>
      <c r="H2289" s="127"/>
      <c r="I2289" s="131" t="s">
        <v>5913</v>
      </c>
      <c r="J2289" s="127"/>
      <c r="K2289" s="127"/>
      <c r="L2289" s="127"/>
      <c r="M2289" s="127"/>
      <c r="N2289" s="133">
        <v>364.94</v>
      </c>
      <c r="O2289" s="133">
        <v>0</v>
      </c>
      <c r="P2289" s="127" t="s">
        <v>1369</v>
      </c>
    </row>
    <row r="2290" spans="1:16" ht="51">
      <c r="A2290" s="127">
        <v>290</v>
      </c>
      <c r="B2290" s="127"/>
      <c r="C2290" s="128" t="s">
        <v>794</v>
      </c>
      <c r="D2290" s="122">
        <v>42887</v>
      </c>
      <c r="E2290" s="123" t="s">
        <v>5951</v>
      </c>
      <c r="F2290" s="123" t="s">
        <v>3</v>
      </c>
      <c r="G2290" s="123">
        <v>1506797</v>
      </c>
      <c r="H2290" s="127"/>
      <c r="I2290" s="131" t="s">
        <v>5952</v>
      </c>
      <c r="J2290" s="127"/>
      <c r="K2290" s="127"/>
      <c r="L2290" s="127"/>
      <c r="M2290" s="127"/>
      <c r="N2290" s="133">
        <v>0</v>
      </c>
      <c r="O2290" s="133">
        <v>107228.94</v>
      </c>
      <c r="P2290" s="127" t="s">
        <v>1369</v>
      </c>
    </row>
    <row r="2291" spans="1:16" ht="51">
      <c r="A2291" s="127">
        <v>290</v>
      </c>
      <c r="B2291" s="127"/>
      <c r="C2291" s="128" t="s">
        <v>794</v>
      </c>
      <c r="D2291" s="122">
        <v>42887</v>
      </c>
      <c r="E2291" s="123" t="s">
        <v>5953</v>
      </c>
      <c r="F2291" s="123" t="s">
        <v>3</v>
      </c>
      <c r="G2291" s="123">
        <v>1506802</v>
      </c>
      <c r="H2291" s="127"/>
      <c r="I2291" s="131" t="s">
        <v>5954</v>
      </c>
      <c r="J2291" s="127"/>
      <c r="K2291" s="127"/>
      <c r="L2291" s="127"/>
      <c r="M2291" s="127"/>
      <c r="N2291" s="133">
        <v>0</v>
      </c>
      <c r="O2291" s="133">
        <v>88894.41</v>
      </c>
      <c r="P2291" s="127" t="s">
        <v>1369</v>
      </c>
    </row>
    <row r="2292" spans="1:16" ht="51">
      <c r="A2292" s="127">
        <v>290</v>
      </c>
      <c r="B2292" s="127"/>
      <c r="C2292" s="128" t="s">
        <v>794</v>
      </c>
      <c r="D2292" s="122">
        <v>42887</v>
      </c>
      <c r="E2292" s="123" t="s">
        <v>5955</v>
      </c>
      <c r="F2292" s="123" t="s">
        <v>3</v>
      </c>
      <c r="G2292" s="123">
        <v>1506806</v>
      </c>
      <c r="H2292" s="127"/>
      <c r="I2292" s="131" t="s">
        <v>5956</v>
      </c>
      <c r="J2292" s="127"/>
      <c r="K2292" s="127"/>
      <c r="L2292" s="127"/>
      <c r="M2292" s="127"/>
      <c r="N2292" s="133">
        <v>0</v>
      </c>
      <c r="O2292" s="133">
        <v>169.63</v>
      </c>
      <c r="P2292" s="127" t="s">
        <v>1369</v>
      </c>
    </row>
    <row r="2293" spans="1:16" ht="51">
      <c r="A2293" s="127">
        <v>290</v>
      </c>
      <c r="B2293" s="127"/>
      <c r="C2293" s="128" t="s">
        <v>794</v>
      </c>
      <c r="D2293" s="122">
        <v>42887</v>
      </c>
      <c r="E2293" s="123" t="s">
        <v>5957</v>
      </c>
      <c r="F2293" s="123" t="s">
        <v>3</v>
      </c>
      <c r="G2293" s="123">
        <v>1506807</v>
      </c>
      <c r="H2293" s="127"/>
      <c r="I2293" s="131" t="s">
        <v>5958</v>
      </c>
      <c r="J2293" s="127"/>
      <c r="K2293" s="127"/>
      <c r="L2293" s="127"/>
      <c r="M2293" s="127"/>
      <c r="N2293" s="133">
        <v>0</v>
      </c>
      <c r="O2293" s="133">
        <v>9110.15</v>
      </c>
      <c r="P2293" s="127" t="s">
        <v>1369</v>
      </c>
    </row>
    <row r="2294" spans="1:16" ht="51">
      <c r="A2294" s="127">
        <v>290</v>
      </c>
      <c r="B2294" s="127"/>
      <c r="C2294" s="128" t="s">
        <v>794</v>
      </c>
      <c r="D2294" s="122">
        <v>42887</v>
      </c>
      <c r="E2294" s="123" t="s">
        <v>5959</v>
      </c>
      <c r="F2294" s="123" t="s">
        <v>3</v>
      </c>
      <c r="G2294" s="123">
        <v>1506810</v>
      </c>
      <c r="H2294" s="127"/>
      <c r="I2294" s="131" t="s">
        <v>5960</v>
      </c>
      <c r="J2294" s="127"/>
      <c r="K2294" s="127"/>
      <c r="L2294" s="127"/>
      <c r="M2294" s="127"/>
      <c r="N2294" s="133">
        <v>0</v>
      </c>
      <c r="O2294" s="133">
        <v>6689.97</v>
      </c>
      <c r="P2294" s="127" t="s">
        <v>1369</v>
      </c>
    </row>
    <row r="2295" spans="1:16" ht="51">
      <c r="A2295" s="127">
        <v>290</v>
      </c>
      <c r="B2295" s="127"/>
      <c r="C2295" s="128" t="s">
        <v>794</v>
      </c>
      <c r="D2295" s="122">
        <v>42887</v>
      </c>
      <c r="E2295" s="123" t="s">
        <v>5961</v>
      </c>
      <c r="F2295" s="123" t="s">
        <v>3</v>
      </c>
      <c r="G2295" s="123">
        <v>1506812</v>
      </c>
      <c r="H2295" s="127"/>
      <c r="I2295" s="131" t="s">
        <v>5962</v>
      </c>
      <c r="J2295" s="127"/>
      <c r="K2295" s="127"/>
      <c r="L2295" s="127"/>
      <c r="M2295" s="127"/>
      <c r="N2295" s="133">
        <v>0</v>
      </c>
      <c r="O2295" s="133">
        <v>3560</v>
      </c>
      <c r="P2295" s="127" t="s">
        <v>1369</v>
      </c>
    </row>
    <row r="2296" spans="1:16" ht="51">
      <c r="A2296" s="127">
        <v>290</v>
      </c>
      <c r="B2296" s="127"/>
      <c r="C2296" s="128" t="s">
        <v>794</v>
      </c>
      <c r="D2296" s="122">
        <v>42887</v>
      </c>
      <c r="E2296" s="123" t="s">
        <v>5963</v>
      </c>
      <c r="F2296" s="123" t="s">
        <v>3</v>
      </c>
      <c r="G2296" s="123">
        <v>1506813</v>
      </c>
      <c r="H2296" s="127"/>
      <c r="I2296" s="131" t="s">
        <v>5964</v>
      </c>
      <c r="J2296" s="127"/>
      <c r="K2296" s="127"/>
      <c r="L2296" s="127"/>
      <c r="M2296" s="127"/>
      <c r="N2296" s="133">
        <v>0</v>
      </c>
      <c r="O2296" s="133">
        <v>1510.31</v>
      </c>
      <c r="P2296" s="127" t="s">
        <v>1369</v>
      </c>
    </row>
    <row r="2297" spans="1:16" ht="51">
      <c r="A2297" s="127">
        <v>290</v>
      </c>
      <c r="B2297" s="127"/>
      <c r="C2297" s="128" t="s">
        <v>794</v>
      </c>
      <c r="D2297" s="122">
        <v>42887</v>
      </c>
      <c r="E2297" s="123" t="s">
        <v>5965</v>
      </c>
      <c r="F2297" s="123" t="s">
        <v>3</v>
      </c>
      <c r="G2297" s="123">
        <v>1506815</v>
      </c>
      <c r="H2297" s="127"/>
      <c r="I2297" s="131" t="s">
        <v>5966</v>
      </c>
      <c r="J2297" s="127"/>
      <c r="K2297" s="127"/>
      <c r="L2297" s="127"/>
      <c r="M2297" s="127"/>
      <c r="N2297" s="133">
        <v>0</v>
      </c>
      <c r="O2297" s="133">
        <v>19040.22</v>
      </c>
      <c r="P2297" s="127" t="s">
        <v>1369</v>
      </c>
    </row>
    <row r="2298" spans="1:16" ht="51">
      <c r="A2298" s="127">
        <v>290</v>
      </c>
      <c r="B2298" s="127"/>
      <c r="C2298" s="128" t="s">
        <v>794</v>
      </c>
      <c r="D2298" s="122">
        <v>42887</v>
      </c>
      <c r="E2298" s="123" t="s">
        <v>5967</v>
      </c>
      <c r="F2298" s="123" t="s">
        <v>3</v>
      </c>
      <c r="G2298" s="123">
        <v>1506818</v>
      </c>
      <c r="H2298" s="127"/>
      <c r="I2298" s="131" t="s">
        <v>5968</v>
      </c>
      <c r="J2298" s="127"/>
      <c r="K2298" s="127"/>
      <c r="L2298" s="127"/>
      <c r="M2298" s="127"/>
      <c r="N2298" s="133">
        <v>0</v>
      </c>
      <c r="O2298" s="133">
        <v>8966.19</v>
      </c>
      <c r="P2298" s="127" t="s">
        <v>1369</v>
      </c>
    </row>
    <row r="2299" spans="1:16" ht="51">
      <c r="A2299" s="127">
        <v>290</v>
      </c>
      <c r="B2299" s="127"/>
      <c r="C2299" s="128" t="s">
        <v>794</v>
      </c>
      <c r="D2299" s="122">
        <v>42887</v>
      </c>
      <c r="E2299" s="123" t="s">
        <v>5969</v>
      </c>
      <c r="F2299" s="123" t="s">
        <v>3</v>
      </c>
      <c r="G2299" s="123">
        <v>1506821</v>
      </c>
      <c r="H2299" s="127"/>
      <c r="I2299" s="131" t="s">
        <v>5970</v>
      </c>
      <c r="J2299" s="127"/>
      <c r="K2299" s="127"/>
      <c r="L2299" s="127"/>
      <c r="M2299" s="127"/>
      <c r="N2299" s="133">
        <v>0</v>
      </c>
      <c r="O2299" s="133">
        <v>7875.6</v>
      </c>
      <c r="P2299" s="127" t="s">
        <v>1369</v>
      </c>
    </row>
    <row r="2300" spans="1:16" ht="51">
      <c r="A2300" s="127">
        <v>290</v>
      </c>
      <c r="B2300" s="127"/>
      <c r="C2300" s="128" t="s">
        <v>794</v>
      </c>
      <c r="D2300" s="122">
        <v>42887</v>
      </c>
      <c r="E2300" s="123" t="s">
        <v>5971</v>
      </c>
      <c r="F2300" s="123" t="s">
        <v>3</v>
      </c>
      <c r="G2300" s="123">
        <v>1506824</v>
      </c>
      <c r="H2300" s="127"/>
      <c r="I2300" s="131" t="s">
        <v>5972</v>
      </c>
      <c r="J2300" s="127"/>
      <c r="K2300" s="127"/>
      <c r="L2300" s="127"/>
      <c r="M2300" s="127"/>
      <c r="N2300" s="133">
        <v>0</v>
      </c>
      <c r="O2300" s="133">
        <v>400.01</v>
      </c>
      <c r="P2300" s="127" t="s">
        <v>1369</v>
      </c>
    </row>
    <row r="2301" spans="1:16" ht="51">
      <c r="A2301" s="127" t="s">
        <v>620</v>
      </c>
      <c r="B2301" s="127"/>
      <c r="C2301" s="128" t="s">
        <v>714</v>
      </c>
      <c r="D2301" s="122">
        <v>42887</v>
      </c>
      <c r="E2301" s="123" t="s">
        <v>5973</v>
      </c>
      <c r="F2301" s="123" t="s">
        <v>3</v>
      </c>
      <c r="G2301" s="123">
        <v>1506832</v>
      </c>
      <c r="H2301" s="127"/>
      <c r="I2301" s="131" t="s">
        <v>5974</v>
      </c>
      <c r="J2301" s="127"/>
      <c r="K2301" s="127"/>
      <c r="L2301" s="127"/>
      <c r="M2301" s="127"/>
      <c r="N2301" s="133">
        <v>0</v>
      </c>
      <c r="O2301" s="133">
        <v>611.33000000000004</v>
      </c>
      <c r="P2301" s="127" t="s">
        <v>1369</v>
      </c>
    </row>
    <row r="2302" spans="1:16" ht="51">
      <c r="A2302" s="127" t="s">
        <v>620</v>
      </c>
      <c r="B2302" s="127"/>
      <c r="C2302" s="128" t="s">
        <v>714</v>
      </c>
      <c r="D2302" s="122">
        <v>42887</v>
      </c>
      <c r="E2302" s="123" t="s">
        <v>5975</v>
      </c>
      <c r="F2302" s="123" t="s">
        <v>3</v>
      </c>
      <c r="G2302" s="123">
        <v>1506750</v>
      </c>
      <c r="H2302" s="127"/>
      <c r="I2302" s="131" t="s">
        <v>5976</v>
      </c>
      <c r="J2302" s="127"/>
      <c r="K2302" s="127"/>
      <c r="L2302" s="127"/>
      <c r="M2302" s="127"/>
      <c r="N2302" s="133">
        <v>0</v>
      </c>
      <c r="O2302" s="133">
        <v>2247.09</v>
      </c>
      <c r="P2302" s="127" t="s">
        <v>1369</v>
      </c>
    </row>
    <row r="2303" spans="1:16" ht="51">
      <c r="A2303" s="127" t="s">
        <v>620</v>
      </c>
      <c r="B2303" s="127"/>
      <c r="C2303" s="128" t="s">
        <v>714</v>
      </c>
      <c r="D2303" s="122">
        <v>42887</v>
      </c>
      <c r="E2303" s="123" t="s">
        <v>5977</v>
      </c>
      <c r="F2303" s="123" t="s">
        <v>3</v>
      </c>
      <c r="G2303" s="123">
        <v>1506777</v>
      </c>
      <c r="H2303" s="127"/>
      <c r="I2303" s="131" t="s">
        <v>5978</v>
      </c>
      <c r="J2303" s="127"/>
      <c r="K2303" s="127"/>
      <c r="L2303" s="127"/>
      <c r="M2303" s="127"/>
      <c r="N2303" s="133">
        <v>0</v>
      </c>
      <c r="O2303" s="133">
        <v>9628.56</v>
      </c>
      <c r="P2303" s="127" t="s">
        <v>1369</v>
      </c>
    </row>
    <row r="2304" spans="1:16" ht="51">
      <c r="A2304" s="127" t="s">
        <v>620</v>
      </c>
      <c r="B2304" s="127"/>
      <c r="C2304" s="128" t="s">
        <v>714</v>
      </c>
      <c r="D2304" s="122">
        <v>42887</v>
      </c>
      <c r="E2304" s="123" t="s">
        <v>5980</v>
      </c>
      <c r="F2304" s="123" t="s">
        <v>3</v>
      </c>
      <c r="G2304" s="123">
        <v>1506822</v>
      </c>
      <c r="H2304" s="127"/>
      <c r="I2304" s="131" t="s">
        <v>5981</v>
      </c>
      <c r="J2304" s="127"/>
      <c r="K2304" s="127"/>
      <c r="L2304" s="127"/>
      <c r="M2304" s="127"/>
      <c r="N2304" s="133">
        <v>0</v>
      </c>
      <c r="O2304" s="133">
        <v>171.15</v>
      </c>
      <c r="P2304" s="127" t="s">
        <v>1369</v>
      </c>
    </row>
    <row r="2305" spans="1:16" ht="51">
      <c r="A2305" s="127" t="s">
        <v>620</v>
      </c>
      <c r="B2305" s="127"/>
      <c r="C2305" s="128" t="s">
        <v>714</v>
      </c>
      <c r="D2305" s="122">
        <v>42887</v>
      </c>
      <c r="E2305" s="123" t="s">
        <v>5982</v>
      </c>
      <c r="F2305" s="123" t="s">
        <v>3</v>
      </c>
      <c r="G2305" s="123">
        <v>1506833</v>
      </c>
      <c r="H2305" s="127"/>
      <c r="I2305" s="131" t="s">
        <v>5983</v>
      </c>
      <c r="J2305" s="127"/>
      <c r="K2305" s="127"/>
      <c r="L2305" s="127"/>
      <c r="M2305" s="127"/>
      <c r="N2305" s="133">
        <v>0</v>
      </c>
      <c r="O2305" s="133">
        <v>800</v>
      </c>
      <c r="P2305" s="127" t="s">
        <v>1369</v>
      </c>
    </row>
    <row r="2306" spans="1:16" ht="51">
      <c r="A2306" s="127" t="s">
        <v>620</v>
      </c>
      <c r="B2306" s="127"/>
      <c r="C2306" s="128" t="s">
        <v>714</v>
      </c>
      <c r="D2306" s="122">
        <v>42887</v>
      </c>
      <c r="E2306" s="123" t="s">
        <v>5984</v>
      </c>
      <c r="F2306" s="123" t="s">
        <v>3</v>
      </c>
      <c r="G2306" s="123">
        <v>1506850</v>
      </c>
      <c r="H2306" s="127"/>
      <c r="I2306" s="131" t="s">
        <v>5985</v>
      </c>
      <c r="J2306" s="127"/>
      <c r="K2306" s="127"/>
      <c r="L2306" s="127"/>
      <c r="M2306" s="127"/>
      <c r="N2306" s="133">
        <v>0</v>
      </c>
      <c r="O2306" s="133">
        <v>1278</v>
      </c>
      <c r="P2306" s="127" t="s">
        <v>1369</v>
      </c>
    </row>
    <row r="2307" spans="1:16" ht="51">
      <c r="A2307" s="127" t="s">
        <v>620</v>
      </c>
      <c r="B2307" s="127"/>
      <c r="C2307" s="128" t="s">
        <v>714</v>
      </c>
      <c r="D2307" s="122">
        <v>42887</v>
      </c>
      <c r="E2307" s="123" t="s">
        <v>5986</v>
      </c>
      <c r="F2307" s="123" t="s">
        <v>3</v>
      </c>
      <c r="G2307" s="123">
        <v>1506882</v>
      </c>
      <c r="H2307" s="127"/>
      <c r="I2307" s="131" t="s">
        <v>5979</v>
      </c>
      <c r="J2307" s="127"/>
      <c r="K2307" s="127"/>
      <c r="L2307" s="127"/>
      <c r="M2307" s="127"/>
      <c r="N2307" s="133">
        <v>0</v>
      </c>
      <c r="O2307" s="133">
        <v>0.77</v>
      </c>
      <c r="P2307" s="127" t="s">
        <v>1369</v>
      </c>
    </row>
    <row r="2308" spans="1:16" ht="51">
      <c r="A2308" s="127">
        <v>86</v>
      </c>
      <c r="B2308" s="127"/>
      <c r="C2308" s="128" t="s">
        <v>711</v>
      </c>
      <c r="D2308" s="122">
        <v>42887</v>
      </c>
      <c r="E2308" s="123" t="s">
        <v>5987</v>
      </c>
      <c r="F2308" s="123" t="s">
        <v>3</v>
      </c>
      <c r="G2308" s="123">
        <v>1506906</v>
      </c>
      <c r="H2308" s="127"/>
      <c r="I2308" s="131" t="s">
        <v>5988</v>
      </c>
      <c r="J2308" s="127"/>
      <c r="K2308" s="127"/>
      <c r="L2308" s="127"/>
      <c r="M2308" s="127"/>
      <c r="N2308" s="133">
        <v>0</v>
      </c>
      <c r="O2308" s="133">
        <v>480</v>
      </c>
      <c r="P2308" s="127" t="s">
        <v>1369</v>
      </c>
    </row>
    <row r="2309" spans="1:16" ht="51">
      <c r="A2309" s="127" t="s">
        <v>620</v>
      </c>
      <c r="B2309" s="127"/>
      <c r="C2309" s="128" t="s">
        <v>714</v>
      </c>
      <c r="D2309" s="122">
        <v>42887</v>
      </c>
      <c r="E2309" s="123" t="s">
        <v>5989</v>
      </c>
      <c r="F2309" s="123" t="s">
        <v>3</v>
      </c>
      <c r="G2309" s="123">
        <v>1506939</v>
      </c>
      <c r="H2309" s="127"/>
      <c r="I2309" s="131" t="s">
        <v>2347</v>
      </c>
      <c r="J2309" s="127"/>
      <c r="K2309" s="127"/>
      <c r="L2309" s="127"/>
      <c r="M2309" s="127"/>
      <c r="N2309" s="133">
        <v>0</v>
      </c>
      <c r="O2309" s="133">
        <v>1000</v>
      </c>
      <c r="P2309" s="127" t="s">
        <v>1369</v>
      </c>
    </row>
    <row r="2310" spans="1:16" ht="51">
      <c r="A2310" s="127">
        <v>132</v>
      </c>
      <c r="B2310" s="127"/>
      <c r="C2310" s="128" t="s">
        <v>729</v>
      </c>
      <c r="D2310" s="122">
        <v>42887</v>
      </c>
      <c r="E2310" s="123" t="s">
        <v>5990</v>
      </c>
      <c r="F2310" s="123" t="s">
        <v>3</v>
      </c>
      <c r="G2310" s="123">
        <v>1506963</v>
      </c>
      <c r="H2310" s="127"/>
      <c r="I2310" s="131" t="s">
        <v>5991</v>
      </c>
      <c r="J2310" s="127"/>
      <c r="K2310" s="127"/>
      <c r="L2310" s="127"/>
      <c r="M2310" s="127"/>
      <c r="N2310" s="133">
        <v>0</v>
      </c>
      <c r="O2310" s="133">
        <v>247.88</v>
      </c>
      <c r="P2310" s="127" t="s">
        <v>1369</v>
      </c>
    </row>
    <row r="2311" spans="1:16" ht="51">
      <c r="A2311" s="127">
        <v>670</v>
      </c>
      <c r="B2311" s="127"/>
      <c r="C2311" s="128" t="s">
        <v>236</v>
      </c>
      <c r="D2311" s="122">
        <v>42888</v>
      </c>
      <c r="E2311" s="123" t="s">
        <v>5993</v>
      </c>
      <c r="F2311" s="123" t="s">
        <v>3</v>
      </c>
      <c r="G2311" s="123">
        <v>1507187</v>
      </c>
      <c r="H2311" s="127"/>
      <c r="I2311" s="131" t="s">
        <v>5994</v>
      </c>
      <c r="J2311" s="127"/>
      <c r="K2311" s="127"/>
      <c r="L2311" s="127"/>
      <c r="M2311" s="127"/>
      <c r="N2311" s="133">
        <v>0</v>
      </c>
      <c r="O2311" s="133">
        <v>1614</v>
      </c>
      <c r="P2311" s="127" t="s">
        <v>1369</v>
      </c>
    </row>
    <row r="2312" spans="1:16" ht="51">
      <c r="A2312" s="127" t="s">
        <v>620</v>
      </c>
      <c r="B2312" s="127"/>
      <c r="C2312" s="128" t="s">
        <v>714</v>
      </c>
      <c r="D2312" s="122">
        <v>42888</v>
      </c>
      <c r="E2312" s="123" t="s">
        <v>5995</v>
      </c>
      <c r="F2312" s="123" t="s">
        <v>3</v>
      </c>
      <c r="G2312" s="123">
        <v>1507240</v>
      </c>
      <c r="H2312" s="127"/>
      <c r="I2312" s="131" t="s">
        <v>5996</v>
      </c>
      <c r="J2312" s="127"/>
      <c r="K2312" s="127"/>
      <c r="L2312" s="127"/>
      <c r="M2312" s="127"/>
      <c r="N2312" s="133">
        <v>0</v>
      </c>
      <c r="O2312" s="133">
        <v>70003.240000000005</v>
      </c>
      <c r="P2312" s="127" t="s">
        <v>1369</v>
      </c>
    </row>
    <row r="2313" spans="1:16" ht="51">
      <c r="A2313" s="127" t="s">
        <v>620</v>
      </c>
      <c r="B2313" s="127"/>
      <c r="C2313" s="128" t="s">
        <v>714</v>
      </c>
      <c r="D2313" s="122">
        <v>42888</v>
      </c>
      <c r="E2313" s="123" t="s">
        <v>5997</v>
      </c>
      <c r="F2313" s="123" t="s">
        <v>3</v>
      </c>
      <c r="G2313" s="123">
        <v>1507302</v>
      </c>
      <c r="H2313" s="127"/>
      <c r="I2313" s="131" t="s">
        <v>5998</v>
      </c>
      <c r="J2313" s="127"/>
      <c r="K2313" s="127"/>
      <c r="L2313" s="127"/>
      <c r="M2313" s="127"/>
      <c r="N2313" s="133">
        <v>0</v>
      </c>
      <c r="O2313" s="133">
        <v>1193.03</v>
      </c>
      <c r="P2313" s="127" t="s">
        <v>1369</v>
      </c>
    </row>
    <row r="2314" spans="1:16" ht="51">
      <c r="A2314" s="127" t="s">
        <v>620</v>
      </c>
      <c r="B2314" s="127"/>
      <c r="C2314" s="128" t="s">
        <v>714</v>
      </c>
      <c r="D2314" s="122">
        <v>42888</v>
      </c>
      <c r="E2314" s="123" t="s">
        <v>5999</v>
      </c>
      <c r="F2314" s="123" t="s">
        <v>3</v>
      </c>
      <c r="G2314" s="123">
        <v>1507139</v>
      </c>
      <c r="H2314" s="127"/>
      <c r="I2314" s="131" t="s">
        <v>6000</v>
      </c>
      <c r="J2314" s="127"/>
      <c r="K2314" s="127"/>
      <c r="L2314" s="127"/>
      <c r="M2314" s="127"/>
      <c r="N2314" s="133">
        <v>0</v>
      </c>
      <c r="O2314" s="133">
        <v>337.33</v>
      </c>
      <c r="P2314" s="127" t="s">
        <v>1369</v>
      </c>
    </row>
    <row r="2315" spans="1:16" ht="51">
      <c r="A2315" s="127" t="s">
        <v>620</v>
      </c>
      <c r="B2315" s="127"/>
      <c r="C2315" s="128" t="s">
        <v>714</v>
      </c>
      <c r="D2315" s="122">
        <v>42888</v>
      </c>
      <c r="E2315" s="123" t="s">
        <v>6001</v>
      </c>
      <c r="F2315" s="123" t="s">
        <v>3</v>
      </c>
      <c r="G2315" s="123">
        <v>1507142</v>
      </c>
      <c r="H2315" s="127"/>
      <c r="I2315" s="131" t="s">
        <v>6002</v>
      </c>
      <c r="J2315" s="127"/>
      <c r="K2315" s="127"/>
      <c r="L2315" s="127"/>
      <c r="M2315" s="127"/>
      <c r="N2315" s="133">
        <v>0</v>
      </c>
      <c r="O2315" s="133">
        <v>56.36</v>
      </c>
      <c r="P2315" s="127" t="s">
        <v>1369</v>
      </c>
    </row>
    <row r="2316" spans="1:16" ht="51">
      <c r="A2316" s="127" t="s">
        <v>620</v>
      </c>
      <c r="B2316" s="127"/>
      <c r="C2316" s="128" t="s">
        <v>714</v>
      </c>
      <c r="D2316" s="122">
        <v>42888</v>
      </c>
      <c r="E2316" s="123" t="s">
        <v>6003</v>
      </c>
      <c r="F2316" s="123" t="s">
        <v>3</v>
      </c>
      <c r="G2316" s="123">
        <v>1507151</v>
      </c>
      <c r="H2316" s="127"/>
      <c r="I2316" s="131" t="s">
        <v>3583</v>
      </c>
      <c r="J2316" s="127"/>
      <c r="K2316" s="127"/>
      <c r="L2316" s="127"/>
      <c r="M2316" s="127"/>
      <c r="N2316" s="133">
        <v>0</v>
      </c>
      <c r="O2316" s="133">
        <v>500</v>
      </c>
      <c r="P2316" s="127" t="s">
        <v>1369</v>
      </c>
    </row>
    <row r="2317" spans="1:16" ht="51">
      <c r="A2317" s="127" t="s">
        <v>620</v>
      </c>
      <c r="B2317" s="127"/>
      <c r="C2317" s="128" t="s">
        <v>714</v>
      </c>
      <c r="D2317" s="122">
        <v>42888</v>
      </c>
      <c r="E2317" s="123" t="s">
        <v>6004</v>
      </c>
      <c r="F2317" s="123" t="s">
        <v>3</v>
      </c>
      <c r="G2317" s="123">
        <v>1507166</v>
      </c>
      <c r="H2317" s="127"/>
      <c r="I2317" s="131" t="s">
        <v>6005</v>
      </c>
      <c r="J2317" s="127"/>
      <c r="K2317" s="127"/>
      <c r="L2317" s="127"/>
      <c r="M2317" s="127"/>
      <c r="N2317" s="133">
        <v>0</v>
      </c>
      <c r="O2317" s="133">
        <v>1770.5900000000001</v>
      </c>
      <c r="P2317" s="127" t="s">
        <v>1369</v>
      </c>
    </row>
    <row r="2318" spans="1:16" ht="51">
      <c r="A2318" s="127" t="s">
        <v>620</v>
      </c>
      <c r="B2318" s="127"/>
      <c r="C2318" s="128" t="s">
        <v>714</v>
      </c>
      <c r="D2318" s="122">
        <v>42888</v>
      </c>
      <c r="E2318" s="123" t="s">
        <v>6006</v>
      </c>
      <c r="F2318" s="123" t="s">
        <v>3</v>
      </c>
      <c r="G2318" s="123">
        <v>1507230</v>
      </c>
      <c r="H2318" s="127"/>
      <c r="I2318" s="131" t="s">
        <v>6007</v>
      </c>
      <c r="J2318" s="127"/>
      <c r="K2318" s="127"/>
      <c r="L2318" s="127"/>
      <c r="M2318" s="127"/>
      <c r="N2318" s="133">
        <v>0</v>
      </c>
      <c r="O2318" s="133">
        <v>169</v>
      </c>
      <c r="P2318" s="127" t="s">
        <v>1369</v>
      </c>
    </row>
    <row r="2319" spans="1:16" ht="51">
      <c r="A2319" s="127" t="s">
        <v>620</v>
      </c>
      <c r="B2319" s="127"/>
      <c r="C2319" s="128" t="s">
        <v>714</v>
      </c>
      <c r="D2319" s="122">
        <v>42888</v>
      </c>
      <c r="E2319" s="123" t="s">
        <v>6008</v>
      </c>
      <c r="F2319" s="123" t="s">
        <v>3</v>
      </c>
      <c r="G2319" s="123">
        <v>1507263</v>
      </c>
      <c r="H2319" s="127"/>
      <c r="I2319" s="131" t="s">
        <v>6009</v>
      </c>
      <c r="J2319" s="127"/>
      <c r="K2319" s="127"/>
      <c r="L2319" s="127"/>
      <c r="M2319" s="127"/>
      <c r="N2319" s="133">
        <v>0</v>
      </c>
      <c r="O2319" s="133">
        <v>4</v>
      </c>
      <c r="P2319" s="127" t="s">
        <v>1369</v>
      </c>
    </row>
    <row r="2320" spans="1:16" ht="51">
      <c r="A2320" s="127" t="s">
        <v>620</v>
      </c>
      <c r="B2320" s="127"/>
      <c r="C2320" s="128" t="s">
        <v>714</v>
      </c>
      <c r="D2320" s="122">
        <v>42888</v>
      </c>
      <c r="E2320" s="123" t="s">
        <v>6011</v>
      </c>
      <c r="F2320" s="123" t="s">
        <v>3</v>
      </c>
      <c r="G2320" s="123">
        <v>1507285</v>
      </c>
      <c r="H2320" s="127"/>
      <c r="I2320" s="131" t="s">
        <v>6012</v>
      </c>
      <c r="J2320" s="127"/>
      <c r="K2320" s="127"/>
      <c r="L2320" s="127"/>
      <c r="M2320" s="127"/>
      <c r="N2320" s="133">
        <v>0</v>
      </c>
      <c r="O2320" s="133">
        <v>1272.6000000000001</v>
      </c>
      <c r="P2320" s="127" t="s">
        <v>1369</v>
      </c>
    </row>
    <row r="2321" spans="1:16" ht="51">
      <c r="A2321" s="127">
        <v>203</v>
      </c>
      <c r="B2321" s="127"/>
      <c r="C2321" s="128" t="s">
        <v>758</v>
      </c>
      <c r="D2321" s="122">
        <v>42888</v>
      </c>
      <c r="E2321" s="123" t="s">
        <v>6013</v>
      </c>
      <c r="F2321" s="123" t="s">
        <v>3</v>
      </c>
      <c r="G2321" s="123">
        <v>1507300</v>
      </c>
      <c r="H2321" s="127"/>
      <c r="I2321" s="131" t="s">
        <v>6014</v>
      </c>
      <c r="J2321" s="127"/>
      <c r="K2321" s="127"/>
      <c r="L2321" s="127"/>
      <c r="M2321" s="127"/>
      <c r="N2321" s="133">
        <v>0</v>
      </c>
      <c r="O2321" s="133">
        <v>50</v>
      </c>
      <c r="P2321" s="127" t="s">
        <v>1369</v>
      </c>
    </row>
    <row r="2322" spans="1:16" ht="51">
      <c r="A2322" s="127" t="s">
        <v>620</v>
      </c>
      <c r="B2322" s="127"/>
      <c r="C2322" s="128" t="s">
        <v>714</v>
      </c>
      <c r="D2322" s="122">
        <v>42888</v>
      </c>
      <c r="E2322" s="123" t="s">
        <v>6015</v>
      </c>
      <c r="F2322" s="123" t="s">
        <v>3</v>
      </c>
      <c r="G2322" s="123">
        <v>1507330</v>
      </c>
      <c r="H2322" s="127"/>
      <c r="I2322" s="131" t="s">
        <v>6016</v>
      </c>
      <c r="J2322" s="127"/>
      <c r="K2322" s="127"/>
      <c r="L2322" s="127"/>
      <c r="M2322" s="127"/>
      <c r="N2322" s="133">
        <v>0</v>
      </c>
      <c r="O2322" s="133">
        <v>1382</v>
      </c>
      <c r="P2322" s="127" t="s">
        <v>1369</v>
      </c>
    </row>
    <row r="2323" spans="1:16" ht="38.25">
      <c r="A2323" s="127">
        <v>234</v>
      </c>
      <c r="B2323" s="127"/>
      <c r="C2323" s="128" t="s">
        <v>124</v>
      </c>
      <c r="D2323" s="122">
        <v>42888</v>
      </c>
      <c r="E2323" s="123" t="s">
        <v>6017</v>
      </c>
      <c r="F2323" s="123" t="s">
        <v>3</v>
      </c>
      <c r="G2323" s="123">
        <v>1507332</v>
      </c>
      <c r="H2323" s="127"/>
      <c r="I2323" s="131" t="s">
        <v>6018</v>
      </c>
      <c r="J2323" s="127"/>
      <c r="K2323" s="127"/>
      <c r="L2323" s="127"/>
      <c r="M2323" s="127"/>
      <c r="N2323" s="133">
        <v>0</v>
      </c>
      <c r="O2323" s="133">
        <v>14</v>
      </c>
      <c r="P2323" s="127" t="s">
        <v>1369</v>
      </c>
    </row>
    <row r="2324" spans="1:16" ht="51">
      <c r="A2324" s="127">
        <v>680</v>
      </c>
      <c r="B2324" s="127"/>
      <c r="C2324" s="128" t="s">
        <v>867</v>
      </c>
      <c r="D2324" s="122">
        <v>42891</v>
      </c>
      <c r="E2324" s="123" t="s">
        <v>6019</v>
      </c>
      <c r="F2324" s="123" t="s">
        <v>3</v>
      </c>
      <c r="G2324" s="123">
        <v>1507646</v>
      </c>
      <c r="H2324" s="127"/>
      <c r="I2324" s="131" t="s">
        <v>6020</v>
      </c>
      <c r="J2324" s="127"/>
      <c r="K2324" s="127"/>
      <c r="L2324" s="127"/>
      <c r="M2324" s="127"/>
      <c r="N2324" s="133">
        <v>0</v>
      </c>
      <c r="O2324" s="133">
        <v>2000</v>
      </c>
      <c r="P2324" s="127" t="s">
        <v>1369</v>
      </c>
    </row>
    <row r="2325" spans="1:16" ht="38.25">
      <c r="A2325" s="127">
        <v>15</v>
      </c>
      <c r="B2325" s="127"/>
      <c r="C2325" s="128" t="s">
        <v>692</v>
      </c>
      <c r="D2325" s="122">
        <v>42891</v>
      </c>
      <c r="E2325" s="123" t="s">
        <v>6021</v>
      </c>
      <c r="F2325" s="123" t="s">
        <v>3</v>
      </c>
      <c r="G2325" s="123">
        <v>1507658</v>
      </c>
      <c r="H2325" s="127"/>
      <c r="I2325" s="131" t="s">
        <v>6022</v>
      </c>
      <c r="J2325" s="127"/>
      <c r="K2325" s="127"/>
      <c r="L2325" s="127"/>
      <c r="M2325" s="127"/>
      <c r="N2325" s="133">
        <v>0</v>
      </c>
      <c r="O2325" s="133">
        <v>2200</v>
      </c>
      <c r="P2325" s="127" t="s">
        <v>1369</v>
      </c>
    </row>
    <row r="2326" spans="1:16" ht="51">
      <c r="A2326" s="127">
        <v>591</v>
      </c>
      <c r="B2326" s="127"/>
      <c r="C2326" s="128" t="s">
        <v>862</v>
      </c>
      <c r="D2326" s="122">
        <v>42891</v>
      </c>
      <c r="E2326" s="123" t="s">
        <v>6023</v>
      </c>
      <c r="F2326" s="123" t="s">
        <v>3</v>
      </c>
      <c r="G2326" s="123">
        <v>1507704</v>
      </c>
      <c r="H2326" s="127"/>
      <c r="I2326" s="131" t="s">
        <v>6024</v>
      </c>
      <c r="J2326" s="127"/>
      <c r="K2326" s="127"/>
      <c r="L2326" s="127"/>
      <c r="M2326" s="127"/>
      <c r="N2326" s="133">
        <v>0</v>
      </c>
      <c r="O2326" s="133">
        <v>2400</v>
      </c>
      <c r="P2326" s="127" t="s">
        <v>1369</v>
      </c>
    </row>
    <row r="2327" spans="1:16" ht="51">
      <c r="A2327" s="127" t="s">
        <v>627</v>
      </c>
      <c r="B2327" s="127"/>
      <c r="C2327" s="128" t="s">
        <v>1235</v>
      </c>
      <c r="D2327" s="122">
        <v>42891</v>
      </c>
      <c r="E2327" s="123" t="s">
        <v>6025</v>
      </c>
      <c r="F2327" s="123" t="s">
        <v>3</v>
      </c>
      <c r="G2327" s="123">
        <v>1507738</v>
      </c>
      <c r="H2327" s="127"/>
      <c r="I2327" s="131" t="s">
        <v>6026</v>
      </c>
      <c r="J2327" s="127"/>
      <c r="K2327" s="127"/>
      <c r="L2327" s="127"/>
      <c r="M2327" s="127"/>
      <c r="N2327" s="133">
        <v>0</v>
      </c>
      <c r="O2327" s="133">
        <v>13713.32</v>
      </c>
      <c r="P2327" s="127" t="s">
        <v>1369</v>
      </c>
    </row>
    <row r="2328" spans="1:16" ht="51">
      <c r="A2328" s="127" t="s">
        <v>620</v>
      </c>
      <c r="B2328" s="127"/>
      <c r="C2328" s="128" t="s">
        <v>714</v>
      </c>
      <c r="D2328" s="122">
        <v>42891</v>
      </c>
      <c r="E2328" s="123" t="s">
        <v>6027</v>
      </c>
      <c r="F2328" s="123" t="s">
        <v>3</v>
      </c>
      <c r="G2328" s="123">
        <v>1507619</v>
      </c>
      <c r="H2328" s="127"/>
      <c r="I2328" s="131" t="s">
        <v>2900</v>
      </c>
      <c r="J2328" s="127"/>
      <c r="K2328" s="127"/>
      <c r="L2328" s="127"/>
      <c r="M2328" s="127"/>
      <c r="N2328" s="133">
        <v>0</v>
      </c>
      <c r="O2328" s="133">
        <v>1016</v>
      </c>
      <c r="P2328" s="127" t="s">
        <v>1369</v>
      </c>
    </row>
    <row r="2329" spans="1:16" ht="51">
      <c r="A2329" s="127" t="s">
        <v>620</v>
      </c>
      <c r="B2329" s="127"/>
      <c r="C2329" s="128" t="s">
        <v>714</v>
      </c>
      <c r="D2329" s="122">
        <v>42891</v>
      </c>
      <c r="E2329" s="123" t="s">
        <v>6028</v>
      </c>
      <c r="F2329" s="123" t="s">
        <v>3</v>
      </c>
      <c r="G2329" s="123">
        <v>1507621</v>
      </c>
      <c r="H2329" s="127"/>
      <c r="I2329" s="131" t="s">
        <v>2605</v>
      </c>
      <c r="J2329" s="127"/>
      <c r="K2329" s="127"/>
      <c r="L2329" s="127"/>
      <c r="M2329" s="127"/>
      <c r="N2329" s="133">
        <v>0</v>
      </c>
      <c r="O2329" s="133">
        <v>1693.06</v>
      </c>
      <c r="P2329" s="127" t="s">
        <v>1369</v>
      </c>
    </row>
    <row r="2330" spans="1:16" ht="51">
      <c r="A2330" s="127" t="s">
        <v>620</v>
      </c>
      <c r="B2330" s="127"/>
      <c r="C2330" s="128" t="s">
        <v>714</v>
      </c>
      <c r="D2330" s="122">
        <v>42891</v>
      </c>
      <c r="E2330" s="123" t="s">
        <v>6029</v>
      </c>
      <c r="F2330" s="123" t="s">
        <v>3</v>
      </c>
      <c r="G2330" s="123">
        <v>1507623</v>
      </c>
      <c r="H2330" s="127"/>
      <c r="I2330" s="131" t="s">
        <v>6030</v>
      </c>
      <c r="J2330" s="127"/>
      <c r="K2330" s="127"/>
      <c r="L2330" s="127"/>
      <c r="M2330" s="127"/>
      <c r="N2330" s="133">
        <v>0</v>
      </c>
      <c r="O2330" s="133">
        <v>1506</v>
      </c>
      <c r="P2330" s="127" t="s">
        <v>1369</v>
      </c>
    </row>
    <row r="2331" spans="1:16" ht="51">
      <c r="A2331" s="127" t="s">
        <v>620</v>
      </c>
      <c r="B2331" s="127"/>
      <c r="C2331" s="128" t="s">
        <v>714</v>
      </c>
      <c r="D2331" s="122">
        <v>42891</v>
      </c>
      <c r="E2331" s="123" t="s">
        <v>6031</v>
      </c>
      <c r="F2331" s="123" t="s">
        <v>3</v>
      </c>
      <c r="G2331" s="123">
        <v>1507641</v>
      </c>
      <c r="H2331" s="127"/>
      <c r="I2331" s="131" t="s">
        <v>6032</v>
      </c>
      <c r="J2331" s="127"/>
      <c r="K2331" s="127"/>
      <c r="L2331" s="127"/>
      <c r="M2331" s="127"/>
      <c r="N2331" s="133">
        <v>0</v>
      </c>
      <c r="O2331" s="133">
        <v>350</v>
      </c>
      <c r="P2331" s="127" t="s">
        <v>1369</v>
      </c>
    </row>
    <row r="2332" spans="1:16" ht="51">
      <c r="A2332" s="127" t="s">
        <v>620</v>
      </c>
      <c r="B2332" s="127"/>
      <c r="C2332" s="128" t="s">
        <v>714</v>
      </c>
      <c r="D2332" s="122">
        <v>42891</v>
      </c>
      <c r="E2332" s="123" t="s">
        <v>6033</v>
      </c>
      <c r="F2332" s="123" t="s">
        <v>3</v>
      </c>
      <c r="G2332" s="123">
        <v>1507647</v>
      </c>
      <c r="H2332" s="127"/>
      <c r="I2332" s="131" t="s">
        <v>6034</v>
      </c>
      <c r="J2332" s="127"/>
      <c r="K2332" s="127"/>
      <c r="L2332" s="127"/>
      <c r="M2332" s="127"/>
      <c r="N2332" s="133">
        <v>0</v>
      </c>
      <c r="O2332" s="133">
        <v>1</v>
      </c>
      <c r="P2332" s="127" t="s">
        <v>1369</v>
      </c>
    </row>
    <row r="2333" spans="1:16" ht="51">
      <c r="A2333" s="127">
        <v>591</v>
      </c>
      <c r="B2333" s="127"/>
      <c r="C2333" s="128" t="s">
        <v>862</v>
      </c>
      <c r="D2333" s="122">
        <v>42891</v>
      </c>
      <c r="E2333" s="123" t="s">
        <v>6035</v>
      </c>
      <c r="F2333" s="123" t="s">
        <v>3</v>
      </c>
      <c r="G2333" s="123">
        <v>1507652</v>
      </c>
      <c r="H2333" s="127"/>
      <c r="I2333" s="131" t="s">
        <v>6036</v>
      </c>
      <c r="J2333" s="127"/>
      <c r="K2333" s="127"/>
      <c r="L2333" s="127"/>
      <c r="M2333" s="127"/>
      <c r="N2333" s="133">
        <v>0</v>
      </c>
      <c r="O2333" s="133">
        <v>88</v>
      </c>
      <c r="P2333" s="127" t="s">
        <v>1369</v>
      </c>
    </row>
    <row r="2334" spans="1:16" ht="51">
      <c r="A2334" s="127" t="s">
        <v>620</v>
      </c>
      <c r="B2334" s="127"/>
      <c r="C2334" s="128" t="s">
        <v>714</v>
      </c>
      <c r="D2334" s="122">
        <v>42891</v>
      </c>
      <c r="E2334" s="123" t="s">
        <v>6037</v>
      </c>
      <c r="F2334" s="123" t="s">
        <v>3</v>
      </c>
      <c r="G2334" s="123">
        <v>1507657</v>
      </c>
      <c r="H2334" s="127"/>
      <c r="I2334" s="131" t="s">
        <v>6038</v>
      </c>
      <c r="J2334" s="127"/>
      <c r="K2334" s="127"/>
      <c r="L2334" s="127"/>
      <c r="M2334" s="127"/>
      <c r="N2334" s="133">
        <v>0</v>
      </c>
      <c r="O2334" s="133">
        <v>458.75</v>
      </c>
      <c r="P2334" s="127" t="s">
        <v>1369</v>
      </c>
    </row>
    <row r="2335" spans="1:16" ht="51">
      <c r="A2335" s="127" t="s">
        <v>620</v>
      </c>
      <c r="B2335" s="127"/>
      <c r="C2335" s="128" t="s">
        <v>714</v>
      </c>
      <c r="D2335" s="122">
        <v>42891</v>
      </c>
      <c r="E2335" s="123" t="s">
        <v>6039</v>
      </c>
      <c r="F2335" s="123" t="s">
        <v>3</v>
      </c>
      <c r="G2335" s="123">
        <v>1507672</v>
      </c>
      <c r="H2335" s="127"/>
      <c r="I2335" s="131" t="s">
        <v>4471</v>
      </c>
      <c r="J2335" s="127"/>
      <c r="K2335" s="127"/>
      <c r="L2335" s="127"/>
      <c r="M2335" s="127"/>
      <c r="N2335" s="133">
        <v>0</v>
      </c>
      <c r="O2335" s="133">
        <v>4748.6000000000004</v>
      </c>
      <c r="P2335" s="127" t="s">
        <v>1369</v>
      </c>
    </row>
    <row r="2336" spans="1:16" ht="51">
      <c r="A2336" s="127" t="s">
        <v>620</v>
      </c>
      <c r="B2336" s="127"/>
      <c r="C2336" s="128" t="s">
        <v>714</v>
      </c>
      <c r="D2336" s="122">
        <v>42891</v>
      </c>
      <c r="E2336" s="123" t="s">
        <v>6040</v>
      </c>
      <c r="F2336" s="123" t="s">
        <v>3</v>
      </c>
      <c r="G2336" s="123">
        <v>1507686</v>
      </c>
      <c r="H2336" s="127"/>
      <c r="I2336" s="131" t="s">
        <v>2363</v>
      </c>
      <c r="J2336" s="127"/>
      <c r="K2336" s="127"/>
      <c r="L2336" s="127"/>
      <c r="M2336" s="127"/>
      <c r="N2336" s="133">
        <v>0</v>
      </c>
      <c r="O2336" s="133">
        <v>1713</v>
      </c>
      <c r="P2336" s="127" t="s">
        <v>1369</v>
      </c>
    </row>
    <row r="2337" spans="1:16" ht="51">
      <c r="A2337" s="127" t="s">
        <v>620</v>
      </c>
      <c r="B2337" s="127"/>
      <c r="C2337" s="128" t="s">
        <v>714</v>
      </c>
      <c r="D2337" s="122">
        <v>42891</v>
      </c>
      <c r="E2337" s="123" t="s">
        <v>6041</v>
      </c>
      <c r="F2337" s="123" t="s">
        <v>3</v>
      </c>
      <c r="G2337" s="123">
        <v>1507696</v>
      </c>
      <c r="H2337" s="127"/>
      <c r="I2337" s="131" t="s">
        <v>6042</v>
      </c>
      <c r="J2337" s="127"/>
      <c r="K2337" s="127"/>
      <c r="L2337" s="127"/>
      <c r="M2337" s="127"/>
      <c r="N2337" s="133">
        <v>0</v>
      </c>
      <c r="O2337" s="133">
        <v>150</v>
      </c>
      <c r="P2337" s="127" t="s">
        <v>1369</v>
      </c>
    </row>
    <row r="2338" spans="1:16" ht="51">
      <c r="A2338" s="127">
        <v>249</v>
      </c>
      <c r="B2338" s="127"/>
      <c r="C2338" s="128" t="s">
        <v>776</v>
      </c>
      <c r="D2338" s="122">
        <v>42891</v>
      </c>
      <c r="E2338" s="123" t="s">
        <v>6044</v>
      </c>
      <c r="F2338" s="123" t="s">
        <v>3</v>
      </c>
      <c r="G2338" s="123">
        <v>1507724</v>
      </c>
      <c r="H2338" s="127"/>
      <c r="I2338" s="131" t="s">
        <v>6043</v>
      </c>
      <c r="J2338" s="127"/>
      <c r="K2338" s="127"/>
      <c r="L2338" s="127"/>
      <c r="M2338" s="127"/>
      <c r="N2338" s="133">
        <v>0</v>
      </c>
      <c r="O2338" s="133">
        <v>582.93000000000006</v>
      </c>
      <c r="P2338" s="127" t="s">
        <v>1369</v>
      </c>
    </row>
    <row r="2339" spans="1:16" ht="51">
      <c r="A2339" s="127">
        <v>591</v>
      </c>
      <c r="B2339" s="127"/>
      <c r="C2339" s="128" t="s">
        <v>862</v>
      </c>
      <c r="D2339" s="122">
        <v>42891</v>
      </c>
      <c r="E2339" s="123" t="s">
        <v>6045</v>
      </c>
      <c r="F2339" s="123" t="s">
        <v>3</v>
      </c>
      <c r="G2339" s="123">
        <v>1507744</v>
      </c>
      <c r="H2339" s="127"/>
      <c r="I2339" s="131" t="s">
        <v>6046</v>
      </c>
      <c r="J2339" s="127"/>
      <c r="K2339" s="127"/>
      <c r="L2339" s="127"/>
      <c r="M2339" s="127"/>
      <c r="N2339" s="133">
        <v>0</v>
      </c>
      <c r="O2339" s="133">
        <v>166</v>
      </c>
      <c r="P2339" s="127" t="s">
        <v>1369</v>
      </c>
    </row>
    <row r="2340" spans="1:16" ht="51">
      <c r="A2340" s="127" t="s">
        <v>620</v>
      </c>
      <c r="B2340" s="127"/>
      <c r="C2340" s="128" t="s">
        <v>714</v>
      </c>
      <c r="D2340" s="122">
        <v>42891</v>
      </c>
      <c r="E2340" s="123" t="s">
        <v>6047</v>
      </c>
      <c r="F2340" s="123" t="s">
        <v>3</v>
      </c>
      <c r="G2340" s="123">
        <v>1507746</v>
      </c>
      <c r="H2340" s="127"/>
      <c r="I2340" s="131" t="s">
        <v>6048</v>
      </c>
      <c r="J2340" s="127"/>
      <c r="K2340" s="127"/>
      <c r="L2340" s="127"/>
      <c r="M2340" s="127"/>
      <c r="N2340" s="133">
        <v>0</v>
      </c>
      <c r="O2340" s="133">
        <v>1415.05</v>
      </c>
      <c r="P2340" s="127" t="s">
        <v>1369</v>
      </c>
    </row>
    <row r="2341" spans="1:16" ht="51">
      <c r="A2341" s="127" t="s">
        <v>620</v>
      </c>
      <c r="B2341" s="127"/>
      <c r="C2341" s="128" t="s">
        <v>714</v>
      </c>
      <c r="D2341" s="122">
        <v>42891</v>
      </c>
      <c r="E2341" s="123" t="s">
        <v>6049</v>
      </c>
      <c r="F2341" s="123" t="s">
        <v>3</v>
      </c>
      <c r="G2341" s="123">
        <v>1507759</v>
      </c>
      <c r="H2341" s="127"/>
      <c r="I2341" s="131" t="s">
        <v>6050</v>
      </c>
      <c r="J2341" s="127"/>
      <c r="K2341" s="127"/>
      <c r="L2341" s="127"/>
      <c r="M2341" s="127"/>
      <c r="N2341" s="133">
        <v>0</v>
      </c>
      <c r="O2341" s="133">
        <v>1295.68</v>
      </c>
      <c r="P2341" s="127" t="s">
        <v>1369</v>
      </c>
    </row>
    <row r="2342" spans="1:16" ht="38.25">
      <c r="A2342" s="127">
        <v>70</v>
      </c>
      <c r="B2342" s="127"/>
      <c r="C2342" s="128" t="s">
        <v>706</v>
      </c>
      <c r="D2342" s="122">
        <v>42891</v>
      </c>
      <c r="E2342" s="123" t="s">
        <v>6051</v>
      </c>
      <c r="F2342" s="123" t="s">
        <v>3</v>
      </c>
      <c r="G2342" s="123">
        <v>1507763</v>
      </c>
      <c r="H2342" s="127"/>
      <c r="I2342" s="131" t="s">
        <v>6052</v>
      </c>
      <c r="J2342" s="127"/>
      <c r="K2342" s="127"/>
      <c r="L2342" s="127"/>
      <c r="M2342" s="127"/>
      <c r="N2342" s="133">
        <v>0</v>
      </c>
      <c r="O2342" s="133">
        <v>15</v>
      </c>
      <c r="P2342" s="127" t="s">
        <v>1369</v>
      </c>
    </row>
    <row r="2343" spans="1:16" ht="51">
      <c r="A2343" s="127" t="s">
        <v>620</v>
      </c>
      <c r="B2343" s="127"/>
      <c r="C2343" s="128" t="s">
        <v>714</v>
      </c>
      <c r="D2343" s="122">
        <v>42891</v>
      </c>
      <c r="E2343" s="123" t="s">
        <v>6053</v>
      </c>
      <c r="F2343" s="123" t="s">
        <v>3</v>
      </c>
      <c r="G2343" s="123">
        <v>1507768</v>
      </c>
      <c r="H2343" s="127"/>
      <c r="I2343" s="131" t="s">
        <v>3643</v>
      </c>
      <c r="J2343" s="127"/>
      <c r="K2343" s="127"/>
      <c r="L2343" s="127"/>
      <c r="M2343" s="127"/>
      <c r="N2343" s="133">
        <v>0</v>
      </c>
      <c r="O2343" s="133">
        <v>711.18000000000006</v>
      </c>
      <c r="P2343" s="127" t="s">
        <v>1369</v>
      </c>
    </row>
    <row r="2344" spans="1:16" ht="51">
      <c r="A2344" s="127" t="s">
        <v>620</v>
      </c>
      <c r="B2344" s="127"/>
      <c r="C2344" s="128" t="s">
        <v>714</v>
      </c>
      <c r="D2344" s="122">
        <v>42891</v>
      </c>
      <c r="E2344" s="123" t="s">
        <v>6054</v>
      </c>
      <c r="F2344" s="123" t="s">
        <v>3</v>
      </c>
      <c r="G2344" s="123">
        <v>1507795</v>
      </c>
      <c r="H2344" s="127"/>
      <c r="I2344" s="131" t="s">
        <v>6055</v>
      </c>
      <c r="J2344" s="127"/>
      <c r="K2344" s="127"/>
      <c r="L2344" s="127"/>
      <c r="M2344" s="127"/>
      <c r="N2344" s="133">
        <v>0</v>
      </c>
      <c r="O2344" s="133">
        <v>460</v>
      </c>
      <c r="P2344" s="127" t="s">
        <v>1369</v>
      </c>
    </row>
    <row r="2345" spans="1:16" ht="51">
      <c r="A2345" s="127">
        <v>591</v>
      </c>
      <c r="B2345" s="127"/>
      <c r="C2345" s="128" t="s">
        <v>862</v>
      </c>
      <c r="D2345" s="122">
        <v>42891</v>
      </c>
      <c r="E2345" s="123" t="s">
        <v>6056</v>
      </c>
      <c r="F2345" s="123" t="s">
        <v>3</v>
      </c>
      <c r="G2345" s="123">
        <v>1507814</v>
      </c>
      <c r="H2345" s="127"/>
      <c r="I2345" s="131" t="s">
        <v>6057</v>
      </c>
      <c r="J2345" s="127"/>
      <c r="K2345" s="127"/>
      <c r="L2345" s="127"/>
      <c r="M2345" s="127"/>
      <c r="N2345" s="133">
        <v>0</v>
      </c>
      <c r="O2345" s="133">
        <v>101</v>
      </c>
      <c r="P2345" s="127" t="s">
        <v>1369</v>
      </c>
    </row>
    <row r="2346" spans="1:16" ht="38.25">
      <c r="A2346" s="127">
        <v>378</v>
      </c>
      <c r="B2346" s="127"/>
      <c r="C2346" s="128" t="s">
        <v>1280</v>
      </c>
      <c r="D2346" s="122">
        <v>42891</v>
      </c>
      <c r="E2346" s="123" t="s">
        <v>6058</v>
      </c>
      <c r="F2346" s="123" t="s">
        <v>3</v>
      </c>
      <c r="G2346" s="123">
        <v>1507836</v>
      </c>
      <c r="H2346" s="127"/>
      <c r="I2346" s="131" t="s">
        <v>6059</v>
      </c>
      <c r="J2346" s="127"/>
      <c r="K2346" s="127"/>
      <c r="L2346" s="127"/>
      <c r="M2346" s="127"/>
      <c r="N2346" s="133">
        <v>0</v>
      </c>
      <c r="O2346" s="133">
        <v>260</v>
      </c>
      <c r="P2346" s="127" t="s">
        <v>1369</v>
      </c>
    </row>
    <row r="2347" spans="1:16" ht="51">
      <c r="A2347" s="127" t="s">
        <v>620</v>
      </c>
      <c r="B2347" s="127"/>
      <c r="C2347" s="128" t="s">
        <v>714</v>
      </c>
      <c r="D2347" s="122">
        <v>42891</v>
      </c>
      <c r="E2347" s="123" t="s">
        <v>6060</v>
      </c>
      <c r="F2347" s="123" t="s">
        <v>3</v>
      </c>
      <c r="G2347" s="123">
        <v>1507837</v>
      </c>
      <c r="H2347" s="127"/>
      <c r="I2347" s="131" t="s">
        <v>6061</v>
      </c>
      <c r="J2347" s="127"/>
      <c r="K2347" s="127"/>
      <c r="L2347" s="127"/>
      <c r="M2347" s="127"/>
      <c r="N2347" s="133">
        <v>0</v>
      </c>
      <c r="O2347" s="133">
        <v>4333</v>
      </c>
      <c r="P2347" s="127" t="s">
        <v>1369</v>
      </c>
    </row>
    <row r="2348" spans="1:16" ht="51">
      <c r="A2348" s="127">
        <v>16</v>
      </c>
      <c r="B2348" s="127"/>
      <c r="C2348" s="128" t="s">
        <v>693</v>
      </c>
      <c r="D2348" s="122">
        <v>42891</v>
      </c>
      <c r="E2348" s="123" t="s">
        <v>6062</v>
      </c>
      <c r="F2348" s="123" t="s">
        <v>3</v>
      </c>
      <c r="G2348" s="123">
        <v>1507852</v>
      </c>
      <c r="H2348" s="127"/>
      <c r="I2348" s="131" t="s">
        <v>6063</v>
      </c>
      <c r="J2348" s="127"/>
      <c r="K2348" s="127"/>
      <c r="L2348" s="127"/>
      <c r="M2348" s="127"/>
      <c r="N2348" s="133">
        <v>0</v>
      </c>
      <c r="O2348" s="133">
        <v>1610</v>
      </c>
      <c r="P2348" s="127" t="s">
        <v>1369</v>
      </c>
    </row>
    <row r="2349" spans="1:16" ht="51">
      <c r="A2349" s="127" t="s">
        <v>620</v>
      </c>
      <c r="B2349" s="127"/>
      <c r="C2349" s="128" t="s">
        <v>714</v>
      </c>
      <c r="D2349" s="122">
        <v>42892</v>
      </c>
      <c r="E2349" s="123" t="s">
        <v>6064</v>
      </c>
      <c r="F2349" s="123" t="s">
        <v>3</v>
      </c>
      <c r="G2349" s="123">
        <v>1508077</v>
      </c>
      <c r="H2349" s="127"/>
      <c r="I2349" s="131" t="s">
        <v>6065</v>
      </c>
      <c r="J2349" s="127"/>
      <c r="K2349" s="127"/>
      <c r="L2349" s="127"/>
      <c r="M2349" s="127"/>
      <c r="N2349" s="133">
        <v>0</v>
      </c>
      <c r="O2349" s="133">
        <v>769.5</v>
      </c>
      <c r="P2349" s="127" t="s">
        <v>1369</v>
      </c>
    </row>
    <row r="2350" spans="1:16" ht="51">
      <c r="A2350" s="127" t="s">
        <v>620</v>
      </c>
      <c r="B2350" s="127"/>
      <c r="C2350" s="128" t="s">
        <v>714</v>
      </c>
      <c r="D2350" s="122">
        <v>42892</v>
      </c>
      <c r="E2350" s="123" t="s">
        <v>6066</v>
      </c>
      <c r="F2350" s="123" t="s">
        <v>3</v>
      </c>
      <c r="G2350" s="123">
        <v>1508078</v>
      </c>
      <c r="H2350" s="127"/>
      <c r="I2350" s="131" t="s">
        <v>6067</v>
      </c>
      <c r="J2350" s="127"/>
      <c r="K2350" s="127"/>
      <c r="L2350" s="127"/>
      <c r="M2350" s="127"/>
      <c r="N2350" s="133">
        <v>0</v>
      </c>
      <c r="O2350" s="133">
        <v>19776.850000000002</v>
      </c>
      <c r="P2350" s="127" t="s">
        <v>1369</v>
      </c>
    </row>
    <row r="2351" spans="1:16" ht="51">
      <c r="A2351" s="127" t="s">
        <v>620</v>
      </c>
      <c r="B2351" s="127"/>
      <c r="C2351" s="128" t="s">
        <v>714</v>
      </c>
      <c r="D2351" s="122">
        <v>42892</v>
      </c>
      <c r="E2351" s="123" t="s">
        <v>6068</v>
      </c>
      <c r="F2351" s="123" t="s">
        <v>3</v>
      </c>
      <c r="G2351" s="123">
        <v>1508011</v>
      </c>
      <c r="H2351" s="127"/>
      <c r="I2351" s="131" t="s">
        <v>6069</v>
      </c>
      <c r="J2351" s="127"/>
      <c r="K2351" s="127"/>
      <c r="L2351" s="127"/>
      <c r="M2351" s="127"/>
      <c r="N2351" s="133">
        <v>0</v>
      </c>
      <c r="O2351" s="133">
        <v>2051.09</v>
      </c>
      <c r="P2351" s="127" t="s">
        <v>1369</v>
      </c>
    </row>
    <row r="2352" spans="1:16" ht="51">
      <c r="A2352" s="127" t="s">
        <v>620</v>
      </c>
      <c r="B2352" s="127"/>
      <c r="C2352" s="128" t="s">
        <v>714</v>
      </c>
      <c r="D2352" s="122">
        <v>42892</v>
      </c>
      <c r="E2352" s="123" t="s">
        <v>6070</v>
      </c>
      <c r="F2352" s="123" t="s">
        <v>3</v>
      </c>
      <c r="G2352" s="123">
        <v>1508027</v>
      </c>
      <c r="H2352" s="127"/>
      <c r="I2352" s="131" t="s">
        <v>6071</v>
      </c>
      <c r="J2352" s="127"/>
      <c r="K2352" s="127"/>
      <c r="L2352" s="127"/>
      <c r="M2352" s="127"/>
      <c r="N2352" s="133">
        <v>0</v>
      </c>
      <c r="O2352" s="133">
        <v>400</v>
      </c>
      <c r="P2352" s="127" t="s">
        <v>1369</v>
      </c>
    </row>
    <row r="2353" spans="1:16" ht="51">
      <c r="A2353" s="127" t="s">
        <v>620</v>
      </c>
      <c r="B2353" s="127"/>
      <c r="C2353" s="128" t="s">
        <v>714</v>
      </c>
      <c r="D2353" s="122">
        <v>42892</v>
      </c>
      <c r="E2353" s="123" t="s">
        <v>6072</v>
      </c>
      <c r="F2353" s="123" t="s">
        <v>3</v>
      </c>
      <c r="G2353" s="123">
        <v>1508102</v>
      </c>
      <c r="H2353" s="127"/>
      <c r="I2353" s="131" t="s">
        <v>6073</v>
      </c>
      <c r="J2353" s="127"/>
      <c r="K2353" s="127"/>
      <c r="L2353" s="127"/>
      <c r="M2353" s="127"/>
      <c r="N2353" s="133">
        <v>0</v>
      </c>
      <c r="O2353" s="133">
        <v>30</v>
      </c>
      <c r="P2353" s="127" t="s">
        <v>1369</v>
      </c>
    </row>
    <row r="2354" spans="1:16" ht="51">
      <c r="A2354" s="127" t="s">
        <v>620</v>
      </c>
      <c r="B2354" s="127"/>
      <c r="C2354" s="128" t="s">
        <v>714</v>
      </c>
      <c r="D2354" s="122">
        <v>42892</v>
      </c>
      <c r="E2354" s="123" t="s">
        <v>6074</v>
      </c>
      <c r="F2354" s="123" t="s">
        <v>3</v>
      </c>
      <c r="G2354" s="123">
        <v>1508103</v>
      </c>
      <c r="H2354" s="127"/>
      <c r="I2354" s="131" t="s">
        <v>6075</v>
      </c>
      <c r="J2354" s="127"/>
      <c r="K2354" s="127"/>
      <c r="L2354" s="127"/>
      <c r="M2354" s="127"/>
      <c r="N2354" s="133">
        <v>0</v>
      </c>
      <c r="O2354" s="133">
        <v>0.27</v>
      </c>
      <c r="P2354" s="127" t="s">
        <v>1369</v>
      </c>
    </row>
    <row r="2355" spans="1:16" ht="51">
      <c r="A2355" s="127" t="s">
        <v>620</v>
      </c>
      <c r="B2355" s="127"/>
      <c r="C2355" s="128" t="s">
        <v>714</v>
      </c>
      <c r="D2355" s="122">
        <v>42892</v>
      </c>
      <c r="E2355" s="123" t="s">
        <v>6076</v>
      </c>
      <c r="F2355" s="123" t="s">
        <v>3</v>
      </c>
      <c r="G2355" s="123">
        <v>1508106</v>
      </c>
      <c r="H2355" s="127"/>
      <c r="I2355" s="131" t="s">
        <v>6077</v>
      </c>
      <c r="J2355" s="127"/>
      <c r="K2355" s="127"/>
      <c r="L2355" s="127"/>
      <c r="M2355" s="127"/>
      <c r="N2355" s="133">
        <v>0</v>
      </c>
      <c r="O2355" s="133">
        <v>1600</v>
      </c>
      <c r="P2355" s="127" t="s">
        <v>1369</v>
      </c>
    </row>
    <row r="2356" spans="1:16" ht="51">
      <c r="A2356" s="127" t="s">
        <v>620</v>
      </c>
      <c r="B2356" s="127"/>
      <c r="C2356" s="128" t="s">
        <v>714</v>
      </c>
      <c r="D2356" s="122">
        <v>42892</v>
      </c>
      <c r="E2356" s="123" t="s">
        <v>6078</v>
      </c>
      <c r="F2356" s="123" t="s">
        <v>3</v>
      </c>
      <c r="G2356" s="123">
        <v>1508108</v>
      </c>
      <c r="H2356" s="127"/>
      <c r="I2356" s="131" t="s">
        <v>5068</v>
      </c>
      <c r="J2356" s="127"/>
      <c r="K2356" s="127"/>
      <c r="L2356" s="127"/>
      <c r="M2356" s="127"/>
      <c r="N2356" s="133">
        <v>0</v>
      </c>
      <c r="O2356" s="133">
        <v>48</v>
      </c>
      <c r="P2356" s="127" t="s">
        <v>1369</v>
      </c>
    </row>
    <row r="2357" spans="1:16" ht="51">
      <c r="A2357" s="127" t="s">
        <v>620</v>
      </c>
      <c r="B2357" s="127"/>
      <c r="C2357" s="128" t="s">
        <v>714</v>
      </c>
      <c r="D2357" s="122">
        <v>42892</v>
      </c>
      <c r="E2357" s="123" t="s">
        <v>6079</v>
      </c>
      <c r="F2357" s="123" t="s">
        <v>3</v>
      </c>
      <c r="G2357" s="123">
        <v>1508119</v>
      </c>
      <c r="H2357" s="127"/>
      <c r="I2357" s="131" t="s">
        <v>6080</v>
      </c>
      <c r="J2357" s="127"/>
      <c r="K2357" s="127"/>
      <c r="L2357" s="127"/>
      <c r="M2357" s="127"/>
      <c r="N2357" s="133">
        <v>0</v>
      </c>
      <c r="O2357" s="133">
        <v>1726</v>
      </c>
      <c r="P2357" s="127" t="s">
        <v>1369</v>
      </c>
    </row>
    <row r="2358" spans="1:16" ht="89.25">
      <c r="A2358" s="127">
        <v>587</v>
      </c>
      <c r="B2358" s="127"/>
      <c r="C2358" s="128" t="s">
        <v>859</v>
      </c>
      <c r="D2358" s="122">
        <v>42892</v>
      </c>
      <c r="E2358" s="123" t="s">
        <v>6081</v>
      </c>
      <c r="F2358" s="123" t="s">
        <v>3</v>
      </c>
      <c r="G2358" s="123">
        <v>1508144</v>
      </c>
      <c r="H2358" s="127"/>
      <c r="I2358" s="131" t="s">
        <v>6082</v>
      </c>
      <c r="J2358" s="127"/>
      <c r="K2358" s="127"/>
      <c r="L2358" s="127"/>
      <c r="M2358" s="127"/>
      <c r="N2358" s="133">
        <v>0</v>
      </c>
      <c r="O2358" s="133">
        <v>360.47</v>
      </c>
      <c r="P2358" s="127" t="s">
        <v>1369</v>
      </c>
    </row>
    <row r="2359" spans="1:16" ht="51">
      <c r="A2359" s="127" t="s">
        <v>620</v>
      </c>
      <c r="B2359" s="127"/>
      <c r="C2359" s="128" t="s">
        <v>714</v>
      </c>
      <c r="D2359" s="122">
        <v>42892</v>
      </c>
      <c r="E2359" s="123" t="s">
        <v>6083</v>
      </c>
      <c r="F2359" s="123" t="s">
        <v>3</v>
      </c>
      <c r="G2359" s="123">
        <v>1508155</v>
      </c>
      <c r="H2359" s="127"/>
      <c r="I2359" s="131" t="s">
        <v>6084</v>
      </c>
      <c r="J2359" s="127"/>
      <c r="K2359" s="127"/>
      <c r="L2359" s="127"/>
      <c r="M2359" s="127"/>
      <c r="N2359" s="133">
        <v>0</v>
      </c>
      <c r="O2359" s="133">
        <v>6063.63</v>
      </c>
      <c r="P2359" s="127" t="s">
        <v>1369</v>
      </c>
    </row>
    <row r="2360" spans="1:16" ht="51">
      <c r="A2360" s="127" t="s">
        <v>620</v>
      </c>
      <c r="B2360" s="127"/>
      <c r="C2360" s="128" t="s">
        <v>714</v>
      </c>
      <c r="D2360" s="122">
        <v>42892</v>
      </c>
      <c r="E2360" s="123" t="s">
        <v>6085</v>
      </c>
      <c r="F2360" s="123" t="s">
        <v>3</v>
      </c>
      <c r="G2360" s="123">
        <v>1508182</v>
      </c>
      <c r="H2360" s="127"/>
      <c r="I2360" s="131" t="s">
        <v>6086</v>
      </c>
      <c r="J2360" s="127"/>
      <c r="K2360" s="127"/>
      <c r="L2360" s="127"/>
      <c r="M2360" s="127"/>
      <c r="N2360" s="133">
        <v>0</v>
      </c>
      <c r="O2360" s="133">
        <v>1532.1000000000001</v>
      </c>
      <c r="P2360" s="127" t="s">
        <v>1369</v>
      </c>
    </row>
    <row r="2361" spans="1:16" ht="38.25">
      <c r="A2361" s="127">
        <v>290</v>
      </c>
      <c r="B2361" s="127"/>
      <c r="C2361" s="128" t="s">
        <v>794</v>
      </c>
      <c r="D2361" s="122">
        <v>42892</v>
      </c>
      <c r="E2361" s="123" t="s">
        <v>6087</v>
      </c>
      <c r="F2361" s="123" t="s">
        <v>3</v>
      </c>
      <c r="G2361" s="123">
        <v>1508200</v>
      </c>
      <c r="H2361" s="127"/>
      <c r="I2361" s="131" t="s">
        <v>6088</v>
      </c>
      <c r="J2361" s="127"/>
      <c r="K2361" s="127"/>
      <c r="L2361" s="127"/>
      <c r="M2361" s="127"/>
      <c r="N2361" s="133">
        <v>0</v>
      </c>
      <c r="O2361" s="133">
        <v>361</v>
      </c>
      <c r="P2361" s="127" t="s">
        <v>1369</v>
      </c>
    </row>
    <row r="2362" spans="1:16" ht="38.25">
      <c r="A2362" s="127">
        <v>20</v>
      </c>
      <c r="B2362" s="127"/>
      <c r="C2362" s="128" t="s">
        <v>694</v>
      </c>
      <c r="D2362" s="122">
        <v>42892</v>
      </c>
      <c r="E2362" s="123" t="s">
        <v>6089</v>
      </c>
      <c r="F2362" s="123" t="s">
        <v>3</v>
      </c>
      <c r="G2362" s="123">
        <v>1508209</v>
      </c>
      <c r="H2362" s="127"/>
      <c r="I2362" s="131" t="s">
        <v>6090</v>
      </c>
      <c r="J2362" s="127"/>
      <c r="K2362" s="127"/>
      <c r="L2362" s="127"/>
      <c r="M2362" s="127"/>
      <c r="N2362" s="133">
        <v>0</v>
      </c>
      <c r="O2362" s="133">
        <v>232.5</v>
      </c>
      <c r="P2362" s="127" t="s">
        <v>1369</v>
      </c>
    </row>
    <row r="2363" spans="1:16" ht="51">
      <c r="A2363" s="127" t="s">
        <v>620</v>
      </c>
      <c r="B2363" s="127"/>
      <c r="C2363" s="128" t="s">
        <v>714</v>
      </c>
      <c r="D2363" s="122">
        <v>42892</v>
      </c>
      <c r="E2363" s="123" t="s">
        <v>6091</v>
      </c>
      <c r="F2363" s="123" t="s">
        <v>3</v>
      </c>
      <c r="G2363" s="123">
        <v>1508232</v>
      </c>
      <c r="H2363" s="127"/>
      <c r="I2363" s="131" t="s">
        <v>6092</v>
      </c>
      <c r="J2363" s="127"/>
      <c r="K2363" s="127"/>
      <c r="L2363" s="127"/>
      <c r="M2363" s="127"/>
      <c r="N2363" s="133">
        <v>0</v>
      </c>
      <c r="O2363" s="133">
        <v>4750</v>
      </c>
      <c r="P2363" s="127" t="s">
        <v>1369</v>
      </c>
    </row>
    <row r="2364" spans="1:16" ht="51">
      <c r="A2364" s="127" t="s">
        <v>620</v>
      </c>
      <c r="B2364" s="127"/>
      <c r="C2364" s="128" t="s">
        <v>714</v>
      </c>
      <c r="D2364" s="122">
        <v>42892</v>
      </c>
      <c r="E2364" s="123" t="s">
        <v>6093</v>
      </c>
      <c r="F2364" s="123" t="s">
        <v>3</v>
      </c>
      <c r="G2364" s="123">
        <v>1508233</v>
      </c>
      <c r="H2364" s="127"/>
      <c r="I2364" s="131" t="s">
        <v>2425</v>
      </c>
      <c r="J2364" s="127"/>
      <c r="K2364" s="127"/>
      <c r="L2364" s="127"/>
      <c r="M2364" s="127"/>
      <c r="N2364" s="133">
        <v>0</v>
      </c>
      <c r="O2364" s="133">
        <v>1018</v>
      </c>
      <c r="P2364" s="127" t="s">
        <v>1369</v>
      </c>
    </row>
    <row r="2365" spans="1:16" ht="51">
      <c r="A2365" s="127">
        <v>20</v>
      </c>
      <c r="B2365" s="127"/>
      <c r="C2365" s="128" t="s">
        <v>694</v>
      </c>
      <c r="D2365" s="122">
        <v>42892</v>
      </c>
      <c r="E2365" s="123" t="s">
        <v>6094</v>
      </c>
      <c r="F2365" s="123" t="s">
        <v>3</v>
      </c>
      <c r="G2365" s="123">
        <v>1508245</v>
      </c>
      <c r="H2365" s="127"/>
      <c r="I2365" s="131" t="s">
        <v>6095</v>
      </c>
      <c r="J2365" s="127"/>
      <c r="K2365" s="127"/>
      <c r="L2365" s="127"/>
      <c r="M2365" s="127"/>
      <c r="N2365" s="133">
        <v>0</v>
      </c>
      <c r="O2365" s="133">
        <v>17</v>
      </c>
      <c r="P2365" s="127" t="s">
        <v>1369</v>
      </c>
    </row>
    <row r="2366" spans="1:16" ht="51">
      <c r="A2366" s="127" t="s">
        <v>620</v>
      </c>
      <c r="B2366" s="127"/>
      <c r="C2366" s="128" t="s">
        <v>714</v>
      </c>
      <c r="D2366" s="122">
        <v>42892</v>
      </c>
      <c r="E2366" s="123" t="s">
        <v>6096</v>
      </c>
      <c r="F2366" s="123" t="s">
        <v>3</v>
      </c>
      <c r="G2366" s="123">
        <v>1508285</v>
      </c>
      <c r="H2366" s="127"/>
      <c r="I2366" s="131" t="s">
        <v>6097</v>
      </c>
      <c r="J2366" s="127"/>
      <c r="K2366" s="127"/>
      <c r="L2366" s="127"/>
      <c r="M2366" s="127"/>
      <c r="N2366" s="133">
        <v>0</v>
      </c>
      <c r="O2366" s="133">
        <v>609.73</v>
      </c>
      <c r="P2366" s="127" t="s">
        <v>1369</v>
      </c>
    </row>
    <row r="2367" spans="1:16" ht="38.25">
      <c r="A2367" s="127">
        <v>20</v>
      </c>
      <c r="B2367" s="127"/>
      <c r="C2367" s="128" t="s">
        <v>694</v>
      </c>
      <c r="D2367" s="122">
        <v>42892</v>
      </c>
      <c r="E2367" s="123" t="s">
        <v>6098</v>
      </c>
      <c r="F2367" s="123" t="s">
        <v>3</v>
      </c>
      <c r="G2367" s="123">
        <v>1508289</v>
      </c>
      <c r="H2367" s="127"/>
      <c r="I2367" s="131" t="s">
        <v>6099</v>
      </c>
      <c r="J2367" s="127"/>
      <c r="K2367" s="127"/>
      <c r="L2367" s="127"/>
      <c r="M2367" s="127"/>
      <c r="N2367" s="133">
        <v>0</v>
      </c>
      <c r="O2367" s="133">
        <v>169.20000000000002</v>
      </c>
      <c r="P2367" s="127" t="s">
        <v>1369</v>
      </c>
    </row>
    <row r="2368" spans="1:16" ht="51">
      <c r="A2368" s="127">
        <v>212</v>
      </c>
      <c r="B2368" s="127"/>
      <c r="C2368" s="128" t="s">
        <v>762</v>
      </c>
      <c r="D2368" s="122">
        <v>42893</v>
      </c>
      <c r="E2368" s="123" t="s">
        <v>6100</v>
      </c>
      <c r="F2368" s="123" t="s">
        <v>3</v>
      </c>
      <c r="G2368" s="123">
        <v>1508457</v>
      </c>
      <c r="H2368" s="127"/>
      <c r="I2368" s="131" t="s">
        <v>6101</v>
      </c>
      <c r="J2368" s="127"/>
      <c r="K2368" s="127"/>
      <c r="L2368" s="127"/>
      <c r="M2368" s="127"/>
      <c r="N2368" s="133">
        <v>0</v>
      </c>
      <c r="O2368" s="133">
        <v>24</v>
      </c>
      <c r="P2368" s="127" t="s">
        <v>1369</v>
      </c>
    </row>
    <row r="2369" spans="1:16" ht="51">
      <c r="A2369" s="127">
        <v>680</v>
      </c>
      <c r="B2369" s="127"/>
      <c r="C2369" s="128" t="s">
        <v>867</v>
      </c>
      <c r="D2369" s="122">
        <v>42893</v>
      </c>
      <c r="E2369" s="123" t="s">
        <v>6102</v>
      </c>
      <c r="F2369" s="123" t="s">
        <v>3</v>
      </c>
      <c r="G2369" s="123">
        <v>1508474</v>
      </c>
      <c r="H2369" s="127"/>
      <c r="I2369" s="131" t="s">
        <v>6103</v>
      </c>
      <c r="J2369" s="127"/>
      <c r="K2369" s="127"/>
      <c r="L2369" s="127"/>
      <c r="M2369" s="127"/>
      <c r="N2369" s="133">
        <v>0</v>
      </c>
      <c r="O2369" s="133">
        <v>1094.5</v>
      </c>
      <c r="P2369" s="127" t="s">
        <v>1369</v>
      </c>
    </row>
    <row r="2370" spans="1:16" ht="51">
      <c r="A2370" s="127">
        <v>132</v>
      </c>
      <c r="B2370" s="127"/>
      <c r="C2370" s="128" t="s">
        <v>729</v>
      </c>
      <c r="D2370" s="122">
        <v>42893</v>
      </c>
      <c r="E2370" s="123" t="s">
        <v>6104</v>
      </c>
      <c r="F2370" s="123" t="s">
        <v>3</v>
      </c>
      <c r="G2370" s="123">
        <v>1508442</v>
      </c>
      <c r="H2370" s="127"/>
      <c r="I2370" s="131" t="s">
        <v>6105</v>
      </c>
      <c r="J2370" s="127"/>
      <c r="K2370" s="127"/>
      <c r="L2370" s="127"/>
      <c r="M2370" s="127"/>
      <c r="N2370" s="133">
        <v>0</v>
      </c>
      <c r="O2370" s="133">
        <v>0.05</v>
      </c>
      <c r="P2370" s="127" t="s">
        <v>1369</v>
      </c>
    </row>
    <row r="2371" spans="1:16" ht="51">
      <c r="A2371" s="127" t="s">
        <v>620</v>
      </c>
      <c r="B2371" s="127"/>
      <c r="C2371" s="128" t="s">
        <v>714</v>
      </c>
      <c r="D2371" s="122">
        <v>42893</v>
      </c>
      <c r="E2371" s="123" t="s">
        <v>6106</v>
      </c>
      <c r="F2371" s="123" t="s">
        <v>3</v>
      </c>
      <c r="G2371" s="123">
        <v>1508570</v>
      </c>
      <c r="H2371" s="127"/>
      <c r="I2371" s="131" t="s">
        <v>5107</v>
      </c>
      <c r="J2371" s="127"/>
      <c r="K2371" s="127"/>
      <c r="L2371" s="127"/>
      <c r="M2371" s="127"/>
      <c r="N2371" s="133">
        <v>0</v>
      </c>
      <c r="O2371" s="133">
        <v>1968.57</v>
      </c>
      <c r="P2371" s="127" t="s">
        <v>1369</v>
      </c>
    </row>
    <row r="2372" spans="1:16" ht="51">
      <c r="A2372" s="127" t="s">
        <v>620</v>
      </c>
      <c r="B2372" s="127"/>
      <c r="C2372" s="128" t="s">
        <v>714</v>
      </c>
      <c r="D2372" s="122">
        <v>42893</v>
      </c>
      <c r="E2372" s="123" t="s">
        <v>6107</v>
      </c>
      <c r="F2372" s="123" t="s">
        <v>3</v>
      </c>
      <c r="G2372" s="123">
        <v>1508577</v>
      </c>
      <c r="H2372" s="127"/>
      <c r="I2372" s="131" t="s">
        <v>1322</v>
      </c>
      <c r="J2372" s="127"/>
      <c r="K2372" s="127"/>
      <c r="L2372" s="127"/>
      <c r="M2372" s="127"/>
      <c r="N2372" s="133">
        <v>0</v>
      </c>
      <c r="O2372" s="133">
        <v>1500</v>
      </c>
      <c r="P2372" s="127" t="s">
        <v>1369</v>
      </c>
    </row>
    <row r="2373" spans="1:16" ht="51">
      <c r="A2373" s="127" t="s">
        <v>620</v>
      </c>
      <c r="B2373" s="127"/>
      <c r="C2373" s="128" t="s">
        <v>714</v>
      </c>
      <c r="D2373" s="122">
        <v>42893</v>
      </c>
      <c r="E2373" s="123" t="s">
        <v>6108</v>
      </c>
      <c r="F2373" s="123" t="s">
        <v>3</v>
      </c>
      <c r="G2373" s="123">
        <v>1508610</v>
      </c>
      <c r="H2373" s="127"/>
      <c r="I2373" s="131" t="s">
        <v>6109</v>
      </c>
      <c r="J2373" s="127"/>
      <c r="K2373" s="127"/>
      <c r="L2373" s="127"/>
      <c r="M2373" s="127"/>
      <c r="N2373" s="133">
        <v>0</v>
      </c>
      <c r="O2373" s="133">
        <v>38140.270000000004</v>
      </c>
      <c r="P2373" s="127" t="s">
        <v>1369</v>
      </c>
    </row>
    <row r="2374" spans="1:16" ht="51">
      <c r="A2374" s="127">
        <v>591</v>
      </c>
      <c r="B2374" s="127"/>
      <c r="C2374" s="128" t="s">
        <v>862</v>
      </c>
      <c r="D2374" s="122">
        <v>42893</v>
      </c>
      <c r="E2374" s="123" t="s">
        <v>6110</v>
      </c>
      <c r="F2374" s="123" t="s">
        <v>3</v>
      </c>
      <c r="G2374" s="123">
        <v>1508633</v>
      </c>
      <c r="H2374" s="127"/>
      <c r="I2374" s="131" t="s">
        <v>6111</v>
      </c>
      <c r="J2374" s="127"/>
      <c r="K2374" s="127"/>
      <c r="L2374" s="127"/>
      <c r="M2374" s="127"/>
      <c r="N2374" s="133">
        <v>0</v>
      </c>
      <c r="O2374" s="133">
        <v>53</v>
      </c>
      <c r="P2374" s="127" t="s">
        <v>1369</v>
      </c>
    </row>
    <row r="2375" spans="1:16" ht="51">
      <c r="A2375" s="127">
        <v>591</v>
      </c>
      <c r="B2375" s="127"/>
      <c r="C2375" s="128" t="s">
        <v>862</v>
      </c>
      <c r="D2375" s="122">
        <v>42893</v>
      </c>
      <c r="E2375" s="123" t="s">
        <v>6112</v>
      </c>
      <c r="F2375" s="123" t="s">
        <v>3</v>
      </c>
      <c r="G2375" s="123">
        <v>1508636</v>
      </c>
      <c r="H2375" s="127"/>
      <c r="I2375" s="131" t="s">
        <v>6113</v>
      </c>
      <c r="J2375" s="127"/>
      <c r="K2375" s="127"/>
      <c r="L2375" s="127"/>
      <c r="M2375" s="127"/>
      <c r="N2375" s="133">
        <v>0</v>
      </c>
      <c r="O2375" s="133">
        <v>38</v>
      </c>
      <c r="P2375" s="127" t="s">
        <v>1369</v>
      </c>
    </row>
    <row r="2376" spans="1:16" ht="51">
      <c r="A2376" s="127">
        <v>591</v>
      </c>
      <c r="B2376" s="127"/>
      <c r="C2376" s="128" t="s">
        <v>862</v>
      </c>
      <c r="D2376" s="122">
        <v>42893</v>
      </c>
      <c r="E2376" s="123" t="s">
        <v>6114</v>
      </c>
      <c r="F2376" s="123" t="s">
        <v>3</v>
      </c>
      <c r="G2376" s="123">
        <v>1508655</v>
      </c>
      <c r="H2376" s="127"/>
      <c r="I2376" s="131" t="s">
        <v>6115</v>
      </c>
      <c r="J2376" s="127"/>
      <c r="K2376" s="127"/>
      <c r="L2376" s="127"/>
      <c r="M2376" s="127"/>
      <c r="N2376" s="133">
        <v>0</v>
      </c>
      <c r="O2376" s="133">
        <v>53</v>
      </c>
      <c r="P2376" s="127" t="s">
        <v>1369</v>
      </c>
    </row>
    <row r="2377" spans="1:16" ht="51">
      <c r="A2377" s="127">
        <v>591</v>
      </c>
      <c r="B2377" s="127"/>
      <c r="C2377" s="128" t="s">
        <v>862</v>
      </c>
      <c r="D2377" s="122">
        <v>42893</v>
      </c>
      <c r="E2377" s="123" t="s">
        <v>6116</v>
      </c>
      <c r="F2377" s="123" t="s">
        <v>3</v>
      </c>
      <c r="G2377" s="123">
        <v>1508659</v>
      </c>
      <c r="H2377" s="127"/>
      <c r="I2377" s="131" t="s">
        <v>6117</v>
      </c>
      <c r="J2377" s="127"/>
      <c r="K2377" s="127"/>
      <c r="L2377" s="127"/>
      <c r="M2377" s="127"/>
      <c r="N2377" s="133">
        <v>0</v>
      </c>
      <c r="O2377" s="133">
        <v>38</v>
      </c>
      <c r="P2377" s="127" t="s">
        <v>1369</v>
      </c>
    </row>
    <row r="2378" spans="1:16" ht="51">
      <c r="A2378" s="127">
        <v>591</v>
      </c>
      <c r="B2378" s="127"/>
      <c r="C2378" s="128" t="s">
        <v>862</v>
      </c>
      <c r="D2378" s="122">
        <v>42893</v>
      </c>
      <c r="E2378" s="123" t="s">
        <v>6118</v>
      </c>
      <c r="F2378" s="123" t="s">
        <v>3</v>
      </c>
      <c r="G2378" s="123">
        <v>1508660</v>
      </c>
      <c r="H2378" s="127"/>
      <c r="I2378" s="131" t="s">
        <v>6119</v>
      </c>
      <c r="J2378" s="127"/>
      <c r="K2378" s="127"/>
      <c r="L2378" s="127"/>
      <c r="M2378" s="127"/>
      <c r="N2378" s="133">
        <v>0</v>
      </c>
      <c r="O2378" s="133">
        <v>38</v>
      </c>
      <c r="P2378" s="127" t="s">
        <v>1369</v>
      </c>
    </row>
    <row r="2379" spans="1:16" ht="51">
      <c r="A2379" s="127">
        <v>591</v>
      </c>
      <c r="B2379" s="127"/>
      <c r="C2379" s="128" t="s">
        <v>862</v>
      </c>
      <c r="D2379" s="122">
        <v>42893</v>
      </c>
      <c r="E2379" s="123" t="s">
        <v>6120</v>
      </c>
      <c r="F2379" s="123" t="s">
        <v>3</v>
      </c>
      <c r="G2379" s="123">
        <v>1508661</v>
      </c>
      <c r="H2379" s="127"/>
      <c r="I2379" s="131" t="s">
        <v>6121</v>
      </c>
      <c r="J2379" s="127"/>
      <c r="K2379" s="127"/>
      <c r="L2379" s="127"/>
      <c r="M2379" s="127"/>
      <c r="N2379" s="133">
        <v>0</v>
      </c>
      <c r="O2379" s="133">
        <v>53</v>
      </c>
      <c r="P2379" s="127" t="s">
        <v>1369</v>
      </c>
    </row>
    <row r="2380" spans="1:16" ht="51">
      <c r="A2380" s="127">
        <v>41</v>
      </c>
      <c r="B2380" s="127"/>
      <c r="C2380" s="128" t="s">
        <v>698</v>
      </c>
      <c r="D2380" s="122">
        <v>42894</v>
      </c>
      <c r="E2380" s="123" t="s">
        <v>6122</v>
      </c>
      <c r="F2380" s="123" t="s">
        <v>3</v>
      </c>
      <c r="G2380" s="123">
        <v>1508818</v>
      </c>
      <c r="H2380" s="127"/>
      <c r="I2380" s="131" t="s">
        <v>6123</v>
      </c>
      <c r="J2380" s="127"/>
      <c r="K2380" s="127"/>
      <c r="L2380" s="127"/>
      <c r="M2380" s="127"/>
      <c r="N2380" s="133">
        <v>0</v>
      </c>
      <c r="O2380" s="133">
        <v>500</v>
      </c>
      <c r="P2380" s="127" t="s">
        <v>1369</v>
      </c>
    </row>
    <row r="2381" spans="1:16" ht="51">
      <c r="A2381" s="127" t="s">
        <v>620</v>
      </c>
      <c r="B2381" s="127"/>
      <c r="C2381" s="128" t="s">
        <v>714</v>
      </c>
      <c r="D2381" s="122">
        <v>42894</v>
      </c>
      <c r="E2381" s="123" t="s">
        <v>6124</v>
      </c>
      <c r="F2381" s="123" t="s">
        <v>3</v>
      </c>
      <c r="G2381" s="123">
        <v>1508851</v>
      </c>
      <c r="H2381" s="127"/>
      <c r="I2381" s="131" t="s">
        <v>6125</v>
      </c>
      <c r="J2381" s="127"/>
      <c r="K2381" s="127"/>
      <c r="L2381" s="127"/>
      <c r="M2381" s="127"/>
      <c r="N2381" s="133">
        <v>0</v>
      </c>
      <c r="O2381" s="133">
        <v>96.460000000000008</v>
      </c>
      <c r="P2381" s="127" t="s">
        <v>1369</v>
      </c>
    </row>
    <row r="2382" spans="1:16" ht="51">
      <c r="A2382" s="127">
        <v>591</v>
      </c>
      <c r="B2382" s="127"/>
      <c r="C2382" s="128" t="s">
        <v>862</v>
      </c>
      <c r="D2382" s="122">
        <v>42894</v>
      </c>
      <c r="E2382" s="123" t="s">
        <v>6126</v>
      </c>
      <c r="F2382" s="123" t="s">
        <v>3</v>
      </c>
      <c r="G2382" s="123">
        <v>1508913</v>
      </c>
      <c r="H2382" s="127"/>
      <c r="I2382" s="131" t="s">
        <v>6127</v>
      </c>
      <c r="J2382" s="127"/>
      <c r="K2382" s="127"/>
      <c r="L2382" s="127"/>
      <c r="M2382" s="127"/>
      <c r="N2382" s="133">
        <v>0</v>
      </c>
      <c r="O2382" s="133">
        <v>45</v>
      </c>
      <c r="P2382" s="127" t="s">
        <v>1369</v>
      </c>
    </row>
    <row r="2383" spans="1:16" ht="51">
      <c r="A2383" s="127">
        <v>591</v>
      </c>
      <c r="B2383" s="127"/>
      <c r="C2383" s="128" t="s">
        <v>862</v>
      </c>
      <c r="D2383" s="122">
        <v>42894</v>
      </c>
      <c r="E2383" s="123" t="s">
        <v>6128</v>
      </c>
      <c r="F2383" s="123" t="s">
        <v>3</v>
      </c>
      <c r="G2383" s="123">
        <v>1508915</v>
      </c>
      <c r="H2383" s="127"/>
      <c r="I2383" s="131" t="s">
        <v>6127</v>
      </c>
      <c r="J2383" s="127"/>
      <c r="K2383" s="127"/>
      <c r="L2383" s="127"/>
      <c r="M2383" s="127"/>
      <c r="N2383" s="133">
        <v>0</v>
      </c>
      <c r="O2383" s="133">
        <v>43</v>
      </c>
      <c r="P2383" s="127" t="s">
        <v>1369</v>
      </c>
    </row>
    <row r="2384" spans="1:16" ht="51">
      <c r="A2384" s="127" t="s">
        <v>620</v>
      </c>
      <c r="B2384" s="127"/>
      <c r="C2384" s="128" t="s">
        <v>714</v>
      </c>
      <c r="D2384" s="122">
        <v>42894</v>
      </c>
      <c r="E2384" s="123" t="s">
        <v>6129</v>
      </c>
      <c r="F2384" s="123" t="s">
        <v>3</v>
      </c>
      <c r="G2384" s="123">
        <v>1508925</v>
      </c>
      <c r="H2384" s="127"/>
      <c r="I2384" s="131" t="s">
        <v>6130</v>
      </c>
      <c r="J2384" s="127"/>
      <c r="K2384" s="127"/>
      <c r="L2384" s="127"/>
      <c r="M2384" s="127"/>
      <c r="N2384" s="133">
        <v>0</v>
      </c>
      <c r="O2384" s="133">
        <v>72.5</v>
      </c>
      <c r="P2384" s="127" t="s">
        <v>1369</v>
      </c>
    </row>
    <row r="2385" spans="1:16" ht="38.25">
      <c r="A2385" s="127">
        <v>20</v>
      </c>
      <c r="B2385" s="127"/>
      <c r="C2385" s="128" t="s">
        <v>694</v>
      </c>
      <c r="D2385" s="122">
        <v>42894</v>
      </c>
      <c r="E2385" s="123" t="s">
        <v>6131</v>
      </c>
      <c r="F2385" s="123" t="s">
        <v>3</v>
      </c>
      <c r="G2385" s="123">
        <v>1508948</v>
      </c>
      <c r="H2385" s="127"/>
      <c r="I2385" s="131" t="s">
        <v>6132</v>
      </c>
      <c r="J2385" s="127"/>
      <c r="K2385" s="127"/>
      <c r="L2385" s="127"/>
      <c r="M2385" s="127"/>
      <c r="N2385" s="133">
        <v>0</v>
      </c>
      <c r="O2385" s="133">
        <v>555.16999999999996</v>
      </c>
      <c r="P2385" s="127" t="s">
        <v>1369</v>
      </c>
    </row>
    <row r="2386" spans="1:16" ht="51">
      <c r="A2386" s="127" t="s">
        <v>620</v>
      </c>
      <c r="B2386" s="127"/>
      <c r="C2386" s="128" t="s">
        <v>714</v>
      </c>
      <c r="D2386" s="122">
        <v>42894</v>
      </c>
      <c r="E2386" s="123" t="s">
        <v>6133</v>
      </c>
      <c r="F2386" s="123" t="s">
        <v>3</v>
      </c>
      <c r="G2386" s="123">
        <v>1508998</v>
      </c>
      <c r="H2386" s="127"/>
      <c r="I2386" s="131" t="s">
        <v>6134</v>
      </c>
      <c r="J2386" s="127"/>
      <c r="K2386" s="127"/>
      <c r="L2386" s="127"/>
      <c r="M2386" s="127"/>
      <c r="N2386" s="133">
        <v>0</v>
      </c>
      <c r="O2386" s="133">
        <v>4458.2</v>
      </c>
      <c r="P2386" s="127" t="s">
        <v>1369</v>
      </c>
    </row>
    <row r="2387" spans="1:16" ht="51">
      <c r="A2387" s="127" t="s">
        <v>620</v>
      </c>
      <c r="B2387" s="127"/>
      <c r="C2387" s="128" t="s">
        <v>714</v>
      </c>
      <c r="D2387" s="122">
        <v>42894</v>
      </c>
      <c r="E2387" s="123" t="s">
        <v>6135</v>
      </c>
      <c r="F2387" s="123" t="s">
        <v>3</v>
      </c>
      <c r="G2387" s="123">
        <v>1509002</v>
      </c>
      <c r="H2387" s="127"/>
      <c r="I2387" s="131" t="s">
        <v>6136</v>
      </c>
      <c r="J2387" s="127"/>
      <c r="K2387" s="127"/>
      <c r="L2387" s="127"/>
      <c r="M2387" s="127"/>
      <c r="N2387" s="133">
        <v>0</v>
      </c>
      <c r="O2387" s="133">
        <v>5916.52</v>
      </c>
      <c r="P2387" s="127" t="s">
        <v>14401</v>
      </c>
    </row>
    <row r="2388" spans="1:16" ht="51">
      <c r="A2388" s="127" t="s">
        <v>620</v>
      </c>
      <c r="B2388" s="127"/>
      <c r="C2388" s="128" t="s">
        <v>714</v>
      </c>
      <c r="D2388" s="122">
        <v>42894</v>
      </c>
      <c r="E2388" s="123" t="s">
        <v>6137</v>
      </c>
      <c r="F2388" s="123" t="s">
        <v>3</v>
      </c>
      <c r="G2388" s="123">
        <v>1509022</v>
      </c>
      <c r="H2388" s="127"/>
      <c r="I2388" s="131" t="s">
        <v>6138</v>
      </c>
      <c r="J2388" s="127"/>
      <c r="K2388" s="127"/>
      <c r="L2388" s="127"/>
      <c r="M2388" s="127"/>
      <c r="N2388" s="133">
        <v>0</v>
      </c>
      <c r="O2388" s="133">
        <v>8.36</v>
      </c>
      <c r="P2388" s="127" t="s">
        <v>1369</v>
      </c>
    </row>
    <row r="2389" spans="1:16" ht="51">
      <c r="A2389" s="127" t="s">
        <v>620</v>
      </c>
      <c r="B2389" s="127"/>
      <c r="C2389" s="128" t="s">
        <v>714</v>
      </c>
      <c r="D2389" s="122">
        <v>42894</v>
      </c>
      <c r="E2389" s="123" t="s">
        <v>6139</v>
      </c>
      <c r="F2389" s="123" t="s">
        <v>3</v>
      </c>
      <c r="G2389" s="123">
        <v>1509024</v>
      </c>
      <c r="H2389" s="127"/>
      <c r="I2389" s="131" t="s">
        <v>6140</v>
      </c>
      <c r="J2389" s="127"/>
      <c r="K2389" s="127"/>
      <c r="L2389" s="127"/>
      <c r="M2389" s="127"/>
      <c r="N2389" s="133">
        <v>0</v>
      </c>
      <c r="O2389" s="133">
        <v>8.73</v>
      </c>
      <c r="P2389" s="127" t="s">
        <v>1369</v>
      </c>
    </row>
    <row r="2390" spans="1:16" ht="51">
      <c r="A2390" s="127" t="s">
        <v>620</v>
      </c>
      <c r="B2390" s="127"/>
      <c r="C2390" s="128" t="s">
        <v>714</v>
      </c>
      <c r="D2390" s="122">
        <v>42894</v>
      </c>
      <c r="E2390" s="123" t="s">
        <v>6141</v>
      </c>
      <c r="F2390" s="123" t="s">
        <v>3</v>
      </c>
      <c r="G2390" s="123">
        <v>1509050</v>
      </c>
      <c r="H2390" s="127"/>
      <c r="I2390" s="131" t="s">
        <v>6142</v>
      </c>
      <c r="J2390" s="127"/>
      <c r="K2390" s="127"/>
      <c r="L2390" s="127"/>
      <c r="M2390" s="127"/>
      <c r="N2390" s="133">
        <v>0</v>
      </c>
      <c r="O2390" s="133">
        <v>55000</v>
      </c>
      <c r="P2390" s="127" t="s">
        <v>1369</v>
      </c>
    </row>
    <row r="2391" spans="1:16" ht="51">
      <c r="A2391" s="127">
        <v>266</v>
      </c>
      <c r="B2391" s="127"/>
      <c r="C2391" s="128" t="s">
        <v>782</v>
      </c>
      <c r="D2391" s="122">
        <v>42894</v>
      </c>
      <c r="E2391" s="123" t="s">
        <v>6143</v>
      </c>
      <c r="F2391" s="123" t="s">
        <v>3</v>
      </c>
      <c r="G2391" s="123">
        <v>1509051</v>
      </c>
      <c r="H2391" s="127"/>
      <c r="I2391" s="131" t="s">
        <v>6144</v>
      </c>
      <c r="J2391" s="127"/>
      <c r="K2391" s="127"/>
      <c r="L2391" s="127"/>
      <c r="M2391" s="127"/>
      <c r="N2391" s="133">
        <v>0</v>
      </c>
      <c r="O2391" s="133">
        <v>6081.3</v>
      </c>
      <c r="P2391" s="127" t="s">
        <v>1369</v>
      </c>
    </row>
    <row r="2392" spans="1:16" ht="63.75">
      <c r="A2392" s="127">
        <v>574</v>
      </c>
      <c r="B2392" s="127"/>
      <c r="C2392" s="128" t="s">
        <v>851</v>
      </c>
      <c r="D2392" s="122">
        <v>42895</v>
      </c>
      <c r="E2392" s="123" t="s">
        <v>6145</v>
      </c>
      <c r="F2392" s="123" t="s">
        <v>3</v>
      </c>
      <c r="G2392" s="123">
        <v>1509201</v>
      </c>
      <c r="H2392" s="127"/>
      <c r="I2392" s="131" t="s">
        <v>6146</v>
      </c>
      <c r="J2392" s="127"/>
      <c r="K2392" s="127"/>
      <c r="L2392" s="127"/>
      <c r="M2392" s="127"/>
      <c r="N2392" s="133">
        <v>0</v>
      </c>
      <c r="O2392" s="133">
        <v>288900</v>
      </c>
      <c r="P2392" s="127" t="s">
        <v>1369</v>
      </c>
    </row>
    <row r="2393" spans="1:16" ht="63.75">
      <c r="A2393" s="127">
        <v>682</v>
      </c>
      <c r="B2393" s="127"/>
      <c r="C2393" s="128" t="s">
        <v>868</v>
      </c>
      <c r="D2393" s="122">
        <v>42895</v>
      </c>
      <c r="E2393" s="123" t="s">
        <v>6147</v>
      </c>
      <c r="F2393" s="123" t="s">
        <v>3</v>
      </c>
      <c r="G2393" s="123">
        <v>1509316</v>
      </c>
      <c r="H2393" s="127"/>
      <c r="I2393" s="131" t="s">
        <v>6148</v>
      </c>
      <c r="J2393" s="127"/>
      <c r="K2393" s="127"/>
      <c r="L2393" s="127"/>
      <c r="M2393" s="127"/>
      <c r="N2393" s="133">
        <v>0</v>
      </c>
      <c r="O2393" s="133">
        <v>175.77</v>
      </c>
      <c r="P2393" s="127" t="s">
        <v>1369</v>
      </c>
    </row>
    <row r="2394" spans="1:16" ht="38.25">
      <c r="A2394" s="127">
        <v>20</v>
      </c>
      <c r="B2394" s="127"/>
      <c r="C2394" s="128" t="s">
        <v>694</v>
      </c>
      <c r="D2394" s="122">
        <v>42895</v>
      </c>
      <c r="E2394" s="123" t="s">
        <v>6149</v>
      </c>
      <c r="F2394" s="123" t="s">
        <v>3</v>
      </c>
      <c r="G2394" s="123">
        <v>1509174</v>
      </c>
      <c r="H2394" s="127"/>
      <c r="I2394" s="131" t="s">
        <v>6150</v>
      </c>
      <c r="J2394" s="127"/>
      <c r="K2394" s="127"/>
      <c r="L2394" s="127"/>
      <c r="M2394" s="127"/>
      <c r="N2394" s="133">
        <v>0</v>
      </c>
      <c r="O2394" s="133">
        <v>49</v>
      </c>
      <c r="P2394" s="127" t="s">
        <v>1369</v>
      </c>
    </row>
    <row r="2395" spans="1:16" ht="51">
      <c r="A2395" s="127" t="s">
        <v>620</v>
      </c>
      <c r="B2395" s="127"/>
      <c r="C2395" s="128" t="s">
        <v>714</v>
      </c>
      <c r="D2395" s="122">
        <v>42895</v>
      </c>
      <c r="E2395" s="123" t="s">
        <v>6151</v>
      </c>
      <c r="F2395" s="123" t="s">
        <v>3</v>
      </c>
      <c r="G2395" s="123">
        <v>1509202</v>
      </c>
      <c r="H2395" s="127"/>
      <c r="I2395" s="131" t="s">
        <v>6152</v>
      </c>
      <c r="J2395" s="127"/>
      <c r="K2395" s="127"/>
      <c r="L2395" s="127"/>
      <c r="M2395" s="127"/>
      <c r="N2395" s="133">
        <v>0</v>
      </c>
      <c r="O2395" s="133">
        <v>15</v>
      </c>
      <c r="P2395" s="127" t="s">
        <v>1369</v>
      </c>
    </row>
    <row r="2396" spans="1:16" ht="51">
      <c r="A2396" s="127" t="s">
        <v>620</v>
      </c>
      <c r="B2396" s="127"/>
      <c r="C2396" s="128" t="s">
        <v>714</v>
      </c>
      <c r="D2396" s="122">
        <v>42895</v>
      </c>
      <c r="E2396" s="123" t="s">
        <v>6153</v>
      </c>
      <c r="F2396" s="123" t="s">
        <v>3</v>
      </c>
      <c r="G2396" s="123">
        <v>1509283</v>
      </c>
      <c r="H2396" s="127"/>
      <c r="I2396" s="131" t="s">
        <v>6154</v>
      </c>
      <c r="J2396" s="127"/>
      <c r="K2396" s="127"/>
      <c r="L2396" s="127"/>
      <c r="M2396" s="127"/>
      <c r="N2396" s="133">
        <v>0</v>
      </c>
      <c r="O2396" s="133">
        <v>516</v>
      </c>
      <c r="P2396" s="127" t="s">
        <v>1369</v>
      </c>
    </row>
    <row r="2397" spans="1:16" ht="51">
      <c r="A2397" s="127" t="s">
        <v>620</v>
      </c>
      <c r="B2397" s="127"/>
      <c r="C2397" s="128" t="s">
        <v>714</v>
      </c>
      <c r="D2397" s="122">
        <v>42895</v>
      </c>
      <c r="E2397" s="123" t="s">
        <v>6155</v>
      </c>
      <c r="F2397" s="123" t="s">
        <v>3</v>
      </c>
      <c r="G2397" s="123">
        <v>1509292</v>
      </c>
      <c r="H2397" s="127"/>
      <c r="I2397" s="131" t="s">
        <v>6156</v>
      </c>
      <c r="J2397" s="127"/>
      <c r="K2397" s="127"/>
      <c r="L2397" s="127"/>
      <c r="M2397" s="127"/>
      <c r="N2397" s="133">
        <v>0</v>
      </c>
      <c r="O2397" s="133">
        <v>626.4</v>
      </c>
      <c r="P2397" s="127" t="s">
        <v>1369</v>
      </c>
    </row>
    <row r="2398" spans="1:16" ht="51">
      <c r="A2398" s="127">
        <v>340</v>
      </c>
      <c r="B2398" s="127"/>
      <c r="C2398" s="128" t="s">
        <v>815</v>
      </c>
      <c r="D2398" s="122">
        <v>42895</v>
      </c>
      <c r="E2398" s="123" t="s">
        <v>6157</v>
      </c>
      <c r="F2398" s="123" t="s">
        <v>3</v>
      </c>
      <c r="G2398" s="123">
        <v>1509303</v>
      </c>
      <c r="H2398" s="127"/>
      <c r="I2398" s="131" t="s">
        <v>6158</v>
      </c>
      <c r="J2398" s="127"/>
      <c r="K2398" s="127"/>
      <c r="L2398" s="127"/>
      <c r="M2398" s="127"/>
      <c r="N2398" s="133">
        <v>0</v>
      </c>
      <c r="O2398" s="133">
        <v>0.1</v>
      </c>
      <c r="P2398" s="127" t="s">
        <v>1369</v>
      </c>
    </row>
    <row r="2399" spans="1:16" ht="51">
      <c r="A2399" s="127">
        <v>340</v>
      </c>
      <c r="B2399" s="127"/>
      <c r="C2399" s="128" t="s">
        <v>815</v>
      </c>
      <c r="D2399" s="122">
        <v>42895</v>
      </c>
      <c r="E2399" s="123" t="s">
        <v>6159</v>
      </c>
      <c r="F2399" s="123" t="s">
        <v>3</v>
      </c>
      <c r="G2399" s="123">
        <v>1509304</v>
      </c>
      <c r="H2399" s="127"/>
      <c r="I2399" s="131" t="s">
        <v>6160</v>
      </c>
      <c r="J2399" s="127"/>
      <c r="K2399" s="127"/>
      <c r="L2399" s="127"/>
      <c r="M2399" s="127"/>
      <c r="N2399" s="133">
        <v>0</v>
      </c>
      <c r="O2399" s="133">
        <v>112.78</v>
      </c>
      <c r="P2399" s="127" t="s">
        <v>1369</v>
      </c>
    </row>
    <row r="2400" spans="1:16" ht="51">
      <c r="A2400" s="127" t="s">
        <v>620</v>
      </c>
      <c r="B2400" s="127"/>
      <c r="C2400" s="128" t="s">
        <v>714</v>
      </c>
      <c r="D2400" s="122">
        <v>42895</v>
      </c>
      <c r="E2400" s="123" t="s">
        <v>6161</v>
      </c>
      <c r="F2400" s="123" t="s">
        <v>3</v>
      </c>
      <c r="G2400" s="123">
        <v>1509305</v>
      </c>
      <c r="H2400" s="127"/>
      <c r="I2400" s="131" t="s">
        <v>6162</v>
      </c>
      <c r="J2400" s="127"/>
      <c r="K2400" s="127"/>
      <c r="L2400" s="127"/>
      <c r="M2400" s="127"/>
      <c r="N2400" s="133">
        <v>0</v>
      </c>
      <c r="O2400" s="133">
        <v>12785.06</v>
      </c>
      <c r="P2400" s="127" t="s">
        <v>1369</v>
      </c>
    </row>
    <row r="2401" spans="1:16" ht="51">
      <c r="A2401" s="127" t="s">
        <v>620</v>
      </c>
      <c r="B2401" s="127"/>
      <c r="C2401" s="128" t="s">
        <v>714</v>
      </c>
      <c r="D2401" s="122">
        <v>42895</v>
      </c>
      <c r="E2401" s="123" t="s">
        <v>6163</v>
      </c>
      <c r="F2401" s="123" t="s">
        <v>3</v>
      </c>
      <c r="G2401" s="123">
        <v>1509308</v>
      </c>
      <c r="H2401" s="127"/>
      <c r="I2401" s="131" t="s">
        <v>6164</v>
      </c>
      <c r="J2401" s="127"/>
      <c r="K2401" s="127"/>
      <c r="L2401" s="127"/>
      <c r="M2401" s="127"/>
      <c r="N2401" s="133">
        <v>0</v>
      </c>
      <c r="O2401" s="133">
        <v>1368.92</v>
      </c>
      <c r="P2401" s="127" t="s">
        <v>1369</v>
      </c>
    </row>
    <row r="2402" spans="1:16" ht="51">
      <c r="A2402" s="127">
        <v>16</v>
      </c>
      <c r="B2402" s="127"/>
      <c r="C2402" s="128" t="s">
        <v>693</v>
      </c>
      <c r="D2402" s="122">
        <v>42895</v>
      </c>
      <c r="E2402" s="123" t="s">
        <v>6165</v>
      </c>
      <c r="F2402" s="123" t="s">
        <v>3</v>
      </c>
      <c r="G2402" s="123">
        <v>1509365</v>
      </c>
      <c r="H2402" s="127"/>
      <c r="I2402" s="131" t="s">
        <v>6166</v>
      </c>
      <c r="J2402" s="127"/>
      <c r="K2402" s="127"/>
      <c r="L2402" s="127"/>
      <c r="M2402" s="127"/>
      <c r="N2402" s="133">
        <v>0</v>
      </c>
      <c r="O2402" s="133">
        <v>2898</v>
      </c>
      <c r="P2402" s="127" t="s">
        <v>1369</v>
      </c>
    </row>
    <row r="2403" spans="1:16" ht="51">
      <c r="A2403" s="127">
        <v>16</v>
      </c>
      <c r="B2403" s="127"/>
      <c r="C2403" s="128" t="s">
        <v>693</v>
      </c>
      <c r="D2403" s="122">
        <v>42895</v>
      </c>
      <c r="E2403" s="123" t="s">
        <v>6167</v>
      </c>
      <c r="F2403" s="123" t="s">
        <v>3</v>
      </c>
      <c r="G2403" s="123">
        <v>1509367</v>
      </c>
      <c r="H2403" s="127"/>
      <c r="I2403" s="131" t="s">
        <v>6168</v>
      </c>
      <c r="J2403" s="127"/>
      <c r="K2403" s="127"/>
      <c r="L2403" s="127"/>
      <c r="M2403" s="127"/>
      <c r="N2403" s="133">
        <v>0</v>
      </c>
      <c r="O2403" s="133">
        <v>2255</v>
      </c>
      <c r="P2403" s="127" t="s">
        <v>1369</v>
      </c>
    </row>
    <row r="2404" spans="1:16" ht="51">
      <c r="A2404" s="127" t="s">
        <v>620</v>
      </c>
      <c r="B2404" s="127"/>
      <c r="C2404" s="128" t="s">
        <v>714</v>
      </c>
      <c r="D2404" s="122">
        <v>42895</v>
      </c>
      <c r="E2404" s="123" t="s">
        <v>6169</v>
      </c>
      <c r="F2404" s="123" t="s">
        <v>3</v>
      </c>
      <c r="G2404" s="123">
        <v>1509368</v>
      </c>
      <c r="H2404" s="127"/>
      <c r="I2404" s="131" t="s">
        <v>6170</v>
      </c>
      <c r="J2404" s="127"/>
      <c r="K2404" s="127"/>
      <c r="L2404" s="127"/>
      <c r="M2404" s="127"/>
      <c r="N2404" s="133">
        <v>0</v>
      </c>
      <c r="O2404" s="133">
        <v>1200</v>
      </c>
      <c r="P2404" s="127" t="s">
        <v>1369</v>
      </c>
    </row>
    <row r="2405" spans="1:16" ht="51">
      <c r="A2405" s="127" t="s">
        <v>620</v>
      </c>
      <c r="B2405" s="127"/>
      <c r="C2405" s="128" t="s">
        <v>714</v>
      </c>
      <c r="D2405" s="122">
        <v>42895</v>
      </c>
      <c r="E2405" s="123" t="s">
        <v>6171</v>
      </c>
      <c r="F2405" s="123" t="s">
        <v>3</v>
      </c>
      <c r="G2405" s="123">
        <v>1509417</v>
      </c>
      <c r="H2405" s="127"/>
      <c r="I2405" s="131" t="s">
        <v>6172</v>
      </c>
      <c r="J2405" s="127"/>
      <c r="K2405" s="127"/>
      <c r="L2405" s="127"/>
      <c r="M2405" s="127"/>
      <c r="N2405" s="133">
        <v>0</v>
      </c>
      <c r="O2405" s="133">
        <v>4439.66</v>
      </c>
      <c r="P2405" s="127" t="s">
        <v>1369</v>
      </c>
    </row>
    <row r="2406" spans="1:16" ht="51">
      <c r="A2406" s="127" t="s">
        <v>620</v>
      </c>
      <c r="B2406" s="127"/>
      <c r="C2406" s="128" t="s">
        <v>714</v>
      </c>
      <c r="D2406" s="122">
        <v>42895</v>
      </c>
      <c r="E2406" s="123" t="s">
        <v>6173</v>
      </c>
      <c r="F2406" s="123" t="s">
        <v>3</v>
      </c>
      <c r="G2406" s="123">
        <v>1509423</v>
      </c>
      <c r="H2406" s="127"/>
      <c r="I2406" s="131" t="s">
        <v>6174</v>
      </c>
      <c r="J2406" s="127"/>
      <c r="K2406" s="127"/>
      <c r="L2406" s="127"/>
      <c r="M2406" s="127"/>
      <c r="N2406" s="133">
        <v>0</v>
      </c>
      <c r="O2406" s="133">
        <v>1775.8700000000001</v>
      </c>
      <c r="P2406" s="127" t="s">
        <v>1369</v>
      </c>
    </row>
    <row r="2407" spans="1:16" ht="51">
      <c r="A2407" s="127" t="s">
        <v>627</v>
      </c>
      <c r="B2407" s="127"/>
      <c r="C2407" s="128" t="s">
        <v>1235</v>
      </c>
      <c r="D2407" s="122">
        <v>42898</v>
      </c>
      <c r="E2407" s="123" t="s">
        <v>6175</v>
      </c>
      <c r="F2407" s="123" t="s">
        <v>3</v>
      </c>
      <c r="G2407" s="123">
        <v>1509692</v>
      </c>
      <c r="H2407" s="127"/>
      <c r="I2407" s="131" t="s">
        <v>6176</v>
      </c>
      <c r="J2407" s="127"/>
      <c r="K2407" s="127"/>
      <c r="L2407" s="127"/>
      <c r="M2407" s="127"/>
      <c r="N2407" s="133">
        <v>0</v>
      </c>
      <c r="O2407" s="133">
        <v>205054.69</v>
      </c>
      <c r="P2407" s="127" t="s">
        <v>1369</v>
      </c>
    </row>
    <row r="2408" spans="1:16" ht="51">
      <c r="A2408" s="127" t="s">
        <v>627</v>
      </c>
      <c r="B2408" s="127"/>
      <c r="C2408" s="128" t="s">
        <v>1235</v>
      </c>
      <c r="D2408" s="122">
        <v>42898</v>
      </c>
      <c r="E2408" s="123" t="s">
        <v>6177</v>
      </c>
      <c r="F2408" s="123" t="s">
        <v>3</v>
      </c>
      <c r="G2408" s="123">
        <v>1509694</v>
      </c>
      <c r="H2408" s="127"/>
      <c r="I2408" s="131" t="s">
        <v>6178</v>
      </c>
      <c r="J2408" s="127"/>
      <c r="K2408" s="127"/>
      <c r="L2408" s="127"/>
      <c r="M2408" s="127"/>
      <c r="N2408" s="133">
        <v>0</v>
      </c>
      <c r="O2408" s="133">
        <v>4046.14</v>
      </c>
      <c r="P2408" s="127" t="s">
        <v>1369</v>
      </c>
    </row>
    <row r="2409" spans="1:16" ht="51">
      <c r="A2409" s="127" t="s">
        <v>620</v>
      </c>
      <c r="B2409" s="127"/>
      <c r="C2409" s="128" t="s">
        <v>714</v>
      </c>
      <c r="D2409" s="122">
        <v>42898</v>
      </c>
      <c r="E2409" s="123" t="s">
        <v>6179</v>
      </c>
      <c r="F2409" s="123" t="s">
        <v>3</v>
      </c>
      <c r="G2409" s="123">
        <v>1509597</v>
      </c>
      <c r="H2409" s="127"/>
      <c r="I2409" s="131" t="s">
        <v>6180</v>
      </c>
      <c r="J2409" s="127"/>
      <c r="K2409" s="127"/>
      <c r="L2409" s="127"/>
      <c r="M2409" s="127"/>
      <c r="N2409" s="133">
        <v>0</v>
      </c>
      <c r="O2409" s="133">
        <v>26022</v>
      </c>
      <c r="P2409" s="127" t="s">
        <v>1369</v>
      </c>
    </row>
    <row r="2410" spans="1:16" ht="38.25">
      <c r="A2410" s="127">
        <v>212</v>
      </c>
      <c r="B2410" s="127"/>
      <c r="C2410" s="128" t="s">
        <v>762</v>
      </c>
      <c r="D2410" s="122">
        <v>42898</v>
      </c>
      <c r="E2410" s="123" t="s">
        <v>6181</v>
      </c>
      <c r="F2410" s="123" t="s">
        <v>3</v>
      </c>
      <c r="G2410" s="123">
        <v>1509602</v>
      </c>
      <c r="H2410" s="127"/>
      <c r="I2410" s="131" t="s">
        <v>6182</v>
      </c>
      <c r="J2410" s="127"/>
      <c r="K2410" s="127"/>
      <c r="L2410" s="127"/>
      <c r="M2410" s="127"/>
      <c r="N2410" s="133">
        <v>0</v>
      </c>
      <c r="O2410" s="133">
        <v>333</v>
      </c>
      <c r="P2410" s="127" t="s">
        <v>1369</v>
      </c>
    </row>
    <row r="2411" spans="1:16" ht="51">
      <c r="A2411" s="127" t="s">
        <v>620</v>
      </c>
      <c r="B2411" s="127"/>
      <c r="C2411" s="128" t="s">
        <v>714</v>
      </c>
      <c r="D2411" s="122">
        <v>42898</v>
      </c>
      <c r="E2411" s="123" t="s">
        <v>6183</v>
      </c>
      <c r="F2411" s="123" t="s">
        <v>3</v>
      </c>
      <c r="G2411" s="123">
        <v>1509629</v>
      </c>
      <c r="H2411" s="127"/>
      <c r="I2411" s="131" t="s">
        <v>6184</v>
      </c>
      <c r="J2411" s="127"/>
      <c r="K2411" s="127"/>
      <c r="L2411" s="127"/>
      <c r="M2411" s="127"/>
      <c r="N2411" s="133">
        <v>0</v>
      </c>
      <c r="O2411" s="133">
        <v>5357.54</v>
      </c>
      <c r="P2411" s="127" t="s">
        <v>1369</v>
      </c>
    </row>
    <row r="2412" spans="1:16" ht="63.75">
      <c r="A2412" s="127" t="s">
        <v>620</v>
      </c>
      <c r="B2412" s="127"/>
      <c r="C2412" s="128" t="s">
        <v>714</v>
      </c>
      <c r="D2412" s="122">
        <v>42898</v>
      </c>
      <c r="E2412" s="123" t="s">
        <v>6185</v>
      </c>
      <c r="F2412" s="123" t="s">
        <v>3</v>
      </c>
      <c r="G2412" s="123">
        <v>1509693</v>
      </c>
      <c r="H2412" s="127"/>
      <c r="I2412" s="131" t="s">
        <v>6186</v>
      </c>
      <c r="J2412" s="127"/>
      <c r="K2412" s="127"/>
      <c r="L2412" s="127"/>
      <c r="M2412" s="127"/>
      <c r="N2412" s="133">
        <v>0</v>
      </c>
      <c r="O2412" s="133">
        <v>68974</v>
      </c>
      <c r="P2412" s="127" t="s">
        <v>1369</v>
      </c>
    </row>
    <row r="2413" spans="1:16" ht="51">
      <c r="A2413" s="127" t="s">
        <v>620</v>
      </c>
      <c r="B2413" s="127"/>
      <c r="C2413" s="128" t="s">
        <v>714</v>
      </c>
      <c r="D2413" s="122">
        <v>42898</v>
      </c>
      <c r="E2413" s="123" t="s">
        <v>6187</v>
      </c>
      <c r="F2413" s="123" t="s">
        <v>3</v>
      </c>
      <c r="G2413" s="123">
        <v>1509728</v>
      </c>
      <c r="H2413" s="127"/>
      <c r="I2413" s="131" t="s">
        <v>6188</v>
      </c>
      <c r="J2413" s="127"/>
      <c r="K2413" s="127"/>
      <c r="L2413" s="127"/>
      <c r="M2413" s="127"/>
      <c r="N2413" s="133">
        <v>0</v>
      </c>
      <c r="O2413" s="133">
        <v>217</v>
      </c>
      <c r="P2413" s="127" t="s">
        <v>1369</v>
      </c>
    </row>
    <row r="2414" spans="1:16" ht="51">
      <c r="A2414" s="127" t="s">
        <v>620</v>
      </c>
      <c r="B2414" s="127"/>
      <c r="C2414" s="128" t="s">
        <v>714</v>
      </c>
      <c r="D2414" s="122">
        <v>42898</v>
      </c>
      <c r="E2414" s="123" t="s">
        <v>6189</v>
      </c>
      <c r="F2414" s="123" t="s">
        <v>3</v>
      </c>
      <c r="G2414" s="123">
        <v>1509745</v>
      </c>
      <c r="H2414" s="127"/>
      <c r="I2414" s="131" t="s">
        <v>6190</v>
      </c>
      <c r="J2414" s="127"/>
      <c r="K2414" s="127"/>
      <c r="L2414" s="127"/>
      <c r="M2414" s="127"/>
      <c r="N2414" s="133">
        <v>0</v>
      </c>
      <c r="O2414" s="133">
        <v>39.33</v>
      </c>
      <c r="P2414" s="127" t="s">
        <v>1369</v>
      </c>
    </row>
    <row r="2415" spans="1:16" ht="51">
      <c r="A2415" s="127" t="s">
        <v>620</v>
      </c>
      <c r="B2415" s="127"/>
      <c r="C2415" s="128" t="s">
        <v>714</v>
      </c>
      <c r="D2415" s="122">
        <v>42898</v>
      </c>
      <c r="E2415" s="123" t="s">
        <v>6191</v>
      </c>
      <c r="F2415" s="123" t="s">
        <v>3</v>
      </c>
      <c r="G2415" s="123">
        <v>1509747</v>
      </c>
      <c r="H2415" s="127"/>
      <c r="I2415" s="131" t="s">
        <v>6192</v>
      </c>
      <c r="J2415" s="127"/>
      <c r="K2415" s="127"/>
      <c r="L2415" s="127"/>
      <c r="M2415" s="127"/>
      <c r="N2415" s="133">
        <v>0</v>
      </c>
      <c r="O2415" s="133">
        <v>64.8</v>
      </c>
      <c r="P2415" s="127" t="s">
        <v>1369</v>
      </c>
    </row>
    <row r="2416" spans="1:16" ht="51">
      <c r="A2416" s="127">
        <v>10</v>
      </c>
      <c r="B2416" s="127"/>
      <c r="C2416" s="128" t="s">
        <v>691</v>
      </c>
      <c r="D2416" s="122">
        <v>42898</v>
      </c>
      <c r="E2416" s="123" t="s">
        <v>6193</v>
      </c>
      <c r="F2416" s="123" t="s">
        <v>3</v>
      </c>
      <c r="G2416" s="123">
        <v>1509754</v>
      </c>
      <c r="H2416" s="127"/>
      <c r="I2416" s="131" t="s">
        <v>6194</v>
      </c>
      <c r="J2416" s="127"/>
      <c r="K2416" s="127"/>
      <c r="L2416" s="127"/>
      <c r="M2416" s="127"/>
      <c r="N2416" s="133">
        <v>0</v>
      </c>
      <c r="O2416" s="133">
        <v>718.76</v>
      </c>
      <c r="P2416" s="127" t="s">
        <v>1369</v>
      </c>
    </row>
    <row r="2417" spans="1:16" ht="51">
      <c r="A2417" s="127">
        <v>10</v>
      </c>
      <c r="B2417" s="127"/>
      <c r="C2417" s="128" t="s">
        <v>691</v>
      </c>
      <c r="D2417" s="122">
        <v>42898</v>
      </c>
      <c r="E2417" s="123" t="s">
        <v>6195</v>
      </c>
      <c r="F2417" s="123" t="s">
        <v>3</v>
      </c>
      <c r="G2417" s="123">
        <v>1509755</v>
      </c>
      <c r="H2417" s="127"/>
      <c r="I2417" s="131" t="s">
        <v>6196</v>
      </c>
      <c r="J2417" s="127"/>
      <c r="K2417" s="127"/>
      <c r="L2417" s="127"/>
      <c r="M2417" s="127"/>
      <c r="N2417" s="133">
        <v>0</v>
      </c>
      <c r="O2417" s="133">
        <v>120</v>
      </c>
      <c r="P2417" s="127" t="s">
        <v>1369</v>
      </c>
    </row>
    <row r="2418" spans="1:16" ht="51">
      <c r="A2418" s="127" t="s">
        <v>620</v>
      </c>
      <c r="B2418" s="127"/>
      <c r="C2418" s="128" t="s">
        <v>714</v>
      </c>
      <c r="D2418" s="122">
        <v>42898</v>
      </c>
      <c r="E2418" s="123" t="s">
        <v>6197</v>
      </c>
      <c r="F2418" s="123" t="s">
        <v>3</v>
      </c>
      <c r="G2418" s="123">
        <v>1509757</v>
      </c>
      <c r="H2418" s="127"/>
      <c r="I2418" s="131" t="s">
        <v>6198</v>
      </c>
      <c r="J2418" s="127"/>
      <c r="K2418" s="127"/>
      <c r="L2418" s="127"/>
      <c r="M2418" s="127"/>
      <c r="N2418" s="133">
        <v>0</v>
      </c>
      <c r="O2418" s="133">
        <v>227.43</v>
      </c>
      <c r="P2418" s="127" t="s">
        <v>1369</v>
      </c>
    </row>
    <row r="2419" spans="1:16" ht="51">
      <c r="A2419" s="127" t="s">
        <v>620</v>
      </c>
      <c r="B2419" s="127"/>
      <c r="C2419" s="128" t="s">
        <v>714</v>
      </c>
      <c r="D2419" s="122">
        <v>42898</v>
      </c>
      <c r="E2419" s="123" t="s">
        <v>6199</v>
      </c>
      <c r="F2419" s="123" t="s">
        <v>3</v>
      </c>
      <c r="G2419" s="123">
        <v>1509758</v>
      </c>
      <c r="H2419" s="127"/>
      <c r="I2419" s="131" t="s">
        <v>6200</v>
      </c>
      <c r="J2419" s="127"/>
      <c r="K2419" s="127"/>
      <c r="L2419" s="127"/>
      <c r="M2419" s="127"/>
      <c r="N2419" s="133">
        <v>0</v>
      </c>
      <c r="O2419" s="133">
        <v>38</v>
      </c>
      <c r="P2419" s="127" t="s">
        <v>1369</v>
      </c>
    </row>
    <row r="2420" spans="1:16" ht="51">
      <c r="A2420" s="127" t="s">
        <v>620</v>
      </c>
      <c r="B2420" s="127"/>
      <c r="C2420" s="128" t="s">
        <v>714</v>
      </c>
      <c r="D2420" s="122">
        <v>42898</v>
      </c>
      <c r="E2420" s="123" t="s">
        <v>6201</v>
      </c>
      <c r="F2420" s="123" t="s">
        <v>3</v>
      </c>
      <c r="G2420" s="123">
        <v>1509759</v>
      </c>
      <c r="H2420" s="127"/>
      <c r="I2420" s="131" t="s">
        <v>6202</v>
      </c>
      <c r="J2420" s="127"/>
      <c r="K2420" s="127"/>
      <c r="L2420" s="127"/>
      <c r="M2420" s="127"/>
      <c r="N2420" s="133">
        <v>0</v>
      </c>
      <c r="O2420" s="133">
        <v>158.1</v>
      </c>
      <c r="P2420" s="127" t="s">
        <v>1369</v>
      </c>
    </row>
    <row r="2421" spans="1:16" ht="51">
      <c r="A2421" s="127" t="s">
        <v>620</v>
      </c>
      <c r="B2421" s="127"/>
      <c r="C2421" s="128" t="s">
        <v>714</v>
      </c>
      <c r="D2421" s="122">
        <v>42898</v>
      </c>
      <c r="E2421" s="123" t="s">
        <v>6203</v>
      </c>
      <c r="F2421" s="123" t="s">
        <v>3</v>
      </c>
      <c r="G2421" s="123">
        <v>1509761</v>
      </c>
      <c r="H2421" s="127"/>
      <c r="I2421" s="131" t="s">
        <v>6204</v>
      </c>
      <c r="J2421" s="127"/>
      <c r="K2421" s="127"/>
      <c r="L2421" s="127"/>
      <c r="M2421" s="127"/>
      <c r="N2421" s="133">
        <v>0</v>
      </c>
      <c r="O2421" s="133">
        <v>26.41</v>
      </c>
      <c r="P2421" s="127" t="s">
        <v>1369</v>
      </c>
    </row>
    <row r="2422" spans="1:16" ht="51">
      <c r="A2422" s="127">
        <v>70</v>
      </c>
      <c r="B2422" s="127"/>
      <c r="C2422" s="128" t="s">
        <v>706</v>
      </c>
      <c r="D2422" s="122">
        <v>42898</v>
      </c>
      <c r="E2422" s="123" t="s">
        <v>6205</v>
      </c>
      <c r="F2422" s="123" t="s">
        <v>3</v>
      </c>
      <c r="G2422" s="123">
        <v>1509804</v>
      </c>
      <c r="H2422" s="127"/>
      <c r="I2422" s="131" t="s">
        <v>6206</v>
      </c>
      <c r="J2422" s="127"/>
      <c r="K2422" s="127"/>
      <c r="L2422" s="127"/>
      <c r="M2422" s="127"/>
      <c r="N2422" s="133">
        <v>0</v>
      </c>
      <c r="O2422" s="133">
        <v>825</v>
      </c>
      <c r="P2422" s="127" t="s">
        <v>1369</v>
      </c>
    </row>
    <row r="2423" spans="1:16" ht="51">
      <c r="A2423" s="127" t="s">
        <v>620</v>
      </c>
      <c r="B2423" s="127"/>
      <c r="C2423" s="128" t="s">
        <v>714</v>
      </c>
      <c r="D2423" s="122">
        <v>42898</v>
      </c>
      <c r="E2423" s="123" t="s">
        <v>6207</v>
      </c>
      <c r="F2423" s="123" t="s">
        <v>3</v>
      </c>
      <c r="G2423" s="123">
        <v>1509840</v>
      </c>
      <c r="H2423" s="127"/>
      <c r="I2423" s="131" t="s">
        <v>6208</v>
      </c>
      <c r="J2423" s="127"/>
      <c r="K2423" s="127"/>
      <c r="L2423" s="127"/>
      <c r="M2423" s="127"/>
      <c r="N2423" s="133">
        <v>0</v>
      </c>
      <c r="O2423" s="133">
        <v>21233</v>
      </c>
      <c r="P2423" s="127" t="s">
        <v>1369</v>
      </c>
    </row>
    <row r="2424" spans="1:16" ht="51">
      <c r="A2424" s="127">
        <v>41</v>
      </c>
      <c r="B2424" s="127"/>
      <c r="C2424" s="128" t="s">
        <v>698</v>
      </c>
      <c r="D2424" s="122">
        <v>42898</v>
      </c>
      <c r="E2424" s="123" t="s">
        <v>6209</v>
      </c>
      <c r="F2424" s="123" t="s">
        <v>3</v>
      </c>
      <c r="G2424" s="123">
        <v>1509860</v>
      </c>
      <c r="H2424" s="127"/>
      <c r="I2424" s="131" t="s">
        <v>6210</v>
      </c>
      <c r="J2424" s="127"/>
      <c r="K2424" s="127"/>
      <c r="L2424" s="127"/>
      <c r="M2424" s="127"/>
      <c r="N2424" s="133">
        <v>0</v>
      </c>
      <c r="O2424" s="133">
        <v>371</v>
      </c>
      <c r="P2424" s="127" t="s">
        <v>1369</v>
      </c>
    </row>
    <row r="2425" spans="1:16" ht="51">
      <c r="A2425" s="127">
        <v>41</v>
      </c>
      <c r="B2425" s="127"/>
      <c r="C2425" s="128" t="s">
        <v>698</v>
      </c>
      <c r="D2425" s="122">
        <v>42898</v>
      </c>
      <c r="E2425" s="123" t="s">
        <v>6211</v>
      </c>
      <c r="F2425" s="123" t="s">
        <v>3</v>
      </c>
      <c r="G2425" s="123">
        <v>1509861</v>
      </c>
      <c r="H2425" s="127"/>
      <c r="I2425" s="131" t="s">
        <v>6212</v>
      </c>
      <c r="J2425" s="127"/>
      <c r="K2425" s="127"/>
      <c r="L2425" s="127"/>
      <c r="M2425" s="127"/>
      <c r="N2425" s="133">
        <v>0</v>
      </c>
      <c r="O2425" s="133">
        <v>0.2</v>
      </c>
      <c r="P2425" s="127" t="s">
        <v>1369</v>
      </c>
    </row>
    <row r="2426" spans="1:16" ht="63.75">
      <c r="A2426" s="127">
        <v>283</v>
      </c>
      <c r="B2426" s="127"/>
      <c r="C2426" s="128" t="s">
        <v>146</v>
      </c>
      <c r="D2426" s="122">
        <v>42899</v>
      </c>
      <c r="E2426" s="123" t="s">
        <v>6213</v>
      </c>
      <c r="F2426" s="123" t="s">
        <v>3</v>
      </c>
      <c r="G2426" s="123">
        <v>1510048</v>
      </c>
      <c r="H2426" s="127"/>
      <c r="I2426" s="131" t="s">
        <v>6214</v>
      </c>
      <c r="J2426" s="127"/>
      <c r="K2426" s="127"/>
      <c r="L2426" s="127"/>
      <c r="M2426" s="127"/>
      <c r="N2426" s="133">
        <v>0</v>
      </c>
      <c r="O2426" s="133">
        <v>637.72</v>
      </c>
      <c r="P2426" s="127" t="s">
        <v>1369</v>
      </c>
    </row>
    <row r="2427" spans="1:16" ht="51">
      <c r="A2427" s="127">
        <v>582</v>
      </c>
      <c r="B2427" s="127"/>
      <c r="C2427" s="128" t="s">
        <v>857</v>
      </c>
      <c r="D2427" s="122">
        <v>42899</v>
      </c>
      <c r="E2427" s="123" t="s">
        <v>6215</v>
      </c>
      <c r="F2427" s="123" t="s">
        <v>3</v>
      </c>
      <c r="G2427" s="123">
        <v>1510075</v>
      </c>
      <c r="H2427" s="127"/>
      <c r="I2427" s="131" t="s">
        <v>6216</v>
      </c>
      <c r="J2427" s="127"/>
      <c r="K2427" s="127"/>
      <c r="L2427" s="127"/>
      <c r="M2427" s="127"/>
      <c r="N2427" s="133">
        <v>0</v>
      </c>
      <c r="O2427" s="133">
        <v>21780.97</v>
      </c>
      <c r="P2427" s="127" t="s">
        <v>1369</v>
      </c>
    </row>
    <row r="2428" spans="1:16" ht="38.25">
      <c r="A2428" s="127">
        <v>290</v>
      </c>
      <c r="B2428" s="127"/>
      <c r="C2428" s="128" t="s">
        <v>794</v>
      </c>
      <c r="D2428" s="122">
        <v>42899</v>
      </c>
      <c r="E2428" s="123" t="s">
        <v>6217</v>
      </c>
      <c r="F2428" s="123" t="s">
        <v>3</v>
      </c>
      <c r="G2428" s="123">
        <v>1510033</v>
      </c>
      <c r="H2428" s="127"/>
      <c r="I2428" s="131" t="s">
        <v>6218</v>
      </c>
      <c r="J2428" s="127"/>
      <c r="K2428" s="127"/>
      <c r="L2428" s="127"/>
      <c r="M2428" s="127"/>
      <c r="N2428" s="133">
        <v>0</v>
      </c>
      <c r="O2428" s="133">
        <v>391</v>
      </c>
      <c r="P2428" s="127" t="s">
        <v>1369</v>
      </c>
    </row>
    <row r="2429" spans="1:16" ht="51">
      <c r="A2429" s="127" t="s">
        <v>620</v>
      </c>
      <c r="B2429" s="127"/>
      <c r="C2429" s="128" t="s">
        <v>714</v>
      </c>
      <c r="D2429" s="122">
        <v>42899</v>
      </c>
      <c r="E2429" s="123" t="s">
        <v>6219</v>
      </c>
      <c r="F2429" s="123" t="s">
        <v>3</v>
      </c>
      <c r="G2429" s="123">
        <v>1510038</v>
      </c>
      <c r="H2429" s="127"/>
      <c r="I2429" s="131" t="s">
        <v>6220</v>
      </c>
      <c r="J2429" s="127"/>
      <c r="K2429" s="127"/>
      <c r="L2429" s="127"/>
      <c r="M2429" s="127"/>
      <c r="N2429" s="133">
        <v>0</v>
      </c>
      <c r="O2429" s="133">
        <v>1872</v>
      </c>
      <c r="P2429" s="127" t="s">
        <v>1369</v>
      </c>
    </row>
    <row r="2430" spans="1:16" ht="51">
      <c r="A2430" s="127" t="s">
        <v>620</v>
      </c>
      <c r="B2430" s="127"/>
      <c r="C2430" s="128" t="s">
        <v>714</v>
      </c>
      <c r="D2430" s="122">
        <v>42899</v>
      </c>
      <c r="E2430" s="123" t="s">
        <v>6221</v>
      </c>
      <c r="F2430" s="123" t="s">
        <v>3</v>
      </c>
      <c r="G2430" s="123">
        <v>1510043</v>
      </c>
      <c r="H2430" s="127"/>
      <c r="I2430" s="131" t="s">
        <v>6222</v>
      </c>
      <c r="J2430" s="127"/>
      <c r="K2430" s="127"/>
      <c r="L2430" s="127"/>
      <c r="M2430" s="127"/>
      <c r="N2430" s="133">
        <v>0</v>
      </c>
      <c r="O2430" s="133">
        <v>0.5</v>
      </c>
      <c r="P2430" s="127" t="s">
        <v>1369</v>
      </c>
    </row>
    <row r="2431" spans="1:16" ht="38.25">
      <c r="A2431" s="127">
        <v>212</v>
      </c>
      <c r="B2431" s="127"/>
      <c r="C2431" s="128" t="s">
        <v>762</v>
      </c>
      <c r="D2431" s="122">
        <v>42899</v>
      </c>
      <c r="E2431" s="123" t="s">
        <v>6223</v>
      </c>
      <c r="F2431" s="123" t="s">
        <v>3</v>
      </c>
      <c r="G2431" s="123">
        <v>1510051</v>
      </c>
      <c r="H2431" s="127"/>
      <c r="I2431" s="131" t="s">
        <v>6224</v>
      </c>
      <c r="J2431" s="127"/>
      <c r="K2431" s="127"/>
      <c r="L2431" s="127"/>
      <c r="M2431" s="127"/>
      <c r="N2431" s="133">
        <v>0</v>
      </c>
      <c r="O2431" s="133">
        <v>50</v>
      </c>
      <c r="P2431" s="127" t="s">
        <v>1369</v>
      </c>
    </row>
    <row r="2432" spans="1:16" ht="38.25">
      <c r="A2432" s="127">
        <v>20</v>
      </c>
      <c r="B2432" s="127"/>
      <c r="C2432" s="128" t="s">
        <v>694</v>
      </c>
      <c r="D2432" s="122">
        <v>42899</v>
      </c>
      <c r="E2432" s="123" t="s">
        <v>6225</v>
      </c>
      <c r="F2432" s="123" t="s">
        <v>3</v>
      </c>
      <c r="G2432" s="123">
        <v>1510078</v>
      </c>
      <c r="H2432" s="127"/>
      <c r="I2432" s="131" t="s">
        <v>6226</v>
      </c>
      <c r="J2432" s="127"/>
      <c r="K2432" s="127"/>
      <c r="L2432" s="127"/>
      <c r="M2432" s="127"/>
      <c r="N2432" s="133">
        <v>0</v>
      </c>
      <c r="O2432" s="133">
        <v>124</v>
      </c>
      <c r="P2432" s="127" t="s">
        <v>1369</v>
      </c>
    </row>
    <row r="2433" spans="1:16" ht="38.25">
      <c r="A2433" s="127">
        <v>20</v>
      </c>
      <c r="B2433" s="127"/>
      <c r="C2433" s="128" t="s">
        <v>694</v>
      </c>
      <c r="D2433" s="122">
        <v>42899</v>
      </c>
      <c r="E2433" s="123" t="s">
        <v>6227</v>
      </c>
      <c r="F2433" s="123" t="s">
        <v>3</v>
      </c>
      <c r="G2433" s="123">
        <v>1510079</v>
      </c>
      <c r="H2433" s="127"/>
      <c r="I2433" s="131" t="s">
        <v>6228</v>
      </c>
      <c r="J2433" s="127"/>
      <c r="K2433" s="127"/>
      <c r="L2433" s="127"/>
      <c r="M2433" s="127"/>
      <c r="N2433" s="133">
        <v>0</v>
      </c>
      <c r="O2433" s="133">
        <v>124</v>
      </c>
      <c r="P2433" s="127" t="s">
        <v>1369</v>
      </c>
    </row>
    <row r="2434" spans="1:16" ht="38.25">
      <c r="A2434" s="127">
        <v>20</v>
      </c>
      <c r="B2434" s="127"/>
      <c r="C2434" s="128" t="s">
        <v>694</v>
      </c>
      <c r="D2434" s="122">
        <v>42899</v>
      </c>
      <c r="E2434" s="123" t="s">
        <v>6229</v>
      </c>
      <c r="F2434" s="123" t="s">
        <v>3</v>
      </c>
      <c r="G2434" s="123">
        <v>1510083</v>
      </c>
      <c r="H2434" s="127"/>
      <c r="I2434" s="131" t="s">
        <v>6230</v>
      </c>
      <c r="J2434" s="127"/>
      <c r="K2434" s="127"/>
      <c r="L2434" s="127"/>
      <c r="M2434" s="127"/>
      <c r="N2434" s="133">
        <v>0</v>
      </c>
      <c r="O2434" s="133">
        <v>78</v>
      </c>
      <c r="P2434" s="127" t="s">
        <v>1369</v>
      </c>
    </row>
    <row r="2435" spans="1:16" ht="38.25">
      <c r="A2435" s="127">
        <v>86</v>
      </c>
      <c r="B2435" s="127"/>
      <c r="C2435" s="128" t="s">
        <v>711</v>
      </c>
      <c r="D2435" s="122">
        <v>42899</v>
      </c>
      <c r="E2435" s="123" t="s">
        <v>6231</v>
      </c>
      <c r="F2435" s="123" t="s">
        <v>3</v>
      </c>
      <c r="G2435" s="123">
        <v>1510084</v>
      </c>
      <c r="H2435" s="127"/>
      <c r="I2435" s="131" t="s">
        <v>6232</v>
      </c>
      <c r="J2435" s="127"/>
      <c r="K2435" s="127"/>
      <c r="L2435" s="127"/>
      <c r="M2435" s="127"/>
      <c r="N2435" s="133">
        <v>0</v>
      </c>
      <c r="O2435" s="133">
        <v>1574</v>
      </c>
      <c r="P2435" s="127" t="s">
        <v>1369</v>
      </c>
    </row>
    <row r="2436" spans="1:16" ht="51">
      <c r="A2436" s="127">
        <v>344</v>
      </c>
      <c r="B2436" s="127"/>
      <c r="C2436" s="128" t="s">
        <v>819</v>
      </c>
      <c r="D2436" s="122">
        <v>42899</v>
      </c>
      <c r="E2436" s="123" t="s">
        <v>6233</v>
      </c>
      <c r="F2436" s="123" t="s">
        <v>3</v>
      </c>
      <c r="G2436" s="123">
        <v>1510121</v>
      </c>
      <c r="H2436" s="127"/>
      <c r="I2436" s="131" t="s">
        <v>6234</v>
      </c>
      <c r="J2436" s="127"/>
      <c r="K2436" s="127"/>
      <c r="L2436" s="127"/>
      <c r="M2436" s="127"/>
      <c r="N2436" s="133">
        <v>0</v>
      </c>
      <c r="O2436" s="133">
        <v>816</v>
      </c>
      <c r="P2436" s="127" t="s">
        <v>1369</v>
      </c>
    </row>
    <row r="2437" spans="1:16" ht="51">
      <c r="A2437" s="127">
        <v>344</v>
      </c>
      <c r="B2437" s="127"/>
      <c r="C2437" s="128" t="s">
        <v>819</v>
      </c>
      <c r="D2437" s="122">
        <v>42899</v>
      </c>
      <c r="E2437" s="123" t="s">
        <v>6235</v>
      </c>
      <c r="F2437" s="123" t="s">
        <v>3</v>
      </c>
      <c r="G2437" s="123">
        <v>1510123</v>
      </c>
      <c r="H2437" s="127"/>
      <c r="I2437" s="131" t="s">
        <v>6236</v>
      </c>
      <c r="J2437" s="127"/>
      <c r="K2437" s="127"/>
      <c r="L2437" s="127"/>
      <c r="M2437" s="127"/>
      <c r="N2437" s="133">
        <v>0</v>
      </c>
      <c r="O2437" s="133">
        <v>1889.0900000000001</v>
      </c>
      <c r="P2437" s="127" t="s">
        <v>1369</v>
      </c>
    </row>
    <row r="2438" spans="1:16" ht="51">
      <c r="A2438" s="127">
        <v>344</v>
      </c>
      <c r="B2438" s="127"/>
      <c r="C2438" s="128" t="s">
        <v>819</v>
      </c>
      <c r="D2438" s="122">
        <v>42899</v>
      </c>
      <c r="E2438" s="123" t="s">
        <v>6237</v>
      </c>
      <c r="F2438" s="123" t="s">
        <v>3</v>
      </c>
      <c r="G2438" s="123">
        <v>1510124</v>
      </c>
      <c r="H2438" s="127"/>
      <c r="I2438" s="131" t="s">
        <v>6238</v>
      </c>
      <c r="J2438" s="127"/>
      <c r="K2438" s="127"/>
      <c r="L2438" s="127"/>
      <c r="M2438" s="127"/>
      <c r="N2438" s="133">
        <v>0</v>
      </c>
      <c r="O2438" s="133">
        <v>3471.28</v>
      </c>
      <c r="P2438" s="127" t="s">
        <v>1369</v>
      </c>
    </row>
    <row r="2439" spans="1:16" ht="51">
      <c r="A2439" s="127">
        <v>344</v>
      </c>
      <c r="B2439" s="127"/>
      <c r="C2439" s="128" t="s">
        <v>819</v>
      </c>
      <c r="D2439" s="122">
        <v>42899</v>
      </c>
      <c r="E2439" s="123" t="s">
        <v>6239</v>
      </c>
      <c r="F2439" s="123" t="s">
        <v>3</v>
      </c>
      <c r="G2439" s="123">
        <v>1510125</v>
      </c>
      <c r="H2439" s="127"/>
      <c r="I2439" s="131" t="s">
        <v>6240</v>
      </c>
      <c r="J2439" s="127"/>
      <c r="K2439" s="127"/>
      <c r="L2439" s="127"/>
      <c r="M2439" s="127"/>
      <c r="N2439" s="133">
        <v>0</v>
      </c>
      <c r="O2439" s="133">
        <v>3232.08</v>
      </c>
      <c r="P2439" s="127" t="s">
        <v>1369</v>
      </c>
    </row>
    <row r="2440" spans="1:16" ht="51">
      <c r="A2440" s="127">
        <v>344</v>
      </c>
      <c r="B2440" s="127"/>
      <c r="C2440" s="128" t="s">
        <v>819</v>
      </c>
      <c r="D2440" s="122">
        <v>42899</v>
      </c>
      <c r="E2440" s="123" t="s">
        <v>6241</v>
      </c>
      <c r="F2440" s="123" t="s">
        <v>3</v>
      </c>
      <c r="G2440" s="123">
        <v>1510126</v>
      </c>
      <c r="H2440" s="127"/>
      <c r="I2440" s="131" t="s">
        <v>6242</v>
      </c>
      <c r="J2440" s="127"/>
      <c r="K2440" s="127"/>
      <c r="L2440" s="127"/>
      <c r="M2440" s="127"/>
      <c r="N2440" s="133">
        <v>0</v>
      </c>
      <c r="O2440" s="133">
        <v>6024</v>
      </c>
      <c r="P2440" s="127" t="s">
        <v>1369</v>
      </c>
    </row>
    <row r="2441" spans="1:16" ht="38.25">
      <c r="A2441" s="127">
        <v>46</v>
      </c>
      <c r="B2441" s="127"/>
      <c r="C2441" s="128" t="s">
        <v>699</v>
      </c>
      <c r="D2441" s="122">
        <v>42899</v>
      </c>
      <c r="E2441" s="123" t="s">
        <v>6243</v>
      </c>
      <c r="F2441" s="123" t="s">
        <v>3</v>
      </c>
      <c r="G2441" s="123">
        <v>1510202</v>
      </c>
      <c r="H2441" s="127"/>
      <c r="I2441" s="131" t="s">
        <v>6244</v>
      </c>
      <c r="J2441" s="127"/>
      <c r="K2441" s="127"/>
      <c r="L2441" s="127"/>
      <c r="M2441" s="127"/>
      <c r="N2441" s="133">
        <v>0</v>
      </c>
      <c r="O2441" s="133">
        <v>14670.4</v>
      </c>
      <c r="P2441" s="127" t="s">
        <v>1369</v>
      </c>
    </row>
    <row r="2442" spans="1:16" ht="51">
      <c r="A2442" s="127" t="s">
        <v>620</v>
      </c>
      <c r="B2442" s="127"/>
      <c r="C2442" s="128" t="s">
        <v>714</v>
      </c>
      <c r="D2442" s="122">
        <v>42900</v>
      </c>
      <c r="E2442" s="123" t="s">
        <v>6245</v>
      </c>
      <c r="F2442" s="123" t="s">
        <v>3</v>
      </c>
      <c r="G2442" s="123">
        <v>1510439</v>
      </c>
      <c r="H2442" s="127"/>
      <c r="I2442" s="131" t="s">
        <v>6246</v>
      </c>
      <c r="J2442" s="127"/>
      <c r="K2442" s="127"/>
      <c r="L2442" s="127"/>
      <c r="M2442" s="127"/>
      <c r="N2442" s="133">
        <v>0</v>
      </c>
      <c r="O2442" s="133">
        <v>15053.24</v>
      </c>
      <c r="P2442" s="127" t="s">
        <v>1369</v>
      </c>
    </row>
    <row r="2443" spans="1:16" ht="38.25">
      <c r="A2443" s="127">
        <v>15</v>
      </c>
      <c r="B2443" s="127"/>
      <c r="C2443" s="128" t="s">
        <v>692</v>
      </c>
      <c r="D2443" s="122">
        <v>42900</v>
      </c>
      <c r="E2443" s="123" t="s">
        <v>6247</v>
      </c>
      <c r="F2443" s="123" t="s">
        <v>3</v>
      </c>
      <c r="G2443" s="123">
        <v>1510471</v>
      </c>
      <c r="H2443" s="127"/>
      <c r="I2443" s="131" t="s">
        <v>6248</v>
      </c>
      <c r="J2443" s="127"/>
      <c r="K2443" s="127"/>
      <c r="L2443" s="127"/>
      <c r="M2443" s="127"/>
      <c r="N2443" s="133">
        <v>0</v>
      </c>
      <c r="O2443" s="133">
        <v>4860</v>
      </c>
      <c r="P2443" s="127" t="s">
        <v>1369</v>
      </c>
    </row>
    <row r="2444" spans="1:16" ht="38.25">
      <c r="A2444" s="127">
        <v>15</v>
      </c>
      <c r="B2444" s="127"/>
      <c r="C2444" s="128" t="s">
        <v>692</v>
      </c>
      <c r="D2444" s="122">
        <v>42900</v>
      </c>
      <c r="E2444" s="123" t="s">
        <v>6249</v>
      </c>
      <c r="F2444" s="123" t="s">
        <v>3</v>
      </c>
      <c r="G2444" s="123">
        <v>1510474</v>
      </c>
      <c r="H2444" s="127"/>
      <c r="I2444" s="131" t="s">
        <v>6250</v>
      </c>
      <c r="J2444" s="127"/>
      <c r="K2444" s="127"/>
      <c r="L2444" s="127"/>
      <c r="M2444" s="127"/>
      <c r="N2444" s="133">
        <v>0</v>
      </c>
      <c r="O2444" s="133">
        <v>200</v>
      </c>
      <c r="P2444" s="127" t="s">
        <v>1369</v>
      </c>
    </row>
    <row r="2445" spans="1:16" ht="38.25">
      <c r="A2445" s="127">
        <v>15</v>
      </c>
      <c r="B2445" s="127"/>
      <c r="C2445" s="128" t="s">
        <v>692</v>
      </c>
      <c r="D2445" s="122">
        <v>42900</v>
      </c>
      <c r="E2445" s="123" t="s">
        <v>6251</v>
      </c>
      <c r="F2445" s="123" t="s">
        <v>3</v>
      </c>
      <c r="G2445" s="123">
        <v>1510479</v>
      </c>
      <c r="H2445" s="127"/>
      <c r="I2445" s="131" t="s">
        <v>6252</v>
      </c>
      <c r="J2445" s="127"/>
      <c r="K2445" s="127"/>
      <c r="L2445" s="127"/>
      <c r="M2445" s="127"/>
      <c r="N2445" s="133">
        <v>0</v>
      </c>
      <c r="O2445" s="133">
        <v>2850</v>
      </c>
      <c r="P2445" s="127" t="s">
        <v>1369</v>
      </c>
    </row>
    <row r="2446" spans="1:16" ht="38.25">
      <c r="A2446" s="127">
        <v>572</v>
      </c>
      <c r="B2446" s="127"/>
      <c r="C2446" s="128" t="s">
        <v>849</v>
      </c>
      <c r="D2446" s="122">
        <v>42900</v>
      </c>
      <c r="E2446" s="123" t="s">
        <v>6253</v>
      </c>
      <c r="F2446" s="123" t="s">
        <v>3</v>
      </c>
      <c r="G2446" s="123">
        <v>1510402</v>
      </c>
      <c r="H2446" s="127"/>
      <c r="I2446" s="131" t="s">
        <v>6254</v>
      </c>
      <c r="J2446" s="127"/>
      <c r="K2446" s="127"/>
      <c r="L2446" s="127"/>
      <c r="M2446" s="127"/>
      <c r="N2446" s="133">
        <v>0</v>
      </c>
      <c r="O2446" s="133">
        <v>34.450000000000003</v>
      </c>
      <c r="P2446" s="127" t="s">
        <v>1369</v>
      </c>
    </row>
    <row r="2447" spans="1:16" ht="38.25">
      <c r="A2447" s="127">
        <v>572</v>
      </c>
      <c r="B2447" s="127"/>
      <c r="C2447" s="128" t="s">
        <v>849</v>
      </c>
      <c r="D2447" s="122">
        <v>42900</v>
      </c>
      <c r="E2447" s="123" t="s">
        <v>6255</v>
      </c>
      <c r="F2447" s="123" t="s">
        <v>3</v>
      </c>
      <c r="G2447" s="123">
        <v>1510404</v>
      </c>
      <c r="H2447" s="127"/>
      <c r="I2447" s="131" t="s">
        <v>6254</v>
      </c>
      <c r="J2447" s="127"/>
      <c r="K2447" s="127"/>
      <c r="L2447" s="127"/>
      <c r="M2447" s="127"/>
      <c r="N2447" s="133">
        <v>0</v>
      </c>
      <c r="O2447" s="133">
        <v>141.41</v>
      </c>
      <c r="P2447" s="127" t="s">
        <v>1369</v>
      </c>
    </row>
    <row r="2448" spans="1:16" ht="38.25">
      <c r="A2448" s="127">
        <v>572</v>
      </c>
      <c r="B2448" s="127"/>
      <c r="C2448" s="128" t="s">
        <v>849</v>
      </c>
      <c r="D2448" s="122">
        <v>42900</v>
      </c>
      <c r="E2448" s="123" t="s">
        <v>6256</v>
      </c>
      <c r="F2448" s="123" t="s">
        <v>3</v>
      </c>
      <c r="G2448" s="123">
        <v>1510407</v>
      </c>
      <c r="H2448" s="127"/>
      <c r="I2448" s="131" t="s">
        <v>6254</v>
      </c>
      <c r="J2448" s="127"/>
      <c r="K2448" s="127"/>
      <c r="L2448" s="127"/>
      <c r="M2448" s="127"/>
      <c r="N2448" s="133">
        <v>0</v>
      </c>
      <c r="O2448" s="133">
        <v>78</v>
      </c>
      <c r="P2448" s="127" t="s">
        <v>1369</v>
      </c>
    </row>
    <row r="2449" spans="1:16" ht="51">
      <c r="A2449" s="127">
        <v>342</v>
      </c>
      <c r="B2449" s="127"/>
      <c r="C2449" s="128" t="s">
        <v>817</v>
      </c>
      <c r="D2449" s="122">
        <v>42900</v>
      </c>
      <c r="E2449" s="123" t="s">
        <v>6257</v>
      </c>
      <c r="F2449" s="123" t="s">
        <v>3</v>
      </c>
      <c r="G2449" s="123">
        <v>1510452</v>
      </c>
      <c r="H2449" s="127"/>
      <c r="I2449" s="131" t="s">
        <v>6258</v>
      </c>
      <c r="J2449" s="127"/>
      <c r="K2449" s="127"/>
      <c r="L2449" s="127"/>
      <c r="M2449" s="127"/>
      <c r="N2449" s="133">
        <v>0</v>
      </c>
      <c r="O2449" s="133">
        <v>22.85</v>
      </c>
      <c r="P2449" s="127" t="s">
        <v>1369</v>
      </c>
    </row>
    <row r="2450" spans="1:16" ht="51">
      <c r="A2450" s="127">
        <v>47</v>
      </c>
      <c r="B2450" s="127"/>
      <c r="C2450" s="128" t="s">
        <v>700</v>
      </c>
      <c r="D2450" s="122">
        <v>42900</v>
      </c>
      <c r="E2450" s="123" t="s">
        <v>6259</v>
      </c>
      <c r="F2450" s="123" t="s">
        <v>3</v>
      </c>
      <c r="G2450" s="123">
        <v>1510523</v>
      </c>
      <c r="H2450" s="127"/>
      <c r="I2450" s="131" t="s">
        <v>6260</v>
      </c>
      <c r="J2450" s="127"/>
      <c r="K2450" s="127"/>
      <c r="L2450" s="127"/>
      <c r="M2450" s="127"/>
      <c r="N2450" s="133">
        <v>0</v>
      </c>
      <c r="O2450" s="133">
        <v>0.03</v>
      </c>
      <c r="P2450" s="127" t="s">
        <v>1369</v>
      </c>
    </row>
    <row r="2451" spans="1:16" ht="51">
      <c r="A2451" s="127" t="s">
        <v>620</v>
      </c>
      <c r="B2451" s="127"/>
      <c r="C2451" s="128" t="s">
        <v>714</v>
      </c>
      <c r="D2451" s="122">
        <v>42900</v>
      </c>
      <c r="E2451" s="123" t="s">
        <v>6261</v>
      </c>
      <c r="F2451" s="123" t="s">
        <v>3</v>
      </c>
      <c r="G2451" s="123">
        <v>1510544</v>
      </c>
      <c r="H2451" s="127"/>
      <c r="I2451" s="131" t="s">
        <v>6262</v>
      </c>
      <c r="J2451" s="127"/>
      <c r="K2451" s="127"/>
      <c r="L2451" s="127"/>
      <c r="M2451" s="127"/>
      <c r="N2451" s="133">
        <v>0</v>
      </c>
      <c r="O2451" s="133">
        <v>12955.02</v>
      </c>
      <c r="P2451" s="127" t="s">
        <v>1369</v>
      </c>
    </row>
    <row r="2452" spans="1:16" ht="51">
      <c r="A2452" s="127" t="s">
        <v>620</v>
      </c>
      <c r="B2452" s="127"/>
      <c r="C2452" s="128" t="s">
        <v>714</v>
      </c>
      <c r="D2452" s="122">
        <v>42900</v>
      </c>
      <c r="E2452" s="123" t="s">
        <v>6263</v>
      </c>
      <c r="F2452" s="123" t="s">
        <v>3</v>
      </c>
      <c r="G2452" s="123">
        <v>1510564</v>
      </c>
      <c r="H2452" s="127"/>
      <c r="I2452" s="131" t="s">
        <v>6264</v>
      </c>
      <c r="J2452" s="127"/>
      <c r="K2452" s="127"/>
      <c r="L2452" s="127"/>
      <c r="M2452" s="127"/>
      <c r="N2452" s="133">
        <v>0</v>
      </c>
      <c r="O2452" s="133">
        <v>46988</v>
      </c>
      <c r="P2452" s="127" t="s">
        <v>1369</v>
      </c>
    </row>
    <row r="2453" spans="1:16" ht="51">
      <c r="A2453" s="127" t="s">
        <v>620</v>
      </c>
      <c r="B2453" s="127"/>
      <c r="C2453" s="128" t="s">
        <v>714</v>
      </c>
      <c r="D2453" s="122">
        <v>42900</v>
      </c>
      <c r="E2453" s="123" t="s">
        <v>6265</v>
      </c>
      <c r="F2453" s="123" t="s">
        <v>3</v>
      </c>
      <c r="G2453" s="123">
        <v>1510601</v>
      </c>
      <c r="H2453" s="127"/>
      <c r="I2453" s="131" t="s">
        <v>4745</v>
      </c>
      <c r="J2453" s="127"/>
      <c r="K2453" s="127"/>
      <c r="L2453" s="127"/>
      <c r="M2453" s="127"/>
      <c r="N2453" s="133">
        <v>0</v>
      </c>
      <c r="O2453" s="133">
        <v>3400</v>
      </c>
      <c r="P2453" s="127" t="s">
        <v>1369</v>
      </c>
    </row>
    <row r="2454" spans="1:16" ht="51">
      <c r="A2454" s="127" t="s">
        <v>620</v>
      </c>
      <c r="B2454" s="127"/>
      <c r="C2454" s="128" t="s">
        <v>714</v>
      </c>
      <c r="D2454" s="122">
        <v>42900</v>
      </c>
      <c r="E2454" s="123" t="s">
        <v>6266</v>
      </c>
      <c r="F2454" s="123" t="s">
        <v>3</v>
      </c>
      <c r="G2454" s="123">
        <v>1510608</v>
      </c>
      <c r="H2454" s="127"/>
      <c r="I2454" s="131" t="s">
        <v>6267</v>
      </c>
      <c r="J2454" s="127"/>
      <c r="K2454" s="127"/>
      <c r="L2454" s="127"/>
      <c r="M2454" s="127"/>
      <c r="N2454" s="133">
        <v>0</v>
      </c>
      <c r="O2454" s="133">
        <v>1261.8</v>
      </c>
      <c r="P2454" s="127" t="s">
        <v>1369</v>
      </c>
    </row>
    <row r="2455" spans="1:16" ht="51">
      <c r="A2455" s="127" t="s">
        <v>620</v>
      </c>
      <c r="B2455" s="127"/>
      <c r="C2455" s="128" t="s">
        <v>714</v>
      </c>
      <c r="D2455" s="122">
        <v>42900</v>
      </c>
      <c r="E2455" s="123" t="s">
        <v>6268</v>
      </c>
      <c r="F2455" s="123" t="s">
        <v>3</v>
      </c>
      <c r="G2455" s="123">
        <v>1510641</v>
      </c>
      <c r="H2455" s="127"/>
      <c r="I2455" s="131" t="s">
        <v>6269</v>
      </c>
      <c r="J2455" s="127"/>
      <c r="K2455" s="127"/>
      <c r="L2455" s="127"/>
      <c r="M2455" s="127"/>
      <c r="N2455" s="133">
        <v>0</v>
      </c>
      <c r="O2455" s="133">
        <v>4621.53</v>
      </c>
      <c r="P2455" s="127" t="s">
        <v>1369</v>
      </c>
    </row>
    <row r="2456" spans="1:16" ht="51">
      <c r="A2456" s="127" t="s">
        <v>620</v>
      </c>
      <c r="B2456" s="127"/>
      <c r="C2456" s="128" t="s">
        <v>714</v>
      </c>
      <c r="D2456" s="122">
        <v>42900</v>
      </c>
      <c r="E2456" s="123" t="s">
        <v>6270</v>
      </c>
      <c r="F2456" s="123" t="s">
        <v>3</v>
      </c>
      <c r="G2456" s="123">
        <v>1510651</v>
      </c>
      <c r="H2456" s="127"/>
      <c r="I2456" s="131" t="s">
        <v>6271</v>
      </c>
      <c r="J2456" s="127"/>
      <c r="K2456" s="127"/>
      <c r="L2456" s="127"/>
      <c r="M2456" s="127"/>
      <c r="N2456" s="133">
        <v>0</v>
      </c>
      <c r="O2456" s="133">
        <v>14544</v>
      </c>
      <c r="P2456" s="127" t="s">
        <v>1369</v>
      </c>
    </row>
    <row r="2457" spans="1:16" ht="51">
      <c r="A2457" s="127">
        <v>41</v>
      </c>
      <c r="B2457" s="127"/>
      <c r="C2457" s="128" t="s">
        <v>698</v>
      </c>
      <c r="D2457" s="122">
        <v>42900</v>
      </c>
      <c r="E2457" s="123" t="s">
        <v>6272</v>
      </c>
      <c r="F2457" s="123" t="s">
        <v>3</v>
      </c>
      <c r="G2457" s="123">
        <v>1510661</v>
      </c>
      <c r="H2457" s="127"/>
      <c r="I2457" s="131" t="s">
        <v>6273</v>
      </c>
      <c r="J2457" s="127"/>
      <c r="K2457" s="127"/>
      <c r="L2457" s="127"/>
      <c r="M2457" s="127"/>
      <c r="N2457" s="133">
        <v>0</v>
      </c>
      <c r="O2457" s="133">
        <v>2166</v>
      </c>
      <c r="P2457" s="127" t="s">
        <v>1369</v>
      </c>
    </row>
    <row r="2458" spans="1:16" ht="51">
      <c r="A2458" s="127" t="s">
        <v>620</v>
      </c>
      <c r="B2458" s="127"/>
      <c r="C2458" s="128" t="s">
        <v>714</v>
      </c>
      <c r="D2458" s="122">
        <v>42900</v>
      </c>
      <c r="E2458" s="123" t="s">
        <v>6274</v>
      </c>
      <c r="F2458" s="123" t="s">
        <v>3</v>
      </c>
      <c r="G2458" s="123">
        <v>1510712</v>
      </c>
      <c r="H2458" s="127"/>
      <c r="I2458" s="131" t="s">
        <v>2429</v>
      </c>
      <c r="J2458" s="127"/>
      <c r="K2458" s="127"/>
      <c r="L2458" s="127"/>
      <c r="M2458" s="127"/>
      <c r="N2458" s="133">
        <v>0</v>
      </c>
      <c r="O2458" s="133">
        <v>244.34</v>
      </c>
      <c r="P2458" s="127" t="s">
        <v>1369</v>
      </c>
    </row>
    <row r="2459" spans="1:16" ht="63.75">
      <c r="A2459" s="127" t="s">
        <v>620</v>
      </c>
      <c r="B2459" s="127"/>
      <c r="C2459" s="128" t="s">
        <v>714</v>
      </c>
      <c r="D2459" s="122">
        <v>42902</v>
      </c>
      <c r="E2459" s="123" t="s">
        <v>6275</v>
      </c>
      <c r="F2459" s="123" t="s">
        <v>3</v>
      </c>
      <c r="G2459" s="123">
        <v>1510897</v>
      </c>
      <c r="H2459" s="127"/>
      <c r="I2459" s="131" t="s">
        <v>6276</v>
      </c>
      <c r="J2459" s="127"/>
      <c r="K2459" s="127"/>
      <c r="L2459" s="127"/>
      <c r="M2459" s="127"/>
      <c r="N2459" s="133">
        <v>0</v>
      </c>
      <c r="O2459" s="133">
        <v>4396.1000000000004</v>
      </c>
      <c r="P2459" s="127" t="s">
        <v>1369</v>
      </c>
    </row>
    <row r="2460" spans="1:16" ht="51">
      <c r="A2460" s="127" t="s">
        <v>620</v>
      </c>
      <c r="B2460" s="127"/>
      <c r="C2460" s="128" t="s">
        <v>714</v>
      </c>
      <c r="D2460" s="122">
        <v>42902</v>
      </c>
      <c r="E2460" s="123" t="s">
        <v>6277</v>
      </c>
      <c r="F2460" s="123" t="s">
        <v>3</v>
      </c>
      <c r="G2460" s="123">
        <v>1510833</v>
      </c>
      <c r="H2460" s="127"/>
      <c r="I2460" s="131" t="s">
        <v>6278</v>
      </c>
      <c r="J2460" s="127"/>
      <c r="K2460" s="127"/>
      <c r="L2460" s="127"/>
      <c r="M2460" s="127"/>
      <c r="N2460" s="133">
        <v>0</v>
      </c>
      <c r="O2460" s="133">
        <v>6143.87</v>
      </c>
      <c r="P2460" s="127" t="s">
        <v>1369</v>
      </c>
    </row>
    <row r="2461" spans="1:16" ht="51">
      <c r="A2461" s="127" t="s">
        <v>620</v>
      </c>
      <c r="B2461" s="127"/>
      <c r="C2461" s="128" t="s">
        <v>714</v>
      </c>
      <c r="D2461" s="122">
        <v>42902</v>
      </c>
      <c r="E2461" s="123" t="s">
        <v>6279</v>
      </c>
      <c r="F2461" s="123" t="s">
        <v>3</v>
      </c>
      <c r="G2461" s="123">
        <v>1510834</v>
      </c>
      <c r="H2461" s="127"/>
      <c r="I2461" s="131" t="s">
        <v>6280</v>
      </c>
      <c r="J2461" s="127"/>
      <c r="K2461" s="127"/>
      <c r="L2461" s="127"/>
      <c r="M2461" s="127"/>
      <c r="N2461" s="133">
        <v>0</v>
      </c>
      <c r="O2461" s="133">
        <v>481</v>
      </c>
      <c r="P2461" s="127" t="s">
        <v>1369</v>
      </c>
    </row>
    <row r="2462" spans="1:16" ht="51">
      <c r="A2462" s="127" t="s">
        <v>620</v>
      </c>
      <c r="B2462" s="127"/>
      <c r="C2462" s="128" t="s">
        <v>714</v>
      </c>
      <c r="D2462" s="122">
        <v>42902</v>
      </c>
      <c r="E2462" s="123" t="s">
        <v>6281</v>
      </c>
      <c r="F2462" s="123" t="s">
        <v>3</v>
      </c>
      <c r="G2462" s="123">
        <v>1510860</v>
      </c>
      <c r="H2462" s="127"/>
      <c r="I2462" s="131" t="s">
        <v>6282</v>
      </c>
      <c r="J2462" s="127"/>
      <c r="K2462" s="127"/>
      <c r="L2462" s="127"/>
      <c r="M2462" s="127"/>
      <c r="N2462" s="133">
        <v>0</v>
      </c>
      <c r="O2462" s="133">
        <v>185.5</v>
      </c>
      <c r="P2462" s="127" t="s">
        <v>1369</v>
      </c>
    </row>
    <row r="2463" spans="1:16" ht="51">
      <c r="A2463" s="127" t="s">
        <v>620</v>
      </c>
      <c r="B2463" s="127"/>
      <c r="C2463" s="128" t="s">
        <v>714</v>
      </c>
      <c r="D2463" s="122">
        <v>42902</v>
      </c>
      <c r="E2463" s="123" t="s">
        <v>6284</v>
      </c>
      <c r="F2463" s="123" t="s">
        <v>3</v>
      </c>
      <c r="G2463" s="123">
        <v>1511034</v>
      </c>
      <c r="H2463" s="127"/>
      <c r="I2463" s="131" t="s">
        <v>6285</v>
      </c>
      <c r="J2463" s="127"/>
      <c r="K2463" s="127"/>
      <c r="L2463" s="127"/>
      <c r="M2463" s="127"/>
      <c r="N2463" s="133">
        <v>0</v>
      </c>
      <c r="O2463" s="133">
        <v>55</v>
      </c>
      <c r="P2463" s="127" t="s">
        <v>1369</v>
      </c>
    </row>
    <row r="2464" spans="1:16" ht="51">
      <c r="A2464" s="127" t="s">
        <v>620</v>
      </c>
      <c r="B2464" s="127"/>
      <c r="C2464" s="128" t="s">
        <v>714</v>
      </c>
      <c r="D2464" s="122">
        <v>42902</v>
      </c>
      <c r="E2464" s="123" t="s">
        <v>6286</v>
      </c>
      <c r="F2464" s="123" t="s">
        <v>3</v>
      </c>
      <c r="G2464" s="123">
        <v>1511035</v>
      </c>
      <c r="H2464" s="127"/>
      <c r="I2464" s="131" t="s">
        <v>6287</v>
      </c>
      <c r="J2464" s="127"/>
      <c r="K2464" s="127"/>
      <c r="L2464" s="127"/>
      <c r="M2464" s="127"/>
      <c r="N2464" s="133">
        <v>0</v>
      </c>
      <c r="O2464" s="133">
        <v>1225.45</v>
      </c>
      <c r="P2464" s="127" t="s">
        <v>1369</v>
      </c>
    </row>
    <row r="2465" spans="1:16" ht="51">
      <c r="A2465" s="127" t="s">
        <v>620</v>
      </c>
      <c r="B2465" s="127"/>
      <c r="C2465" s="128" t="s">
        <v>714</v>
      </c>
      <c r="D2465" s="122">
        <v>42902</v>
      </c>
      <c r="E2465" s="123" t="s">
        <v>6288</v>
      </c>
      <c r="F2465" s="123" t="s">
        <v>3</v>
      </c>
      <c r="G2465" s="123">
        <v>1511045</v>
      </c>
      <c r="H2465" s="127"/>
      <c r="I2465" s="131" t="s">
        <v>6289</v>
      </c>
      <c r="J2465" s="127"/>
      <c r="K2465" s="127"/>
      <c r="L2465" s="127"/>
      <c r="M2465" s="127"/>
      <c r="N2465" s="133">
        <v>0</v>
      </c>
      <c r="O2465" s="133">
        <v>1152.48</v>
      </c>
      <c r="P2465" s="127" t="s">
        <v>1369</v>
      </c>
    </row>
    <row r="2466" spans="1:16" ht="51">
      <c r="A2466" s="127" t="s">
        <v>620</v>
      </c>
      <c r="B2466" s="127"/>
      <c r="C2466" s="128" t="s">
        <v>714</v>
      </c>
      <c r="D2466" s="122">
        <v>42902</v>
      </c>
      <c r="E2466" s="123" t="s">
        <v>6290</v>
      </c>
      <c r="F2466" s="123" t="s">
        <v>3</v>
      </c>
      <c r="G2466" s="123">
        <v>1511079</v>
      </c>
      <c r="H2466" s="127"/>
      <c r="I2466" s="131" t="s">
        <v>6291</v>
      </c>
      <c r="J2466" s="127"/>
      <c r="K2466" s="127"/>
      <c r="L2466" s="127"/>
      <c r="M2466" s="127"/>
      <c r="N2466" s="133">
        <v>0</v>
      </c>
      <c r="O2466" s="133">
        <v>3071.23</v>
      </c>
      <c r="P2466" s="127" t="s">
        <v>1369</v>
      </c>
    </row>
    <row r="2467" spans="1:16" ht="51">
      <c r="A2467" s="127" t="s">
        <v>620</v>
      </c>
      <c r="B2467" s="127"/>
      <c r="C2467" s="128" t="s">
        <v>714</v>
      </c>
      <c r="D2467" s="122">
        <v>42902</v>
      </c>
      <c r="E2467" s="123" t="s">
        <v>6292</v>
      </c>
      <c r="F2467" s="123" t="s">
        <v>3</v>
      </c>
      <c r="G2467" s="123">
        <v>1511081</v>
      </c>
      <c r="H2467" s="127"/>
      <c r="I2467" s="131" t="s">
        <v>6293</v>
      </c>
      <c r="J2467" s="127"/>
      <c r="K2467" s="127"/>
      <c r="L2467" s="127"/>
      <c r="M2467" s="127"/>
      <c r="N2467" s="133">
        <v>0</v>
      </c>
      <c r="O2467" s="133">
        <v>3087.12</v>
      </c>
      <c r="P2467" s="127" t="s">
        <v>1369</v>
      </c>
    </row>
    <row r="2468" spans="1:16" ht="51">
      <c r="A2468" s="127" t="s">
        <v>620</v>
      </c>
      <c r="B2468" s="127"/>
      <c r="C2468" s="128" t="s">
        <v>714</v>
      </c>
      <c r="D2468" s="122">
        <v>42902</v>
      </c>
      <c r="E2468" s="123" t="s">
        <v>6294</v>
      </c>
      <c r="F2468" s="123" t="s">
        <v>3</v>
      </c>
      <c r="G2468" s="123">
        <v>1511083</v>
      </c>
      <c r="H2468" s="127"/>
      <c r="I2468" s="131" t="s">
        <v>6295</v>
      </c>
      <c r="J2468" s="127"/>
      <c r="K2468" s="127"/>
      <c r="L2468" s="127"/>
      <c r="M2468" s="127"/>
      <c r="N2468" s="133">
        <v>0</v>
      </c>
      <c r="O2468" s="133">
        <v>3087.12</v>
      </c>
      <c r="P2468" s="127" t="s">
        <v>1369</v>
      </c>
    </row>
    <row r="2469" spans="1:16" ht="51">
      <c r="A2469" s="127" t="s">
        <v>620</v>
      </c>
      <c r="B2469" s="127"/>
      <c r="C2469" s="128" t="s">
        <v>714</v>
      </c>
      <c r="D2469" s="122">
        <v>42902</v>
      </c>
      <c r="E2469" s="123" t="s">
        <v>6296</v>
      </c>
      <c r="F2469" s="123" t="s">
        <v>3</v>
      </c>
      <c r="G2469" s="123">
        <v>1511086</v>
      </c>
      <c r="H2469" s="127"/>
      <c r="I2469" s="131" t="s">
        <v>6297</v>
      </c>
      <c r="J2469" s="127"/>
      <c r="K2469" s="127"/>
      <c r="L2469" s="127"/>
      <c r="M2469" s="127"/>
      <c r="N2469" s="133">
        <v>0</v>
      </c>
      <c r="O2469" s="133">
        <v>3087.12</v>
      </c>
      <c r="P2469" s="127" t="s">
        <v>1369</v>
      </c>
    </row>
    <row r="2470" spans="1:16" ht="51">
      <c r="A2470" s="127" t="s">
        <v>620</v>
      </c>
      <c r="B2470" s="127"/>
      <c r="C2470" s="128" t="s">
        <v>714</v>
      </c>
      <c r="D2470" s="122">
        <v>42902</v>
      </c>
      <c r="E2470" s="123" t="s">
        <v>6298</v>
      </c>
      <c r="F2470" s="123" t="s">
        <v>3</v>
      </c>
      <c r="G2470" s="123">
        <v>1511087</v>
      </c>
      <c r="H2470" s="127"/>
      <c r="I2470" s="131" t="s">
        <v>6299</v>
      </c>
      <c r="J2470" s="127"/>
      <c r="K2470" s="127"/>
      <c r="L2470" s="127"/>
      <c r="M2470" s="127"/>
      <c r="N2470" s="133">
        <v>0</v>
      </c>
      <c r="O2470" s="133">
        <v>3087.12</v>
      </c>
      <c r="P2470" s="127" t="s">
        <v>1369</v>
      </c>
    </row>
    <row r="2471" spans="1:16" ht="51">
      <c r="A2471" s="127" t="s">
        <v>620</v>
      </c>
      <c r="B2471" s="127"/>
      <c r="C2471" s="128" t="s">
        <v>714</v>
      </c>
      <c r="D2471" s="122">
        <v>42902</v>
      </c>
      <c r="E2471" s="123" t="s">
        <v>6300</v>
      </c>
      <c r="F2471" s="123" t="s">
        <v>3</v>
      </c>
      <c r="G2471" s="123">
        <v>1511089</v>
      </c>
      <c r="H2471" s="127"/>
      <c r="I2471" s="131" t="s">
        <v>6301</v>
      </c>
      <c r="J2471" s="127"/>
      <c r="K2471" s="127"/>
      <c r="L2471" s="127"/>
      <c r="M2471" s="127"/>
      <c r="N2471" s="133">
        <v>0</v>
      </c>
      <c r="O2471" s="133">
        <v>646.4</v>
      </c>
      <c r="P2471" s="127" t="s">
        <v>1369</v>
      </c>
    </row>
    <row r="2472" spans="1:16" ht="38.25">
      <c r="A2472" s="127">
        <v>582</v>
      </c>
      <c r="B2472" s="127"/>
      <c r="C2472" s="128" t="s">
        <v>857</v>
      </c>
      <c r="D2472" s="122">
        <v>42902</v>
      </c>
      <c r="E2472" s="123" t="s">
        <v>6302</v>
      </c>
      <c r="F2472" s="123" t="s">
        <v>3</v>
      </c>
      <c r="G2472" s="123">
        <v>1511140</v>
      </c>
      <c r="H2472" s="127"/>
      <c r="I2472" s="131" t="s">
        <v>6303</v>
      </c>
      <c r="J2472" s="127"/>
      <c r="K2472" s="127"/>
      <c r="L2472" s="127"/>
      <c r="M2472" s="127"/>
      <c r="N2472" s="133">
        <v>0</v>
      </c>
      <c r="O2472" s="133">
        <v>330</v>
      </c>
      <c r="P2472" s="127" t="s">
        <v>1369</v>
      </c>
    </row>
    <row r="2473" spans="1:16" ht="51">
      <c r="A2473" s="127">
        <v>234</v>
      </c>
      <c r="B2473" s="127"/>
      <c r="C2473" s="128" t="s">
        <v>124</v>
      </c>
      <c r="D2473" s="122">
        <v>42905</v>
      </c>
      <c r="E2473" s="123" t="s">
        <v>6304</v>
      </c>
      <c r="F2473" s="123" t="s">
        <v>3</v>
      </c>
      <c r="G2473" s="123">
        <v>1511279</v>
      </c>
      <c r="H2473" s="127"/>
      <c r="I2473" s="131" t="s">
        <v>6305</v>
      </c>
      <c r="J2473" s="127"/>
      <c r="K2473" s="127"/>
      <c r="L2473" s="127"/>
      <c r="M2473" s="127"/>
      <c r="N2473" s="133">
        <v>0</v>
      </c>
      <c r="O2473" s="133">
        <v>38</v>
      </c>
      <c r="P2473" s="127" t="s">
        <v>1369</v>
      </c>
    </row>
    <row r="2474" spans="1:16" ht="38.25">
      <c r="A2474" s="127">
        <v>234</v>
      </c>
      <c r="B2474" s="127"/>
      <c r="C2474" s="128" t="s">
        <v>124</v>
      </c>
      <c r="D2474" s="122">
        <v>42905</v>
      </c>
      <c r="E2474" s="123" t="s">
        <v>6306</v>
      </c>
      <c r="F2474" s="123" t="s">
        <v>3</v>
      </c>
      <c r="G2474" s="123">
        <v>1511294</v>
      </c>
      <c r="H2474" s="127"/>
      <c r="I2474" s="131" t="s">
        <v>6307</v>
      </c>
      <c r="J2474" s="127"/>
      <c r="K2474" s="127"/>
      <c r="L2474" s="127"/>
      <c r="M2474" s="127"/>
      <c r="N2474" s="133">
        <v>0</v>
      </c>
      <c r="O2474" s="133">
        <v>76</v>
      </c>
      <c r="P2474" s="127" t="s">
        <v>1369</v>
      </c>
    </row>
    <row r="2475" spans="1:16" ht="38.25">
      <c r="A2475" s="127">
        <v>86</v>
      </c>
      <c r="B2475" s="127"/>
      <c r="C2475" s="128" t="s">
        <v>711</v>
      </c>
      <c r="D2475" s="122">
        <v>42905</v>
      </c>
      <c r="E2475" s="123" t="s">
        <v>6308</v>
      </c>
      <c r="F2475" s="123" t="s">
        <v>3</v>
      </c>
      <c r="G2475" s="123">
        <v>1511398</v>
      </c>
      <c r="H2475" s="127"/>
      <c r="I2475" s="131" t="s">
        <v>6309</v>
      </c>
      <c r="J2475" s="127"/>
      <c r="K2475" s="127"/>
      <c r="L2475" s="127"/>
      <c r="M2475" s="127"/>
      <c r="N2475" s="133">
        <v>0</v>
      </c>
      <c r="O2475" s="133">
        <v>300.06</v>
      </c>
      <c r="P2475" s="127" t="s">
        <v>1369</v>
      </c>
    </row>
    <row r="2476" spans="1:16" ht="51">
      <c r="A2476" s="127" t="s">
        <v>620</v>
      </c>
      <c r="B2476" s="127"/>
      <c r="C2476" s="128" t="s">
        <v>714</v>
      </c>
      <c r="D2476" s="122">
        <v>42905</v>
      </c>
      <c r="E2476" s="123" t="s">
        <v>6310</v>
      </c>
      <c r="F2476" s="123" t="s">
        <v>3</v>
      </c>
      <c r="G2476" s="123">
        <v>1511434</v>
      </c>
      <c r="H2476" s="127"/>
      <c r="I2476" s="131" t="s">
        <v>6311</v>
      </c>
      <c r="J2476" s="127"/>
      <c r="K2476" s="127"/>
      <c r="L2476" s="127"/>
      <c r="M2476" s="127"/>
      <c r="N2476" s="133">
        <v>0</v>
      </c>
      <c r="O2476" s="133">
        <v>0.3</v>
      </c>
      <c r="P2476" s="127" t="s">
        <v>1369</v>
      </c>
    </row>
    <row r="2477" spans="1:16" ht="38.25">
      <c r="A2477" s="127">
        <v>291</v>
      </c>
      <c r="B2477" s="127"/>
      <c r="C2477" s="128" t="s">
        <v>795</v>
      </c>
      <c r="D2477" s="122">
        <v>42905</v>
      </c>
      <c r="E2477" s="123" t="s">
        <v>6312</v>
      </c>
      <c r="F2477" s="123" t="s">
        <v>3</v>
      </c>
      <c r="G2477" s="123">
        <v>1511487</v>
      </c>
      <c r="H2477" s="127"/>
      <c r="I2477" s="131" t="s">
        <v>6313</v>
      </c>
      <c r="J2477" s="127"/>
      <c r="K2477" s="127"/>
      <c r="L2477" s="127"/>
      <c r="M2477" s="127"/>
      <c r="N2477" s="133">
        <v>0</v>
      </c>
      <c r="O2477" s="133">
        <v>35</v>
      </c>
      <c r="P2477" s="127" t="s">
        <v>1369</v>
      </c>
    </row>
    <row r="2478" spans="1:16" ht="51">
      <c r="A2478" s="127">
        <v>20</v>
      </c>
      <c r="B2478" s="127"/>
      <c r="C2478" s="128" t="s">
        <v>694</v>
      </c>
      <c r="D2478" s="122">
        <v>42905</v>
      </c>
      <c r="E2478" s="123" t="s">
        <v>6314</v>
      </c>
      <c r="F2478" s="123" t="s">
        <v>3</v>
      </c>
      <c r="G2478" s="123">
        <v>1511496</v>
      </c>
      <c r="H2478" s="127"/>
      <c r="I2478" s="131" t="s">
        <v>6315</v>
      </c>
      <c r="J2478" s="127"/>
      <c r="K2478" s="127"/>
      <c r="L2478" s="127"/>
      <c r="M2478" s="127"/>
      <c r="N2478" s="133">
        <v>0</v>
      </c>
      <c r="O2478" s="133">
        <v>232.5</v>
      </c>
      <c r="P2478" s="127" t="s">
        <v>1369</v>
      </c>
    </row>
    <row r="2479" spans="1:16" ht="51">
      <c r="A2479" s="127">
        <v>86</v>
      </c>
      <c r="B2479" s="127"/>
      <c r="C2479" s="128" t="s">
        <v>711</v>
      </c>
      <c r="D2479" s="122">
        <v>42906</v>
      </c>
      <c r="E2479" s="123" t="s">
        <v>6316</v>
      </c>
      <c r="F2479" s="123" t="s">
        <v>3</v>
      </c>
      <c r="G2479" s="123">
        <v>1511719</v>
      </c>
      <c r="H2479" s="127"/>
      <c r="I2479" s="131" t="s">
        <v>6317</v>
      </c>
      <c r="J2479" s="127"/>
      <c r="K2479" s="127"/>
      <c r="L2479" s="127"/>
      <c r="M2479" s="127"/>
      <c r="N2479" s="133">
        <v>0</v>
      </c>
      <c r="O2479" s="133">
        <v>45304</v>
      </c>
      <c r="P2479" s="127" t="s">
        <v>1369</v>
      </c>
    </row>
    <row r="2480" spans="1:16" ht="51">
      <c r="A2480" s="127" t="s">
        <v>620</v>
      </c>
      <c r="B2480" s="127"/>
      <c r="C2480" s="128" t="s">
        <v>714</v>
      </c>
      <c r="D2480" s="122">
        <v>42906</v>
      </c>
      <c r="E2480" s="123" t="s">
        <v>6318</v>
      </c>
      <c r="F2480" s="123" t="s">
        <v>3</v>
      </c>
      <c r="G2480" s="123">
        <v>1511727</v>
      </c>
      <c r="H2480" s="127"/>
      <c r="I2480" s="131" t="s">
        <v>6319</v>
      </c>
      <c r="J2480" s="127"/>
      <c r="K2480" s="127"/>
      <c r="L2480" s="127"/>
      <c r="M2480" s="127"/>
      <c r="N2480" s="133">
        <v>0</v>
      </c>
      <c r="O2480" s="133">
        <v>2966</v>
      </c>
      <c r="P2480" s="127" t="s">
        <v>14401</v>
      </c>
    </row>
    <row r="2481" spans="1:16" ht="51">
      <c r="A2481" s="127" t="s">
        <v>620</v>
      </c>
      <c r="B2481" s="127"/>
      <c r="C2481" s="128" t="s">
        <v>714</v>
      </c>
      <c r="D2481" s="122">
        <v>42906</v>
      </c>
      <c r="E2481" s="123" t="s">
        <v>6320</v>
      </c>
      <c r="F2481" s="123" t="s">
        <v>3</v>
      </c>
      <c r="G2481" s="123">
        <v>1511736</v>
      </c>
      <c r="H2481" s="127"/>
      <c r="I2481" s="131" t="s">
        <v>6321</v>
      </c>
      <c r="J2481" s="127"/>
      <c r="K2481" s="127"/>
      <c r="L2481" s="127"/>
      <c r="M2481" s="127"/>
      <c r="N2481" s="133">
        <v>0</v>
      </c>
      <c r="O2481" s="133">
        <v>4060.07</v>
      </c>
      <c r="P2481" s="127" t="s">
        <v>1369</v>
      </c>
    </row>
    <row r="2482" spans="1:16" ht="51">
      <c r="A2482" s="127" t="s">
        <v>620</v>
      </c>
      <c r="B2482" s="127"/>
      <c r="C2482" s="128" t="s">
        <v>714</v>
      </c>
      <c r="D2482" s="122">
        <v>42906</v>
      </c>
      <c r="E2482" s="123" t="s">
        <v>6322</v>
      </c>
      <c r="F2482" s="123" t="s">
        <v>3</v>
      </c>
      <c r="G2482" s="123">
        <v>1511789</v>
      </c>
      <c r="H2482" s="127"/>
      <c r="I2482" s="131" t="s">
        <v>6323</v>
      </c>
      <c r="J2482" s="127"/>
      <c r="K2482" s="127"/>
      <c r="L2482" s="127"/>
      <c r="M2482" s="127"/>
      <c r="N2482" s="133">
        <v>0</v>
      </c>
      <c r="O2482" s="133">
        <v>13743.85</v>
      </c>
      <c r="P2482" s="127" t="s">
        <v>1369</v>
      </c>
    </row>
    <row r="2483" spans="1:16" ht="51">
      <c r="A2483" s="127" t="s">
        <v>620</v>
      </c>
      <c r="B2483" s="127"/>
      <c r="C2483" s="128" t="s">
        <v>714</v>
      </c>
      <c r="D2483" s="122">
        <v>42906</v>
      </c>
      <c r="E2483" s="123" t="s">
        <v>6324</v>
      </c>
      <c r="F2483" s="123" t="s">
        <v>3</v>
      </c>
      <c r="G2483" s="123">
        <v>1511783</v>
      </c>
      <c r="H2483" s="127"/>
      <c r="I2483" s="131" t="s">
        <v>6325</v>
      </c>
      <c r="J2483" s="127"/>
      <c r="K2483" s="127"/>
      <c r="L2483" s="127"/>
      <c r="M2483" s="127"/>
      <c r="N2483" s="133">
        <v>0</v>
      </c>
      <c r="O2483" s="133">
        <v>12720.09</v>
      </c>
      <c r="P2483" s="127" t="s">
        <v>1369</v>
      </c>
    </row>
    <row r="2484" spans="1:16" ht="51">
      <c r="A2484" s="127">
        <v>592</v>
      </c>
      <c r="B2484" s="127"/>
      <c r="C2484" s="128" t="s">
        <v>863</v>
      </c>
      <c r="D2484" s="122">
        <v>42906</v>
      </c>
      <c r="E2484" s="123" t="s">
        <v>6326</v>
      </c>
      <c r="F2484" s="123" t="s">
        <v>3</v>
      </c>
      <c r="G2484" s="123">
        <v>1511787</v>
      </c>
      <c r="H2484" s="127"/>
      <c r="I2484" s="131" t="s">
        <v>6327</v>
      </c>
      <c r="J2484" s="127"/>
      <c r="K2484" s="127"/>
      <c r="L2484" s="127"/>
      <c r="M2484" s="127"/>
      <c r="N2484" s="133">
        <v>0</v>
      </c>
      <c r="O2484" s="133">
        <v>317</v>
      </c>
      <c r="P2484" s="127" t="s">
        <v>1369</v>
      </c>
    </row>
    <row r="2485" spans="1:16" ht="51">
      <c r="A2485" s="127" t="s">
        <v>620</v>
      </c>
      <c r="B2485" s="127"/>
      <c r="C2485" s="128" t="s">
        <v>714</v>
      </c>
      <c r="D2485" s="122">
        <v>42906</v>
      </c>
      <c r="E2485" s="123" t="s">
        <v>6328</v>
      </c>
      <c r="F2485" s="123" t="s">
        <v>3</v>
      </c>
      <c r="G2485" s="123">
        <v>1511837</v>
      </c>
      <c r="H2485" s="127"/>
      <c r="I2485" s="131" t="s">
        <v>6329</v>
      </c>
      <c r="J2485" s="127"/>
      <c r="K2485" s="127"/>
      <c r="L2485" s="127"/>
      <c r="M2485" s="127"/>
      <c r="N2485" s="133">
        <v>0</v>
      </c>
      <c r="O2485" s="133">
        <v>1370.34</v>
      </c>
      <c r="P2485" s="127" t="s">
        <v>1369</v>
      </c>
    </row>
    <row r="2486" spans="1:16" ht="51">
      <c r="A2486" s="127" t="s">
        <v>620</v>
      </c>
      <c r="B2486" s="127"/>
      <c r="C2486" s="128" t="s">
        <v>714</v>
      </c>
      <c r="D2486" s="122">
        <v>42906</v>
      </c>
      <c r="E2486" s="123" t="s">
        <v>6330</v>
      </c>
      <c r="F2486" s="123" t="s">
        <v>3</v>
      </c>
      <c r="G2486" s="123">
        <v>1511907</v>
      </c>
      <c r="H2486" s="127"/>
      <c r="I2486" s="131" t="s">
        <v>6331</v>
      </c>
      <c r="J2486" s="127"/>
      <c r="K2486" s="127"/>
      <c r="L2486" s="127"/>
      <c r="M2486" s="127"/>
      <c r="N2486" s="133">
        <v>0</v>
      </c>
      <c r="O2486" s="133">
        <v>7996.09</v>
      </c>
      <c r="P2486" s="127" t="s">
        <v>1369</v>
      </c>
    </row>
    <row r="2487" spans="1:16" ht="51">
      <c r="A2487" s="127" t="s">
        <v>620</v>
      </c>
      <c r="B2487" s="127"/>
      <c r="C2487" s="128" t="s">
        <v>714</v>
      </c>
      <c r="D2487" s="122">
        <v>42906</v>
      </c>
      <c r="E2487" s="123" t="s">
        <v>6332</v>
      </c>
      <c r="F2487" s="123" t="s">
        <v>3</v>
      </c>
      <c r="G2487" s="123">
        <v>1511986</v>
      </c>
      <c r="H2487" s="127"/>
      <c r="I2487" s="131" t="s">
        <v>6333</v>
      </c>
      <c r="J2487" s="127"/>
      <c r="K2487" s="127"/>
      <c r="L2487" s="127"/>
      <c r="M2487" s="127"/>
      <c r="N2487" s="133">
        <v>0</v>
      </c>
      <c r="O2487" s="133">
        <v>10</v>
      </c>
      <c r="P2487" s="127" t="s">
        <v>1369</v>
      </c>
    </row>
    <row r="2488" spans="1:16" ht="51">
      <c r="A2488" s="127" t="s">
        <v>620</v>
      </c>
      <c r="B2488" s="127"/>
      <c r="C2488" s="128" t="s">
        <v>714</v>
      </c>
      <c r="D2488" s="122">
        <v>42906</v>
      </c>
      <c r="E2488" s="123" t="s">
        <v>6334</v>
      </c>
      <c r="F2488" s="123" t="s">
        <v>3</v>
      </c>
      <c r="G2488" s="123">
        <v>1511994</v>
      </c>
      <c r="H2488" s="127"/>
      <c r="I2488" s="131" t="s">
        <v>6335</v>
      </c>
      <c r="J2488" s="127"/>
      <c r="K2488" s="127"/>
      <c r="L2488" s="127"/>
      <c r="M2488" s="127"/>
      <c r="N2488" s="133">
        <v>0</v>
      </c>
      <c r="O2488" s="133">
        <v>249.6</v>
      </c>
      <c r="P2488" s="127" t="s">
        <v>1369</v>
      </c>
    </row>
    <row r="2489" spans="1:16" ht="51">
      <c r="A2489" s="127">
        <v>41</v>
      </c>
      <c r="B2489" s="127"/>
      <c r="C2489" s="128" t="s">
        <v>698</v>
      </c>
      <c r="D2489" s="122">
        <v>42908</v>
      </c>
      <c r="E2489" s="123" t="s">
        <v>6336</v>
      </c>
      <c r="F2489" s="123" t="s">
        <v>3</v>
      </c>
      <c r="G2489" s="123">
        <v>1512140</v>
      </c>
      <c r="H2489" s="127"/>
      <c r="I2489" s="131" t="s">
        <v>6337</v>
      </c>
      <c r="J2489" s="127"/>
      <c r="K2489" s="127"/>
      <c r="L2489" s="127"/>
      <c r="M2489" s="127"/>
      <c r="N2489" s="133">
        <v>0</v>
      </c>
      <c r="O2489" s="133">
        <v>20</v>
      </c>
      <c r="P2489" s="127" t="s">
        <v>1369</v>
      </c>
    </row>
    <row r="2490" spans="1:16" ht="51">
      <c r="A2490" s="127">
        <v>41</v>
      </c>
      <c r="B2490" s="127"/>
      <c r="C2490" s="128" t="s">
        <v>698</v>
      </c>
      <c r="D2490" s="122">
        <v>42908</v>
      </c>
      <c r="E2490" s="123" t="s">
        <v>6338</v>
      </c>
      <c r="F2490" s="123" t="s">
        <v>3</v>
      </c>
      <c r="G2490" s="123">
        <v>1512143</v>
      </c>
      <c r="H2490" s="127"/>
      <c r="I2490" s="131" t="s">
        <v>6339</v>
      </c>
      <c r="J2490" s="127"/>
      <c r="K2490" s="127"/>
      <c r="L2490" s="127"/>
      <c r="M2490" s="127"/>
      <c r="N2490" s="133">
        <v>0</v>
      </c>
      <c r="O2490" s="133">
        <v>4476</v>
      </c>
      <c r="P2490" s="127" t="s">
        <v>1369</v>
      </c>
    </row>
    <row r="2491" spans="1:16" ht="63.75">
      <c r="A2491" s="127">
        <v>70</v>
      </c>
      <c r="B2491" s="127"/>
      <c r="C2491" s="128" t="s">
        <v>706</v>
      </c>
      <c r="D2491" s="122">
        <v>42908</v>
      </c>
      <c r="E2491" s="123" t="s">
        <v>6340</v>
      </c>
      <c r="F2491" s="123" t="s">
        <v>3</v>
      </c>
      <c r="G2491" s="123">
        <v>1512147</v>
      </c>
      <c r="H2491" s="127"/>
      <c r="I2491" s="131" t="s">
        <v>6341</v>
      </c>
      <c r="J2491" s="127"/>
      <c r="K2491" s="127"/>
      <c r="L2491" s="127"/>
      <c r="M2491" s="127"/>
      <c r="N2491" s="133">
        <v>0</v>
      </c>
      <c r="O2491" s="133">
        <v>29</v>
      </c>
      <c r="P2491" s="127" t="s">
        <v>14401</v>
      </c>
    </row>
    <row r="2492" spans="1:16" ht="51">
      <c r="A2492" s="127">
        <v>290</v>
      </c>
      <c r="B2492" s="127"/>
      <c r="C2492" s="128" t="s">
        <v>794</v>
      </c>
      <c r="D2492" s="122">
        <v>42908</v>
      </c>
      <c r="E2492" s="123" t="s">
        <v>6342</v>
      </c>
      <c r="F2492" s="123" t="s">
        <v>3</v>
      </c>
      <c r="G2492" s="123">
        <v>1512225</v>
      </c>
      <c r="H2492" s="127"/>
      <c r="I2492" s="131" t="s">
        <v>6343</v>
      </c>
      <c r="J2492" s="127"/>
      <c r="K2492" s="127"/>
      <c r="L2492" s="127"/>
      <c r="M2492" s="127"/>
      <c r="N2492" s="133">
        <v>0</v>
      </c>
      <c r="O2492" s="133">
        <v>2091.7200000000003</v>
      </c>
      <c r="P2492" s="127" t="s">
        <v>14401</v>
      </c>
    </row>
    <row r="2493" spans="1:16" ht="38.25">
      <c r="A2493" s="127">
        <v>20</v>
      </c>
      <c r="B2493" s="127"/>
      <c r="C2493" s="128" t="s">
        <v>694</v>
      </c>
      <c r="D2493" s="122">
        <v>42908</v>
      </c>
      <c r="E2493" s="123" t="s">
        <v>6344</v>
      </c>
      <c r="F2493" s="123" t="s">
        <v>3</v>
      </c>
      <c r="G2493" s="123">
        <v>1512153</v>
      </c>
      <c r="H2493" s="127"/>
      <c r="I2493" s="131" t="s">
        <v>6345</v>
      </c>
      <c r="J2493" s="127"/>
      <c r="K2493" s="127"/>
      <c r="L2493" s="127"/>
      <c r="M2493" s="127"/>
      <c r="N2493" s="133">
        <v>0</v>
      </c>
      <c r="O2493" s="133">
        <v>97</v>
      </c>
      <c r="P2493" s="127" t="s">
        <v>1369</v>
      </c>
    </row>
    <row r="2494" spans="1:16" ht="51">
      <c r="A2494" s="127" t="s">
        <v>620</v>
      </c>
      <c r="B2494" s="127"/>
      <c r="C2494" s="128" t="s">
        <v>714</v>
      </c>
      <c r="D2494" s="122">
        <v>42908</v>
      </c>
      <c r="E2494" s="123" t="s">
        <v>6346</v>
      </c>
      <c r="F2494" s="123" t="s">
        <v>3</v>
      </c>
      <c r="G2494" s="123">
        <v>1512160</v>
      </c>
      <c r="H2494" s="127"/>
      <c r="I2494" s="131" t="s">
        <v>6347</v>
      </c>
      <c r="J2494" s="127"/>
      <c r="K2494" s="127"/>
      <c r="L2494" s="127"/>
      <c r="M2494" s="127"/>
      <c r="N2494" s="133">
        <v>0</v>
      </c>
      <c r="O2494" s="133">
        <v>9897.01</v>
      </c>
      <c r="P2494" s="127" t="s">
        <v>1369</v>
      </c>
    </row>
    <row r="2495" spans="1:16" ht="51">
      <c r="A2495" s="127" t="s">
        <v>620</v>
      </c>
      <c r="B2495" s="127"/>
      <c r="C2495" s="128" t="s">
        <v>714</v>
      </c>
      <c r="D2495" s="122">
        <v>42908</v>
      </c>
      <c r="E2495" s="123" t="s">
        <v>6348</v>
      </c>
      <c r="F2495" s="123" t="s">
        <v>3</v>
      </c>
      <c r="G2495" s="123">
        <v>1512168</v>
      </c>
      <c r="H2495" s="127"/>
      <c r="I2495" s="131" t="s">
        <v>6349</v>
      </c>
      <c r="J2495" s="127"/>
      <c r="K2495" s="127"/>
      <c r="L2495" s="127"/>
      <c r="M2495" s="127"/>
      <c r="N2495" s="133">
        <v>0</v>
      </c>
      <c r="O2495" s="133">
        <v>622.05000000000007</v>
      </c>
      <c r="P2495" s="127" t="s">
        <v>1369</v>
      </c>
    </row>
    <row r="2496" spans="1:16" ht="51">
      <c r="A2496" s="127" t="s">
        <v>620</v>
      </c>
      <c r="B2496" s="127"/>
      <c r="C2496" s="128" t="s">
        <v>714</v>
      </c>
      <c r="D2496" s="122">
        <v>42908</v>
      </c>
      <c r="E2496" s="123" t="s">
        <v>6350</v>
      </c>
      <c r="F2496" s="123" t="s">
        <v>3</v>
      </c>
      <c r="G2496" s="123">
        <v>1512216</v>
      </c>
      <c r="H2496" s="127"/>
      <c r="I2496" s="131" t="s">
        <v>6351</v>
      </c>
      <c r="J2496" s="127"/>
      <c r="K2496" s="127"/>
      <c r="L2496" s="127"/>
      <c r="M2496" s="127"/>
      <c r="N2496" s="133">
        <v>0</v>
      </c>
      <c r="O2496" s="133">
        <v>796.01</v>
      </c>
      <c r="P2496" s="127" t="s">
        <v>1369</v>
      </c>
    </row>
    <row r="2497" spans="1:16" ht="51">
      <c r="A2497" s="127" t="s">
        <v>620</v>
      </c>
      <c r="B2497" s="127"/>
      <c r="C2497" s="128" t="s">
        <v>714</v>
      </c>
      <c r="D2497" s="122">
        <v>42908</v>
      </c>
      <c r="E2497" s="123" t="s">
        <v>6352</v>
      </c>
      <c r="F2497" s="123" t="s">
        <v>3</v>
      </c>
      <c r="G2497" s="123">
        <v>1512262</v>
      </c>
      <c r="H2497" s="127"/>
      <c r="I2497" s="131" t="s">
        <v>6353</v>
      </c>
      <c r="J2497" s="127"/>
      <c r="K2497" s="127"/>
      <c r="L2497" s="127"/>
      <c r="M2497" s="127"/>
      <c r="N2497" s="133">
        <v>0</v>
      </c>
      <c r="O2497" s="133">
        <v>2.87</v>
      </c>
      <c r="P2497" s="127" t="s">
        <v>1369</v>
      </c>
    </row>
    <row r="2498" spans="1:16" ht="51">
      <c r="A2498" s="127">
        <v>20</v>
      </c>
      <c r="B2498" s="127"/>
      <c r="C2498" s="128" t="s">
        <v>694</v>
      </c>
      <c r="D2498" s="122">
        <v>42908</v>
      </c>
      <c r="E2498" s="123" t="s">
        <v>6354</v>
      </c>
      <c r="F2498" s="123" t="s">
        <v>3</v>
      </c>
      <c r="G2498" s="123">
        <v>1512264</v>
      </c>
      <c r="H2498" s="127"/>
      <c r="I2498" s="131" t="s">
        <v>6355</v>
      </c>
      <c r="J2498" s="127"/>
      <c r="K2498" s="127"/>
      <c r="L2498" s="127"/>
      <c r="M2498" s="127"/>
      <c r="N2498" s="133">
        <v>0</v>
      </c>
      <c r="O2498" s="133">
        <v>57</v>
      </c>
      <c r="P2498" s="127" t="s">
        <v>1369</v>
      </c>
    </row>
    <row r="2499" spans="1:16" ht="38.25">
      <c r="A2499" s="127">
        <v>291</v>
      </c>
      <c r="B2499" s="127"/>
      <c r="C2499" s="128" t="s">
        <v>795</v>
      </c>
      <c r="D2499" s="122">
        <v>42908</v>
      </c>
      <c r="E2499" s="123" t="s">
        <v>6356</v>
      </c>
      <c r="F2499" s="123" t="s">
        <v>3</v>
      </c>
      <c r="G2499" s="123">
        <v>1512278</v>
      </c>
      <c r="H2499" s="127"/>
      <c r="I2499" s="131" t="s">
        <v>6357</v>
      </c>
      <c r="J2499" s="127"/>
      <c r="K2499" s="127"/>
      <c r="L2499" s="127"/>
      <c r="M2499" s="127"/>
      <c r="N2499" s="133">
        <v>0</v>
      </c>
      <c r="O2499" s="133">
        <v>6352.4000000000005</v>
      </c>
      <c r="P2499" s="127" t="s">
        <v>1369</v>
      </c>
    </row>
    <row r="2500" spans="1:16" ht="51">
      <c r="A2500" s="127" t="s">
        <v>620</v>
      </c>
      <c r="B2500" s="127"/>
      <c r="C2500" s="128" t="s">
        <v>714</v>
      </c>
      <c r="D2500" s="122">
        <v>42908</v>
      </c>
      <c r="E2500" s="123" t="s">
        <v>6358</v>
      </c>
      <c r="F2500" s="123" t="s">
        <v>3</v>
      </c>
      <c r="G2500" s="123">
        <v>1512342</v>
      </c>
      <c r="H2500" s="127"/>
      <c r="I2500" s="131" t="s">
        <v>4825</v>
      </c>
      <c r="J2500" s="127"/>
      <c r="K2500" s="127"/>
      <c r="L2500" s="127"/>
      <c r="M2500" s="127"/>
      <c r="N2500" s="133">
        <v>0</v>
      </c>
      <c r="O2500" s="133">
        <v>1000</v>
      </c>
      <c r="P2500" s="127" t="s">
        <v>1369</v>
      </c>
    </row>
    <row r="2501" spans="1:16" ht="51">
      <c r="A2501" s="127" t="s">
        <v>620</v>
      </c>
      <c r="B2501" s="127"/>
      <c r="C2501" s="128" t="s">
        <v>714</v>
      </c>
      <c r="D2501" s="122">
        <v>42908</v>
      </c>
      <c r="E2501" s="123" t="s">
        <v>6359</v>
      </c>
      <c r="F2501" s="123" t="s">
        <v>3</v>
      </c>
      <c r="G2501" s="123">
        <v>1512343</v>
      </c>
      <c r="H2501" s="127"/>
      <c r="I2501" s="131" t="s">
        <v>6360</v>
      </c>
      <c r="J2501" s="127"/>
      <c r="K2501" s="127"/>
      <c r="L2501" s="127"/>
      <c r="M2501" s="127"/>
      <c r="N2501" s="133">
        <v>0</v>
      </c>
      <c r="O2501" s="133">
        <v>112</v>
      </c>
      <c r="P2501" s="127" t="s">
        <v>1369</v>
      </c>
    </row>
    <row r="2502" spans="1:16" ht="51">
      <c r="A2502" s="127" t="s">
        <v>620</v>
      </c>
      <c r="B2502" s="127"/>
      <c r="C2502" s="128" t="s">
        <v>714</v>
      </c>
      <c r="D2502" s="122">
        <v>42908</v>
      </c>
      <c r="E2502" s="123" t="s">
        <v>6361</v>
      </c>
      <c r="F2502" s="123" t="s">
        <v>3</v>
      </c>
      <c r="G2502" s="123">
        <v>1512352</v>
      </c>
      <c r="H2502" s="127"/>
      <c r="I2502" s="131" t="s">
        <v>6362</v>
      </c>
      <c r="J2502" s="127"/>
      <c r="K2502" s="127"/>
      <c r="L2502" s="127"/>
      <c r="M2502" s="127"/>
      <c r="N2502" s="133">
        <v>0</v>
      </c>
      <c r="O2502" s="133">
        <v>185.5</v>
      </c>
      <c r="P2502" s="127" t="s">
        <v>1369</v>
      </c>
    </row>
    <row r="2503" spans="1:16" ht="51">
      <c r="A2503" s="127" t="s">
        <v>620</v>
      </c>
      <c r="B2503" s="127"/>
      <c r="C2503" s="128" t="s">
        <v>714</v>
      </c>
      <c r="D2503" s="122">
        <v>42908</v>
      </c>
      <c r="E2503" s="123" t="s">
        <v>6363</v>
      </c>
      <c r="F2503" s="123" t="s">
        <v>3</v>
      </c>
      <c r="G2503" s="123">
        <v>1512365</v>
      </c>
      <c r="H2503" s="127"/>
      <c r="I2503" s="131" t="s">
        <v>6364</v>
      </c>
      <c r="J2503" s="127"/>
      <c r="K2503" s="127"/>
      <c r="L2503" s="127"/>
      <c r="M2503" s="127"/>
      <c r="N2503" s="133">
        <v>0</v>
      </c>
      <c r="O2503" s="133">
        <v>1698.1000000000001</v>
      </c>
      <c r="P2503" s="127" t="s">
        <v>1369</v>
      </c>
    </row>
    <row r="2504" spans="1:16" ht="51">
      <c r="A2504" s="127" t="s">
        <v>620</v>
      </c>
      <c r="B2504" s="127"/>
      <c r="C2504" s="128" t="s">
        <v>714</v>
      </c>
      <c r="D2504" s="122">
        <v>42909</v>
      </c>
      <c r="E2504" s="123" t="s">
        <v>6365</v>
      </c>
      <c r="F2504" s="123" t="s">
        <v>3</v>
      </c>
      <c r="G2504" s="123">
        <v>1512567</v>
      </c>
      <c r="H2504" s="127"/>
      <c r="I2504" s="131" t="s">
        <v>6366</v>
      </c>
      <c r="J2504" s="127"/>
      <c r="K2504" s="127"/>
      <c r="L2504" s="127"/>
      <c r="M2504" s="127"/>
      <c r="N2504" s="133">
        <v>0</v>
      </c>
      <c r="O2504" s="133">
        <v>114942</v>
      </c>
      <c r="P2504" s="127" t="s">
        <v>1369</v>
      </c>
    </row>
    <row r="2505" spans="1:16" ht="51">
      <c r="A2505" s="127" t="s">
        <v>620</v>
      </c>
      <c r="B2505" s="127"/>
      <c r="C2505" s="128" t="s">
        <v>714</v>
      </c>
      <c r="D2505" s="122">
        <v>42909</v>
      </c>
      <c r="E2505" s="123" t="s">
        <v>6367</v>
      </c>
      <c r="F2505" s="123" t="s">
        <v>3</v>
      </c>
      <c r="G2505" s="123">
        <v>1512569</v>
      </c>
      <c r="H2505" s="127"/>
      <c r="I2505" s="131" t="s">
        <v>6368</v>
      </c>
      <c r="J2505" s="127"/>
      <c r="K2505" s="127"/>
      <c r="L2505" s="127"/>
      <c r="M2505" s="127"/>
      <c r="N2505" s="133">
        <v>0</v>
      </c>
      <c r="O2505" s="133">
        <v>4951.74</v>
      </c>
      <c r="P2505" s="127" t="s">
        <v>1369</v>
      </c>
    </row>
    <row r="2506" spans="1:16" ht="51">
      <c r="A2506" s="127" t="s">
        <v>620</v>
      </c>
      <c r="B2506" s="127"/>
      <c r="C2506" s="128" t="s">
        <v>714</v>
      </c>
      <c r="D2506" s="122">
        <v>42909</v>
      </c>
      <c r="E2506" s="123" t="s">
        <v>6369</v>
      </c>
      <c r="F2506" s="123" t="s">
        <v>3</v>
      </c>
      <c r="G2506" s="123">
        <v>1512573</v>
      </c>
      <c r="H2506" s="127"/>
      <c r="I2506" s="131" t="s">
        <v>6370</v>
      </c>
      <c r="J2506" s="127"/>
      <c r="K2506" s="127"/>
      <c r="L2506" s="127"/>
      <c r="M2506" s="127"/>
      <c r="N2506" s="133">
        <v>0</v>
      </c>
      <c r="O2506" s="133">
        <v>26855.24</v>
      </c>
      <c r="P2506" s="127" t="s">
        <v>1369</v>
      </c>
    </row>
    <row r="2507" spans="1:16" ht="51">
      <c r="A2507" s="127" t="s">
        <v>620</v>
      </c>
      <c r="B2507" s="127"/>
      <c r="C2507" s="128" t="s">
        <v>714</v>
      </c>
      <c r="D2507" s="122">
        <v>42909</v>
      </c>
      <c r="E2507" s="123" t="s">
        <v>6371</v>
      </c>
      <c r="F2507" s="123" t="s">
        <v>3</v>
      </c>
      <c r="G2507" s="123">
        <v>1512576</v>
      </c>
      <c r="H2507" s="127"/>
      <c r="I2507" s="131" t="s">
        <v>6372</v>
      </c>
      <c r="J2507" s="127"/>
      <c r="K2507" s="127"/>
      <c r="L2507" s="127"/>
      <c r="M2507" s="127"/>
      <c r="N2507" s="133">
        <v>0</v>
      </c>
      <c r="O2507" s="133">
        <v>9965</v>
      </c>
      <c r="P2507" s="127" t="s">
        <v>1369</v>
      </c>
    </row>
    <row r="2508" spans="1:16" ht="38.25">
      <c r="A2508" s="127">
        <v>592</v>
      </c>
      <c r="B2508" s="127"/>
      <c r="C2508" s="128" t="s">
        <v>863</v>
      </c>
      <c r="D2508" s="122">
        <v>42909</v>
      </c>
      <c r="E2508" s="123" t="s">
        <v>6373</v>
      </c>
      <c r="F2508" s="123" t="s">
        <v>3</v>
      </c>
      <c r="G2508" s="123">
        <v>1512645</v>
      </c>
      <c r="H2508" s="127"/>
      <c r="I2508" s="131" t="s">
        <v>6374</v>
      </c>
      <c r="J2508" s="127"/>
      <c r="K2508" s="127"/>
      <c r="L2508" s="127"/>
      <c r="M2508" s="127"/>
      <c r="N2508" s="133">
        <v>0</v>
      </c>
      <c r="O2508" s="133">
        <v>28281</v>
      </c>
      <c r="P2508" s="127" t="s">
        <v>1369</v>
      </c>
    </row>
    <row r="2509" spans="1:16" ht="51">
      <c r="A2509" s="127" t="s">
        <v>620</v>
      </c>
      <c r="B2509" s="127"/>
      <c r="C2509" s="128" t="s">
        <v>714</v>
      </c>
      <c r="D2509" s="122">
        <v>42909</v>
      </c>
      <c r="E2509" s="123" t="s">
        <v>6375</v>
      </c>
      <c r="F2509" s="123" t="s">
        <v>3</v>
      </c>
      <c r="G2509" s="123">
        <v>1512552</v>
      </c>
      <c r="H2509" s="127"/>
      <c r="I2509" s="131" t="s">
        <v>4823</v>
      </c>
      <c r="J2509" s="127"/>
      <c r="K2509" s="127"/>
      <c r="L2509" s="127"/>
      <c r="M2509" s="127"/>
      <c r="N2509" s="133">
        <v>0</v>
      </c>
      <c r="O2509" s="133">
        <v>800</v>
      </c>
      <c r="P2509" s="127" t="s">
        <v>1369</v>
      </c>
    </row>
    <row r="2510" spans="1:16" ht="51">
      <c r="A2510" s="127" t="s">
        <v>620</v>
      </c>
      <c r="B2510" s="127"/>
      <c r="C2510" s="128" t="s">
        <v>714</v>
      </c>
      <c r="D2510" s="122">
        <v>42909</v>
      </c>
      <c r="E2510" s="123" t="s">
        <v>6377</v>
      </c>
      <c r="F2510" s="123" t="s">
        <v>3</v>
      </c>
      <c r="G2510" s="123">
        <v>1512623</v>
      </c>
      <c r="H2510" s="127"/>
      <c r="I2510" s="131" t="s">
        <v>6378</v>
      </c>
      <c r="J2510" s="127"/>
      <c r="K2510" s="127"/>
      <c r="L2510" s="127"/>
      <c r="M2510" s="127"/>
      <c r="N2510" s="133">
        <v>0</v>
      </c>
      <c r="O2510" s="133">
        <v>7882.4400000000005</v>
      </c>
      <c r="P2510" s="127" t="s">
        <v>1369</v>
      </c>
    </row>
    <row r="2511" spans="1:16" ht="51">
      <c r="A2511" s="127" t="s">
        <v>620</v>
      </c>
      <c r="B2511" s="127"/>
      <c r="C2511" s="128" t="s">
        <v>714</v>
      </c>
      <c r="D2511" s="122">
        <v>42909</v>
      </c>
      <c r="E2511" s="123" t="s">
        <v>6379</v>
      </c>
      <c r="F2511" s="123" t="s">
        <v>3</v>
      </c>
      <c r="G2511" s="123">
        <v>1512664</v>
      </c>
      <c r="H2511" s="127"/>
      <c r="I2511" s="131" t="s">
        <v>6380</v>
      </c>
      <c r="J2511" s="127"/>
      <c r="K2511" s="127"/>
      <c r="L2511" s="127"/>
      <c r="M2511" s="127"/>
      <c r="N2511" s="133">
        <v>0</v>
      </c>
      <c r="O2511" s="133">
        <v>323</v>
      </c>
      <c r="P2511" s="127" t="s">
        <v>1369</v>
      </c>
    </row>
    <row r="2512" spans="1:16" ht="51">
      <c r="A2512" s="127" t="s">
        <v>620</v>
      </c>
      <c r="B2512" s="127"/>
      <c r="C2512" s="128" t="s">
        <v>714</v>
      </c>
      <c r="D2512" s="122">
        <v>42909</v>
      </c>
      <c r="E2512" s="123" t="s">
        <v>6381</v>
      </c>
      <c r="F2512" s="123" t="s">
        <v>3</v>
      </c>
      <c r="G2512" s="123">
        <v>1512740</v>
      </c>
      <c r="H2512" s="127"/>
      <c r="I2512" s="131" t="s">
        <v>6382</v>
      </c>
      <c r="J2512" s="127"/>
      <c r="K2512" s="127"/>
      <c r="L2512" s="127"/>
      <c r="M2512" s="127"/>
      <c r="N2512" s="133">
        <v>0</v>
      </c>
      <c r="O2512" s="133">
        <v>21095.02</v>
      </c>
      <c r="P2512" s="127" t="s">
        <v>1369</v>
      </c>
    </row>
    <row r="2513" spans="1:16" ht="51">
      <c r="A2513" s="127" t="s">
        <v>620</v>
      </c>
      <c r="B2513" s="127"/>
      <c r="C2513" s="128" t="s">
        <v>714</v>
      </c>
      <c r="D2513" s="122">
        <v>42909</v>
      </c>
      <c r="E2513" s="123" t="s">
        <v>6383</v>
      </c>
      <c r="F2513" s="123" t="s">
        <v>3</v>
      </c>
      <c r="G2513" s="123">
        <v>1512750</v>
      </c>
      <c r="H2513" s="127"/>
      <c r="I2513" s="131" t="s">
        <v>6384</v>
      </c>
      <c r="J2513" s="127"/>
      <c r="K2513" s="127"/>
      <c r="L2513" s="127"/>
      <c r="M2513" s="127"/>
      <c r="N2513" s="133">
        <v>0</v>
      </c>
      <c r="O2513" s="133">
        <v>11857</v>
      </c>
      <c r="P2513" s="127" t="s">
        <v>1369</v>
      </c>
    </row>
    <row r="2514" spans="1:16" ht="51">
      <c r="A2514" s="127">
        <v>574</v>
      </c>
      <c r="B2514" s="127"/>
      <c r="C2514" s="128" t="s">
        <v>851</v>
      </c>
      <c r="D2514" s="122">
        <v>42912</v>
      </c>
      <c r="E2514" s="123" t="s">
        <v>6385</v>
      </c>
      <c r="F2514" s="123" t="s">
        <v>3</v>
      </c>
      <c r="G2514" s="123">
        <v>1512970</v>
      </c>
      <c r="H2514" s="127"/>
      <c r="I2514" s="131" t="s">
        <v>6386</v>
      </c>
      <c r="J2514" s="127"/>
      <c r="K2514" s="127"/>
      <c r="L2514" s="127"/>
      <c r="M2514" s="127"/>
      <c r="N2514" s="133">
        <v>0</v>
      </c>
      <c r="O2514" s="133">
        <v>300.02</v>
      </c>
      <c r="P2514" s="127" t="s">
        <v>1369</v>
      </c>
    </row>
    <row r="2515" spans="1:16" ht="51">
      <c r="A2515" s="127">
        <v>163</v>
      </c>
      <c r="B2515" s="127"/>
      <c r="C2515" s="128" t="s">
        <v>749</v>
      </c>
      <c r="D2515" s="122">
        <v>42912</v>
      </c>
      <c r="E2515" s="123" t="s">
        <v>6387</v>
      </c>
      <c r="F2515" s="123" t="s">
        <v>3</v>
      </c>
      <c r="G2515" s="123">
        <v>1513087</v>
      </c>
      <c r="H2515" s="127"/>
      <c r="I2515" s="131" t="s">
        <v>6388</v>
      </c>
      <c r="J2515" s="127"/>
      <c r="K2515" s="127"/>
      <c r="L2515" s="127"/>
      <c r="M2515" s="127"/>
      <c r="N2515" s="133">
        <v>0</v>
      </c>
      <c r="O2515" s="133">
        <v>99</v>
      </c>
      <c r="P2515" s="127" t="s">
        <v>1369</v>
      </c>
    </row>
    <row r="2516" spans="1:16" ht="51">
      <c r="A2516" s="127">
        <v>582</v>
      </c>
      <c r="B2516" s="127"/>
      <c r="C2516" s="128" t="s">
        <v>857</v>
      </c>
      <c r="D2516" s="122">
        <v>42912</v>
      </c>
      <c r="E2516" s="123" t="s">
        <v>6389</v>
      </c>
      <c r="F2516" s="123" t="s">
        <v>3</v>
      </c>
      <c r="G2516" s="123">
        <v>1513093</v>
      </c>
      <c r="H2516" s="127"/>
      <c r="I2516" s="131" t="s">
        <v>6390</v>
      </c>
      <c r="J2516" s="127"/>
      <c r="K2516" s="127"/>
      <c r="L2516" s="127"/>
      <c r="M2516" s="127"/>
      <c r="N2516" s="133">
        <v>0</v>
      </c>
      <c r="O2516" s="133">
        <v>60748.1</v>
      </c>
      <c r="P2516" s="127" t="s">
        <v>1369</v>
      </c>
    </row>
    <row r="2517" spans="1:16" ht="51">
      <c r="A2517" s="127">
        <v>582</v>
      </c>
      <c r="B2517" s="127"/>
      <c r="C2517" s="128" t="s">
        <v>857</v>
      </c>
      <c r="D2517" s="122">
        <v>42912</v>
      </c>
      <c r="E2517" s="123" t="s">
        <v>6391</v>
      </c>
      <c r="F2517" s="123" t="s">
        <v>3</v>
      </c>
      <c r="G2517" s="123">
        <v>1513096</v>
      </c>
      <c r="H2517" s="127"/>
      <c r="I2517" s="131" t="s">
        <v>6392</v>
      </c>
      <c r="J2517" s="127"/>
      <c r="K2517" s="127"/>
      <c r="L2517" s="127"/>
      <c r="M2517" s="127"/>
      <c r="N2517" s="133">
        <v>0</v>
      </c>
      <c r="O2517" s="133">
        <v>4322538.59</v>
      </c>
      <c r="P2517" s="127" t="s">
        <v>1369</v>
      </c>
    </row>
    <row r="2518" spans="1:16" ht="38.25">
      <c r="A2518" s="127">
        <v>70</v>
      </c>
      <c r="B2518" s="127"/>
      <c r="C2518" s="128" t="s">
        <v>706</v>
      </c>
      <c r="D2518" s="122">
        <v>42912</v>
      </c>
      <c r="E2518" s="123" t="s">
        <v>6393</v>
      </c>
      <c r="F2518" s="123" t="s">
        <v>3</v>
      </c>
      <c r="G2518" s="123">
        <v>1513129</v>
      </c>
      <c r="H2518" s="127"/>
      <c r="I2518" s="131" t="s">
        <v>6394</v>
      </c>
      <c r="J2518" s="127"/>
      <c r="K2518" s="127"/>
      <c r="L2518" s="127"/>
      <c r="M2518" s="127"/>
      <c r="N2518" s="133">
        <v>0</v>
      </c>
      <c r="O2518" s="133">
        <v>18</v>
      </c>
      <c r="P2518" s="127" t="s">
        <v>1369</v>
      </c>
    </row>
    <row r="2519" spans="1:16" ht="51">
      <c r="A2519" s="127">
        <v>591</v>
      </c>
      <c r="B2519" s="127"/>
      <c r="C2519" s="128" t="s">
        <v>862</v>
      </c>
      <c r="D2519" s="122">
        <v>42912</v>
      </c>
      <c r="E2519" s="123" t="s">
        <v>6395</v>
      </c>
      <c r="F2519" s="123" t="s">
        <v>3</v>
      </c>
      <c r="G2519" s="123">
        <v>1513034</v>
      </c>
      <c r="H2519" s="127"/>
      <c r="I2519" s="131" t="s">
        <v>6396</v>
      </c>
      <c r="J2519" s="127"/>
      <c r="K2519" s="127"/>
      <c r="L2519" s="127"/>
      <c r="M2519" s="127"/>
      <c r="N2519" s="133">
        <v>0</v>
      </c>
      <c r="O2519" s="133">
        <v>31.7</v>
      </c>
      <c r="P2519" s="127" t="s">
        <v>1369</v>
      </c>
    </row>
    <row r="2520" spans="1:16" ht="51">
      <c r="A2520" s="127">
        <v>591</v>
      </c>
      <c r="B2520" s="127"/>
      <c r="C2520" s="128" t="s">
        <v>862</v>
      </c>
      <c r="D2520" s="122">
        <v>42912</v>
      </c>
      <c r="E2520" s="123" t="s">
        <v>6397</v>
      </c>
      <c r="F2520" s="123" t="s">
        <v>3</v>
      </c>
      <c r="G2520" s="123">
        <v>1513036</v>
      </c>
      <c r="H2520" s="127"/>
      <c r="I2520" s="131" t="s">
        <v>6398</v>
      </c>
      <c r="J2520" s="127"/>
      <c r="K2520" s="127"/>
      <c r="L2520" s="127"/>
      <c r="M2520" s="127"/>
      <c r="N2520" s="133">
        <v>0</v>
      </c>
      <c r="O2520" s="133">
        <v>31.7</v>
      </c>
      <c r="P2520" s="127" t="s">
        <v>1369</v>
      </c>
    </row>
    <row r="2521" spans="1:16" ht="51">
      <c r="A2521" s="127">
        <v>591</v>
      </c>
      <c r="B2521" s="127"/>
      <c r="C2521" s="128" t="s">
        <v>862</v>
      </c>
      <c r="D2521" s="122">
        <v>42912</v>
      </c>
      <c r="E2521" s="123" t="s">
        <v>6399</v>
      </c>
      <c r="F2521" s="123" t="s">
        <v>3</v>
      </c>
      <c r="G2521" s="123">
        <v>1513039</v>
      </c>
      <c r="H2521" s="127"/>
      <c r="I2521" s="131" t="s">
        <v>6400</v>
      </c>
      <c r="J2521" s="127"/>
      <c r="K2521" s="127"/>
      <c r="L2521" s="127"/>
      <c r="M2521" s="127"/>
      <c r="N2521" s="133">
        <v>0</v>
      </c>
      <c r="O2521" s="133">
        <v>31.7</v>
      </c>
      <c r="P2521" s="127" t="s">
        <v>1369</v>
      </c>
    </row>
    <row r="2522" spans="1:16" ht="51">
      <c r="A2522" s="127">
        <v>591</v>
      </c>
      <c r="B2522" s="127"/>
      <c r="C2522" s="128" t="s">
        <v>862</v>
      </c>
      <c r="D2522" s="122">
        <v>42912</v>
      </c>
      <c r="E2522" s="123" t="s">
        <v>6401</v>
      </c>
      <c r="F2522" s="123" t="s">
        <v>3</v>
      </c>
      <c r="G2522" s="123">
        <v>1513040</v>
      </c>
      <c r="H2522" s="127"/>
      <c r="I2522" s="131" t="s">
        <v>6402</v>
      </c>
      <c r="J2522" s="127"/>
      <c r="K2522" s="127"/>
      <c r="L2522" s="127"/>
      <c r="M2522" s="127"/>
      <c r="N2522" s="133">
        <v>0</v>
      </c>
      <c r="O2522" s="133">
        <v>31.7</v>
      </c>
      <c r="P2522" s="127" t="s">
        <v>1369</v>
      </c>
    </row>
    <row r="2523" spans="1:16" ht="51">
      <c r="A2523" s="127">
        <v>591</v>
      </c>
      <c r="B2523" s="127"/>
      <c r="C2523" s="128" t="s">
        <v>862</v>
      </c>
      <c r="D2523" s="122">
        <v>42912</v>
      </c>
      <c r="E2523" s="123" t="s">
        <v>6403</v>
      </c>
      <c r="F2523" s="123" t="s">
        <v>3</v>
      </c>
      <c r="G2523" s="123">
        <v>1513041</v>
      </c>
      <c r="H2523" s="127"/>
      <c r="I2523" s="131" t="s">
        <v>6404</v>
      </c>
      <c r="J2523" s="127"/>
      <c r="K2523" s="127"/>
      <c r="L2523" s="127"/>
      <c r="M2523" s="127"/>
      <c r="N2523" s="133">
        <v>0</v>
      </c>
      <c r="O2523" s="133">
        <v>31.7</v>
      </c>
      <c r="P2523" s="127" t="s">
        <v>1369</v>
      </c>
    </row>
    <row r="2524" spans="1:16" ht="51">
      <c r="A2524" s="127">
        <v>591</v>
      </c>
      <c r="B2524" s="127"/>
      <c r="C2524" s="128" t="s">
        <v>862</v>
      </c>
      <c r="D2524" s="122">
        <v>42912</v>
      </c>
      <c r="E2524" s="123" t="s">
        <v>6405</v>
      </c>
      <c r="F2524" s="123" t="s">
        <v>3</v>
      </c>
      <c r="G2524" s="123">
        <v>1513042</v>
      </c>
      <c r="H2524" s="127"/>
      <c r="I2524" s="131" t="s">
        <v>6406</v>
      </c>
      <c r="J2524" s="127"/>
      <c r="K2524" s="127"/>
      <c r="L2524" s="127"/>
      <c r="M2524" s="127"/>
      <c r="N2524" s="133">
        <v>0</v>
      </c>
      <c r="O2524" s="133">
        <v>31.7</v>
      </c>
      <c r="P2524" s="127" t="s">
        <v>1369</v>
      </c>
    </row>
    <row r="2525" spans="1:16" ht="51">
      <c r="A2525" s="127">
        <v>591</v>
      </c>
      <c r="B2525" s="127"/>
      <c r="C2525" s="128" t="s">
        <v>862</v>
      </c>
      <c r="D2525" s="122">
        <v>42912</v>
      </c>
      <c r="E2525" s="123" t="s">
        <v>6407</v>
      </c>
      <c r="F2525" s="123" t="s">
        <v>3</v>
      </c>
      <c r="G2525" s="123">
        <v>1513043</v>
      </c>
      <c r="H2525" s="127"/>
      <c r="I2525" s="131" t="s">
        <v>6408</v>
      </c>
      <c r="J2525" s="127"/>
      <c r="K2525" s="127"/>
      <c r="L2525" s="127"/>
      <c r="M2525" s="127"/>
      <c r="N2525" s="133">
        <v>0</v>
      </c>
      <c r="O2525" s="133">
        <v>31.7</v>
      </c>
      <c r="P2525" s="127" t="s">
        <v>1369</v>
      </c>
    </row>
    <row r="2526" spans="1:16" ht="51">
      <c r="A2526" s="127">
        <v>591</v>
      </c>
      <c r="B2526" s="127"/>
      <c r="C2526" s="128" t="s">
        <v>862</v>
      </c>
      <c r="D2526" s="122">
        <v>42912</v>
      </c>
      <c r="E2526" s="123" t="s">
        <v>6409</v>
      </c>
      <c r="F2526" s="123" t="s">
        <v>3</v>
      </c>
      <c r="G2526" s="123">
        <v>1513044</v>
      </c>
      <c r="H2526" s="127"/>
      <c r="I2526" s="131" t="s">
        <v>6410</v>
      </c>
      <c r="J2526" s="127"/>
      <c r="K2526" s="127"/>
      <c r="L2526" s="127"/>
      <c r="M2526" s="127"/>
      <c r="N2526" s="133">
        <v>0</v>
      </c>
      <c r="O2526" s="133">
        <v>31.7</v>
      </c>
      <c r="P2526" s="127" t="s">
        <v>1369</v>
      </c>
    </row>
    <row r="2527" spans="1:16" ht="51">
      <c r="A2527" s="127">
        <v>591</v>
      </c>
      <c r="B2527" s="127"/>
      <c r="C2527" s="128" t="s">
        <v>862</v>
      </c>
      <c r="D2527" s="122">
        <v>42912</v>
      </c>
      <c r="E2527" s="123" t="s">
        <v>6411</v>
      </c>
      <c r="F2527" s="123" t="s">
        <v>3</v>
      </c>
      <c r="G2527" s="123">
        <v>1513049</v>
      </c>
      <c r="H2527" s="127"/>
      <c r="I2527" s="131" t="s">
        <v>6412</v>
      </c>
      <c r="J2527" s="127"/>
      <c r="K2527" s="127"/>
      <c r="L2527" s="127"/>
      <c r="M2527" s="127"/>
      <c r="N2527" s="133">
        <v>0</v>
      </c>
      <c r="O2527" s="133">
        <v>31.7</v>
      </c>
      <c r="P2527" s="127" t="s">
        <v>1369</v>
      </c>
    </row>
    <row r="2528" spans="1:16" ht="51">
      <c r="A2528" s="127">
        <v>591</v>
      </c>
      <c r="B2528" s="127"/>
      <c r="C2528" s="128" t="s">
        <v>862</v>
      </c>
      <c r="D2528" s="122">
        <v>42912</v>
      </c>
      <c r="E2528" s="123" t="s">
        <v>6413</v>
      </c>
      <c r="F2528" s="123" t="s">
        <v>3</v>
      </c>
      <c r="G2528" s="123">
        <v>1513051</v>
      </c>
      <c r="H2528" s="127"/>
      <c r="I2528" s="131" t="s">
        <v>6414</v>
      </c>
      <c r="J2528" s="127"/>
      <c r="K2528" s="127"/>
      <c r="L2528" s="127"/>
      <c r="M2528" s="127"/>
      <c r="N2528" s="133">
        <v>0</v>
      </c>
      <c r="O2528" s="133">
        <v>31.7</v>
      </c>
      <c r="P2528" s="127" t="s">
        <v>1369</v>
      </c>
    </row>
    <row r="2529" spans="1:16" ht="51">
      <c r="A2529" s="127">
        <v>591</v>
      </c>
      <c r="B2529" s="127"/>
      <c r="C2529" s="128" t="s">
        <v>862</v>
      </c>
      <c r="D2529" s="122">
        <v>42912</v>
      </c>
      <c r="E2529" s="123" t="s">
        <v>6415</v>
      </c>
      <c r="F2529" s="123" t="s">
        <v>3</v>
      </c>
      <c r="G2529" s="123">
        <v>1513052</v>
      </c>
      <c r="H2529" s="127"/>
      <c r="I2529" s="131" t="s">
        <v>6416</v>
      </c>
      <c r="J2529" s="127"/>
      <c r="K2529" s="127"/>
      <c r="L2529" s="127"/>
      <c r="M2529" s="127"/>
      <c r="N2529" s="133">
        <v>0</v>
      </c>
      <c r="O2529" s="133">
        <v>31.7</v>
      </c>
      <c r="P2529" s="127" t="s">
        <v>1369</v>
      </c>
    </row>
    <row r="2530" spans="1:16" ht="51">
      <c r="A2530" s="127">
        <v>591</v>
      </c>
      <c r="B2530" s="127"/>
      <c r="C2530" s="128" t="s">
        <v>862</v>
      </c>
      <c r="D2530" s="122">
        <v>42912</v>
      </c>
      <c r="E2530" s="123" t="s">
        <v>6417</v>
      </c>
      <c r="F2530" s="123" t="s">
        <v>3</v>
      </c>
      <c r="G2530" s="123">
        <v>1513053</v>
      </c>
      <c r="H2530" s="127"/>
      <c r="I2530" s="131" t="s">
        <v>6418</v>
      </c>
      <c r="J2530" s="127"/>
      <c r="K2530" s="127"/>
      <c r="L2530" s="127"/>
      <c r="M2530" s="127"/>
      <c r="N2530" s="133">
        <v>0</v>
      </c>
      <c r="O2530" s="133">
        <v>31.7</v>
      </c>
      <c r="P2530" s="127" t="s">
        <v>1369</v>
      </c>
    </row>
    <row r="2531" spans="1:16" ht="38.25">
      <c r="A2531" s="127">
        <v>46</v>
      </c>
      <c r="B2531" s="127"/>
      <c r="C2531" s="128" t="s">
        <v>699</v>
      </c>
      <c r="D2531" s="122">
        <v>42912</v>
      </c>
      <c r="E2531" s="123" t="s">
        <v>6420</v>
      </c>
      <c r="F2531" s="123" t="s">
        <v>3</v>
      </c>
      <c r="G2531" s="123">
        <v>1513073</v>
      </c>
      <c r="H2531" s="127"/>
      <c r="I2531" s="131" t="s">
        <v>6421</v>
      </c>
      <c r="J2531" s="127"/>
      <c r="K2531" s="127"/>
      <c r="L2531" s="127"/>
      <c r="M2531" s="127"/>
      <c r="N2531" s="133">
        <v>0</v>
      </c>
      <c r="O2531" s="133">
        <v>125</v>
      </c>
      <c r="P2531" s="127" t="s">
        <v>1369</v>
      </c>
    </row>
    <row r="2532" spans="1:16" ht="51">
      <c r="A2532" s="127">
        <v>591</v>
      </c>
      <c r="B2532" s="127"/>
      <c r="C2532" s="128" t="s">
        <v>862</v>
      </c>
      <c r="D2532" s="122">
        <v>42912</v>
      </c>
      <c r="E2532" s="123" t="s">
        <v>6422</v>
      </c>
      <c r="F2532" s="123" t="s">
        <v>3</v>
      </c>
      <c r="G2532" s="123">
        <v>1513078</v>
      </c>
      <c r="H2532" s="127"/>
      <c r="I2532" s="131" t="s">
        <v>6423</v>
      </c>
      <c r="J2532" s="127"/>
      <c r="K2532" s="127"/>
      <c r="L2532" s="127"/>
      <c r="M2532" s="127"/>
      <c r="N2532" s="133">
        <v>0</v>
      </c>
      <c r="O2532" s="133">
        <v>1805</v>
      </c>
      <c r="P2532" s="127" t="s">
        <v>1369</v>
      </c>
    </row>
    <row r="2533" spans="1:16" ht="51">
      <c r="A2533" s="127" t="s">
        <v>620</v>
      </c>
      <c r="B2533" s="127"/>
      <c r="C2533" s="128" t="s">
        <v>714</v>
      </c>
      <c r="D2533" s="122">
        <v>42912</v>
      </c>
      <c r="E2533" s="123" t="s">
        <v>6424</v>
      </c>
      <c r="F2533" s="123" t="s">
        <v>3</v>
      </c>
      <c r="G2533" s="123">
        <v>1513094</v>
      </c>
      <c r="H2533" s="127"/>
      <c r="I2533" s="131" t="s">
        <v>6425</v>
      </c>
      <c r="J2533" s="127"/>
      <c r="K2533" s="127"/>
      <c r="L2533" s="127"/>
      <c r="M2533" s="127"/>
      <c r="N2533" s="133">
        <v>0</v>
      </c>
      <c r="O2533" s="133">
        <v>615.16</v>
      </c>
      <c r="P2533" s="127" t="s">
        <v>1369</v>
      </c>
    </row>
    <row r="2534" spans="1:16" ht="38.25">
      <c r="A2534" s="127">
        <v>86</v>
      </c>
      <c r="B2534" s="127"/>
      <c r="C2534" s="128" t="s">
        <v>711</v>
      </c>
      <c r="D2534" s="122">
        <v>42912</v>
      </c>
      <c r="E2534" s="123" t="s">
        <v>6426</v>
      </c>
      <c r="F2534" s="123" t="s">
        <v>3</v>
      </c>
      <c r="G2534" s="123">
        <v>1513169</v>
      </c>
      <c r="H2534" s="127"/>
      <c r="I2534" s="131" t="s">
        <v>6427</v>
      </c>
      <c r="J2534" s="127"/>
      <c r="K2534" s="127"/>
      <c r="L2534" s="127"/>
      <c r="M2534" s="127"/>
      <c r="N2534" s="133">
        <v>0</v>
      </c>
      <c r="O2534" s="133">
        <v>6849</v>
      </c>
      <c r="P2534" s="127" t="s">
        <v>1369</v>
      </c>
    </row>
    <row r="2535" spans="1:16" ht="51">
      <c r="A2535" s="127" t="s">
        <v>620</v>
      </c>
      <c r="B2535" s="127"/>
      <c r="C2535" s="128" t="s">
        <v>714</v>
      </c>
      <c r="D2535" s="122">
        <v>42912</v>
      </c>
      <c r="E2535" s="123" t="s">
        <v>6428</v>
      </c>
      <c r="F2535" s="123" t="s">
        <v>3</v>
      </c>
      <c r="G2535" s="123">
        <v>1513182</v>
      </c>
      <c r="H2535" s="127"/>
      <c r="I2535" s="131" t="s">
        <v>6429</v>
      </c>
      <c r="J2535" s="127"/>
      <c r="K2535" s="127"/>
      <c r="L2535" s="127"/>
      <c r="M2535" s="127"/>
      <c r="N2535" s="133">
        <v>0</v>
      </c>
      <c r="O2535" s="133">
        <v>12891</v>
      </c>
      <c r="P2535" s="127" t="s">
        <v>1369</v>
      </c>
    </row>
    <row r="2536" spans="1:16" ht="51">
      <c r="A2536" s="127" t="s">
        <v>620</v>
      </c>
      <c r="B2536" s="127"/>
      <c r="C2536" s="128" t="s">
        <v>714</v>
      </c>
      <c r="D2536" s="122">
        <v>42912</v>
      </c>
      <c r="E2536" s="123" t="s">
        <v>6430</v>
      </c>
      <c r="F2536" s="123" t="s">
        <v>3</v>
      </c>
      <c r="G2536" s="123">
        <v>1513227</v>
      </c>
      <c r="H2536" s="127"/>
      <c r="I2536" s="131" t="s">
        <v>6431</v>
      </c>
      <c r="J2536" s="127"/>
      <c r="K2536" s="127"/>
      <c r="L2536" s="127"/>
      <c r="M2536" s="127"/>
      <c r="N2536" s="133">
        <v>0</v>
      </c>
      <c r="O2536" s="133">
        <v>6658.52</v>
      </c>
      <c r="P2536" s="127" t="s">
        <v>1369</v>
      </c>
    </row>
    <row r="2537" spans="1:16" ht="51">
      <c r="A2537" s="127">
        <v>20</v>
      </c>
      <c r="B2537" s="127"/>
      <c r="C2537" s="128" t="s">
        <v>694</v>
      </c>
      <c r="D2537" s="122">
        <v>42912</v>
      </c>
      <c r="E2537" s="123" t="s">
        <v>6432</v>
      </c>
      <c r="F2537" s="123" t="s">
        <v>3</v>
      </c>
      <c r="G2537" s="123">
        <v>1513248</v>
      </c>
      <c r="H2537" s="127"/>
      <c r="I2537" s="131" t="s">
        <v>6433</v>
      </c>
      <c r="J2537" s="127"/>
      <c r="K2537" s="127"/>
      <c r="L2537" s="127"/>
      <c r="M2537" s="127"/>
      <c r="N2537" s="133">
        <v>0</v>
      </c>
      <c r="O2537" s="133">
        <v>8357.64</v>
      </c>
      <c r="P2537" s="127" t="s">
        <v>1369</v>
      </c>
    </row>
    <row r="2538" spans="1:16" ht="63.75">
      <c r="A2538" s="127">
        <v>20</v>
      </c>
      <c r="B2538" s="127"/>
      <c r="C2538" s="128" t="s">
        <v>694</v>
      </c>
      <c r="D2538" s="122">
        <v>42912</v>
      </c>
      <c r="E2538" s="123" t="s">
        <v>6434</v>
      </c>
      <c r="F2538" s="123" t="s">
        <v>3</v>
      </c>
      <c r="G2538" s="123">
        <v>1513249</v>
      </c>
      <c r="H2538" s="127"/>
      <c r="I2538" s="131" t="s">
        <v>6435</v>
      </c>
      <c r="J2538" s="127"/>
      <c r="K2538" s="127"/>
      <c r="L2538" s="127"/>
      <c r="M2538" s="127"/>
      <c r="N2538" s="133">
        <v>0</v>
      </c>
      <c r="O2538" s="133">
        <v>8357.64</v>
      </c>
      <c r="P2538" s="127" t="s">
        <v>1369</v>
      </c>
    </row>
    <row r="2539" spans="1:16" ht="63.75">
      <c r="A2539" s="127">
        <v>20</v>
      </c>
      <c r="B2539" s="127"/>
      <c r="C2539" s="128" t="s">
        <v>694</v>
      </c>
      <c r="D2539" s="122">
        <v>42912</v>
      </c>
      <c r="E2539" s="123" t="s">
        <v>6436</v>
      </c>
      <c r="F2539" s="123" t="s">
        <v>3</v>
      </c>
      <c r="G2539" s="123">
        <v>1513252</v>
      </c>
      <c r="H2539" s="127"/>
      <c r="I2539" s="131" t="s">
        <v>6437</v>
      </c>
      <c r="J2539" s="127"/>
      <c r="K2539" s="127"/>
      <c r="L2539" s="127"/>
      <c r="M2539" s="127"/>
      <c r="N2539" s="133">
        <v>0</v>
      </c>
      <c r="O2539" s="133">
        <v>8361.1200000000008</v>
      </c>
      <c r="P2539" s="127" t="s">
        <v>1369</v>
      </c>
    </row>
    <row r="2540" spans="1:16" ht="38.25">
      <c r="A2540" s="127">
        <v>574</v>
      </c>
      <c r="B2540" s="127"/>
      <c r="C2540" s="128" t="s">
        <v>851</v>
      </c>
      <c r="D2540" s="122">
        <v>42912</v>
      </c>
      <c r="E2540" s="123" t="s">
        <v>6438</v>
      </c>
      <c r="F2540" s="123" t="s">
        <v>3</v>
      </c>
      <c r="G2540" s="123">
        <v>1513259</v>
      </c>
      <c r="H2540" s="127"/>
      <c r="I2540" s="131" t="s">
        <v>6439</v>
      </c>
      <c r="J2540" s="127"/>
      <c r="K2540" s="127"/>
      <c r="L2540" s="127"/>
      <c r="M2540" s="127"/>
      <c r="N2540" s="133">
        <v>0</v>
      </c>
      <c r="O2540" s="133">
        <v>30</v>
      </c>
      <c r="P2540" s="127" t="s">
        <v>1369</v>
      </c>
    </row>
    <row r="2541" spans="1:16" ht="51">
      <c r="A2541" s="127" t="s">
        <v>620</v>
      </c>
      <c r="B2541" s="127"/>
      <c r="C2541" s="128" t="s">
        <v>714</v>
      </c>
      <c r="D2541" s="122">
        <v>42912</v>
      </c>
      <c r="E2541" s="123" t="s">
        <v>6440</v>
      </c>
      <c r="F2541" s="123" t="s">
        <v>3</v>
      </c>
      <c r="G2541" s="123">
        <v>1513292</v>
      </c>
      <c r="H2541" s="127"/>
      <c r="I2541" s="131" t="s">
        <v>6441</v>
      </c>
      <c r="J2541" s="127"/>
      <c r="K2541" s="127"/>
      <c r="L2541" s="127"/>
      <c r="M2541" s="127"/>
      <c r="N2541" s="133">
        <v>0</v>
      </c>
      <c r="O2541" s="133">
        <v>39.4</v>
      </c>
      <c r="P2541" s="127" t="s">
        <v>1369</v>
      </c>
    </row>
    <row r="2542" spans="1:16" ht="38.25">
      <c r="A2542" s="127">
        <v>212</v>
      </c>
      <c r="B2542" s="127"/>
      <c r="C2542" s="128" t="s">
        <v>762</v>
      </c>
      <c r="D2542" s="122">
        <v>42912</v>
      </c>
      <c r="E2542" s="123" t="s">
        <v>6442</v>
      </c>
      <c r="F2542" s="123" t="s">
        <v>3</v>
      </c>
      <c r="G2542" s="123">
        <v>1513331</v>
      </c>
      <c r="H2542" s="127"/>
      <c r="I2542" s="131" t="s">
        <v>6443</v>
      </c>
      <c r="J2542" s="127"/>
      <c r="K2542" s="127"/>
      <c r="L2542" s="127"/>
      <c r="M2542" s="127"/>
      <c r="N2542" s="133">
        <v>0</v>
      </c>
      <c r="O2542" s="133">
        <v>200</v>
      </c>
      <c r="P2542" s="127" t="s">
        <v>1369</v>
      </c>
    </row>
    <row r="2543" spans="1:16" ht="51">
      <c r="A2543" s="127" t="s">
        <v>620</v>
      </c>
      <c r="B2543" s="127"/>
      <c r="C2543" s="128" t="s">
        <v>714</v>
      </c>
      <c r="D2543" s="122">
        <v>42912</v>
      </c>
      <c r="E2543" s="123" t="s">
        <v>6444</v>
      </c>
      <c r="F2543" s="123" t="s">
        <v>3</v>
      </c>
      <c r="G2543" s="123">
        <v>1513352</v>
      </c>
      <c r="H2543" s="127"/>
      <c r="I2543" s="131" t="s">
        <v>6445</v>
      </c>
      <c r="J2543" s="127"/>
      <c r="K2543" s="127"/>
      <c r="L2543" s="127"/>
      <c r="M2543" s="127"/>
      <c r="N2543" s="133">
        <v>0</v>
      </c>
      <c r="O2543" s="133">
        <v>1557</v>
      </c>
      <c r="P2543" s="127" t="s">
        <v>1369</v>
      </c>
    </row>
    <row r="2544" spans="1:16" ht="51">
      <c r="A2544" s="127" t="s">
        <v>620</v>
      </c>
      <c r="B2544" s="127"/>
      <c r="C2544" s="128" t="s">
        <v>714</v>
      </c>
      <c r="D2544" s="122">
        <v>42913</v>
      </c>
      <c r="E2544" s="123" t="s">
        <v>6446</v>
      </c>
      <c r="F2544" s="123" t="s">
        <v>3</v>
      </c>
      <c r="G2544" s="123">
        <v>1513501</v>
      </c>
      <c r="H2544" s="127"/>
      <c r="I2544" s="131" t="s">
        <v>6447</v>
      </c>
      <c r="J2544" s="127"/>
      <c r="K2544" s="127"/>
      <c r="L2544" s="127"/>
      <c r="M2544" s="127"/>
      <c r="N2544" s="133">
        <v>0</v>
      </c>
      <c r="O2544" s="133">
        <v>1899.8500000000001</v>
      </c>
      <c r="P2544" s="127" t="s">
        <v>1369</v>
      </c>
    </row>
    <row r="2545" spans="1:16" ht="51">
      <c r="A2545" s="127" t="s">
        <v>620</v>
      </c>
      <c r="B2545" s="127"/>
      <c r="C2545" s="128" t="s">
        <v>714</v>
      </c>
      <c r="D2545" s="122">
        <v>42913</v>
      </c>
      <c r="E2545" s="123" t="s">
        <v>6448</v>
      </c>
      <c r="F2545" s="123" t="s">
        <v>3</v>
      </c>
      <c r="G2545" s="123">
        <v>1513503</v>
      </c>
      <c r="H2545" s="127"/>
      <c r="I2545" s="131" t="s">
        <v>6449</v>
      </c>
      <c r="J2545" s="127"/>
      <c r="K2545" s="127"/>
      <c r="L2545" s="127"/>
      <c r="M2545" s="127"/>
      <c r="N2545" s="133">
        <v>0</v>
      </c>
      <c r="O2545" s="133">
        <v>3538.2400000000002</v>
      </c>
      <c r="P2545" s="127" t="s">
        <v>1369</v>
      </c>
    </row>
    <row r="2546" spans="1:16" ht="51">
      <c r="A2546" s="127" t="s">
        <v>620</v>
      </c>
      <c r="B2546" s="127"/>
      <c r="C2546" s="128" t="s">
        <v>714</v>
      </c>
      <c r="D2546" s="122">
        <v>42913</v>
      </c>
      <c r="E2546" s="123" t="s">
        <v>6450</v>
      </c>
      <c r="F2546" s="123" t="s">
        <v>3</v>
      </c>
      <c r="G2546" s="123">
        <v>1513509</v>
      </c>
      <c r="H2546" s="127"/>
      <c r="I2546" s="131" t="s">
        <v>6451</v>
      </c>
      <c r="J2546" s="127"/>
      <c r="K2546" s="127"/>
      <c r="L2546" s="127"/>
      <c r="M2546" s="127"/>
      <c r="N2546" s="133">
        <v>0</v>
      </c>
      <c r="O2546" s="133">
        <v>126229.85</v>
      </c>
      <c r="P2546" s="127" t="s">
        <v>1369</v>
      </c>
    </row>
    <row r="2547" spans="1:16" ht="51">
      <c r="A2547" s="127" t="s">
        <v>620</v>
      </c>
      <c r="B2547" s="127"/>
      <c r="C2547" s="128" t="s">
        <v>714</v>
      </c>
      <c r="D2547" s="122">
        <v>42913</v>
      </c>
      <c r="E2547" s="123" t="s">
        <v>6452</v>
      </c>
      <c r="F2547" s="123" t="s">
        <v>3</v>
      </c>
      <c r="G2547" s="123">
        <v>1513546</v>
      </c>
      <c r="H2547" s="127"/>
      <c r="I2547" s="131" t="s">
        <v>6453</v>
      </c>
      <c r="J2547" s="127"/>
      <c r="K2547" s="127"/>
      <c r="L2547" s="127"/>
      <c r="M2547" s="127"/>
      <c r="N2547" s="133">
        <v>0</v>
      </c>
      <c r="O2547" s="133">
        <v>450</v>
      </c>
      <c r="P2547" s="127" t="s">
        <v>1369</v>
      </c>
    </row>
    <row r="2548" spans="1:16" ht="51">
      <c r="A2548" s="127">
        <v>86</v>
      </c>
      <c r="B2548" s="127"/>
      <c r="C2548" s="128" t="s">
        <v>711</v>
      </c>
      <c r="D2548" s="122">
        <v>42913</v>
      </c>
      <c r="E2548" s="123" t="s">
        <v>6454</v>
      </c>
      <c r="F2548" s="123" t="s">
        <v>3</v>
      </c>
      <c r="G2548" s="123">
        <v>1513475</v>
      </c>
      <c r="H2548" s="127"/>
      <c r="I2548" s="131" t="s">
        <v>6455</v>
      </c>
      <c r="J2548" s="127"/>
      <c r="K2548" s="127"/>
      <c r="L2548" s="127"/>
      <c r="M2548" s="127"/>
      <c r="N2548" s="133">
        <v>0</v>
      </c>
      <c r="O2548" s="133">
        <v>11.5</v>
      </c>
      <c r="P2548" s="127" t="s">
        <v>1369</v>
      </c>
    </row>
    <row r="2549" spans="1:16" ht="51">
      <c r="A2549" s="127">
        <v>86</v>
      </c>
      <c r="B2549" s="127"/>
      <c r="C2549" s="128" t="s">
        <v>711</v>
      </c>
      <c r="D2549" s="122">
        <v>42913</v>
      </c>
      <c r="E2549" s="123" t="s">
        <v>6456</v>
      </c>
      <c r="F2549" s="123" t="s">
        <v>3</v>
      </c>
      <c r="G2549" s="123">
        <v>1513476</v>
      </c>
      <c r="H2549" s="127"/>
      <c r="I2549" s="131" t="s">
        <v>6457</v>
      </c>
      <c r="J2549" s="127"/>
      <c r="K2549" s="127"/>
      <c r="L2549" s="127"/>
      <c r="M2549" s="127"/>
      <c r="N2549" s="133">
        <v>0</v>
      </c>
      <c r="O2549" s="133">
        <v>31.5</v>
      </c>
      <c r="P2549" s="127" t="s">
        <v>1369</v>
      </c>
    </row>
    <row r="2550" spans="1:16" ht="51">
      <c r="A2550" s="127" t="s">
        <v>620</v>
      </c>
      <c r="B2550" s="127"/>
      <c r="C2550" s="128" t="s">
        <v>714</v>
      </c>
      <c r="D2550" s="122">
        <v>42913</v>
      </c>
      <c r="E2550" s="123" t="s">
        <v>6458</v>
      </c>
      <c r="F2550" s="123" t="s">
        <v>3</v>
      </c>
      <c r="G2550" s="123">
        <v>1513514</v>
      </c>
      <c r="H2550" s="127"/>
      <c r="I2550" s="131" t="s">
        <v>6459</v>
      </c>
      <c r="J2550" s="127"/>
      <c r="K2550" s="127"/>
      <c r="L2550" s="127"/>
      <c r="M2550" s="127"/>
      <c r="N2550" s="133">
        <v>0</v>
      </c>
      <c r="O2550" s="133">
        <v>715</v>
      </c>
      <c r="P2550" s="127" t="s">
        <v>1369</v>
      </c>
    </row>
    <row r="2551" spans="1:16" ht="51">
      <c r="A2551" s="127">
        <v>591</v>
      </c>
      <c r="B2551" s="127"/>
      <c r="C2551" s="128" t="s">
        <v>862</v>
      </c>
      <c r="D2551" s="122">
        <v>42913</v>
      </c>
      <c r="E2551" s="123" t="s">
        <v>6460</v>
      </c>
      <c r="F2551" s="123" t="s">
        <v>3</v>
      </c>
      <c r="G2551" s="123">
        <v>1513539</v>
      </c>
      <c r="H2551" s="127"/>
      <c r="I2551" s="131" t="s">
        <v>6461</v>
      </c>
      <c r="J2551" s="127"/>
      <c r="K2551" s="127"/>
      <c r="L2551" s="127"/>
      <c r="M2551" s="127"/>
      <c r="N2551" s="133">
        <v>0</v>
      </c>
      <c r="O2551" s="133">
        <v>350</v>
      </c>
      <c r="P2551" s="127" t="s">
        <v>1369</v>
      </c>
    </row>
    <row r="2552" spans="1:16" ht="51">
      <c r="A2552" s="127" t="s">
        <v>620</v>
      </c>
      <c r="B2552" s="127"/>
      <c r="C2552" s="128" t="s">
        <v>714</v>
      </c>
      <c r="D2552" s="122">
        <v>42913</v>
      </c>
      <c r="E2552" s="123" t="s">
        <v>6462</v>
      </c>
      <c r="F2552" s="123" t="s">
        <v>3</v>
      </c>
      <c r="G2552" s="123">
        <v>1513558</v>
      </c>
      <c r="H2552" s="127"/>
      <c r="I2552" s="131" t="s">
        <v>6463</v>
      </c>
      <c r="J2552" s="127"/>
      <c r="K2552" s="127"/>
      <c r="L2552" s="127"/>
      <c r="M2552" s="127"/>
      <c r="N2552" s="133">
        <v>0</v>
      </c>
      <c r="O2552" s="133">
        <v>420</v>
      </c>
      <c r="P2552" s="127" t="s">
        <v>1369</v>
      </c>
    </row>
    <row r="2553" spans="1:16" ht="51">
      <c r="A2553" s="127">
        <v>30</v>
      </c>
      <c r="B2553" s="127"/>
      <c r="C2553" s="128" t="s">
        <v>696</v>
      </c>
      <c r="D2553" s="122">
        <v>42913</v>
      </c>
      <c r="E2553" s="123" t="s">
        <v>6464</v>
      </c>
      <c r="F2553" s="123" t="s">
        <v>3</v>
      </c>
      <c r="G2553" s="123">
        <v>1513574</v>
      </c>
      <c r="H2553" s="127"/>
      <c r="I2553" s="131" t="s">
        <v>6465</v>
      </c>
      <c r="J2553" s="127"/>
      <c r="K2553" s="127"/>
      <c r="L2553" s="127"/>
      <c r="M2553" s="127"/>
      <c r="N2553" s="133">
        <v>0</v>
      </c>
      <c r="O2553" s="133">
        <v>774.4</v>
      </c>
      <c r="P2553" s="127" t="s">
        <v>1369</v>
      </c>
    </row>
    <row r="2554" spans="1:16" ht="51">
      <c r="A2554" s="127">
        <v>20</v>
      </c>
      <c r="B2554" s="127"/>
      <c r="C2554" s="128" t="s">
        <v>694</v>
      </c>
      <c r="D2554" s="122">
        <v>42913</v>
      </c>
      <c r="E2554" s="123" t="s">
        <v>6466</v>
      </c>
      <c r="F2554" s="123" t="s">
        <v>3</v>
      </c>
      <c r="G2554" s="123">
        <v>1513585</v>
      </c>
      <c r="H2554" s="127"/>
      <c r="I2554" s="131" t="s">
        <v>6467</v>
      </c>
      <c r="J2554" s="127"/>
      <c r="K2554" s="127"/>
      <c r="L2554" s="127"/>
      <c r="M2554" s="127"/>
      <c r="N2554" s="133">
        <v>0</v>
      </c>
      <c r="O2554" s="133">
        <v>108</v>
      </c>
      <c r="P2554" s="127" t="s">
        <v>1369</v>
      </c>
    </row>
    <row r="2555" spans="1:16" ht="38.25">
      <c r="A2555" s="127">
        <v>234</v>
      </c>
      <c r="B2555" s="127"/>
      <c r="C2555" s="128" t="s">
        <v>124</v>
      </c>
      <c r="D2555" s="122">
        <v>42913</v>
      </c>
      <c r="E2555" s="123" t="s">
        <v>6468</v>
      </c>
      <c r="F2555" s="123" t="s">
        <v>3</v>
      </c>
      <c r="G2555" s="123">
        <v>1513659</v>
      </c>
      <c r="H2555" s="127"/>
      <c r="I2555" s="131" t="s">
        <v>6469</v>
      </c>
      <c r="J2555" s="127"/>
      <c r="K2555" s="127"/>
      <c r="L2555" s="127"/>
      <c r="M2555" s="127"/>
      <c r="N2555" s="133">
        <v>0</v>
      </c>
      <c r="O2555" s="133">
        <v>44</v>
      </c>
      <c r="P2555" s="127" t="s">
        <v>1369</v>
      </c>
    </row>
    <row r="2556" spans="1:16" ht="63.75">
      <c r="A2556" s="127">
        <v>310</v>
      </c>
      <c r="B2556" s="127"/>
      <c r="C2556" s="128" t="s">
        <v>808</v>
      </c>
      <c r="D2556" s="122">
        <v>42913</v>
      </c>
      <c r="E2556" s="123" t="s">
        <v>6470</v>
      </c>
      <c r="F2556" s="123" t="s">
        <v>3</v>
      </c>
      <c r="G2556" s="123">
        <v>1513669</v>
      </c>
      <c r="H2556" s="127"/>
      <c r="I2556" s="131" t="s">
        <v>6471</v>
      </c>
      <c r="J2556" s="127"/>
      <c r="K2556" s="127"/>
      <c r="L2556" s="127"/>
      <c r="M2556" s="127"/>
      <c r="N2556" s="133">
        <v>0</v>
      </c>
      <c r="O2556" s="133">
        <v>70</v>
      </c>
      <c r="P2556" s="127" t="s">
        <v>1369</v>
      </c>
    </row>
    <row r="2557" spans="1:16" ht="51">
      <c r="A2557" s="127">
        <v>287</v>
      </c>
      <c r="B2557" s="127"/>
      <c r="C2557" s="128" t="s">
        <v>791</v>
      </c>
      <c r="D2557" s="122">
        <v>42913</v>
      </c>
      <c r="E2557" s="123" t="s">
        <v>6472</v>
      </c>
      <c r="F2557" s="123" t="s">
        <v>3</v>
      </c>
      <c r="G2557" s="123">
        <v>1513677</v>
      </c>
      <c r="H2557" s="127"/>
      <c r="I2557" s="131" t="s">
        <v>6473</v>
      </c>
      <c r="J2557" s="127"/>
      <c r="K2557" s="127"/>
      <c r="L2557" s="127"/>
      <c r="M2557" s="127"/>
      <c r="N2557" s="133">
        <v>0</v>
      </c>
      <c r="O2557" s="133">
        <v>1805</v>
      </c>
      <c r="P2557" s="127" t="s">
        <v>1369</v>
      </c>
    </row>
    <row r="2558" spans="1:16" ht="51">
      <c r="A2558" s="127" t="s">
        <v>620</v>
      </c>
      <c r="B2558" s="127"/>
      <c r="C2558" s="128" t="s">
        <v>714</v>
      </c>
      <c r="D2558" s="122">
        <v>42913</v>
      </c>
      <c r="E2558" s="123" t="s">
        <v>6474</v>
      </c>
      <c r="F2558" s="123" t="s">
        <v>3</v>
      </c>
      <c r="G2558" s="123">
        <v>1513681</v>
      </c>
      <c r="H2558" s="127"/>
      <c r="I2558" s="131" t="s">
        <v>6475</v>
      </c>
      <c r="J2558" s="127"/>
      <c r="K2558" s="127"/>
      <c r="L2558" s="127"/>
      <c r="M2558" s="127"/>
      <c r="N2558" s="133">
        <v>0</v>
      </c>
      <c r="O2558" s="133">
        <v>497.82</v>
      </c>
      <c r="P2558" s="127" t="s">
        <v>1369</v>
      </c>
    </row>
    <row r="2559" spans="1:16" ht="51">
      <c r="A2559" s="127" t="s">
        <v>620</v>
      </c>
      <c r="B2559" s="127"/>
      <c r="C2559" s="128" t="s">
        <v>714</v>
      </c>
      <c r="D2559" s="122">
        <v>42913</v>
      </c>
      <c r="E2559" s="123" t="s">
        <v>6476</v>
      </c>
      <c r="F2559" s="123" t="s">
        <v>3</v>
      </c>
      <c r="G2559" s="123">
        <v>1513717</v>
      </c>
      <c r="H2559" s="127"/>
      <c r="I2559" s="131" t="s">
        <v>6477</v>
      </c>
      <c r="J2559" s="127"/>
      <c r="K2559" s="127"/>
      <c r="L2559" s="127"/>
      <c r="M2559" s="127"/>
      <c r="N2559" s="133">
        <v>0</v>
      </c>
      <c r="O2559" s="133">
        <v>57239</v>
      </c>
      <c r="P2559" s="127" t="s">
        <v>1369</v>
      </c>
    </row>
    <row r="2560" spans="1:16" ht="51">
      <c r="A2560" s="127" t="s">
        <v>620</v>
      </c>
      <c r="B2560" s="127"/>
      <c r="C2560" s="128" t="s">
        <v>714</v>
      </c>
      <c r="D2560" s="122">
        <v>42914</v>
      </c>
      <c r="E2560" s="123" t="s">
        <v>6478</v>
      </c>
      <c r="F2560" s="123" t="s">
        <v>3</v>
      </c>
      <c r="G2560" s="123">
        <v>1513962</v>
      </c>
      <c r="H2560" s="127"/>
      <c r="I2560" s="131" t="s">
        <v>6479</v>
      </c>
      <c r="J2560" s="127"/>
      <c r="K2560" s="127"/>
      <c r="L2560" s="127"/>
      <c r="M2560" s="127"/>
      <c r="N2560" s="133">
        <v>0</v>
      </c>
      <c r="O2560" s="133">
        <v>5845.87</v>
      </c>
      <c r="P2560" s="127" t="s">
        <v>1369</v>
      </c>
    </row>
    <row r="2561" spans="1:16" ht="51">
      <c r="A2561" s="127" t="s">
        <v>620</v>
      </c>
      <c r="B2561" s="127"/>
      <c r="C2561" s="128" t="s">
        <v>714</v>
      </c>
      <c r="D2561" s="122">
        <v>42914</v>
      </c>
      <c r="E2561" s="123" t="s">
        <v>6480</v>
      </c>
      <c r="F2561" s="123" t="s">
        <v>3</v>
      </c>
      <c r="G2561" s="123">
        <v>1513965</v>
      </c>
      <c r="H2561" s="127"/>
      <c r="I2561" s="131" t="s">
        <v>6481</v>
      </c>
      <c r="J2561" s="127"/>
      <c r="K2561" s="127"/>
      <c r="L2561" s="127"/>
      <c r="M2561" s="127"/>
      <c r="N2561" s="133">
        <v>0</v>
      </c>
      <c r="O2561" s="133">
        <v>19999.8</v>
      </c>
      <c r="P2561" s="127" t="s">
        <v>1369</v>
      </c>
    </row>
    <row r="2562" spans="1:16" ht="51">
      <c r="A2562" s="127">
        <v>15</v>
      </c>
      <c r="B2562" s="127"/>
      <c r="C2562" s="128" t="s">
        <v>692</v>
      </c>
      <c r="D2562" s="122">
        <v>42914</v>
      </c>
      <c r="E2562" s="123" t="s">
        <v>6482</v>
      </c>
      <c r="F2562" s="123" t="s">
        <v>3</v>
      </c>
      <c r="G2562" s="123">
        <v>1513989</v>
      </c>
      <c r="H2562" s="127"/>
      <c r="I2562" s="131" t="s">
        <v>6483</v>
      </c>
      <c r="J2562" s="127"/>
      <c r="K2562" s="127"/>
      <c r="L2562" s="127"/>
      <c r="M2562" s="127"/>
      <c r="N2562" s="133">
        <v>0</v>
      </c>
      <c r="O2562" s="133">
        <v>2000</v>
      </c>
      <c r="P2562" s="127" t="s">
        <v>1369</v>
      </c>
    </row>
    <row r="2563" spans="1:16" ht="51">
      <c r="A2563" s="127">
        <v>25</v>
      </c>
      <c r="B2563" s="127"/>
      <c r="C2563" s="128" t="s">
        <v>695</v>
      </c>
      <c r="D2563" s="122">
        <v>42914</v>
      </c>
      <c r="E2563" s="123" t="s">
        <v>6484</v>
      </c>
      <c r="F2563" s="123" t="s">
        <v>3</v>
      </c>
      <c r="G2563" s="123">
        <v>1514001</v>
      </c>
      <c r="H2563" s="127"/>
      <c r="I2563" s="131" t="s">
        <v>6485</v>
      </c>
      <c r="J2563" s="127"/>
      <c r="K2563" s="127"/>
      <c r="L2563" s="127"/>
      <c r="M2563" s="127"/>
      <c r="N2563" s="133">
        <v>0</v>
      </c>
      <c r="O2563" s="133">
        <v>2090.4</v>
      </c>
      <c r="P2563" s="127" t="s">
        <v>1369</v>
      </c>
    </row>
    <row r="2564" spans="1:16" ht="51">
      <c r="A2564" s="127">
        <v>70</v>
      </c>
      <c r="B2564" s="127"/>
      <c r="C2564" s="128" t="s">
        <v>706</v>
      </c>
      <c r="D2564" s="122">
        <v>42914</v>
      </c>
      <c r="E2564" s="123" t="s">
        <v>6486</v>
      </c>
      <c r="F2564" s="123" t="s">
        <v>3</v>
      </c>
      <c r="G2564" s="123">
        <v>1514027</v>
      </c>
      <c r="H2564" s="127"/>
      <c r="I2564" s="131" t="s">
        <v>6487</v>
      </c>
      <c r="J2564" s="127"/>
      <c r="K2564" s="127"/>
      <c r="L2564" s="127"/>
      <c r="M2564" s="127"/>
      <c r="N2564" s="133">
        <v>0</v>
      </c>
      <c r="O2564" s="133">
        <v>200</v>
      </c>
      <c r="P2564" s="127" t="s">
        <v>1369</v>
      </c>
    </row>
    <row r="2565" spans="1:16" ht="51">
      <c r="A2565" s="127">
        <v>70</v>
      </c>
      <c r="B2565" s="127"/>
      <c r="C2565" s="128" t="s">
        <v>706</v>
      </c>
      <c r="D2565" s="122">
        <v>42914</v>
      </c>
      <c r="E2565" s="123" t="s">
        <v>6488</v>
      </c>
      <c r="F2565" s="123" t="s">
        <v>3</v>
      </c>
      <c r="G2565" s="123">
        <v>1514028</v>
      </c>
      <c r="H2565" s="127"/>
      <c r="I2565" s="131" t="s">
        <v>6489</v>
      </c>
      <c r="J2565" s="127"/>
      <c r="K2565" s="127"/>
      <c r="L2565" s="127"/>
      <c r="M2565" s="127"/>
      <c r="N2565" s="133">
        <v>0</v>
      </c>
      <c r="O2565" s="133">
        <v>274.25</v>
      </c>
      <c r="P2565" s="127" t="s">
        <v>14401</v>
      </c>
    </row>
    <row r="2566" spans="1:16" ht="51">
      <c r="A2566" s="127" t="s">
        <v>620</v>
      </c>
      <c r="B2566" s="127"/>
      <c r="C2566" s="128" t="s">
        <v>714</v>
      </c>
      <c r="D2566" s="122">
        <v>42914</v>
      </c>
      <c r="E2566" s="123" t="s">
        <v>6490</v>
      </c>
      <c r="F2566" s="123" t="s">
        <v>3</v>
      </c>
      <c r="G2566" s="123">
        <v>1513953</v>
      </c>
      <c r="H2566" s="127"/>
      <c r="I2566" s="131" t="s">
        <v>6491</v>
      </c>
      <c r="J2566" s="127"/>
      <c r="K2566" s="127"/>
      <c r="L2566" s="127"/>
      <c r="M2566" s="127"/>
      <c r="N2566" s="133">
        <v>0</v>
      </c>
      <c r="O2566" s="133">
        <v>22000</v>
      </c>
      <c r="P2566" s="127" t="s">
        <v>1369</v>
      </c>
    </row>
    <row r="2567" spans="1:16" ht="51">
      <c r="A2567" s="127" t="s">
        <v>620</v>
      </c>
      <c r="B2567" s="127"/>
      <c r="C2567" s="128" t="s">
        <v>714</v>
      </c>
      <c r="D2567" s="122">
        <v>42914</v>
      </c>
      <c r="E2567" s="123" t="s">
        <v>6492</v>
      </c>
      <c r="F2567" s="123" t="s">
        <v>3</v>
      </c>
      <c r="G2567" s="123">
        <v>1513966</v>
      </c>
      <c r="H2567" s="127"/>
      <c r="I2567" s="131" t="s">
        <v>6493</v>
      </c>
      <c r="J2567" s="127"/>
      <c r="K2567" s="127"/>
      <c r="L2567" s="127"/>
      <c r="M2567" s="127"/>
      <c r="N2567" s="133">
        <v>0</v>
      </c>
      <c r="O2567" s="133">
        <v>1573.54</v>
      </c>
      <c r="P2567" s="127" t="s">
        <v>1369</v>
      </c>
    </row>
    <row r="2568" spans="1:16" ht="51">
      <c r="A2568" s="127">
        <v>582</v>
      </c>
      <c r="B2568" s="127"/>
      <c r="C2568" s="128" t="s">
        <v>857</v>
      </c>
      <c r="D2568" s="122">
        <v>42914</v>
      </c>
      <c r="E2568" s="123" t="s">
        <v>6494</v>
      </c>
      <c r="F2568" s="123" t="s">
        <v>3</v>
      </c>
      <c r="G2568" s="123">
        <v>1513993</v>
      </c>
      <c r="H2568" s="127"/>
      <c r="I2568" s="131" t="s">
        <v>6495</v>
      </c>
      <c r="J2568" s="127"/>
      <c r="K2568" s="127"/>
      <c r="L2568" s="127"/>
      <c r="M2568" s="127"/>
      <c r="N2568" s="133">
        <v>0</v>
      </c>
      <c r="O2568" s="133">
        <v>0.06</v>
      </c>
      <c r="P2568" s="127" t="s">
        <v>14401</v>
      </c>
    </row>
    <row r="2569" spans="1:16" ht="51">
      <c r="A2569" s="127">
        <v>20</v>
      </c>
      <c r="B2569" s="127"/>
      <c r="C2569" s="128" t="s">
        <v>694</v>
      </c>
      <c r="D2569" s="122">
        <v>42914</v>
      </c>
      <c r="E2569" s="123" t="s">
        <v>6496</v>
      </c>
      <c r="F2569" s="123" t="s">
        <v>3</v>
      </c>
      <c r="G2569" s="123">
        <v>1514017</v>
      </c>
      <c r="H2569" s="127"/>
      <c r="I2569" s="131" t="s">
        <v>6497</v>
      </c>
      <c r="J2569" s="127"/>
      <c r="K2569" s="127"/>
      <c r="L2569" s="127"/>
      <c r="M2569" s="127"/>
      <c r="N2569" s="133">
        <v>0</v>
      </c>
      <c r="O2569" s="133">
        <v>100</v>
      </c>
      <c r="P2569" s="127" t="s">
        <v>1369</v>
      </c>
    </row>
    <row r="2570" spans="1:16" ht="51">
      <c r="A2570" s="127" t="s">
        <v>620</v>
      </c>
      <c r="B2570" s="127"/>
      <c r="C2570" s="128" t="s">
        <v>714</v>
      </c>
      <c r="D2570" s="122">
        <v>42914</v>
      </c>
      <c r="E2570" s="123" t="s">
        <v>6498</v>
      </c>
      <c r="F2570" s="123" t="s">
        <v>3</v>
      </c>
      <c r="G2570" s="123">
        <v>1514060</v>
      </c>
      <c r="H2570" s="127"/>
      <c r="I2570" s="131" t="s">
        <v>6499</v>
      </c>
      <c r="J2570" s="127"/>
      <c r="K2570" s="127"/>
      <c r="L2570" s="127"/>
      <c r="M2570" s="127"/>
      <c r="N2570" s="133">
        <v>0</v>
      </c>
      <c r="O2570" s="133">
        <v>5</v>
      </c>
      <c r="P2570" s="127" t="s">
        <v>1369</v>
      </c>
    </row>
    <row r="2571" spans="1:16" ht="51">
      <c r="A2571" s="127" t="s">
        <v>620</v>
      </c>
      <c r="B2571" s="127"/>
      <c r="C2571" s="128" t="s">
        <v>714</v>
      </c>
      <c r="D2571" s="122">
        <v>42914</v>
      </c>
      <c r="E2571" s="123" t="s">
        <v>6500</v>
      </c>
      <c r="F2571" s="123" t="s">
        <v>3</v>
      </c>
      <c r="G2571" s="123">
        <v>1514159</v>
      </c>
      <c r="H2571" s="127"/>
      <c r="I2571" s="131" t="s">
        <v>6501</v>
      </c>
      <c r="J2571" s="127"/>
      <c r="K2571" s="127"/>
      <c r="L2571" s="127"/>
      <c r="M2571" s="127"/>
      <c r="N2571" s="133">
        <v>0</v>
      </c>
      <c r="O2571" s="133">
        <v>744.75</v>
      </c>
      <c r="P2571" s="127" t="s">
        <v>1369</v>
      </c>
    </row>
    <row r="2572" spans="1:16" ht="51">
      <c r="A2572" s="127" t="s">
        <v>620</v>
      </c>
      <c r="B2572" s="127"/>
      <c r="C2572" s="128" t="s">
        <v>714</v>
      </c>
      <c r="D2572" s="122">
        <v>42914</v>
      </c>
      <c r="E2572" s="123" t="s">
        <v>6502</v>
      </c>
      <c r="F2572" s="123" t="s">
        <v>3</v>
      </c>
      <c r="G2572" s="123">
        <v>1514225</v>
      </c>
      <c r="H2572" s="127"/>
      <c r="I2572" s="131" t="s">
        <v>6503</v>
      </c>
      <c r="J2572" s="127"/>
      <c r="K2572" s="127"/>
      <c r="L2572" s="127"/>
      <c r="M2572" s="127"/>
      <c r="N2572" s="133">
        <v>0</v>
      </c>
      <c r="O2572" s="133">
        <v>24.63</v>
      </c>
      <c r="P2572" s="127" t="s">
        <v>1369</v>
      </c>
    </row>
    <row r="2573" spans="1:16" ht="51">
      <c r="A2573" s="127" t="s">
        <v>620</v>
      </c>
      <c r="B2573" s="127"/>
      <c r="C2573" s="128" t="s">
        <v>714</v>
      </c>
      <c r="D2573" s="122">
        <v>42914</v>
      </c>
      <c r="E2573" s="123" t="s">
        <v>6504</v>
      </c>
      <c r="F2573" s="123" t="s">
        <v>3</v>
      </c>
      <c r="G2573" s="123">
        <v>1514229</v>
      </c>
      <c r="H2573" s="127"/>
      <c r="I2573" s="131" t="s">
        <v>6505</v>
      </c>
      <c r="J2573" s="127"/>
      <c r="K2573" s="127"/>
      <c r="L2573" s="127"/>
      <c r="M2573" s="127"/>
      <c r="N2573" s="133">
        <v>0</v>
      </c>
      <c r="O2573" s="133">
        <v>13.790000000000001</v>
      </c>
      <c r="P2573" s="127" t="s">
        <v>1369</v>
      </c>
    </row>
    <row r="2574" spans="1:16" ht="51">
      <c r="A2574" s="127" t="s">
        <v>627</v>
      </c>
      <c r="B2574" s="127"/>
      <c r="C2574" s="128" t="s">
        <v>1235</v>
      </c>
      <c r="D2574" s="122">
        <v>42915</v>
      </c>
      <c r="E2574" s="123" t="s">
        <v>6506</v>
      </c>
      <c r="F2574" s="123" t="s">
        <v>3</v>
      </c>
      <c r="G2574" s="123">
        <v>1514452</v>
      </c>
      <c r="H2574" s="127"/>
      <c r="I2574" s="131" t="s">
        <v>6507</v>
      </c>
      <c r="J2574" s="127"/>
      <c r="K2574" s="127"/>
      <c r="L2574" s="127"/>
      <c r="M2574" s="127"/>
      <c r="N2574" s="133">
        <v>0</v>
      </c>
      <c r="O2574" s="133">
        <v>1525.31</v>
      </c>
      <c r="P2574" s="127" t="s">
        <v>1369</v>
      </c>
    </row>
    <row r="2575" spans="1:16" ht="51">
      <c r="A2575" s="127" t="s">
        <v>620</v>
      </c>
      <c r="B2575" s="127"/>
      <c r="C2575" s="128" t="s">
        <v>714</v>
      </c>
      <c r="D2575" s="122">
        <v>42915</v>
      </c>
      <c r="E2575" s="123" t="s">
        <v>6508</v>
      </c>
      <c r="F2575" s="123" t="s">
        <v>3</v>
      </c>
      <c r="G2575" s="123">
        <v>1514380</v>
      </c>
      <c r="H2575" s="127"/>
      <c r="I2575" s="131" t="s">
        <v>6509</v>
      </c>
      <c r="J2575" s="127"/>
      <c r="K2575" s="127"/>
      <c r="L2575" s="127"/>
      <c r="M2575" s="127"/>
      <c r="N2575" s="133">
        <v>0</v>
      </c>
      <c r="O2575" s="133">
        <v>2469.4900000000002</v>
      </c>
      <c r="P2575" s="127" t="s">
        <v>1369</v>
      </c>
    </row>
    <row r="2576" spans="1:16" ht="51">
      <c r="A2576" s="127" t="s">
        <v>620</v>
      </c>
      <c r="B2576" s="127"/>
      <c r="C2576" s="128" t="s">
        <v>714</v>
      </c>
      <c r="D2576" s="122">
        <v>42915</v>
      </c>
      <c r="E2576" s="123" t="s">
        <v>6510</v>
      </c>
      <c r="F2576" s="123" t="s">
        <v>3</v>
      </c>
      <c r="G2576" s="123">
        <v>1514381</v>
      </c>
      <c r="H2576" s="127"/>
      <c r="I2576" s="131" t="s">
        <v>6511</v>
      </c>
      <c r="J2576" s="127"/>
      <c r="K2576" s="127"/>
      <c r="L2576" s="127"/>
      <c r="M2576" s="127"/>
      <c r="N2576" s="133">
        <v>0</v>
      </c>
      <c r="O2576" s="133">
        <v>2469.4900000000002</v>
      </c>
      <c r="P2576" s="127" t="s">
        <v>1369</v>
      </c>
    </row>
    <row r="2577" spans="1:16" ht="51">
      <c r="A2577" s="127" t="s">
        <v>620</v>
      </c>
      <c r="B2577" s="127"/>
      <c r="C2577" s="128" t="s">
        <v>714</v>
      </c>
      <c r="D2577" s="122">
        <v>42915</v>
      </c>
      <c r="E2577" s="123" t="s">
        <v>6512</v>
      </c>
      <c r="F2577" s="123" t="s">
        <v>3</v>
      </c>
      <c r="G2577" s="123">
        <v>1514383</v>
      </c>
      <c r="H2577" s="127"/>
      <c r="I2577" s="131" t="s">
        <v>6513</v>
      </c>
      <c r="J2577" s="127"/>
      <c r="K2577" s="127"/>
      <c r="L2577" s="127"/>
      <c r="M2577" s="127"/>
      <c r="N2577" s="133">
        <v>0</v>
      </c>
      <c r="O2577" s="133">
        <v>791.94</v>
      </c>
      <c r="P2577" s="127" t="s">
        <v>1369</v>
      </c>
    </row>
    <row r="2578" spans="1:16" ht="51">
      <c r="A2578" s="127" t="s">
        <v>620</v>
      </c>
      <c r="B2578" s="127"/>
      <c r="C2578" s="128" t="s">
        <v>714</v>
      </c>
      <c r="D2578" s="122">
        <v>42915</v>
      </c>
      <c r="E2578" s="123" t="s">
        <v>6514</v>
      </c>
      <c r="F2578" s="123" t="s">
        <v>3</v>
      </c>
      <c r="G2578" s="123">
        <v>1514412</v>
      </c>
      <c r="H2578" s="127"/>
      <c r="I2578" s="131" t="s">
        <v>6515</v>
      </c>
      <c r="J2578" s="127"/>
      <c r="K2578" s="127"/>
      <c r="L2578" s="127"/>
      <c r="M2578" s="127"/>
      <c r="N2578" s="133">
        <v>0</v>
      </c>
      <c r="O2578" s="133">
        <v>0.62</v>
      </c>
      <c r="P2578" s="127" t="s">
        <v>1369</v>
      </c>
    </row>
    <row r="2579" spans="1:16" ht="51">
      <c r="A2579" s="127" t="s">
        <v>620</v>
      </c>
      <c r="B2579" s="127"/>
      <c r="C2579" s="128" t="s">
        <v>714</v>
      </c>
      <c r="D2579" s="122">
        <v>42915</v>
      </c>
      <c r="E2579" s="123" t="s">
        <v>6516</v>
      </c>
      <c r="F2579" s="123" t="s">
        <v>3</v>
      </c>
      <c r="G2579" s="123">
        <v>1514414</v>
      </c>
      <c r="H2579" s="127"/>
      <c r="I2579" s="131" t="s">
        <v>6517</v>
      </c>
      <c r="J2579" s="127"/>
      <c r="K2579" s="127"/>
      <c r="L2579" s="127"/>
      <c r="M2579" s="127"/>
      <c r="N2579" s="133">
        <v>0</v>
      </c>
      <c r="O2579" s="133">
        <v>147.97</v>
      </c>
      <c r="P2579" s="127" t="s">
        <v>1369</v>
      </c>
    </row>
    <row r="2580" spans="1:16" ht="51">
      <c r="A2580" s="127" t="s">
        <v>620</v>
      </c>
      <c r="B2580" s="127"/>
      <c r="C2580" s="128" t="s">
        <v>714</v>
      </c>
      <c r="D2580" s="122">
        <v>42915</v>
      </c>
      <c r="E2580" s="123" t="s">
        <v>6518</v>
      </c>
      <c r="F2580" s="123" t="s">
        <v>3</v>
      </c>
      <c r="G2580" s="123">
        <v>1514454</v>
      </c>
      <c r="H2580" s="127"/>
      <c r="I2580" s="131" t="s">
        <v>6519</v>
      </c>
      <c r="J2580" s="127"/>
      <c r="K2580" s="127"/>
      <c r="L2580" s="127"/>
      <c r="M2580" s="127"/>
      <c r="N2580" s="133">
        <v>0</v>
      </c>
      <c r="O2580" s="133">
        <v>10</v>
      </c>
      <c r="P2580" s="127" t="s">
        <v>1369</v>
      </c>
    </row>
    <row r="2581" spans="1:16" ht="51">
      <c r="A2581" s="127" t="s">
        <v>620</v>
      </c>
      <c r="B2581" s="127"/>
      <c r="C2581" s="128" t="s">
        <v>714</v>
      </c>
      <c r="D2581" s="122">
        <v>42915</v>
      </c>
      <c r="E2581" s="123" t="s">
        <v>6520</v>
      </c>
      <c r="F2581" s="123" t="s">
        <v>3</v>
      </c>
      <c r="G2581" s="123">
        <v>1514483</v>
      </c>
      <c r="H2581" s="127"/>
      <c r="I2581" s="131" t="s">
        <v>6521</v>
      </c>
      <c r="J2581" s="127"/>
      <c r="K2581" s="127"/>
      <c r="L2581" s="127"/>
      <c r="M2581" s="127"/>
      <c r="N2581" s="133">
        <v>0</v>
      </c>
      <c r="O2581" s="133">
        <v>2914.78</v>
      </c>
      <c r="P2581" s="127" t="s">
        <v>1369</v>
      </c>
    </row>
    <row r="2582" spans="1:16" ht="51">
      <c r="A2582" s="127" t="s">
        <v>620</v>
      </c>
      <c r="B2582" s="127"/>
      <c r="C2582" s="128" t="s">
        <v>714</v>
      </c>
      <c r="D2582" s="122">
        <v>42915</v>
      </c>
      <c r="E2582" s="123" t="s">
        <v>6522</v>
      </c>
      <c r="F2582" s="123" t="s">
        <v>3</v>
      </c>
      <c r="G2582" s="123">
        <v>1514487</v>
      </c>
      <c r="H2582" s="127"/>
      <c r="I2582" s="131" t="s">
        <v>6523</v>
      </c>
      <c r="J2582" s="127"/>
      <c r="K2582" s="127"/>
      <c r="L2582" s="127"/>
      <c r="M2582" s="127"/>
      <c r="N2582" s="133">
        <v>0</v>
      </c>
      <c r="O2582" s="133">
        <v>47</v>
      </c>
      <c r="P2582" s="127" t="s">
        <v>1369</v>
      </c>
    </row>
    <row r="2583" spans="1:16" ht="51">
      <c r="A2583" s="127" t="s">
        <v>620</v>
      </c>
      <c r="B2583" s="127"/>
      <c r="C2583" s="128" t="s">
        <v>714</v>
      </c>
      <c r="D2583" s="122">
        <v>42915</v>
      </c>
      <c r="E2583" s="123" t="s">
        <v>6524</v>
      </c>
      <c r="F2583" s="123" t="s">
        <v>3</v>
      </c>
      <c r="G2583" s="123">
        <v>1514488</v>
      </c>
      <c r="H2583" s="127"/>
      <c r="I2583" s="131" t="s">
        <v>5019</v>
      </c>
      <c r="J2583" s="127"/>
      <c r="K2583" s="127"/>
      <c r="L2583" s="127"/>
      <c r="M2583" s="127"/>
      <c r="N2583" s="133">
        <v>0</v>
      </c>
      <c r="O2583" s="133">
        <v>1278</v>
      </c>
      <c r="P2583" s="127" t="s">
        <v>1369</v>
      </c>
    </row>
    <row r="2584" spans="1:16" ht="51">
      <c r="A2584" s="127" t="s">
        <v>620</v>
      </c>
      <c r="B2584" s="127"/>
      <c r="C2584" s="128" t="s">
        <v>714</v>
      </c>
      <c r="D2584" s="122">
        <v>42915</v>
      </c>
      <c r="E2584" s="123" t="s">
        <v>6525</v>
      </c>
      <c r="F2584" s="123" t="s">
        <v>3</v>
      </c>
      <c r="G2584" s="123">
        <v>1514522</v>
      </c>
      <c r="H2584" s="127"/>
      <c r="I2584" s="131" t="s">
        <v>6526</v>
      </c>
      <c r="J2584" s="127"/>
      <c r="K2584" s="127"/>
      <c r="L2584" s="127"/>
      <c r="M2584" s="127"/>
      <c r="N2584" s="133">
        <v>0</v>
      </c>
      <c r="O2584" s="133">
        <v>10114</v>
      </c>
      <c r="P2584" s="127" t="s">
        <v>1369</v>
      </c>
    </row>
    <row r="2585" spans="1:16" ht="51">
      <c r="A2585" s="127" t="s">
        <v>620</v>
      </c>
      <c r="B2585" s="127"/>
      <c r="C2585" s="128" t="s">
        <v>714</v>
      </c>
      <c r="D2585" s="122">
        <v>42915</v>
      </c>
      <c r="E2585" s="123" t="s">
        <v>6527</v>
      </c>
      <c r="F2585" s="123" t="s">
        <v>3</v>
      </c>
      <c r="G2585" s="123">
        <v>1514524</v>
      </c>
      <c r="H2585" s="127"/>
      <c r="I2585" s="131" t="s">
        <v>6528</v>
      </c>
      <c r="J2585" s="127"/>
      <c r="K2585" s="127"/>
      <c r="L2585" s="127"/>
      <c r="M2585" s="127"/>
      <c r="N2585" s="133">
        <v>0</v>
      </c>
      <c r="O2585" s="133">
        <v>10114</v>
      </c>
      <c r="P2585" s="127" t="s">
        <v>1369</v>
      </c>
    </row>
    <row r="2586" spans="1:16" ht="51">
      <c r="A2586" s="127" t="s">
        <v>620</v>
      </c>
      <c r="B2586" s="127"/>
      <c r="C2586" s="128" t="s">
        <v>714</v>
      </c>
      <c r="D2586" s="122">
        <v>42915</v>
      </c>
      <c r="E2586" s="123" t="s">
        <v>6529</v>
      </c>
      <c r="F2586" s="123" t="s">
        <v>3</v>
      </c>
      <c r="G2586" s="123">
        <v>1514578</v>
      </c>
      <c r="H2586" s="127"/>
      <c r="I2586" s="131" t="s">
        <v>6530</v>
      </c>
      <c r="J2586" s="127"/>
      <c r="K2586" s="127"/>
      <c r="L2586" s="127"/>
      <c r="M2586" s="127"/>
      <c r="N2586" s="133">
        <v>0</v>
      </c>
      <c r="O2586" s="133">
        <v>31.5</v>
      </c>
      <c r="P2586" s="127" t="s">
        <v>1369</v>
      </c>
    </row>
    <row r="2587" spans="1:16" ht="51">
      <c r="A2587" s="127" t="s">
        <v>620</v>
      </c>
      <c r="B2587" s="127"/>
      <c r="C2587" s="128" t="s">
        <v>714</v>
      </c>
      <c r="D2587" s="122">
        <v>42915</v>
      </c>
      <c r="E2587" s="123" t="s">
        <v>6531</v>
      </c>
      <c r="F2587" s="123" t="s">
        <v>3</v>
      </c>
      <c r="G2587" s="123">
        <v>1514594</v>
      </c>
      <c r="H2587" s="127"/>
      <c r="I2587" s="131" t="s">
        <v>6532</v>
      </c>
      <c r="J2587" s="127"/>
      <c r="K2587" s="127"/>
      <c r="L2587" s="127"/>
      <c r="M2587" s="127"/>
      <c r="N2587" s="133">
        <v>0</v>
      </c>
      <c r="O2587" s="133">
        <v>10114</v>
      </c>
      <c r="P2587" s="127" t="s">
        <v>1369</v>
      </c>
    </row>
    <row r="2588" spans="1:16" ht="51">
      <c r="A2588" s="127" t="s">
        <v>620</v>
      </c>
      <c r="B2588" s="127"/>
      <c r="C2588" s="128" t="s">
        <v>714</v>
      </c>
      <c r="D2588" s="122">
        <v>42915</v>
      </c>
      <c r="E2588" s="123" t="s">
        <v>6533</v>
      </c>
      <c r="F2588" s="123" t="s">
        <v>3</v>
      </c>
      <c r="G2588" s="123">
        <v>1514615</v>
      </c>
      <c r="H2588" s="127"/>
      <c r="I2588" s="131" t="s">
        <v>6534</v>
      </c>
      <c r="J2588" s="127"/>
      <c r="K2588" s="127"/>
      <c r="L2588" s="127"/>
      <c r="M2588" s="127"/>
      <c r="N2588" s="133">
        <v>0</v>
      </c>
      <c r="O2588" s="133">
        <v>1</v>
      </c>
      <c r="P2588" s="127" t="s">
        <v>1369</v>
      </c>
    </row>
    <row r="2589" spans="1:16" ht="51">
      <c r="A2589" s="127" t="s">
        <v>620</v>
      </c>
      <c r="B2589" s="127"/>
      <c r="C2589" s="128" t="s">
        <v>714</v>
      </c>
      <c r="D2589" s="122">
        <v>42915</v>
      </c>
      <c r="E2589" s="123" t="s">
        <v>6535</v>
      </c>
      <c r="F2589" s="123" t="s">
        <v>3</v>
      </c>
      <c r="G2589" s="123">
        <v>1514621</v>
      </c>
      <c r="H2589" s="127"/>
      <c r="I2589" s="131" t="s">
        <v>1292</v>
      </c>
      <c r="J2589" s="127"/>
      <c r="K2589" s="127"/>
      <c r="L2589" s="127"/>
      <c r="M2589" s="127"/>
      <c r="N2589" s="133">
        <v>0</v>
      </c>
      <c r="O2589" s="133">
        <v>545</v>
      </c>
      <c r="P2589" s="127" t="s">
        <v>1369</v>
      </c>
    </row>
    <row r="2590" spans="1:16" ht="51">
      <c r="A2590" s="127" t="s">
        <v>620</v>
      </c>
      <c r="B2590" s="127"/>
      <c r="C2590" s="128" t="s">
        <v>714</v>
      </c>
      <c r="D2590" s="122">
        <v>42915</v>
      </c>
      <c r="E2590" s="123" t="s">
        <v>6536</v>
      </c>
      <c r="F2590" s="123" t="s">
        <v>3</v>
      </c>
      <c r="G2590" s="123">
        <v>1514654</v>
      </c>
      <c r="H2590" s="127"/>
      <c r="I2590" s="131" t="s">
        <v>6537</v>
      </c>
      <c r="J2590" s="127"/>
      <c r="K2590" s="127"/>
      <c r="L2590" s="127"/>
      <c r="M2590" s="127"/>
      <c r="N2590" s="133">
        <v>0</v>
      </c>
      <c r="O2590" s="133">
        <v>1483.43</v>
      </c>
      <c r="P2590" s="127" t="s">
        <v>1369</v>
      </c>
    </row>
    <row r="2591" spans="1:16" ht="51">
      <c r="A2591" s="127" t="s">
        <v>620</v>
      </c>
      <c r="B2591" s="127"/>
      <c r="C2591" s="128" t="s">
        <v>714</v>
      </c>
      <c r="D2591" s="122">
        <v>42915</v>
      </c>
      <c r="E2591" s="123" t="s">
        <v>6539</v>
      </c>
      <c r="F2591" s="123" t="s">
        <v>3</v>
      </c>
      <c r="G2591" s="123">
        <v>1514700</v>
      </c>
      <c r="H2591" s="127"/>
      <c r="I2591" s="131" t="s">
        <v>6540</v>
      </c>
      <c r="J2591" s="127"/>
      <c r="K2591" s="127"/>
      <c r="L2591" s="127"/>
      <c r="M2591" s="127"/>
      <c r="N2591" s="133">
        <v>0</v>
      </c>
      <c r="O2591" s="133">
        <v>2343.0300000000002</v>
      </c>
      <c r="P2591" s="127" t="s">
        <v>1369</v>
      </c>
    </row>
    <row r="2592" spans="1:16" ht="38.25">
      <c r="A2592" s="127">
        <v>526</v>
      </c>
      <c r="B2592" s="127"/>
      <c r="C2592" s="128" t="s">
        <v>847</v>
      </c>
      <c r="D2592" s="122">
        <v>42915</v>
      </c>
      <c r="E2592" s="123" t="s">
        <v>6541</v>
      </c>
      <c r="F2592" s="123" t="s">
        <v>3</v>
      </c>
      <c r="G2592" s="123">
        <v>1514710</v>
      </c>
      <c r="H2592" s="127"/>
      <c r="I2592" s="131" t="s">
        <v>6542</v>
      </c>
      <c r="J2592" s="127"/>
      <c r="K2592" s="127"/>
      <c r="L2592" s="127"/>
      <c r="M2592" s="127"/>
      <c r="N2592" s="133">
        <v>0</v>
      </c>
      <c r="O2592" s="133">
        <v>77</v>
      </c>
      <c r="P2592" s="127" t="s">
        <v>1369</v>
      </c>
    </row>
    <row r="2593" spans="1:16" ht="89.25">
      <c r="A2593" s="127">
        <v>587</v>
      </c>
      <c r="B2593" s="127"/>
      <c r="C2593" s="128" t="s">
        <v>859</v>
      </c>
      <c r="D2593" s="122">
        <v>42916</v>
      </c>
      <c r="E2593" s="123" t="s">
        <v>6543</v>
      </c>
      <c r="F2593" s="123" t="s">
        <v>3</v>
      </c>
      <c r="G2593" s="123">
        <v>1514840</v>
      </c>
      <c r="H2593" s="127"/>
      <c r="I2593" s="131" t="s">
        <v>6544</v>
      </c>
      <c r="J2593" s="127"/>
      <c r="K2593" s="127"/>
      <c r="L2593" s="127"/>
      <c r="M2593" s="127"/>
      <c r="N2593" s="133">
        <v>0</v>
      </c>
      <c r="O2593" s="133">
        <v>2308.85</v>
      </c>
      <c r="P2593" s="127" t="s">
        <v>1369</v>
      </c>
    </row>
    <row r="2594" spans="1:16" ht="51">
      <c r="A2594" s="127" t="s">
        <v>620</v>
      </c>
      <c r="B2594" s="127"/>
      <c r="C2594" s="128" t="s">
        <v>714</v>
      </c>
      <c r="D2594" s="122">
        <v>42916</v>
      </c>
      <c r="E2594" s="123" t="s">
        <v>6545</v>
      </c>
      <c r="F2594" s="123" t="s">
        <v>3</v>
      </c>
      <c r="G2594" s="123">
        <v>1514898</v>
      </c>
      <c r="H2594" s="127"/>
      <c r="I2594" s="131" t="s">
        <v>6546</v>
      </c>
      <c r="J2594" s="127"/>
      <c r="K2594" s="127"/>
      <c r="L2594" s="127"/>
      <c r="M2594" s="127"/>
      <c r="N2594" s="133">
        <v>0</v>
      </c>
      <c r="O2594" s="133">
        <v>1607.2</v>
      </c>
      <c r="P2594" s="127" t="s">
        <v>1369</v>
      </c>
    </row>
    <row r="2595" spans="1:16" ht="51">
      <c r="A2595" s="127" t="s">
        <v>620</v>
      </c>
      <c r="B2595" s="127"/>
      <c r="C2595" s="128" t="s">
        <v>714</v>
      </c>
      <c r="D2595" s="122">
        <v>42916</v>
      </c>
      <c r="E2595" s="123" t="s">
        <v>6547</v>
      </c>
      <c r="F2595" s="123" t="s">
        <v>3</v>
      </c>
      <c r="G2595" s="123">
        <v>1514950</v>
      </c>
      <c r="H2595" s="127"/>
      <c r="I2595" s="131" t="s">
        <v>6548</v>
      </c>
      <c r="J2595" s="127"/>
      <c r="K2595" s="127"/>
      <c r="L2595" s="127"/>
      <c r="M2595" s="127"/>
      <c r="N2595" s="133">
        <v>0</v>
      </c>
      <c r="O2595" s="133">
        <v>56</v>
      </c>
      <c r="P2595" s="127" t="s">
        <v>1369</v>
      </c>
    </row>
    <row r="2596" spans="1:16" ht="38.25">
      <c r="A2596" s="127">
        <v>526</v>
      </c>
      <c r="B2596" s="127"/>
      <c r="C2596" s="128" t="s">
        <v>847</v>
      </c>
      <c r="D2596" s="122">
        <v>42916</v>
      </c>
      <c r="E2596" s="123" t="s">
        <v>6549</v>
      </c>
      <c r="F2596" s="123" t="s">
        <v>3</v>
      </c>
      <c r="G2596" s="123">
        <v>1514993</v>
      </c>
      <c r="H2596" s="127"/>
      <c r="I2596" s="131" t="s">
        <v>6550</v>
      </c>
      <c r="J2596" s="127"/>
      <c r="K2596" s="127"/>
      <c r="L2596" s="127"/>
      <c r="M2596" s="127"/>
      <c r="N2596" s="133">
        <v>0</v>
      </c>
      <c r="O2596" s="133">
        <v>400</v>
      </c>
      <c r="P2596" s="127" t="s">
        <v>1369</v>
      </c>
    </row>
    <row r="2597" spans="1:16" ht="51">
      <c r="A2597" s="127" t="s">
        <v>620</v>
      </c>
      <c r="B2597" s="127"/>
      <c r="C2597" s="128" t="s">
        <v>714</v>
      </c>
      <c r="D2597" s="122">
        <v>42916</v>
      </c>
      <c r="E2597" s="123" t="s">
        <v>6551</v>
      </c>
      <c r="F2597" s="123" t="s">
        <v>3</v>
      </c>
      <c r="G2597" s="123">
        <v>1514998</v>
      </c>
      <c r="H2597" s="127"/>
      <c r="I2597" s="131" t="s">
        <v>6552</v>
      </c>
      <c r="J2597" s="127"/>
      <c r="K2597" s="127"/>
      <c r="L2597" s="127"/>
      <c r="M2597" s="127"/>
      <c r="N2597" s="133">
        <v>0</v>
      </c>
      <c r="O2597" s="133">
        <v>4458.2</v>
      </c>
      <c r="P2597" s="127" t="s">
        <v>1369</v>
      </c>
    </row>
    <row r="2598" spans="1:16" ht="51">
      <c r="A2598" s="127" t="s">
        <v>620</v>
      </c>
      <c r="B2598" s="127"/>
      <c r="C2598" s="128" t="s">
        <v>714</v>
      </c>
      <c r="D2598" s="122">
        <v>42916</v>
      </c>
      <c r="E2598" s="123" t="s">
        <v>6553</v>
      </c>
      <c r="F2598" s="123" t="s">
        <v>3</v>
      </c>
      <c r="G2598" s="123">
        <v>1515035</v>
      </c>
      <c r="H2598" s="127"/>
      <c r="I2598" s="131" t="s">
        <v>6554</v>
      </c>
      <c r="J2598" s="127"/>
      <c r="K2598" s="127"/>
      <c r="L2598" s="127"/>
      <c r="M2598" s="127"/>
      <c r="N2598" s="133">
        <v>0</v>
      </c>
      <c r="O2598" s="133">
        <v>10114</v>
      </c>
      <c r="P2598" s="127" t="s">
        <v>1369</v>
      </c>
    </row>
    <row r="2599" spans="1:16" ht="51">
      <c r="A2599" s="127" t="s">
        <v>620</v>
      </c>
      <c r="B2599" s="127"/>
      <c r="C2599" s="128" t="s">
        <v>714</v>
      </c>
      <c r="D2599" s="122">
        <v>42916</v>
      </c>
      <c r="E2599" s="123" t="s">
        <v>6555</v>
      </c>
      <c r="F2599" s="123" t="s">
        <v>3</v>
      </c>
      <c r="G2599" s="123">
        <v>1515064</v>
      </c>
      <c r="H2599" s="127"/>
      <c r="I2599" s="131" t="s">
        <v>6556</v>
      </c>
      <c r="J2599" s="127"/>
      <c r="K2599" s="127"/>
      <c r="L2599" s="127"/>
      <c r="M2599" s="127"/>
      <c r="N2599" s="133">
        <v>0</v>
      </c>
      <c r="O2599" s="133">
        <v>4172</v>
      </c>
      <c r="P2599" s="127" t="s">
        <v>1369</v>
      </c>
    </row>
    <row r="2600" spans="1:16" ht="51">
      <c r="A2600" s="127" t="s">
        <v>620</v>
      </c>
      <c r="B2600" s="127"/>
      <c r="C2600" s="128" t="s">
        <v>714</v>
      </c>
      <c r="D2600" s="122">
        <v>42916</v>
      </c>
      <c r="E2600" s="123" t="s">
        <v>6558</v>
      </c>
      <c r="F2600" s="123" t="s">
        <v>3</v>
      </c>
      <c r="G2600" s="123">
        <v>1515069</v>
      </c>
      <c r="H2600" s="127"/>
      <c r="I2600" s="131" t="s">
        <v>6559</v>
      </c>
      <c r="J2600" s="127"/>
      <c r="K2600" s="127"/>
      <c r="L2600" s="127"/>
      <c r="M2600" s="127"/>
      <c r="N2600" s="133">
        <v>0</v>
      </c>
      <c r="O2600" s="133">
        <v>39.119999999999997</v>
      </c>
      <c r="P2600" s="127" t="s">
        <v>1369</v>
      </c>
    </row>
    <row r="2601" spans="1:16" ht="51">
      <c r="A2601" s="127" t="s">
        <v>620</v>
      </c>
      <c r="B2601" s="127"/>
      <c r="C2601" s="128" t="s">
        <v>714</v>
      </c>
      <c r="D2601" s="122">
        <v>42916</v>
      </c>
      <c r="E2601" s="123" t="s">
        <v>6560</v>
      </c>
      <c r="F2601" s="123" t="s">
        <v>3</v>
      </c>
      <c r="G2601" s="123">
        <v>1515072</v>
      </c>
      <c r="H2601" s="127"/>
      <c r="I2601" s="131" t="s">
        <v>6561</v>
      </c>
      <c r="J2601" s="127"/>
      <c r="K2601" s="127"/>
      <c r="L2601" s="127"/>
      <c r="M2601" s="127"/>
      <c r="N2601" s="133">
        <v>0</v>
      </c>
      <c r="O2601" s="133">
        <v>9.26</v>
      </c>
      <c r="P2601" s="127" t="s">
        <v>1369</v>
      </c>
    </row>
    <row r="2602" spans="1:16" ht="51">
      <c r="A2602" s="127" t="s">
        <v>620</v>
      </c>
      <c r="B2602" s="127"/>
      <c r="C2602" s="128" t="s">
        <v>714</v>
      </c>
      <c r="D2602" s="122">
        <v>42916</v>
      </c>
      <c r="E2602" s="123" t="s">
        <v>6562</v>
      </c>
      <c r="F2602" s="123" t="s">
        <v>3</v>
      </c>
      <c r="G2602" s="123">
        <v>1515074</v>
      </c>
      <c r="H2602" s="127"/>
      <c r="I2602" s="131" t="s">
        <v>6563</v>
      </c>
      <c r="J2602" s="127"/>
      <c r="K2602" s="127"/>
      <c r="L2602" s="127"/>
      <c r="M2602" s="127"/>
      <c r="N2602" s="133">
        <v>0</v>
      </c>
      <c r="O2602" s="133">
        <v>17.850000000000001</v>
      </c>
      <c r="P2602" s="127" t="s">
        <v>1369</v>
      </c>
    </row>
    <row r="2603" spans="1:16" ht="51">
      <c r="A2603" s="127" t="s">
        <v>620</v>
      </c>
      <c r="B2603" s="127"/>
      <c r="C2603" s="128" t="s">
        <v>714</v>
      </c>
      <c r="D2603" s="122">
        <v>42916</v>
      </c>
      <c r="E2603" s="123" t="s">
        <v>6564</v>
      </c>
      <c r="F2603" s="123" t="s">
        <v>3</v>
      </c>
      <c r="G2603" s="123">
        <v>1515107</v>
      </c>
      <c r="H2603" s="127"/>
      <c r="I2603" s="131" t="s">
        <v>6565</v>
      </c>
      <c r="J2603" s="127"/>
      <c r="K2603" s="127"/>
      <c r="L2603" s="127"/>
      <c r="M2603" s="127"/>
      <c r="N2603" s="133">
        <v>0</v>
      </c>
      <c r="O2603" s="133">
        <v>10114</v>
      </c>
      <c r="P2603" s="127" t="s">
        <v>1369</v>
      </c>
    </row>
    <row r="2604" spans="1:16" ht="51">
      <c r="A2604" s="127" t="s">
        <v>620</v>
      </c>
      <c r="B2604" s="127"/>
      <c r="C2604" s="128" t="s">
        <v>714</v>
      </c>
      <c r="D2604" s="122">
        <v>42916</v>
      </c>
      <c r="E2604" s="123" t="s">
        <v>6566</v>
      </c>
      <c r="F2604" s="123" t="s">
        <v>3</v>
      </c>
      <c r="G2604" s="123">
        <v>1515148</v>
      </c>
      <c r="H2604" s="127"/>
      <c r="I2604" s="131" t="s">
        <v>6567</v>
      </c>
      <c r="J2604" s="127"/>
      <c r="K2604" s="127"/>
      <c r="L2604" s="127"/>
      <c r="M2604" s="127"/>
      <c r="N2604" s="133">
        <v>0</v>
      </c>
      <c r="O2604" s="133">
        <v>1126.8</v>
      </c>
      <c r="P2604" s="127" t="s">
        <v>1369</v>
      </c>
    </row>
    <row r="2605" spans="1:16" ht="51">
      <c r="A2605" s="127" t="s">
        <v>620</v>
      </c>
      <c r="B2605" s="127"/>
      <c r="C2605" s="128" t="s">
        <v>714</v>
      </c>
      <c r="D2605" s="122">
        <v>42916</v>
      </c>
      <c r="E2605" s="123" t="s">
        <v>6568</v>
      </c>
      <c r="F2605" s="123" t="s">
        <v>3</v>
      </c>
      <c r="G2605" s="123">
        <v>1515162</v>
      </c>
      <c r="H2605" s="127"/>
      <c r="I2605" s="131" t="s">
        <v>6569</v>
      </c>
      <c r="J2605" s="127"/>
      <c r="K2605" s="127"/>
      <c r="L2605" s="127"/>
      <c r="M2605" s="127"/>
      <c r="N2605" s="133">
        <v>0</v>
      </c>
      <c r="O2605" s="133">
        <v>93</v>
      </c>
      <c r="P2605" s="127" t="s">
        <v>1369</v>
      </c>
    </row>
    <row r="2606" spans="1:16" ht="51">
      <c r="A2606" s="127" t="s">
        <v>620</v>
      </c>
      <c r="B2606" s="127"/>
      <c r="C2606" s="128" t="s">
        <v>714</v>
      </c>
      <c r="D2606" s="122">
        <v>42916</v>
      </c>
      <c r="E2606" s="123" t="s">
        <v>6570</v>
      </c>
      <c r="F2606" s="123" t="s">
        <v>3</v>
      </c>
      <c r="G2606" s="123">
        <v>1515166</v>
      </c>
      <c r="H2606" s="127"/>
      <c r="I2606" s="131" t="s">
        <v>6571</v>
      </c>
      <c r="J2606" s="127"/>
      <c r="K2606" s="127"/>
      <c r="L2606" s="127"/>
      <c r="M2606" s="127"/>
      <c r="N2606" s="133">
        <v>0</v>
      </c>
      <c r="O2606" s="133">
        <v>216</v>
      </c>
      <c r="P2606" s="127" t="s">
        <v>1369</v>
      </c>
    </row>
    <row r="2607" spans="1:16" ht="51">
      <c r="A2607" s="127" t="s">
        <v>620</v>
      </c>
      <c r="B2607" s="127"/>
      <c r="C2607" s="128" t="s">
        <v>714</v>
      </c>
      <c r="D2607" s="122">
        <v>42916</v>
      </c>
      <c r="E2607" s="123" t="s">
        <v>6572</v>
      </c>
      <c r="F2607" s="123" t="s">
        <v>3</v>
      </c>
      <c r="G2607" s="123">
        <v>1515167</v>
      </c>
      <c r="H2607" s="127"/>
      <c r="I2607" s="131" t="s">
        <v>6573</v>
      </c>
      <c r="J2607" s="127"/>
      <c r="K2607" s="127"/>
      <c r="L2607" s="127"/>
      <c r="M2607" s="127"/>
      <c r="N2607" s="133">
        <v>0</v>
      </c>
      <c r="O2607" s="133">
        <v>147</v>
      </c>
      <c r="P2607" s="127" t="s">
        <v>1369</v>
      </c>
    </row>
    <row r="2608" spans="1:16" ht="51">
      <c r="A2608" s="127" t="s">
        <v>620</v>
      </c>
      <c r="B2608" s="127"/>
      <c r="C2608" s="128" t="s">
        <v>714</v>
      </c>
      <c r="D2608" s="122">
        <v>42916</v>
      </c>
      <c r="E2608" s="123" t="s">
        <v>6574</v>
      </c>
      <c r="F2608" s="123" t="s">
        <v>3</v>
      </c>
      <c r="G2608" s="123">
        <v>1515170</v>
      </c>
      <c r="H2608" s="127"/>
      <c r="I2608" s="131" t="s">
        <v>6575</v>
      </c>
      <c r="J2608" s="127"/>
      <c r="K2608" s="127"/>
      <c r="L2608" s="127"/>
      <c r="M2608" s="127"/>
      <c r="N2608" s="133">
        <v>0</v>
      </c>
      <c r="O2608" s="133">
        <v>145</v>
      </c>
      <c r="P2608" s="127" t="s">
        <v>1369</v>
      </c>
    </row>
    <row r="2609" spans="1:16" ht="51">
      <c r="A2609" s="127" t="s">
        <v>620</v>
      </c>
      <c r="B2609" s="127"/>
      <c r="C2609" s="128" t="s">
        <v>714</v>
      </c>
      <c r="D2609" s="122">
        <v>42916</v>
      </c>
      <c r="E2609" s="123" t="s">
        <v>6576</v>
      </c>
      <c r="F2609" s="123" t="s">
        <v>3</v>
      </c>
      <c r="G2609" s="123">
        <v>1515172</v>
      </c>
      <c r="H2609" s="127"/>
      <c r="I2609" s="131" t="s">
        <v>6577</v>
      </c>
      <c r="J2609" s="127"/>
      <c r="K2609" s="127"/>
      <c r="L2609" s="127"/>
      <c r="M2609" s="127"/>
      <c r="N2609" s="133">
        <v>0</v>
      </c>
      <c r="O2609" s="133">
        <v>200</v>
      </c>
      <c r="P2609" s="127" t="s">
        <v>1369</v>
      </c>
    </row>
    <row r="2610" spans="1:16" ht="51">
      <c r="A2610" s="127" t="s">
        <v>620</v>
      </c>
      <c r="B2610" s="127"/>
      <c r="C2610" s="128" t="s">
        <v>714</v>
      </c>
      <c r="D2610" s="122">
        <v>42916</v>
      </c>
      <c r="E2610" s="123" t="s">
        <v>6578</v>
      </c>
      <c r="F2610" s="123" t="s">
        <v>3</v>
      </c>
      <c r="G2610" s="123">
        <v>1515174</v>
      </c>
      <c r="H2610" s="127"/>
      <c r="I2610" s="131" t="s">
        <v>6579</v>
      </c>
      <c r="J2610" s="127"/>
      <c r="K2610" s="127"/>
      <c r="L2610" s="127"/>
      <c r="M2610" s="127"/>
      <c r="N2610" s="133">
        <v>0</v>
      </c>
      <c r="O2610" s="133">
        <v>188</v>
      </c>
      <c r="P2610" s="127" t="s">
        <v>1369</v>
      </c>
    </row>
    <row r="2611" spans="1:16" ht="38.25">
      <c r="A2611" s="127">
        <v>70</v>
      </c>
      <c r="B2611" s="127"/>
      <c r="C2611" s="128" t="s">
        <v>706</v>
      </c>
      <c r="D2611" s="122">
        <v>42916</v>
      </c>
      <c r="E2611" s="123" t="s">
        <v>6580</v>
      </c>
      <c r="F2611" s="123" t="s">
        <v>3</v>
      </c>
      <c r="G2611" s="123">
        <v>1515206</v>
      </c>
      <c r="H2611" s="127"/>
      <c r="I2611" s="131" t="s">
        <v>6581</v>
      </c>
      <c r="J2611" s="127"/>
      <c r="K2611" s="127"/>
      <c r="L2611" s="127"/>
      <c r="M2611" s="127"/>
      <c r="N2611" s="133">
        <v>0</v>
      </c>
      <c r="O2611" s="133">
        <v>600</v>
      </c>
      <c r="P2611" s="127" t="s">
        <v>14401</v>
      </c>
    </row>
    <row r="2612" spans="1:16" ht="89.25">
      <c r="A2612" s="127">
        <v>513</v>
      </c>
      <c r="B2612" s="127"/>
      <c r="C2612" s="128" t="s">
        <v>201</v>
      </c>
      <c r="D2612" s="122">
        <v>42916</v>
      </c>
      <c r="E2612" s="123" t="s">
        <v>6582</v>
      </c>
      <c r="F2612" s="123" t="s">
        <v>15</v>
      </c>
      <c r="G2612" s="123">
        <v>2608</v>
      </c>
      <c r="H2612" s="127"/>
      <c r="I2612" s="131" t="s">
        <v>6583</v>
      </c>
      <c r="J2612" s="127"/>
      <c r="K2612" s="127"/>
      <c r="L2612" s="127"/>
      <c r="M2612" s="127"/>
      <c r="N2612" s="133">
        <v>516.62</v>
      </c>
      <c r="O2612" s="133">
        <v>0</v>
      </c>
      <c r="P2612" s="127" t="s">
        <v>1369</v>
      </c>
    </row>
    <row r="2613" spans="1:16" ht="76.5">
      <c r="A2613" s="127">
        <v>513</v>
      </c>
      <c r="B2613" s="127"/>
      <c r="C2613" s="128" t="s">
        <v>201</v>
      </c>
      <c r="D2613" s="122">
        <v>42916</v>
      </c>
      <c r="E2613" s="123" t="s">
        <v>6584</v>
      </c>
      <c r="F2613" s="123" t="s">
        <v>15</v>
      </c>
      <c r="G2613" s="123">
        <v>2602</v>
      </c>
      <c r="H2613" s="127"/>
      <c r="I2613" s="131" t="s">
        <v>6585</v>
      </c>
      <c r="J2613" s="127"/>
      <c r="K2613" s="127"/>
      <c r="L2613" s="127"/>
      <c r="M2613" s="127"/>
      <c r="N2613" s="133">
        <v>347.45</v>
      </c>
      <c r="O2613" s="133">
        <v>0</v>
      </c>
      <c r="P2613" s="127" t="s">
        <v>1369</v>
      </c>
    </row>
    <row r="2614" spans="1:16" ht="76.5">
      <c r="A2614" s="127">
        <v>513</v>
      </c>
      <c r="B2614" s="127"/>
      <c r="C2614" s="128" t="s">
        <v>201</v>
      </c>
      <c r="D2614" s="122">
        <v>42914</v>
      </c>
      <c r="E2614" s="123" t="s">
        <v>6586</v>
      </c>
      <c r="F2614" s="123" t="s">
        <v>15</v>
      </c>
      <c r="G2614" s="123">
        <v>2593</v>
      </c>
      <c r="H2614" s="127"/>
      <c r="I2614" s="131" t="s">
        <v>6587</v>
      </c>
      <c r="J2614" s="127"/>
      <c r="K2614" s="127"/>
      <c r="L2614" s="127"/>
      <c r="M2614" s="127"/>
      <c r="N2614" s="133">
        <v>8583.5</v>
      </c>
      <c r="O2614" s="133">
        <v>0</v>
      </c>
      <c r="P2614" s="127" t="s">
        <v>1369</v>
      </c>
    </row>
    <row r="2615" spans="1:16" ht="63.75">
      <c r="A2615" s="127">
        <v>513</v>
      </c>
      <c r="B2615" s="127"/>
      <c r="C2615" s="128" t="s">
        <v>201</v>
      </c>
      <c r="D2615" s="122">
        <v>42909</v>
      </c>
      <c r="E2615" s="123" t="s">
        <v>6588</v>
      </c>
      <c r="F2615" s="123" t="s">
        <v>15</v>
      </c>
      <c r="G2615" s="123">
        <v>2580</v>
      </c>
      <c r="H2615" s="127"/>
      <c r="I2615" s="131" t="s">
        <v>6589</v>
      </c>
      <c r="J2615" s="127"/>
      <c r="K2615" s="127"/>
      <c r="L2615" s="127"/>
      <c r="M2615" s="127"/>
      <c r="N2615" s="133">
        <v>425.65</v>
      </c>
      <c r="O2615" s="133">
        <v>0</v>
      </c>
      <c r="P2615" s="127" t="s">
        <v>1369</v>
      </c>
    </row>
    <row r="2616" spans="1:16" ht="76.5">
      <c r="A2616" s="127">
        <v>513</v>
      </c>
      <c r="B2616" s="127"/>
      <c r="C2616" s="128" t="s">
        <v>201</v>
      </c>
      <c r="D2616" s="122">
        <v>42909</v>
      </c>
      <c r="E2616" s="123" t="s">
        <v>6590</v>
      </c>
      <c r="F2616" s="123" t="s">
        <v>15</v>
      </c>
      <c r="G2616" s="123">
        <v>2577</v>
      </c>
      <c r="H2616" s="127"/>
      <c r="I2616" s="131" t="s">
        <v>6591</v>
      </c>
      <c r="J2616" s="127"/>
      <c r="K2616" s="127"/>
      <c r="L2616" s="127"/>
      <c r="M2616" s="127"/>
      <c r="N2616" s="133">
        <v>3321.88</v>
      </c>
      <c r="O2616" s="133">
        <v>0</v>
      </c>
      <c r="P2616" s="127" t="s">
        <v>1369</v>
      </c>
    </row>
    <row r="2617" spans="1:16" ht="76.5">
      <c r="A2617" s="127">
        <v>513</v>
      </c>
      <c r="B2617" s="127"/>
      <c r="C2617" s="128" t="s">
        <v>201</v>
      </c>
      <c r="D2617" s="122">
        <v>42909</v>
      </c>
      <c r="E2617" s="123" t="s">
        <v>6592</v>
      </c>
      <c r="F2617" s="123" t="s">
        <v>15</v>
      </c>
      <c r="G2617" s="123">
        <v>2576</v>
      </c>
      <c r="H2617" s="127"/>
      <c r="I2617" s="131" t="s">
        <v>6593</v>
      </c>
      <c r="J2617" s="127"/>
      <c r="K2617" s="127"/>
      <c r="L2617" s="127"/>
      <c r="M2617" s="127"/>
      <c r="N2617" s="133">
        <v>104659.58</v>
      </c>
      <c r="O2617" s="133">
        <v>0</v>
      </c>
      <c r="P2617" s="127" t="s">
        <v>1369</v>
      </c>
    </row>
    <row r="2618" spans="1:16" ht="63.75">
      <c r="A2618" s="127">
        <v>513</v>
      </c>
      <c r="B2618" s="127"/>
      <c r="C2618" s="128" t="s">
        <v>201</v>
      </c>
      <c r="D2618" s="122">
        <v>42908</v>
      </c>
      <c r="E2618" s="123" t="s">
        <v>6594</v>
      </c>
      <c r="F2618" s="123" t="s">
        <v>15</v>
      </c>
      <c r="G2618" s="123">
        <v>2574</v>
      </c>
      <c r="H2618" s="127"/>
      <c r="I2618" s="131" t="s">
        <v>6595</v>
      </c>
      <c r="J2618" s="127"/>
      <c r="K2618" s="127"/>
      <c r="L2618" s="127"/>
      <c r="M2618" s="127"/>
      <c r="N2618" s="133">
        <v>424.9</v>
      </c>
      <c r="O2618" s="133">
        <v>0</v>
      </c>
      <c r="P2618" s="127" t="s">
        <v>1369</v>
      </c>
    </row>
    <row r="2619" spans="1:16" ht="63.75">
      <c r="A2619" s="127">
        <v>513</v>
      </c>
      <c r="B2619" s="127"/>
      <c r="C2619" s="128" t="s">
        <v>201</v>
      </c>
      <c r="D2619" s="122">
        <v>42908</v>
      </c>
      <c r="E2619" s="123" t="s">
        <v>6596</v>
      </c>
      <c r="F2619" s="123" t="s">
        <v>15</v>
      </c>
      <c r="G2619" s="123">
        <v>2573</v>
      </c>
      <c r="H2619" s="127"/>
      <c r="I2619" s="131" t="s">
        <v>6597</v>
      </c>
      <c r="J2619" s="127"/>
      <c r="K2619" s="127"/>
      <c r="L2619" s="127"/>
      <c r="M2619" s="127"/>
      <c r="N2619" s="133">
        <v>430.04</v>
      </c>
      <c r="O2619" s="133">
        <v>0</v>
      </c>
      <c r="P2619" s="127" t="s">
        <v>1369</v>
      </c>
    </row>
    <row r="2620" spans="1:16" ht="63.75">
      <c r="A2620" s="127">
        <v>513</v>
      </c>
      <c r="B2620" s="127"/>
      <c r="C2620" s="128" t="s">
        <v>201</v>
      </c>
      <c r="D2620" s="122">
        <v>42908</v>
      </c>
      <c r="E2620" s="123" t="s">
        <v>6598</v>
      </c>
      <c r="F2620" s="123" t="s">
        <v>15</v>
      </c>
      <c r="G2620" s="123">
        <v>2570</v>
      </c>
      <c r="H2620" s="127"/>
      <c r="I2620" s="131" t="s">
        <v>6599</v>
      </c>
      <c r="J2620" s="127"/>
      <c r="K2620" s="127"/>
      <c r="L2620" s="127"/>
      <c r="M2620" s="127"/>
      <c r="N2620" s="133">
        <v>5447.45</v>
      </c>
      <c r="O2620" s="133">
        <v>0</v>
      </c>
      <c r="P2620" s="127" t="s">
        <v>1369</v>
      </c>
    </row>
    <row r="2621" spans="1:16" ht="63.75">
      <c r="A2621" s="127">
        <v>513</v>
      </c>
      <c r="B2621" s="127"/>
      <c r="C2621" s="128" t="s">
        <v>201</v>
      </c>
      <c r="D2621" s="122">
        <v>42906</v>
      </c>
      <c r="E2621" s="123" t="s">
        <v>6600</v>
      </c>
      <c r="F2621" s="123" t="s">
        <v>15</v>
      </c>
      <c r="G2621" s="123">
        <v>2563</v>
      </c>
      <c r="H2621" s="127"/>
      <c r="I2621" s="131" t="s">
        <v>6601</v>
      </c>
      <c r="J2621" s="127"/>
      <c r="K2621" s="127"/>
      <c r="L2621" s="127"/>
      <c r="M2621" s="127"/>
      <c r="N2621" s="133">
        <v>36416.71</v>
      </c>
      <c r="O2621" s="133">
        <v>0</v>
      </c>
      <c r="P2621" s="127" t="s">
        <v>1369</v>
      </c>
    </row>
    <row r="2622" spans="1:16" ht="76.5">
      <c r="A2622" s="127">
        <v>513</v>
      </c>
      <c r="B2622" s="127"/>
      <c r="C2622" s="128" t="s">
        <v>201</v>
      </c>
      <c r="D2622" s="122">
        <v>42906</v>
      </c>
      <c r="E2622" s="123" t="s">
        <v>6602</v>
      </c>
      <c r="F2622" s="123" t="s">
        <v>15</v>
      </c>
      <c r="G2622" s="123">
        <v>2562</v>
      </c>
      <c r="H2622" s="127"/>
      <c r="I2622" s="131" t="s">
        <v>6603</v>
      </c>
      <c r="J2622" s="127"/>
      <c r="K2622" s="127"/>
      <c r="L2622" s="127"/>
      <c r="M2622" s="127"/>
      <c r="N2622" s="133">
        <v>6383.15</v>
      </c>
      <c r="O2622" s="133">
        <v>0</v>
      </c>
      <c r="P2622" s="127" t="s">
        <v>1369</v>
      </c>
    </row>
    <row r="2623" spans="1:16" ht="63.75">
      <c r="A2623" s="127">
        <v>513</v>
      </c>
      <c r="B2623" s="127"/>
      <c r="C2623" s="128" t="s">
        <v>201</v>
      </c>
      <c r="D2623" s="122">
        <v>42906</v>
      </c>
      <c r="E2623" s="123" t="s">
        <v>6604</v>
      </c>
      <c r="F2623" s="123" t="s">
        <v>15</v>
      </c>
      <c r="G2623" s="123">
        <v>2561</v>
      </c>
      <c r="H2623" s="127"/>
      <c r="I2623" s="131" t="s">
        <v>6605</v>
      </c>
      <c r="J2623" s="127"/>
      <c r="K2623" s="127"/>
      <c r="L2623" s="127"/>
      <c r="M2623" s="127"/>
      <c r="N2623" s="133">
        <v>116565.18</v>
      </c>
      <c r="O2623" s="133">
        <v>0</v>
      </c>
      <c r="P2623" s="127" t="s">
        <v>1369</v>
      </c>
    </row>
    <row r="2624" spans="1:16" ht="63.75">
      <c r="A2624" s="127">
        <v>513</v>
      </c>
      <c r="B2624" s="127"/>
      <c r="C2624" s="128" t="s">
        <v>201</v>
      </c>
      <c r="D2624" s="122">
        <v>42900</v>
      </c>
      <c r="E2624" s="123" t="s">
        <v>6606</v>
      </c>
      <c r="F2624" s="123" t="s">
        <v>15</v>
      </c>
      <c r="G2624" s="123">
        <v>2530</v>
      </c>
      <c r="H2624" s="127"/>
      <c r="I2624" s="131" t="s">
        <v>6607</v>
      </c>
      <c r="J2624" s="127"/>
      <c r="K2624" s="127"/>
      <c r="L2624" s="127"/>
      <c r="M2624" s="127"/>
      <c r="N2624" s="133">
        <v>430.87</v>
      </c>
      <c r="O2624" s="133">
        <v>0</v>
      </c>
      <c r="P2624" s="127" t="s">
        <v>1369</v>
      </c>
    </row>
    <row r="2625" spans="1:16" ht="89.25">
      <c r="A2625" s="127">
        <v>513</v>
      </c>
      <c r="B2625" s="127"/>
      <c r="C2625" s="128" t="s">
        <v>201</v>
      </c>
      <c r="D2625" s="122">
        <v>42899</v>
      </c>
      <c r="E2625" s="123" t="s">
        <v>6608</v>
      </c>
      <c r="F2625" s="123" t="s">
        <v>15</v>
      </c>
      <c r="G2625" s="123">
        <v>2525</v>
      </c>
      <c r="H2625" s="127"/>
      <c r="I2625" s="131" t="s">
        <v>6609</v>
      </c>
      <c r="J2625" s="127"/>
      <c r="K2625" s="127"/>
      <c r="L2625" s="127"/>
      <c r="M2625" s="127"/>
      <c r="N2625" s="133">
        <v>102896.83</v>
      </c>
      <c r="O2625" s="133">
        <v>0</v>
      </c>
      <c r="P2625" s="127" t="s">
        <v>1369</v>
      </c>
    </row>
    <row r="2626" spans="1:16" ht="76.5">
      <c r="A2626" s="127">
        <v>513</v>
      </c>
      <c r="B2626" s="127"/>
      <c r="C2626" s="128" t="s">
        <v>201</v>
      </c>
      <c r="D2626" s="122">
        <v>42899</v>
      </c>
      <c r="E2626" s="123" t="s">
        <v>6610</v>
      </c>
      <c r="F2626" s="123" t="s">
        <v>15</v>
      </c>
      <c r="G2626" s="123">
        <v>2518</v>
      </c>
      <c r="H2626" s="127"/>
      <c r="I2626" s="131" t="s">
        <v>6611</v>
      </c>
      <c r="J2626" s="127"/>
      <c r="K2626" s="127"/>
      <c r="L2626" s="127"/>
      <c r="M2626" s="127"/>
      <c r="N2626" s="133">
        <v>542.54999999999995</v>
      </c>
      <c r="O2626" s="133">
        <v>0</v>
      </c>
      <c r="P2626" s="127" t="s">
        <v>1369</v>
      </c>
    </row>
    <row r="2627" spans="1:16" ht="63.75">
      <c r="A2627" s="127">
        <v>513</v>
      </c>
      <c r="B2627" s="127"/>
      <c r="C2627" s="128" t="s">
        <v>201</v>
      </c>
      <c r="D2627" s="122">
        <v>42898</v>
      </c>
      <c r="E2627" s="123" t="s">
        <v>6612</v>
      </c>
      <c r="F2627" s="123" t="s">
        <v>15</v>
      </c>
      <c r="G2627" s="123">
        <v>2515</v>
      </c>
      <c r="H2627" s="127"/>
      <c r="I2627" s="131" t="s">
        <v>6613</v>
      </c>
      <c r="J2627" s="127"/>
      <c r="K2627" s="127"/>
      <c r="L2627" s="127"/>
      <c r="M2627" s="127"/>
      <c r="N2627" s="133">
        <v>940.98</v>
      </c>
      <c r="O2627" s="133">
        <v>0</v>
      </c>
      <c r="P2627" s="127" t="s">
        <v>1369</v>
      </c>
    </row>
    <row r="2628" spans="1:16" ht="76.5">
      <c r="A2628" s="127">
        <v>513</v>
      </c>
      <c r="B2628" s="127"/>
      <c r="C2628" s="128" t="s">
        <v>201</v>
      </c>
      <c r="D2628" s="122">
        <v>42898</v>
      </c>
      <c r="E2628" s="123" t="s">
        <v>6614</v>
      </c>
      <c r="F2628" s="123" t="s">
        <v>15</v>
      </c>
      <c r="G2628" s="123">
        <v>2514</v>
      </c>
      <c r="H2628" s="127"/>
      <c r="I2628" s="131" t="s">
        <v>6615</v>
      </c>
      <c r="J2628" s="127"/>
      <c r="K2628" s="127"/>
      <c r="L2628" s="127"/>
      <c r="M2628" s="127"/>
      <c r="N2628" s="133">
        <v>1045.25</v>
      </c>
      <c r="O2628" s="133">
        <v>0</v>
      </c>
      <c r="P2628" s="127" t="s">
        <v>1369</v>
      </c>
    </row>
    <row r="2629" spans="1:16" ht="76.5">
      <c r="A2629" s="127">
        <v>513</v>
      </c>
      <c r="B2629" s="127"/>
      <c r="C2629" s="128" t="s">
        <v>201</v>
      </c>
      <c r="D2629" s="122">
        <v>42895</v>
      </c>
      <c r="E2629" s="123" t="s">
        <v>6616</v>
      </c>
      <c r="F2629" s="123" t="s">
        <v>15</v>
      </c>
      <c r="G2629" s="123">
        <v>2500</v>
      </c>
      <c r="H2629" s="127"/>
      <c r="I2629" s="131" t="s">
        <v>6617</v>
      </c>
      <c r="J2629" s="127"/>
      <c r="K2629" s="127"/>
      <c r="L2629" s="127"/>
      <c r="M2629" s="127"/>
      <c r="N2629" s="133">
        <v>3106.34</v>
      </c>
      <c r="O2629" s="133">
        <v>0</v>
      </c>
      <c r="P2629" s="127" t="s">
        <v>1369</v>
      </c>
    </row>
    <row r="2630" spans="1:16" ht="89.25">
      <c r="A2630" s="127">
        <v>513</v>
      </c>
      <c r="B2630" s="127"/>
      <c r="C2630" s="128" t="s">
        <v>201</v>
      </c>
      <c r="D2630" s="122">
        <v>42894</v>
      </c>
      <c r="E2630" s="123" t="s">
        <v>6618</v>
      </c>
      <c r="F2630" s="123" t="s">
        <v>15</v>
      </c>
      <c r="G2630" s="123">
        <v>2486</v>
      </c>
      <c r="H2630" s="127"/>
      <c r="I2630" s="131" t="s">
        <v>6619</v>
      </c>
      <c r="J2630" s="127"/>
      <c r="K2630" s="127"/>
      <c r="L2630" s="127"/>
      <c r="M2630" s="127"/>
      <c r="N2630" s="133">
        <v>7608.07</v>
      </c>
      <c r="O2630" s="133">
        <v>0</v>
      </c>
      <c r="P2630" s="127" t="s">
        <v>1369</v>
      </c>
    </row>
    <row r="2631" spans="1:16" ht="76.5">
      <c r="A2631" s="127">
        <v>513</v>
      </c>
      <c r="B2631" s="127"/>
      <c r="C2631" s="128" t="s">
        <v>201</v>
      </c>
      <c r="D2631" s="122">
        <v>42891</v>
      </c>
      <c r="E2631" s="123" t="s">
        <v>6620</v>
      </c>
      <c r="F2631" s="123" t="s">
        <v>15</v>
      </c>
      <c r="G2631" s="123">
        <v>2452</v>
      </c>
      <c r="H2631" s="127"/>
      <c r="I2631" s="131" t="s">
        <v>6621</v>
      </c>
      <c r="J2631" s="127"/>
      <c r="K2631" s="127"/>
      <c r="L2631" s="127"/>
      <c r="M2631" s="127"/>
      <c r="N2631" s="133">
        <v>15233.72</v>
      </c>
      <c r="O2631" s="133">
        <v>0</v>
      </c>
      <c r="P2631" s="127" t="s">
        <v>1369</v>
      </c>
    </row>
    <row r="2632" spans="1:16" ht="89.25">
      <c r="A2632" s="127">
        <v>132</v>
      </c>
      <c r="B2632" s="127"/>
      <c r="C2632" s="128" t="s">
        <v>729</v>
      </c>
      <c r="D2632" s="122">
        <v>42891</v>
      </c>
      <c r="E2632" s="123" t="s">
        <v>6622</v>
      </c>
      <c r="F2632" s="123" t="s">
        <v>15</v>
      </c>
      <c r="G2632" s="123">
        <v>2458</v>
      </c>
      <c r="H2632" s="127"/>
      <c r="I2632" s="131" t="s">
        <v>6623</v>
      </c>
      <c r="J2632" s="127"/>
      <c r="K2632" s="127"/>
      <c r="L2632" s="127"/>
      <c r="M2632" s="127"/>
      <c r="N2632" s="133">
        <v>393</v>
      </c>
      <c r="O2632" s="133">
        <v>0</v>
      </c>
      <c r="P2632" s="127" t="s">
        <v>1369</v>
      </c>
    </row>
    <row r="2633" spans="1:16" ht="76.5">
      <c r="A2633" s="127">
        <v>25</v>
      </c>
      <c r="B2633" s="127"/>
      <c r="C2633" s="128" t="s">
        <v>695</v>
      </c>
      <c r="D2633" s="122">
        <v>42916</v>
      </c>
      <c r="E2633" s="123" t="s">
        <v>6624</v>
      </c>
      <c r="F2633" s="123" t="s">
        <v>15</v>
      </c>
      <c r="G2633" s="123">
        <v>2614</v>
      </c>
      <c r="H2633" s="127"/>
      <c r="I2633" s="131" t="s">
        <v>6625</v>
      </c>
      <c r="J2633" s="127"/>
      <c r="K2633" s="127"/>
      <c r="L2633" s="127"/>
      <c r="M2633" s="127"/>
      <c r="N2633" s="133">
        <v>383.46</v>
      </c>
      <c r="O2633" s="133">
        <v>0</v>
      </c>
      <c r="P2633" s="127" t="s">
        <v>1369</v>
      </c>
    </row>
    <row r="2634" spans="1:16" ht="76.5">
      <c r="A2634" s="127">
        <v>25</v>
      </c>
      <c r="B2634" s="127"/>
      <c r="C2634" s="128" t="s">
        <v>695</v>
      </c>
      <c r="D2634" s="122">
        <v>42900</v>
      </c>
      <c r="E2634" s="123" t="s">
        <v>6626</v>
      </c>
      <c r="F2634" s="123" t="s">
        <v>15</v>
      </c>
      <c r="G2634" s="123">
        <v>2535</v>
      </c>
      <c r="H2634" s="127"/>
      <c r="I2634" s="131" t="s">
        <v>6627</v>
      </c>
      <c r="J2634" s="127"/>
      <c r="K2634" s="127"/>
      <c r="L2634" s="127"/>
      <c r="M2634" s="127"/>
      <c r="N2634" s="133">
        <v>359.45</v>
      </c>
      <c r="O2634" s="133">
        <v>0</v>
      </c>
      <c r="P2634" s="127" t="s">
        <v>1369</v>
      </c>
    </row>
    <row r="2635" spans="1:16" ht="76.5">
      <c r="A2635" s="127">
        <v>25</v>
      </c>
      <c r="B2635" s="127"/>
      <c r="C2635" s="128" t="s">
        <v>695</v>
      </c>
      <c r="D2635" s="122">
        <v>42900</v>
      </c>
      <c r="E2635" s="123" t="s">
        <v>6628</v>
      </c>
      <c r="F2635" s="123" t="s">
        <v>15</v>
      </c>
      <c r="G2635" s="123">
        <v>2534</v>
      </c>
      <c r="H2635" s="127"/>
      <c r="I2635" s="131" t="s">
        <v>6629</v>
      </c>
      <c r="J2635" s="127"/>
      <c r="K2635" s="127"/>
      <c r="L2635" s="127"/>
      <c r="M2635" s="127"/>
      <c r="N2635" s="133">
        <v>399.59</v>
      </c>
      <c r="O2635" s="133">
        <v>0</v>
      </c>
      <c r="P2635" s="127" t="s">
        <v>1369</v>
      </c>
    </row>
    <row r="2636" spans="1:16" ht="89.25">
      <c r="A2636" s="127">
        <v>25</v>
      </c>
      <c r="B2636" s="127"/>
      <c r="C2636" s="128" t="s">
        <v>695</v>
      </c>
      <c r="D2636" s="122">
        <v>42888</v>
      </c>
      <c r="E2636" s="123" t="s">
        <v>6630</v>
      </c>
      <c r="F2636" s="123" t="s">
        <v>15</v>
      </c>
      <c r="G2636" s="123">
        <v>2451</v>
      </c>
      <c r="H2636" s="127"/>
      <c r="I2636" s="131" t="s">
        <v>6631</v>
      </c>
      <c r="J2636" s="127"/>
      <c r="K2636" s="127"/>
      <c r="L2636" s="127"/>
      <c r="M2636" s="127"/>
      <c r="N2636" s="133">
        <v>271.77999999999997</v>
      </c>
      <c r="O2636" s="133">
        <v>0</v>
      </c>
      <c r="P2636" s="127" t="s">
        <v>1369</v>
      </c>
    </row>
    <row r="2637" spans="1:16" ht="63.75">
      <c r="A2637" s="127">
        <v>15</v>
      </c>
      <c r="B2637" s="127"/>
      <c r="C2637" s="128" t="s">
        <v>692</v>
      </c>
      <c r="D2637" s="122">
        <v>42894</v>
      </c>
      <c r="E2637" s="123" t="s">
        <v>6632</v>
      </c>
      <c r="F2637" s="123" t="s">
        <v>15</v>
      </c>
      <c r="G2637" s="123">
        <v>2490</v>
      </c>
      <c r="H2637" s="127"/>
      <c r="I2637" s="131" t="s">
        <v>6633</v>
      </c>
      <c r="J2637" s="127"/>
      <c r="K2637" s="127"/>
      <c r="L2637" s="127"/>
      <c r="M2637" s="127"/>
      <c r="N2637" s="133">
        <v>1071.45</v>
      </c>
      <c r="O2637" s="133">
        <v>0</v>
      </c>
      <c r="P2637" s="127" t="s">
        <v>1369</v>
      </c>
    </row>
    <row r="2638" spans="1:16" ht="76.5">
      <c r="A2638" s="127">
        <v>15</v>
      </c>
      <c r="B2638" s="127"/>
      <c r="C2638" s="128" t="s">
        <v>692</v>
      </c>
      <c r="D2638" s="122">
        <v>42894</v>
      </c>
      <c r="E2638" s="123" t="s">
        <v>6634</v>
      </c>
      <c r="F2638" s="123" t="s">
        <v>15</v>
      </c>
      <c r="G2638" s="123">
        <v>2489</v>
      </c>
      <c r="H2638" s="127"/>
      <c r="I2638" s="131" t="s">
        <v>6635</v>
      </c>
      <c r="J2638" s="127"/>
      <c r="K2638" s="127"/>
      <c r="L2638" s="127"/>
      <c r="M2638" s="127"/>
      <c r="N2638" s="133">
        <v>562.1</v>
      </c>
      <c r="O2638" s="133">
        <v>0</v>
      </c>
      <c r="P2638" s="127" t="s">
        <v>1369</v>
      </c>
    </row>
    <row r="2639" spans="1:16" ht="76.5">
      <c r="A2639" s="127">
        <v>47</v>
      </c>
      <c r="B2639" s="127"/>
      <c r="C2639" s="128" t="s">
        <v>700</v>
      </c>
      <c r="D2639" s="122">
        <v>42900</v>
      </c>
      <c r="E2639" s="123" t="s">
        <v>6636</v>
      </c>
      <c r="F2639" s="123" t="s">
        <v>15</v>
      </c>
      <c r="G2639" s="123">
        <v>2528</v>
      </c>
      <c r="H2639" s="127"/>
      <c r="I2639" s="131" t="s">
        <v>6637</v>
      </c>
      <c r="J2639" s="127"/>
      <c r="K2639" s="127"/>
      <c r="L2639" s="127"/>
      <c r="M2639" s="127"/>
      <c r="N2639" s="133">
        <v>286.52999999999997</v>
      </c>
      <c r="O2639" s="133">
        <v>0</v>
      </c>
      <c r="P2639" s="127" t="s">
        <v>1369</v>
      </c>
    </row>
    <row r="2640" spans="1:16" ht="63.75">
      <c r="A2640" s="127">
        <v>582</v>
      </c>
      <c r="B2640" s="127"/>
      <c r="C2640" s="128" t="s">
        <v>857</v>
      </c>
      <c r="D2640" s="122">
        <v>42887</v>
      </c>
      <c r="E2640" s="123" t="s">
        <v>6638</v>
      </c>
      <c r="F2640" s="123" t="s">
        <v>15</v>
      </c>
      <c r="G2640" s="123">
        <v>2433</v>
      </c>
      <c r="H2640" s="127"/>
      <c r="I2640" s="131" t="s">
        <v>6639</v>
      </c>
      <c r="J2640" s="127"/>
      <c r="K2640" s="127"/>
      <c r="L2640" s="127"/>
      <c r="M2640" s="127"/>
      <c r="N2640" s="133">
        <v>312.81</v>
      </c>
      <c r="O2640" s="133">
        <v>0</v>
      </c>
      <c r="P2640" s="127" t="s">
        <v>1369</v>
      </c>
    </row>
    <row r="2641" spans="1:16" ht="76.5">
      <c r="A2641" s="127">
        <v>526</v>
      </c>
      <c r="B2641" s="127"/>
      <c r="C2641" s="128" t="s">
        <v>847</v>
      </c>
      <c r="D2641" s="122">
        <v>42894</v>
      </c>
      <c r="E2641" s="123" t="s">
        <v>6640</v>
      </c>
      <c r="F2641" s="123" t="s">
        <v>15</v>
      </c>
      <c r="G2641" s="123">
        <v>2488</v>
      </c>
      <c r="H2641" s="127"/>
      <c r="I2641" s="131" t="s">
        <v>6641</v>
      </c>
      <c r="J2641" s="127"/>
      <c r="K2641" s="127"/>
      <c r="L2641" s="127"/>
      <c r="M2641" s="127"/>
      <c r="N2641" s="133">
        <v>486.78</v>
      </c>
      <c r="O2641" s="133">
        <v>0</v>
      </c>
      <c r="P2641" s="127" t="s">
        <v>1369</v>
      </c>
    </row>
    <row r="2642" spans="1:16" ht="76.5">
      <c r="A2642" s="127">
        <v>526</v>
      </c>
      <c r="B2642" s="127"/>
      <c r="C2642" s="128" t="s">
        <v>847</v>
      </c>
      <c r="D2642" s="122">
        <v>42894</v>
      </c>
      <c r="E2642" s="123" t="s">
        <v>6642</v>
      </c>
      <c r="F2642" s="123" t="s">
        <v>15</v>
      </c>
      <c r="G2642" s="123">
        <v>2485</v>
      </c>
      <c r="H2642" s="127"/>
      <c r="I2642" s="131" t="s">
        <v>6643</v>
      </c>
      <c r="J2642" s="127"/>
      <c r="K2642" s="127"/>
      <c r="L2642" s="127"/>
      <c r="M2642" s="127"/>
      <c r="N2642" s="133">
        <v>486.78</v>
      </c>
      <c r="O2642" s="133">
        <v>0</v>
      </c>
      <c r="P2642" s="127" t="s">
        <v>1369</v>
      </c>
    </row>
    <row r="2643" spans="1:16" ht="76.5">
      <c r="A2643" s="127">
        <v>526</v>
      </c>
      <c r="B2643" s="127"/>
      <c r="C2643" s="128" t="s">
        <v>847</v>
      </c>
      <c r="D2643" s="122">
        <v>42894</v>
      </c>
      <c r="E2643" s="123" t="s">
        <v>6644</v>
      </c>
      <c r="F2643" s="123" t="s">
        <v>15</v>
      </c>
      <c r="G2643" s="123">
        <v>2484</v>
      </c>
      <c r="H2643" s="127"/>
      <c r="I2643" s="131" t="s">
        <v>6645</v>
      </c>
      <c r="J2643" s="127"/>
      <c r="K2643" s="127"/>
      <c r="L2643" s="127"/>
      <c r="M2643" s="127"/>
      <c r="N2643" s="133">
        <v>376.47</v>
      </c>
      <c r="O2643" s="133">
        <v>0</v>
      </c>
      <c r="P2643" s="127" t="s">
        <v>1369</v>
      </c>
    </row>
    <row r="2644" spans="1:16" ht="76.5">
      <c r="A2644" s="127">
        <v>163</v>
      </c>
      <c r="B2644" s="127"/>
      <c r="C2644" s="128" t="s">
        <v>749</v>
      </c>
      <c r="D2644" s="122">
        <v>42902</v>
      </c>
      <c r="E2644" s="123" t="s">
        <v>6646</v>
      </c>
      <c r="F2644" s="123" t="s">
        <v>15</v>
      </c>
      <c r="G2644" s="123">
        <v>2547</v>
      </c>
      <c r="H2644" s="127"/>
      <c r="I2644" s="131" t="s">
        <v>6647</v>
      </c>
      <c r="J2644" s="127"/>
      <c r="K2644" s="127"/>
      <c r="L2644" s="127"/>
      <c r="M2644" s="127"/>
      <c r="N2644" s="133">
        <v>538.5</v>
      </c>
      <c r="O2644" s="133">
        <v>0</v>
      </c>
      <c r="P2644" s="127" t="s">
        <v>1369</v>
      </c>
    </row>
    <row r="2645" spans="1:16" ht="89.25">
      <c r="A2645" s="127">
        <v>283</v>
      </c>
      <c r="B2645" s="127"/>
      <c r="C2645" s="128" t="s">
        <v>146</v>
      </c>
      <c r="D2645" s="122">
        <v>42909</v>
      </c>
      <c r="E2645" s="123" t="s">
        <v>6648</v>
      </c>
      <c r="F2645" s="123" t="s">
        <v>15</v>
      </c>
      <c r="G2645" s="123">
        <v>2581</v>
      </c>
      <c r="H2645" s="127"/>
      <c r="I2645" s="131" t="s">
        <v>6649</v>
      </c>
      <c r="J2645" s="127"/>
      <c r="K2645" s="127"/>
      <c r="L2645" s="127"/>
      <c r="M2645" s="127"/>
      <c r="N2645" s="133">
        <v>611.83000000000004</v>
      </c>
      <c r="O2645" s="133">
        <v>0</v>
      </c>
      <c r="P2645" s="127" t="s">
        <v>1369</v>
      </c>
    </row>
    <row r="2646" spans="1:16" ht="89.25">
      <c r="A2646" s="127">
        <v>513</v>
      </c>
      <c r="B2646" s="127"/>
      <c r="C2646" s="128" t="s">
        <v>201</v>
      </c>
      <c r="D2646" s="122">
        <v>42915</v>
      </c>
      <c r="E2646" s="123" t="s">
        <v>6650</v>
      </c>
      <c r="F2646" s="123" t="s">
        <v>15</v>
      </c>
      <c r="G2646" s="123">
        <v>2605</v>
      </c>
      <c r="H2646" s="127"/>
      <c r="I2646" s="131" t="s">
        <v>6651</v>
      </c>
      <c r="J2646" s="127"/>
      <c r="K2646" s="127"/>
      <c r="L2646" s="127"/>
      <c r="M2646" s="127"/>
      <c r="N2646" s="133">
        <v>50</v>
      </c>
      <c r="O2646" s="133">
        <v>0</v>
      </c>
      <c r="P2646" s="127" t="s">
        <v>1369</v>
      </c>
    </row>
    <row r="2647" spans="1:16" ht="76.5">
      <c r="A2647" s="127">
        <v>513</v>
      </c>
      <c r="B2647" s="127"/>
      <c r="C2647" s="128" t="s">
        <v>201</v>
      </c>
      <c r="D2647" s="122">
        <v>42914</v>
      </c>
      <c r="E2647" s="123" t="s">
        <v>6652</v>
      </c>
      <c r="F2647" s="123" t="s">
        <v>15</v>
      </c>
      <c r="G2647" s="123">
        <v>2592</v>
      </c>
      <c r="H2647" s="127"/>
      <c r="I2647" s="131" t="s">
        <v>6653</v>
      </c>
      <c r="J2647" s="127"/>
      <c r="K2647" s="127"/>
      <c r="L2647" s="127"/>
      <c r="M2647" s="127"/>
      <c r="N2647" s="133">
        <v>50</v>
      </c>
      <c r="O2647" s="133">
        <v>0</v>
      </c>
      <c r="P2647" s="127" t="s">
        <v>1369</v>
      </c>
    </row>
    <row r="2648" spans="1:16" ht="89.25">
      <c r="A2648" s="127">
        <v>513</v>
      </c>
      <c r="B2648" s="127"/>
      <c r="C2648" s="128" t="s">
        <v>201</v>
      </c>
      <c r="D2648" s="122">
        <v>42895</v>
      </c>
      <c r="E2648" s="123" t="s">
        <v>6654</v>
      </c>
      <c r="F2648" s="123" t="s">
        <v>15</v>
      </c>
      <c r="G2648" s="123">
        <v>2499</v>
      </c>
      <c r="H2648" s="127"/>
      <c r="I2648" s="131" t="s">
        <v>6655</v>
      </c>
      <c r="J2648" s="127"/>
      <c r="K2648" s="127"/>
      <c r="L2648" s="127"/>
      <c r="M2648" s="127"/>
      <c r="N2648" s="133">
        <v>50</v>
      </c>
      <c r="O2648" s="133">
        <v>0</v>
      </c>
      <c r="P2648" s="127" t="s">
        <v>1369</v>
      </c>
    </row>
    <row r="2649" spans="1:16" ht="89.25">
      <c r="A2649" s="127">
        <v>513</v>
      </c>
      <c r="B2649" s="127"/>
      <c r="C2649" s="128" t="s">
        <v>201</v>
      </c>
      <c r="D2649" s="122">
        <v>42891</v>
      </c>
      <c r="E2649" s="123" t="s">
        <v>6656</v>
      </c>
      <c r="F2649" s="123" t="s">
        <v>15</v>
      </c>
      <c r="G2649" s="123">
        <v>2456</v>
      </c>
      <c r="H2649" s="127"/>
      <c r="I2649" s="131" t="s">
        <v>6657</v>
      </c>
      <c r="J2649" s="127"/>
      <c r="K2649" s="127"/>
      <c r="L2649" s="127"/>
      <c r="M2649" s="127"/>
      <c r="N2649" s="133">
        <v>50</v>
      </c>
      <c r="O2649" s="133">
        <v>0</v>
      </c>
      <c r="P2649" s="127" t="s">
        <v>1369</v>
      </c>
    </row>
    <row r="2650" spans="1:16" ht="76.5">
      <c r="A2650" s="127">
        <v>25</v>
      </c>
      <c r="B2650" s="127"/>
      <c r="C2650" s="128" t="s">
        <v>695</v>
      </c>
      <c r="D2650" s="122">
        <v>42887</v>
      </c>
      <c r="E2650" s="123" t="s">
        <v>6658</v>
      </c>
      <c r="F2650" s="123" t="s">
        <v>15</v>
      </c>
      <c r="G2650" s="123">
        <v>2434</v>
      </c>
      <c r="H2650" s="127"/>
      <c r="I2650" s="131" t="s">
        <v>6659</v>
      </c>
      <c r="J2650" s="127"/>
      <c r="K2650" s="127"/>
      <c r="L2650" s="127"/>
      <c r="M2650" s="127"/>
      <c r="N2650" s="133">
        <v>50</v>
      </c>
      <c r="O2650" s="133">
        <v>0</v>
      </c>
      <c r="P2650" s="127" t="s">
        <v>1369</v>
      </c>
    </row>
    <row r="2651" spans="1:16" ht="51">
      <c r="A2651" s="127">
        <v>287</v>
      </c>
      <c r="B2651" s="127"/>
      <c r="C2651" s="128" t="s">
        <v>791</v>
      </c>
      <c r="D2651" s="122">
        <v>42895</v>
      </c>
      <c r="E2651" s="123" t="s">
        <v>6660</v>
      </c>
      <c r="F2651" s="123" t="s">
        <v>11</v>
      </c>
      <c r="G2651" s="123">
        <v>890009</v>
      </c>
      <c r="H2651" s="127"/>
      <c r="I2651" s="131" t="s">
        <v>6661</v>
      </c>
      <c r="J2651" s="127"/>
      <c r="K2651" s="127"/>
      <c r="L2651" s="127"/>
      <c r="M2651" s="127"/>
      <c r="N2651" s="133">
        <v>50</v>
      </c>
      <c r="O2651" s="133">
        <v>0</v>
      </c>
      <c r="P2651" s="127" t="s">
        <v>1369</v>
      </c>
    </row>
    <row r="2652" spans="1:16" ht="63.75">
      <c r="A2652" s="127" t="s">
        <v>621</v>
      </c>
      <c r="B2652" s="127"/>
      <c r="C2652" s="128" t="s">
        <v>715</v>
      </c>
      <c r="D2652" s="122">
        <v>42888</v>
      </c>
      <c r="E2652" s="123" t="s">
        <v>6662</v>
      </c>
      <c r="F2652" s="123" t="s">
        <v>11</v>
      </c>
      <c r="G2652" s="123">
        <v>889377</v>
      </c>
      <c r="H2652" s="127"/>
      <c r="I2652" s="131" t="s">
        <v>6663</v>
      </c>
      <c r="J2652" s="127"/>
      <c r="K2652" s="127"/>
      <c r="L2652" s="127"/>
      <c r="M2652" s="127"/>
      <c r="N2652" s="133">
        <v>50</v>
      </c>
      <c r="O2652" s="133">
        <v>0</v>
      </c>
      <c r="P2652" s="127" t="s">
        <v>1369</v>
      </c>
    </row>
    <row r="2653" spans="1:16" ht="63.75">
      <c r="A2653" s="127" t="s">
        <v>621</v>
      </c>
      <c r="B2653" s="127"/>
      <c r="C2653" s="128" t="s">
        <v>715</v>
      </c>
      <c r="D2653" s="122">
        <v>42888</v>
      </c>
      <c r="E2653" s="123" t="s">
        <v>6664</v>
      </c>
      <c r="F2653" s="123" t="s">
        <v>11</v>
      </c>
      <c r="G2653" s="123">
        <v>889382</v>
      </c>
      <c r="H2653" s="127"/>
      <c r="I2653" s="131" t="s">
        <v>6665</v>
      </c>
      <c r="J2653" s="127"/>
      <c r="K2653" s="127"/>
      <c r="L2653" s="127"/>
      <c r="M2653" s="127"/>
      <c r="N2653" s="133">
        <v>50</v>
      </c>
      <c r="O2653" s="133">
        <v>0</v>
      </c>
      <c r="P2653" s="127" t="s">
        <v>1369</v>
      </c>
    </row>
    <row r="2654" spans="1:16" ht="63.75">
      <c r="A2654" s="127">
        <v>291</v>
      </c>
      <c r="B2654" s="127"/>
      <c r="C2654" s="128" t="s">
        <v>795</v>
      </c>
      <c r="D2654" s="122">
        <v>42916</v>
      </c>
      <c r="E2654" s="123" t="s">
        <v>6666</v>
      </c>
      <c r="F2654" s="123" t="s">
        <v>11</v>
      </c>
      <c r="G2654" s="123">
        <v>483802</v>
      </c>
      <c r="H2654" s="127"/>
      <c r="I2654" s="131" t="s">
        <v>6667</v>
      </c>
      <c r="J2654" s="127"/>
      <c r="K2654" s="127"/>
      <c r="L2654" s="127"/>
      <c r="M2654" s="127"/>
      <c r="N2654" s="133">
        <v>50</v>
      </c>
      <c r="O2654" s="133">
        <v>0</v>
      </c>
      <c r="P2654" s="127" t="s">
        <v>1369</v>
      </c>
    </row>
    <row r="2655" spans="1:16" ht="63.75">
      <c r="A2655" s="127">
        <v>291</v>
      </c>
      <c r="B2655" s="127"/>
      <c r="C2655" s="128" t="s">
        <v>795</v>
      </c>
      <c r="D2655" s="122">
        <v>42916</v>
      </c>
      <c r="E2655" s="123" t="s">
        <v>6668</v>
      </c>
      <c r="F2655" s="123" t="s">
        <v>11</v>
      </c>
      <c r="G2655" s="123">
        <v>483801</v>
      </c>
      <c r="H2655" s="127"/>
      <c r="I2655" s="131" t="s">
        <v>6669</v>
      </c>
      <c r="J2655" s="127"/>
      <c r="K2655" s="127"/>
      <c r="L2655" s="127"/>
      <c r="M2655" s="127"/>
      <c r="N2655" s="133">
        <v>50</v>
      </c>
      <c r="O2655" s="133">
        <v>0</v>
      </c>
      <c r="P2655" s="127" t="s">
        <v>1369</v>
      </c>
    </row>
    <row r="2656" spans="1:16" ht="51">
      <c r="A2656" s="127">
        <v>287</v>
      </c>
      <c r="B2656" s="127"/>
      <c r="C2656" s="128" t="s">
        <v>791</v>
      </c>
      <c r="D2656" s="122">
        <v>42914</v>
      </c>
      <c r="E2656" s="123" t="s">
        <v>6670</v>
      </c>
      <c r="F2656" s="123" t="s">
        <v>11</v>
      </c>
      <c r="G2656" s="123">
        <v>481273</v>
      </c>
      <c r="H2656" s="127"/>
      <c r="I2656" s="131" t="s">
        <v>6671</v>
      </c>
      <c r="J2656" s="127"/>
      <c r="K2656" s="127"/>
      <c r="L2656" s="127"/>
      <c r="M2656" s="127"/>
      <c r="N2656" s="133">
        <v>50</v>
      </c>
      <c r="O2656" s="133">
        <v>0</v>
      </c>
      <c r="P2656" s="127" t="s">
        <v>1369</v>
      </c>
    </row>
    <row r="2657" spans="1:16" ht="63.75">
      <c r="A2657" s="127">
        <v>291</v>
      </c>
      <c r="B2657" s="127"/>
      <c r="C2657" s="128" t="s">
        <v>795</v>
      </c>
      <c r="D2657" s="122">
        <v>42905</v>
      </c>
      <c r="E2657" s="123" t="s">
        <v>6672</v>
      </c>
      <c r="F2657" s="123" t="s">
        <v>11</v>
      </c>
      <c r="G2657" s="123">
        <v>474769</v>
      </c>
      <c r="H2657" s="127"/>
      <c r="I2657" s="131" t="s">
        <v>6673</v>
      </c>
      <c r="J2657" s="127"/>
      <c r="K2657" s="127"/>
      <c r="L2657" s="127"/>
      <c r="M2657" s="127"/>
      <c r="N2657" s="133">
        <v>50</v>
      </c>
      <c r="O2657" s="133">
        <v>0</v>
      </c>
      <c r="P2657" s="127" t="s">
        <v>1369</v>
      </c>
    </row>
    <row r="2658" spans="1:16" ht="63.75">
      <c r="A2658" s="127">
        <v>287</v>
      </c>
      <c r="B2658" s="127"/>
      <c r="C2658" s="128" t="s">
        <v>791</v>
      </c>
      <c r="D2658" s="122">
        <v>42905</v>
      </c>
      <c r="E2658" s="123" t="s">
        <v>6674</v>
      </c>
      <c r="F2658" s="123" t="s">
        <v>11</v>
      </c>
      <c r="G2658" s="123">
        <v>474767</v>
      </c>
      <c r="H2658" s="127"/>
      <c r="I2658" s="131" t="s">
        <v>6675</v>
      </c>
      <c r="J2658" s="127"/>
      <c r="K2658" s="127"/>
      <c r="L2658" s="127"/>
      <c r="M2658" s="127"/>
      <c r="N2658" s="133">
        <v>50</v>
      </c>
      <c r="O2658" s="133">
        <v>0</v>
      </c>
      <c r="P2658" s="127" t="s">
        <v>1369</v>
      </c>
    </row>
    <row r="2659" spans="1:16" ht="63.75">
      <c r="A2659" s="127">
        <v>291</v>
      </c>
      <c r="B2659" s="127"/>
      <c r="C2659" s="128" t="s">
        <v>795</v>
      </c>
      <c r="D2659" s="122">
        <v>42905</v>
      </c>
      <c r="E2659" s="123" t="s">
        <v>6676</v>
      </c>
      <c r="F2659" s="123" t="s">
        <v>11</v>
      </c>
      <c r="G2659" s="123">
        <v>474768</v>
      </c>
      <c r="H2659" s="127"/>
      <c r="I2659" s="131" t="s">
        <v>6677</v>
      </c>
      <c r="J2659" s="127"/>
      <c r="K2659" s="127"/>
      <c r="L2659" s="127"/>
      <c r="M2659" s="127"/>
      <c r="N2659" s="133">
        <v>50</v>
      </c>
      <c r="O2659" s="133">
        <v>0</v>
      </c>
      <c r="P2659" s="127" t="s">
        <v>1369</v>
      </c>
    </row>
    <row r="2660" spans="1:16" ht="63.75">
      <c r="A2660" s="127">
        <v>291</v>
      </c>
      <c r="B2660" s="127"/>
      <c r="C2660" s="128" t="s">
        <v>795</v>
      </c>
      <c r="D2660" s="122">
        <v>42899</v>
      </c>
      <c r="E2660" s="123" t="s">
        <v>6678</v>
      </c>
      <c r="F2660" s="123" t="s">
        <v>11</v>
      </c>
      <c r="G2660" s="123">
        <v>471169</v>
      </c>
      <c r="H2660" s="127"/>
      <c r="I2660" s="131" t="s">
        <v>6679</v>
      </c>
      <c r="J2660" s="127"/>
      <c r="K2660" s="127"/>
      <c r="L2660" s="127"/>
      <c r="M2660" s="127"/>
      <c r="N2660" s="133">
        <v>50</v>
      </c>
      <c r="O2660" s="133">
        <v>0</v>
      </c>
      <c r="P2660" s="127" t="s">
        <v>1369</v>
      </c>
    </row>
    <row r="2661" spans="1:16" ht="63.75">
      <c r="A2661" s="127">
        <v>291</v>
      </c>
      <c r="B2661" s="127"/>
      <c r="C2661" s="128" t="s">
        <v>795</v>
      </c>
      <c r="D2661" s="122">
        <v>42892</v>
      </c>
      <c r="E2661" s="123" t="s">
        <v>6680</v>
      </c>
      <c r="F2661" s="123" t="s">
        <v>11</v>
      </c>
      <c r="G2661" s="123">
        <v>465364</v>
      </c>
      <c r="H2661" s="127"/>
      <c r="I2661" s="131" t="s">
        <v>6681</v>
      </c>
      <c r="J2661" s="127"/>
      <c r="K2661" s="127"/>
      <c r="L2661" s="127"/>
      <c r="M2661" s="127"/>
      <c r="N2661" s="133">
        <v>50</v>
      </c>
      <c r="O2661" s="133">
        <v>0</v>
      </c>
      <c r="P2661" s="127" t="s">
        <v>1369</v>
      </c>
    </row>
    <row r="2662" spans="1:16" ht="63.75">
      <c r="A2662" s="127">
        <v>291</v>
      </c>
      <c r="B2662" s="127"/>
      <c r="C2662" s="128" t="s">
        <v>795</v>
      </c>
      <c r="D2662" s="122">
        <v>42887</v>
      </c>
      <c r="E2662" s="123" t="s">
        <v>6682</v>
      </c>
      <c r="F2662" s="123" t="s">
        <v>11</v>
      </c>
      <c r="G2662" s="123">
        <v>462376</v>
      </c>
      <c r="H2662" s="127"/>
      <c r="I2662" s="131" t="s">
        <v>6683</v>
      </c>
      <c r="J2662" s="127"/>
      <c r="K2662" s="127"/>
      <c r="L2662" s="127"/>
      <c r="M2662" s="127"/>
      <c r="N2662" s="133">
        <v>50</v>
      </c>
      <c r="O2662" s="133">
        <v>0</v>
      </c>
      <c r="P2662" s="127" t="s">
        <v>1369</v>
      </c>
    </row>
    <row r="2663" spans="1:16" ht="76.5">
      <c r="A2663" s="127" t="s">
        <v>621</v>
      </c>
      <c r="B2663" s="127"/>
      <c r="C2663" s="128" t="s">
        <v>715</v>
      </c>
      <c r="D2663" s="122">
        <v>42899</v>
      </c>
      <c r="E2663" s="123" t="s">
        <v>6684</v>
      </c>
      <c r="F2663" s="123" t="s">
        <v>13</v>
      </c>
      <c r="G2663" s="123">
        <v>890138</v>
      </c>
      <c r="H2663" s="127"/>
      <c r="I2663" s="131" t="s">
        <v>6685</v>
      </c>
      <c r="J2663" s="127"/>
      <c r="K2663" s="127"/>
      <c r="L2663" s="127"/>
      <c r="M2663" s="127"/>
      <c r="N2663" s="133">
        <v>42244627.740000002</v>
      </c>
      <c r="O2663" s="133">
        <v>0</v>
      </c>
      <c r="P2663" s="127" t="s">
        <v>1369</v>
      </c>
    </row>
    <row r="2664" spans="1:16" ht="63.75">
      <c r="A2664" s="127" t="s">
        <v>621</v>
      </c>
      <c r="B2664" s="127"/>
      <c r="C2664" s="128" t="s">
        <v>715</v>
      </c>
      <c r="D2664" s="122">
        <v>42899</v>
      </c>
      <c r="E2664" s="123" t="s">
        <v>6686</v>
      </c>
      <c r="F2664" s="123" t="s">
        <v>11</v>
      </c>
      <c r="G2664" s="123">
        <v>890138</v>
      </c>
      <c r="H2664" s="127"/>
      <c r="I2664" s="131" t="s">
        <v>6687</v>
      </c>
      <c r="J2664" s="127"/>
      <c r="K2664" s="127"/>
      <c r="L2664" s="127"/>
      <c r="M2664" s="127"/>
      <c r="N2664" s="133">
        <v>50</v>
      </c>
      <c r="O2664" s="133">
        <v>0</v>
      </c>
      <c r="P2664" s="127" t="s">
        <v>1369</v>
      </c>
    </row>
    <row r="2665" spans="1:16" ht="51">
      <c r="A2665" s="127" t="s">
        <v>620</v>
      </c>
      <c r="B2665" s="127"/>
      <c r="C2665" s="128" t="s">
        <v>714</v>
      </c>
      <c r="D2665" s="122">
        <v>42916</v>
      </c>
      <c r="E2665" s="123" t="s">
        <v>6688</v>
      </c>
      <c r="F2665" s="123" t="s">
        <v>11</v>
      </c>
      <c r="G2665" s="123">
        <v>891966</v>
      </c>
      <c r="H2665" s="127"/>
      <c r="I2665" s="131" t="s">
        <v>1287</v>
      </c>
      <c r="J2665" s="127"/>
      <c r="K2665" s="127"/>
      <c r="L2665" s="127"/>
      <c r="M2665" s="127"/>
      <c r="N2665" s="133">
        <v>50</v>
      </c>
      <c r="O2665" s="133">
        <v>0</v>
      </c>
      <c r="P2665" s="127" t="s">
        <v>1369</v>
      </c>
    </row>
    <row r="2666" spans="1:16" ht="63.75">
      <c r="A2666" s="127" t="s">
        <v>621</v>
      </c>
      <c r="B2666" s="127"/>
      <c r="C2666" s="128" t="s">
        <v>715</v>
      </c>
      <c r="D2666" s="122">
        <v>42912</v>
      </c>
      <c r="E2666" s="123" t="s">
        <v>6689</v>
      </c>
      <c r="F2666" s="123" t="s">
        <v>13</v>
      </c>
      <c r="G2666" s="123">
        <v>890929</v>
      </c>
      <c r="H2666" s="127"/>
      <c r="I2666" s="131" t="s">
        <v>6690</v>
      </c>
      <c r="J2666" s="127"/>
      <c r="K2666" s="127"/>
      <c r="L2666" s="127"/>
      <c r="M2666" s="127"/>
      <c r="N2666" s="133">
        <v>4764663.76</v>
      </c>
      <c r="O2666" s="133">
        <v>0</v>
      </c>
      <c r="P2666" s="127" t="s">
        <v>1369</v>
      </c>
    </row>
    <row r="2667" spans="1:16" ht="51">
      <c r="A2667" s="127" t="s">
        <v>621</v>
      </c>
      <c r="B2667" s="127"/>
      <c r="C2667" s="128" t="s">
        <v>715</v>
      </c>
      <c r="D2667" s="122">
        <v>42912</v>
      </c>
      <c r="E2667" s="123" t="s">
        <v>6691</v>
      </c>
      <c r="F2667" s="123" t="s">
        <v>11</v>
      </c>
      <c r="G2667" s="123">
        <v>890929</v>
      </c>
      <c r="H2667" s="127"/>
      <c r="I2667" s="131" t="s">
        <v>6692</v>
      </c>
      <c r="J2667" s="127"/>
      <c r="K2667" s="127"/>
      <c r="L2667" s="127"/>
      <c r="M2667" s="127"/>
      <c r="N2667" s="133">
        <v>50</v>
      </c>
      <c r="O2667" s="133">
        <v>0</v>
      </c>
      <c r="P2667" s="127" t="s">
        <v>1369</v>
      </c>
    </row>
    <row r="2668" spans="1:16" ht="63.75">
      <c r="A2668" s="127" t="s">
        <v>623</v>
      </c>
      <c r="B2668" s="127"/>
      <c r="C2668" s="128" t="s">
        <v>716</v>
      </c>
      <c r="D2668" s="122">
        <v>42905</v>
      </c>
      <c r="E2668" s="123" t="s">
        <v>6693</v>
      </c>
      <c r="F2668" s="123" t="s">
        <v>6</v>
      </c>
      <c r="G2668" s="123">
        <v>890517</v>
      </c>
      <c r="H2668" s="127"/>
      <c r="I2668" s="131" t="s">
        <v>6694</v>
      </c>
      <c r="J2668" s="127"/>
      <c r="K2668" s="127"/>
      <c r="L2668" s="127"/>
      <c r="M2668" s="127"/>
      <c r="N2668" s="133">
        <v>0</v>
      </c>
      <c r="O2668" s="133">
        <v>58769.17</v>
      </c>
      <c r="P2668" s="127" t="s">
        <v>1369</v>
      </c>
    </row>
    <row r="2669" spans="1:16" ht="76.5">
      <c r="A2669" s="127">
        <v>287</v>
      </c>
      <c r="B2669" s="127"/>
      <c r="C2669" s="128" t="s">
        <v>791</v>
      </c>
      <c r="D2669" s="122">
        <v>42902</v>
      </c>
      <c r="E2669" s="123" t="s">
        <v>6695</v>
      </c>
      <c r="F2669" s="123" t="s">
        <v>11</v>
      </c>
      <c r="G2669" s="123">
        <v>890352</v>
      </c>
      <c r="H2669" s="127"/>
      <c r="I2669" s="131" t="s">
        <v>6696</v>
      </c>
      <c r="J2669" s="127"/>
      <c r="K2669" s="127"/>
      <c r="L2669" s="127"/>
      <c r="M2669" s="127"/>
      <c r="N2669" s="133">
        <v>50</v>
      </c>
      <c r="O2669" s="133">
        <v>0</v>
      </c>
      <c r="P2669" s="127" t="s">
        <v>1369</v>
      </c>
    </row>
    <row r="2670" spans="1:16" ht="63.75">
      <c r="A2670" s="127">
        <v>287</v>
      </c>
      <c r="B2670" s="127"/>
      <c r="C2670" s="128" t="s">
        <v>791</v>
      </c>
      <c r="D2670" s="122">
        <v>42902</v>
      </c>
      <c r="E2670" s="123" t="s">
        <v>6697</v>
      </c>
      <c r="F2670" s="123" t="s">
        <v>6</v>
      </c>
      <c r="G2670" s="123">
        <v>890352</v>
      </c>
      <c r="H2670" s="127"/>
      <c r="I2670" s="131" t="s">
        <v>6698</v>
      </c>
      <c r="J2670" s="127"/>
      <c r="K2670" s="127"/>
      <c r="L2670" s="127"/>
      <c r="M2670" s="127"/>
      <c r="N2670" s="133">
        <v>0</v>
      </c>
      <c r="O2670" s="133">
        <v>173505.37</v>
      </c>
      <c r="P2670" s="127" t="s">
        <v>1369</v>
      </c>
    </row>
    <row r="2671" spans="1:16" ht="76.5">
      <c r="A2671" s="127">
        <v>287</v>
      </c>
      <c r="B2671" s="127"/>
      <c r="C2671" s="128" t="s">
        <v>791</v>
      </c>
      <c r="D2671" s="122">
        <v>42893</v>
      </c>
      <c r="E2671" s="123" t="s">
        <v>6699</v>
      </c>
      <c r="F2671" s="123" t="s">
        <v>11</v>
      </c>
      <c r="G2671" s="123">
        <v>889587</v>
      </c>
      <c r="H2671" s="127"/>
      <c r="I2671" s="131" t="s">
        <v>6700</v>
      </c>
      <c r="J2671" s="127"/>
      <c r="K2671" s="127"/>
      <c r="L2671" s="127"/>
      <c r="M2671" s="127"/>
      <c r="N2671" s="133">
        <v>50</v>
      </c>
      <c r="O2671" s="133">
        <v>0</v>
      </c>
      <c r="P2671" s="127" t="s">
        <v>1369</v>
      </c>
    </row>
    <row r="2672" spans="1:16" ht="63.75">
      <c r="A2672" s="127">
        <v>287</v>
      </c>
      <c r="B2672" s="127"/>
      <c r="C2672" s="128" t="s">
        <v>791</v>
      </c>
      <c r="D2672" s="122">
        <v>42893</v>
      </c>
      <c r="E2672" s="123" t="s">
        <v>6701</v>
      </c>
      <c r="F2672" s="123" t="s">
        <v>6</v>
      </c>
      <c r="G2672" s="123">
        <v>889587</v>
      </c>
      <c r="H2672" s="127"/>
      <c r="I2672" s="131" t="s">
        <v>6702</v>
      </c>
      <c r="J2672" s="127"/>
      <c r="K2672" s="127"/>
      <c r="L2672" s="127"/>
      <c r="M2672" s="127"/>
      <c r="N2672" s="133">
        <v>0</v>
      </c>
      <c r="O2672" s="133">
        <v>196355.91</v>
      </c>
      <c r="P2672" s="127" t="s">
        <v>1369</v>
      </c>
    </row>
    <row r="2673" spans="1:16" ht="63.75">
      <c r="A2673" s="127">
        <v>223</v>
      </c>
      <c r="B2673" s="127"/>
      <c r="C2673" s="128" t="s">
        <v>766</v>
      </c>
      <c r="D2673" s="122">
        <v>42915</v>
      </c>
      <c r="E2673" s="123" t="s">
        <v>6703</v>
      </c>
      <c r="F2673" s="123" t="s">
        <v>6</v>
      </c>
      <c r="G2673" s="123">
        <v>891631</v>
      </c>
      <c r="H2673" s="127"/>
      <c r="I2673" s="131" t="s">
        <v>6704</v>
      </c>
      <c r="J2673" s="127"/>
      <c r="K2673" s="127"/>
      <c r="L2673" s="127"/>
      <c r="M2673" s="127"/>
      <c r="N2673" s="133">
        <v>0</v>
      </c>
      <c r="O2673" s="133">
        <v>118814.27</v>
      </c>
      <c r="P2673" s="127" t="s">
        <v>1369</v>
      </c>
    </row>
    <row r="2674" spans="1:16" ht="63.75">
      <c r="A2674" s="127" t="s">
        <v>620</v>
      </c>
      <c r="B2674" s="127"/>
      <c r="C2674" s="128" t="s">
        <v>714</v>
      </c>
      <c r="D2674" s="122">
        <v>42902</v>
      </c>
      <c r="E2674" s="123" t="s">
        <v>6705</v>
      </c>
      <c r="F2674" s="123" t="s">
        <v>6</v>
      </c>
      <c r="G2674" s="123">
        <v>890412</v>
      </c>
      <c r="H2674" s="127"/>
      <c r="I2674" s="131" t="s">
        <v>6706</v>
      </c>
      <c r="J2674" s="127"/>
      <c r="K2674" s="127"/>
      <c r="L2674" s="127"/>
      <c r="M2674" s="127"/>
      <c r="N2674" s="133">
        <v>0</v>
      </c>
      <c r="O2674" s="133">
        <v>0.01</v>
      </c>
      <c r="P2674" s="127" t="s">
        <v>1369</v>
      </c>
    </row>
    <row r="2675" spans="1:16" ht="76.5">
      <c r="A2675" s="127">
        <v>290</v>
      </c>
      <c r="B2675" s="127"/>
      <c r="C2675" s="128" t="s">
        <v>794</v>
      </c>
      <c r="D2675" s="122">
        <v>42887</v>
      </c>
      <c r="E2675" s="123" t="s">
        <v>6707</v>
      </c>
      <c r="F2675" s="123" t="s">
        <v>6</v>
      </c>
      <c r="G2675" s="123">
        <v>889312</v>
      </c>
      <c r="H2675" s="127"/>
      <c r="I2675" s="131" t="s">
        <v>6708</v>
      </c>
      <c r="J2675" s="127"/>
      <c r="K2675" s="127"/>
      <c r="L2675" s="127"/>
      <c r="M2675" s="127"/>
      <c r="N2675" s="133">
        <v>0</v>
      </c>
      <c r="O2675" s="133">
        <v>40</v>
      </c>
      <c r="P2675" s="127" t="s">
        <v>1369</v>
      </c>
    </row>
    <row r="2676" spans="1:16" ht="76.5">
      <c r="A2676" s="127">
        <v>513</v>
      </c>
      <c r="B2676" s="127"/>
      <c r="C2676" s="128" t="s">
        <v>201</v>
      </c>
      <c r="D2676" s="122">
        <v>42913</v>
      </c>
      <c r="E2676" s="123" t="s">
        <v>6709</v>
      </c>
      <c r="F2676" s="123" t="s">
        <v>15</v>
      </c>
      <c r="G2676" s="123">
        <v>479675</v>
      </c>
      <c r="H2676" s="127"/>
      <c r="I2676" s="131" t="s">
        <v>6710</v>
      </c>
      <c r="J2676" s="127"/>
      <c r="K2676" s="127"/>
      <c r="L2676" s="127"/>
      <c r="M2676" s="127"/>
      <c r="N2676" s="133">
        <v>677.83</v>
      </c>
      <c r="O2676" s="133">
        <v>0</v>
      </c>
      <c r="P2676" s="127" t="s">
        <v>1369</v>
      </c>
    </row>
    <row r="2677" spans="1:16" ht="63.75">
      <c r="A2677" s="127" t="s">
        <v>620</v>
      </c>
      <c r="B2677" s="127"/>
      <c r="C2677" s="128" t="s">
        <v>714</v>
      </c>
      <c r="D2677" s="122">
        <v>42899</v>
      </c>
      <c r="E2677" s="123" t="s">
        <v>6711</v>
      </c>
      <c r="F2677" s="123" t="s">
        <v>15</v>
      </c>
      <c r="G2677" s="123">
        <v>2524</v>
      </c>
      <c r="H2677" s="127"/>
      <c r="I2677" s="131" t="s">
        <v>6712</v>
      </c>
      <c r="J2677" s="127"/>
      <c r="K2677" s="127"/>
      <c r="L2677" s="127"/>
      <c r="M2677" s="127"/>
      <c r="N2677" s="133">
        <v>1299</v>
      </c>
      <c r="O2677" s="133">
        <v>0</v>
      </c>
      <c r="P2677" s="127" t="s">
        <v>1369</v>
      </c>
    </row>
    <row r="2678" spans="1:16" ht="76.5">
      <c r="A2678" s="127" t="s">
        <v>620</v>
      </c>
      <c r="B2678" s="127"/>
      <c r="C2678" s="128" t="s">
        <v>714</v>
      </c>
      <c r="D2678" s="122">
        <v>42891</v>
      </c>
      <c r="E2678" s="123" t="s">
        <v>6713</v>
      </c>
      <c r="F2678" s="123" t="s">
        <v>15</v>
      </c>
      <c r="G2678" s="123">
        <v>2478</v>
      </c>
      <c r="H2678" s="127"/>
      <c r="I2678" s="131" t="s">
        <v>6714</v>
      </c>
      <c r="J2678" s="127"/>
      <c r="K2678" s="127"/>
      <c r="L2678" s="127"/>
      <c r="M2678" s="127"/>
      <c r="N2678" s="133">
        <v>1527.23</v>
      </c>
      <c r="O2678" s="133">
        <v>0</v>
      </c>
      <c r="P2678" s="127" t="s">
        <v>1369</v>
      </c>
    </row>
    <row r="2679" spans="1:16" ht="76.5">
      <c r="A2679" s="127" t="s">
        <v>620</v>
      </c>
      <c r="B2679" s="127"/>
      <c r="C2679" s="128" t="s">
        <v>714</v>
      </c>
      <c r="D2679" s="122">
        <v>42891</v>
      </c>
      <c r="E2679" s="123" t="s">
        <v>6715</v>
      </c>
      <c r="F2679" s="123" t="s">
        <v>15</v>
      </c>
      <c r="G2679" s="123">
        <v>2477</v>
      </c>
      <c r="H2679" s="127"/>
      <c r="I2679" s="131" t="s">
        <v>6716</v>
      </c>
      <c r="J2679" s="127"/>
      <c r="K2679" s="127"/>
      <c r="L2679" s="127"/>
      <c r="M2679" s="127"/>
      <c r="N2679" s="133">
        <v>1813.5</v>
      </c>
      <c r="O2679" s="133">
        <v>0</v>
      </c>
      <c r="P2679" s="127" t="s">
        <v>1369</v>
      </c>
    </row>
    <row r="2680" spans="1:16" ht="89.25">
      <c r="A2680" s="127">
        <v>20</v>
      </c>
      <c r="B2680" s="127"/>
      <c r="C2680" s="128" t="s">
        <v>694</v>
      </c>
      <c r="D2680" s="122">
        <v>42899</v>
      </c>
      <c r="E2680" s="123" t="s">
        <v>6717</v>
      </c>
      <c r="F2680" s="123" t="s">
        <v>15</v>
      </c>
      <c r="G2680" s="123">
        <v>2527</v>
      </c>
      <c r="H2680" s="127"/>
      <c r="I2680" s="131" t="s">
        <v>6718</v>
      </c>
      <c r="J2680" s="127"/>
      <c r="K2680" s="127"/>
      <c r="L2680" s="127"/>
      <c r="M2680" s="127"/>
      <c r="N2680" s="133">
        <v>8526.6299999999992</v>
      </c>
      <c r="O2680" s="133">
        <v>0</v>
      </c>
      <c r="P2680" s="127" t="s">
        <v>1369</v>
      </c>
    </row>
    <row r="2681" spans="1:16" ht="63.75">
      <c r="A2681" s="127" t="s">
        <v>621</v>
      </c>
      <c r="B2681" s="127"/>
      <c r="C2681" s="128" t="s">
        <v>715</v>
      </c>
      <c r="D2681" s="122">
        <v>42916</v>
      </c>
      <c r="E2681" s="123" t="s">
        <v>6719</v>
      </c>
      <c r="F2681" s="123" t="s">
        <v>15</v>
      </c>
      <c r="G2681" s="123">
        <v>2603</v>
      </c>
      <c r="H2681" s="127"/>
      <c r="I2681" s="131" t="s">
        <v>6720</v>
      </c>
      <c r="J2681" s="127"/>
      <c r="K2681" s="127"/>
      <c r="L2681" s="127"/>
      <c r="M2681" s="127"/>
      <c r="N2681" s="133">
        <v>270</v>
      </c>
      <c r="O2681" s="133">
        <v>0</v>
      </c>
      <c r="P2681" s="127" t="s">
        <v>1369</v>
      </c>
    </row>
    <row r="2682" spans="1:16" ht="63.75">
      <c r="A2682" s="127" t="s">
        <v>621</v>
      </c>
      <c r="B2682" s="127"/>
      <c r="C2682" s="128" t="s">
        <v>715</v>
      </c>
      <c r="D2682" s="122">
        <v>42888</v>
      </c>
      <c r="E2682" s="123" t="s">
        <v>6721</v>
      </c>
      <c r="F2682" s="123" t="s">
        <v>6</v>
      </c>
      <c r="G2682" s="123">
        <v>462858</v>
      </c>
      <c r="H2682" s="127"/>
      <c r="I2682" s="131" t="s">
        <v>6722</v>
      </c>
      <c r="J2682" s="127"/>
      <c r="K2682" s="127"/>
      <c r="L2682" s="127"/>
      <c r="M2682" s="127"/>
      <c r="N2682" s="133">
        <v>0</v>
      </c>
      <c r="O2682" s="133">
        <v>264401.07</v>
      </c>
      <c r="P2682" s="127" t="s">
        <v>1369</v>
      </c>
    </row>
    <row r="2683" spans="1:16" ht="63.75">
      <c r="A2683" s="127">
        <v>513</v>
      </c>
      <c r="B2683" s="127"/>
      <c r="C2683" s="128" t="s">
        <v>201</v>
      </c>
      <c r="D2683" s="122">
        <v>42914</v>
      </c>
      <c r="E2683" s="123" t="s">
        <v>6723</v>
      </c>
      <c r="F2683" s="123" t="s">
        <v>15</v>
      </c>
      <c r="G2683" s="123">
        <v>480633</v>
      </c>
      <c r="H2683" s="127"/>
      <c r="I2683" s="131" t="s">
        <v>6724</v>
      </c>
      <c r="J2683" s="127"/>
      <c r="K2683" s="127"/>
      <c r="L2683" s="127"/>
      <c r="M2683" s="127"/>
      <c r="N2683" s="133">
        <v>50</v>
      </c>
      <c r="O2683" s="133">
        <v>0</v>
      </c>
      <c r="P2683" s="127" t="s">
        <v>1369</v>
      </c>
    </row>
    <row r="2684" spans="1:16" ht="51">
      <c r="A2684" s="127" t="s">
        <v>621</v>
      </c>
      <c r="B2684" s="127"/>
      <c r="C2684" s="128" t="s">
        <v>715</v>
      </c>
      <c r="D2684" s="122">
        <v>42916</v>
      </c>
      <c r="E2684" s="123" t="s">
        <v>6725</v>
      </c>
      <c r="F2684" s="123" t="s">
        <v>11</v>
      </c>
      <c r="G2684" s="123">
        <v>483502</v>
      </c>
      <c r="H2684" s="127"/>
      <c r="I2684" s="131" t="s">
        <v>6726</v>
      </c>
      <c r="J2684" s="127"/>
      <c r="K2684" s="127"/>
      <c r="L2684" s="127"/>
      <c r="M2684" s="127"/>
      <c r="N2684" s="133">
        <v>1206.42</v>
      </c>
      <c r="O2684" s="133">
        <v>0</v>
      </c>
      <c r="P2684" s="127" t="s">
        <v>1369</v>
      </c>
    </row>
    <row r="2685" spans="1:16" ht="63.75">
      <c r="A2685" s="127" t="s">
        <v>621</v>
      </c>
      <c r="B2685" s="127"/>
      <c r="C2685" s="128" t="s">
        <v>715</v>
      </c>
      <c r="D2685" s="122">
        <v>42916</v>
      </c>
      <c r="E2685" s="123" t="s">
        <v>6727</v>
      </c>
      <c r="F2685" s="123" t="s">
        <v>20</v>
      </c>
      <c r="G2685" s="123">
        <v>483503</v>
      </c>
      <c r="H2685" s="127"/>
      <c r="I2685" s="131" t="s">
        <v>6728</v>
      </c>
      <c r="J2685" s="127"/>
      <c r="K2685" s="127"/>
      <c r="L2685" s="127"/>
      <c r="M2685" s="127"/>
      <c r="N2685" s="133">
        <v>1652035.18</v>
      </c>
      <c r="O2685" s="133">
        <v>0</v>
      </c>
      <c r="P2685" s="127" t="s">
        <v>1369</v>
      </c>
    </row>
    <row r="2686" spans="1:16" ht="51">
      <c r="A2686" s="127" t="s">
        <v>621</v>
      </c>
      <c r="B2686" s="127"/>
      <c r="C2686" s="128" t="s">
        <v>715</v>
      </c>
      <c r="D2686" s="122">
        <v>42916</v>
      </c>
      <c r="E2686" s="123" t="s">
        <v>6729</v>
      </c>
      <c r="F2686" s="123" t="s">
        <v>11</v>
      </c>
      <c r="G2686" s="123">
        <v>483500</v>
      </c>
      <c r="H2686" s="127"/>
      <c r="I2686" s="131" t="s">
        <v>6730</v>
      </c>
      <c r="J2686" s="127"/>
      <c r="K2686" s="127"/>
      <c r="L2686" s="127"/>
      <c r="M2686" s="127"/>
      <c r="N2686" s="133">
        <v>1677.49</v>
      </c>
      <c r="O2686" s="133">
        <v>0</v>
      </c>
      <c r="P2686" s="127" t="s">
        <v>1369</v>
      </c>
    </row>
    <row r="2687" spans="1:16" ht="63.75">
      <c r="A2687" s="127" t="s">
        <v>621</v>
      </c>
      <c r="B2687" s="127"/>
      <c r="C2687" s="128" t="s">
        <v>715</v>
      </c>
      <c r="D2687" s="122">
        <v>42916</v>
      </c>
      <c r="E2687" s="123" t="s">
        <v>6731</v>
      </c>
      <c r="F2687" s="123" t="s">
        <v>20</v>
      </c>
      <c r="G2687" s="123">
        <v>483501</v>
      </c>
      <c r="H2687" s="127"/>
      <c r="I2687" s="131" t="s">
        <v>6732</v>
      </c>
      <c r="J2687" s="127"/>
      <c r="K2687" s="127"/>
      <c r="L2687" s="127"/>
      <c r="M2687" s="127"/>
      <c r="N2687" s="133">
        <v>2324982.98</v>
      </c>
      <c r="O2687" s="133">
        <v>0</v>
      </c>
      <c r="P2687" s="127" t="s">
        <v>1369</v>
      </c>
    </row>
    <row r="2688" spans="1:16" ht="51">
      <c r="A2688" s="127" t="s">
        <v>621</v>
      </c>
      <c r="B2688" s="127"/>
      <c r="C2688" s="128" t="s">
        <v>715</v>
      </c>
      <c r="D2688" s="122">
        <v>42916</v>
      </c>
      <c r="E2688" s="123" t="s">
        <v>6733</v>
      </c>
      <c r="F2688" s="123" t="s">
        <v>11</v>
      </c>
      <c r="G2688" s="123">
        <v>483498</v>
      </c>
      <c r="H2688" s="127"/>
      <c r="I2688" s="131" t="s">
        <v>6734</v>
      </c>
      <c r="J2688" s="127"/>
      <c r="K2688" s="127"/>
      <c r="L2688" s="127"/>
      <c r="M2688" s="127"/>
      <c r="N2688" s="133">
        <v>1998.81</v>
      </c>
      <c r="O2688" s="133">
        <v>0</v>
      </c>
      <c r="P2688" s="127" t="s">
        <v>1369</v>
      </c>
    </row>
    <row r="2689" spans="1:16" ht="63.75">
      <c r="A2689" s="127" t="s">
        <v>621</v>
      </c>
      <c r="B2689" s="127"/>
      <c r="C2689" s="128" t="s">
        <v>715</v>
      </c>
      <c r="D2689" s="122">
        <v>42916</v>
      </c>
      <c r="E2689" s="123" t="s">
        <v>6735</v>
      </c>
      <c r="F2689" s="123" t="s">
        <v>20</v>
      </c>
      <c r="G2689" s="123">
        <v>483499</v>
      </c>
      <c r="H2689" s="127"/>
      <c r="I2689" s="131" t="s">
        <v>6736</v>
      </c>
      <c r="J2689" s="127"/>
      <c r="K2689" s="127"/>
      <c r="L2689" s="127"/>
      <c r="M2689" s="127"/>
      <c r="N2689" s="133">
        <v>2784012.52</v>
      </c>
      <c r="O2689" s="133">
        <v>0</v>
      </c>
      <c r="P2689" s="127" t="s">
        <v>1369</v>
      </c>
    </row>
    <row r="2690" spans="1:16" ht="51">
      <c r="A2690" s="127" t="s">
        <v>621</v>
      </c>
      <c r="B2690" s="127"/>
      <c r="C2690" s="128" t="s">
        <v>715</v>
      </c>
      <c r="D2690" s="122">
        <v>42916</v>
      </c>
      <c r="E2690" s="123" t="s">
        <v>6737</v>
      </c>
      <c r="F2690" s="123" t="s">
        <v>20</v>
      </c>
      <c r="G2690" s="123">
        <v>483366</v>
      </c>
      <c r="H2690" s="127"/>
      <c r="I2690" s="131" t="s">
        <v>6738</v>
      </c>
      <c r="J2690" s="127"/>
      <c r="K2690" s="127"/>
      <c r="L2690" s="127"/>
      <c r="M2690" s="127"/>
      <c r="N2690" s="133">
        <v>538444.56000000006</v>
      </c>
      <c r="O2690" s="133">
        <v>0</v>
      </c>
      <c r="P2690" s="127" t="s">
        <v>1369</v>
      </c>
    </row>
    <row r="2691" spans="1:16" ht="63.75">
      <c r="A2691" s="127" t="s">
        <v>621</v>
      </c>
      <c r="B2691" s="127"/>
      <c r="C2691" s="128" t="s">
        <v>715</v>
      </c>
      <c r="D2691" s="122">
        <v>42906</v>
      </c>
      <c r="E2691" s="123" t="s">
        <v>6739</v>
      </c>
      <c r="F2691" s="123" t="s">
        <v>20</v>
      </c>
      <c r="G2691" s="123">
        <v>475924</v>
      </c>
      <c r="H2691" s="127"/>
      <c r="I2691" s="131" t="s">
        <v>6740</v>
      </c>
      <c r="J2691" s="127"/>
      <c r="K2691" s="127"/>
      <c r="L2691" s="127"/>
      <c r="M2691" s="127"/>
      <c r="N2691" s="133">
        <v>21081098.510000002</v>
      </c>
      <c r="O2691" s="133">
        <v>0</v>
      </c>
      <c r="P2691" s="127" t="s">
        <v>1369</v>
      </c>
    </row>
    <row r="2692" spans="1:16" ht="51">
      <c r="A2692" s="127" t="s">
        <v>621</v>
      </c>
      <c r="B2692" s="127"/>
      <c r="C2692" s="128" t="s">
        <v>715</v>
      </c>
      <c r="D2692" s="122">
        <v>42916</v>
      </c>
      <c r="E2692" s="123" t="s">
        <v>6741</v>
      </c>
      <c r="F2692" s="123" t="s">
        <v>6</v>
      </c>
      <c r="G2692" s="123">
        <v>483022</v>
      </c>
      <c r="H2692" s="127"/>
      <c r="I2692" s="131" t="s">
        <v>6742</v>
      </c>
      <c r="J2692" s="127"/>
      <c r="K2692" s="127"/>
      <c r="L2692" s="127"/>
      <c r="M2692" s="127"/>
      <c r="N2692" s="133">
        <v>0</v>
      </c>
      <c r="O2692" s="133">
        <v>173917.04</v>
      </c>
      <c r="P2692" s="127" t="s">
        <v>1369</v>
      </c>
    </row>
    <row r="2693" spans="1:16" ht="51">
      <c r="A2693" s="127" t="s">
        <v>621</v>
      </c>
      <c r="B2693" s="127"/>
      <c r="C2693" s="128" t="s">
        <v>715</v>
      </c>
      <c r="D2693" s="122">
        <v>42902</v>
      </c>
      <c r="E2693" s="123" t="s">
        <v>6743</v>
      </c>
      <c r="F2693" s="123" t="s">
        <v>11</v>
      </c>
      <c r="G2693" s="123">
        <v>9455</v>
      </c>
      <c r="H2693" s="127"/>
      <c r="I2693" s="131" t="s">
        <v>6744</v>
      </c>
      <c r="J2693" s="127"/>
      <c r="K2693" s="127"/>
      <c r="L2693" s="127"/>
      <c r="M2693" s="127"/>
      <c r="N2693" s="133">
        <v>1434.35</v>
      </c>
      <c r="O2693" s="133">
        <v>0</v>
      </c>
      <c r="P2693" s="127" t="s">
        <v>1369</v>
      </c>
    </row>
    <row r="2694" spans="1:16" ht="38.25">
      <c r="A2694" s="127">
        <v>212</v>
      </c>
      <c r="B2694" s="127"/>
      <c r="C2694" s="128" t="s">
        <v>762</v>
      </c>
      <c r="D2694" s="122">
        <v>42916</v>
      </c>
      <c r="E2694" s="123" t="s">
        <v>6745</v>
      </c>
      <c r="F2694" s="123" t="s">
        <v>6</v>
      </c>
      <c r="G2694" s="123">
        <v>855922</v>
      </c>
      <c r="H2694" s="127"/>
      <c r="I2694" s="131" t="s">
        <v>6746</v>
      </c>
      <c r="J2694" s="127"/>
      <c r="K2694" s="127"/>
      <c r="L2694" s="127"/>
      <c r="M2694" s="127"/>
      <c r="N2694" s="133">
        <v>0</v>
      </c>
      <c r="O2694" s="133">
        <v>323.82</v>
      </c>
      <c r="P2694" s="127" t="s">
        <v>1369</v>
      </c>
    </row>
    <row r="2695" spans="1:16" ht="51">
      <c r="A2695" s="127" t="s">
        <v>627</v>
      </c>
      <c r="B2695" s="127"/>
      <c r="C2695" s="128" t="s">
        <v>1235</v>
      </c>
      <c r="D2695" s="122">
        <v>42900</v>
      </c>
      <c r="E2695" s="123" t="s">
        <v>6747</v>
      </c>
      <c r="F2695" s="123" t="s">
        <v>6</v>
      </c>
      <c r="G2695" s="123">
        <v>849827</v>
      </c>
      <c r="H2695" s="127"/>
      <c r="I2695" s="131" t="s">
        <v>6748</v>
      </c>
      <c r="J2695" s="127"/>
      <c r="K2695" s="127"/>
      <c r="L2695" s="127"/>
      <c r="M2695" s="127"/>
      <c r="N2695" s="133">
        <v>0</v>
      </c>
      <c r="O2695" s="133">
        <v>12948.69</v>
      </c>
      <c r="P2695" s="127" t="s">
        <v>1369</v>
      </c>
    </row>
    <row r="2696" spans="1:16" ht="51">
      <c r="A2696" s="127" t="s">
        <v>620</v>
      </c>
      <c r="B2696" s="127"/>
      <c r="C2696" s="128" t="s">
        <v>714</v>
      </c>
      <c r="D2696" s="122">
        <v>42899</v>
      </c>
      <c r="E2696" s="123" t="s">
        <v>6749</v>
      </c>
      <c r="F2696" s="123" t="s">
        <v>6</v>
      </c>
      <c r="G2696" s="123">
        <v>849181</v>
      </c>
      <c r="H2696" s="127"/>
      <c r="I2696" s="131" t="s">
        <v>5670</v>
      </c>
      <c r="J2696" s="127"/>
      <c r="K2696" s="127"/>
      <c r="L2696" s="127"/>
      <c r="M2696" s="127"/>
      <c r="N2696" s="133">
        <v>0</v>
      </c>
      <c r="O2696" s="133">
        <v>1978.69</v>
      </c>
      <c r="P2696" s="127" t="s">
        <v>1369</v>
      </c>
    </row>
    <row r="2697" spans="1:16" ht="51">
      <c r="A2697" s="127" t="s">
        <v>620</v>
      </c>
      <c r="B2697" s="127"/>
      <c r="C2697" s="128" t="s">
        <v>714</v>
      </c>
      <c r="D2697" s="122">
        <v>42914</v>
      </c>
      <c r="E2697" s="123" t="s">
        <v>6750</v>
      </c>
      <c r="F2697" s="123" t="s">
        <v>6</v>
      </c>
      <c r="G2697" s="123">
        <v>854852</v>
      </c>
      <c r="H2697" s="127"/>
      <c r="I2697" s="131" t="s">
        <v>5670</v>
      </c>
      <c r="J2697" s="127"/>
      <c r="K2697" s="127"/>
      <c r="L2697" s="127"/>
      <c r="M2697" s="127"/>
      <c r="N2697" s="133">
        <v>0</v>
      </c>
      <c r="O2697" s="133">
        <v>2398.65</v>
      </c>
      <c r="P2697" s="127" t="s">
        <v>1369</v>
      </c>
    </row>
    <row r="2698" spans="1:16" ht="51">
      <c r="A2698" s="127" t="s">
        <v>620</v>
      </c>
      <c r="B2698" s="127"/>
      <c r="C2698" s="128" t="s">
        <v>714</v>
      </c>
      <c r="D2698" s="122">
        <v>42900</v>
      </c>
      <c r="E2698" s="123" t="s">
        <v>6751</v>
      </c>
      <c r="F2698" s="123" t="s">
        <v>6</v>
      </c>
      <c r="G2698" s="123">
        <v>849821</v>
      </c>
      <c r="H2698" s="127"/>
      <c r="I2698" s="131" t="s">
        <v>4274</v>
      </c>
      <c r="J2698" s="127"/>
      <c r="K2698" s="127"/>
      <c r="L2698" s="127"/>
      <c r="M2698" s="127"/>
      <c r="N2698" s="133">
        <v>0</v>
      </c>
      <c r="O2698" s="133">
        <v>988.47</v>
      </c>
      <c r="P2698" s="127" t="s">
        <v>1369</v>
      </c>
    </row>
    <row r="2699" spans="1:16" ht="51">
      <c r="A2699" s="127" t="s">
        <v>620</v>
      </c>
      <c r="B2699" s="127"/>
      <c r="C2699" s="128" t="s">
        <v>714</v>
      </c>
      <c r="D2699" s="122">
        <v>42909</v>
      </c>
      <c r="E2699" s="123" t="s">
        <v>6752</v>
      </c>
      <c r="F2699" s="123" t="s">
        <v>6</v>
      </c>
      <c r="G2699" s="123">
        <v>852923</v>
      </c>
      <c r="H2699" s="127"/>
      <c r="I2699" s="131" t="s">
        <v>6753</v>
      </c>
      <c r="J2699" s="127"/>
      <c r="K2699" s="127"/>
      <c r="L2699" s="127"/>
      <c r="M2699" s="127"/>
      <c r="N2699" s="133">
        <v>0</v>
      </c>
      <c r="O2699" s="133">
        <v>230913.58</v>
      </c>
      <c r="P2699" s="127" t="s">
        <v>1369</v>
      </c>
    </row>
    <row r="2700" spans="1:16" ht="63.75">
      <c r="A2700" s="127" t="s">
        <v>621</v>
      </c>
      <c r="B2700" s="127"/>
      <c r="C2700" s="128" t="s">
        <v>715</v>
      </c>
      <c r="D2700" s="122">
        <v>42888</v>
      </c>
      <c r="E2700" s="123" t="s">
        <v>6754</v>
      </c>
      <c r="F2700" s="123" t="s">
        <v>6</v>
      </c>
      <c r="G2700" s="123">
        <v>844950</v>
      </c>
      <c r="H2700" s="127"/>
      <c r="I2700" s="131" t="s">
        <v>6755</v>
      </c>
      <c r="J2700" s="127"/>
      <c r="K2700" s="127"/>
      <c r="L2700" s="127"/>
      <c r="M2700" s="127"/>
      <c r="N2700" s="133">
        <v>0</v>
      </c>
      <c r="O2700" s="133">
        <v>34000</v>
      </c>
      <c r="P2700" s="127" t="s">
        <v>1369</v>
      </c>
    </row>
    <row r="2701" spans="1:16" ht="38.25">
      <c r="A2701" s="127">
        <v>291</v>
      </c>
      <c r="B2701" s="127"/>
      <c r="C2701" s="128" t="s">
        <v>795</v>
      </c>
      <c r="D2701" s="122">
        <v>42905</v>
      </c>
      <c r="E2701" s="123" t="s">
        <v>6757</v>
      </c>
      <c r="F2701" s="123" t="s">
        <v>6</v>
      </c>
      <c r="G2701" s="123">
        <v>851000</v>
      </c>
      <c r="H2701" s="127"/>
      <c r="I2701" s="131" t="s">
        <v>6756</v>
      </c>
      <c r="J2701" s="127"/>
      <c r="K2701" s="127"/>
      <c r="L2701" s="127"/>
      <c r="M2701" s="127"/>
      <c r="N2701" s="133">
        <v>0</v>
      </c>
      <c r="O2701" s="133">
        <v>70000</v>
      </c>
      <c r="P2701" s="127" t="s">
        <v>1369</v>
      </c>
    </row>
    <row r="2702" spans="1:16" ht="51">
      <c r="A2702" s="127" t="s">
        <v>620</v>
      </c>
      <c r="B2702" s="127"/>
      <c r="C2702" s="128" t="s">
        <v>714</v>
      </c>
      <c r="D2702" s="122">
        <v>42899</v>
      </c>
      <c r="E2702" s="123" t="s">
        <v>6758</v>
      </c>
      <c r="F2702" s="123" t="s">
        <v>6</v>
      </c>
      <c r="G2702" s="123">
        <v>849192</v>
      </c>
      <c r="H2702" s="127"/>
      <c r="I2702" s="131" t="s">
        <v>6759</v>
      </c>
      <c r="J2702" s="127"/>
      <c r="K2702" s="127"/>
      <c r="L2702" s="127"/>
      <c r="M2702" s="127"/>
      <c r="N2702" s="133">
        <v>0</v>
      </c>
      <c r="O2702" s="133">
        <v>603.17999999999995</v>
      </c>
      <c r="P2702" s="127" t="s">
        <v>1369</v>
      </c>
    </row>
    <row r="2703" spans="1:16" ht="51">
      <c r="A2703" s="127" t="s">
        <v>620</v>
      </c>
      <c r="B2703" s="127"/>
      <c r="C2703" s="128" t="s">
        <v>714</v>
      </c>
      <c r="D2703" s="122">
        <v>42899</v>
      </c>
      <c r="E2703" s="123" t="s">
        <v>6760</v>
      </c>
      <c r="F2703" s="123" t="s">
        <v>6</v>
      </c>
      <c r="G2703" s="123">
        <v>849199</v>
      </c>
      <c r="H2703" s="127"/>
      <c r="I2703" s="131" t="s">
        <v>6761</v>
      </c>
      <c r="J2703" s="127"/>
      <c r="K2703" s="127"/>
      <c r="L2703" s="127"/>
      <c r="M2703" s="127"/>
      <c r="N2703" s="133">
        <v>0</v>
      </c>
      <c r="O2703" s="133">
        <v>10051.08</v>
      </c>
      <c r="P2703" s="127" t="s">
        <v>1369</v>
      </c>
    </row>
    <row r="2704" spans="1:16" ht="51">
      <c r="A2704" s="127" t="s">
        <v>620</v>
      </c>
      <c r="B2704" s="127"/>
      <c r="C2704" s="128" t="s">
        <v>714</v>
      </c>
      <c r="D2704" s="122">
        <v>42899</v>
      </c>
      <c r="E2704" s="123" t="s">
        <v>6762</v>
      </c>
      <c r="F2704" s="123" t="s">
        <v>6</v>
      </c>
      <c r="G2704" s="123">
        <v>849183</v>
      </c>
      <c r="H2704" s="127"/>
      <c r="I2704" s="131" t="s">
        <v>6763</v>
      </c>
      <c r="J2704" s="127"/>
      <c r="K2704" s="127"/>
      <c r="L2704" s="127"/>
      <c r="M2704" s="127"/>
      <c r="N2704" s="133">
        <v>0</v>
      </c>
      <c r="O2704" s="133">
        <v>799</v>
      </c>
      <c r="P2704" s="127" t="s">
        <v>1369</v>
      </c>
    </row>
    <row r="2705" spans="1:16" ht="63.75">
      <c r="A2705" s="127">
        <v>513</v>
      </c>
      <c r="B2705" s="127"/>
      <c r="C2705" s="128" t="s">
        <v>201</v>
      </c>
      <c r="D2705" s="122">
        <v>42908</v>
      </c>
      <c r="E2705" s="123" t="s">
        <v>6764</v>
      </c>
      <c r="F2705" s="123" t="s">
        <v>1413</v>
      </c>
      <c r="G2705" s="123">
        <v>13888226</v>
      </c>
      <c r="H2705" s="127"/>
      <c r="I2705" s="131" t="s">
        <v>6765</v>
      </c>
      <c r="J2705" s="127"/>
      <c r="K2705" s="127"/>
      <c r="L2705" s="127"/>
      <c r="M2705" s="127"/>
      <c r="N2705" s="133">
        <v>2853.46</v>
      </c>
      <c r="O2705" s="133">
        <v>0</v>
      </c>
      <c r="P2705" s="127" t="s">
        <v>1369</v>
      </c>
    </row>
    <row r="2706" spans="1:16" ht="63.75">
      <c r="A2706" s="127">
        <v>513</v>
      </c>
      <c r="B2706" s="127"/>
      <c r="C2706" s="128" t="s">
        <v>201</v>
      </c>
      <c r="D2706" s="122">
        <v>42908</v>
      </c>
      <c r="E2706" s="123" t="s">
        <v>6766</v>
      </c>
      <c r="F2706" s="123" t="s">
        <v>1413</v>
      </c>
      <c r="G2706" s="123">
        <v>13888308</v>
      </c>
      <c r="H2706" s="127"/>
      <c r="I2706" s="131" t="s">
        <v>6767</v>
      </c>
      <c r="J2706" s="127"/>
      <c r="K2706" s="127"/>
      <c r="L2706" s="127"/>
      <c r="M2706" s="127"/>
      <c r="N2706" s="133">
        <v>5854.56</v>
      </c>
      <c r="O2706" s="133">
        <v>0</v>
      </c>
      <c r="P2706" s="127" t="s">
        <v>1369</v>
      </c>
    </row>
    <row r="2707" spans="1:16" ht="63.75">
      <c r="A2707" s="127">
        <v>513</v>
      </c>
      <c r="B2707" s="127"/>
      <c r="C2707" s="128" t="s">
        <v>201</v>
      </c>
      <c r="D2707" s="122">
        <v>42908</v>
      </c>
      <c r="E2707" s="123" t="s">
        <v>6768</v>
      </c>
      <c r="F2707" s="123" t="s">
        <v>1413</v>
      </c>
      <c r="G2707" s="123">
        <v>13888317</v>
      </c>
      <c r="H2707" s="127"/>
      <c r="I2707" s="131" t="s">
        <v>6769</v>
      </c>
      <c r="J2707" s="127"/>
      <c r="K2707" s="127"/>
      <c r="L2707" s="127"/>
      <c r="M2707" s="127"/>
      <c r="N2707" s="133">
        <v>42292.6</v>
      </c>
      <c r="O2707" s="133">
        <v>0</v>
      </c>
      <c r="P2707" s="127" t="s">
        <v>1369</v>
      </c>
    </row>
    <row r="2708" spans="1:16" ht="63.75">
      <c r="A2708" s="127">
        <v>513</v>
      </c>
      <c r="B2708" s="127"/>
      <c r="C2708" s="128" t="s">
        <v>201</v>
      </c>
      <c r="D2708" s="122">
        <v>42908</v>
      </c>
      <c r="E2708" s="123" t="s">
        <v>6770</v>
      </c>
      <c r="F2708" s="123" t="s">
        <v>1413</v>
      </c>
      <c r="G2708" s="123">
        <v>13888346</v>
      </c>
      <c r="H2708" s="127"/>
      <c r="I2708" s="131" t="s">
        <v>6771</v>
      </c>
      <c r="J2708" s="127"/>
      <c r="K2708" s="127"/>
      <c r="L2708" s="127"/>
      <c r="M2708" s="127"/>
      <c r="N2708" s="133">
        <v>24252.6</v>
      </c>
      <c r="O2708" s="133">
        <v>0</v>
      </c>
      <c r="P2708" s="127" t="s">
        <v>1369</v>
      </c>
    </row>
    <row r="2709" spans="1:16" ht="51">
      <c r="A2709" s="127">
        <v>287</v>
      </c>
      <c r="B2709" s="127"/>
      <c r="C2709" s="128" t="s">
        <v>791</v>
      </c>
      <c r="D2709" s="122">
        <v>42898</v>
      </c>
      <c r="E2709" s="123" t="s">
        <v>6772</v>
      </c>
      <c r="F2709" s="123" t="s">
        <v>1413</v>
      </c>
      <c r="G2709" s="123">
        <v>13781007</v>
      </c>
      <c r="H2709" s="127"/>
      <c r="I2709" s="131" t="s">
        <v>6773</v>
      </c>
      <c r="J2709" s="127"/>
      <c r="K2709" s="127"/>
      <c r="L2709" s="127"/>
      <c r="M2709" s="127"/>
      <c r="N2709" s="133">
        <v>196355.61</v>
      </c>
      <c r="O2709" s="133">
        <v>0</v>
      </c>
      <c r="P2709" s="127" t="s">
        <v>1369</v>
      </c>
    </row>
    <row r="2710" spans="1:16" ht="51">
      <c r="A2710" s="127">
        <v>287</v>
      </c>
      <c r="B2710" s="127"/>
      <c r="C2710" s="128" t="s">
        <v>791</v>
      </c>
      <c r="D2710" s="122">
        <v>42898</v>
      </c>
      <c r="E2710" s="123" t="s">
        <v>6774</v>
      </c>
      <c r="F2710" s="123" t="s">
        <v>1413</v>
      </c>
      <c r="G2710" s="123">
        <v>13783542</v>
      </c>
      <c r="H2710" s="127"/>
      <c r="I2710" s="131" t="s">
        <v>6775</v>
      </c>
      <c r="J2710" s="127"/>
      <c r="K2710" s="127"/>
      <c r="L2710" s="127"/>
      <c r="M2710" s="127"/>
      <c r="N2710" s="133">
        <v>151483</v>
      </c>
      <c r="O2710" s="133">
        <v>0</v>
      </c>
      <c r="P2710" s="127" t="s">
        <v>1369</v>
      </c>
    </row>
    <row r="2711" spans="1:16" ht="51">
      <c r="A2711" s="127">
        <v>287</v>
      </c>
      <c r="B2711" s="127"/>
      <c r="C2711" s="128" t="s">
        <v>791</v>
      </c>
      <c r="D2711" s="122">
        <v>42898</v>
      </c>
      <c r="E2711" s="123" t="s">
        <v>6776</v>
      </c>
      <c r="F2711" s="123" t="s">
        <v>1413</v>
      </c>
      <c r="G2711" s="123">
        <v>13783309</v>
      </c>
      <c r="H2711" s="127"/>
      <c r="I2711" s="131" t="s">
        <v>6777</v>
      </c>
      <c r="J2711" s="127"/>
      <c r="K2711" s="127"/>
      <c r="L2711" s="127"/>
      <c r="M2711" s="127"/>
      <c r="N2711" s="133">
        <v>24145.22</v>
      </c>
      <c r="O2711" s="133">
        <v>0</v>
      </c>
      <c r="P2711" s="127" t="s">
        <v>1369</v>
      </c>
    </row>
    <row r="2712" spans="1:16" ht="51">
      <c r="A2712" s="127">
        <v>287</v>
      </c>
      <c r="B2712" s="127"/>
      <c r="C2712" s="128" t="s">
        <v>791</v>
      </c>
      <c r="D2712" s="122">
        <v>42916</v>
      </c>
      <c r="E2712" s="123" t="s">
        <v>6778</v>
      </c>
      <c r="F2712" s="123" t="s">
        <v>1413</v>
      </c>
      <c r="G2712" s="123">
        <v>13936572</v>
      </c>
      <c r="H2712" s="127"/>
      <c r="I2712" s="131" t="s">
        <v>6779</v>
      </c>
      <c r="J2712" s="127"/>
      <c r="K2712" s="127"/>
      <c r="L2712" s="127"/>
      <c r="M2712" s="127"/>
      <c r="N2712" s="133">
        <v>9765</v>
      </c>
      <c r="O2712" s="133">
        <v>0</v>
      </c>
      <c r="P2712" s="127" t="s">
        <v>1369</v>
      </c>
    </row>
    <row r="2713" spans="1:16" ht="63.75">
      <c r="A2713" s="127" t="s">
        <v>620</v>
      </c>
      <c r="B2713" s="127"/>
      <c r="C2713" s="128" t="s">
        <v>714</v>
      </c>
      <c r="D2713" s="122">
        <v>42900</v>
      </c>
      <c r="E2713" s="123" t="s">
        <v>6781</v>
      </c>
      <c r="F2713" s="123" t="s">
        <v>1413</v>
      </c>
      <c r="G2713" s="123">
        <v>13825682</v>
      </c>
      <c r="H2713" s="127"/>
      <c r="I2713" s="131" t="s">
        <v>6782</v>
      </c>
      <c r="J2713" s="127"/>
      <c r="K2713" s="127"/>
      <c r="L2713" s="127"/>
      <c r="M2713" s="127"/>
      <c r="N2713" s="133">
        <v>20185.060000000001</v>
      </c>
      <c r="O2713" s="133">
        <v>0</v>
      </c>
      <c r="P2713" s="127" t="s">
        <v>1369</v>
      </c>
    </row>
    <row r="2714" spans="1:16" ht="63.75">
      <c r="A2714" s="127" t="s">
        <v>620</v>
      </c>
      <c r="B2714" s="127"/>
      <c r="C2714" s="128" t="s">
        <v>714</v>
      </c>
      <c r="D2714" s="122">
        <v>42906</v>
      </c>
      <c r="E2714" s="123" t="s">
        <v>6783</v>
      </c>
      <c r="F2714" s="123" t="s">
        <v>1413</v>
      </c>
      <c r="G2714" s="123">
        <v>13798851</v>
      </c>
      <c r="H2714" s="127"/>
      <c r="I2714" s="131" t="s">
        <v>6784</v>
      </c>
      <c r="J2714" s="127"/>
      <c r="K2714" s="127"/>
      <c r="L2714" s="127"/>
      <c r="M2714" s="127"/>
      <c r="N2714" s="133">
        <v>14400455.83</v>
      </c>
      <c r="O2714" s="133">
        <v>0</v>
      </c>
      <c r="P2714" s="127" t="s">
        <v>1369</v>
      </c>
    </row>
    <row r="2715" spans="1:16" ht="63.75">
      <c r="A2715" s="127" t="s">
        <v>620</v>
      </c>
      <c r="B2715" s="127"/>
      <c r="C2715" s="128" t="s">
        <v>714</v>
      </c>
      <c r="D2715" s="122">
        <v>42894</v>
      </c>
      <c r="E2715" s="123" t="s">
        <v>6785</v>
      </c>
      <c r="F2715" s="123" t="s">
        <v>1413</v>
      </c>
      <c r="G2715" s="123">
        <v>13739274</v>
      </c>
      <c r="H2715" s="127"/>
      <c r="I2715" s="131" t="s">
        <v>6786</v>
      </c>
      <c r="J2715" s="127"/>
      <c r="K2715" s="127"/>
      <c r="L2715" s="127"/>
      <c r="M2715" s="127"/>
      <c r="N2715" s="133">
        <v>238110.56</v>
      </c>
      <c r="O2715" s="133">
        <v>0</v>
      </c>
      <c r="P2715" s="127" t="s">
        <v>1369</v>
      </c>
    </row>
    <row r="2716" spans="1:16" ht="63.75">
      <c r="A2716" s="127" t="s">
        <v>620</v>
      </c>
      <c r="B2716" s="127"/>
      <c r="C2716" s="128" t="s">
        <v>714</v>
      </c>
      <c r="D2716" s="122">
        <v>42887</v>
      </c>
      <c r="E2716" s="123" t="s">
        <v>6787</v>
      </c>
      <c r="F2716" s="123" t="s">
        <v>1413</v>
      </c>
      <c r="G2716" s="123">
        <v>13691770</v>
      </c>
      <c r="H2716" s="127"/>
      <c r="I2716" s="131" t="s">
        <v>6788</v>
      </c>
      <c r="J2716" s="127"/>
      <c r="K2716" s="127"/>
      <c r="L2716" s="127"/>
      <c r="M2716" s="127"/>
      <c r="N2716" s="133">
        <v>1550598.77</v>
      </c>
      <c r="O2716" s="133">
        <v>0</v>
      </c>
      <c r="P2716" s="127" t="s">
        <v>1369</v>
      </c>
    </row>
    <row r="2717" spans="1:16" ht="63.75">
      <c r="A2717" s="127" t="s">
        <v>620</v>
      </c>
      <c r="B2717" s="127"/>
      <c r="C2717" s="128" t="s">
        <v>714</v>
      </c>
      <c r="D2717" s="122">
        <v>42887</v>
      </c>
      <c r="E2717" s="123" t="s">
        <v>6789</v>
      </c>
      <c r="F2717" s="123" t="s">
        <v>1413</v>
      </c>
      <c r="G2717" s="123">
        <v>13691738</v>
      </c>
      <c r="H2717" s="127"/>
      <c r="I2717" s="131" t="s">
        <v>6790</v>
      </c>
      <c r="J2717" s="127"/>
      <c r="K2717" s="127"/>
      <c r="L2717" s="127"/>
      <c r="M2717" s="127"/>
      <c r="N2717" s="133">
        <v>1009183.7</v>
      </c>
      <c r="O2717" s="133">
        <v>0</v>
      </c>
      <c r="P2717" s="127" t="s">
        <v>1369</v>
      </c>
    </row>
    <row r="2718" spans="1:16" ht="63.75">
      <c r="A2718" s="127" t="s">
        <v>621</v>
      </c>
      <c r="B2718" s="127"/>
      <c r="C2718" s="128" t="s">
        <v>715</v>
      </c>
      <c r="D2718" s="122">
        <v>42906</v>
      </c>
      <c r="E2718" s="123" t="s">
        <v>6791</v>
      </c>
      <c r="F2718" s="123" t="s">
        <v>11</v>
      </c>
      <c r="G2718" s="123">
        <v>475923</v>
      </c>
      <c r="H2718" s="127"/>
      <c r="I2718" s="131" t="s">
        <v>6792</v>
      </c>
      <c r="J2718" s="127"/>
      <c r="K2718" s="127"/>
      <c r="L2718" s="127"/>
      <c r="M2718" s="127"/>
      <c r="N2718" s="133">
        <v>14806.77</v>
      </c>
      <c r="O2718" s="133">
        <v>0</v>
      </c>
      <c r="P2718" s="127" t="s">
        <v>1369</v>
      </c>
    </row>
    <row r="2719" spans="1:16" ht="63.75">
      <c r="A2719" s="127" t="s">
        <v>621</v>
      </c>
      <c r="B2719" s="127"/>
      <c r="C2719" s="128" t="s">
        <v>715</v>
      </c>
      <c r="D2719" s="122">
        <v>42916</v>
      </c>
      <c r="E2719" s="123" t="s">
        <v>6793</v>
      </c>
      <c r="F2719" s="123" t="s">
        <v>11</v>
      </c>
      <c r="G2719" s="123">
        <v>483365</v>
      </c>
      <c r="H2719" s="127"/>
      <c r="I2719" s="131" t="s">
        <v>6794</v>
      </c>
      <c r="J2719" s="127"/>
      <c r="K2719" s="127"/>
      <c r="L2719" s="127"/>
      <c r="M2719" s="127"/>
      <c r="N2719" s="133">
        <v>426.89</v>
      </c>
      <c r="O2719" s="133">
        <v>0</v>
      </c>
      <c r="P2719" s="127" t="s">
        <v>1369</v>
      </c>
    </row>
    <row r="2720" spans="1:16" ht="25.5">
      <c r="A2720" s="127" t="s">
        <v>621</v>
      </c>
      <c r="B2720" s="127"/>
      <c r="C2720" s="128" t="s">
        <v>715</v>
      </c>
      <c r="D2720" s="122">
        <v>42908</v>
      </c>
      <c r="E2720" s="123" t="s">
        <v>6795</v>
      </c>
      <c r="F2720" s="123" t="s">
        <v>13</v>
      </c>
      <c r="G2720" s="123">
        <v>45980</v>
      </c>
      <c r="H2720" s="127"/>
      <c r="I2720" s="131" t="s">
        <v>1255</v>
      </c>
      <c r="J2720" s="127"/>
      <c r="K2720" s="127"/>
      <c r="L2720" s="127"/>
      <c r="M2720" s="127"/>
      <c r="N2720" s="133">
        <v>1800.74</v>
      </c>
      <c r="O2720" s="133">
        <v>0</v>
      </c>
      <c r="P2720" s="127" t="s">
        <v>1369</v>
      </c>
    </row>
    <row r="2721" spans="1:16" ht="25.5">
      <c r="A2721" s="127" t="s">
        <v>621</v>
      </c>
      <c r="B2721" s="127"/>
      <c r="C2721" s="128" t="s">
        <v>715</v>
      </c>
      <c r="D2721" s="122">
        <v>42908</v>
      </c>
      <c r="E2721" s="123" t="s">
        <v>6796</v>
      </c>
      <c r="F2721" s="123" t="s">
        <v>13</v>
      </c>
      <c r="G2721" s="123">
        <v>45983</v>
      </c>
      <c r="H2721" s="127"/>
      <c r="I2721" s="131" t="s">
        <v>1255</v>
      </c>
      <c r="J2721" s="127"/>
      <c r="K2721" s="127"/>
      <c r="L2721" s="127"/>
      <c r="M2721" s="127"/>
      <c r="N2721" s="133">
        <v>108.64</v>
      </c>
      <c r="O2721" s="133">
        <v>0</v>
      </c>
      <c r="P2721" s="127" t="s">
        <v>1369</v>
      </c>
    </row>
    <row r="2722" spans="1:16" ht="51">
      <c r="A2722" s="127" t="s">
        <v>620</v>
      </c>
      <c r="B2722" s="127"/>
      <c r="C2722" s="128" t="s">
        <v>714</v>
      </c>
      <c r="D2722" s="122">
        <v>42915</v>
      </c>
      <c r="E2722" s="123" t="s">
        <v>6797</v>
      </c>
      <c r="F2722" s="123" t="s">
        <v>11</v>
      </c>
      <c r="G2722" s="123">
        <v>891653</v>
      </c>
      <c r="H2722" s="127"/>
      <c r="I2722" s="131" t="s">
        <v>6798</v>
      </c>
      <c r="J2722" s="127"/>
      <c r="K2722" s="127"/>
      <c r="L2722" s="127"/>
      <c r="M2722" s="127"/>
      <c r="N2722" s="133">
        <v>50</v>
      </c>
      <c r="O2722" s="133">
        <v>0</v>
      </c>
      <c r="P2722" s="127" t="s">
        <v>1369</v>
      </c>
    </row>
    <row r="2723" spans="1:16" ht="51">
      <c r="A2723" s="127" t="s">
        <v>620</v>
      </c>
      <c r="B2723" s="127"/>
      <c r="C2723" s="128" t="s">
        <v>714</v>
      </c>
      <c r="D2723" s="122">
        <v>42908</v>
      </c>
      <c r="E2723" s="123" t="s">
        <v>6799</v>
      </c>
      <c r="F2723" s="123" t="s">
        <v>13</v>
      </c>
      <c r="G2723" s="123">
        <v>45984</v>
      </c>
      <c r="H2723" s="127"/>
      <c r="I2723" s="131" t="s">
        <v>1256</v>
      </c>
      <c r="J2723" s="127"/>
      <c r="K2723" s="127"/>
      <c r="L2723" s="127"/>
      <c r="M2723" s="127"/>
      <c r="N2723" s="133">
        <v>50</v>
      </c>
      <c r="O2723" s="133">
        <v>0</v>
      </c>
      <c r="P2723" s="127" t="s">
        <v>1369</v>
      </c>
    </row>
    <row r="2724" spans="1:16" ht="51">
      <c r="A2724" s="127" t="s">
        <v>620</v>
      </c>
      <c r="B2724" s="127"/>
      <c r="C2724" s="128" t="s">
        <v>714</v>
      </c>
      <c r="D2724" s="122">
        <v>42916</v>
      </c>
      <c r="E2724" s="123" t="s">
        <v>6800</v>
      </c>
      <c r="F2724" s="123" t="s">
        <v>11</v>
      </c>
      <c r="G2724" s="123">
        <v>483716</v>
      </c>
      <c r="H2724" s="127"/>
      <c r="I2724" s="131" t="s">
        <v>6801</v>
      </c>
      <c r="J2724" s="127"/>
      <c r="K2724" s="127"/>
      <c r="L2724" s="127"/>
      <c r="M2724" s="127"/>
      <c r="N2724" s="133">
        <v>445.73</v>
      </c>
      <c r="O2724" s="133">
        <v>0</v>
      </c>
      <c r="P2724" s="127" t="s">
        <v>1369</v>
      </c>
    </row>
    <row r="2725" spans="1:16" ht="51">
      <c r="A2725" s="127" t="s">
        <v>620</v>
      </c>
      <c r="B2725" s="127"/>
      <c r="C2725" s="128" t="s">
        <v>714</v>
      </c>
      <c r="D2725" s="122">
        <v>42916</v>
      </c>
      <c r="E2725" s="123" t="s">
        <v>6802</v>
      </c>
      <c r="F2725" s="123" t="s">
        <v>11</v>
      </c>
      <c r="G2725" s="123">
        <v>483518</v>
      </c>
      <c r="H2725" s="127"/>
      <c r="I2725" s="131" t="s">
        <v>6803</v>
      </c>
      <c r="J2725" s="127"/>
      <c r="K2725" s="127"/>
      <c r="L2725" s="127"/>
      <c r="M2725" s="127"/>
      <c r="N2725" s="133">
        <v>274.35000000000002</v>
      </c>
      <c r="O2725" s="133">
        <v>0</v>
      </c>
      <c r="P2725" s="127" t="s">
        <v>1369</v>
      </c>
    </row>
    <row r="2726" spans="1:16" ht="51">
      <c r="A2726" s="127" t="s">
        <v>620</v>
      </c>
      <c r="B2726" s="127"/>
      <c r="C2726" s="128" t="s">
        <v>714</v>
      </c>
      <c r="D2726" s="122">
        <v>42916</v>
      </c>
      <c r="E2726" s="123" t="s">
        <v>6804</v>
      </c>
      <c r="F2726" s="123" t="s">
        <v>11</v>
      </c>
      <c r="G2726" s="123">
        <v>483719</v>
      </c>
      <c r="H2726" s="127"/>
      <c r="I2726" s="131" t="s">
        <v>6805</v>
      </c>
      <c r="J2726" s="127"/>
      <c r="K2726" s="127"/>
      <c r="L2726" s="127"/>
      <c r="M2726" s="127"/>
      <c r="N2726" s="133">
        <v>84.84</v>
      </c>
      <c r="O2726" s="133">
        <v>0</v>
      </c>
      <c r="P2726" s="127" t="s">
        <v>1369</v>
      </c>
    </row>
    <row r="2727" spans="1:16" ht="51">
      <c r="A2727" s="127">
        <v>513</v>
      </c>
      <c r="B2727" s="127"/>
      <c r="C2727" s="128" t="s">
        <v>201</v>
      </c>
      <c r="D2727" s="122">
        <v>42906</v>
      </c>
      <c r="E2727" s="123" t="s">
        <v>6806</v>
      </c>
      <c r="F2727" s="123" t="s">
        <v>11</v>
      </c>
      <c r="G2727" s="123">
        <v>475321</v>
      </c>
      <c r="H2727" s="127"/>
      <c r="I2727" s="131" t="s">
        <v>6807</v>
      </c>
      <c r="J2727" s="127"/>
      <c r="K2727" s="127"/>
      <c r="L2727" s="127"/>
      <c r="M2727" s="127"/>
      <c r="N2727" s="133">
        <v>2983.1</v>
      </c>
      <c r="O2727" s="133">
        <v>0</v>
      </c>
      <c r="P2727" s="127" t="s">
        <v>1369</v>
      </c>
    </row>
    <row r="2728" spans="1:16" ht="51">
      <c r="A2728" s="127">
        <v>513</v>
      </c>
      <c r="B2728" s="127"/>
      <c r="C2728" s="128" t="s">
        <v>201</v>
      </c>
      <c r="D2728" s="122">
        <v>42916</v>
      </c>
      <c r="E2728" s="123" t="s">
        <v>6808</v>
      </c>
      <c r="F2728" s="123" t="s">
        <v>15</v>
      </c>
      <c r="G2728" s="123">
        <v>483515</v>
      </c>
      <c r="H2728" s="127"/>
      <c r="I2728" s="131" t="s">
        <v>6809</v>
      </c>
      <c r="J2728" s="127"/>
      <c r="K2728" s="127"/>
      <c r="L2728" s="127"/>
      <c r="M2728" s="127"/>
      <c r="N2728" s="133">
        <v>50</v>
      </c>
      <c r="O2728" s="133">
        <v>0</v>
      </c>
      <c r="P2728" s="127" t="s">
        <v>1369</v>
      </c>
    </row>
    <row r="2729" spans="1:16" ht="51">
      <c r="A2729" s="127">
        <v>513</v>
      </c>
      <c r="B2729" s="127"/>
      <c r="C2729" s="128" t="s">
        <v>201</v>
      </c>
      <c r="D2729" s="122">
        <v>42899</v>
      </c>
      <c r="E2729" s="123" t="s">
        <v>6810</v>
      </c>
      <c r="F2729" s="123" t="s">
        <v>15</v>
      </c>
      <c r="G2729" s="123">
        <v>470986</v>
      </c>
      <c r="H2729" s="127"/>
      <c r="I2729" s="131" t="s">
        <v>6811</v>
      </c>
      <c r="J2729" s="127"/>
      <c r="K2729" s="127"/>
      <c r="L2729" s="127"/>
      <c r="M2729" s="127"/>
      <c r="N2729" s="133">
        <v>50</v>
      </c>
      <c r="O2729" s="133">
        <v>0</v>
      </c>
      <c r="P2729" s="127" t="s">
        <v>1369</v>
      </c>
    </row>
    <row r="2730" spans="1:16" ht="51">
      <c r="A2730" s="127">
        <v>513</v>
      </c>
      <c r="B2730" s="127"/>
      <c r="C2730" s="128" t="s">
        <v>201</v>
      </c>
      <c r="D2730" s="122">
        <v>42908</v>
      </c>
      <c r="E2730" s="123" t="s">
        <v>6812</v>
      </c>
      <c r="F2730" s="123" t="s">
        <v>15</v>
      </c>
      <c r="G2730" s="123">
        <v>476995</v>
      </c>
      <c r="H2730" s="127"/>
      <c r="I2730" s="131" t="s">
        <v>6813</v>
      </c>
      <c r="J2730" s="127"/>
      <c r="K2730" s="127"/>
      <c r="L2730" s="127"/>
      <c r="M2730" s="127"/>
      <c r="N2730" s="133">
        <v>50</v>
      </c>
      <c r="O2730" s="133">
        <v>0</v>
      </c>
      <c r="P2730" s="127" t="s">
        <v>1369</v>
      </c>
    </row>
    <row r="2731" spans="1:16" ht="51">
      <c r="A2731" s="127">
        <v>513</v>
      </c>
      <c r="B2731" s="127"/>
      <c r="C2731" s="128" t="s">
        <v>201</v>
      </c>
      <c r="D2731" s="122">
        <v>42888</v>
      </c>
      <c r="E2731" s="123" t="s">
        <v>6814</v>
      </c>
      <c r="F2731" s="123" t="s">
        <v>15</v>
      </c>
      <c r="G2731" s="123">
        <v>463440</v>
      </c>
      <c r="H2731" s="127"/>
      <c r="I2731" s="131" t="s">
        <v>6815</v>
      </c>
      <c r="J2731" s="127"/>
      <c r="K2731" s="127"/>
      <c r="L2731" s="127"/>
      <c r="M2731" s="127"/>
      <c r="N2731" s="133">
        <v>50</v>
      </c>
      <c r="O2731" s="133">
        <v>0</v>
      </c>
      <c r="P2731" s="127" t="s">
        <v>1369</v>
      </c>
    </row>
    <row r="2732" spans="1:16" ht="51">
      <c r="A2732" s="127">
        <v>513</v>
      </c>
      <c r="B2732" s="127"/>
      <c r="C2732" s="128" t="s">
        <v>201</v>
      </c>
      <c r="D2732" s="122">
        <v>42892</v>
      </c>
      <c r="E2732" s="123" t="s">
        <v>6816</v>
      </c>
      <c r="F2732" s="123" t="s">
        <v>15</v>
      </c>
      <c r="G2732" s="123">
        <v>465981</v>
      </c>
      <c r="H2732" s="127"/>
      <c r="I2732" s="131" t="s">
        <v>6817</v>
      </c>
      <c r="J2732" s="127"/>
      <c r="K2732" s="127"/>
      <c r="L2732" s="127"/>
      <c r="M2732" s="127"/>
      <c r="N2732" s="133">
        <v>50</v>
      </c>
      <c r="O2732" s="133">
        <v>0</v>
      </c>
      <c r="P2732" s="127" t="s">
        <v>1369</v>
      </c>
    </row>
    <row r="2733" spans="1:16" ht="51">
      <c r="A2733" s="127">
        <v>513</v>
      </c>
      <c r="B2733" s="127"/>
      <c r="C2733" s="128" t="s">
        <v>201</v>
      </c>
      <c r="D2733" s="122">
        <v>42892</v>
      </c>
      <c r="E2733" s="123" t="s">
        <v>6818</v>
      </c>
      <c r="F2733" s="123" t="s">
        <v>15</v>
      </c>
      <c r="G2733" s="123">
        <v>466152</v>
      </c>
      <c r="H2733" s="127"/>
      <c r="I2733" s="131" t="s">
        <v>1285</v>
      </c>
      <c r="J2733" s="127"/>
      <c r="K2733" s="127"/>
      <c r="L2733" s="127"/>
      <c r="M2733" s="127"/>
      <c r="N2733" s="133">
        <v>50</v>
      </c>
      <c r="O2733" s="133">
        <v>0</v>
      </c>
      <c r="P2733" s="127" t="s">
        <v>1369</v>
      </c>
    </row>
    <row r="2734" spans="1:16" ht="51">
      <c r="A2734" s="127">
        <v>513</v>
      </c>
      <c r="B2734" s="127"/>
      <c r="C2734" s="128" t="s">
        <v>201</v>
      </c>
      <c r="D2734" s="122">
        <v>42909</v>
      </c>
      <c r="E2734" s="123" t="s">
        <v>6819</v>
      </c>
      <c r="F2734" s="123" t="s">
        <v>15</v>
      </c>
      <c r="G2734" s="123">
        <v>477480</v>
      </c>
      <c r="H2734" s="127"/>
      <c r="I2734" s="131" t="s">
        <v>1285</v>
      </c>
      <c r="J2734" s="127"/>
      <c r="K2734" s="127"/>
      <c r="L2734" s="127"/>
      <c r="M2734" s="127"/>
      <c r="N2734" s="133">
        <v>50</v>
      </c>
      <c r="O2734" s="133">
        <v>0</v>
      </c>
      <c r="P2734" s="127" t="s">
        <v>1369</v>
      </c>
    </row>
    <row r="2735" spans="1:16" ht="51">
      <c r="A2735" s="127">
        <v>513</v>
      </c>
      <c r="B2735" s="127"/>
      <c r="C2735" s="128" t="s">
        <v>201</v>
      </c>
      <c r="D2735" s="122">
        <v>42914</v>
      </c>
      <c r="E2735" s="123" t="s">
        <v>6820</v>
      </c>
      <c r="F2735" s="123" t="s">
        <v>15</v>
      </c>
      <c r="G2735" s="123">
        <v>481278</v>
      </c>
      <c r="H2735" s="127"/>
      <c r="I2735" s="131" t="s">
        <v>1285</v>
      </c>
      <c r="J2735" s="127"/>
      <c r="K2735" s="127"/>
      <c r="L2735" s="127"/>
      <c r="M2735" s="127"/>
      <c r="N2735" s="133">
        <v>50</v>
      </c>
      <c r="O2735" s="133">
        <v>0</v>
      </c>
      <c r="P2735" s="127" t="s">
        <v>1369</v>
      </c>
    </row>
    <row r="2736" spans="1:16" ht="51">
      <c r="A2736" s="127">
        <v>513</v>
      </c>
      <c r="B2736" s="127"/>
      <c r="C2736" s="128" t="s">
        <v>201</v>
      </c>
      <c r="D2736" s="122">
        <v>42893</v>
      </c>
      <c r="E2736" s="123" t="s">
        <v>6821</v>
      </c>
      <c r="F2736" s="123" t="s">
        <v>15</v>
      </c>
      <c r="G2736" s="123">
        <v>466311</v>
      </c>
      <c r="H2736" s="127"/>
      <c r="I2736" s="131" t="s">
        <v>6822</v>
      </c>
      <c r="J2736" s="127"/>
      <c r="K2736" s="127"/>
      <c r="L2736" s="127"/>
      <c r="M2736" s="127"/>
      <c r="N2736" s="133">
        <v>50</v>
      </c>
      <c r="O2736" s="133">
        <v>0</v>
      </c>
      <c r="P2736" s="127" t="s">
        <v>1369</v>
      </c>
    </row>
    <row r="2737" spans="1:16" ht="51">
      <c r="A2737" s="127">
        <v>513</v>
      </c>
      <c r="B2737" s="127"/>
      <c r="C2737" s="128" t="s">
        <v>201</v>
      </c>
      <c r="D2737" s="122">
        <v>42894</v>
      </c>
      <c r="E2737" s="123" t="s">
        <v>6823</v>
      </c>
      <c r="F2737" s="123" t="s">
        <v>15</v>
      </c>
      <c r="G2737" s="123">
        <v>466960</v>
      </c>
      <c r="H2737" s="127"/>
      <c r="I2737" s="131" t="s">
        <v>4346</v>
      </c>
      <c r="J2737" s="127"/>
      <c r="K2737" s="127"/>
      <c r="L2737" s="127"/>
      <c r="M2737" s="127"/>
      <c r="N2737" s="133">
        <v>50</v>
      </c>
      <c r="O2737" s="133">
        <v>0</v>
      </c>
      <c r="P2737" s="127" t="s">
        <v>1369</v>
      </c>
    </row>
    <row r="2738" spans="1:16" ht="51">
      <c r="A2738" s="127">
        <v>513</v>
      </c>
      <c r="B2738" s="127"/>
      <c r="C2738" s="128" t="s">
        <v>201</v>
      </c>
      <c r="D2738" s="122">
        <v>42894</v>
      </c>
      <c r="E2738" s="123" t="s">
        <v>6824</v>
      </c>
      <c r="F2738" s="123" t="s">
        <v>15</v>
      </c>
      <c r="G2738" s="123">
        <v>466703</v>
      </c>
      <c r="H2738" s="127"/>
      <c r="I2738" s="131" t="s">
        <v>5735</v>
      </c>
      <c r="J2738" s="127"/>
      <c r="K2738" s="127"/>
      <c r="L2738" s="127"/>
      <c r="M2738" s="127"/>
      <c r="N2738" s="133">
        <v>50</v>
      </c>
      <c r="O2738" s="133">
        <v>0</v>
      </c>
      <c r="P2738" s="127" t="s">
        <v>1369</v>
      </c>
    </row>
    <row r="2739" spans="1:16" ht="51">
      <c r="A2739" s="127">
        <v>513</v>
      </c>
      <c r="B2739" s="127"/>
      <c r="C2739" s="128" t="s">
        <v>201</v>
      </c>
      <c r="D2739" s="122">
        <v>42898</v>
      </c>
      <c r="E2739" s="123" t="s">
        <v>6825</v>
      </c>
      <c r="F2739" s="123" t="s">
        <v>15</v>
      </c>
      <c r="G2739" s="123">
        <v>469133</v>
      </c>
      <c r="H2739" s="127"/>
      <c r="I2739" s="131" t="s">
        <v>6826</v>
      </c>
      <c r="J2739" s="127"/>
      <c r="K2739" s="127"/>
      <c r="L2739" s="127"/>
      <c r="M2739" s="127"/>
      <c r="N2739" s="133">
        <v>50</v>
      </c>
      <c r="O2739" s="133">
        <v>0</v>
      </c>
      <c r="P2739" s="127" t="s">
        <v>1369</v>
      </c>
    </row>
    <row r="2740" spans="1:16" ht="51">
      <c r="A2740" s="127">
        <v>513</v>
      </c>
      <c r="B2740" s="127"/>
      <c r="C2740" s="128" t="s">
        <v>201</v>
      </c>
      <c r="D2740" s="122">
        <v>42893</v>
      </c>
      <c r="E2740" s="123" t="s">
        <v>6827</v>
      </c>
      <c r="F2740" s="123" t="s">
        <v>15</v>
      </c>
      <c r="G2740" s="123">
        <v>466192</v>
      </c>
      <c r="H2740" s="127"/>
      <c r="I2740" s="131" t="s">
        <v>6828</v>
      </c>
      <c r="J2740" s="127"/>
      <c r="K2740" s="127"/>
      <c r="L2740" s="127"/>
      <c r="M2740" s="127"/>
      <c r="N2740" s="133">
        <v>50</v>
      </c>
      <c r="O2740" s="133">
        <v>0</v>
      </c>
      <c r="P2740" s="127" t="s">
        <v>1369</v>
      </c>
    </row>
    <row r="2741" spans="1:16" ht="51">
      <c r="A2741" s="127">
        <v>513</v>
      </c>
      <c r="B2741" s="127"/>
      <c r="C2741" s="128" t="s">
        <v>201</v>
      </c>
      <c r="D2741" s="122">
        <v>42914</v>
      </c>
      <c r="E2741" s="123" t="s">
        <v>6829</v>
      </c>
      <c r="F2741" s="123" t="s">
        <v>15</v>
      </c>
      <c r="G2741" s="123">
        <v>481275</v>
      </c>
      <c r="H2741" s="127"/>
      <c r="I2741" s="131" t="s">
        <v>6828</v>
      </c>
      <c r="J2741" s="127"/>
      <c r="K2741" s="127"/>
      <c r="L2741" s="127"/>
      <c r="M2741" s="127"/>
      <c r="N2741" s="133">
        <v>50</v>
      </c>
      <c r="O2741" s="133">
        <v>0</v>
      </c>
      <c r="P2741" s="127" t="s">
        <v>1369</v>
      </c>
    </row>
    <row r="2742" spans="1:16" ht="51">
      <c r="A2742" s="127">
        <v>513</v>
      </c>
      <c r="B2742" s="127"/>
      <c r="C2742" s="128" t="s">
        <v>201</v>
      </c>
      <c r="D2742" s="122">
        <v>42893</v>
      </c>
      <c r="E2742" s="123" t="s">
        <v>6830</v>
      </c>
      <c r="F2742" s="123" t="s">
        <v>15</v>
      </c>
      <c r="G2742" s="123">
        <v>466284</v>
      </c>
      <c r="H2742" s="127"/>
      <c r="I2742" s="131" t="s">
        <v>6831</v>
      </c>
      <c r="J2742" s="127"/>
      <c r="K2742" s="127"/>
      <c r="L2742" s="127"/>
      <c r="M2742" s="127"/>
      <c r="N2742" s="133">
        <v>50</v>
      </c>
      <c r="O2742" s="133">
        <v>0</v>
      </c>
      <c r="P2742" s="127" t="s">
        <v>1369</v>
      </c>
    </row>
    <row r="2743" spans="1:16" ht="51">
      <c r="A2743" s="127">
        <v>513</v>
      </c>
      <c r="B2743" s="127"/>
      <c r="C2743" s="128" t="s">
        <v>201</v>
      </c>
      <c r="D2743" s="122">
        <v>42900</v>
      </c>
      <c r="E2743" s="123" t="s">
        <v>6832</v>
      </c>
      <c r="F2743" s="123" t="s">
        <v>15</v>
      </c>
      <c r="G2743" s="123">
        <v>471320</v>
      </c>
      <c r="H2743" s="127"/>
      <c r="I2743" s="131" t="s">
        <v>6833</v>
      </c>
      <c r="J2743" s="127"/>
      <c r="K2743" s="127"/>
      <c r="L2743" s="127"/>
      <c r="M2743" s="127"/>
      <c r="N2743" s="133">
        <v>50</v>
      </c>
      <c r="O2743" s="133">
        <v>0</v>
      </c>
      <c r="P2743" s="127" t="s">
        <v>1369</v>
      </c>
    </row>
    <row r="2744" spans="1:16" ht="51">
      <c r="A2744" s="127">
        <v>513</v>
      </c>
      <c r="B2744" s="127"/>
      <c r="C2744" s="128" t="s">
        <v>201</v>
      </c>
      <c r="D2744" s="122">
        <v>42909</v>
      </c>
      <c r="E2744" s="123" t="s">
        <v>6834</v>
      </c>
      <c r="F2744" s="123" t="s">
        <v>15</v>
      </c>
      <c r="G2744" s="123">
        <v>477379</v>
      </c>
      <c r="H2744" s="127"/>
      <c r="I2744" s="131" t="s">
        <v>5771</v>
      </c>
      <c r="J2744" s="127"/>
      <c r="K2744" s="127"/>
      <c r="L2744" s="127"/>
      <c r="M2744" s="127"/>
      <c r="N2744" s="133">
        <v>50</v>
      </c>
      <c r="O2744" s="133">
        <v>0</v>
      </c>
      <c r="P2744" s="127" t="s">
        <v>1369</v>
      </c>
    </row>
    <row r="2745" spans="1:16" ht="51">
      <c r="A2745" s="127">
        <v>513</v>
      </c>
      <c r="B2745" s="127"/>
      <c r="C2745" s="128" t="s">
        <v>201</v>
      </c>
      <c r="D2745" s="122">
        <v>42916</v>
      </c>
      <c r="E2745" s="123" t="s">
        <v>6835</v>
      </c>
      <c r="F2745" s="123" t="s">
        <v>15</v>
      </c>
      <c r="G2745" s="123">
        <v>482873</v>
      </c>
      <c r="H2745" s="127"/>
      <c r="I2745" s="131" t="s">
        <v>5771</v>
      </c>
      <c r="J2745" s="127"/>
      <c r="K2745" s="127"/>
      <c r="L2745" s="127"/>
      <c r="M2745" s="127"/>
      <c r="N2745" s="133">
        <v>50</v>
      </c>
      <c r="O2745" s="133">
        <v>0</v>
      </c>
      <c r="P2745" s="127" t="s">
        <v>1369</v>
      </c>
    </row>
    <row r="2746" spans="1:16" ht="51">
      <c r="A2746" s="127">
        <v>513</v>
      </c>
      <c r="B2746" s="127"/>
      <c r="C2746" s="128" t="s">
        <v>201</v>
      </c>
      <c r="D2746" s="122">
        <v>42902</v>
      </c>
      <c r="E2746" s="123" t="s">
        <v>6836</v>
      </c>
      <c r="F2746" s="123" t="s">
        <v>15</v>
      </c>
      <c r="G2746" s="123">
        <v>472931</v>
      </c>
      <c r="H2746" s="127"/>
      <c r="I2746" s="131" t="s">
        <v>6837</v>
      </c>
      <c r="J2746" s="127"/>
      <c r="K2746" s="127"/>
      <c r="L2746" s="127"/>
      <c r="M2746" s="127"/>
      <c r="N2746" s="133">
        <v>50</v>
      </c>
      <c r="O2746" s="133">
        <v>0</v>
      </c>
      <c r="P2746" s="127" t="s">
        <v>1369</v>
      </c>
    </row>
    <row r="2747" spans="1:16" ht="51">
      <c r="A2747" s="127">
        <v>513</v>
      </c>
      <c r="B2747" s="127"/>
      <c r="C2747" s="128" t="s">
        <v>201</v>
      </c>
      <c r="D2747" s="122">
        <v>42888</v>
      </c>
      <c r="E2747" s="123" t="s">
        <v>6838</v>
      </c>
      <c r="F2747" s="123" t="s">
        <v>15</v>
      </c>
      <c r="G2747" s="123">
        <v>462868</v>
      </c>
      <c r="H2747" s="127"/>
      <c r="I2747" s="131" t="s">
        <v>6839</v>
      </c>
      <c r="J2747" s="127"/>
      <c r="K2747" s="127"/>
      <c r="L2747" s="127"/>
      <c r="M2747" s="127"/>
      <c r="N2747" s="133">
        <v>50</v>
      </c>
      <c r="O2747" s="133">
        <v>0</v>
      </c>
      <c r="P2747" s="127" t="s">
        <v>1369</v>
      </c>
    </row>
    <row r="2748" spans="1:16" ht="51">
      <c r="A2748" s="127">
        <v>513</v>
      </c>
      <c r="B2748" s="127"/>
      <c r="C2748" s="128" t="s">
        <v>201</v>
      </c>
      <c r="D2748" s="122">
        <v>42888</v>
      </c>
      <c r="E2748" s="123" t="s">
        <v>6840</v>
      </c>
      <c r="F2748" s="123" t="s">
        <v>15</v>
      </c>
      <c r="G2748" s="123">
        <v>463299</v>
      </c>
      <c r="H2748" s="127"/>
      <c r="I2748" s="131" t="s">
        <v>6841</v>
      </c>
      <c r="J2748" s="127"/>
      <c r="K2748" s="127"/>
      <c r="L2748" s="127"/>
      <c r="M2748" s="127"/>
      <c r="N2748" s="133">
        <v>50</v>
      </c>
      <c r="O2748" s="133">
        <v>0</v>
      </c>
      <c r="P2748" s="127" t="s">
        <v>1369</v>
      </c>
    </row>
    <row r="2749" spans="1:16" ht="51">
      <c r="A2749" s="127">
        <v>513</v>
      </c>
      <c r="B2749" s="127"/>
      <c r="C2749" s="128" t="s">
        <v>201</v>
      </c>
      <c r="D2749" s="122">
        <v>42908</v>
      </c>
      <c r="E2749" s="123" t="s">
        <v>6842</v>
      </c>
      <c r="F2749" s="123" t="s">
        <v>15</v>
      </c>
      <c r="G2749" s="123">
        <v>476485</v>
      </c>
      <c r="H2749" s="127"/>
      <c r="I2749" s="131" t="s">
        <v>1286</v>
      </c>
      <c r="J2749" s="127"/>
      <c r="K2749" s="127"/>
      <c r="L2749" s="127"/>
      <c r="M2749" s="127"/>
      <c r="N2749" s="133">
        <v>50</v>
      </c>
      <c r="O2749" s="133">
        <v>0</v>
      </c>
      <c r="P2749" s="127" t="s">
        <v>1369</v>
      </c>
    </row>
    <row r="2750" spans="1:16" ht="51">
      <c r="A2750" s="127">
        <v>513</v>
      </c>
      <c r="B2750" s="127"/>
      <c r="C2750" s="128" t="s">
        <v>201</v>
      </c>
      <c r="D2750" s="122">
        <v>42893</v>
      </c>
      <c r="E2750" s="123" t="s">
        <v>6843</v>
      </c>
      <c r="F2750" s="123" t="s">
        <v>15</v>
      </c>
      <c r="G2750" s="123">
        <v>466328</v>
      </c>
      <c r="H2750" s="127"/>
      <c r="I2750" s="131" t="s">
        <v>6844</v>
      </c>
      <c r="J2750" s="127"/>
      <c r="K2750" s="127"/>
      <c r="L2750" s="127"/>
      <c r="M2750" s="127"/>
      <c r="N2750" s="133">
        <v>50</v>
      </c>
      <c r="O2750" s="133">
        <v>0</v>
      </c>
      <c r="P2750" s="127" t="s">
        <v>1369</v>
      </c>
    </row>
    <row r="2751" spans="1:16" ht="51">
      <c r="A2751" s="127">
        <v>513</v>
      </c>
      <c r="B2751" s="127"/>
      <c r="C2751" s="128" t="s">
        <v>201</v>
      </c>
      <c r="D2751" s="122">
        <v>42912</v>
      </c>
      <c r="E2751" s="123" t="s">
        <v>6845</v>
      </c>
      <c r="F2751" s="123" t="s">
        <v>15</v>
      </c>
      <c r="G2751" s="123">
        <v>478678</v>
      </c>
      <c r="H2751" s="127"/>
      <c r="I2751" s="131" t="s">
        <v>6846</v>
      </c>
      <c r="J2751" s="127"/>
      <c r="K2751" s="127"/>
      <c r="L2751" s="127"/>
      <c r="M2751" s="127"/>
      <c r="N2751" s="133">
        <v>50</v>
      </c>
      <c r="O2751" s="133">
        <v>0</v>
      </c>
      <c r="P2751" s="127" t="s">
        <v>1369</v>
      </c>
    </row>
    <row r="2752" spans="1:16" ht="51">
      <c r="A2752" s="127">
        <v>513</v>
      </c>
      <c r="B2752" s="127"/>
      <c r="C2752" s="128" t="s">
        <v>201</v>
      </c>
      <c r="D2752" s="122">
        <v>42908</v>
      </c>
      <c r="E2752" s="123" t="s">
        <v>6849</v>
      </c>
      <c r="F2752" s="123" t="s">
        <v>15</v>
      </c>
      <c r="G2752" s="123">
        <v>476487</v>
      </c>
      <c r="H2752" s="127"/>
      <c r="I2752" s="131" t="s">
        <v>6850</v>
      </c>
      <c r="J2752" s="127"/>
      <c r="K2752" s="127"/>
      <c r="L2752" s="127"/>
      <c r="M2752" s="127"/>
      <c r="N2752" s="133">
        <v>50</v>
      </c>
      <c r="O2752" s="133">
        <v>0</v>
      </c>
      <c r="P2752" s="127" t="s">
        <v>1369</v>
      </c>
    </row>
    <row r="2753" spans="1:16" ht="51">
      <c r="A2753" s="127">
        <v>513</v>
      </c>
      <c r="B2753" s="127"/>
      <c r="C2753" s="128" t="s">
        <v>201</v>
      </c>
      <c r="D2753" s="122">
        <v>42912</v>
      </c>
      <c r="E2753" s="123" t="s">
        <v>6851</v>
      </c>
      <c r="F2753" s="123" t="s">
        <v>15</v>
      </c>
      <c r="G2753" s="123">
        <v>478029</v>
      </c>
      <c r="H2753" s="127"/>
      <c r="I2753" s="131" t="s">
        <v>6852</v>
      </c>
      <c r="J2753" s="127"/>
      <c r="K2753" s="127"/>
      <c r="L2753" s="127"/>
      <c r="M2753" s="127"/>
      <c r="N2753" s="133">
        <v>50</v>
      </c>
      <c r="O2753" s="133">
        <v>0</v>
      </c>
      <c r="P2753" s="127" t="s">
        <v>1369</v>
      </c>
    </row>
    <row r="2754" spans="1:16" ht="51">
      <c r="A2754" s="127">
        <v>513</v>
      </c>
      <c r="B2754" s="127"/>
      <c r="C2754" s="128" t="s">
        <v>201</v>
      </c>
      <c r="D2754" s="122">
        <v>42887</v>
      </c>
      <c r="E2754" s="123" t="s">
        <v>6854</v>
      </c>
      <c r="F2754" s="123" t="s">
        <v>15</v>
      </c>
      <c r="G2754" s="123">
        <v>462364</v>
      </c>
      <c r="H2754" s="127"/>
      <c r="I2754" s="131" t="s">
        <v>6855</v>
      </c>
      <c r="J2754" s="127"/>
      <c r="K2754" s="127"/>
      <c r="L2754" s="127"/>
      <c r="M2754" s="127"/>
      <c r="N2754" s="133">
        <v>50</v>
      </c>
      <c r="O2754" s="133">
        <v>0</v>
      </c>
      <c r="P2754" s="127" t="s">
        <v>1369</v>
      </c>
    </row>
    <row r="2755" spans="1:16" ht="63.75">
      <c r="A2755" s="127" t="s">
        <v>621</v>
      </c>
      <c r="B2755" s="127"/>
      <c r="C2755" s="128" t="s">
        <v>715</v>
      </c>
      <c r="D2755" s="122">
        <v>42888</v>
      </c>
      <c r="E2755" s="123" t="s">
        <v>6856</v>
      </c>
      <c r="F2755" s="123" t="s">
        <v>15</v>
      </c>
      <c r="G2755" s="123">
        <v>462859</v>
      </c>
      <c r="H2755" s="127"/>
      <c r="I2755" s="131" t="s">
        <v>6857</v>
      </c>
      <c r="J2755" s="127"/>
      <c r="K2755" s="127"/>
      <c r="L2755" s="127"/>
      <c r="M2755" s="127"/>
      <c r="N2755" s="133">
        <v>50</v>
      </c>
      <c r="O2755" s="133">
        <v>0</v>
      </c>
      <c r="P2755" s="127" t="s">
        <v>1369</v>
      </c>
    </row>
    <row r="2756" spans="1:16" ht="63.75">
      <c r="A2756" s="127">
        <v>373</v>
      </c>
      <c r="B2756" s="127"/>
      <c r="C2756" s="128" t="s">
        <v>1275</v>
      </c>
      <c r="D2756" s="122">
        <v>42892</v>
      </c>
      <c r="E2756" s="123" t="s">
        <v>6859</v>
      </c>
      <c r="F2756" s="123" t="s">
        <v>1413</v>
      </c>
      <c r="G2756" s="123">
        <v>13738222</v>
      </c>
      <c r="H2756" s="127"/>
      <c r="I2756" s="131" t="s">
        <v>6860</v>
      </c>
      <c r="J2756" s="127"/>
      <c r="K2756" s="127"/>
      <c r="L2756" s="127"/>
      <c r="M2756" s="127"/>
      <c r="N2756" s="133">
        <v>0</v>
      </c>
      <c r="O2756" s="133">
        <v>810818.86</v>
      </c>
      <c r="P2756" s="127" t="s">
        <v>1369</v>
      </c>
    </row>
    <row r="2757" spans="1:16" ht="63.75">
      <c r="A2757" s="127">
        <v>212</v>
      </c>
      <c r="B2757" s="127"/>
      <c r="C2757" s="128" t="s">
        <v>762</v>
      </c>
      <c r="D2757" s="122">
        <v>42902</v>
      </c>
      <c r="E2757" s="123" t="s">
        <v>6861</v>
      </c>
      <c r="F2757" s="123" t="s">
        <v>1413</v>
      </c>
      <c r="G2757" s="123">
        <v>13825782</v>
      </c>
      <c r="H2757" s="127"/>
      <c r="I2757" s="131" t="s">
        <v>6862</v>
      </c>
      <c r="J2757" s="127"/>
      <c r="K2757" s="127"/>
      <c r="L2757" s="127"/>
      <c r="M2757" s="127"/>
      <c r="N2757" s="133">
        <v>0</v>
      </c>
      <c r="O2757" s="133">
        <v>5985</v>
      </c>
      <c r="P2757" s="127" t="s">
        <v>1369</v>
      </c>
    </row>
    <row r="2758" spans="1:16" ht="63.75">
      <c r="A2758" s="127" t="s">
        <v>620</v>
      </c>
      <c r="B2758" s="127"/>
      <c r="C2758" s="128" t="s">
        <v>714</v>
      </c>
      <c r="D2758" s="122">
        <v>42899</v>
      </c>
      <c r="E2758" s="123" t="s">
        <v>6863</v>
      </c>
      <c r="F2758" s="123" t="s">
        <v>1413</v>
      </c>
      <c r="G2758" s="123">
        <v>13798819</v>
      </c>
      <c r="H2758" s="127"/>
      <c r="I2758" s="131" t="s">
        <v>6864</v>
      </c>
      <c r="J2758" s="127"/>
      <c r="K2758" s="127"/>
      <c r="L2758" s="127"/>
      <c r="M2758" s="127"/>
      <c r="N2758" s="133">
        <v>0</v>
      </c>
      <c r="O2758" s="133">
        <v>20185.060000000001</v>
      </c>
      <c r="P2758" s="127" t="s">
        <v>1369</v>
      </c>
    </row>
    <row r="2759" spans="1:16" ht="63.75">
      <c r="A2759" s="127" t="s">
        <v>620</v>
      </c>
      <c r="B2759" s="127"/>
      <c r="C2759" s="128" t="s">
        <v>714</v>
      </c>
      <c r="D2759" s="122">
        <v>42902</v>
      </c>
      <c r="E2759" s="123" t="s">
        <v>6865</v>
      </c>
      <c r="F2759" s="123" t="s">
        <v>1413</v>
      </c>
      <c r="G2759" s="123">
        <v>13825792</v>
      </c>
      <c r="H2759" s="127"/>
      <c r="I2759" s="131" t="s">
        <v>6864</v>
      </c>
      <c r="J2759" s="127"/>
      <c r="K2759" s="127"/>
      <c r="L2759" s="127"/>
      <c r="M2759" s="127"/>
      <c r="N2759" s="133">
        <v>0</v>
      </c>
      <c r="O2759" s="133">
        <v>10878.6</v>
      </c>
      <c r="P2759" s="127" t="s">
        <v>1369</v>
      </c>
    </row>
    <row r="2760" spans="1:16" ht="51">
      <c r="A2760" s="127" t="s">
        <v>623</v>
      </c>
      <c r="B2760" s="127"/>
      <c r="C2760" s="128" t="s">
        <v>716</v>
      </c>
      <c r="D2760" s="122">
        <v>42900</v>
      </c>
      <c r="E2760" s="123" t="s">
        <v>6866</v>
      </c>
      <c r="F2760" s="123" t="s">
        <v>1262</v>
      </c>
      <c r="G2760" s="123">
        <v>13825633</v>
      </c>
      <c r="H2760" s="127"/>
      <c r="I2760" s="131" t="s">
        <v>6867</v>
      </c>
      <c r="J2760" s="127"/>
      <c r="K2760" s="127"/>
      <c r="L2760" s="127"/>
      <c r="M2760" s="127"/>
      <c r="N2760" s="133">
        <v>0</v>
      </c>
      <c r="O2760" s="133">
        <v>1093023.1100000001</v>
      </c>
      <c r="P2760" s="127" t="s">
        <v>1369</v>
      </c>
    </row>
    <row r="2761" spans="1:16" ht="51">
      <c r="A2761" s="127" t="s">
        <v>623</v>
      </c>
      <c r="B2761" s="127"/>
      <c r="C2761" s="128" t="s">
        <v>716</v>
      </c>
      <c r="D2761" s="122">
        <v>42895</v>
      </c>
      <c r="E2761" s="123" t="s">
        <v>6868</v>
      </c>
      <c r="F2761" s="123" t="s">
        <v>1262</v>
      </c>
      <c r="G2761" s="123">
        <v>13780922</v>
      </c>
      <c r="H2761" s="127"/>
      <c r="I2761" s="131" t="s">
        <v>6869</v>
      </c>
      <c r="J2761" s="127"/>
      <c r="K2761" s="127"/>
      <c r="L2761" s="127"/>
      <c r="M2761" s="127"/>
      <c r="N2761" s="133">
        <v>0</v>
      </c>
      <c r="O2761" s="133">
        <v>84480.97</v>
      </c>
      <c r="P2761" s="127" t="s">
        <v>1369</v>
      </c>
    </row>
    <row r="2762" spans="1:16" ht="51">
      <c r="A2762" s="127" t="s">
        <v>623</v>
      </c>
      <c r="B2762" s="127"/>
      <c r="C2762" s="128" t="s">
        <v>716</v>
      </c>
      <c r="D2762" s="122">
        <v>42888</v>
      </c>
      <c r="E2762" s="123" t="s">
        <v>6870</v>
      </c>
      <c r="F2762" s="123" t="s">
        <v>1262</v>
      </c>
      <c r="G2762" s="123">
        <v>13707884</v>
      </c>
      <c r="H2762" s="127"/>
      <c r="I2762" s="131" t="s">
        <v>6871</v>
      </c>
      <c r="J2762" s="127"/>
      <c r="K2762" s="127"/>
      <c r="L2762" s="127"/>
      <c r="M2762" s="127"/>
      <c r="N2762" s="133">
        <v>0</v>
      </c>
      <c r="O2762" s="133">
        <v>52005.82</v>
      </c>
      <c r="P2762" s="127" t="s">
        <v>1369</v>
      </c>
    </row>
    <row r="2763" spans="1:16" ht="51">
      <c r="A2763" s="127" t="s">
        <v>623</v>
      </c>
      <c r="B2763" s="127"/>
      <c r="C2763" s="128" t="s">
        <v>716</v>
      </c>
      <c r="D2763" s="122">
        <v>42898</v>
      </c>
      <c r="E2763" s="123" t="s">
        <v>6872</v>
      </c>
      <c r="F2763" s="123" t="s">
        <v>1262</v>
      </c>
      <c r="G2763" s="123">
        <v>13795991</v>
      </c>
      <c r="H2763" s="127"/>
      <c r="I2763" s="131" t="s">
        <v>6873</v>
      </c>
      <c r="J2763" s="127"/>
      <c r="K2763" s="127"/>
      <c r="L2763" s="127"/>
      <c r="M2763" s="127"/>
      <c r="N2763" s="133">
        <v>0</v>
      </c>
      <c r="O2763" s="133">
        <v>272159.73</v>
      </c>
      <c r="P2763" s="127" t="s">
        <v>1369</v>
      </c>
    </row>
    <row r="2764" spans="1:16" ht="63.75">
      <c r="A2764" s="127" t="s">
        <v>623</v>
      </c>
      <c r="B2764" s="127"/>
      <c r="C2764" s="128" t="s">
        <v>716</v>
      </c>
      <c r="D2764" s="122">
        <v>42912</v>
      </c>
      <c r="E2764" s="123" t="s">
        <v>6874</v>
      </c>
      <c r="F2764" s="123" t="s">
        <v>1262</v>
      </c>
      <c r="G2764" s="123">
        <v>13920955</v>
      </c>
      <c r="H2764" s="127"/>
      <c r="I2764" s="131" t="s">
        <v>6875</v>
      </c>
      <c r="J2764" s="127"/>
      <c r="K2764" s="127"/>
      <c r="L2764" s="127"/>
      <c r="M2764" s="127"/>
      <c r="N2764" s="133">
        <v>0</v>
      </c>
      <c r="O2764" s="133">
        <v>169603.92</v>
      </c>
      <c r="P2764" s="127" t="s">
        <v>1369</v>
      </c>
    </row>
    <row r="2765" spans="1:16" ht="51">
      <c r="A2765" s="127" t="s">
        <v>623</v>
      </c>
      <c r="B2765" s="127"/>
      <c r="C2765" s="128" t="s">
        <v>716</v>
      </c>
      <c r="D2765" s="122">
        <v>42909</v>
      </c>
      <c r="E2765" s="123" t="s">
        <v>6876</v>
      </c>
      <c r="F2765" s="123" t="s">
        <v>1262</v>
      </c>
      <c r="G2765" s="123">
        <v>13904594</v>
      </c>
      <c r="H2765" s="127"/>
      <c r="I2765" s="131" t="s">
        <v>6877</v>
      </c>
      <c r="J2765" s="127"/>
      <c r="K2765" s="127"/>
      <c r="L2765" s="127"/>
      <c r="M2765" s="127"/>
      <c r="N2765" s="133">
        <v>0</v>
      </c>
      <c r="O2765" s="133">
        <v>85070.83</v>
      </c>
      <c r="P2765" s="127" t="s">
        <v>1369</v>
      </c>
    </row>
    <row r="2766" spans="1:16" ht="51">
      <c r="A2766" s="127" t="s">
        <v>623</v>
      </c>
      <c r="B2766" s="127"/>
      <c r="C2766" s="128" t="s">
        <v>716</v>
      </c>
      <c r="D2766" s="122">
        <v>42898</v>
      </c>
      <c r="E2766" s="123" t="s">
        <v>6878</v>
      </c>
      <c r="F2766" s="123" t="s">
        <v>1262</v>
      </c>
      <c r="G2766" s="123">
        <v>13795994</v>
      </c>
      <c r="H2766" s="127"/>
      <c r="I2766" s="131" t="s">
        <v>6879</v>
      </c>
      <c r="J2766" s="127"/>
      <c r="K2766" s="127"/>
      <c r="L2766" s="127"/>
      <c r="M2766" s="127"/>
      <c r="N2766" s="133">
        <v>0</v>
      </c>
      <c r="O2766" s="133">
        <v>24836.9</v>
      </c>
      <c r="P2766" s="127" t="s">
        <v>1369</v>
      </c>
    </row>
    <row r="2767" spans="1:16" ht="51">
      <c r="A2767" s="127" t="s">
        <v>623</v>
      </c>
      <c r="B2767" s="127"/>
      <c r="C2767" s="128" t="s">
        <v>716</v>
      </c>
      <c r="D2767" s="122">
        <v>42912</v>
      </c>
      <c r="E2767" s="123" t="s">
        <v>6880</v>
      </c>
      <c r="F2767" s="123" t="s">
        <v>1262</v>
      </c>
      <c r="G2767" s="123">
        <v>13920971</v>
      </c>
      <c r="H2767" s="127"/>
      <c r="I2767" s="131" t="s">
        <v>6881</v>
      </c>
      <c r="J2767" s="127"/>
      <c r="K2767" s="127"/>
      <c r="L2767" s="127"/>
      <c r="M2767" s="127"/>
      <c r="N2767" s="133">
        <v>0</v>
      </c>
      <c r="O2767" s="133">
        <v>13565.25</v>
      </c>
      <c r="P2767" s="127" t="s">
        <v>1369</v>
      </c>
    </row>
    <row r="2768" spans="1:16" ht="63.75">
      <c r="A2768" s="127">
        <v>35</v>
      </c>
      <c r="B2768" s="127"/>
      <c r="C2768" s="128" t="s">
        <v>697</v>
      </c>
      <c r="D2768" s="122">
        <v>42908</v>
      </c>
      <c r="E2768" s="123" t="s">
        <v>6882</v>
      </c>
      <c r="F2768" s="123" t="s">
        <v>1413</v>
      </c>
      <c r="G2768" s="123">
        <v>13876247</v>
      </c>
      <c r="H2768" s="127"/>
      <c r="I2768" s="131" t="s">
        <v>6883</v>
      </c>
      <c r="J2768" s="127"/>
      <c r="K2768" s="127"/>
      <c r="L2768" s="127"/>
      <c r="M2768" s="127"/>
      <c r="N2768" s="133">
        <v>0</v>
      </c>
      <c r="O2768" s="133">
        <v>3333.73</v>
      </c>
      <c r="P2768" s="127" t="s">
        <v>1369</v>
      </c>
    </row>
    <row r="2769" spans="1:16" ht="63.75">
      <c r="A2769" s="127">
        <v>35</v>
      </c>
      <c r="B2769" s="127"/>
      <c r="C2769" s="128" t="s">
        <v>697</v>
      </c>
      <c r="D2769" s="122">
        <v>42908</v>
      </c>
      <c r="E2769" s="123" t="s">
        <v>6884</v>
      </c>
      <c r="F2769" s="123" t="s">
        <v>1413</v>
      </c>
      <c r="G2769" s="123">
        <v>13876249</v>
      </c>
      <c r="H2769" s="127"/>
      <c r="I2769" s="131" t="s">
        <v>6885</v>
      </c>
      <c r="J2769" s="127"/>
      <c r="K2769" s="127"/>
      <c r="L2769" s="127"/>
      <c r="M2769" s="127"/>
      <c r="N2769" s="133">
        <v>0</v>
      </c>
      <c r="O2769" s="133">
        <v>551607.25</v>
      </c>
      <c r="P2769" s="127" t="s">
        <v>1369</v>
      </c>
    </row>
    <row r="2770" spans="1:16" ht="76.5">
      <c r="A2770" s="127" t="s">
        <v>620</v>
      </c>
      <c r="B2770" s="127"/>
      <c r="C2770" s="128" t="s">
        <v>714</v>
      </c>
      <c r="D2770" s="122">
        <v>42900</v>
      </c>
      <c r="E2770" s="123" t="s">
        <v>6886</v>
      </c>
      <c r="F2770" s="123" t="s">
        <v>6</v>
      </c>
      <c r="G2770" s="123">
        <v>890262</v>
      </c>
      <c r="H2770" s="127"/>
      <c r="I2770" s="131" t="s">
        <v>6887</v>
      </c>
      <c r="J2770" s="127"/>
      <c r="K2770" s="127"/>
      <c r="L2770" s="127"/>
      <c r="M2770" s="127"/>
      <c r="N2770" s="133">
        <v>0</v>
      </c>
      <c r="O2770" s="133">
        <v>5413.38</v>
      </c>
      <c r="P2770" s="127" t="s">
        <v>1369</v>
      </c>
    </row>
    <row r="2771" spans="1:16" ht="63.75">
      <c r="A2771" s="127">
        <v>86</v>
      </c>
      <c r="B2771" s="127"/>
      <c r="C2771" s="128" t="s">
        <v>711</v>
      </c>
      <c r="D2771" s="122">
        <v>42892</v>
      </c>
      <c r="E2771" s="123" t="s">
        <v>6888</v>
      </c>
      <c r="F2771" s="123" t="s">
        <v>6</v>
      </c>
      <c r="G2771" s="123">
        <v>889549</v>
      </c>
      <c r="H2771" s="127"/>
      <c r="I2771" s="131" t="s">
        <v>6889</v>
      </c>
      <c r="J2771" s="127"/>
      <c r="K2771" s="127"/>
      <c r="L2771" s="127"/>
      <c r="M2771" s="127"/>
      <c r="N2771" s="133">
        <v>0</v>
      </c>
      <c r="O2771" s="133">
        <v>100000</v>
      </c>
      <c r="P2771" s="127" t="s">
        <v>1369</v>
      </c>
    </row>
    <row r="2772" spans="1:16" ht="76.5">
      <c r="A2772" s="127" t="s">
        <v>620</v>
      </c>
      <c r="B2772" s="127"/>
      <c r="C2772" s="128" t="s">
        <v>714</v>
      </c>
      <c r="D2772" s="122">
        <v>42913</v>
      </c>
      <c r="E2772" s="123" t="s">
        <v>6890</v>
      </c>
      <c r="F2772" s="123" t="s">
        <v>6</v>
      </c>
      <c r="G2772" s="123">
        <v>891279</v>
      </c>
      <c r="H2772" s="127"/>
      <c r="I2772" s="131" t="s">
        <v>6891</v>
      </c>
      <c r="J2772" s="127"/>
      <c r="K2772" s="127"/>
      <c r="L2772" s="127"/>
      <c r="M2772" s="127"/>
      <c r="N2772" s="133">
        <v>0</v>
      </c>
      <c r="O2772" s="133">
        <v>54743.51</v>
      </c>
      <c r="P2772" s="127" t="s">
        <v>1369</v>
      </c>
    </row>
    <row r="2773" spans="1:16" ht="51">
      <c r="A2773" s="127">
        <v>52</v>
      </c>
      <c r="B2773" s="127"/>
      <c r="C2773" s="128" t="s">
        <v>704</v>
      </c>
      <c r="D2773" s="122">
        <v>42892</v>
      </c>
      <c r="E2773" s="123" t="s">
        <v>6892</v>
      </c>
      <c r="F2773" s="123" t="s">
        <v>6</v>
      </c>
      <c r="G2773" s="123">
        <v>889552</v>
      </c>
      <c r="H2773" s="127"/>
      <c r="I2773" s="131" t="s">
        <v>6893</v>
      </c>
      <c r="J2773" s="127"/>
      <c r="K2773" s="127"/>
      <c r="L2773" s="127"/>
      <c r="M2773" s="127"/>
      <c r="N2773" s="133">
        <v>0</v>
      </c>
      <c r="O2773" s="133">
        <v>999497.14</v>
      </c>
      <c r="P2773" s="127" t="s">
        <v>1369</v>
      </c>
    </row>
    <row r="2774" spans="1:16" ht="38.25">
      <c r="A2774" s="127">
        <v>52</v>
      </c>
      <c r="B2774" s="127"/>
      <c r="C2774" s="128" t="s">
        <v>704</v>
      </c>
      <c r="D2774" s="122">
        <v>42892</v>
      </c>
      <c r="E2774" s="123" t="s">
        <v>6894</v>
      </c>
      <c r="F2774" s="123" t="s">
        <v>11</v>
      </c>
      <c r="G2774" s="123">
        <v>889552</v>
      </c>
      <c r="H2774" s="127"/>
      <c r="I2774" s="131" t="s">
        <v>6895</v>
      </c>
      <c r="J2774" s="127"/>
      <c r="K2774" s="127"/>
      <c r="L2774" s="127"/>
      <c r="M2774" s="127"/>
      <c r="N2774" s="133">
        <v>50</v>
      </c>
      <c r="O2774" s="133">
        <v>0</v>
      </c>
      <c r="P2774" s="127" t="s">
        <v>1369</v>
      </c>
    </row>
    <row r="2775" spans="1:16" ht="63.75">
      <c r="A2775" s="127">
        <v>86</v>
      </c>
      <c r="B2775" s="127"/>
      <c r="C2775" s="128" t="s">
        <v>711</v>
      </c>
      <c r="D2775" s="122">
        <v>42891</v>
      </c>
      <c r="E2775" s="123" t="s">
        <v>6896</v>
      </c>
      <c r="F2775" s="123" t="s">
        <v>6</v>
      </c>
      <c r="G2775" s="123">
        <v>889485</v>
      </c>
      <c r="H2775" s="127"/>
      <c r="I2775" s="131" t="s">
        <v>6897</v>
      </c>
      <c r="J2775" s="127"/>
      <c r="K2775" s="127"/>
      <c r="L2775" s="127"/>
      <c r="M2775" s="127"/>
      <c r="N2775" s="133">
        <v>0</v>
      </c>
      <c r="O2775" s="133">
        <v>270880.05</v>
      </c>
      <c r="P2775" s="127" t="s">
        <v>1369</v>
      </c>
    </row>
    <row r="2776" spans="1:16" ht="63.75">
      <c r="A2776" s="127">
        <v>86</v>
      </c>
      <c r="B2776" s="127"/>
      <c r="C2776" s="128" t="s">
        <v>711</v>
      </c>
      <c r="D2776" s="122">
        <v>42891</v>
      </c>
      <c r="E2776" s="123" t="s">
        <v>6898</v>
      </c>
      <c r="F2776" s="123" t="s">
        <v>11</v>
      </c>
      <c r="G2776" s="123">
        <v>889485</v>
      </c>
      <c r="H2776" s="127"/>
      <c r="I2776" s="131" t="s">
        <v>6899</v>
      </c>
      <c r="J2776" s="127"/>
      <c r="K2776" s="127"/>
      <c r="L2776" s="127"/>
      <c r="M2776" s="127"/>
      <c r="N2776" s="133">
        <v>50</v>
      </c>
      <c r="O2776" s="133">
        <v>0</v>
      </c>
      <c r="P2776" s="127" t="s">
        <v>1369</v>
      </c>
    </row>
    <row r="2777" spans="1:16" ht="63.75">
      <c r="A2777" s="127">
        <v>86</v>
      </c>
      <c r="B2777" s="127"/>
      <c r="C2777" s="128" t="s">
        <v>711</v>
      </c>
      <c r="D2777" s="122">
        <v>42914</v>
      </c>
      <c r="E2777" s="123" t="s">
        <v>6900</v>
      </c>
      <c r="F2777" s="123" t="s">
        <v>6</v>
      </c>
      <c r="G2777" s="123">
        <v>891497</v>
      </c>
      <c r="H2777" s="127"/>
      <c r="I2777" s="131" t="s">
        <v>6901</v>
      </c>
      <c r="J2777" s="127"/>
      <c r="K2777" s="127"/>
      <c r="L2777" s="127"/>
      <c r="M2777" s="127"/>
      <c r="N2777" s="133">
        <v>0</v>
      </c>
      <c r="O2777" s="133">
        <v>189758.28</v>
      </c>
      <c r="P2777" s="127" t="s">
        <v>1369</v>
      </c>
    </row>
    <row r="2778" spans="1:16" ht="76.5">
      <c r="A2778" s="127" t="s">
        <v>620</v>
      </c>
      <c r="B2778" s="127"/>
      <c r="C2778" s="128" t="s">
        <v>714</v>
      </c>
      <c r="D2778" s="122">
        <v>42898</v>
      </c>
      <c r="E2778" s="123" t="s">
        <v>6902</v>
      </c>
      <c r="F2778" s="123" t="s">
        <v>6</v>
      </c>
      <c r="G2778" s="123">
        <v>890036</v>
      </c>
      <c r="H2778" s="127"/>
      <c r="I2778" s="131" t="s">
        <v>6903</v>
      </c>
      <c r="J2778" s="127"/>
      <c r="K2778" s="127"/>
      <c r="L2778" s="127"/>
      <c r="M2778" s="127"/>
      <c r="N2778" s="133">
        <v>0</v>
      </c>
      <c r="O2778" s="133">
        <v>12876.49</v>
      </c>
      <c r="P2778" s="127" t="s">
        <v>1369</v>
      </c>
    </row>
    <row r="2779" spans="1:16" ht="76.5">
      <c r="A2779" s="127">
        <v>291</v>
      </c>
      <c r="B2779" s="127"/>
      <c r="C2779" s="128" t="s">
        <v>795</v>
      </c>
      <c r="D2779" s="122">
        <v>42915</v>
      </c>
      <c r="E2779" s="123" t="s">
        <v>6904</v>
      </c>
      <c r="F2779" s="123" t="s">
        <v>6</v>
      </c>
      <c r="G2779" s="123">
        <v>891733</v>
      </c>
      <c r="H2779" s="127"/>
      <c r="I2779" s="131" t="s">
        <v>6905</v>
      </c>
      <c r="J2779" s="127"/>
      <c r="K2779" s="127"/>
      <c r="L2779" s="127"/>
      <c r="M2779" s="127"/>
      <c r="N2779" s="133">
        <v>0</v>
      </c>
      <c r="O2779" s="133">
        <v>716617.47</v>
      </c>
      <c r="P2779" s="127" t="s">
        <v>1369</v>
      </c>
    </row>
    <row r="2780" spans="1:16" ht="51">
      <c r="A2780" s="127" t="s">
        <v>620</v>
      </c>
      <c r="B2780" s="127"/>
      <c r="C2780" s="128" t="s">
        <v>714</v>
      </c>
      <c r="D2780" s="122">
        <v>42894</v>
      </c>
      <c r="E2780" s="123" t="s">
        <v>6906</v>
      </c>
      <c r="F2780" s="123" t="s">
        <v>13</v>
      </c>
      <c r="G2780" s="123">
        <v>889817</v>
      </c>
      <c r="H2780" s="127"/>
      <c r="I2780" s="131" t="s">
        <v>6907</v>
      </c>
      <c r="J2780" s="127"/>
      <c r="K2780" s="127"/>
      <c r="L2780" s="127"/>
      <c r="M2780" s="127"/>
      <c r="N2780" s="133">
        <v>78.37</v>
      </c>
      <c r="O2780" s="133">
        <v>0</v>
      </c>
      <c r="P2780" s="127" t="s">
        <v>1369</v>
      </c>
    </row>
    <row r="2781" spans="1:16" ht="63.75">
      <c r="A2781" s="127" t="s">
        <v>620</v>
      </c>
      <c r="B2781" s="127"/>
      <c r="C2781" s="128" t="s">
        <v>714</v>
      </c>
      <c r="D2781" s="122">
        <v>42894</v>
      </c>
      <c r="E2781" s="123" t="s">
        <v>6908</v>
      </c>
      <c r="F2781" s="123" t="s">
        <v>11</v>
      </c>
      <c r="G2781" s="123">
        <v>889817</v>
      </c>
      <c r="H2781" s="127"/>
      <c r="I2781" s="131" t="s">
        <v>6909</v>
      </c>
      <c r="J2781" s="127"/>
      <c r="K2781" s="127"/>
      <c r="L2781" s="127"/>
      <c r="M2781" s="127"/>
      <c r="N2781" s="133">
        <v>50</v>
      </c>
      <c r="O2781" s="133">
        <v>0</v>
      </c>
      <c r="P2781" s="127" t="s">
        <v>1369</v>
      </c>
    </row>
    <row r="2782" spans="1:16" ht="63.75">
      <c r="A2782" s="127">
        <v>291</v>
      </c>
      <c r="B2782" s="127"/>
      <c r="C2782" s="128" t="s">
        <v>795</v>
      </c>
      <c r="D2782" s="122">
        <v>42916</v>
      </c>
      <c r="E2782" s="123" t="s">
        <v>6910</v>
      </c>
      <c r="F2782" s="123" t="s">
        <v>11</v>
      </c>
      <c r="G2782" s="123">
        <v>891923</v>
      </c>
      <c r="H2782" s="127"/>
      <c r="I2782" s="131" t="s">
        <v>6911</v>
      </c>
      <c r="J2782" s="127"/>
      <c r="K2782" s="127"/>
      <c r="L2782" s="127"/>
      <c r="M2782" s="127"/>
      <c r="N2782" s="133">
        <v>490</v>
      </c>
      <c r="O2782" s="133">
        <v>0</v>
      </c>
      <c r="P2782" s="127" t="s">
        <v>1369</v>
      </c>
    </row>
    <row r="2783" spans="1:16" ht="63.75">
      <c r="A2783" s="127">
        <v>291</v>
      </c>
      <c r="B2783" s="127"/>
      <c r="C2783" s="128" t="s">
        <v>795</v>
      </c>
      <c r="D2783" s="122">
        <v>42916</v>
      </c>
      <c r="E2783" s="123" t="s">
        <v>6912</v>
      </c>
      <c r="F2783" s="123" t="s">
        <v>11</v>
      </c>
      <c r="G2783" s="123">
        <v>891929</v>
      </c>
      <c r="H2783" s="127"/>
      <c r="I2783" s="131" t="s">
        <v>6913</v>
      </c>
      <c r="J2783" s="127"/>
      <c r="K2783" s="127"/>
      <c r="L2783" s="127"/>
      <c r="M2783" s="127"/>
      <c r="N2783" s="133">
        <v>490</v>
      </c>
      <c r="O2783" s="133">
        <v>0</v>
      </c>
      <c r="P2783" s="127" t="s">
        <v>1369</v>
      </c>
    </row>
    <row r="2784" spans="1:16" ht="51">
      <c r="A2784" s="127" t="s">
        <v>621</v>
      </c>
      <c r="B2784" s="127"/>
      <c r="C2784" s="128" t="s">
        <v>715</v>
      </c>
      <c r="D2784" s="122">
        <v>42895</v>
      </c>
      <c r="E2784" s="123" t="s">
        <v>6914</v>
      </c>
      <c r="F2784" s="123" t="s">
        <v>11</v>
      </c>
      <c r="G2784" s="123">
        <v>889979</v>
      </c>
      <c r="H2784" s="127"/>
      <c r="I2784" s="131" t="s">
        <v>6915</v>
      </c>
      <c r="J2784" s="127"/>
      <c r="K2784" s="127"/>
      <c r="L2784" s="127"/>
      <c r="M2784" s="127"/>
      <c r="N2784" s="133">
        <v>1534.78</v>
      </c>
      <c r="O2784" s="133">
        <v>0</v>
      </c>
      <c r="P2784" s="127" t="s">
        <v>1369</v>
      </c>
    </row>
    <row r="2785" spans="1:16" ht="51">
      <c r="A2785" s="127">
        <v>513</v>
      </c>
      <c r="B2785" s="127"/>
      <c r="C2785" s="128" t="s">
        <v>201</v>
      </c>
      <c r="D2785" s="122">
        <v>42895</v>
      </c>
      <c r="E2785" s="123" t="s">
        <v>6916</v>
      </c>
      <c r="F2785" s="123" t="s">
        <v>11</v>
      </c>
      <c r="G2785" s="123">
        <v>890014</v>
      </c>
      <c r="H2785" s="127"/>
      <c r="I2785" s="131" t="s">
        <v>6917</v>
      </c>
      <c r="J2785" s="127"/>
      <c r="K2785" s="127"/>
      <c r="L2785" s="127"/>
      <c r="M2785" s="127"/>
      <c r="N2785" s="133">
        <v>2139.9699999999998</v>
      </c>
      <c r="O2785" s="133">
        <v>0</v>
      </c>
      <c r="P2785" s="127" t="s">
        <v>1369</v>
      </c>
    </row>
    <row r="2786" spans="1:16" ht="63.75">
      <c r="A2786" s="127" t="s">
        <v>621</v>
      </c>
      <c r="B2786" s="127"/>
      <c r="C2786" s="128" t="s">
        <v>715</v>
      </c>
      <c r="D2786" s="122">
        <v>42915</v>
      </c>
      <c r="E2786" s="123" t="s">
        <v>6918</v>
      </c>
      <c r="F2786" s="123" t="s">
        <v>6</v>
      </c>
      <c r="G2786" s="123">
        <v>891670</v>
      </c>
      <c r="H2786" s="127"/>
      <c r="I2786" s="131" t="s">
        <v>6919</v>
      </c>
      <c r="J2786" s="127"/>
      <c r="K2786" s="127"/>
      <c r="L2786" s="127"/>
      <c r="M2786" s="127"/>
      <c r="N2786" s="133">
        <v>0</v>
      </c>
      <c r="O2786" s="133">
        <v>39239.199999999997</v>
      </c>
      <c r="P2786" s="127" t="s">
        <v>1369</v>
      </c>
    </row>
    <row r="2787" spans="1:16" ht="51">
      <c r="A2787" s="127" t="s">
        <v>621</v>
      </c>
      <c r="B2787" s="127"/>
      <c r="C2787" s="128" t="s">
        <v>715</v>
      </c>
      <c r="D2787" s="122">
        <v>42916</v>
      </c>
      <c r="E2787" s="123" t="s">
        <v>6920</v>
      </c>
      <c r="F2787" s="123" t="s">
        <v>11</v>
      </c>
      <c r="G2787" s="123">
        <v>891873</v>
      </c>
      <c r="H2787" s="127"/>
      <c r="I2787" s="131" t="s">
        <v>6921</v>
      </c>
      <c r="J2787" s="127"/>
      <c r="K2787" s="127"/>
      <c r="L2787" s="127"/>
      <c r="M2787" s="127"/>
      <c r="N2787" s="133">
        <v>207.25</v>
      </c>
      <c r="O2787" s="133">
        <v>0</v>
      </c>
      <c r="P2787" s="127" t="s">
        <v>1369</v>
      </c>
    </row>
    <row r="2788" spans="1:16" ht="51">
      <c r="A2788" s="127" t="s">
        <v>621</v>
      </c>
      <c r="B2788" s="127"/>
      <c r="C2788" s="128" t="s">
        <v>715</v>
      </c>
      <c r="D2788" s="122">
        <v>42916</v>
      </c>
      <c r="E2788" s="123" t="s">
        <v>6922</v>
      </c>
      <c r="F2788" s="123" t="s">
        <v>20</v>
      </c>
      <c r="G2788" s="123">
        <v>891868</v>
      </c>
      <c r="H2788" s="127"/>
      <c r="I2788" s="131" t="s">
        <v>6923</v>
      </c>
      <c r="J2788" s="127"/>
      <c r="K2788" s="127"/>
      <c r="L2788" s="127"/>
      <c r="M2788" s="127"/>
      <c r="N2788" s="133">
        <v>102104.25</v>
      </c>
      <c r="O2788" s="133">
        <v>0</v>
      </c>
      <c r="P2788" s="127" t="s">
        <v>1369</v>
      </c>
    </row>
    <row r="2789" spans="1:16" ht="51">
      <c r="A2789" s="127" t="s">
        <v>621</v>
      </c>
      <c r="B2789" s="127"/>
      <c r="C2789" s="128" t="s">
        <v>715</v>
      </c>
      <c r="D2789" s="122">
        <v>42916</v>
      </c>
      <c r="E2789" s="123" t="s">
        <v>6924</v>
      </c>
      <c r="F2789" s="123" t="s">
        <v>20</v>
      </c>
      <c r="G2789" s="123">
        <v>891868</v>
      </c>
      <c r="H2789" s="127"/>
      <c r="I2789" s="131" t="s">
        <v>6923</v>
      </c>
      <c r="J2789" s="127"/>
      <c r="K2789" s="127"/>
      <c r="L2789" s="127"/>
      <c r="M2789" s="127"/>
      <c r="N2789" s="133">
        <v>122538.89</v>
      </c>
      <c r="O2789" s="133">
        <v>0</v>
      </c>
      <c r="P2789" s="127" t="s">
        <v>1369</v>
      </c>
    </row>
    <row r="2790" spans="1:16" ht="51">
      <c r="A2790" s="127" t="s">
        <v>620</v>
      </c>
      <c r="B2790" s="127"/>
      <c r="C2790" s="128" t="s">
        <v>714</v>
      </c>
      <c r="D2790" s="122">
        <v>42888</v>
      </c>
      <c r="E2790" s="123" t="s">
        <v>6925</v>
      </c>
      <c r="F2790" s="123" t="s">
        <v>11</v>
      </c>
      <c r="G2790" s="123">
        <v>889422</v>
      </c>
      <c r="H2790" s="127"/>
      <c r="I2790" s="131" t="s">
        <v>6926</v>
      </c>
      <c r="J2790" s="127"/>
      <c r="K2790" s="127"/>
      <c r="L2790" s="127"/>
      <c r="M2790" s="127"/>
      <c r="N2790" s="133">
        <v>50</v>
      </c>
      <c r="O2790" s="133">
        <v>0</v>
      </c>
      <c r="P2790" s="127" t="s">
        <v>1369</v>
      </c>
    </row>
    <row r="2791" spans="1:16" ht="38.25">
      <c r="A2791" s="127" t="s">
        <v>621</v>
      </c>
      <c r="B2791" s="127"/>
      <c r="C2791" s="128" t="s">
        <v>715</v>
      </c>
      <c r="D2791" s="122">
        <v>42894</v>
      </c>
      <c r="E2791" s="123" t="s">
        <v>6927</v>
      </c>
      <c r="F2791" s="123" t="s">
        <v>11</v>
      </c>
      <c r="G2791" s="123">
        <v>889818</v>
      </c>
      <c r="H2791" s="127"/>
      <c r="I2791" s="131" t="s">
        <v>6928</v>
      </c>
      <c r="J2791" s="127"/>
      <c r="K2791" s="127"/>
      <c r="L2791" s="127"/>
      <c r="M2791" s="127"/>
      <c r="N2791" s="133">
        <v>50</v>
      </c>
      <c r="O2791" s="133">
        <v>0</v>
      </c>
      <c r="P2791" s="127" t="s">
        <v>1369</v>
      </c>
    </row>
    <row r="2792" spans="1:16" ht="76.5">
      <c r="A2792" s="127">
        <v>513</v>
      </c>
      <c r="B2792" s="127"/>
      <c r="C2792" s="128" t="s">
        <v>201</v>
      </c>
      <c r="D2792" s="122">
        <v>42905</v>
      </c>
      <c r="E2792" s="123" t="s">
        <v>6929</v>
      </c>
      <c r="F2792" s="123" t="s">
        <v>11</v>
      </c>
      <c r="G2792" s="123">
        <v>890479</v>
      </c>
      <c r="H2792" s="127"/>
      <c r="I2792" s="131" t="s">
        <v>6930</v>
      </c>
      <c r="J2792" s="127"/>
      <c r="K2792" s="127"/>
      <c r="L2792" s="127"/>
      <c r="M2792" s="127"/>
      <c r="N2792" s="133">
        <v>1953.44</v>
      </c>
      <c r="O2792" s="133">
        <v>0</v>
      </c>
      <c r="P2792" s="127" t="s">
        <v>1369</v>
      </c>
    </row>
    <row r="2793" spans="1:16" ht="63.75">
      <c r="A2793" s="127">
        <v>513</v>
      </c>
      <c r="B2793" s="127"/>
      <c r="C2793" s="128" t="s">
        <v>201</v>
      </c>
      <c r="D2793" s="122">
        <v>42895</v>
      </c>
      <c r="E2793" s="123" t="s">
        <v>6931</v>
      </c>
      <c r="F2793" s="123" t="s">
        <v>11</v>
      </c>
      <c r="G2793" s="123">
        <v>890006</v>
      </c>
      <c r="H2793" s="127"/>
      <c r="I2793" s="131" t="s">
        <v>6932</v>
      </c>
      <c r="J2793" s="127"/>
      <c r="K2793" s="127"/>
      <c r="L2793" s="127"/>
      <c r="M2793" s="127"/>
      <c r="N2793" s="133">
        <v>3239.28</v>
      </c>
      <c r="O2793" s="133">
        <v>0</v>
      </c>
      <c r="P2793" s="127" t="s">
        <v>1369</v>
      </c>
    </row>
    <row r="2794" spans="1:16" ht="51">
      <c r="A2794" s="127" t="s">
        <v>623</v>
      </c>
      <c r="B2794" s="127"/>
      <c r="C2794" s="128" t="s">
        <v>716</v>
      </c>
      <c r="D2794" s="122">
        <v>42919</v>
      </c>
      <c r="E2794" s="123" t="s">
        <v>7020</v>
      </c>
      <c r="F2794" s="123" t="s">
        <v>1262</v>
      </c>
      <c r="G2794" s="123">
        <v>14000956</v>
      </c>
      <c r="H2794" s="127"/>
      <c r="I2794" s="131" t="s">
        <v>7021</v>
      </c>
      <c r="J2794" s="127"/>
      <c r="K2794" s="127"/>
      <c r="L2794" s="127"/>
      <c r="M2794" s="127"/>
      <c r="N2794" s="133">
        <v>0</v>
      </c>
      <c r="O2794" s="133">
        <v>576288.42000000004</v>
      </c>
      <c r="P2794" s="127" t="s">
        <v>1369</v>
      </c>
    </row>
    <row r="2795" spans="1:16" ht="76.5">
      <c r="A2795" s="127" t="s">
        <v>621</v>
      </c>
      <c r="B2795" s="127"/>
      <c r="C2795" s="128" t="s">
        <v>715</v>
      </c>
      <c r="D2795" s="122">
        <v>42919</v>
      </c>
      <c r="E2795" s="123" t="s">
        <v>7022</v>
      </c>
      <c r="F2795" s="123" t="s">
        <v>6</v>
      </c>
      <c r="G2795" s="123">
        <v>856590</v>
      </c>
      <c r="H2795" s="127"/>
      <c r="I2795" s="131" t="s">
        <v>7023</v>
      </c>
      <c r="J2795" s="127"/>
      <c r="K2795" s="127"/>
      <c r="L2795" s="127"/>
      <c r="M2795" s="127"/>
      <c r="N2795" s="133">
        <v>0</v>
      </c>
      <c r="O2795" s="133">
        <v>114000</v>
      </c>
      <c r="P2795" s="127" t="s">
        <v>1369</v>
      </c>
    </row>
    <row r="2796" spans="1:16" ht="38.25">
      <c r="A2796" s="127">
        <v>117</v>
      </c>
      <c r="B2796" s="127"/>
      <c r="C2796" s="128" t="s">
        <v>723</v>
      </c>
      <c r="D2796" s="122">
        <v>42919</v>
      </c>
      <c r="E2796" s="123" t="s">
        <v>7024</v>
      </c>
      <c r="F2796" s="123" t="s">
        <v>11</v>
      </c>
      <c r="G2796" s="123">
        <v>891989</v>
      </c>
      <c r="H2796" s="127"/>
      <c r="I2796" s="131" t="s">
        <v>7025</v>
      </c>
      <c r="J2796" s="127"/>
      <c r="K2796" s="127"/>
      <c r="L2796" s="127"/>
      <c r="M2796" s="127"/>
      <c r="N2796" s="133">
        <v>50</v>
      </c>
      <c r="O2796" s="133">
        <v>0</v>
      </c>
      <c r="P2796" s="127" t="s">
        <v>1369</v>
      </c>
    </row>
    <row r="2797" spans="1:16" ht="76.5">
      <c r="A2797" s="127">
        <v>35</v>
      </c>
      <c r="B2797" s="127"/>
      <c r="C2797" s="128" t="s">
        <v>697</v>
      </c>
      <c r="D2797" s="122">
        <v>42919</v>
      </c>
      <c r="E2797" s="123" t="s">
        <v>7026</v>
      </c>
      <c r="F2797" s="123" t="s">
        <v>15</v>
      </c>
      <c r="G2797" s="123">
        <v>2620</v>
      </c>
      <c r="H2797" s="127"/>
      <c r="I2797" s="131" t="s">
        <v>7027</v>
      </c>
      <c r="J2797" s="127"/>
      <c r="K2797" s="127"/>
      <c r="L2797" s="127"/>
      <c r="M2797" s="127"/>
      <c r="N2797" s="133">
        <v>295.11</v>
      </c>
      <c r="O2797" s="133">
        <v>0</v>
      </c>
      <c r="P2797" s="127" t="s">
        <v>1369</v>
      </c>
    </row>
    <row r="2798" spans="1:16" ht="76.5">
      <c r="A2798" s="127">
        <v>35</v>
      </c>
      <c r="B2798" s="127"/>
      <c r="C2798" s="128" t="s">
        <v>697</v>
      </c>
      <c r="D2798" s="122">
        <v>42919</v>
      </c>
      <c r="E2798" s="123" t="s">
        <v>7028</v>
      </c>
      <c r="F2798" s="123" t="s">
        <v>15</v>
      </c>
      <c r="G2798" s="123">
        <v>2619</v>
      </c>
      <c r="H2798" s="127"/>
      <c r="I2798" s="131" t="s">
        <v>7029</v>
      </c>
      <c r="J2798" s="127"/>
      <c r="K2798" s="127"/>
      <c r="L2798" s="127"/>
      <c r="M2798" s="127"/>
      <c r="N2798" s="133">
        <v>295.11</v>
      </c>
      <c r="O2798" s="133">
        <v>0</v>
      </c>
      <c r="P2798" s="127" t="s">
        <v>1369</v>
      </c>
    </row>
    <row r="2799" spans="1:16" ht="63.75">
      <c r="A2799" s="127">
        <v>287</v>
      </c>
      <c r="B2799" s="127"/>
      <c r="C2799" s="128" t="s">
        <v>791</v>
      </c>
      <c r="D2799" s="122">
        <v>42919</v>
      </c>
      <c r="E2799" s="123" t="s">
        <v>7030</v>
      </c>
      <c r="F2799" s="123" t="s">
        <v>11</v>
      </c>
      <c r="G2799" s="123">
        <v>483941</v>
      </c>
      <c r="H2799" s="127"/>
      <c r="I2799" s="131" t="s">
        <v>7031</v>
      </c>
      <c r="J2799" s="127"/>
      <c r="K2799" s="127"/>
      <c r="L2799" s="127"/>
      <c r="M2799" s="127"/>
      <c r="N2799" s="133">
        <v>50</v>
      </c>
      <c r="O2799" s="133">
        <v>0</v>
      </c>
      <c r="P2799" s="127" t="s">
        <v>1369</v>
      </c>
    </row>
    <row r="2800" spans="1:16" ht="63.75">
      <c r="A2800" s="127">
        <v>287</v>
      </c>
      <c r="B2800" s="127"/>
      <c r="C2800" s="128" t="s">
        <v>791</v>
      </c>
      <c r="D2800" s="122">
        <v>42919</v>
      </c>
      <c r="E2800" s="123" t="s">
        <v>7032</v>
      </c>
      <c r="F2800" s="123" t="s">
        <v>11</v>
      </c>
      <c r="G2800" s="123">
        <v>483942</v>
      </c>
      <c r="H2800" s="127"/>
      <c r="I2800" s="131" t="s">
        <v>7033</v>
      </c>
      <c r="J2800" s="127"/>
      <c r="K2800" s="127"/>
      <c r="L2800" s="127"/>
      <c r="M2800" s="127"/>
      <c r="N2800" s="133">
        <v>50</v>
      </c>
      <c r="O2800" s="133">
        <v>0</v>
      </c>
      <c r="P2800" s="127" t="s">
        <v>1369</v>
      </c>
    </row>
    <row r="2801" spans="1:16" ht="63.75">
      <c r="A2801" s="127">
        <v>287</v>
      </c>
      <c r="B2801" s="127"/>
      <c r="C2801" s="128" t="s">
        <v>791</v>
      </c>
      <c r="D2801" s="122">
        <v>42919</v>
      </c>
      <c r="E2801" s="123" t="s">
        <v>7034</v>
      </c>
      <c r="F2801" s="123" t="s">
        <v>11</v>
      </c>
      <c r="G2801" s="123">
        <v>484086</v>
      </c>
      <c r="H2801" s="127"/>
      <c r="I2801" s="131" t="s">
        <v>7035</v>
      </c>
      <c r="J2801" s="127"/>
      <c r="K2801" s="127"/>
      <c r="L2801" s="127"/>
      <c r="M2801" s="127"/>
      <c r="N2801" s="133">
        <v>50</v>
      </c>
      <c r="O2801" s="133">
        <v>0</v>
      </c>
      <c r="P2801" s="127" t="s">
        <v>1369</v>
      </c>
    </row>
    <row r="2802" spans="1:16" ht="63.75">
      <c r="A2802" s="127">
        <v>287</v>
      </c>
      <c r="B2802" s="127"/>
      <c r="C2802" s="128" t="s">
        <v>791</v>
      </c>
      <c r="D2802" s="122">
        <v>42919</v>
      </c>
      <c r="E2802" s="123" t="s">
        <v>7036</v>
      </c>
      <c r="F2802" s="123" t="s">
        <v>11</v>
      </c>
      <c r="G2802" s="123">
        <v>484087</v>
      </c>
      <c r="H2802" s="127"/>
      <c r="I2802" s="131" t="s">
        <v>7037</v>
      </c>
      <c r="J2802" s="127"/>
      <c r="K2802" s="127"/>
      <c r="L2802" s="127"/>
      <c r="M2802" s="127"/>
      <c r="N2802" s="133">
        <v>50</v>
      </c>
      <c r="O2802" s="133">
        <v>0</v>
      </c>
      <c r="P2802" s="127" t="s">
        <v>1369</v>
      </c>
    </row>
    <row r="2803" spans="1:16" ht="63.75">
      <c r="A2803" s="127">
        <v>35</v>
      </c>
      <c r="B2803" s="127"/>
      <c r="C2803" s="128" t="s">
        <v>697</v>
      </c>
      <c r="D2803" s="122">
        <v>42919</v>
      </c>
      <c r="E2803" s="123" t="s">
        <v>7038</v>
      </c>
      <c r="F2803" s="123" t="s">
        <v>1413</v>
      </c>
      <c r="G2803" s="123">
        <v>13954833</v>
      </c>
      <c r="H2803" s="127"/>
      <c r="I2803" s="131" t="s">
        <v>7039</v>
      </c>
      <c r="J2803" s="127"/>
      <c r="K2803" s="127"/>
      <c r="L2803" s="127"/>
      <c r="M2803" s="127"/>
      <c r="N2803" s="133">
        <v>1696</v>
      </c>
      <c r="O2803" s="133">
        <v>0</v>
      </c>
      <c r="P2803" s="127" t="s">
        <v>1369</v>
      </c>
    </row>
    <row r="2804" spans="1:16" ht="63.75">
      <c r="A2804" s="127">
        <v>35</v>
      </c>
      <c r="B2804" s="127"/>
      <c r="C2804" s="128" t="s">
        <v>697</v>
      </c>
      <c r="D2804" s="122">
        <v>42919</v>
      </c>
      <c r="E2804" s="123" t="s">
        <v>7040</v>
      </c>
      <c r="F2804" s="123" t="s">
        <v>1413</v>
      </c>
      <c r="G2804" s="123">
        <v>12834569</v>
      </c>
      <c r="H2804" s="127"/>
      <c r="I2804" s="131" t="s">
        <v>7041</v>
      </c>
      <c r="J2804" s="127"/>
      <c r="K2804" s="127"/>
      <c r="L2804" s="127"/>
      <c r="M2804" s="127"/>
      <c r="N2804" s="133">
        <v>6280</v>
      </c>
      <c r="O2804" s="133">
        <v>0</v>
      </c>
      <c r="P2804" s="127" t="s">
        <v>1369</v>
      </c>
    </row>
    <row r="2805" spans="1:16" ht="63.75">
      <c r="A2805" s="127" t="s">
        <v>623</v>
      </c>
      <c r="B2805" s="127"/>
      <c r="C2805" s="128" t="s">
        <v>716</v>
      </c>
      <c r="D2805" s="122">
        <v>42920</v>
      </c>
      <c r="E2805" s="123" t="s">
        <v>7042</v>
      </c>
      <c r="F2805" s="123" t="s">
        <v>1262</v>
      </c>
      <c r="G2805" s="123">
        <v>14017293</v>
      </c>
      <c r="H2805" s="127"/>
      <c r="I2805" s="131" t="s">
        <v>7043</v>
      </c>
      <c r="J2805" s="127"/>
      <c r="K2805" s="127"/>
      <c r="L2805" s="127"/>
      <c r="M2805" s="127"/>
      <c r="N2805" s="133">
        <v>0</v>
      </c>
      <c r="O2805" s="133">
        <v>19374.060000000001</v>
      </c>
      <c r="P2805" s="127" t="s">
        <v>1369</v>
      </c>
    </row>
    <row r="2806" spans="1:16" ht="76.5">
      <c r="A2806" s="127" t="s">
        <v>621</v>
      </c>
      <c r="B2806" s="127"/>
      <c r="C2806" s="128" t="s">
        <v>715</v>
      </c>
      <c r="D2806" s="122">
        <v>42920</v>
      </c>
      <c r="E2806" s="123" t="s">
        <v>7044</v>
      </c>
      <c r="F2806" s="123" t="s">
        <v>6</v>
      </c>
      <c r="G2806" s="123">
        <v>857325</v>
      </c>
      <c r="H2806" s="127"/>
      <c r="I2806" s="131" t="s">
        <v>7045</v>
      </c>
      <c r="J2806" s="127"/>
      <c r="K2806" s="127"/>
      <c r="L2806" s="127"/>
      <c r="M2806" s="127"/>
      <c r="N2806" s="133">
        <v>0</v>
      </c>
      <c r="O2806" s="133">
        <v>50000</v>
      </c>
      <c r="P2806" s="127" t="s">
        <v>1369</v>
      </c>
    </row>
    <row r="2807" spans="1:16" ht="63.75">
      <c r="A2807" s="127">
        <v>513</v>
      </c>
      <c r="B2807" s="127"/>
      <c r="C2807" s="128" t="s">
        <v>201</v>
      </c>
      <c r="D2807" s="122">
        <v>42920</v>
      </c>
      <c r="E2807" s="123" t="s">
        <v>7046</v>
      </c>
      <c r="F2807" s="123" t="s">
        <v>15</v>
      </c>
      <c r="G2807" s="123">
        <v>484526</v>
      </c>
      <c r="H2807" s="127"/>
      <c r="I2807" s="131" t="s">
        <v>7047</v>
      </c>
      <c r="J2807" s="127"/>
      <c r="K2807" s="127"/>
      <c r="L2807" s="127"/>
      <c r="M2807" s="127"/>
      <c r="N2807" s="133">
        <v>50</v>
      </c>
      <c r="O2807" s="133">
        <v>0</v>
      </c>
      <c r="P2807" s="127" t="s">
        <v>1369</v>
      </c>
    </row>
    <row r="2808" spans="1:16" ht="51">
      <c r="A2808" s="127">
        <v>513</v>
      </c>
      <c r="B2808" s="127"/>
      <c r="C2808" s="128" t="s">
        <v>201</v>
      </c>
      <c r="D2808" s="122">
        <v>42920</v>
      </c>
      <c r="E2808" s="123" t="s">
        <v>7048</v>
      </c>
      <c r="F2808" s="123" t="s">
        <v>15</v>
      </c>
      <c r="G2808" s="123">
        <v>484530</v>
      </c>
      <c r="H2808" s="127"/>
      <c r="I2808" s="131" t="s">
        <v>7049</v>
      </c>
      <c r="J2808" s="127"/>
      <c r="K2808" s="127"/>
      <c r="L2808" s="127"/>
      <c r="M2808" s="127"/>
      <c r="N2808" s="133">
        <v>50</v>
      </c>
      <c r="O2808" s="133">
        <v>0</v>
      </c>
      <c r="P2808" s="127" t="s">
        <v>1369</v>
      </c>
    </row>
    <row r="2809" spans="1:16" ht="63.75">
      <c r="A2809" s="127">
        <v>513</v>
      </c>
      <c r="B2809" s="127"/>
      <c r="C2809" s="128" t="s">
        <v>201</v>
      </c>
      <c r="D2809" s="122">
        <v>42920</v>
      </c>
      <c r="E2809" s="123" t="s">
        <v>7050</v>
      </c>
      <c r="F2809" s="123" t="s">
        <v>15</v>
      </c>
      <c r="G2809" s="123">
        <v>484532</v>
      </c>
      <c r="H2809" s="127"/>
      <c r="I2809" s="131" t="s">
        <v>7051</v>
      </c>
      <c r="J2809" s="127"/>
      <c r="K2809" s="127"/>
      <c r="L2809" s="127"/>
      <c r="M2809" s="127"/>
      <c r="N2809" s="133">
        <v>50</v>
      </c>
      <c r="O2809" s="133">
        <v>0</v>
      </c>
      <c r="P2809" s="127" t="s">
        <v>1369</v>
      </c>
    </row>
    <row r="2810" spans="1:16" ht="51">
      <c r="A2810" s="127" t="s">
        <v>621</v>
      </c>
      <c r="B2810" s="127"/>
      <c r="C2810" s="128" t="s">
        <v>715</v>
      </c>
      <c r="D2810" s="122">
        <v>42920</v>
      </c>
      <c r="E2810" s="123" t="s">
        <v>7052</v>
      </c>
      <c r="F2810" s="123" t="s">
        <v>20</v>
      </c>
      <c r="G2810" s="123">
        <v>9610</v>
      </c>
      <c r="H2810" s="127"/>
      <c r="I2810" s="131" t="s">
        <v>7053</v>
      </c>
      <c r="J2810" s="127"/>
      <c r="K2810" s="127"/>
      <c r="L2810" s="127"/>
      <c r="M2810" s="127"/>
      <c r="N2810" s="133">
        <v>112128101.52</v>
      </c>
      <c r="O2810" s="133">
        <v>0</v>
      </c>
      <c r="P2810" s="127" t="s">
        <v>1369</v>
      </c>
    </row>
    <row r="2811" spans="1:16" ht="63.75">
      <c r="A2811" s="127" t="s">
        <v>621</v>
      </c>
      <c r="B2811" s="127"/>
      <c r="C2811" s="128" t="s">
        <v>715</v>
      </c>
      <c r="D2811" s="122">
        <v>42920</v>
      </c>
      <c r="E2811" s="123" t="s">
        <v>7054</v>
      </c>
      <c r="F2811" s="123" t="s">
        <v>11</v>
      </c>
      <c r="G2811" s="123">
        <v>9610</v>
      </c>
      <c r="H2811" s="127"/>
      <c r="I2811" s="131" t="s">
        <v>7055</v>
      </c>
      <c r="J2811" s="127"/>
      <c r="K2811" s="127"/>
      <c r="L2811" s="127"/>
      <c r="M2811" s="127"/>
      <c r="N2811" s="133">
        <v>78539.67</v>
      </c>
      <c r="O2811" s="133">
        <v>0</v>
      </c>
      <c r="P2811" s="127" t="s">
        <v>1369</v>
      </c>
    </row>
    <row r="2812" spans="1:16" ht="63.75">
      <c r="A2812" s="127">
        <v>41</v>
      </c>
      <c r="B2812" s="127"/>
      <c r="C2812" s="128" t="s">
        <v>698</v>
      </c>
      <c r="D2812" s="122">
        <v>42921</v>
      </c>
      <c r="E2812" s="123" t="s">
        <v>7056</v>
      </c>
      <c r="F2812" s="123" t="s">
        <v>6</v>
      </c>
      <c r="G2812" s="123">
        <v>857600</v>
      </c>
      <c r="H2812" s="127"/>
      <c r="I2812" s="131" t="s">
        <v>7057</v>
      </c>
      <c r="J2812" s="127"/>
      <c r="K2812" s="127"/>
      <c r="L2812" s="127"/>
      <c r="M2812" s="127"/>
      <c r="N2812" s="133">
        <v>0</v>
      </c>
      <c r="O2812" s="133">
        <v>6000000</v>
      </c>
      <c r="P2812" s="127" t="s">
        <v>1369</v>
      </c>
    </row>
    <row r="2813" spans="1:16" ht="76.5">
      <c r="A2813" s="127" t="s">
        <v>621</v>
      </c>
      <c r="B2813" s="127"/>
      <c r="C2813" s="128" t="s">
        <v>715</v>
      </c>
      <c r="D2813" s="122">
        <v>42921</v>
      </c>
      <c r="E2813" s="123" t="s">
        <v>7058</v>
      </c>
      <c r="F2813" s="123" t="s">
        <v>6</v>
      </c>
      <c r="G2813" s="123">
        <v>857869</v>
      </c>
      <c r="H2813" s="127"/>
      <c r="I2813" s="131" t="s">
        <v>7059</v>
      </c>
      <c r="J2813" s="127"/>
      <c r="K2813" s="127"/>
      <c r="L2813" s="127"/>
      <c r="M2813" s="127"/>
      <c r="N2813" s="133">
        <v>0</v>
      </c>
      <c r="O2813" s="133">
        <v>50000</v>
      </c>
      <c r="P2813" s="127" t="s">
        <v>1369</v>
      </c>
    </row>
    <row r="2814" spans="1:16" ht="76.5">
      <c r="A2814" s="127">
        <v>20</v>
      </c>
      <c r="B2814" s="127"/>
      <c r="C2814" s="128" t="s">
        <v>694</v>
      </c>
      <c r="D2814" s="122">
        <v>42921</v>
      </c>
      <c r="E2814" s="123" t="s">
        <v>7060</v>
      </c>
      <c r="F2814" s="123" t="s">
        <v>11</v>
      </c>
      <c r="G2814" s="123">
        <v>892137</v>
      </c>
      <c r="H2814" s="127"/>
      <c r="I2814" s="131" t="s">
        <v>7061</v>
      </c>
      <c r="J2814" s="127"/>
      <c r="K2814" s="127"/>
      <c r="L2814" s="127"/>
      <c r="M2814" s="127"/>
      <c r="N2814" s="133">
        <v>1236.44</v>
      </c>
      <c r="O2814" s="133">
        <v>0</v>
      </c>
      <c r="P2814" s="127" t="s">
        <v>1369</v>
      </c>
    </row>
    <row r="2815" spans="1:16" ht="51">
      <c r="A2815" s="127">
        <v>117</v>
      </c>
      <c r="B2815" s="127"/>
      <c r="C2815" s="128" t="s">
        <v>723</v>
      </c>
      <c r="D2815" s="122">
        <v>42921</v>
      </c>
      <c r="E2815" s="123" t="s">
        <v>7062</v>
      </c>
      <c r="F2815" s="123" t="s">
        <v>11</v>
      </c>
      <c r="G2815" s="123">
        <v>892177</v>
      </c>
      <c r="H2815" s="127"/>
      <c r="I2815" s="131" t="s">
        <v>7063</v>
      </c>
      <c r="J2815" s="127"/>
      <c r="K2815" s="127"/>
      <c r="L2815" s="127"/>
      <c r="M2815" s="127"/>
      <c r="N2815" s="133">
        <v>50</v>
      </c>
      <c r="O2815" s="133">
        <v>0</v>
      </c>
      <c r="P2815" s="127" t="s">
        <v>1369</v>
      </c>
    </row>
    <row r="2816" spans="1:16" ht="76.5">
      <c r="A2816" s="127">
        <v>25</v>
      </c>
      <c r="B2816" s="127"/>
      <c r="C2816" s="128" t="s">
        <v>695</v>
      </c>
      <c r="D2816" s="122">
        <v>42921</v>
      </c>
      <c r="E2816" s="123" t="s">
        <v>7064</v>
      </c>
      <c r="F2816" s="123" t="s">
        <v>15</v>
      </c>
      <c r="G2816" s="123">
        <v>2623</v>
      </c>
      <c r="H2816" s="127"/>
      <c r="I2816" s="131" t="s">
        <v>7065</v>
      </c>
      <c r="J2816" s="127"/>
      <c r="K2816" s="127"/>
      <c r="L2816" s="127"/>
      <c r="M2816" s="127"/>
      <c r="N2816" s="133">
        <v>668.36</v>
      </c>
      <c r="O2816" s="133">
        <v>0</v>
      </c>
      <c r="P2816" s="127" t="s">
        <v>1369</v>
      </c>
    </row>
    <row r="2817" spans="1:16" ht="76.5">
      <c r="A2817" s="127">
        <v>25</v>
      </c>
      <c r="B2817" s="127"/>
      <c r="C2817" s="128" t="s">
        <v>695</v>
      </c>
      <c r="D2817" s="122">
        <v>42921</v>
      </c>
      <c r="E2817" s="123" t="s">
        <v>7066</v>
      </c>
      <c r="F2817" s="123" t="s">
        <v>15</v>
      </c>
      <c r="G2817" s="123">
        <v>2621</v>
      </c>
      <c r="H2817" s="127"/>
      <c r="I2817" s="131" t="s">
        <v>7067</v>
      </c>
      <c r="J2817" s="127"/>
      <c r="K2817" s="127"/>
      <c r="L2817" s="127"/>
      <c r="M2817" s="127"/>
      <c r="N2817" s="133">
        <v>271.85000000000002</v>
      </c>
      <c r="O2817" s="133">
        <v>0</v>
      </c>
      <c r="P2817" s="127" t="s">
        <v>1369</v>
      </c>
    </row>
    <row r="2818" spans="1:16" ht="89.25">
      <c r="A2818" s="127">
        <v>25</v>
      </c>
      <c r="B2818" s="127"/>
      <c r="C2818" s="128" t="s">
        <v>695</v>
      </c>
      <c r="D2818" s="122">
        <v>42921</v>
      </c>
      <c r="E2818" s="123" t="s">
        <v>7068</v>
      </c>
      <c r="F2818" s="123" t="s">
        <v>15</v>
      </c>
      <c r="G2818" s="123">
        <v>2622</v>
      </c>
      <c r="H2818" s="127"/>
      <c r="I2818" s="131" t="s">
        <v>7069</v>
      </c>
      <c r="J2818" s="127"/>
      <c r="K2818" s="127"/>
      <c r="L2818" s="127"/>
      <c r="M2818" s="127"/>
      <c r="N2818" s="133">
        <v>3349.66</v>
      </c>
      <c r="O2818" s="133">
        <v>0</v>
      </c>
      <c r="P2818" s="127" t="s">
        <v>1369</v>
      </c>
    </row>
    <row r="2819" spans="1:16" ht="76.5">
      <c r="A2819" s="127" t="s">
        <v>620</v>
      </c>
      <c r="B2819" s="127"/>
      <c r="C2819" s="128" t="s">
        <v>714</v>
      </c>
      <c r="D2819" s="122">
        <v>42921</v>
      </c>
      <c r="E2819" s="123" t="s">
        <v>7070</v>
      </c>
      <c r="F2819" s="123" t="s">
        <v>15</v>
      </c>
      <c r="G2819" s="123">
        <v>2634</v>
      </c>
      <c r="H2819" s="127"/>
      <c r="I2819" s="131" t="s">
        <v>7071</v>
      </c>
      <c r="J2819" s="127"/>
      <c r="K2819" s="127"/>
      <c r="L2819" s="127"/>
      <c r="M2819" s="127"/>
      <c r="N2819" s="133">
        <v>272.68</v>
      </c>
      <c r="O2819" s="133">
        <v>0</v>
      </c>
      <c r="P2819" s="127" t="s">
        <v>1369</v>
      </c>
    </row>
    <row r="2820" spans="1:16" ht="51">
      <c r="A2820" s="127">
        <v>513</v>
      </c>
      <c r="B2820" s="127"/>
      <c r="C2820" s="128" t="s">
        <v>201</v>
      </c>
      <c r="D2820" s="122">
        <v>42921</v>
      </c>
      <c r="E2820" s="123" t="s">
        <v>7072</v>
      </c>
      <c r="F2820" s="123" t="s">
        <v>15</v>
      </c>
      <c r="G2820" s="123">
        <v>485641</v>
      </c>
      <c r="H2820" s="127"/>
      <c r="I2820" s="131" t="s">
        <v>7073</v>
      </c>
      <c r="J2820" s="127"/>
      <c r="K2820" s="127"/>
      <c r="L2820" s="127"/>
      <c r="M2820" s="127"/>
      <c r="N2820" s="133">
        <v>50</v>
      </c>
      <c r="O2820" s="133">
        <v>0</v>
      </c>
      <c r="P2820" s="127" t="s">
        <v>1369</v>
      </c>
    </row>
    <row r="2821" spans="1:16" ht="63.75">
      <c r="A2821" s="127">
        <v>16</v>
      </c>
      <c r="B2821" s="127"/>
      <c r="C2821" s="128" t="s">
        <v>693</v>
      </c>
      <c r="D2821" s="122">
        <v>42921</v>
      </c>
      <c r="E2821" s="123" t="s">
        <v>7074</v>
      </c>
      <c r="F2821" s="123" t="s">
        <v>1263</v>
      </c>
      <c r="G2821" s="123">
        <v>2609</v>
      </c>
      <c r="H2821" s="127"/>
      <c r="I2821" s="131" t="s">
        <v>7075</v>
      </c>
      <c r="J2821" s="127"/>
      <c r="K2821" s="127"/>
      <c r="L2821" s="127"/>
      <c r="M2821" s="127"/>
      <c r="N2821" s="133">
        <v>114.05</v>
      </c>
      <c r="O2821" s="133">
        <v>0</v>
      </c>
      <c r="P2821" s="127" t="s">
        <v>1369</v>
      </c>
    </row>
    <row r="2822" spans="1:16" ht="51">
      <c r="A2822" s="127">
        <v>16</v>
      </c>
      <c r="B2822" s="127"/>
      <c r="C2822" s="128" t="s">
        <v>693</v>
      </c>
      <c r="D2822" s="122">
        <v>42921</v>
      </c>
      <c r="E2822" s="123" t="s">
        <v>7076</v>
      </c>
      <c r="F2822" s="123" t="s">
        <v>15</v>
      </c>
      <c r="G2822" s="123">
        <v>2609</v>
      </c>
      <c r="H2822" s="127"/>
      <c r="I2822" s="131" t="s">
        <v>7077</v>
      </c>
      <c r="J2822" s="127"/>
      <c r="K2822" s="127"/>
      <c r="L2822" s="127"/>
      <c r="M2822" s="127"/>
      <c r="N2822" s="133">
        <v>273.16000000000003</v>
      </c>
      <c r="O2822" s="133">
        <v>0</v>
      </c>
      <c r="P2822" s="127" t="s">
        <v>1369</v>
      </c>
    </row>
    <row r="2823" spans="1:16" ht="51">
      <c r="A2823" s="127">
        <v>513</v>
      </c>
      <c r="B2823" s="127"/>
      <c r="C2823" s="128" t="s">
        <v>201</v>
      </c>
      <c r="D2823" s="122">
        <v>42921</v>
      </c>
      <c r="E2823" s="123" t="s">
        <v>7078</v>
      </c>
      <c r="F2823" s="123" t="s">
        <v>15</v>
      </c>
      <c r="G2823" s="123">
        <v>485952</v>
      </c>
      <c r="H2823" s="127"/>
      <c r="I2823" s="131" t="s">
        <v>2014</v>
      </c>
      <c r="J2823" s="127"/>
      <c r="K2823" s="127"/>
      <c r="L2823" s="127"/>
      <c r="M2823" s="127"/>
      <c r="N2823" s="133">
        <v>50</v>
      </c>
      <c r="O2823" s="133">
        <v>0</v>
      </c>
      <c r="P2823" s="127" t="s">
        <v>1369</v>
      </c>
    </row>
    <row r="2824" spans="1:16" ht="51">
      <c r="A2824" s="127">
        <v>513</v>
      </c>
      <c r="B2824" s="127"/>
      <c r="C2824" s="128" t="s">
        <v>201</v>
      </c>
      <c r="D2824" s="122">
        <v>42921</v>
      </c>
      <c r="E2824" s="123" t="s">
        <v>7079</v>
      </c>
      <c r="F2824" s="123" t="s">
        <v>15</v>
      </c>
      <c r="G2824" s="123">
        <v>485958</v>
      </c>
      <c r="H2824" s="127"/>
      <c r="I2824" s="131" t="s">
        <v>7080</v>
      </c>
      <c r="J2824" s="127"/>
      <c r="K2824" s="127"/>
      <c r="L2824" s="127"/>
      <c r="M2824" s="127"/>
      <c r="N2824" s="133">
        <v>50</v>
      </c>
      <c r="O2824" s="133">
        <v>0</v>
      </c>
      <c r="P2824" s="127" t="s">
        <v>1369</v>
      </c>
    </row>
    <row r="2825" spans="1:16" ht="51">
      <c r="A2825" s="127">
        <v>513</v>
      </c>
      <c r="B2825" s="127"/>
      <c r="C2825" s="128" t="s">
        <v>201</v>
      </c>
      <c r="D2825" s="122">
        <v>42921</v>
      </c>
      <c r="E2825" s="123" t="s">
        <v>7081</v>
      </c>
      <c r="F2825" s="123" t="s">
        <v>15</v>
      </c>
      <c r="G2825" s="123">
        <v>486082</v>
      </c>
      <c r="H2825" s="127"/>
      <c r="I2825" s="131" t="s">
        <v>7082</v>
      </c>
      <c r="J2825" s="127"/>
      <c r="K2825" s="127"/>
      <c r="L2825" s="127"/>
      <c r="M2825" s="127"/>
      <c r="N2825" s="133">
        <v>50</v>
      </c>
      <c r="O2825" s="133">
        <v>0</v>
      </c>
      <c r="P2825" s="127" t="s">
        <v>1369</v>
      </c>
    </row>
    <row r="2826" spans="1:16" ht="76.5">
      <c r="A2826" s="127" t="s">
        <v>620</v>
      </c>
      <c r="B2826" s="127"/>
      <c r="C2826" s="128" t="s">
        <v>714</v>
      </c>
      <c r="D2826" s="122">
        <v>42921</v>
      </c>
      <c r="E2826" s="123" t="s">
        <v>7083</v>
      </c>
      <c r="F2826" s="123" t="s">
        <v>15</v>
      </c>
      <c r="G2826" s="123">
        <v>2633</v>
      </c>
      <c r="H2826" s="127"/>
      <c r="I2826" s="131" t="s">
        <v>7084</v>
      </c>
      <c r="J2826" s="127"/>
      <c r="K2826" s="127"/>
      <c r="L2826" s="127"/>
      <c r="M2826" s="127"/>
      <c r="N2826" s="133">
        <v>412.48</v>
      </c>
      <c r="O2826" s="133">
        <v>0</v>
      </c>
      <c r="P2826" s="127" t="s">
        <v>1369</v>
      </c>
    </row>
    <row r="2827" spans="1:16" ht="89.25">
      <c r="A2827" s="127" t="s">
        <v>620</v>
      </c>
      <c r="B2827" s="127"/>
      <c r="C2827" s="128" t="s">
        <v>714</v>
      </c>
      <c r="D2827" s="122">
        <v>42921</v>
      </c>
      <c r="E2827" s="123" t="s">
        <v>7085</v>
      </c>
      <c r="F2827" s="123" t="s">
        <v>15</v>
      </c>
      <c r="G2827" s="123">
        <v>2636</v>
      </c>
      <c r="H2827" s="127"/>
      <c r="I2827" s="131" t="s">
        <v>7086</v>
      </c>
      <c r="J2827" s="127"/>
      <c r="K2827" s="127"/>
      <c r="L2827" s="127"/>
      <c r="M2827" s="127"/>
      <c r="N2827" s="133">
        <v>475.8</v>
      </c>
      <c r="O2827" s="133">
        <v>0</v>
      </c>
      <c r="P2827" s="127" t="s">
        <v>1369</v>
      </c>
    </row>
    <row r="2828" spans="1:16" ht="76.5">
      <c r="A2828" s="127" t="s">
        <v>620</v>
      </c>
      <c r="B2828" s="127"/>
      <c r="C2828" s="128" t="s">
        <v>714</v>
      </c>
      <c r="D2828" s="122">
        <v>42921</v>
      </c>
      <c r="E2828" s="123" t="s">
        <v>7087</v>
      </c>
      <c r="F2828" s="123" t="s">
        <v>15</v>
      </c>
      <c r="G2828" s="123">
        <v>2635</v>
      </c>
      <c r="H2828" s="127"/>
      <c r="I2828" s="131" t="s">
        <v>7088</v>
      </c>
      <c r="J2828" s="127"/>
      <c r="K2828" s="127"/>
      <c r="L2828" s="127"/>
      <c r="M2828" s="127"/>
      <c r="N2828" s="133">
        <v>272.68</v>
      </c>
      <c r="O2828" s="133">
        <v>0</v>
      </c>
      <c r="P2828" s="127" t="s">
        <v>1369</v>
      </c>
    </row>
    <row r="2829" spans="1:16" ht="51">
      <c r="A2829" s="127">
        <v>513</v>
      </c>
      <c r="B2829" s="127"/>
      <c r="C2829" s="128" t="s">
        <v>201</v>
      </c>
      <c r="D2829" s="122">
        <v>42921</v>
      </c>
      <c r="E2829" s="123" t="s">
        <v>7089</v>
      </c>
      <c r="F2829" s="123" t="s">
        <v>15</v>
      </c>
      <c r="G2829" s="123">
        <v>486676</v>
      </c>
      <c r="H2829" s="127"/>
      <c r="I2829" s="131" t="s">
        <v>5826</v>
      </c>
      <c r="J2829" s="127"/>
      <c r="K2829" s="127"/>
      <c r="L2829" s="127"/>
      <c r="M2829" s="127"/>
      <c r="N2829" s="133">
        <v>50</v>
      </c>
      <c r="O2829" s="133">
        <v>0</v>
      </c>
      <c r="P2829" s="127" t="s">
        <v>1369</v>
      </c>
    </row>
    <row r="2830" spans="1:16" ht="51">
      <c r="A2830" s="127">
        <v>513</v>
      </c>
      <c r="B2830" s="127"/>
      <c r="C2830" s="128" t="s">
        <v>201</v>
      </c>
      <c r="D2830" s="122">
        <v>42921</v>
      </c>
      <c r="E2830" s="123" t="s">
        <v>7090</v>
      </c>
      <c r="F2830" s="123" t="s">
        <v>15</v>
      </c>
      <c r="G2830" s="123">
        <v>486678</v>
      </c>
      <c r="H2830" s="127"/>
      <c r="I2830" s="131" t="s">
        <v>7091</v>
      </c>
      <c r="J2830" s="127"/>
      <c r="K2830" s="127"/>
      <c r="L2830" s="127"/>
      <c r="M2830" s="127"/>
      <c r="N2830" s="133">
        <v>50</v>
      </c>
      <c r="O2830" s="133">
        <v>0</v>
      </c>
      <c r="P2830" s="127" t="s">
        <v>1369</v>
      </c>
    </row>
    <row r="2831" spans="1:16" ht="38.25">
      <c r="A2831" s="127">
        <v>373</v>
      </c>
      <c r="B2831" s="127"/>
      <c r="C2831" s="128" t="s">
        <v>1275</v>
      </c>
      <c r="D2831" s="122">
        <v>42922</v>
      </c>
      <c r="E2831" s="123" t="s">
        <v>7092</v>
      </c>
      <c r="F2831" s="123" t="s">
        <v>1413</v>
      </c>
      <c r="G2831" s="123">
        <v>14047223</v>
      </c>
      <c r="H2831" s="127"/>
      <c r="I2831" s="131" t="s">
        <v>7093</v>
      </c>
      <c r="J2831" s="127"/>
      <c r="K2831" s="127"/>
      <c r="L2831" s="127"/>
      <c r="M2831" s="127"/>
      <c r="N2831" s="133">
        <v>0</v>
      </c>
      <c r="O2831" s="133">
        <v>1069256.1200000001</v>
      </c>
      <c r="P2831" s="127" t="s">
        <v>1369</v>
      </c>
    </row>
    <row r="2832" spans="1:16" ht="38.25">
      <c r="A2832" s="127">
        <v>373</v>
      </c>
      <c r="B2832" s="127"/>
      <c r="C2832" s="128" t="s">
        <v>1275</v>
      </c>
      <c r="D2832" s="122">
        <v>42922</v>
      </c>
      <c r="E2832" s="123" t="s">
        <v>7094</v>
      </c>
      <c r="F2832" s="123" t="s">
        <v>1413</v>
      </c>
      <c r="G2832" s="123">
        <v>14047273</v>
      </c>
      <c r="H2832" s="127"/>
      <c r="I2832" s="131" t="s">
        <v>7095</v>
      </c>
      <c r="J2832" s="127"/>
      <c r="K2832" s="127"/>
      <c r="L2832" s="127"/>
      <c r="M2832" s="127"/>
      <c r="N2832" s="133">
        <v>0</v>
      </c>
      <c r="O2832" s="133">
        <v>2487802.58</v>
      </c>
      <c r="P2832" s="127" t="s">
        <v>1369</v>
      </c>
    </row>
    <row r="2833" spans="1:16" ht="76.5">
      <c r="A2833" s="127" t="s">
        <v>621</v>
      </c>
      <c r="B2833" s="127"/>
      <c r="C2833" s="128" t="s">
        <v>715</v>
      </c>
      <c r="D2833" s="122">
        <v>42922</v>
      </c>
      <c r="E2833" s="123" t="s">
        <v>7096</v>
      </c>
      <c r="F2833" s="123" t="s">
        <v>6</v>
      </c>
      <c r="G2833" s="123">
        <v>858310</v>
      </c>
      <c r="H2833" s="127"/>
      <c r="I2833" s="131" t="s">
        <v>7097</v>
      </c>
      <c r="J2833" s="127"/>
      <c r="K2833" s="127"/>
      <c r="L2833" s="127"/>
      <c r="M2833" s="127"/>
      <c r="N2833" s="133">
        <v>0</v>
      </c>
      <c r="O2833" s="133">
        <v>140000</v>
      </c>
      <c r="P2833" s="127" t="s">
        <v>1369</v>
      </c>
    </row>
    <row r="2834" spans="1:16" ht="38.25">
      <c r="A2834" s="127">
        <v>117</v>
      </c>
      <c r="B2834" s="127"/>
      <c r="C2834" s="128" t="s">
        <v>723</v>
      </c>
      <c r="D2834" s="122">
        <v>42922</v>
      </c>
      <c r="E2834" s="123" t="s">
        <v>7098</v>
      </c>
      <c r="F2834" s="123" t="s">
        <v>11</v>
      </c>
      <c r="G2834" s="123">
        <v>892213</v>
      </c>
      <c r="H2834" s="127"/>
      <c r="I2834" s="131" t="s">
        <v>7099</v>
      </c>
      <c r="J2834" s="127"/>
      <c r="K2834" s="127"/>
      <c r="L2834" s="127"/>
      <c r="M2834" s="127"/>
      <c r="N2834" s="133">
        <v>50</v>
      </c>
      <c r="O2834" s="133">
        <v>0</v>
      </c>
      <c r="P2834" s="127" t="s">
        <v>1369</v>
      </c>
    </row>
    <row r="2835" spans="1:16" ht="76.5">
      <c r="A2835" s="127">
        <v>291</v>
      </c>
      <c r="B2835" s="127"/>
      <c r="C2835" s="128" t="s">
        <v>795</v>
      </c>
      <c r="D2835" s="122">
        <v>42922</v>
      </c>
      <c r="E2835" s="123" t="s">
        <v>7100</v>
      </c>
      <c r="F2835" s="123" t="s">
        <v>13</v>
      </c>
      <c r="G2835" s="123">
        <v>892227</v>
      </c>
      <c r="H2835" s="127"/>
      <c r="I2835" s="131" t="s">
        <v>7101</v>
      </c>
      <c r="J2835" s="127"/>
      <c r="K2835" s="127"/>
      <c r="L2835" s="127"/>
      <c r="M2835" s="127"/>
      <c r="N2835" s="133">
        <v>1075.79</v>
      </c>
      <c r="O2835" s="133">
        <v>0</v>
      </c>
      <c r="P2835" s="127" t="s">
        <v>1369</v>
      </c>
    </row>
    <row r="2836" spans="1:16" ht="76.5">
      <c r="A2836" s="127">
        <v>291</v>
      </c>
      <c r="B2836" s="127"/>
      <c r="C2836" s="128" t="s">
        <v>795</v>
      </c>
      <c r="D2836" s="122">
        <v>42922</v>
      </c>
      <c r="E2836" s="123" t="s">
        <v>7102</v>
      </c>
      <c r="F2836" s="123" t="s">
        <v>11</v>
      </c>
      <c r="G2836" s="123">
        <v>892227</v>
      </c>
      <c r="H2836" s="127"/>
      <c r="I2836" s="131" t="s">
        <v>7103</v>
      </c>
      <c r="J2836" s="127"/>
      <c r="K2836" s="127"/>
      <c r="L2836" s="127"/>
      <c r="M2836" s="127"/>
      <c r="N2836" s="133">
        <v>50</v>
      </c>
      <c r="O2836" s="133">
        <v>0</v>
      </c>
      <c r="P2836" s="127" t="s">
        <v>1369</v>
      </c>
    </row>
    <row r="2837" spans="1:16" ht="76.5">
      <c r="A2837" s="127">
        <v>513</v>
      </c>
      <c r="B2837" s="127"/>
      <c r="C2837" s="128" t="s">
        <v>201</v>
      </c>
      <c r="D2837" s="122">
        <v>42922</v>
      </c>
      <c r="E2837" s="123" t="s">
        <v>7104</v>
      </c>
      <c r="F2837" s="123" t="s">
        <v>15</v>
      </c>
      <c r="G2837" s="123">
        <v>2652</v>
      </c>
      <c r="H2837" s="127"/>
      <c r="I2837" s="131" t="s">
        <v>7105</v>
      </c>
      <c r="J2837" s="127"/>
      <c r="K2837" s="127"/>
      <c r="L2837" s="127"/>
      <c r="M2837" s="127"/>
      <c r="N2837" s="133">
        <v>4412.07</v>
      </c>
      <c r="O2837" s="133">
        <v>0</v>
      </c>
      <c r="P2837" s="127" t="s">
        <v>1369</v>
      </c>
    </row>
    <row r="2838" spans="1:16" ht="76.5">
      <c r="A2838" s="127">
        <v>25</v>
      </c>
      <c r="B2838" s="127"/>
      <c r="C2838" s="128" t="s">
        <v>695</v>
      </c>
      <c r="D2838" s="122">
        <v>42922</v>
      </c>
      <c r="E2838" s="123" t="s">
        <v>7106</v>
      </c>
      <c r="F2838" s="123" t="s">
        <v>15</v>
      </c>
      <c r="G2838" s="123">
        <v>2656</v>
      </c>
      <c r="H2838" s="127"/>
      <c r="I2838" s="131" t="s">
        <v>7107</v>
      </c>
      <c r="J2838" s="127"/>
      <c r="K2838" s="127"/>
      <c r="L2838" s="127"/>
      <c r="M2838" s="127"/>
      <c r="N2838" s="133">
        <v>348.96</v>
      </c>
      <c r="O2838" s="133">
        <v>0</v>
      </c>
      <c r="P2838" s="127" t="s">
        <v>1369</v>
      </c>
    </row>
    <row r="2839" spans="1:16" ht="76.5">
      <c r="A2839" s="127" t="s">
        <v>620</v>
      </c>
      <c r="B2839" s="127"/>
      <c r="C2839" s="128" t="s">
        <v>714</v>
      </c>
      <c r="D2839" s="122">
        <v>42922</v>
      </c>
      <c r="E2839" s="123" t="s">
        <v>7108</v>
      </c>
      <c r="F2839" s="123" t="s">
        <v>15</v>
      </c>
      <c r="G2839" s="123">
        <v>2644</v>
      </c>
      <c r="H2839" s="127"/>
      <c r="I2839" s="131" t="s">
        <v>7109</v>
      </c>
      <c r="J2839" s="127"/>
      <c r="K2839" s="127"/>
      <c r="L2839" s="127"/>
      <c r="M2839" s="127"/>
      <c r="N2839" s="133">
        <v>2346.38</v>
      </c>
      <c r="O2839" s="133">
        <v>0</v>
      </c>
      <c r="P2839" s="127" t="s">
        <v>1369</v>
      </c>
    </row>
    <row r="2840" spans="1:16" ht="76.5">
      <c r="A2840" s="127">
        <v>25</v>
      </c>
      <c r="B2840" s="127"/>
      <c r="C2840" s="128" t="s">
        <v>695</v>
      </c>
      <c r="D2840" s="122">
        <v>42922</v>
      </c>
      <c r="E2840" s="123" t="s">
        <v>7110</v>
      </c>
      <c r="F2840" s="123" t="s">
        <v>15</v>
      </c>
      <c r="G2840" s="123">
        <v>2654</v>
      </c>
      <c r="H2840" s="127"/>
      <c r="I2840" s="131" t="s">
        <v>7111</v>
      </c>
      <c r="J2840" s="127"/>
      <c r="K2840" s="127"/>
      <c r="L2840" s="127"/>
      <c r="M2840" s="127"/>
      <c r="N2840" s="133">
        <v>468.67</v>
      </c>
      <c r="O2840" s="133">
        <v>0</v>
      </c>
      <c r="P2840" s="127" t="s">
        <v>1369</v>
      </c>
    </row>
    <row r="2841" spans="1:16" ht="76.5">
      <c r="A2841" s="127">
        <v>25</v>
      </c>
      <c r="B2841" s="127"/>
      <c r="C2841" s="128" t="s">
        <v>695</v>
      </c>
      <c r="D2841" s="122">
        <v>42922</v>
      </c>
      <c r="E2841" s="123" t="s">
        <v>7112</v>
      </c>
      <c r="F2841" s="123" t="s">
        <v>15</v>
      </c>
      <c r="G2841" s="123">
        <v>2655</v>
      </c>
      <c r="H2841" s="127"/>
      <c r="I2841" s="131" t="s">
        <v>7113</v>
      </c>
      <c r="J2841" s="127"/>
      <c r="K2841" s="127"/>
      <c r="L2841" s="127"/>
      <c r="M2841" s="127"/>
      <c r="N2841" s="133">
        <v>415.09</v>
      </c>
      <c r="O2841" s="133">
        <v>0</v>
      </c>
      <c r="P2841" s="127" t="s">
        <v>1369</v>
      </c>
    </row>
    <row r="2842" spans="1:16" ht="63.75">
      <c r="A2842" s="127">
        <v>291</v>
      </c>
      <c r="B2842" s="127"/>
      <c r="C2842" s="128" t="s">
        <v>795</v>
      </c>
      <c r="D2842" s="122">
        <v>42922</v>
      </c>
      <c r="E2842" s="123" t="s">
        <v>7114</v>
      </c>
      <c r="F2842" s="123" t="s">
        <v>11</v>
      </c>
      <c r="G2842" s="123">
        <v>487736</v>
      </c>
      <c r="H2842" s="127"/>
      <c r="I2842" s="131" t="s">
        <v>7115</v>
      </c>
      <c r="J2842" s="127"/>
      <c r="K2842" s="127"/>
      <c r="L2842" s="127"/>
      <c r="M2842" s="127"/>
      <c r="N2842" s="133">
        <v>50</v>
      </c>
      <c r="O2842" s="133">
        <v>0</v>
      </c>
      <c r="P2842" s="127" t="s">
        <v>1369</v>
      </c>
    </row>
    <row r="2843" spans="1:16" ht="63.75">
      <c r="A2843" s="127">
        <v>291</v>
      </c>
      <c r="B2843" s="127"/>
      <c r="C2843" s="128" t="s">
        <v>795</v>
      </c>
      <c r="D2843" s="122">
        <v>42922</v>
      </c>
      <c r="E2843" s="123" t="s">
        <v>7116</v>
      </c>
      <c r="F2843" s="123" t="s">
        <v>11</v>
      </c>
      <c r="G2843" s="123">
        <v>487737</v>
      </c>
      <c r="H2843" s="127"/>
      <c r="I2843" s="131" t="s">
        <v>7117</v>
      </c>
      <c r="J2843" s="127"/>
      <c r="K2843" s="127"/>
      <c r="L2843" s="127"/>
      <c r="M2843" s="127"/>
      <c r="N2843" s="133">
        <v>50</v>
      </c>
      <c r="O2843" s="133">
        <v>0</v>
      </c>
      <c r="P2843" s="127" t="s">
        <v>1369</v>
      </c>
    </row>
    <row r="2844" spans="1:16" ht="51">
      <c r="A2844" s="127">
        <v>513</v>
      </c>
      <c r="B2844" s="127"/>
      <c r="C2844" s="128" t="s">
        <v>201</v>
      </c>
      <c r="D2844" s="122">
        <v>42922</v>
      </c>
      <c r="E2844" s="123" t="s">
        <v>7118</v>
      </c>
      <c r="F2844" s="123" t="s">
        <v>15</v>
      </c>
      <c r="G2844" s="123">
        <v>487868</v>
      </c>
      <c r="H2844" s="127"/>
      <c r="I2844" s="131" t="s">
        <v>7119</v>
      </c>
      <c r="J2844" s="127"/>
      <c r="K2844" s="127"/>
      <c r="L2844" s="127"/>
      <c r="M2844" s="127"/>
      <c r="N2844" s="133">
        <v>50</v>
      </c>
      <c r="O2844" s="133">
        <v>0</v>
      </c>
      <c r="P2844" s="127" t="s">
        <v>1369</v>
      </c>
    </row>
    <row r="2845" spans="1:16" ht="76.5">
      <c r="A2845" s="127" t="s">
        <v>621</v>
      </c>
      <c r="B2845" s="127"/>
      <c r="C2845" s="128" t="s">
        <v>715</v>
      </c>
      <c r="D2845" s="122">
        <v>42923</v>
      </c>
      <c r="E2845" s="123" t="s">
        <v>7120</v>
      </c>
      <c r="F2845" s="123" t="s">
        <v>6</v>
      </c>
      <c r="G2845" s="123">
        <v>858907</v>
      </c>
      <c r="H2845" s="127"/>
      <c r="I2845" s="131" t="s">
        <v>7121</v>
      </c>
      <c r="J2845" s="127"/>
      <c r="K2845" s="127"/>
      <c r="L2845" s="127"/>
      <c r="M2845" s="127"/>
      <c r="N2845" s="133">
        <v>0</v>
      </c>
      <c r="O2845" s="133">
        <v>117000</v>
      </c>
      <c r="P2845" s="127" t="s">
        <v>1369</v>
      </c>
    </row>
    <row r="2846" spans="1:16" ht="89.25">
      <c r="A2846" s="127">
        <v>87</v>
      </c>
      <c r="B2846" s="127"/>
      <c r="C2846" s="128" t="s">
        <v>712</v>
      </c>
      <c r="D2846" s="122">
        <v>42923</v>
      </c>
      <c r="E2846" s="123" t="s">
        <v>7122</v>
      </c>
      <c r="F2846" s="123" t="s">
        <v>11</v>
      </c>
      <c r="G2846" s="123">
        <v>892336</v>
      </c>
      <c r="H2846" s="127"/>
      <c r="I2846" s="131" t="s">
        <v>7123</v>
      </c>
      <c r="J2846" s="127"/>
      <c r="K2846" s="127"/>
      <c r="L2846" s="127"/>
      <c r="M2846" s="127"/>
      <c r="N2846" s="133">
        <v>1007.79</v>
      </c>
      <c r="O2846" s="133">
        <v>0</v>
      </c>
      <c r="P2846" s="127" t="s">
        <v>1369</v>
      </c>
    </row>
    <row r="2847" spans="1:16" ht="63.75">
      <c r="A2847" s="127" t="s">
        <v>621</v>
      </c>
      <c r="B2847" s="127"/>
      <c r="C2847" s="128" t="s">
        <v>715</v>
      </c>
      <c r="D2847" s="122">
        <v>42923</v>
      </c>
      <c r="E2847" s="123" t="s">
        <v>7124</v>
      </c>
      <c r="F2847" s="123" t="s">
        <v>11</v>
      </c>
      <c r="G2847" s="123">
        <v>488389</v>
      </c>
      <c r="H2847" s="127"/>
      <c r="I2847" s="131" t="s">
        <v>7125</v>
      </c>
      <c r="J2847" s="127"/>
      <c r="K2847" s="127"/>
      <c r="L2847" s="127"/>
      <c r="M2847" s="127"/>
      <c r="N2847" s="133">
        <v>8966.6299999999992</v>
      </c>
      <c r="O2847" s="133">
        <v>0</v>
      </c>
      <c r="P2847" s="127" t="s">
        <v>1369</v>
      </c>
    </row>
    <row r="2848" spans="1:16" ht="76.5">
      <c r="A2848" s="127" t="s">
        <v>620</v>
      </c>
      <c r="B2848" s="127"/>
      <c r="C2848" s="128" t="s">
        <v>714</v>
      </c>
      <c r="D2848" s="122">
        <v>42923</v>
      </c>
      <c r="E2848" s="123" t="s">
        <v>7126</v>
      </c>
      <c r="F2848" s="123" t="s">
        <v>15</v>
      </c>
      <c r="G2848" s="123">
        <v>2646</v>
      </c>
      <c r="H2848" s="127"/>
      <c r="I2848" s="131" t="s">
        <v>7127</v>
      </c>
      <c r="J2848" s="127"/>
      <c r="K2848" s="127"/>
      <c r="L2848" s="127"/>
      <c r="M2848" s="127"/>
      <c r="N2848" s="133">
        <v>278.64</v>
      </c>
      <c r="O2848" s="133">
        <v>0</v>
      </c>
      <c r="P2848" s="127" t="s">
        <v>1369</v>
      </c>
    </row>
    <row r="2849" spans="1:16" ht="89.25">
      <c r="A2849" s="127" t="s">
        <v>620</v>
      </c>
      <c r="B2849" s="127"/>
      <c r="C2849" s="128" t="s">
        <v>714</v>
      </c>
      <c r="D2849" s="122">
        <v>42923</v>
      </c>
      <c r="E2849" s="123" t="s">
        <v>7128</v>
      </c>
      <c r="F2849" s="123" t="s">
        <v>15</v>
      </c>
      <c r="G2849" s="123">
        <v>2648</v>
      </c>
      <c r="H2849" s="127"/>
      <c r="I2849" s="131" t="s">
        <v>7129</v>
      </c>
      <c r="J2849" s="127"/>
      <c r="K2849" s="127"/>
      <c r="L2849" s="127"/>
      <c r="M2849" s="127"/>
      <c r="N2849" s="133">
        <v>395.33</v>
      </c>
      <c r="O2849" s="133">
        <v>0</v>
      </c>
      <c r="P2849" s="127" t="s">
        <v>1369</v>
      </c>
    </row>
    <row r="2850" spans="1:16" ht="76.5">
      <c r="A2850" s="127">
        <v>35</v>
      </c>
      <c r="B2850" s="127"/>
      <c r="C2850" s="128" t="s">
        <v>697</v>
      </c>
      <c r="D2850" s="122">
        <v>42923</v>
      </c>
      <c r="E2850" s="123" t="s">
        <v>7130</v>
      </c>
      <c r="F2850" s="123" t="s">
        <v>15</v>
      </c>
      <c r="G2850" s="123">
        <v>2658</v>
      </c>
      <c r="H2850" s="127"/>
      <c r="I2850" s="131" t="s">
        <v>7131</v>
      </c>
      <c r="J2850" s="127"/>
      <c r="K2850" s="127"/>
      <c r="L2850" s="127"/>
      <c r="M2850" s="127"/>
      <c r="N2850" s="133">
        <v>304.3</v>
      </c>
      <c r="O2850" s="133">
        <v>0</v>
      </c>
      <c r="P2850" s="127" t="s">
        <v>1369</v>
      </c>
    </row>
    <row r="2851" spans="1:16" ht="76.5">
      <c r="A2851" s="127">
        <v>35</v>
      </c>
      <c r="B2851" s="127"/>
      <c r="C2851" s="128" t="s">
        <v>697</v>
      </c>
      <c r="D2851" s="122">
        <v>42923</v>
      </c>
      <c r="E2851" s="123" t="s">
        <v>7132</v>
      </c>
      <c r="F2851" s="123" t="s">
        <v>15</v>
      </c>
      <c r="G2851" s="123">
        <v>2657</v>
      </c>
      <c r="H2851" s="127"/>
      <c r="I2851" s="131" t="s">
        <v>7133</v>
      </c>
      <c r="J2851" s="127"/>
      <c r="K2851" s="127"/>
      <c r="L2851" s="127"/>
      <c r="M2851" s="127"/>
      <c r="N2851" s="133">
        <v>456.94</v>
      </c>
      <c r="O2851" s="133">
        <v>0</v>
      </c>
      <c r="P2851" s="127" t="s">
        <v>1369</v>
      </c>
    </row>
    <row r="2852" spans="1:16" ht="63.75">
      <c r="A2852" s="127">
        <v>291</v>
      </c>
      <c r="B2852" s="127"/>
      <c r="C2852" s="128" t="s">
        <v>795</v>
      </c>
      <c r="D2852" s="122">
        <v>42923</v>
      </c>
      <c r="E2852" s="123" t="s">
        <v>7134</v>
      </c>
      <c r="F2852" s="123" t="s">
        <v>11</v>
      </c>
      <c r="G2852" s="123">
        <v>489045</v>
      </c>
      <c r="H2852" s="127"/>
      <c r="I2852" s="131" t="s">
        <v>7135</v>
      </c>
      <c r="J2852" s="127"/>
      <c r="K2852" s="127"/>
      <c r="L2852" s="127"/>
      <c r="M2852" s="127"/>
      <c r="N2852" s="133">
        <v>50</v>
      </c>
      <c r="O2852" s="133">
        <v>0</v>
      </c>
      <c r="P2852" s="127" t="s">
        <v>1369</v>
      </c>
    </row>
    <row r="2853" spans="1:16" ht="63.75">
      <c r="A2853" s="127">
        <v>291</v>
      </c>
      <c r="B2853" s="127"/>
      <c r="C2853" s="128" t="s">
        <v>795</v>
      </c>
      <c r="D2853" s="122">
        <v>42923</v>
      </c>
      <c r="E2853" s="123" t="s">
        <v>7136</v>
      </c>
      <c r="F2853" s="123" t="s">
        <v>11</v>
      </c>
      <c r="G2853" s="123">
        <v>489046</v>
      </c>
      <c r="H2853" s="127"/>
      <c r="I2853" s="131" t="s">
        <v>7137</v>
      </c>
      <c r="J2853" s="127"/>
      <c r="K2853" s="127"/>
      <c r="L2853" s="127"/>
      <c r="M2853" s="127"/>
      <c r="N2853" s="133">
        <v>50</v>
      </c>
      <c r="O2853" s="133">
        <v>0</v>
      </c>
      <c r="P2853" s="127" t="s">
        <v>1369</v>
      </c>
    </row>
    <row r="2854" spans="1:16" ht="51">
      <c r="A2854" s="127">
        <v>513</v>
      </c>
      <c r="B2854" s="127"/>
      <c r="C2854" s="128" t="s">
        <v>201</v>
      </c>
      <c r="D2854" s="122">
        <v>42923</v>
      </c>
      <c r="E2854" s="123" t="s">
        <v>7138</v>
      </c>
      <c r="F2854" s="123" t="s">
        <v>15</v>
      </c>
      <c r="G2854" s="123">
        <v>489060</v>
      </c>
      <c r="H2854" s="127"/>
      <c r="I2854" s="131" t="s">
        <v>7139</v>
      </c>
      <c r="J2854" s="127"/>
      <c r="K2854" s="127"/>
      <c r="L2854" s="127"/>
      <c r="M2854" s="127"/>
      <c r="N2854" s="133">
        <v>50</v>
      </c>
      <c r="O2854" s="133">
        <v>0</v>
      </c>
      <c r="P2854" s="127" t="s">
        <v>1369</v>
      </c>
    </row>
    <row r="2855" spans="1:16" ht="76.5">
      <c r="A2855" s="127" t="s">
        <v>621</v>
      </c>
      <c r="B2855" s="127"/>
      <c r="C2855" s="128" t="s">
        <v>715</v>
      </c>
      <c r="D2855" s="122">
        <v>42926</v>
      </c>
      <c r="E2855" s="123" t="s">
        <v>7140</v>
      </c>
      <c r="F2855" s="123" t="s">
        <v>6</v>
      </c>
      <c r="G2855" s="123">
        <v>859574</v>
      </c>
      <c r="H2855" s="127"/>
      <c r="I2855" s="131" t="s">
        <v>7141</v>
      </c>
      <c r="J2855" s="127"/>
      <c r="K2855" s="127"/>
      <c r="L2855" s="127"/>
      <c r="M2855" s="127"/>
      <c r="N2855" s="133">
        <v>0</v>
      </c>
      <c r="O2855" s="133">
        <v>57000</v>
      </c>
      <c r="P2855" s="127" t="s">
        <v>1369</v>
      </c>
    </row>
    <row r="2856" spans="1:16" ht="76.5">
      <c r="A2856" s="127" t="s">
        <v>620</v>
      </c>
      <c r="B2856" s="127"/>
      <c r="C2856" s="128" t="s">
        <v>714</v>
      </c>
      <c r="D2856" s="122">
        <v>42926</v>
      </c>
      <c r="E2856" s="123" t="s">
        <v>7142</v>
      </c>
      <c r="F2856" s="123" t="s">
        <v>6</v>
      </c>
      <c r="G2856" s="123">
        <v>892535</v>
      </c>
      <c r="H2856" s="127"/>
      <c r="I2856" s="131" t="s">
        <v>7143</v>
      </c>
      <c r="J2856" s="127"/>
      <c r="K2856" s="127"/>
      <c r="L2856" s="127"/>
      <c r="M2856" s="127"/>
      <c r="N2856" s="133">
        <v>0</v>
      </c>
      <c r="O2856" s="133">
        <v>7273.56</v>
      </c>
      <c r="P2856" s="127" t="s">
        <v>1369</v>
      </c>
    </row>
    <row r="2857" spans="1:16" ht="63.75">
      <c r="A2857" s="127" t="s">
        <v>620</v>
      </c>
      <c r="B2857" s="127"/>
      <c r="C2857" s="128" t="s">
        <v>714</v>
      </c>
      <c r="D2857" s="122">
        <v>42926</v>
      </c>
      <c r="E2857" s="123" t="s">
        <v>7144</v>
      </c>
      <c r="F2857" s="123" t="s">
        <v>6</v>
      </c>
      <c r="G2857" s="123">
        <v>892652</v>
      </c>
      <c r="H2857" s="127"/>
      <c r="I2857" s="131" t="s">
        <v>7145</v>
      </c>
      <c r="J2857" s="127"/>
      <c r="K2857" s="127"/>
      <c r="L2857" s="127"/>
      <c r="M2857" s="127"/>
      <c r="N2857" s="133">
        <v>0</v>
      </c>
      <c r="O2857" s="133">
        <v>0.01</v>
      </c>
      <c r="P2857" s="127" t="s">
        <v>1369</v>
      </c>
    </row>
    <row r="2858" spans="1:16" ht="63.75">
      <c r="A2858" s="127">
        <v>526</v>
      </c>
      <c r="B2858" s="127"/>
      <c r="C2858" s="128" t="s">
        <v>847</v>
      </c>
      <c r="D2858" s="122">
        <v>42926</v>
      </c>
      <c r="E2858" s="123" t="s">
        <v>7146</v>
      </c>
      <c r="F2858" s="123" t="s">
        <v>11</v>
      </c>
      <c r="G2858" s="123">
        <v>892651</v>
      </c>
      <c r="H2858" s="127"/>
      <c r="I2858" s="131" t="s">
        <v>7147</v>
      </c>
      <c r="J2858" s="127"/>
      <c r="K2858" s="127"/>
      <c r="L2858" s="127"/>
      <c r="M2858" s="127"/>
      <c r="N2858" s="133">
        <v>50</v>
      </c>
      <c r="O2858" s="133">
        <v>0</v>
      </c>
      <c r="P2858" s="127" t="s">
        <v>1369</v>
      </c>
    </row>
    <row r="2859" spans="1:16" ht="38.25">
      <c r="A2859" s="127">
        <v>117</v>
      </c>
      <c r="B2859" s="127"/>
      <c r="C2859" s="128" t="s">
        <v>723</v>
      </c>
      <c r="D2859" s="122">
        <v>42926</v>
      </c>
      <c r="E2859" s="123" t="s">
        <v>7148</v>
      </c>
      <c r="F2859" s="123" t="s">
        <v>11</v>
      </c>
      <c r="G2859" s="123">
        <v>892655</v>
      </c>
      <c r="H2859" s="127"/>
      <c r="I2859" s="131" t="s">
        <v>7149</v>
      </c>
      <c r="J2859" s="127"/>
      <c r="K2859" s="127"/>
      <c r="L2859" s="127"/>
      <c r="M2859" s="127"/>
      <c r="N2859" s="133">
        <v>50</v>
      </c>
      <c r="O2859" s="133">
        <v>0</v>
      </c>
      <c r="P2859" s="127" t="s">
        <v>1369</v>
      </c>
    </row>
    <row r="2860" spans="1:16" ht="76.5">
      <c r="A2860" s="127" t="s">
        <v>620</v>
      </c>
      <c r="B2860" s="127"/>
      <c r="C2860" s="128" t="s">
        <v>714</v>
      </c>
      <c r="D2860" s="122">
        <v>42926</v>
      </c>
      <c r="E2860" s="123" t="s">
        <v>7150</v>
      </c>
      <c r="F2860" s="123" t="s">
        <v>15</v>
      </c>
      <c r="G2860" s="123">
        <v>2595</v>
      </c>
      <c r="H2860" s="127"/>
      <c r="I2860" s="131" t="s">
        <v>7151</v>
      </c>
      <c r="J2860" s="127"/>
      <c r="K2860" s="127"/>
      <c r="L2860" s="127"/>
      <c r="M2860" s="127"/>
      <c r="N2860" s="133">
        <v>1573.06</v>
      </c>
      <c r="O2860" s="133">
        <v>0</v>
      </c>
      <c r="P2860" s="127" t="s">
        <v>1369</v>
      </c>
    </row>
    <row r="2861" spans="1:16" ht="76.5">
      <c r="A2861" s="127" t="s">
        <v>620</v>
      </c>
      <c r="B2861" s="127"/>
      <c r="C2861" s="128" t="s">
        <v>714</v>
      </c>
      <c r="D2861" s="122">
        <v>42926</v>
      </c>
      <c r="E2861" s="123" t="s">
        <v>7152</v>
      </c>
      <c r="F2861" s="123" t="s">
        <v>15</v>
      </c>
      <c r="G2861" s="123">
        <v>2647</v>
      </c>
      <c r="H2861" s="127"/>
      <c r="I2861" s="131" t="s">
        <v>7153</v>
      </c>
      <c r="J2861" s="127"/>
      <c r="K2861" s="127"/>
      <c r="L2861" s="127"/>
      <c r="M2861" s="127"/>
      <c r="N2861" s="133">
        <v>495.97</v>
      </c>
      <c r="O2861" s="133">
        <v>0</v>
      </c>
      <c r="P2861" s="127" t="s">
        <v>1369</v>
      </c>
    </row>
    <row r="2862" spans="1:16" ht="89.25">
      <c r="A2862" s="127" t="s">
        <v>620</v>
      </c>
      <c r="B2862" s="127"/>
      <c r="C2862" s="128" t="s">
        <v>714</v>
      </c>
      <c r="D2862" s="122">
        <v>42926</v>
      </c>
      <c r="E2862" s="123" t="s">
        <v>7154</v>
      </c>
      <c r="F2862" s="123" t="s">
        <v>15</v>
      </c>
      <c r="G2862" s="123">
        <v>2649</v>
      </c>
      <c r="H2862" s="127"/>
      <c r="I2862" s="131" t="s">
        <v>7155</v>
      </c>
      <c r="J2862" s="127"/>
      <c r="K2862" s="127"/>
      <c r="L2862" s="127"/>
      <c r="M2862" s="127"/>
      <c r="N2862" s="133">
        <v>577.53</v>
      </c>
      <c r="O2862" s="133">
        <v>0</v>
      </c>
      <c r="P2862" s="127" t="s">
        <v>1369</v>
      </c>
    </row>
    <row r="2863" spans="1:16" ht="76.5">
      <c r="A2863" s="127">
        <v>513</v>
      </c>
      <c r="B2863" s="127"/>
      <c r="C2863" s="128" t="s">
        <v>201</v>
      </c>
      <c r="D2863" s="122">
        <v>42926</v>
      </c>
      <c r="E2863" s="123" t="s">
        <v>7156</v>
      </c>
      <c r="F2863" s="123" t="s">
        <v>15</v>
      </c>
      <c r="G2863" s="123">
        <v>489459</v>
      </c>
      <c r="H2863" s="127"/>
      <c r="I2863" s="131" t="s">
        <v>7157</v>
      </c>
      <c r="J2863" s="127"/>
      <c r="K2863" s="127"/>
      <c r="L2863" s="127"/>
      <c r="M2863" s="127"/>
      <c r="N2863" s="133">
        <v>50</v>
      </c>
      <c r="O2863" s="133">
        <v>0</v>
      </c>
      <c r="P2863" s="127" t="s">
        <v>1369</v>
      </c>
    </row>
    <row r="2864" spans="1:16" ht="51">
      <c r="A2864" s="127">
        <v>513</v>
      </c>
      <c r="B2864" s="127"/>
      <c r="C2864" s="128" t="s">
        <v>201</v>
      </c>
      <c r="D2864" s="122">
        <v>42926</v>
      </c>
      <c r="E2864" s="123" t="s">
        <v>7158</v>
      </c>
      <c r="F2864" s="123" t="s">
        <v>15</v>
      </c>
      <c r="G2864" s="123">
        <v>489642</v>
      </c>
      <c r="H2864" s="127"/>
      <c r="I2864" s="131" t="s">
        <v>7159</v>
      </c>
      <c r="J2864" s="127"/>
      <c r="K2864" s="127"/>
      <c r="L2864" s="127"/>
      <c r="M2864" s="127"/>
      <c r="N2864" s="133">
        <v>50</v>
      </c>
      <c r="O2864" s="133">
        <v>0</v>
      </c>
      <c r="P2864" s="127" t="s">
        <v>1369</v>
      </c>
    </row>
    <row r="2865" spans="1:16" ht="63.75">
      <c r="A2865" s="127">
        <v>513</v>
      </c>
      <c r="B2865" s="127"/>
      <c r="C2865" s="128" t="s">
        <v>201</v>
      </c>
      <c r="D2865" s="122">
        <v>42926</v>
      </c>
      <c r="E2865" s="123" t="s">
        <v>7160</v>
      </c>
      <c r="F2865" s="123" t="s">
        <v>15</v>
      </c>
      <c r="G2865" s="123">
        <v>2668</v>
      </c>
      <c r="H2865" s="127"/>
      <c r="I2865" s="131" t="s">
        <v>7161</v>
      </c>
      <c r="J2865" s="127"/>
      <c r="K2865" s="127"/>
      <c r="L2865" s="127"/>
      <c r="M2865" s="127"/>
      <c r="N2865" s="133">
        <v>50</v>
      </c>
      <c r="O2865" s="133">
        <v>0</v>
      </c>
      <c r="P2865" s="127" t="s">
        <v>1369</v>
      </c>
    </row>
    <row r="2866" spans="1:16" ht="89.25">
      <c r="A2866" s="127">
        <v>513</v>
      </c>
      <c r="B2866" s="127"/>
      <c r="C2866" s="128" t="s">
        <v>201</v>
      </c>
      <c r="D2866" s="122">
        <v>42926</v>
      </c>
      <c r="E2866" s="123" t="s">
        <v>7162</v>
      </c>
      <c r="F2866" s="123" t="s">
        <v>15</v>
      </c>
      <c r="G2866" s="123">
        <v>490116</v>
      </c>
      <c r="H2866" s="127"/>
      <c r="I2866" s="131" t="s">
        <v>7163</v>
      </c>
      <c r="J2866" s="127"/>
      <c r="K2866" s="127"/>
      <c r="L2866" s="127"/>
      <c r="M2866" s="127"/>
      <c r="N2866" s="133">
        <v>949.89</v>
      </c>
      <c r="O2866" s="133">
        <v>0</v>
      </c>
      <c r="P2866" s="127" t="s">
        <v>1369</v>
      </c>
    </row>
    <row r="2867" spans="1:16" ht="76.5">
      <c r="A2867" s="127">
        <v>25</v>
      </c>
      <c r="B2867" s="127"/>
      <c r="C2867" s="128" t="s">
        <v>695</v>
      </c>
      <c r="D2867" s="122">
        <v>42926</v>
      </c>
      <c r="E2867" s="123" t="s">
        <v>7164</v>
      </c>
      <c r="F2867" s="123" t="s">
        <v>15</v>
      </c>
      <c r="G2867" s="123">
        <v>2669</v>
      </c>
      <c r="H2867" s="127"/>
      <c r="I2867" s="131" t="s">
        <v>7165</v>
      </c>
      <c r="J2867" s="127"/>
      <c r="K2867" s="127"/>
      <c r="L2867" s="127"/>
      <c r="M2867" s="127"/>
      <c r="N2867" s="133">
        <v>578.70000000000005</v>
      </c>
      <c r="O2867" s="133">
        <v>0</v>
      </c>
      <c r="P2867" s="127" t="s">
        <v>1369</v>
      </c>
    </row>
    <row r="2868" spans="1:16" ht="76.5">
      <c r="A2868" s="127" t="s">
        <v>620</v>
      </c>
      <c r="B2868" s="127"/>
      <c r="C2868" s="128" t="s">
        <v>714</v>
      </c>
      <c r="D2868" s="122">
        <v>42926</v>
      </c>
      <c r="E2868" s="123" t="s">
        <v>7166</v>
      </c>
      <c r="F2868" s="123" t="s">
        <v>15</v>
      </c>
      <c r="G2868" s="123">
        <v>2664</v>
      </c>
      <c r="H2868" s="127"/>
      <c r="I2868" s="131" t="s">
        <v>7167</v>
      </c>
      <c r="J2868" s="127"/>
      <c r="K2868" s="127"/>
      <c r="L2868" s="127"/>
      <c r="M2868" s="127"/>
      <c r="N2868" s="133">
        <v>723.17</v>
      </c>
      <c r="O2868" s="133">
        <v>0</v>
      </c>
      <c r="P2868" s="127" t="s">
        <v>1369</v>
      </c>
    </row>
    <row r="2869" spans="1:16" ht="51">
      <c r="A2869" s="127">
        <v>513</v>
      </c>
      <c r="B2869" s="127"/>
      <c r="C2869" s="128" t="s">
        <v>201</v>
      </c>
      <c r="D2869" s="122">
        <v>42926</v>
      </c>
      <c r="E2869" s="123" t="s">
        <v>7168</v>
      </c>
      <c r="F2869" s="123" t="s">
        <v>15</v>
      </c>
      <c r="G2869" s="123">
        <v>490234</v>
      </c>
      <c r="H2869" s="127"/>
      <c r="I2869" s="131" t="s">
        <v>1980</v>
      </c>
      <c r="J2869" s="127"/>
      <c r="K2869" s="127"/>
      <c r="L2869" s="127"/>
      <c r="M2869" s="127"/>
      <c r="N2869" s="133">
        <v>50</v>
      </c>
      <c r="O2869" s="133">
        <v>0</v>
      </c>
      <c r="P2869" s="127" t="s">
        <v>1369</v>
      </c>
    </row>
    <row r="2870" spans="1:16" ht="51">
      <c r="A2870" s="127">
        <v>513</v>
      </c>
      <c r="B2870" s="127"/>
      <c r="C2870" s="128" t="s">
        <v>201</v>
      </c>
      <c r="D2870" s="122">
        <v>42926</v>
      </c>
      <c r="E2870" s="123" t="s">
        <v>7169</v>
      </c>
      <c r="F2870" s="123" t="s">
        <v>15</v>
      </c>
      <c r="G2870" s="123">
        <v>490236</v>
      </c>
      <c r="H2870" s="127"/>
      <c r="I2870" s="131" t="s">
        <v>1980</v>
      </c>
      <c r="J2870" s="127"/>
      <c r="K2870" s="127"/>
      <c r="L2870" s="127"/>
      <c r="M2870" s="127"/>
      <c r="N2870" s="133">
        <v>50</v>
      </c>
      <c r="O2870" s="133">
        <v>0</v>
      </c>
      <c r="P2870" s="127" t="s">
        <v>1369</v>
      </c>
    </row>
    <row r="2871" spans="1:16" ht="51">
      <c r="A2871" s="127">
        <v>513</v>
      </c>
      <c r="B2871" s="127"/>
      <c r="C2871" s="128" t="s">
        <v>201</v>
      </c>
      <c r="D2871" s="122">
        <v>42926</v>
      </c>
      <c r="E2871" s="123" t="s">
        <v>7170</v>
      </c>
      <c r="F2871" s="123" t="s">
        <v>15</v>
      </c>
      <c r="G2871" s="123">
        <v>490393</v>
      </c>
      <c r="H2871" s="127"/>
      <c r="I2871" s="131" t="s">
        <v>1822</v>
      </c>
      <c r="J2871" s="127"/>
      <c r="K2871" s="127"/>
      <c r="L2871" s="127"/>
      <c r="M2871" s="127"/>
      <c r="N2871" s="133">
        <v>50</v>
      </c>
      <c r="O2871" s="133">
        <v>0</v>
      </c>
      <c r="P2871" s="127" t="s">
        <v>1369</v>
      </c>
    </row>
    <row r="2872" spans="1:16" ht="51">
      <c r="A2872" s="127">
        <v>513</v>
      </c>
      <c r="B2872" s="127"/>
      <c r="C2872" s="128" t="s">
        <v>201</v>
      </c>
      <c r="D2872" s="122">
        <v>42926</v>
      </c>
      <c r="E2872" s="123" t="s">
        <v>7171</v>
      </c>
      <c r="F2872" s="123" t="s">
        <v>15</v>
      </c>
      <c r="G2872" s="123">
        <v>490396</v>
      </c>
      <c r="H2872" s="127"/>
      <c r="I2872" s="131" t="s">
        <v>1822</v>
      </c>
      <c r="J2872" s="127"/>
      <c r="K2872" s="127"/>
      <c r="L2872" s="127"/>
      <c r="M2872" s="127"/>
      <c r="N2872" s="133">
        <v>50</v>
      </c>
      <c r="O2872" s="133">
        <v>0</v>
      </c>
      <c r="P2872" s="127" t="s">
        <v>1369</v>
      </c>
    </row>
    <row r="2873" spans="1:16" ht="76.5">
      <c r="A2873" s="127">
        <v>526</v>
      </c>
      <c r="B2873" s="127"/>
      <c r="C2873" s="128" t="s">
        <v>847</v>
      </c>
      <c r="D2873" s="122">
        <v>42926</v>
      </c>
      <c r="E2873" s="123" t="s">
        <v>7172</v>
      </c>
      <c r="F2873" s="123" t="s">
        <v>13</v>
      </c>
      <c r="G2873" s="123">
        <v>892651</v>
      </c>
      <c r="H2873" s="127"/>
      <c r="I2873" s="131" t="s">
        <v>7173</v>
      </c>
      <c r="J2873" s="127"/>
      <c r="K2873" s="127"/>
      <c r="L2873" s="127"/>
      <c r="M2873" s="127"/>
      <c r="N2873" s="133">
        <v>119.02</v>
      </c>
      <c r="O2873" s="133">
        <v>0</v>
      </c>
      <c r="P2873" s="127" t="s">
        <v>1369</v>
      </c>
    </row>
    <row r="2874" spans="1:16" ht="76.5">
      <c r="A2874" s="127" t="s">
        <v>621</v>
      </c>
      <c r="B2874" s="127"/>
      <c r="C2874" s="128" t="s">
        <v>715</v>
      </c>
      <c r="D2874" s="122">
        <v>42927</v>
      </c>
      <c r="E2874" s="123" t="s">
        <v>7174</v>
      </c>
      <c r="F2874" s="123" t="s">
        <v>6</v>
      </c>
      <c r="G2874" s="123">
        <v>860228</v>
      </c>
      <c r="H2874" s="127"/>
      <c r="I2874" s="131" t="s">
        <v>7175</v>
      </c>
      <c r="J2874" s="127"/>
      <c r="K2874" s="127"/>
      <c r="L2874" s="127"/>
      <c r="M2874" s="127"/>
      <c r="N2874" s="133">
        <v>0</v>
      </c>
      <c r="O2874" s="133">
        <v>140000</v>
      </c>
      <c r="P2874" s="127" t="s">
        <v>1369</v>
      </c>
    </row>
    <row r="2875" spans="1:16" ht="63.75">
      <c r="A2875" s="127">
        <v>86</v>
      </c>
      <c r="B2875" s="127"/>
      <c r="C2875" s="128" t="s">
        <v>711</v>
      </c>
      <c r="D2875" s="122">
        <v>42927</v>
      </c>
      <c r="E2875" s="123" t="s">
        <v>7176</v>
      </c>
      <c r="F2875" s="123" t="s">
        <v>6</v>
      </c>
      <c r="G2875" s="123">
        <v>892723</v>
      </c>
      <c r="H2875" s="127"/>
      <c r="I2875" s="131" t="s">
        <v>7177</v>
      </c>
      <c r="J2875" s="127"/>
      <c r="K2875" s="127"/>
      <c r="L2875" s="127"/>
      <c r="M2875" s="127"/>
      <c r="N2875" s="133">
        <v>0</v>
      </c>
      <c r="O2875" s="133">
        <v>100000</v>
      </c>
      <c r="P2875" s="127" t="s">
        <v>1369</v>
      </c>
    </row>
    <row r="2876" spans="1:16" ht="63.75">
      <c r="A2876" s="127" t="s">
        <v>620</v>
      </c>
      <c r="B2876" s="127"/>
      <c r="C2876" s="128" t="s">
        <v>714</v>
      </c>
      <c r="D2876" s="122">
        <v>42927</v>
      </c>
      <c r="E2876" s="123" t="s">
        <v>7178</v>
      </c>
      <c r="F2876" s="123" t="s">
        <v>6</v>
      </c>
      <c r="G2876" s="123">
        <v>892767</v>
      </c>
      <c r="H2876" s="127"/>
      <c r="I2876" s="131" t="s">
        <v>7179</v>
      </c>
      <c r="J2876" s="127"/>
      <c r="K2876" s="127"/>
      <c r="L2876" s="127"/>
      <c r="M2876" s="127"/>
      <c r="N2876" s="133">
        <v>0</v>
      </c>
      <c r="O2876" s="133">
        <v>46639.71</v>
      </c>
      <c r="P2876" s="127" t="s">
        <v>1369</v>
      </c>
    </row>
    <row r="2877" spans="1:16" ht="76.5">
      <c r="A2877" s="127">
        <v>513</v>
      </c>
      <c r="B2877" s="127"/>
      <c r="C2877" s="128" t="s">
        <v>201</v>
      </c>
      <c r="D2877" s="122">
        <v>42927</v>
      </c>
      <c r="E2877" s="123" t="s">
        <v>7180</v>
      </c>
      <c r="F2877" s="123" t="s">
        <v>11</v>
      </c>
      <c r="G2877" s="123">
        <v>892662</v>
      </c>
      <c r="H2877" s="127"/>
      <c r="I2877" s="131" t="s">
        <v>7181</v>
      </c>
      <c r="J2877" s="127"/>
      <c r="K2877" s="127"/>
      <c r="L2877" s="127"/>
      <c r="M2877" s="127"/>
      <c r="N2877" s="133">
        <v>6371.9</v>
      </c>
      <c r="O2877" s="133">
        <v>0</v>
      </c>
      <c r="P2877" s="127" t="s">
        <v>1369</v>
      </c>
    </row>
    <row r="2878" spans="1:16" ht="76.5">
      <c r="A2878" s="127">
        <v>513</v>
      </c>
      <c r="B2878" s="127"/>
      <c r="C2878" s="128" t="s">
        <v>201</v>
      </c>
      <c r="D2878" s="122">
        <v>42927</v>
      </c>
      <c r="E2878" s="123" t="s">
        <v>7182</v>
      </c>
      <c r="F2878" s="123" t="s">
        <v>13</v>
      </c>
      <c r="G2878" s="123">
        <v>892667</v>
      </c>
      <c r="H2878" s="127"/>
      <c r="I2878" s="131" t="s">
        <v>7183</v>
      </c>
      <c r="J2878" s="127"/>
      <c r="K2878" s="127"/>
      <c r="L2878" s="127"/>
      <c r="M2878" s="127"/>
      <c r="N2878" s="133">
        <v>39331.1</v>
      </c>
      <c r="O2878" s="133">
        <v>0</v>
      </c>
      <c r="P2878" s="127" t="s">
        <v>1369</v>
      </c>
    </row>
    <row r="2879" spans="1:16" ht="51">
      <c r="A2879" s="127">
        <v>513</v>
      </c>
      <c r="B2879" s="127"/>
      <c r="C2879" s="128" t="s">
        <v>201</v>
      </c>
      <c r="D2879" s="122">
        <v>42927</v>
      </c>
      <c r="E2879" s="123" t="s">
        <v>7184</v>
      </c>
      <c r="F2879" s="123" t="s">
        <v>15</v>
      </c>
      <c r="G2879" s="123">
        <v>490701</v>
      </c>
      <c r="H2879" s="127"/>
      <c r="I2879" s="131" t="s">
        <v>7185</v>
      </c>
      <c r="J2879" s="127"/>
      <c r="K2879" s="127"/>
      <c r="L2879" s="127"/>
      <c r="M2879" s="127"/>
      <c r="N2879" s="133">
        <v>50</v>
      </c>
      <c r="O2879" s="133">
        <v>0</v>
      </c>
      <c r="P2879" s="127" t="s">
        <v>1369</v>
      </c>
    </row>
    <row r="2880" spans="1:16" ht="51">
      <c r="A2880" s="127">
        <v>513</v>
      </c>
      <c r="B2880" s="127"/>
      <c r="C2880" s="128" t="s">
        <v>201</v>
      </c>
      <c r="D2880" s="122">
        <v>42927</v>
      </c>
      <c r="E2880" s="123" t="s">
        <v>7186</v>
      </c>
      <c r="F2880" s="123" t="s">
        <v>15</v>
      </c>
      <c r="G2880" s="123">
        <v>490707</v>
      </c>
      <c r="H2880" s="127"/>
      <c r="I2880" s="131" t="s">
        <v>7187</v>
      </c>
      <c r="J2880" s="127"/>
      <c r="K2880" s="127"/>
      <c r="L2880" s="127"/>
      <c r="M2880" s="127"/>
      <c r="N2880" s="133">
        <v>50</v>
      </c>
      <c r="O2880" s="133">
        <v>0</v>
      </c>
      <c r="P2880" s="127" t="s">
        <v>1369</v>
      </c>
    </row>
    <row r="2881" spans="1:16" ht="51">
      <c r="A2881" s="127">
        <v>513</v>
      </c>
      <c r="B2881" s="127"/>
      <c r="C2881" s="128" t="s">
        <v>201</v>
      </c>
      <c r="D2881" s="122">
        <v>42927</v>
      </c>
      <c r="E2881" s="123" t="s">
        <v>7188</v>
      </c>
      <c r="F2881" s="123" t="s">
        <v>15</v>
      </c>
      <c r="G2881" s="123">
        <v>490975</v>
      </c>
      <c r="H2881" s="127"/>
      <c r="I2881" s="131" t="s">
        <v>4137</v>
      </c>
      <c r="J2881" s="127"/>
      <c r="K2881" s="127"/>
      <c r="L2881" s="127"/>
      <c r="M2881" s="127"/>
      <c r="N2881" s="133">
        <v>50</v>
      </c>
      <c r="O2881" s="133">
        <v>0</v>
      </c>
      <c r="P2881" s="127" t="s">
        <v>1369</v>
      </c>
    </row>
    <row r="2882" spans="1:16" ht="51">
      <c r="A2882" s="127" t="s">
        <v>618</v>
      </c>
      <c r="B2882" s="127"/>
      <c r="C2882" s="128" t="s">
        <v>714</v>
      </c>
      <c r="D2882" s="122">
        <v>42928</v>
      </c>
      <c r="E2882" s="123" t="s">
        <v>7189</v>
      </c>
      <c r="F2882" s="123" t="s">
        <v>6</v>
      </c>
      <c r="G2882" s="123">
        <v>71419</v>
      </c>
      <c r="H2882" s="127"/>
      <c r="I2882" s="131" t="s">
        <v>7190</v>
      </c>
      <c r="J2882" s="127"/>
      <c r="K2882" s="127"/>
      <c r="L2882" s="127"/>
      <c r="M2882" s="127"/>
      <c r="N2882" s="133">
        <v>0</v>
      </c>
      <c r="O2882" s="133">
        <v>202753.73</v>
      </c>
      <c r="P2882" s="127" t="s">
        <v>1369</v>
      </c>
    </row>
    <row r="2883" spans="1:16" ht="63.75">
      <c r="A2883" s="127" t="s">
        <v>623</v>
      </c>
      <c r="B2883" s="127"/>
      <c r="C2883" s="128" t="s">
        <v>716</v>
      </c>
      <c r="D2883" s="122">
        <v>42928</v>
      </c>
      <c r="E2883" s="123" t="s">
        <v>7191</v>
      </c>
      <c r="F2883" s="123" t="s">
        <v>1262</v>
      </c>
      <c r="G2883" s="123">
        <v>14107671</v>
      </c>
      <c r="H2883" s="127"/>
      <c r="I2883" s="131" t="s">
        <v>7192</v>
      </c>
      <c r="J2883" s="127"/>
      <c r="K2883" s="127"/>
      <c r="L2883" s="127"/>
      <c r="M2883" s="127"/>
      <c r="N2883" s="133">
        <v>0</v>
      </c>
      <c r="O2883" s="133">
        <v>273248</v>
      </c>
      <c r="P2883" s="127" t="s">
        <v>1369</v>
      </c>
    </row>
    <row r="2884" spans="1:16" ht="76.5">
      <c r="A2884" s="127" t="s">
        <v>621</v>
      </c>
      <c r="B2884" s="127"/>
      <c r="C2884" s="128" t="s">
        <v>715</v>
      </c>
      <c r="D2884" s="122">
        <v>42928</v>
      </c>
      <c r="E2884" s="123" t="s">
        <v>7193</v>
      </c>
      <c r="F2884" s="123" t="s">
        <v>6</v>
      </c>
      <c r="G2884" s="123">
        <v>860753</v>
      </c>
      <c r="H2884" s="127"/>
      <c r="I2884" s="131" t="s">
        <v>7194</v>
      </c>
      <c r="J2884" s="127"/>
      <c r="K2884" s="127"/>
      <c r="L2884" s="127"/>
      <c r="M2884" s="127"/>
      <c r="N2884" s="133">
        <v>0</v>
      </c>
      <c r="O2884" s="133">
        <v>15000</v>
      </c>
      <c r="P2884" s="127" t="s">
        <v>1369</v>
      </c>
    </row>
    <row r="2885" spans="1:16" ht="76.5">
      <c r="A2885" s="127" t="s">
        <v>620</v>
      </c>
      <c r="B2885" s="127"/>
      <c r="C2885" s="128" t="s">
        <v>714</v>
      </c>
      <c r="D2885" s="122">
        <v>42928</v>
      </c>
      <c r="E2885" s="123" t="s">
        <v>7195</v>
      </c>
      <c r="F2885" s="123" t="s">
        <v>6</v>
      </c>
      <c r="G2885" s="123">
        <v>892795</v>
      </c>
      <c r="H2885" s="127"/>
      <c r="I2885" s="131" t="s">
        <v>7196</v>
      </c>
      <c r="J2885" s="127"/>
      <c r="K2885" s="127"/>
      <c r="L2885" s="127"/>
      <c r="M2885" s="127"/>
      <c r="N2885" s="133">
        <v>0</v>
      </c>
      <c r="O2885" s="133">
        <v>2707.59</v>
      </c>
      <c r="P2885" s="127" t="s">
        <v>1369</v>
      </c>
    </row>
    <row r="2886" spans="1:16" ht="89.25">
      <c r="A2886" s="127">
        <v>590</v>
      </c>
      <c r="B2886" s="127"/>
      <c r="C2886" s="128" t="s">
        <v>861</v>
      </c>
      <c r="D2886" s="122">
        <v>42928</v>
      </c>
      <c r="E2886" s="123" t="s">
        <v>7197</v>
      </c>
      <c r="F2886" s="123" t="s">
        <v>15</v>
      </c>
      <c r="G2886" s="123">
        <v>2682</v>
      </c>
      <c r="H2886" s="127"/>
      <c r="I2886" s="131" t="s">
        <v>7198</v>
      </c>
      <c r="J2886" s="127"/>
      <c r="K2886" s="127"/>
      <c r="L2886" s="127"/>
      <c r="M2886" s="127"/>
      <c r="N2886" s="133">
        <v>525.26</v>
      </c>
      <c r="O2886" s="133">
        <v>0</v>
      </c>
      <c r="P2886" s="127" t="s">
        <v>1369</v>
      </c>
    </row>
    <row r="2887" spans="1:16" ht="76.5">
      <c r="A2887" s="127" t="s">
        <v>620</v>
      </c>
      <c r="B2887" s="127"/>
      <c r="C2887" s="128" t="s">
        <v>714</v>
      </c>
      <c r="D2887" s="122">
        <v>42928</v>
      </c>
      <c r="E2887" s="123" t="s">
        <v>7199</v>
      </c>
      <c r="F2887" s="123" t="s">
        <v>13</v>
      </c>
      <c r="G2887" s="123">
        <v>892789</v>
      </c>
      <c r="H2887" s="127"/>
      <c r="I2887" s="131" t="s">
        <v>7200</v>
      </c>
      <c r="J2887" s="127"/>
      <c r="K2887" s="127"/>
      <c r="L2887" s="127"/>
      <c r="M2887" s="127"/>
      <c r="N2887" s="133">
        <v>348</v>
      </c>
      <c r="O2887" s="133">
        <v>0</v>
      </c>
      <c r="P2887" s="127" t="s">
        <v>1369</v>
      </c>
    </row>
    <row r="2888" spans="1:16" ht="76.5">
      <c r="A2888" s="127" t="s">
        <v>620</v>
      </c>
      <c r="B2888" s="127"/>
      <c r="C2888" s="128" t="s">
        <v>714</v>
      </c>
      <c r="D2888" s="122">
        <v>42928</v>
      </c>
      <c r="E2888" s="123" t="s">
        <v>7201</v>
      </c>
      <c r="F2888" s="123" t="s">
        <v>11</v>
      </c>
      <c r="G2888" s="123">
        <v>892789</v>
      </c>
      <c r="H2888" s="127"/>
      <c r="I2888" s="131" t="s">
        <v>7202</v>
      </c>
      <c r="J2888" s="127"/>
      <c r="K2888" s="127"/>
      <c r="L2888" s="127"/>
      <c r="M2888" s="127"/>
      <c r="N2888" s="133">
        <v>50</v>
      </c>
      <c r="O2888" s="133">
        <v>0</v>
      </c>
      <c r="P2888" s="127" t="s">
        <v>1369</v>
      </c>
    </row>
    <row r="2889" spans="1:16" ht="76.5">
      <c r="A2889" s="127" t="s">
        <v>621</v>
      </c>
      <c r="B2889" s="127"/>
      <c r="C2889" s="128" t="s">
        <v>715</v>
      </c>
      <c r="D2889" s="122">
        <v>42928</v>
      </c>
      <c r="E2889" s="123" t="s">
        <v>7203</v>
      </c>
      <c r="F2889" s="123" t="s">
        <v>11</v>
      </c>
      <c r="G2889" s="123">
        <v>892797</v>
      </c>
      <c r="H2889" s="127"/>
      <c r="I2889" s="131" t="s">
        <v>7204</v>
      </c>
      <c r="J2889" s="127"/>
      <c r="K2889" s="127"/>
      <c r="L2889" s="127"/>
      <c r="M2889" s="127"/>
      <c r="N2889" s="133">
        <v>50</v>
      </c>
      <c r="O2889" s="133">
        <v>0</v>
      </c>
      <c r="P2889" s="127" t="s">
        <v>1369</v>
      </c>
    </row>
    <row r="2890" spans="1:16" ht="38.25">
      <c r="A2890" s="127">
        <v>117</v>
      </c>
      <c r="B2890" s="127"/>
      <c r="C2890" s="128" t="s">
        <v>723</v>
      </c>
      <c r="D2890" s="122">
        <v>42929</v>
      </c>
      <c r="E2890" s="123" t="s">
        <v>7205</v>
      </c>
      <c r="F2890" s="123" t="s">
        <v>11</v>
      </c>
      <c r="G2890" s="123">
        <v>892868</v>
      </c>
      <c r="H2890" s="127"/>
      <c r="I2890" s="131" t="s">
        <v>7206</v>
      </c>
      <c r="J2890" s="127"/>
      <c r="K2890" s="127"/>
      <c r="L2890" s="127"/>
      <c r="M2890" s="127"/>
      <c r="N2890" s="133">
        <v>50</v>
      </c>
      <c r="O2890" s="133">
        <v>0</v>
      </c>
      <c r="P2890" s="127" t="s">
        <v>1369</v>
      </c>
    </row>
    <row r="2891" spans="1:16" ht="51">
      <c r="A2891" s="127">
        <v>117</v>
      </c>
      <c r="B2891" s="127"/>
      <c r="C2891" s="128" t="s">
        <v>723</v>
      </c>
      <c r="D2891" s="122">
        <v>42929</v>
      </c>
      <c r="E2891" s="123" t="s">
        <v>7207</v>
      </c>
      <c r="F2891" s="123" t="s">
        <v>11</v>
      </c>
      <c r="G2891" s="123">
        <v>892915</v>
      </c>
      <c r="H2891" s="127"/>
      <c r="I2891" s="131" t="s">
        <v>7208</v>
      </c>
      <c r="J2891" s="127"/>
      <c r="K2891" s="127"/>
      <c r="L2891" s="127"/>
      <c r="M2891" s="127"/>
      <c r="N2891" s="133">
        <v>50</v>
      </c>
      <c r="O2891" s="133">
        <v>0</v>
      </c>
      <c r="P2891" s="127" t="s">
        <v>1369</v>
      </c>
    </row>
    <row r="2892" spans="1:16" ht="51">
      <c r="A2892" s="127">
        <v>513</v>
      </c>
      <c r="B2892" s="127"/>
      <c r="C2892" s="128" t="s">
        <v>201</v>
      </c>
      <c r="D2892" s="122">
        <v>42929</v>
      </c>
      <c r="E2892" s="123" t="s">
        <v>7209</v>
      </c>
      <c r="F2892" s="123" t="s">
        <v>15</v>
      </c>
      <c r="G2892" s="123">
        <v>493498</v>
      </c>
      <c r="H2892" s="127"/>
      <c r="I2892" s="131" t="s">
        <v>7210</v>
      </c>
      <c r="J2892" s="127"/>
      <c r="K2892" s="127"/>
      <c r="L2892" s="127"/>
      <c r="M2892" s="127"/>
      <c r="N2892" s="133">
        <v>50</v>
      </c>
      <c r="O2892" s="133">
        <v>0</v>
      </c>
      <c r="P2892" s="127" t="s">
        <v>1369</v>
      </c>
    </row>
    <row r="2893" spans="1:16" ht="51">
      <c r="A2893" s="127">
        <v>513</v>
      </c>
      <c r="B2893" s="127"/>
      <c r="C2893" s="128" t="s">
        <v>201</v>
      </c>
      <c r="D2893" s="122">
        <v>42929</v>
      </c>
      <c r="E2893" s="123" t="s">
        <v>7211</v>
      </c>
      <c r="F2893" s="123" t="s">
        <v>15</v>
      </c>
      <c r="G2893" s="123">
        <v>493507</v>
      </c>
      <c r="H2893" s="127"/>
      <c r="I2893" s="131" t="s">
        <v>7212</v>
      </c>
      <c r="J2893" s="127"/>
      <c r="K2893" s="127"/>
      <c r="L2893" s="127"/>
      <c r="M2893" s="127"/>
      <c r="N2893" s="133">
        <v>50</v>
      </c>
      <c r="O2893" s="133">
        <v>0</v>
      </c>
      <c r="P2893" s="127" t="s">
        <v>1369</v>
      </c>
    </row>
    <row r="2894" spans="1:16" ht="51">
      <c r="A2894" s="127">
        <v>513</v>
      </c>
      <c r="B2894" s="127"/>
      <c r="C2894" s="128" t="s">
        <v>201</v>
      </c>
      <c r="D2894" s="122">
        <v>42929</v>
      </c>
      <c r="E2894" s="123" t="s">
        <v>7213</v>
      </c>
      <c r="F2894" s="123" t="s">
        <v>15</v>
      </c>
      <c r="G2894" s="123">
        <v>493514</v>
      </c>
      <c r="H2894" s="127"/>
      <c r="I2894" s="131" t="s">
        <v>7212</v>
      </c>
      <c r="J2894" s="127"/>
      <c r="K2894" s="127"/>
      <c r="L2894" s="127"/>
      <c r="M2894" s="127"/>
      <c r="N2894" s="133">
        <v>50</v>
      </c>
      <c r="O2894" s="133">
        <v>0</v>
      </c>
      <c r="P2894" s="127" t="s">
        <v>1369</v>
      </c>
    </row>
    <row r="2895" spans="1:16" ht="51">
      <c r="A2895" s="127">
        <v>513</v>
      </c>
      <c r="B2895" s="127"/>
      <c r="C2895" s="128" t="s">
        <v>201</v>
      </c>
      <c r="D2895" s="122">
        <v>42929</v>
      </c>
      <c r="E2895" s="123" t="s">
        <v>7214</v>
      </c>
      <c r="F2895" s="123" t="s">
        <v>15</v>
      </c>
      <c r="G2895" s="123">
        <v>493517</v>
      </c>
      <c r="H2895" s="127"/>
      <c r="I2895" s="131" t="s">
        <v>7212</v>
      </c>
      <c r="J2895" s="127"/>
      <c r="K2895" s="127"/>
      <c r="L2895" s="127"/>
      <c r="M2895" s="127"/>
      <c r="N2895" s="133">
        <v>50</v>
      </c>
      <c r="O2895" s="133">
        <v>0</v>
      </c>
      <c r="P2895" s="127" t="s">
        <v>1369</v>
      </c>
    </row>
    <row r="2896" spans="1:16" ht="51">
      <c r="A2896" s="127">
        <v>513</v>
      </c>
      <c r="B2896" s="127"/>
      <c r="C2896" s="128" t="s">
        <v>201</v>
      </c>
      <c r="D2896" s="122">
        <v>42929</v>
      </c>
      <c r="E2896" s="123" t="s">
        <v>7215</v>
      </c>
      <c r="F2896" s="123" t="s">
        <v>15</v>
      </c>
      <c r="G2896" s="123">
        <v>493533</v>
      </c>
      <c r="H2896" s="127"/>
      <c r="I2896" s="131" t="s">
        <v>7216</v>
      </c>
      <c r="J2896" s="127"/>
      <c r="K2896" s="127"/>
      <c r="L2896" s="127"/>
      <c r="M2896" s="127"/>
      <c r="N2896" s="133">
        <v>50</v>
      </c>
      <c r="O2896" s="133">
        <v>0</v>
      </c>
      <c r="P2896" s="127" t="s">
        <v>1369</v>
      </c>
    </row>
    <row r="2897" spans="1:16" ht="51">
      <c r="A2897" s="127">
        <v>513</v>
      </c>
      <c r="B2897" s="127"/>
      <c r="C2897" s="128" t="s">
        <v>201</v>
      </c>
      <c r="D2897" s="122">
        <v>42929</v>
      </c>
      <c r="E2897" s="123" t="s">
        <v>7217</v>
      </c>
      <c r="F2897" s="123" t="s">
        <v>15</v>
      </c>
      <c r="G2897" s="123">
        <v>493874</v>
      </c>
      <c r="H2897" s="127"/>
      <c r="I2897" s="131" t="s">
        <v>7218</v>
      </c>
      <c r="J2897" s="127"/>
      <c r="K2897" s="127"/>
      <c r="L2897" s="127"/>
      <c r="M2897" s="127"/>
      <c r="N2897" s="133">
        <v>50</v>
      </c>
      <c r="O2897" s="133">
        <v>0</v>
      </c>
      <c r="P2897" s="127" t="s">
        <v>1369</v>
      </c>
    </row>
    <row r="2898" spans="1:16" ht="76.5">
      <c r="A2898" s="127" t="s">
        <v>621</v>
      </c>
      <c r="B2898" s="127"/>
      <c r="C2898" s="128" t="s">
        <v>715</v>
      </c>
      <c r="D2898" s="122">
        <v>42930</v>
      </c>
      <c r="E2898" s="123" t="s">
        <v>7219</v>
      </c>
      <c r="F2898" s="123" t="s">
        <v>6</v>
      </c>
      <c r="G2898" s="123">
        <v>861686</v>
      </c>
      <c r="H2898" s="127"/>
      <c r="I2898" s="131" t="s">
        <v>7220</v>
      </c>
      <c r="J2898" s="127"/>
      <c r="K2898" s="127"/>
      <c r="L2898" s="127"/>
      <c r="M2898" s="127"/>
      <c r="N2898" s="133">
        <v>0</v>
      </c>
      <c r="O2898" s="133">
        <v>70000</v>
      </c>
      <c r="P2898" s="127" t="s">
        <v>1369</v>
      </c>
    </row>
    <row r="2899" spans="1:16" ht="51">
      <c r="A2899" s="127" t="s">
        <v>627</v>
      </c>
      <c r="B2899" s="127"/>
      <c r="C2899" s="128" t="s">
        <v>1235</v>
      </c>
      <c r="D2899" s="122">
        <v>42930</v>
      </c>
      <c r="E2899" s="123" t="s">
        <v>7221</v>
      </c>
      <c r="F2899" s="123" t="s">
        <v>6</v>
      </c>
      <c r="G2899" s="123">
        <v>861738</v>
      </c>
      <c r="H2899" s="127"/>
      <c r="I2899" s="131" t="s">
        <v>7222</v>
      </c>
      <c r="J2899" s="127"/>
      <c r="K2899" s="127"/>
      <c r="L2899" s="127"/>
      <c r="M2899" s="127"/>
      <c r="N2899" s="133">
        <v>0</v>
      </c>
      <c r="O2899" s="133">
        <v>799</v>
      </c>
      <c r="P2899" s="127" t="s">
        <v>1369</v>
      </c>
    </row>
    <row r="2900" spans="1:16" ht="51">
      <c r="A2900" s="127" t="s">
        <v>627</v>
      </c>
      <c r="B2900" s="127"/>
      <c r="C2900" s="128" t="s">
        <v>1235</v>
      </c>
      <c r="D2900" s="122">
        <v>42930</v>
      </c>
      <c r="E2900" s="123" t="s">
        <v>7223</v>
      </c>
      <c r="F2900" s="123" t="s">
        <v>6</v>
      </c>
      <c r="G2900" s="123">
        <v>861739</v>
      </c>
      <c r="H2900" s="127"/>
      <c r="I2900" s="131" t="s">
        <v>7224</v>
      </c>
      <c r="J2900" s="127"/>
      <c r="K2900" s="127"/>
      <c r="L2900" s="127"/>
      <c r="M2900" s="127"/>
      <c r="N2900" s="133">
        <v>0</v>
      </c>
      <c r="O2900" s="133">
        <v>603.17999999999995</v>
      </c>
      <c r="P2900" s="127" t="s">
        <v>1369</v>
      </c>
    </row>
    <row r="2901" spans="1:16" ht="51">
      <c r="A2901" s="127" t="s">
        <v>627</v>
      </c>
      <c r="B2901" s="127"/>
      <c r="C2901" s="128" t="s">
        <v>1235</v>
      </c>
      <c r="D2901" s="122">
        <v>42930</v>
      </c>
      <c r="E2901" s="123" t="s">
        <v>7225</v>
      </c>
      <c r="F2901" s="123" t="s">
        <v>6</v>
      </c>
      <c r="G2901" s="123">
        <v>861740</v>
      </c>
      <c r="H2901" s="127"/>
      <c r="I2901" s="131" t="s">
        <v>7226</v>
      </c>
      <c r="J2901" s="127"/>
      <c r="K2901" s="127"/>
      <c r="L2901" s="127"/>
      <c r="M2901" s="127"/>
      <c r="N2901" s="133">
        <v>0</v>
      </c>
      <c r="O2901" s="133">
        <v>10156.26</v>
      </c>
      <c r="P2901" s="127" t="s">
        <v>1369</v>
      </c>
    </row>
    <row r="2902" spans="1:16" ht="51">
      <c r="A2902" s="127" t="s">
        <v>621</v>
      </c>
      <c r="B2902" s="127"/>
      <c r="C2902" s="128" t="s">
        <v>715</v>
      </c>
      <c r="D2902" s="122">
        <v>42930</v>
      </c>
      <c r="E2902" s="123" t="s">
        <v>7228</v>
      </c>
      <c r="F2902" s="123" t="s">
        <v>6</v>
      </c>
      <c r="G2902" s="123">
        <v>861811</v>
      </c>
      <c r="H2902" s="127"/>
      <c r="I2902" s="131" t="s">
        <v>7229</v>
      </c>
      <c r="J2902" s="127"/>
      <c r="K2902" s="127"/>
      <c r="L2902" s="127"/>
      <c r="M2902" s="127"/>
      <c r="N2902" s="133">
        <v>0</v>
      </c>
      <c r="O2902" s="133">
        <v>2516681.87</v>
      </c>
      <c r="P2902" s="127" t="s">
        <v>1369</v>
      </c>
    </row>
    <row r="2903" spans="1:16" ht="76.5">
      <c r="A2903" s="127">
        <v>513</v>
      </c>
      <c r="B2903" s="127"/>
      <c r="C2903" s="128" t="s">
        <v>201</v>
      </c>
      <c r="D2903" s="122">
        <v>42930</v>
      </c>
      <c r="E2903" s="123" t="s">
        <v>7230</v>
      </c>
      <c r="F2903" s="123" t="s">
        <v>11</v>
      </c>
      <c r="G2903" s="123">
        <v>892936</v>
      </c>
      <c r="H2903" s="127"/>
      <c r="I2903" s="131" t="s">
        <v>7231</v>
      </c>
      <c r="J2903" s="127"/>
      <c r="K2903" s="127"/>
      <c r="L2903" s="127"/>
      <c r="M2903" s="127"/>
      <c r="N2903" s="133">
        <v>18511.22</v>
      </c>
      <c r="O2903" s="133">
        <v>0</v>
      </c>
      <c r="P2903" s="127" t="s">
        <v>1369</v>
      </c>
    </row>
    <row r="2904" spans="1:16" ht="38.25">
      <c r="A2904" s="127">
        <v>117</v>
      </c>
      <c r="B2904" s="127"/>
      <c r="C2904" s="128" t="s">
        <v>723</v>
      </c>
      <c r="D2904" s="122">
        <v>42930</v>
      </c>
      <c r="E2904" s="123" t="s">
        <v>7232</v>
      </c>
      <c r="F2904" s="123" t="s">
        <v>11</v>
      </c>
      <c r="G2904" s="123">
        <v>892986</v>
      </c>
      <c r="H2904" s="127"/>
      <c r="I2904" s="131" t="s">
        <v>7233</v>
      </c>
      <c r="J2904" s="127"/>
      <c r="K2904" s="127"/>
      <c r="L2904" s="127"/>
      <c r="M2904" s="127"/>
      <c r="N2904" s="133">
        <v>50</v>
      </c>
      <c r="O2904" s="133">
        <v>0</v>
      </c>
      <c r="P2904" s="127" t="s">
        <v>1369</v>
      </c>
    </row>
    <row r="2905" spans="1:16" ht="38.25">
      <c r="A2905" s="127">
        <v>117</v>
      </c>
      <c r="B2905" s="127"/>
      <c r="C2905" s="128" t="s">
        <v>723</v>
      </c>
      <c r="D2905" s="122">
        <v>42930</v>
      </c>
      <c r="E2905" s="123" t="s">
        <v>7234</v>
      </c>
      <c r="F2905" s="123" t="s">
        <v>11</v>
      </c>
      <c r="G2905" s="123">
        <v>893030</v>
      </c>
      <c r="H2905" s="127"/>
      <c r="I2905" s="131" t="s">
        <v>7235</v>
      </c>
      <c r="J2905" s="127"/>
      <c r="K2905" s="127"/>
      <c r="L2905" s="127"/>
      <c r="M2905" s="127"/>
      <c r="N2905" s="133">
        <v>50</v>
      </c>
      <c r="O2905" s="133">
        <v>0</v>
      </c>
      <c r="P2905" s="127" t="s">
        <v>1369</v>
      </c>
    </row>
    <row r="2906" spans="1:16" ht="76.5">
      <c r="A2906" s="127">
        <v>25</v>
      </c>
      <c r="B2906" s="127"/>
      <c r="C2906" s="128" t="s">
        <v>695</v>
      </c>
      <c r="D2906" s="122">
        <v>42930</v>
      </c>
      <c r="E2906" s="123" t="s">
        <v>7236</v>
      </c>
      <c r="F2906" s="123" t="s">
        <v>15</v>
      </c>
      <c r="G2906" s="123">
        <v>2696</v>
      </c>
      <c r="H2906" s="127"/>
      <c r="I2906" s="131" t="s">
        <v>7237</v>
      </c>
      <c r="J2906" s="127"/>
      <c r="K2906" s="127"/>
      <c r="L2906" s="127"/>
      <c r="M2906" s="127"/>
      <c r="N2906" s="133">
        <v>50</v>
      </c>
      <c r="O2906" s="133">
        <v>0</v>
      </c>
      <c r="P2906" s="127" t="s">
        <v>1369</v>
      </c>
    </row>
    <row r="2907" spans="1:16" ht="63.75">
      <c r="A2907" s="127">
        <v>291</v>
      </c>
      <c r="B2907" s="127"/>
      <c r="C2907" s="128" t="s">
        <v>795</v>
      </c>
      <c r="D2907" s="122">
        <v>42930</v>
      </c>
      <c r="E2907" s="123" t="s">
        <v>7238</v>
      </c>
      <c r="F2907" s="123" t="s">
        <v>11</v>
      </c>
      <c r="G2907" s="123">
        <v>494355</v>
      </c>
      <c r="H2907" s="127"/>
      <c r="I2907" s="131" t="s">
        <v>7239</v>
      </c>
      <c r="J2907" s="127"/>
      <c r="K2907" s="127"/>
      <c r="L2907" s="127"/>
      <c r="M2907" s="127"/>
      <c r="N2907" s="133">
        <v>50</v>
      </c>
      <c r="O2907" s="133">
        <v>0</v>
      </c>
      <c r="P2907" s="127" t="s">
        <v>1369</v>
      </c>
    </row>
    <row r="2908" spans="1:16" ht="76.5">
      <c r="A2908" s="127">
        <v>25</v>
      </c>
      <c r="B2908" s="127"/>
      <c r="C2908" s="128" t="s">
        <v>695</v>
      </c>
      <c r="D2908" s="122">
        <v>42930</v>
      </c>
      <c r="E2908" s="123" t="s">
        <v>7240</v>
      </c>
      <c r="F2908" s="123" t="s">
        <v>15</v>
      </c>
      <c r="G2908" s="123">
        <v>2694</v>
      </c>
      <c r="H2908" s="127"/>
      <c r="I2908" s="131" t="s">
        <v>7241</v>
      </c>
      <c r="J2908" s="127"/>
      <c r="K2908" s="127"/>
      <c r="L2908" s="127"/>
      <c r="M2908" s="127"/>
      <c r="N2908" s="133">
        <v>362.75</v>
      </c>
      <c r="O2908" s="133">
        <v>0</v>
      </c>
      <c r="P2908" s="127" t="s">
        <v>1369</v>
      </c>
    </row>
    <row r="2909" spans="1:16" ht="76.5">
      <c r="A2909" s="127">
        <v>25</v>
      </c>
      <c r="B2909" s="127"/>
      <c r="C2909" s="128" t="s">
        <v>695</v>
      </c>
      <c r="D2909" s="122">
        <v>42930</v>
      </c>
      <c r="E2909" s="123" t="s">
        <v>7242</v>
      </c>
      <c r="F2909" s="123" t="s">
        <v>15</v>
      </c>
      <c r="G2909" s="123">
        <v>2695</v>
      </c>
      <c r="H2909" s="127"/>
      <c r="I2909" s="131" t="s">
        <v>7243</v>
      </c>
      <c r="J2909" s="127"/>
      <c r="K2909" s="127"/>
      <c r="L2909" s="127"/>
      <c r="M2909" s="127"/>
      <c r="N2909" s="133">
        <v>339.49</v>
      </c>
      <c r="O2909" s="133">
        <v>0</v>
      </c>
      <c r="P2909" s="127" t="s">
        <v>1369</v>
      </c>
    </row>
    <row r="2910" spans="1:16" ht="76.5">
      <c r="A2910" s="127">
        <v>222</v>
      </c>
      <c r="B2910" s="127"/>
      <c r="C2910" s="128" t="s">
        <v>765</v>
      </c>
      <c r="D2910" s="122">
        <v>42930</v>
      </c>
      <c r="E2910" s="123" t="s">
        <v>7244</v>
      </c>
      <c r="F2910" s="123" t="s">
        <v>15</v>
      </c>
      <c r="G2910" s="123">
        <v>2698</v>
      </c>
      <c r="H2910" s="127"/>
      <c r="I2910" s="131" t="s">
        <v>7245</v>
      </c>
      <c r="J2910" s="127"/>
      <c r="K2910" s="127"/>
      <c r="L2910" s="127"/>
      <c r="M2910" s="127"/>
      <c r="N2910" s="133">
        <v>584.26</v>
      </c>
      <c r="O2910" s="133">
        <v>0</v>
      </c>
      <c r="P2910" s="127" t="s">
        <v>1369</v>
      </c>
    </row>
    <row r="2911" spans="1:16" ht="76.5">
      <c r="A2911" s="127">
        <v>10</v>
      </c>
      <c r="B2911" s="127"/>
      <c r="C2911" s="128" t="s">
        <v>691</v>
      </c>
      <c r="D2911" s="122">
        <v>42934</v>
      </c>
      <c r="E2911" s="123" t="s">
        <v>7246</v>
      </c>
      <c r="F2911" s="123" t="s">
        <v>6</v>
      </c>
      <c r="G2911" s="123">
        <v>2701</v>
      </c>
      <c r="H2911" s="127"/>
      <c r="I2911" s="131" t="s">
        <v>7247</v>
      </c>
      <c r="J2911" s="127"/>
      <c r="K2911" s="127"/>
      <c r="L2911" s="127"/>
      <c r="M2911" s="127"/>
      <c r="N2911" s="133">
        <v>0</v>
      </c>
      <c r="O2911" s="133">
        <v>0.05</v>
      </c>
      <c r="P2911" s="127" t="s">
        <v>1369</v>
      </c>
    </row>
    <row r="2912" spans="1:16" ht="51">
      <c r="A2912" s="127" t="s">
        <v>623</v>
      </c>
      <c r="B2912" s="127"/>
      <c r="C2912" s="128" t="s">
        <v>716</v>
      </c>
      <c r="D2912" s="122">
        <v>42934</v>
      </c>
      <c r="E2912" s="123" t="s">
        <v>7248</v>
      </c>
      <c r="F2912" s="123" t="s">
        <v>1262</v>
      </c>
      <c r="G2912" s="123">
        <v>14168744</v>
      </c>
      <c r="H2912" s="127"/>
      <c r="I2912" s="131" t="s">
        <v>2821</v>
      </c>
      <c r="J2912" s="127"/>
      <c r="K2912" s="127"/>
      <c r="L2912" s="127"/>
      <c r="M2912" s="127"/>
      <c r="N2912" s="133">
        <v>0</v>
      </c>
      <c r="O2912" s="133">
        <v>4112720.58</v>
      </c>
      <c r="P2912" s="127" t="s">
        <v>1369</v>
      </c>
    </row>
    <row r="2913" spans="1:16" ht="51">
      <c r="A2913" s="127" t="s">
        <v>623</v>
      </c>
      <c r="B2913" s="127"/>
      <c r="C2913" s="128" t="s">
        <v>716</v>
      </c>
      <c r="D2913" s="122">
        <v>42934</v>
      </c>
      <c r="E2913" s="123" t="s">
        <v>7249</v>
      </c>
      <c r="F2913" s="123" t="s">
        <v>6</v>
      </c>
      <c r="G2913" s="123">
        <v>862676</v>
      </c>
      <c r="H2913" s="127"/>
      <c r="I2913" s="131" t="s">
        <v>5670</v>
      </c>
      <c r="J2913" s="127"/>
      <c r="K2913" s="127"/>
      <c r="L2913" s="127"/>
      <c r="M2913" s="127"/>
      <c r="N2913" s="133">
        <v>0</v>
      </c>
      <c r="O2913" s="133">
        <v>841.26</v>
      </c>
      <c r="P2913" s="127" t="s">
        <v>1369</v>
      </c>
    </row>
    <row r="2914" spans="1:16" ht="51">
      <c r="A2914" s="127" t="s">
        <v>620</v>
      </c>
      <c r="B2914" s="127"/>
      <c r="C2914" s="128" t="s">
        <v>714</v>
      </c>
      <c r="D2914" s="122">
        <v>42934</v>
      </c>
      <c r="E2914" s="123" t="s">
        <v>7250</v>
      </c>
      <c r="F2914" s="123" t="s">
        <v>6</v>
      </c>
      <c r="G2914" s="123">
        <v>862677</v>
      </c>
      <c r="H2914" s="127"/>
      <c r="I2914" s="131" t="s">
        <v>7251</v>
      </c>
      <c r="J2914" s="127"/>
      <c r="K2914" s="127"/>
      <c r="L2914" s="127"/>
      <c r="M2914" s="127"/>
      <c r="N2914" s="133">
        <v>0</v>
      </c>
      <c r="O2914" s="133">
        <v>12531.6</v>
      </c>
      <c r="P2914" s="127" t="s">
        <v>1369</v>
      </c>
    </row>
    <row r="2915" spans="1:16" ht="51">
      <c r="A2915" s="127" t="s">
        <v>620</v>
      </c>
      <c r="B2915" s="127"/>
      <c r="C2915" s="128" t="s">
        <v>714</v>
      </c>
      <c r="D2915" s="122">
        <v>42934</v>
      </c>
      <c r="E2915" s="123" t="s">
        <v>7252</v>
      </c>
      <c r="F2915" s="123" t="s">
        <v>13</v>
      </c>
      <c r="G2915" s="123">
        <v>893101</v>
      </c>
      <c r="H2915" s="127"/>
      <c r="I2915" s="131" t="s">
        <v>7253</v>
      </c>
      <c r="J2915" s="127"/>
      <c r="K2915" s="127"/>
      <c r="L2915" s="127"/>
      <c r="M2915" s="127"/>
      <c r="N2915" s="133">
        <v>199.54</v>
      </c>
      <c r="O2915" s="133">
        <v>0</v>
      </c>
      <c r="P2915" s="127" t="s">
        <v>1369</v>
      </c>
    </row>
    <row r="2916" spans="1:16" ht="63.75">
      <c r="A2916" s="127" t="s">
        <v>620</v>
      </c>
      <c r="B2916" s="127"/>
      <c r="C2916" s="128" t="s">
        <v>714</v>
      </c>
      <c r="D2916" s="122">
        <v>42934</v>
      </c>
      <c r="E2916" s="123" t="s">
        <v>7254</v>
      </c>
      <c r="F2916" s="123" t="s">
        <v>11</v>
      </c>
      <c r="G2916" s="123">
        <v>893101</v>
      </c>
      <c r="H2916" s="127"/>
      <c r="I2916" s="131" t="s">
        <v>7255</v>
      </c>
      <c r="J2916" s="127"/>
      <c r="K2916" s="127"/>
      <c r="L2916" s="127"/>
      <c r="M2916" s="127"/>
      <c r="N2916" s="133">
        <v>50</v>
      </c>
      <c r="O2916" s="133">
        <v>0</v>
      </c>
      <c r="P2916" s="127" t="s">
        <v>1369</v>
      </c>
    </row>
    <row r="2917" spans="1:16" ht="63.75">
      <c r="A2917" s="127" t="s">
        <v>620</v>
      </c>
      <c r="B2917" s="127"/>
      <c r="C2917" s="128" t="s">
        <v>714</v>
      </c>
      <c r="D2917" s="122">
        <v>42934</v>
      </c>
      <c r="E2917" s="123" t="s">
        <v>7256</v>
      </c>
      <c r="F2917" s="123" t="s">
        <v>13</v>
      </c>
      <c r="G2917" s="123">
        <v>893120</v>
      </c>
      <c r="H2917" s="127"/>
      <c r="I2917" s="131" t="s">
        <v>7257</v>
      </c>
      <c r="J2917" s="127"/>
      <c r="K2917" s="127"/>
      <c r="L2917" s="127"/>
      <c r="M2917" s="127"/>
      <c r="N2917" s="133">
        <v>99.81</v>
      </c>
      <c r="O2917" s="133">
        <v>0</v>
      </c>
      <c r="P2917" s="127" t="s">
        <v>1369</v>
      </c>
    </row>
    <row r="2918" spans="1:16" ht="63.75">
      <c r="A2918" s="127" t="s">
        <v>620</v>
      </c>
      <c r="B2918" s="127"/>
      <c r="C2918" s="128" t="s">
        <v>714</v>
      </c>
      <c r="D2918" s="122">
        <v>42934</v>
      </c>
      <c r="E2918" s="123" t="s">
        <v>7258</v>
      </c>
      <c r="F2918" s="123" t="s">
        <v>11</v>
      </c>
      <c r="G2918" s="123">
        <v>893120</v>
      </c>
      <c r="H2918" s="127"/>
      <c r="I2918" s="131" t="s">
        <v>7259</v>
      </c>
      <c r="J2918" s="127"/>
      <c r="K2918" s="127"/>
      <c r="L2918" s="127"/>
      <c r="M2918" s="127"/>
      <c r="N2918" s="133">
        <v>50</v>
      </c>
      <c r="O2918" s="133">
        <v>0</v>
      </c>
      <c r="P2918" s="127" t="s">
        <v>1369</v>
      </c>
    </row>
    <row r="2919" spans="1:16" ht="38.25">
      <c r="A2919" s="127">
        <v>117</v>
      </c>
      <c r="B2919" s="127"/>
      <c r="C2919" s="128" t="s">
        <v>723</v>
      </c>
      <c r="D2919" s="122">
        <v>42934</v>
      </c>
      <c r="E2919" s="123" t="s">
        <v>7260</v>
      </c>
      <c r="F2919" s="123" t="s">
        <v>11</v>
      </c>
      <c r="G2919" s="123">
        <v>893122</v>
      </c>
      <c r="H2919" s="127"/>
      <c r="I2919" s="131" t="s">
        <v>7261</v>
      </c>
      <c r="J2919" s="127"/>
      <c r="K2919" s="127"/>
      <c r="L2919" s="127"/>
      <c r="M2919" s="127"/>
      <c r="N2919" s="133">
        <v>50</v>
      </c>
      <c r="O2919" s="133">
        <v>0</v>
      </c>
      <c r="P2919" s="127" t="s">
        <v>1369</v>
      </c>
    </row>
    <row r="2920" spans="1:16" ht="38.25">
      <c r="A2920" s="127">
        <v>117</v>
      </c>
      <c r="B2920" s="127"/>
      <c r="C2920" s="128" t="s">
        <v>723</v>
      </c>
      <c r="D2920" s="122">
        <v>42934</v>
      </c>
      <c r="E2920" s="123" t="s">
        <v>7262</v>
      </c>
      <c r="F2920" s="123" t="s">
        <v>11</v>
      </c>
      <c r="G2920" s="123">
        <v>893124</v>
      </c>
      <c r="H2920" s="127"/>
      <c r="I2920" s="131" t="s">
        <v>7263</v>
      </c>
      <c r="J2920" s="127"/>
      <c r="K2920" s="127"/>
      <c r="L2920" s="127"/>
      <c r="M2920" s="127"/>
      <c r="N2920" s="133">
        <v>50</v>
      </c>
      <c r="O2920" s="133">
        <v>0</v>
      </c>
      <c r="P2920" s="127" t="s">
        <v>1369</v>
      </c>
    </row>
    <row r="2921" spans="1:16" ht="38.25">
      <c r="A2921" s="127">
        <v>117</v>
      </c>
      <c r="B2921" s="127"/>
      <c r="C2921" s="128" t="s">
        <v>723</v>
      </c>
      <c r="D2921" s="122">
        <v>42934</v>
      </c>
      <c r="E2921" s="123" t="s">
        <v>7264</v>
      </c>
      <c r="F2921" s="123" t="s">
        <v>11</v>
      </c>
      <c r="G2921" s="123">
        <v>893129</v>
      </c>
      <c r="H2921" s="127"/>
      <c r="I2921" s="131" t="s">
        <v>7265</v>
      </c>
      <c r="J2921" s="127"/>
      <c r="K2921" s="127"/>
      <c r="L2921" s="127"/>
      <c r="M2921" s="127"/>
      <c r="N2921" s="133">
        <v>50</v>
      </c>
      <c r="O2921" s="133">
        <v>0</v>
      </c>
      <c r="P2921" s="127" t="s">
        <v>1369</v>
      </c>
    </row>
    <row r="2922" spans="1:16" ht="51">
      <c r="A2922" s="127" t="s">
        <v>621</v>
      </c>
      <c r="B2922" s="127"/>
      <c r="C2922" s="128" t="s">
        <v>715</v>
      </c>
      <c r="D2922" s="122">
        <v>42934</v>
      </c>
      <c r="E2922" s="123" t="s">
        <v>7266</v>
      </c>
      <c r="F2922" s="123" t="s">
        <v>11</v>
      </c>
      <c r="G2922" s="123">
        <v>9600</v>
      </c>
      <c r="H2922" s="127"/>
      <c r="I2922" s="131" t="s">
        <v>7267</v>
      </c>
      <c r="J2922" s="127"/>
      <c r="K2922" s="127"/>
      <c r="L2922" s="127"/>
      <c r="M2922" s="127"/>
      <c r="N2922" s="133">
        <v>4557.16</v>
      </c>
      <c r="O2922" s="133">
        <v>0</v>
      </c>
      <c r="P2922" s="127" t="s">
        <v>1369</v>
      </c>
    </row>
    <row r="2923" spans="1:16" ht="51">
      <c r="A2923" s="127" t="s">
        <v>621</v>
      </c>
      <c r="B2923" s="127"/>
      <c r="C2923" s="128" t="s">
        <v>715</v>
      </c>
      <c r="D2923" s="122">
        <v>42934</v>
      </c>
      <c r="E2923" s="123" t="s">
        <v>7268</v>
      </c>
      <c r="F2923" s="123" t="s">
        <v>11</v>
      </c>
      <c r="G2923" s="123">
        <v>9586</v>
      </c>
      <c r="H2923" s="127"/>
      <c r="I2923" s="131" t="s">
        <v>7269</v>
      </c>
      <c r="J2923" s="127"/>
      <c r="K2923" s="127"/>
      <c r="L2923" s="127"/>
      <c r="M2923" s="127"/>
      <c r="N2923" s="133">
        <v>6740.42</v>
      </c>
      <c r="O2923" s="133">
        <v>0</v>
      </c>
      <c r="P2923" s="127" t="s">
        <v>1369</v>
      </c>
    </row>
    <row r="2924" spans="1:16" ht="51">
      <c r="A2924" s="127">
        <v>513</v>
      </c>
      <c r="B2924" s="127"/>
      <c r="C2924" s="128" t="s">
        <v>201</v>
      </c>
      <c r="D2924" s="122">
        <v>42934</v>
      </c>
      <c r="E2924" s="123" t="s">
        <v>7270</v>
      </c>
      <c r="F2924" s="123" t="s">
        <v>15</v>
      </c>
      <c r="G2924" s="123">
        <v>495582</v>
      </c>
      <c r="H2924" s="127"/>
      <c r="I2924" s="131" t="s">
        <v>7271</v>
      </c>
      <c r="J2924" s="127"/>
      <c r="K2924" s="127"/>
      <c r="L2924" s="127"/>
      <c r="M2924" s="127"/>
      <c r="N2924" s="133">
        <v>50</v>
      </c>
      <c r="O2924" s="133">
        <v>0</v>
      </c>
      <c r="P2924" s="127" t="s">
        <v>1369</v>
      </c>
    </row>
    <row r="2925" spans="1:16" ht="51">
      <c r="A2925" s="127">
        <v>513</v>
      </c>
      <c r="B2925" s="127"/>
      <c r="C2925" s="128" t="s">
        <v>201</v>
      </c>
      <c r="D2925" s="122">
        <v>42934</v>
      </c>
      <c r="E2925" s="123" t="s">
        <v>7272</v>
      </c>
      <c r="F2925" s="123" t="s">
        <v>15</v>
      </c>
      <c r="G2925" s="123">
        <v>495590</v>
      </c>
      <c r="H2925" s="127"/>
      <c r="I2925" s="131" t="s">
        <v>7273</v>
      </c>
      <c r="J2925" s="127"/>
      <c r="K2925" s="127"/>
      <c r="L2925" s="127"/>
      <c r="M2925" s="127"/>
      <c r="N2925" s="133">
        <v>50</v>
      </c>
      <c r="O2925" s="133">
        <v>0</v>
      </c>
      <c r="P2925" s="127" t="s">
        <v>1369</v>
      </c>
    </row>
    <row r="2926" spans="1:16" ht="76.5">
      <c r="A2926" s="127">
        <v>513</v>
      </c>
      <c r="B2926" s="127"/>
      <c r="C2926" s="128" t="s">
        <v>201</v>
      </c>
      <c r="D2926" s="122">
        <v>42934</v>
      </c>
      <c r="E2926" s="123" t="s">
        <v>7275</v>
      </c>
      <c r="F2926" s="123" t="s">
        <v>15</v>
      </c>
      <c r="G2926" s="123">
        <v>2702</v>
      </c>
      <c r="H2926" s="127"/>
      <c r="I2926" s="131" t="s">
        <v>7276</v>
      </c>
      <c r="J2926" s="127"/>
      <c r="K2926" s="127"/>
      <c r="L2926" s="127"/>
      <c r="M2926" s="127"/>
      <c r="N2926" s="133">
        <v>6158.28</v>
      </c>
      <c r="O2926" s="133">
        <v>0</v>
      </c>
      <c r="P2926" s="127" t="s">
        <v>1369</v>
      </c>
    </row>
    <row r="2927" spans="1:16" ht="63.75">
      <c r="A2927" s="127">
        <v>291</v>
      </c>
      <c r="B2927" s="127"/>
      <c r="C2927" s="128" t="s">
        <v>795</v>
      </c>
      <c r="D2927" s="122">
        <v>42934</v>
      </c>
      <c r="E2927" s="123" t="s">
        <v>7277</v>
      </c>
      <c r="F2927" s="123" t="s">
        <v>11</v>
      </c>
      <c r="G2927" s="123">
        <v>496240</v>
      </c>
      <c r="H2927" s="127"/>
      <c r="I2927" s="131" t="s">
        <v>7278</v>
      </c>
      <c r="J2927" s="127"/>
      <c r="K2927" s="127"/>
      <c r="L2927" s="127"/>
      <c r="M2927" s="127"/>
      <c r="N2927" s="133">
        <v>50</v>
      </c>
      <c r="O2927" s="133">
        <v>0</v>
      </c>
      <c r="P2927" s="127" t="s">
        <v>1369</v>
      </c>
    </row>
    <row r="2928" spans="1:16" ht="63.75">
      <c r="A2928" s="127">
        <v>291</v>
      </c>
      <c r="B2928" s="127"/>
      <c r="C2928" s="128" t="s">
        <v>795</v>
      </c>
      <c r="D2928" s="122">
        <v>42934</v>
      </c>
      <c r="E2928" s="123" t="s">
        <v>7279</v>
      </c>
      <c r="F2928" s="123" t="s">
        <v>11</v>
      </c>
      <c r="G2928" s="123">
        <v>496382</v>
      </c>
      <c r="H2928" s="127"/>
      <c r="I2928" s="131" t="s">
        <v>7280</v>
      </c>
      <c r="J2928" s="127"/>
      <c r="K2928" s="127"/>
      <c r="L2928" s="127"/>
      <c r="M2928" s="127"/>
      <c r="N2928" s="133">
        <v>50</v>
      </c>
      <c r="O2928" s="133">
        <v>0</v>
      </c>
      <c r="P2928" s="127" t="s">
        <v>1369</v>
      </c>
    </row>
    <row r="2929" spans="1:16" ht="63.75">
      <c r="A2929" s="127">
        <v>16</v>
      </c>
      <c r="B2929" s="127"/>
      <c r="C2929" s="128" t="s">
        <v>693</v>
      </c>
      <c r="D2929" s="122">
        <v>42935</v>
      </c>
      <c r="E2929" s="123" t="s">
        <v>7281</v>
      </c>
      <c r="F2929" s="123" t="s">
        <v>1413</v>
      </c>
      <c r="G2929" s="123">
        <v>14169888</v>
      </c>
      <c r="H2929" s="127"/>
      <c r="I2929" s="131" t="s">
        <v>7282</v>
      </c>
      <c r="J2929" s="127"/>
      <c r="K2929" s="127"/>
      <c r="L2929" s="127"/>
      <c r="M2929" s="127"/>
      <c r="N2929" s="133">
        <v>0</v>
      </c>
      <c r="O2929" s="133">
        <v>11390</v>
      </c>
      <c r="P2929" s="127" t="s">
        <v>1369</v>
      </c>
    </row>
    <row r="2930" spans="1:16" ht="76.5">
      <c r="A2930" s="127" t="s">
        <v>621</v>
      </c>
      <c r="B2930" s="127"/>
      <c r="C2930" s="128" t="s">
        <v>715</v>
      </c>
      <c r="D2930" s="122">
        <v>42935</v>
      </c>
      <c r="E2930" s="123" t="s">
        <v>7283</v>
      </c>
      <c r="F2930" s="123" t="s">
        <v>6</v>
      </c>
      <c r="G2930" s="123">
        <v>863070</v>
      </c>
      <c r="H2930" s="127"/>
      <c r="I2930" s="131" t="s">
        <v>7284</v>
      </c>
      <c r="J2930" s="127"/>
      <c r="K2930" s="127"/>
      <c r="L2930" s="127"/>
      <c r="M2930" s="127"/>
      <c r="N2930" s="133">
        <v>0</v>
      </c>
      <c r="O2930" s="133">
        <v>7000</v>
      </c>
      <c r="P2930" s="127" t="s">
        <v>1369</v>
      </c>
    </row>
    <row r="2931" spans="1:16" ht="63.75">
      <c r="A2931" s="127">
        <v>86</v>
      </c>
      <c r="B2931" s="127"/>
      <c r="C2931" s="128" t="s">
        <v>711</v>
      </c>
      <c r="D2931" s="122">
        <v>42935</v>
      </c>
      <c r="E2931" s="123" t="s">
        <v>7285</v>
      </c>
      <c r="F2931" s="123" t="s">
        <v>6</v>
      </c>
      <c r="G2931" s="123">
        <v>863170</v>
      </c>
      <c r="H2931" s="127"/>
      <c r="I2931" s="131" t="s">
        <v>7286</v>
      </c>
      <c r="J2931" s="127"/>
      <c r="K2931" s="127"/>
      <c r="L2931" s="127"/>
      <c r="M2931" s="127"/>
      <c r="N2931" s="133">
        <v>0</v>
      </c>
      <c r="O2931" s="133">
        <v>2000000</v>
      </c>
      <c r="P2931" s="127" t="s">
        <v>1369</v>
      </c>
    </row>
    <row r="2932" spans="1:16" ht="63.75">
      <c r="A2932" s="127">
        <v>86</v>
      </c>
      <c r="B2932" s="127"/>
      <c r="C2932" s="128" t="s">
        <v>711</v>
      </c>
      <c r="D2932" s="122">
        <v>42935</v>
      </c>
      <c r="E2932" s="123" t="s">
        <v>7287</v>
      </c>
      <c r="F2932" s="123" t="s">
        <v>6</v>
      </c>
      <c r="G2932" s="123">
        <v>863171</v>
      </c>
      <c r="H2932" s="127"/>
      <c r="I2932" s="131" t="s">
        <v>7286</v>
      </c>
      <c r="J2932" s="127"/>
      <c r="K2932" s="127"/>
      <c r="L2932" s="127"/>
      <c r="M2932" s="127"/>
      <c r="N2932" s="133">
        <v>0</v>
      </c>
      <c r="O2932" s="133">
        <v>4250000</v>
      </c>
      <c r="P2932" s="127" t="s">
        <v>1369</v>
      </c>
    </row>
    <row r="2933" spans="1:16" ht="63.75">
      <c r="A2933" s="127">
        <v>512</v>
      </c>
      <c r="B2933" s="127"/>
      <c r="C2933" s="128" t="s">
        <v>841</v>
      </c>
      <c r="D2933" s="122">
        <v>42935</v>
      </c>
      <c r="E2933" s="123" t="s">
        <v>7288</v>
      </c>
      <c r="F2933" s="123" t="s">
        <v>6</v>
      </c>
      <c r="G2933" s="123">
        <v>893242</v>
      </c>
      <c r="H2933" s="127"/>
      <c r="I2933" s="131" t="s">
        <v>7289</v>
      </c>
      <c r="J2933" s="127"/>
      <c r="K2933" s="127"/>
      <c r="L2933" s="127"/>
      <c r="M2933" s="127"/>
      <c r="N2933" s="133">
        <v>0</v>
      </c>
      <c r="O2933" s="133">
        <v>58769.17</v>
      </c>
      <c r="P2933" s="127" t="s">
        <v>1369</v>
      </c>
    </row>
    <row r="2934" spans="1:16" ht="76.5">
      <c r="A2934" s="127">
        <v>15</v>
      </c>
      <c r="B2934" s="127"/>
      <c r="C2934" s="128" t="s">
        <v>692</v>
      </c>
      <c r="D2934" s="122">
        <v>42935</v>
      </c>
      <c r="E2934" s="123" t="s">
        <v>7290</v>
      </c>
      <c r="F2934" s="123" t="s">
        <v>15</v>
      </c>
      <c r="G2934" s="123">
        <v>2715</v>
      </c>
      <c r="H2934" s="127"/>
      <c r="I2934" s="131" t="s">
        <v>7291</v>
      </c>
      <c r="J2934" s="127"/>
      <c r="K2934" s="127"/>
      <c r="L2934" s="127"/>
      <c r="M2934" s="127"/>
      <c r="N2934" s="133">
        <v>1071.45</v>
      </c>
      <c r="O2934" s="133">
        <v>0</v>
      </c>
      <c r="P2934" s="127" t="s">
        <v>1369</v>
      </c>
    </row>
    <row r="2935" spans="1:16" ht="89.25">
      <c r="A2935" s="127">
        <v>290</v>
      </c>
      <c r="B2935" s="127"/>
      <c r="C2935" s="128" t="s">
        <v>794</v>
      </c>
      <c r="D2935" s="122">
        <v>42935</v>
      </c>
      <c r="E2935" s="123" t="s">
        <v>7292</v>
      </c>
      <c r="F2935" s="123" t="s">
        <v>15</v>
      </c>
      <c r="G2935" s="123">
        <v>2712</v>
      </c>
      <c r="H2935" s="127"/>
      <c r="I2935" s="131" t="s">
        <v>7293</v>
      </c>
      <c r="J2935" s="127"/>
      <c r="K2935" s="127"/>
      <c r="L2935" s="127"/>
      <c r="M2935" s="127"/>
      <c r="N2935" s="133">
        <v>524.99</v>
      </c>
      <c r="O2935" s="133">
        <v>0</v>
      </c>
      <c r="P2935" s="127" t="s">
        <v>1369</v>
      </c>
    </row>
    <row r="2936" spans="1:16" ht="51">
      <c r="A2936" s="127">
        <v>513</v>
      </c>
      <c r="B2936" s="127"/>
      <c r="C2936" s="128" t="s">
        <v>201</v>
      </c>
      <c r="D2936" s="122">
        <v>42935</v>
      </c>
      <c r="E2936" s="123" t="s">
        <v>7294</v>
      </c>
      <c r="F2936" s="123" t="s">
        <v>15</v>
      </c>
      <c r="G2936" s="123">
        <v>497385</v>
      </c>
      <c r="H2936" s="127"/>
      <c r="I2936" s="131" t="s">
        <v>7295</v>
      </c>
      <c r="J2936" s="127"/>
      <c r="K2936" s="127"/>
      <c r="L2936" s="127"/>
      <c r="M2936" s="127"/>
      <c r="N2936" s="133">
        <v>50</v>
      </c>
      <c r="O2936" s="133">
        <v>0</v>
      </c>
      <c r="P2936" s="127" t="s">
        <v>1369</v>
      </c>
    </row>
    <row r="2937" spans="1:16" ht="76.5">
      <c r="A2937" s="127">
        <v>87</v>
      </c>
      <c r="B2937" s="127"/>
      <c r="C2937" s="128" t="s">
        <v>712</v>
      </c>
      <c r="D2937" s="122">
        <v>42935</v>
      </c>
      <c r="E2937" s="123" t="s">
        <v>7296</v>
      </c>
      <c r="F2937" s="123" t="s">
        <v>11</v>
      </c>
      <c r="G2937" s="123">
        <v>893213</v>
      </c>
      <c r="H2937" s="127"/>
      <c r="I2937" s="131" t="s">
        <v>7297</v>
      </c>
      <c r="J2937" s="127"/>
      <c r="K2937" s="127"/>
      <c r="L2937" s="127"/>
      <c r="M2937" s="127"/>
      <c r="N2937" s="133">
        <v>270</v>
      </c>
      <c r="O2937" s="133">
        <v>0</v>
      </c>
      <c r="P2937" s="127" t="s">
        <v>1369</v>
      </c>
    </row>
    <row r="2938" spans="1:16" ht="38.25">
      <c r="A2938" s="127">
        <v>117</v>
      </c>
      <c r="B2938" s="127"/>
      <c r="C2938" s="128" t="s">
        <v>723</v>
      </c>
      <c r="D2938" s="122">
        <v>42935</v>
      </c>
      <c r="E2938" s="123" t="s">
        <v>7298</v>
      </c>
      <c r="F2938" s="123" t="s">
        <v>11</v>
      </c>
      <c r="G2938" s="123">
        <v>893254</v>
      </c>
      <c r="H2938" s="127"/>
      <c r="I2938" s="131" t="s">
        <v>7299</v>
      </c>
      <c r="J2938" s="127"/>
      <c r="K2938" s="127"/>
      <c r="L2938" s="127"/>
      <c r="M2938" s="127"/>
      <c r="N2938" s="133">
        <v>50</v>
      </c>
      <c r="O2938" s="133">
        <v>0</v>
      </c>
      <c r="P2938" s="127" t="s">
        <v>1369</v>
      </c>
    </row>
    <row r="2939" spans="1:16" ht="51">
      <c r="A2939" s="127">
        <v>287</v>
      </c>
      <c r="B2939" s="127"/>
      <c r="C2939" s="128" t="s">
        <v>791</v>
      </c>
      <c r="D2939" s="122">
        <v>42936</v>
      </c>
      <c r="E2939" s="123" t="s">
        <v>7300</v>
      </c>
      <c r="F2939" s="123" t="s">
        <v>6</v>
      </c>
      <c r="G2939" s="123">
        <v>71516</v>
      </c>
      <c r="H2939" s="127"/>
      <c r="I2939" s="131" t="s">
        <v>7301</v>
      </c>
      <c r="J2939" s="127"/>
      <c r="K2939" s="127"/>
      <c r="L2939" s="127"/>
      <c r="M2939" s="127"/>
      <c r="N2939" s="133">
        <v>0</v>
      </c>
      <c r="O2939" s="133">
        <v>20251647.129999999</v>
      </c>
      <c r="P2939" s="127" t="s">
        <v>1369</v>
      </c>
    </row>
    <row r="2940" spans="1:16" ht="63.75">
      <c r="A2940" s="127">
        <v>25</v>
      </c>
      <c r="B2940" s="127"/>
      <c r="C2940" s="128" t="s">
        <v>695</v>
      </c>
      <c r="D2940" s="122">
        <v>42936</v>
      </c>
      <c r="E2940" s="123" t="s">
        <v>7302</v>
      </c>
      <c r="F2940" s="123" t="s">
        <v>1262</v>
      </c>
      <c r="G2940" s="123">
        <v>14110151</v>
      </c>
      <c r="H2940" s="127"/>
      <c r="I2940" s="131" t="s">
        <v>7303</v>
      </c>
      <c r="J2940" s="127"/>
      <c r="K2940" s="127"/>
      <c r="L2940" s="127"/>
      <c r="M2940" s="127"/>
      <c r="N2940" s="133">
        <v>0</v>
      </c>
      <c r="O2940" s="133">
        <v>63988.11</v>
      </c>
      <c r="P2940" s="127" t="s">
        <v>1369</v>
      </c>
    </row>
    <row r="2941" spans="1:16" ht="89.25">
      <c r="A2941" s="127">
        <v>10</v>
      </c>
      <c r="B2941" s="127"/>
      <c r="C2941" s="128" t="s">
        <v>691</v>
      </c>
      <c r="D2941" s="122">
        <v>42936</v>
      </c>
      <c r="E2941" s="123" t="s">
        <v>7304</v>
      </c>
      <c r="F2941" s="123" t="s">
        <v>15</v>
      </c>
      <c r="G2941" s="123">
        <v>2716</v>
      </c>
      <c r="H2941" s="127"/>
      <c r="I2941" s="131" t="s">
        <v>7305</v>
      </c>
      <c r="J2941" s="127"/>
      <c r="K2941" s="127"/>
      <c r="L2941" s="127"/>
      <c r="M2941" s="127"/>
      <c r="N2941" s="133">
        <v>2502.4499999999998</v>
      </c>
      <c r="O2941" s="133">
        <v>0</v>
      </c>
      <c r="P2941" s="127" t="s">
        <v>1369</v>
      </c>
    </row>
    <row r="2942" spans="1:16" ht="76.5">
      <c r="A2942" s="127">
        <v>513</v>
      </c>
      <c r="B2942" s="127"/>
      <c r="C2942" s="128" t="s">
        <v>201</v>
      </c>
      <c r="D2942" s="122">
        <v>42936</v>
      </c>
      <c r="E2942" s="123" t="s">
        <v>7306</v>
      </c>
      <c r="F2942" s="123" t="s">
        <v>15</v>
      </c>
      <c r="G2942" s="123">
        <v>2720</v>
      </c>
      <c r="H2942" s="127"/>
      <c r="I2942" s="131" t="s">
        <v>7307</v>
      </c>
      <c r="J2942" s="127"/>
      <c r="K2942" s="127"/>
      <c r="L2942" s="127"/>
      <c r="M2942" s="127"/>
      <c r="N2942" s="133">
        <v>115905.18</v>
      </c>
      <c r="O2942" s="133">
        <v>0</v>
      </c>
      <c r="P2942" s="127" t="s">
        <v>1369</v>
      </c>
    </row>
    <row r="2943" spans="1:16" ht="76.5">
      <c r="A2943" s="127">
        <v>291</v>
      </c>
      <c r="B2943" s="127"/>
      <c r="C2943" s="128" t="s">
        <v>795</v>
      </c>
      <c r="D2943" s="122">
        <v>42936</v>
      </c>
      <c r="E2943" s="123" t="s">
        <v>7308</v>
      </c>
      <c r="F2943" s="123" t="s">
        <v>15</v>
      </c>
      <c r="G2943" s="123">
        <v>2719</v>
      </c>
      <c r="H2943" s="127"/>
      <c r="I2943" s="131" t="s">
        <v>7309</v>
      </c>
      <c r="J2943" s="127"/>
      <c r="K2943" s="127"/>
      <c r="L2943" s="127"/>
      <c r="M2943" s="127"/>
      <c r="N2943" s="133">
        <v>274.66000000000003</v>
      </c>
      <c r="O2943" s="133">
        <v>0</v>
      </c>
      <c r="P2943" s="127" t="s">
        <v>1369</v>
      </c>
    </row>
    <row r="2944" spans="1:16" ht="51">
      <c r="A2944" s="127">
        <v>513</v>
      </c>
      <c r="B2944" s="127"/>
      <c r="C2944" s="128" t="s">
        <v>201</v>
      </c>
      <c r="D2944" s="122">
        <v>42936</v>
      </c>
      <c r="E2944" s="123" t="s">
        <v>7310</v>
      </c>
      <c r="F2944" s="123" t="s">
        <v>15</v>
      </c>
      <c r="G2944" s="123">
        <v>498095</v>
      </c>
      <c r="H2944" s="127"/>
      <c r="I2944" s="131" t="s">
        <v>1857</v>
      </c>
      <c r="J2944" s="127"/>
      <c r="K2944" s="127"/>
      <c r="L2944" s="127"/>
      <c r="M2944" s="127"/>
      <c r="N2944" s="133">
        <v>50</v>
      </c>
      <c r="O2944" s="133">
        <v>0</v>
      </c>
      <c r="P2944" s="127" t="s">
        <v>1369</v>
      </c>
    </row>
    <row r="2945" spans="1:16" ht="51">
      <c r="A2945" s="127" t="s">
        <v>621</v>
      </c>
      <c r="B2945" s="127"/>
      <c r="C2945" s="128" t="s">
        <v>715</v>
      </c>
      <c r="D2945" s="122">
        <v>42936</v>
      </c>
      <c r="E2945" s="123" t="s">
        <v>7311</v>
      </c>
      <c r="F2945" s="123" t="s">
        <v>11</v>
      </c>
      <c r="G2945" s="123">
        <v>9555</v>
      </c>
      <c r="H2945" s="127"/>
      <c r="I2945" s="131" t="s">
        <v>7312</v>
      </c>
      <c r="J2945" s="127"/>
      <c r="K2945" s="127"/>
      <c r="L2945" s="127"/>
      <c r="M2945" s="127"/>
      <c r="N2945" s="133">
        <v>471</v>
      </c>
      <c r="O2945" s="133">
        <v>0</v>
      </c>
      <c r="P2945" s="127" t="s">
        <v>1369</v>
      </c>
    </row>
    <row r="2946" spans="1:16" ht="51">
      <c r="A2946" s="127">
        <v>513</v>
      </c>
      <c r="B2946" s="127"/>
      <c r="C2946" s="128" t="s">
        <v>201</v>
      </c>
      <c r="D2946" s="122">
        <v>42936</v>
      </c>
      <c r="E2946" s="123" t="s">
        <v>7313</v>
      </c>
      <c r="F2946" s="123" t="s">
        <v>15</v>
      </c>
      <c r="G2946" s="123">
        <v>498742</v>
      </c>
      <c r="H2946" s="127"/>
      <c r="I2946" s="131" t="s">
        <v>1829</v>
      </c>
      <c r="J2946" s="127"/>
      <c r="K2946" s="127"/>
      <c r="L2946" s="127"/>
      <c r="M2946" s="127"/>
      <c r="N2946" s="133">
        <v>50</v>
      </c>
      <c r="O2946" s="133">
        <v>0</v>
      </c>
      <c r="P2946" s="127" t="s">
        <v>1369</v>
      </c>
    </row>
    <row r="2947" spans="1:16" ht="51">
      <c r="A2947" s="127">
        <v>513</v>
      </c>
      <c r="B2947" s="127"/>
      <c r="C2947" s="128" t="s">
        <v>201</v>
      </c>
      <c r="D2947" s="122">
        <v>42936</v>
      </c>
      <c r="E2947" s="123" t="s">
        <v>7314</v>
      </c>
      <c r="F2947" s="123" t="s">
        <v>15</v>
      </c>
      <c r="G2947" s="123">
        <v>498746</v>
      </c>
      <c r="H2947" s="127"/>
      <c r="I2947" s="131" t="s">
        <v>7315</v>
      </c>
      <c r="J2947" s="127"/>
      <c r="K2947" s="127"/>
      <c r="L2947" s="127"/>
      <c r="M2947" s="127"/>
      <c r="N2947" s="133">
        <v>50</v>
      </c>
      <c r="O2947" s="133">
        <v>0</v>
      </c>
      <c r="P2947" s="127" t="s">
        <v>1369</v>
      </c>
    </row>
    <row r="2948" spans="1:16" ht="51">
      <c r="A2948" s="127">
        <v>513</v>
      </c>
      <c r="B2948" s="127"/>
      <c r="C2948" s="128" t="s">
        <v>201</v>
      </c>
      <c r="D2948" s="122">
        <v>42936</v>
      </c>
      <c r="E2948" s="123" t="s">
        <v>7316</v>
      </c>
      <c r="F2948" s="123" t="s">
        <v>15</v>
      </c>
      <c r="G2948" s="123">
        <v>498818</v>
      </c>
      <c r="H2948" s="127"/>
      <c r="I2948" s="131" t="s">
        <v>4192</v>
      </c>
      <c r="J2948" s="127"/>
      <c r="K2948" s="127"/>
      <c r="L2948" s="127"/>
      <c r="M2948" s="127"/>
      <c r="N2948" s="133">
        <v>50</v>
      </c>
      <c r="O2948" s="133">
        <v>0</v>
      </c>
      <c r="P2948" s="127" t="s">
        <v>1369</v>
      </c>
    </row>
    <row r="2949" spans="1:16" ht="63.75">
      <c r="A2949" s="127" t="s">
        <v>620</v>
      </c>
      <c r="B2949" s="127"/>
      <c r="C2949" s="128" t="s">
        <v>714</v>
      </c>
      <c r="D2949" s="122">
        <v>42936</v>
      </c>
      <c r="E2949" s="123" t="s">
        <v>7317</v>
      </c>
      <c r="F2949" s="123" t="s">
        <v>11</v>
      </c>
      <c r="G2949" s="123">
        <v>893329</v>
      </c>
      <c r="H2949" s="127"/>
      <c r="I2949" s="131" t="s">
        <v>7318</v>
      </c>
      <c r="J2949" s="127"/>
      <c r="K2949" s="127"/>
      <c r="L2949" s="127"/>
      <c r="M2949" s="127"/>
      <c r="N2949" s="133">
        <v>21383.43</v>
      </c>
      <c r="O2949" s="133">
        <v>0</v>
      </c>
      <c r="P2949" s="127" t="s">
        <v>1369</v>
      </c>
    </row>
    <row r="2950" spans="1:16" ht="51">
      <c r="A2950" s="127">
        <v>117</v>
      </c>
      <c r="B2950" s="127"/>
      <c r="C2950" s="128" t="s">
        <v>723</v>
      </c>
      <c r="D2950" s="122">
        <v>42936</v>
      </c>
      <c r="E2950" s="123" t="s">
        <v>7319</v>
      </c>
      <c r="F2950" s="123" t="s">
        <v>11</v>
      </c>
      <c r="G2950" s="123">
        <v>893352</v>
      </c>
      <c r="H2950" s="127"/>
      <c r="I2950" s="131" t="s">
        <v>7320</v>
      </c>
      <c r="J2950" s="127"/>
      <c r="K2950" s="127"/>
      <c r="L2950" s="127"/>
      <c r="M2950" s="127"/>
      <c r="N2950" s="133">
        <v>50</v>
      </c>
      <c r="O2950" s="133">
        <v>0</v>
      </c>
      <c r="P2950" s="127" t="s">
        <v>1369</v>
      </c>
    </row>
    <row r="2951" spans="1:16" ht="89.25">
      <c r="A2951" s="127" t="s">
        <v>620</v>
      </c>
      <c r="B2951" s="127"/>
      <c r="C2951" s="128" t="s">
        <v>714</v>
      </c>
      <c r="D2951" s="122">
        <v>42936</v>
      </c>
      <c r="E2951" s="123" t="s">
        <v>7321</v>
      </c>
      <c r="F2951" s="123" t="s">
        <v>11</v>
      </c>
      <c r="G2951" s="123">
        <v>893360</v>
      </c>
      <c r="H2951" s="127"/>
      <c r="I2951" s="131" t="s">
        <v>7322</v>
      </c>
      <c r="J2951" s="127"/>
      <c r="K2951" s="127"/>
      <c r="L2951" s="127"/>
      <c r="M2951" s="127"/>
      <c r="N2951" s="133">
        <v>50</v>
      </c>
      <c r="O2951" s="133">
        <v>0</v>
      </c>
      <c r="P2951" s="127" t="s">
        <v>1369</v>
      </c>
    </row>
    <row r="2952" spans="1:16" ht="51">
      <c r="A2952" s="127" t="s">
        <v>620</v>
      </c>
      <c r="B2952" s="127"/>
      <c r="C2952" s="128" t="s">
        <v>714</v>
      </c>
      <c r="D2952" s="122">
        <v>42937</v>
      </c>
      <c r="E2952" s="123" t="s">
        <v>7323</v>
      </c>
      <c r="F2952" s="123" t="s">
        <v>6</v>
      </c>
      <c r="G2952" s="123">
        <v>864118</v>
      </c>
      <c r="H2952" s="127"/>
      <c r="I2952" s="131" t="s">
        <v>7324</v>
      </c>
      <c r="J2952" s="127"/>
      <c r="K2952" s="127"/>
      <c r="L2952" s="127"/>
      <c r="M2952" s="127"/>
      <c r="N2952" s="133">
        <v>0</v>
      </c>
      <c r="O2952" s="133">
        <v>125918.95</v>
      </c>
      <c r="P2952" s="127" t="s">
        <v>1369</v>
      </c>
    </row>
    <row r="2953" spans="1:16" ht="76.5">
      <c r="A2953" s="127" t="s">
        <v>621</v>
      </c>
      <c r="B2953" s="127"/>
      <c r="C2953" s="128" t="s">
        <v>715</v>
      </c>
      <c r="D2953" s="122">
        <v>42937</v>
      </c>
      <c r="E2953" s="123" t="s">
        <v>7325</v>
      </c>
      <c r="F2953" s="123" t="s">
        <v>6</v>
      </c>
      <c r="G2953" s="123">
        <v>864119</v>
      </c>
      <c r="H2953" s="127"/>
      <c r="I2953" s="131" t="s">
        <v>7326</v>
      </c>
      <c r="J2953" s="127"/>
      <c r="K2953" s="127"/>
      <c r="L2953" s="127"/>
      <c r="M2953" s="127"/>
      <c r="N2953" s="133">
        <v>0</v>
      </c>
      <c r="O2953" s="133">
        <v>164000</v>
      </c>
      <c r="P2953" s="127" t="s">
        <v>1369</v>
      </c>
    </row>
    <row r="2954" spans="1:16" ht="51">
      <c r="A2954" s="127">
        <v>513</v>
      </c>
      <c r="B2954" s="127"/>
      <c r="C2954" s="128" t="s">
        <v>201</v>
      </c>
      <c r="D2954" s="122">
        <v>42937</v>
      </c>
      <c r="E2954" s="123" t="s">
        <v>7327</v>
      </c>
      <c r="F2954" s="123" t="s">
        <v>15</v>
      </c>
      <c r="G2954" s="123">
        <v>498883</v>
      </c>
      <c r="H2954" s="127"/>
      <c r="I2954" s="131" t="s">
        <v>7328</v>
      </c>
      <c r="J2954" s="127"/>
      <c r="K2954" s="127"/>
      <c r="L2954" s="127"/>
      <c r="M2954" s="127"/>
      <c r="N2954" s="133">
        <v>50</v>
      </c>
      <c r="O2954" s="133">
        <v>0</v>
      </c>
      <c r="P2954" s="127" t="s">
        <v>1369</v>
      </c>
    </row>
    <row r="2955" spans="1:16" ht="51">
      <c r="A2955" s="127">
        <v>513</v>
      </c>
      <c r="B2955" s="127"/>
      <c r="C2955" s="128" t="s">
        <v>201</v>
      </c>
      <c r="D2955" s="122">
        <v>42937</v>
      </c>
      <c r="E2955" s="123" t="s">
        <v>7329</v>
      </c>
      <c r="F2955" s="123" t="s">
        <v>15</v>
      </c>
      <c r="G2955" s="123">
        <v>498888</v>
      </c>
      <c r="H2955" s="127"/>
      <c r="I2955" s="131" t="s">
        <v>7330</v>
      </c>
      <c r="J2955" s="127"/>
      <c r="K2955" s="127"/>
      <c r="L2955" s="127"/>
      <c r="M2955" s="127"/>
      <c r="N2955" s="133">
        <v>50</v>
      </c>
      <c r="O2955" s="133">
        <v>0</v>
      </c>
      <c r="P2955" s="127" t="s">
        <v>1369</v>
      </c>
    </row>
    <row r="2956" spans="1:16" ht="51">
      <c r="A2956" s="127">
        <v>513</v>
      </c>
      <c r="B2956" s="127"/>
      <c r="C2956" s="128" t="s">
        <v>201</v>
      </c>
      <c r="D2956" s="122">
        <v>42937</v>
      </c>
      <c r="E2956" s="123" t="s">
        <v>7331</v>
      </c>
      <c r="F2956" s="123" t="s">
        <v>15</v>
      </c>
      <c r="G2956" s="123">
        <v>499014</v>
      </c>
      <c r="H2956" s="127"/>
      <c r="I2956" s="131" t="s">
        <v>7332</v>
      </c>
      <c r="J2956" s="127"/>
      <c r="K2956" s="127"/>
      <c r="L2956" s="127"/>
      <c r="M2956" s="127"/>
      <c r="N2956" s="133">
        <v>50</v>
      </c>
      <c r="O2956" s="133">
        <v>0</v>
      </c>
      <c r="P2956" s="127" t="s">
        <v>1369</v>
      </c>
    </row>
    <row r="2957" spans="1:16" ht="51">
      <c r="A2957" s="127">
        <v>513</v>
      </c>
      <c r="B2957" s="127"/>
      <c r="C2957" s="128" t="s">
        <v>201</v>
      </c>
      <c r="D2957" s="122">
        <v>42937</v>
      </c>
      <c r="E2957" s="123" t="s">
        <v>7333</v>
      </c>
      <c r="F2957" s="123" t="s">
        <v>15</v>
      </c>
      <c r="G2957" s="123">
        <v>499808</v>
      </c>
      <c r="H2957" s="127"/>
      <c r="I2957" s="131" t="s">
        <v>7334</v>
      </c>
      <c r="J2957" s="127"/>
      <c r="K2957" s="127"/>
      <c r="L2957" s="127"/>
      <c r="M2957" s="127"/>
      <c r="N2957" s="133">
        <v>50</v>
      </c>
      <c r="O2957" s="133">
        <v>0</v>
      </c>
      <c r="P2957" s="127" t="s">
        <v>1369</v>
      </c>
    </row>
    <row r="2958" spans="1:16" ht="51">
      <c r="A2958" s="127">
        <v>513</v>
      </c>
      <c r="B2958" s="127"/>
      <c r="C2958" s="128" t="s">
        <v>201</v>
      </c>
      <c r="D2958" s="122">
        <v>42937</v>
      </c>
      <c r="E2958" s="123" t="s">
        <v>7335</v>
      </c>
      <c r="F2958" s="123" t="s">
        <v>15</v>
      </c>
      <c r="G2958" s="123">
        <v>499816</v>
      </c>
      <c r="H2958" s="127"/>
      <c r="I2958" s="131" t="s">
        <v>7336</v>
      </c>
      <c r="J2958" s="127"/>
      <c r="K2958" s="127"/>
      <c r="L2958" s="127"/>
      <c r="M2958" s="127"/>
      <c r="N2958" s="133">
        <v>50</v>
      </c>
      <c r="O2958" s="133">
        <v>0</v>
      </c>
      <c r="P2958" s="127" t="s">
        <v>1369</v>
      </c>
    </row>
    <row r="2959" spans="1:16" ht="51">
      <c r="A2959" s="127">
        <v>513</v>
      </c>
      <c r="B2959" s="127"/>
      <c r="C2959" s="128" t="s">
        <v>201</v>
      </c>
      <c r="D2959" s="122">
        <v>42937</v>
      </c>
      <c r="E2959" s="123" t="s">
        <v>7337</v>
      </c>
      <c r="F2959" s="123" t="s">
        <v>15</v>
      </c>
      <c r="G2959" s="123">
        <v>499947</v>
      </c>
      <c r="H2959" s="127"/>
      <c r="I2959" s="131" t="s">
        <v>7338</v>
      </c>
      <c r="J2959" s="127"/>
      <c r="K2959" s="127"/>
      <c r="L2959" s="127"/>
      <c r="M2959" s="127"/>
      <c r="N2959" s="133">
        <v>50</v>
      </c>
      <c r="O2959" s="133">
        <v>0</v>
      </c>
      <c r="P2959" s="127" t="s">
        <v>1369</v>
      </c>
    </row>
    <row r="2960" spans="1:16" ht="51">
      <c r="A2960" s="127">
        <v>513</v>
      </c>
      <c r="B2960" s="127"/>
      <c r="C2960" s="128" t="s">
        <v>201</v>
      </c>
      <c r="D2960" s="122">
        <v>42937</v>
      </c>
      <c r="E2960" s="123" t="s">
        <v>7339</v>
      </c>
      <c r="F2960" s="123" t="s">
        <v>15</v>
      </c>
      <c r="G2960" s="123">
        <v>499949</v>
      </c>
      <c r="H2960" s="127"/>
      <c r="I2960" s="131" t="s">
        <v>7340</v>
      </c>
      <c r="J2960" s="127"/>
      <c r="K2960" s="127"/>
      <c r="L2960" s="127"/>
      <c r="M2960" s="127"/>
      <c r="N2960" s="133">
        <v>50</v>
      </c>
      <c r="O2960" s="133">
        <v>0</v>
      </c>
      <c r="P2960" s="127" t="s">
        <v>1369</v>
      </c>
    </row>
    <row r="2961" spans="1:16" ht="76.5">
      <c r="A2961" s="127" t="s">
        <v>621</v>
      </c>
      <c r="B2961" s="127"/>
      <c r="C2961" s="128" t="s">
        <v>715</v>
      </c>
      <c r="D2961" s="122">
        <v>42940</v>
      </c>
      <c r="E2961" s="123" t="s">
        <v>7341</v>
      </c>
      <c r="F2961" s="123" t="s">
        <v>6</v>
      </c>
      <c r="G2961" s="123">
        <v>864939</v>
      </c>
      <c r="H2961" s="127"/>
      <c r="I2961" s="131" t="s">
        <v>7342</v>
      </c>
      <c r="J2961" s="127"/>
      <c r="K2961" s="127"/>
      <c r="L2961" s="127"/>
      <c r="M2961" s="127"/>
      <c r="N2961" s="133">
        <v>0</v>
      </c>
      <c r="O2961" s="133">
        <v>5000</v>
      </c>
      <c r="P2961" s="127" t="s">
        <v>1369</v>
      </c>
    </row>
    <row r="2962" spans="1:16" ht="51">
      <c r="A2962" s="127" t="s">
        <v>623</v>
      </c>
      <c r="B2962" s="127"/>
      <c r="C2962" s="128" t="s">
        <v>716</v>
      </c>
      <c r="D2962" s="122">
        <v>42940</v>
      </c>
      <c r="E2962" s="123" t="s">
        <v>7343</v>
      </c>
      <c r="F2962" s="123" t="s">
        <v>6</v>
      </c>
      <c r="G2962" s="123">
        <v>864964</v>
      </c>
      <c r="H2962" s="127"/>
      <c r="I2962" s="131" t="s">
        <v>5670</v>
      </c>
      <c r="J2962" s="127"/>
      <c r="K2962" s="127"/>
      <c r="L2962" s="127"/>
      <c r="M2962" s="127"/>
      <c r="N2962" s="133">
        <v>0</v>
      </c>
      <c r="O2962" s="133">
        <v>2789.02</v>
      </c>
      <c r="P2962" s="127" t="s">
        <v>1369</v>
      </c>
    </row>
    <row r="2963" spans="1:16" ht="38.25">
      <c r="A2963" s="127">
        <v>117</v>
      </c>
      <c r="B2963" s="127"/>
      <c r="C2963" s="128" t="s">
        <v>723</v>
      </c>
      <c r="D2963" s="122">
        <v>42940</v>
      </c>
      <c r="E2963" s="123" t="s">
        <v>7344</v>
      </c>
      <c r="F2963" s="123" t="s">
        <v>11</v>
      </c>
      <c r="G2963" s="123">
        <v>893530</v>
      </c>
      <c r="H2963" s="127"/>
      <c r="I2963" s="131" t="s">
        <v>7345</v>
      </c>
      <c r="J2963" s="127"/>
      <c r="K2963" s="127"/>
      <c r="L2963" s="127"/>
      <c r="M2963" s="127"/>
      <c r="N2963" s="133">
        <v>50</v>
      </c>
      <c r="O2963" s="133">
        <v>0</v>
      </c>
      <c r="P2963" s="127" t="s">
        <v>1369</v>
      </c>
    </row>
    <row r="2964" spans="1:16" ht="38.25">
      <c r="A2964" s="127">
        <v>117</v>
      </c>
      <c r="B2964" s="127"/>
      <c r="C2964" s="128" t="s">
        <v>723</v>
      </c>
      <c r="D2964" s="122">
        <v>42940</v>
      </c>
      <c r="E2964" s="123" t="s">
        <v>7346</v>
      </c>
      <c r="F2964" s="123" t="s">
        <v>11</v>
      </c>
      <c r="G2964" s="123">
        <v>893533</v>
      </c>
      <c r="H2964" s="127"/>
      <c r="I2964" s="131" t="s">
        <v>7347</v>
      </c>
      <c r="J2964" s="127"/>
      <c r="K2964" s="127"/>
      <c r="L2964" s="127"/>
      <c r="M2964" s="127"/>
      <c r="N2964" s="133">
        <v>50</v>
      </c>
      <c r="O2964" s="133">
        <v>0</v>
      </c>
      <c r="P2964" s="127" t="s">
        <v>1369</v>
      </c>
    </row>
    <row r="2965" spans="1:16" ht="63.75">
      <c r="A2965" s="127">
        <v>513</v>
      </c>
      <c r="B2965" s="127"/>
      <c r="C2965" s="128" t="s">
        <v>201</v>
      </c>
      <c r="D2965" s="122">
        <v>42940</v>
      </c>
      <c r="E2965" s="123" t="s">
        <v>7348</v>
      </c>
      <c r="F2965" s="123" t="s">
        <v>15</v>
      </c>
      <c r="G2965" s="123">
        <v>500244</v>
      </c>
      <c r="H2965" s="127"/>
      <c r="I2965" s="131" t="s">
        <v>7349</v>
      </c>
      <c r="J2965" s="127"/>
      <c r="K2965" s="127"/>
      <c r="L2965" s="127"/>
      <c r="M2965" s="127"/>
      <c r="N2965" s="133">
        <v>50</v>
      </c>
      <c r="O2965" s="133">
        <v>0</v>
      </c>
      <c r="P2965" s="127" t="s">
        <v>1369</v>
      </c>
    </row>
    <row r="2966" spans="1:16" ht="63.75">
      <c r="A2966" s="127">
        <v>513</v>
      </c>
      <c r="B2966" s="127"/>
      <c r="C2966" s="128" t="s">
        <v>201</v>
      </c>
      <c r="D2966" s="122">
        <v>42940</v>
      </c>
      <c r="E2966" s="123" t="s">
        <v>7350</v>
      </c>
      <c r="F2966" s="123" t="s">
        <v>15</v>
      </c>
      <c r="G2966" s="123">
        <v>500247</v>
      </c>
      <c r="H2966" s="127"/>
      <c r="I2966" s="131" t="s">
        <v>7351</v>
      </c>
      <c r="J2966" s="127"/>
      <c r="K2966" s="127"/>
      <c r="L2966" s="127"/>
      <c r="M2966" s="127"/>
      <c r="N2966" s="133">
        <v>50</v>
      </c>
      <c r="O2966" s="133">
        <v>0</v>
      </c>
      <c r="P2966" s="127" t="s">
        <v>1369</v>
      </c>
    </row>
    <row r="2967" spans="1:16" ht="76.5">
      <c r="A2967" s="127">
        <v>76</v>
      </c>
      <c r="B2967" s="127"/>
      <c r="C2967" s="128" t="s">
        <v>707</v>
      </c>
      <c r="D2967" s="122">
        <v>42940</v>
      </c>
      <c r="E2967" s="123" t="s">
        <v>7352</v>
      </c>
      <c r="F2967" s="123" t="s">
        <v>15</v>
      </c>
      <c r="G2967" s="123">
        <v>2737</v>
      </c>
      <c r="H2967" s="127"/>
      <c r="I2967" s="131" t="s">
        <v>7353</v>
      </c>
      <c r="J2967" s="127"/>
      <c r="K2967" s="127"/>
      <c r="L2967" s="127"/>
      <c r="M2967" s="127"/>
      <c r="N2967" s="133">
        <v>270.48</v>
      </c>
      <c r="O2967" s="133">
        <v>0</v>
      </c>
      <c r="P2967" s="127" t="s">
        <v>1369</v>
      </c>
    </row>
    <row r="2968" spans="1:16" ht="76.5">
      <c r="A2968" s="127">
        <v>25</v>
      </c>
      <c r="B2968" s="127"/>
      <c r="C2968" s="128" t="s">
        <v>695</v>
      </c>
      <c r="D2968" s="122">
        <v>42940</v>
      </c>
      <c r="E2968" s="123" t="s">
        <v>7354</v>
      </c>
      <c r="F2968" s="123" t="s">
        <v>15</v>
      </c>
      <c r="G2968" s="123">
        <v>2740</v>
      </c>
      <c r="H2968" s="127"/>
      <c r="I2968" s="131" t="s">
        <v>7355</v>
      </c>
      <c r="J2968" s="127"/>
      <c r="K2968" s="127"/>
      <c r="L2968" s="127"/>
      <c r="M2968" s="127"/>
      <c r="N2968" s="133">
        <v>317.81</v>
      </c>
      <c r="O2968" s="133">
        <v>0</v>
      </c>
      <c r="P2968" s="127" t="s">
        <v>1369</v>
      </c>
    </row>
    <row r="2969" spans="1:16" ht="63.75">
      <c r="A2969" s="127">
        <v>291</v>
      </c>
      <c r="B2969" s="127"/>
      <c r="C2969" s="128" t="s">
        <v>795</v>
      </c>
      <c r="D2969" s="122">
        <v>42940</v>
      </c>
      <c r="E2969" s="123" t="s">
        <v>7356</v>
      </c>
      <c r="F2969" s="123" t="s">
        <v>11</v>
      </c>
      <c r="G2969" s="123">
        <v>500506</v>
      </c>
      <c r="H2969" s="127"/>
      <c r="I2969" s="131" t="s">
        <v>7357</v>
      </c>
      <c r="J2969" s="127"/>
      <c r="K2969" s="127"/>
      <c r="L2969" s="127"/>
      <c r="M2969" s="127"/>
      <c r="N2969" s="133">
        <v>50</v>
      </c>
      <c r="O2969" s="133">
        <v>0</v>
      </c>
      <c r="P2969" s="127" t="s">
        <v>1369</v>
      </c>
    </row>
    <row r="2970" spans="1:16" ht="51">
      <c r="A2970" s="127">
        <v>513</v>
      </c>
      <c r="B2970" s="127"/>
      <c r="C2970" s="128" t="s">
        <v>201</v>
      </c>
      <c r="D2970" s="122">
        <v>42940</v>
      </c>
      <c r="E2970" s="123" t="s">
        <v>7358</v>
      </c>
      <c r="F2970" s="123" t="s">
        <v>15</v>
      </c>
      <c r="G2970" s="123">
        <v>500508</v>
      </c>
      <c r="H2970" s="127"/>
      <c r="I2970" s="131" t="s">
        <v>7359</v>
      </c>
      <c r="J2970" s="127"/>
      <c r="K2970" s="127"/>
      <c r="L2970" s="127"/>
      <c r="M2970" s="127"/>
      <c r="N2970" s="133">
        <v>50</v>
      </c>
      <c r="O2970" s="133">
        <v>0</v>
      </c>
      <c r="P2970" s="127" t="s">
        <v>1369</v>
      </c>
    </row>
    <row r="2971" spans="1:16" ht="51">
      <c r="A2971" s="127">
        <v>513</v>
      </c>
      <c r="B2971" s="127"/>
      <c r="C2971" s="128" t="s">
        <v>201</v>
      </c>
      <c r="D2971" s="122">
        <v>42940</v>
      </c>
      <c r="E2971" s="123" t="s">
        <v>7360</v>
      </c>
      <c r="F2971" s="123" t="s">
        <v>15</v>
      </c>
      <c r="G2971" s="123">
        <v>500512</v>
      </c>
      <c r="H2971" s="127"/>
      <c r="I2971" s="131" t="s">
        <v>7080</v>
      </c>
      <c r="J2971" s="127"/>
      <c r="K2971" s="127"/>
      <c r="L2971" s="127"/>
      <c r="M2971" s="127"/>
      <c r="N2971" s="133">
        <v>50</v>
      </c>
      <c r="O2971" s="133">
        <v>0</v>
      </c>
      <c r="P2971" s="127" t="s">
        <v>1369</v>
      </c>
    </row>
    <row r="2972" spans="1:16" ht="51">
      <c r="A2972" s="127" t="s">
        <v>623</v>
      </c>
      <c r="B2972" s="127"/>
      <c r="C2972" s="128" t="s">
        <v>716</v>
      </c>
      <c r="D2972" s="122">
        <v>42941</v>
      </c>
      <c r="E2972" s="123" t="s">
        <v>7361</v>
      </c>
      <c r="F2972" s="123" t="s">
        <v>1262</v>
      </c>
      <c r="G2972" s="123">
        <v>14251462</v>
      </c>
      <c r="H2972" s="127"/>
      <c r="I2972" s="131" t="s">
        <v>7362</v>
      </c>
      <c r="J2972" s="127"/>
      <c r="K2972" s="127"/>
      <c r="L2972" s="127"/>
      <c r="M2972" s="127"/>
      <c r="N2972" s="133">
        <v>0</v>
      </c>
      <c r="O2972" s="133">
        <v>73479.360000000001</v>
      </c>
      <c r="P2972" s="127" t="s">
        <v>1369</v>
      </c>
    </row>
    <row r="2973" spans="1:16" ht="76.5">
      <c r="A2973" s="127" t="s">
        <v>621</v>
      </c>
      <c r="B2973" s="127"/>
      <c r="C2973" s="128" t="s">
        <v>715</v>
      </c>
      <c r="D2973" s="122">
        <v>42941</v>
      </c>
      <c r="E2973" s="123" t="s">
        <v>7363</v>
      </c>
      <c r="F2973" s="123" t="s">
        <v>6</v>
      </c>
      <c r="G2973" s="123">
        <v>865459</v>
      </c>
      <c r="H2973" s="127"/>
      <c r="I2973" s="131" t="s">
        <v>7364</v>
      </c>
      <c r="J2973" s="127"/>
      <c r="K2973" s="127"/>
      <c r="L2973" s="127"/>
      <c r="M2973" s="127"/>
      <c r="N2973" s="133">
        <v>0</v>
      </c>
      <c r="O2973" s="133">
        <v>35000</v>
      </c>
      <c r="P2973" s="127" t="s">
        <v>1369</v>
      </c>
    </row>
    <row r="2974" spans="1:16" ht="63.75">
      <c r="A2974" s="127">
        <v>287</v>
      </c>
      <c r="B2974" s="127"/>
      <c r="C2974" s="128" t="s">
        <v>791</v>
      </c>
      <c r="D2974" s="122">
        <v>42941</v>
      </c>
      <c r="E2974" s="123" t="s">
        <v>7365</v>
      </c>
      <c r="F2974" s="123" t="s">
        <v>6</v>
      </c>
      <c r="G2974" s="123">
        <v>893633</v>
      </c>
      <c r="H2974" s="127"/>
      <c r="I2974" s="131" t="s">
        <v>7366</v>
      </c>
      <c r="J2974" s="127"/>
      <c r="K2974" s="127"/>
      <c r="L2974" s="127"/>
      <c r="M2974" s="127"/>
      <c r="N2974" s="133">
        <v>0</v>
      </c>
      <c r="O2974" s="133">
        <v>535472.63</v>
      </c>
      <c r="P2974" s="127" t="s">
        <v>1369</v>
      </c>
    </row>
    <row r="2975" spans="1:16" ht="63.75">
      <c r="A2975" s="127">
        <v>287</v>
      </c>
      <c r="B2975" s="127"/>
      <c r="C2975" s="128" t="s">
        <v>791</v>
      </c>
      <c r="D2975" s="122">
        <v>42941</v>
      </c>
      <c r="E2975" s="123" t="s">
        <v>7367</v>
      </c>
      <c r="F2975" s="123" t="s">
        <v>11</v>
      </c>
      <c r="G2975" s="123">
        <v>893633</v>
      </c>
      <c r="H2975" s="127"/>
      <c r="I2975" s="131" t="s">
        <v>7368</v>
      </c>
      <c r="J2975" s="127"/>
      <c r="K2975" s="127"/>
      <c r="L2975" s="127"/>
      <c r="M2975" s="127"/>
      <c r="N2975" s="133">
        <v>50</v>
      </c>
      <c r="O2975" s="133">
        <v>0</v>
      </c>
      <c r="P2975" s="127" t="s">
        <v>1369</v>
      </c>
    </row>
    <row r="2976" spans="1:16" ht="76.5">
      <c r="A2976" s="127" t="s">
        <v>620</v>
      </c>
      <c r="B2976" s="127"/>
      <c r="C2976" s="128" t="s">
        <v>714</v>
      </c>
      <c r="D2976" s="122">
        <v>42941</v>
      </c>
      <c r="E2976" s="123" t="s">
        <v>7369</v>
      </c>
      <c r="F2976" s="123" t="s">
        <v>15</v>
      </c>
      <c r="G2976" s="123">
        <v>2751</v>
      </c>
      <c r="H2976" s="127"/>
      <c r="I2976" s="131" t="s">
        <v>7370</v>
      </c>
      <c r="J2976" s="127"/>
      <c r="K2976" s="127"/>
      <c r="L2976" s="127"/>
      <c r="M2976" s="127"/>
      <c r="N2976" s="133">
        <v>612.04</v>
      </c>
      <c r="O2976" s="133">
        <v>0</v>
      </c>
      <c r="P2976" s="127" t="s">
        <v>1369</v>
      </c>
    </row>
    <row r="2977" spans="1:16" ht="76.5">
      <c r="A2977" s="127" t="s">
        <v>620</v>
      </c>
      <c r="B2977" s="127"/>
      <c r="C2977" s="128" t="s">
        <v>714</v>
      </c>
      <c r="D2977" s="122">
        <v>42941</v>
      </c>
      <c r="E2977" s="123" t="s">
        <v>7371</v>
      </c>
      <c r="F2977" s="123" t="s">
        <v>15</v>
      </c>
      <c r="G2977" s="123">
        <v>2752</v>
      </c>
      <c r="H2977" s="127"/>
      <c r="I2977" s="131" t="s">
        <v>7372</v>
      </c>
      <c r="J2977" s="127"/>
      <c r="K2977" s="127"/>
      <c r="L2977" s="127"/>
      <c r="M2977" s="127"/>
      <c r="N2977" s="133">
        <v>386.62</v>
      </c>
      <c r="O2977" s="133">
        <v>0</v>
      </c>
      <c r="P2977" s="127" t="s">
        <v>1369</v>
      </c>
    </row>
    <row r="2978" spans="1:16" ht="76.5">
      <c r="A2978" s="127" t="s">
        <v>620</v>
      </c>
      <c r="B2978" s="127"/>
      <c r="C2978" s="128" t="s">
        <v>714</v>
      </c>
      <c r="D2978" s="122">
        <v>42941</v>
      </c>
      <c r="E2978" s="123" t="s">
        <v>7373</v>
      </c>
      <c r="F2978" s="123" t="s">
        <v>15</v>
      </c>
      <c r="G2978" s="123">
        <v>2750</v>
      </c>
      <c r="H2978" s="127"/>
      <c r="I2978" s="131" t="s">
        <v>7374</v>
      </c>
      <c r="J2978" s="127"/>
      <c r="K2978" s="127"/>
      <c r="L2978" s="127"/>
      <c r="M2978" s="127"/>
      <c r="N2978" s="133">
        <v>1063.43</v>
      </c>
      <c r="O2978" s="133">
        <v>0</v>
      </c>
      <c r="P2978" s="127" t="s">
        <v>1369</v>
      </c>
    </row>
    <row r="2979" spans="1:16" ht="76.5">
      <c r="A2979" s="127" t="s">
        <v>620</v>
      </c>
      <c r="B2979" s="127"/>
      <c r="C2979" s="128" t="s">
        <v>714</v>
      </c>
      <c r="D2979" s="122">
        <v>42941</v>
      </c>
      <c r="E2979" s="123" t="s">
        <v>7375</v>
      </c>
      <c r="F2979" s="123" t="s">
        <v>15</v>
      </c>
      <c r="G2979" s="123">
        <v>2749</v>
      </c>
      <c r="H2979" s="127"/>
      <c r="I2979" s="131" t="s">
        <v>7376</v>
      </c>
      <c r="J2979" s="127"/>
      <c r="K2979" s="127"/>
      <c r="L2979" s="127"/>
      <c r="M2979" s="127"/>
      <c r="N2979" s="133">
        <v>560.86</v>
      </c>
      <c r="O2979" s="133">
        <v>0</v>
      </c>
      <c r="P2979" s="127" t="s">
        <v>1369</v>
      </c>
    </row>
    <row r="2980" spans="1:16" ht="89.25">
      <c r="A2980" s="127">
        <v>25</v>
      </c>
      <c r="B2980" s="127"/>
      <c r="C2980" s="128" t="s">
        <v>695</v>
      </c>
      <c r="D2980" s="122">
        <v>42941</v>
      </c>
      <c r="E2980" s="123" t="s">
        <v>7377</v>
      </c>
      <c r="F2980" s="123" t="s">
        <v>15</v>
      </c>
      <c r="G2980" s="123">
        <v>2748</v>
      </c>
      <c r="H2980" s="127"/>
      <c r="I2980" s="131" t="s">
        <v>7378</v>
      </c>
      <c r="J2980" s="127"/>
      <c r="K2980" s="127"/>
      <c r="L2980" s="127"/>
      <c r="M2980" s="127"/>
      <c r="N2980" s="133">
        <v>282.35000000000002</v>
      </c>
      <c r="O2980" s="133">
        <v>0</v>
      </c>
      <c r="P2980" s="127" t="s">
        <v>1369</v>
      </c>
    </row>
    <row r="2981" spans="1:16" ht="51">
      <c r="A2981" s="127">
        <v>513</v>
      </c>
      <c r="B2981" s="127"/>
      <c r="C2981" s="128" t="s">
        <v>201</v>
      </c>
      <c r="D2981" s="122">
        <v>42941</v>
      </c>
      <c r="E2981" s="123" t="s">
        <v>7379</v>
      </c>
      <c r="F2981" s="123" t="s">
        <v>15</v>
      </c>
      <c r="G2981" s="123">
        <v>502134</v>
      </c>
      <c r="H2981" s="127"/>
      <c r="I2981" s="131" t="s">
        <v>7380</v>
      </c>
      <c r="J2981" s="127"/>
      <c r="K2981" s="127"/>
      <c r="L2981" s="127"/>
      <c r="M2981" s="127"/>
      <c r="N2981" s="133">
        <v>50</v>
      </c>
      <c r="O2981" s="133">
        <v>0</v>
      </c>
      <c r="P2981" s="127" t="s">
        <v>1369</v>
      </c>
    </row>
    <row r="2982" spans="1:16" ht="51">
      <c r="A2982" s="127">
        <v>513</v>
      </c>
      <c r="B2982" s="127"/>
      <c r="C2982" s="128" t="s">
        <v>201</v>
      </c>
      <c r="D2982" s="122">
        <v>42941</v>
      </c>
      <c r="E2982" s="123" t="s">
        <v>7381</v>
      </c>
      <c r="F2982" s="123" t="s">
        <v>15</v>
      </c>
      <c r="G2982" s="123">
        <v>502278</v>
      </c>
      <c r="H2982" s="127"/>
      <c r="I2982" s="131" t="s">
        <v>1288</v>
      </c>
      <c r="J2982" s="127"/>
      <c r="K2982" s="127"/>
      <c r="L2982" s="127"/>
      <c r="M2982" s="127"/>
      <c r="N2982" s="133">
        <v>50</v>
      </c>
      <c r="O2982" s="133">
        <v>0</v>
      </c>
      <c r="P2982" s="127" t="s">
        <v>1369</v>
      </c>
    </row>
    <row r="2983" spans="1:16" ht="63.75">
      <c r="A2983" s="127" t="s">
        <v>620</v>
      </c>
      <c r="B2983" s="127"/>
      <c r="C2983" s="128" t="s">
        <v>714</v>
      </c>
      <c r="D2983" s="122">
        <v>42942</v>
      </c>
      <c r="E2983" s="123" t="s">
        <v>7382</v>
      </c>
      <c r="F2983" s="123" t="s">
        <v>1262</v>
      </c>
      <c r="G2983" s="123">
        <v>14219371</v>
      </c>
      <c r="H2983" s="127"/>
      <c r="I2983" s="131" t="s">
        <v>7383</v>
      </c>
      <c r="J2983" s="127"/>
      <c r="K2983" s="127"/>
      <c r="L2983" s="127"/>
      <c r="M2983" s="127"/>
      <c r="N2983" s="133">
        <v>0</v>
      </c>
      <c r="O2983" s="133">
        <v>147869.39000000001</v>
      </c>
      <c r="P2983" s="127" t="s">
        <v>1369</v>
      </c>
    </row>
    <row r="2984" spans="1:16" ht="51">
      <c r="A2984" s="127">
        <v>117</v>
      </c>
      <c r="B2984" s="127"/>
      <c r="C2984" s="128" t="s">
        <v>723</v>
      </c>
      <c r="D2984" s="122">
        <v>42942</v>
      </c>
      <c r="E2984" s="123" t="s">
        <v>7384</v>
      </c>
      <c r="F2984" s="123" t="s">
        <v>11</v>
      </c>
      <c r="G2984" s="123">
        <v>893723</v>
      </c>
      <c r="H2984" s="127"/>
      <c r="I2984" s="131" t="s">
        <v>7385</v>
      </c>
      <c r="J2984" s="127"/>
      <c r="K2984" s="127"/>
      <c r="L2984" s="127"/>
      <c r="M2984" s="127"/>
      <c r="N2984" s="133">
        <v>50</v>
      </c>
      <c r="O2984" s="133">
        <v>0</v>
      </c>
      <c r="P2984" s="127" t="s">
        <v>1369</v>
      </c>
    </row>
    <row r="2985" spans="1:16" ht="38.25">
      <c r="A2985" s="127">
        <v>117</v>
      </c>
      <c r="B2985" s="127"/>
      <c r="C2985" s="128" t="s">
        <v>723</v>
      </c>
      <c r="D2985" s="122">
        <v>42942</v>
      </c>
      <c r="E2985" s="123" t="s">
        <v>7386</v>
      </c>
      <c r="F2985" s="123" t="s">
        <v>11</v>
      </c>
      <c r="G2985" s="123">
        <v>893774</v>
      </c>
      <c r="H2985" s="127"/>
      <c r="I2985" s="131" t="s">
        <v>7387</v>
      </c>
      <c r="J2985" s="127"/>
      <c r="K2985" s="127"/>
      <c r="L2985" s="127"/>
      <c r="M2985" s="127"/>
      <c r="N2985" s="133">
        <v>50</v>
      </c>
      <c r="O2985" s="133">
        <v>0</v>
      </c>
      <c r="P2985" s="127" t="s">
        <v>1369</v>
      </c>
    </row>
    <row r="2986" spans="1:16" ht="51">
      <c r="A2986" s="127">
        <v>117</v>
      </c>
      <c r="B2986" s="127"/>
      <c r="C2986" s="128" t="s">
        <v>723</v>
      </c>
      <c r="D2986" s="122">
        <v>42942</v>
      </c>
      <c r="E2986" s="123" t="s">
        <v>7388</v>
      </c>
      <c r="F2986" s="123" t="s">
        <v>11</v>
      </c>
      <c r="G2986" s="123">
        <v>893791</v>
      </c>
      <c r="H2986" s="127"/>
      <c r="I2986" s="131" t="s">
        <v>7389</v>
      </c>
      <c r="J2986" s="127"/>
      <c r="K2986" s="127"/>
      <c r="L2986" s="127"/>
      <c r="M2986" s="127"/>
      <c r="N2986" s="133">
        <v>50</v>
      </c>
      <c r="O2986" s="133">
        <v>0</v>
      </c>
      <c r="P2986" s="127" t="s">
        <v>1369</v>
      </c>
    </row>
    <row r="2987" spans="1:16" ht="38.25">
      <c r="A2987" s="127">
        <v>117</v>
      </c>
      <c r="B2987" s="127"/>
      <c r="C2987" s="128" t="s">
        <v>723</v>
      </c>
      <c r="D2987" s="122">
        <v>42942</v>
      </c>
      <c r="E2987" s="123" t="s">
        <v>7390</v>
      </c>
      <c r="F2987" s="123" t="s">
        <v>11</v>
      </c>
      <c r="G2987" s="123">
        <v>893888</v>
      </c>
      <c r="H2987" s="127"/>
      <c r="I2987" s="131" t="s">
        <v>7391</v>
      </c>
      <c r="J2987" s="127"/>
      <c r="K2987" s="127"/>
      <c r="L2987" s="127"/>
      <c r="M2987" s="127"/>
      <c r="N2987" s="133">
        <v>50</v>
      </c>
      <c r="O2987" s="133">
        <v>0</v>
      </c>
      <c r="P2987" s="127" t="s">
        <v>1369</v>
      </c>
    </row>
    <row r="2988" spans="1:16" ht="38.25">
      <c r="A2988" s="127">
        <v>117</v>
      </c>
      <c r="B2988" s="127"/>
      <c r="C2988" s="128" t="s">
        <v>723</v>
      </c>
      <c r="D2988" s="122">
        <v>42942</v>
      </c>
      <c r="E2988" s="123" t="s">
        <v>7392</v>
      </c>
      <c r="F2988" s="123" t="s">
        <v>11</v>
      </c>
      <c r="G2988" s="123">
        <v>893889</v>
      </c>
      <c r="H2988" s="127"/>
      <c r="I2988" s="131" t="s">
        <v>7393</v>
      </c>
      <c r="J2988" s="127"/>
      <c r="K2988" s="127"/>
      <c r="L2988" s="127"/>
      <c r="M2988" s="127"/>
      <c r="N2988" s="133">
        <v>50</v>
      </c>
      <c r="O2988" s="133">
        <v>0</v>
      </c>
      <c r="P2988" s="127" t="s">
        <v>1369</v>
      </c>
    </row>
    <row r="2989" spans="1:16" ht="76.5">
      <c r="A2989" s="127" t="s">
        <v>620</v>
      </c>
      <c r="B2989" s="127"/>
      <c r="C2989" s="128" t="s">
        <v>714</v>
      </c>
      <c r="D2989" s="122">
        <v>42942</v>
      </c>
      <c r="E2989" s="123" t="s">
        <v>7394</v>
      </c>
      <c r="F2989" s="123" t="s">
        <v>15</v>
      </c>
      <c r="G2989" s="123">
        <v>2762</v>
      </c>
      <c r="H2989" s="127"/>
      <c r="I2989" s="131" t="s">
        <v>7395</v>
      </c>
      <c r="J2989" s="127"/>
      <c r="K2989" s="127"/>
      <c r="L2989" s="127"/>
      <c r="M2989" s="127"/>
      <c r="N2989" s="133">
        <v>550.71</v>
      </c>
      <c r="O2989" s="133">
        <v>0</v>
      </c>
      <c r="P2989" s="127" t="s">
        <v>1369</v>
      </c>
    </row>
    <row r="2990" spans="1:16" ht="63.75">
      <c r="A2990" s="127" t="s">
        <v>620</v>
      </c>
      <c r="B2990" s="127"/>
      <c r="C2990" s="128" t="s">
        <v>714</v>
      </c>
      <c r="D2990" s="122">
        <v>42942</v>
      </c>
      <c r="E2990" s="123" t="s">
        <v>7396</v>
      </c>
      <c r="F2990" s="123" t="s">
        <v>15</v>
      </c>
      <c r="G2990" s="123">
        <v>2755</v>
      </c>
      <c r="H2990" s="127"/>
      <c r="I2990" s="131" t="s">
        <v>7397</v>
      </c>
      <c r="J2990" s="127"/>
      <c r="K2990" s="127"/>
      <c r="L2990" s="127"/>
      <c r="M2990" s="127"/>
      <c r="N2990" s="133">
        <v>333.32</v>
      </c>
      <c r="O2990" s="133">
        <v>0</v>
      </c>
      <c r="P2990" s="127" t="s">
        <v>1369</v>
      </c>
    </row>
    <row r="2991" spans="1:16" ht="76.5">
      <c r="A2991" s="127" t="s">
        <v>620</v>
      </c>
      <c r="B2991" s="127"/>
      <c r="C2991" s="128" t="s">
        <v>714</v>
      </c>
      <c r="D2991" s="122">
        <v>42942</v>
      </c>
      <c r="E2991" s="123" t="s">
        <v>7398</v>
      </c>
      <c r="F2991" s="123" t="s">
        <v>15</v>
      </c>
      <c r="G2991" s="123">
        <v>2763</v>
      </c>
      <c r="H2991" s="127"/>
      <c r="I2991" s="131" t="s">
        <v>7399</v>
      </c>
      <c r="J2991" s="127"/>
      <c r="K2991" s="127"/>
      <c r="L2991" s="127"/>
      <c r="M2991" s="127"/>
      <c r="N2991" s="133">
        <v>299.08999999999997</v>
      </c>
      <c r="O2991" s="133">
        <v>0</v>
      </c>
      <c r="P2991" s="127" t="s">
        <v>1369</v>
      </c>
    </row>
    <row r="2992" spans="1:16" ht="51">
      <c r="A2992" s="127">
        <v>513</v>
      </c>
      <c r="B2992" s="127"/>
      <c r="C2992" s="128" t="s">
        <v>201</v>
      </c>
      <c r="D2992" s="122">
        <v>42942</v>
      </c>
      <c r="E2992" s="123" t="s">
        <v>7400</v>
      </c>
      <c r="F2992" s="123" t="s">
        <v>15</v>
      </c>
      <c r="G2992" s="123">
        <v>502661</v>
      </c>
      <c r="H2992" s="127"/>
      <c r="I2992" s="131" t="s">
        <v>7401</v>
      </c>
      <c r="J2992" s="127"/>
      <c r="K2992" s="127"/>
      <c r="L2992" s="127"/>
      <c r="M2992" s="127"/>
      <c r="N2992" s="133">
        <v>50</v>
      </c>
      <c r="O2992" s="133">
        <v>0</v>
      </c>
      <c r="P2992" s="127" t="s">
        <v>1369</v>
      </c>
    </row>
    <row r="2993" spans="1:16" ht="76.5">
      <c r="A2993" s="127">
        <v>513</v>
      </c>
      <c r="B2993" s="127"/>
      <c r="C2993" s="128" t="s">
        <v>201</v>
      </c>
      <c r="D2993" s="122">
        <v>42942</v>
      </c>
      <c r="E2993" s="123" t="s">
        <v>7402</v>
      </c>
      <c r="F2993" s="123" t="s">
        <v>15</v>
      </c>
      <c r="G2993" s="123">
        <v>2773</v>
      </c>
      <c r="H2993" s="127"/>
      <c r="I2993" s="131" t="s">
        <v>7403</v>
      </c>
      <c r="J2993" s="127"/>
      <c r="K2993" s="127"/>
      <c r="L2993" s="127"/>
      <c r="M2993" s="127"/>
      <c r="N2993" s="133">
        <v>4412</v>
      </c>
      <c r="O2993" s="133">
        <v>0</v>
      </c>
      <c r="P2993" s="127" t="s">
        <v>1369</v>
      </c>
    </row>
    <row r="2994" spans="1:16" ht="51">
      <c r="A2994" s="127">
        <v>513</v>
      </c>
      <c r="B2994" s="127"/>
      <c r="C2994" s="128" t="s">
        <v>201</v>
      </c>
      <c r="D2994" s="122">
        <v>42942</v>
      </c>
      <c r="E2994" s="123" t="s">
        <v>7404</v>
      </c>
      <c r="F2994" s="123" t="s">
        <v>15</v>
      </c>
      <c r="G2994" s="123">
        <v>503073</v>
      </c>
      <c r="H2994" s="127"/>
      <c r="I2994" s="131" t="s">
        <v>7080</v>
      </c>
      <c r="J2994" s="127"/>
      <c r="K2994" s="127"/>
      <c r="L2994" s="127"/>
      <c r="M2994" s="127"/>
      <c r="N2994" s="133">
        <v>50</v>
      </c>
      <c r="O2994" s="133">
        <v>0</v>
      </c>
      <c r="P2994" s="127" t="s">
        <v>1369</v>
      </c>
    </row>
    <row r="2995" spans="1:16" ht="51">
      <c r="A2995" s="127">
        <v>513</v>
      </c>
      <c r="B2995" s="127"/>
      <c r="C2995" s="128" t="s">
        <v>201</v>
      </c>
      <c r="D2995" s="122">
        <v>42942</v>
      </c>
      <c r="E2995" s="123" t="s">
        <v>7405</v>
      </c>
      <c r="F2995" s="123" t="s">
        <v>15</v>
      </c>
      <c r="G2995" s="123">
        <v>503075</v>
      </c>
      <c r="H2995" s="127"/>
      <c r="I2995" s="131" t="s">
        <v>7080</v>
      </c>
      <c r="J2995" s="127"/>
      <c r="K2995" s="127"/>
      <c r="L2995" s="127"/>
      <c r="M2995" s="127"/>
      <c r="N2995" s="133">
        <v>50</v>
      </c>
      <c r="O2995" s="133">
        <v>0</v>
      </c>
      <c r="P2995" s="127" t="s">
        <v>1369</v>
      </c>
    </row>
    <row r="2996" spans="1:16" ht="63.75">
      <c r="A2996" s="127" t="s">
        <v>621</v>
      </c>
      <c r="B2996" s="127"/>
      <c r="C2996" s="128" t="s">
        <v>715</v>
      </c>
      <c r="D2996" s="122">
        <v>42942</v>
      </c>
      <c r="E2996" s="123" t="s">
        <v>7406</v>
      </c>
      <c r="F2996" s="123" t="s">
        <v>11</v>
      </c>
      <c r="G2996" s="123">
        <v>9746</v>
      </c>
      <c r="H2996" s="127"/>
      <c r="I2996" s="131" t="s">
        <v>7407</v>
      </c>
      <c r="J2996" s="127"/>
      <c r="K2996" s="127"/>
      <c r="L2996" s="127"/>
      <c r="M2996" s="127"/>
      <c r="N2996" s="133">
        <v>13712.24</v>
      </c>
      <c r="O2996" s="133">
        <v>0</v>
      </c>
      <c r="P2996" s="127" t="s">
        <v>1369</v>
      </c>
    </row>
    <row r="2997" spans="1:16" ht="63.75">
      <c r="A2997" s="127" t="s">
        <v>621</v>
      </c>
      <c r="B2997" s="127"/>
      <c r="C2997" s="128" t="s">
        <v>715</v>
      </c>
      <c r="D2997" s="122">
        <v>42942</v>
      </c>
      <c r="E2997" s="123" t="s">
        <v>7408</v>
      </c>
      <c r="F2997" s="123" t="s">
        <v>11</v>
      </c>
      <c r="G2997" s="123">
        <v>503289</v>
      </c>
      <c r="H2997" s="127"/>
      <c r="I2997" s="131" t="s">
        <v>7409</v>
      </c>
      <c r="J2997" s="127"/>
      <c r="K2997" s="127"/>
      <c r="L2997" s="127"/>
      <c r="M2997" s="127"/>
      <c r="N2997" s="133">
        <v>50</v>
      </c>
      <c r="O2997" s="133">
        <v>0</v>
      </c>
      <c r="P2997" s="127" t="s">
        <v>1369</v>
      </c>
    </row>
    <row r="2998" spans="1:16" ht="63.75">
      <c r="A2998" s="127">
        <v>287</v>
      </c>
      <c r="B2998" s="127"/>
      <c r="C2998" s="128" t="s">
        <v>791</v>
      </c>
      <c r="D2998" s="122">
        <v>42942</v>
      </c>
      <c r="E2998" s="123" t="s">
        <v>7410</v>
      </c>
      <c r="F2998" s="123" t="s">
        <v>11</v>
      </c>
      <c r="G2998" s="123">
        <v>503290</v>
      </c>
      <c r="H2998" s="127"/>
      <c r="I2998" s="131" t="s">
        <v>7411</v>
      </c>
      <c r="J2998" s="127"/>
      <c r="K2998" s="127"/>
      <c r="L2998" s="127"/>
      <c r="M2998" s="127"/>
      <c r="N2998" s="133">
        <v>50</v>
      </c>
      <c r="O2998" s="133">
        <v>0</v>
      </c>
      <c r="P2998" s="127" t="s">
        <v>1369</v>
      </c>
    </row>
    <row r="2999" spans="1:16" ht="51">
      <c r="A2999" s="127">
        <v>35</v>
      </c>
      <c r="B2999" s="127"/>
      <c r="C2999" s="128" t="s">
        <v>697</v>
      </c>
      <c r="D2999" s="122">
        <v>42943</v>
      </c>
      <c r="E2999" s="123" t="s">
        <v>7412</v>
      </c>
      <c r="F2999" s="123" t="s">
        <v>1413</v>
      </c>
      <c r="G2999" s="123">
        <v>14267250</v>
      </c>
      <c r="H2999" s="127"/>
      <c r="I2999" s="131" t="s">
        <v>7413</v>
      </c>
      <c r="J2999" s="127"/>
      <c r="K2999" s="127"/>
      <c r="L2999" s="127"/>
      <c r="M2999" s="127"/>
      <c r="N2999" s="133">
        <v>0</v>
      </c>
      <c r="O2999" s="133">
        <v>41195.980000000003</v>
      </c>
      <c r="P2999" s="127" t="s">
        <v>1369</v>
      </c>
    </row>
    <row r="3000" spans="1:16" ht="51">
      <c r="A3000" s="127">
        <v>35</v>
      </c>
      <c r="B3000" s="127"/>
      <c r="C3000" s="128" t="s">
        <v>697</v>
      </c>
      <c r="D3000" s="122">
        <v>42943</v>
      </c>
      <c r="E3000" s="123" t="s">
        <v>7414</v>
      </c>
      <c r="F3000" s="123" t="s">
        <v>1413</v>
      </c>
      <c r="G3000" s="123">
        <v>14267201</v>
      </c>
      <c r="H3000" s="127"/>
      <c r="I3000" s="131" t="s">
        <v>7415</v>
      </c>
      <c r="J3000" s="127"/>
      <c r="K3000" s="127"/>
      <c r="L3000" s="127"/>
      <c r="M3000" s="127"/>
      <c r="N3000" s="133">
        <v>0</v>
      </c>
      <c r="O3000" s="133">
        <v>309414.56</v>
      </c>
      <c r="P3000" s="127" t="s">
        <v>1369</v>
      </c>
    </row>
    <row r="3001" spans="1:16" ht="63.75">
      <c r="A3001" s="127">
        <v>35</v>
      </c>
      <c r="B3001" s="127"/>
      <c r="C3001" s="128" t="s">
        <v>697</v>
      </c>
      <c r="D3001" s="122">
        <v>42943</v>
      </c>
      <c r="E3001" s="123" t="s">
        <v>7416</v>
      </c>
      <c r="F3001" s="123" t="s">
        <v>1413</v>
      </c>
      <c r="G3001" s="123">
        <v>14267199</v>
      </c>
      <c r="H3001" s="127"/>
      <c r="I3001" s="131" t="s">
        <v>7417</v>
      </c>
      <c r="J3001" s="127"/>
      <c r="K3001" s="127"/>
      <c r="L3001" s="127"/>
      <c r="M3001" s="127"/>
      <c r="N3001" s="133">
        <v>0</v>
      </c>
      <c r="O3001" s="133">
        <v>156200.9</v>
      </c>
      <c r="P3001" s="127" t="s">
        <v>1369</v>
      </c>
    </row>
    <row r="3002" spans="1:16" ht="63.75">
      <c r="A3002" s="127">
        <v>35</v>
      </c>
      <c r="B3002" s="127"/>
      <c r="C3002" s="128" t="s">
        <v>697</v>
      </c>
      <c r="D3002" s="122">
        <v>42943</v>
      </c>
      <c r="E3002" s="123" t="s">
        <v>7418</v>
      </c>
      <c r="F3002" s="123" t="s">
        <v>1413</v>
      </c>
      <c r="G3002" s="123">
        <v>14267193</v>
      </c>
      <c r="H3002" s="127"/>
      <c r="I3002" s="131" t="s">
        <v>7419</v>
      </c>
      <c r="J3002" s="127"/>
      <c r="K3002" s="127"/>
      <c r="L3002" s="127"/>
      <c r="M3002" s="127"/>
      <c r="N3002" s="133">
        <v>0</v>
      </c>
      <c r="O3002" s="133">
        <v>118102.59</v>
      </c>
      <c r="P3002" s="127" t="s">
        <v>1369</v>
      </c>
    </row>
    <row r="3003" spans="1:16" ht="63.75">
      <c r="A3003" s="127">
        <v>35</v>
      </c>
      <c r="B3003" s="127"/>
      <c r="C3003" s="128" t="s">
        <v>697</v>
      </c>
      <c r="D3003" s="122">
        <v>42943</v>
      </c>
      <c r="E3003" s="123" t="s">
        <v>7420</v>
      </c>
      <c r="F3003" s="123" t="s">
        <v>1413</v>
      </c>
      <c r="G3003" s="123">
        <v>14267187</v>
      </c>
      <c r="H3003" s="127"/>
      <c r="I3003" s="131" t="s">
        <v>7421</v>
      </c>
      <c r="J3003" s="127"/>
      <c r="K3003" s="127"/>
      <c r="L3003" s="127"/>
      <c r="M3003" s="127"/>
      <c r="N3003" s="133">
        <v>0</v>
      </c>
      <c r="O3003" s="133">
        <v>12453.23</v>
      </c>
      <c r="P3003" s="127" t="s">
        <v>1369</v>
      </c>
    </row>
    <row r="3004" spans="1:16" ht="63.75">
      <c r="A3004" s="127">
        <v>35</v>
      </c>
      <c r="B3004" s="127"/>
      <c r="C3004" s="128" t="s">
        <v>697</v>
      </c>
      <c r="D3004" s="122">
        <v>42943</v>
      </c>
      <c r="E3004" s="123" t="s">
        <v>7422</v>
      </c>
      <c r="F3004" s="123" t="s">
        <v>1413</v>
      </c>
      <c r="G3004" s="123">
        <v>14267186</v>
      </c>
      <c r="H3004" s="127"/>
      <c r="I3004" s="131" t="s">
        <v>7423</v>
      </c>
      <c r="J3004" s="127"/>
      <c r="K3004" s="127"/>
      <c r="L3004" s="127"/>
      <c r="M3004" s="127"/>
      <c r="N3004" s="133">
        <v>0</v>
      </c>
      <c r="O3004" s="133">
        <v>5406.07</v>
      </c>
      <c r="P3004" s="127" t="s">
        <v>1369</v>
      </c>
    </row>
    <row r="3005" spans="1:16" ht="38.25">
      <c r="A3005" s="127" t="s">
        <v>621</v>
      </c>
      <c r="B3005" s="127"/>
      <c r="C3005" s="128" t="s">
        <v>715</v>
      </c>
      <c r="D3005" s="122">
        <v>42943</v>
      </c>
      <c r="E3005" s="123" t="s">
        <v>7424</v>
      </c>
      <c r="F3005" s="123" t="s">
        <v>1413</v>
      </c>
      <c r="G3005" s="123">
        <v>14126128</v>
      </c>
      <c r="H3005" s="127"/>
      <c r="I3005" s="131" t="s">
        <v>7425</v>
      </c>
      <c r="J3005" s="127"/>
      <c r="K3005" s="127"/>
      <c r="L3005" s="127"/>
      <c r="M3005" s="127"/>
      <c r="N3005" s="133">
        <v>0</v>
      </c>
      <c r="O3005" s="133">
        <v>428.4</v>
      </c>
      <c r="P3005" s="127" t="s">
        <v>1369</v>
      </c>
    </row>
    <row r="3006" spans="1:16" ht="38.25">
      <c r="A3006" s="127" t="s">
        <v>621</v>
      </c>
      <c r="B3006" s="127"/>
      <c r="C3006" s="128" t="s">
        <v>715</v>
      </c>
      <c r="D3006" s="122">
        <v>42943</v>
      </c>
      <c r="E3006" s="123" t="s">
        <v>7426</v>
      </c>
      <c r="F3006" s="123" t="s">
        <v>1413</v>
      </c>
      <c r="G3006" s="123">
        <v>14126108</v>
      </c>
      <c r="H3006" s="127"/>
      <c r="I3006" s="131" t="s">
        <v>7427</v>
      </c>
      <c r="J3006" s="127"/>
      <c r="K3006" s="127"/>
      <c r="L3006" s="127"/>
      <c r="M3006" s="127"/>
      <c r="N3006" s="133">
        <v>0</v>
      </c>
      <c r="O3006" s="133">
        <v>11353.15</v>
      </c>
      <c r="P3006" s="127" t="s">
        <v>1369</v>
      </c>
    </row>
    <row r="3007" spans="1:16" ht="51">
      <c r="A3007" s="127" t="s">
        <v>621</v>
      </c>
      <c r="B3007" s="127"/>
      <c r="C3007" s="128" t="s">
        <v>715</v>
      </c>
      <c r="D3007" s="122">
        <v>42943</v>
      </c>
      <c r="E3007" s="123" t="s">
        <v>7428</v>
      </c>
      <c r="F3007" s="123" t="s">
        <v>1413</v>
      </c>
      <c r="G3007" s="123">
        <v>14126026</v>
      </c>
      <c r="H3007" s="127"/>
      <c r="I3007" s="131" t="s">
        <v>7429</v>
      </c>
      <c r="J3007" s="127"/>
      <c r="K3007" s="127"/>
      <c r="L3007" s="127"/>
      <c r="M3007" s="127"/>
      <c r="N3007" s="133">
        <v>0</v>
      </c>
      <c r="O3007" s="133">
        <v>843.76</v>
      </c>
      <c r="P3007" s="127" t="s">
        <v>1369</v>
      </c>
    </row>
    <row r="3008" spans="1:16" ht="76.5">
      <c r="A3008" s="127" t="s">
        <v>621</v>
      </c>
      <c r="B3008" s="127"/>
      <c r="C3008" s="128" t="s">
        <v>715</v>
      </c>
      <c r="D3008" s="122">
        <v>42943</v>
      </c>
      <c r="E3008" s="123" t="s">
        <v>7430</v>
      </c>
      <c r="F3008" s="123" t="s">
        <v>6</v>
      </c>
      <c r="G3008" s="123">
        <v>866453</v>
      </c>
      <c r="H3008" s="127"/>
      <c r="I3008" s="131" t="s">
        <v>7431</v>
      </c>
      <c r="J3008" s="127"/>
      <c r="K3008" s="127"/>
      <c r="L3008" s="127"/>
      <c r="M3008" s="127"/>
      <c r="N3008" s="133">
        <v>0</v>
      </c>
      <c r="O3008" s="133">
        <v>155000</v>
      </c>
      <c r="P3008" s="127" t="s">
        <v>1369</v>
      </c>
    </row>
    <row r="3009" spans="1:16" ht="38.25">
      <c r="A3009" s="127">
        <v>117</v>
      </c>
      <c r="B3009" s="127"/>
      <c r="C3009" s="128" t="s">
        <v>723</v>
      </c>
      <c r="D3009" s="122">
        <v>42943</v>
      </c>
      <c r="E3009" s="123" t="s">
        <v>7432</v>
      </c>
      <c r="F3009" s="123" t="s">
        <v>11</v>
      </c>
      <c r="G3009" s="123">
        <v>894030</v>
      </c>
      <c r="H3009" s="127"/>
      <c r="I3009" s="131" t="s">
        <v>7433</v>
      </c>
      <c r="J3009" s="127"/>
      <c r="K3009" s="127"/>
      <c r="L3009" s="127"/>
      <c r="M3009" s="127"/>
      <c r="N3009" s="133">
        <v>50</v>
      </c>
      <c r="O3009" s="133">
        <v>0</v>
      </c>
      <c r="P3009" s="127" t="s">
        <v>1369</v>
      </c>
    </row>
    <row r="3010" spans="1:16" ht="38.25">
      <c r="A3010" s="127" t="s">
        <v>621</v>
      </c>
      <c r="B3010" s="127"/>
      <c r="C3010" s="128" t="s">
        <v>715</v>
      </c>
      <c r="D3010" s="122">
        <v>42943</v>
      </c>
      <c r="E3010" s="123" t="s">
        <v>7434</v>
      </c>
      <c r="F3010" s="123" t="s">
        <v>13</v>
      </c>
      <c r="G3010" s="123">
        <v>894034</v>
      </c>
      <c r="H3010" s="127"/>
      <c r="I3010" s="131" t="s">
        <v>7435</v>
      </c>
      <c r="J3010" s="127"/>
      <c r="K3010" s="127"/>
      <c r="L3010" s="127"/>
      <c r="M3010" s="127"/>
      <c r="N3010" s="133">
        <v>672.34</v>
      </c>
      <c r="O3010" s="133">
        <v>0</v>
      </c>
      <c r="P3010" s="127" t="s">
        <v>1369</v>
      </c>
    </row>
    <row r="3011" spans="1:16" ht="51">
      <c r="A3011" s="127" t="s">
        <v>621</v>
      </c>
      <c r="B3011" s="127"/>
      <c r="C3011" s="128" t="s">
        <v>715</v>
      </c>
      <c r="D3011" s="122">
        <v>42943</v>
      </c>
      <c r="E3011" s="123" t="s">
        <v>7436</v>
      </c>
      <c r="F3011" s="123" t="s">
        <v>11</v>
      </c>
      <c r="G3011" s="123">
        <v>894034</v>
      </c>
      <c r="H3011" s="127"/>
      <c r="I3011" s="131" t="s">
        <v>7437</v>
      </c>
      <c r="J3011" s="127"/>
      <c r="K3011" s="127"/>
      <c r="L3011" s="127"/>
      <c r="M3011" s="127"/>
      <c r="N3011" s="133">
        <v>270.55</v>
      </c>
      <c r="O3011" s="133">
        <v>0</v>
      </c>
      <c r="P3011" s="127" t="s">
        <v>1369</v>
      </c>
    </row>
    <row r="3012" spans="1:16" ht="38.25">
      <c r="A3012" s="127">
        <v>340</v>
      </c>
      <c r="B3012" s="127"/>
      <c r="C3012" s="128" t="s">
        <v>815</v>
      </c>
      <c r="D3012" s="122">
        <v>42943</v>
      </c>
      <c r="E3012" s="123" t="s">
        <v>7438</v>
      </c>
      <c r="F3012" s="123" t="s">
        <v>15</v>
      </c>
      <c r="G3012" s="123">
        <v>503572</v>
      </c>
      <c r="H3012" s="127"/>
      <c r="I3012" s="131" t="s">
        <v>4205</v>
      </c>
      <c r="J3012" s="127"/>
      <c r="K3012" s="127"/>
      <c r="L3012" s="127"/>
      <c r="M3012" s="127"/>
      <c r="N3012" s="133">
        <v>50</v>
      </c>
      <c r="O3012" s="133">
        <v>0</v>
      </c>
      <c r="P3012" s="127" t="s">
        <v>1369</v>
      </c>
    </row>
    <row r="3013" spans="1:16" ht="38.25">
      <c r="A3013" s="127">
        <v>340</v>
      </c>
      <c r="B3013" s="127"/>
      <c r="C3013" s="128" t="s">
        <v>815</v>
      </c>
      <c r="D3013" s="122">
        <v>42943</v>
      </c>
      <c r="E3013" s="123" t="s">
        <v>7439</v>
      </c>
      <c r="F3013" s="123" t="s">
        <v>15</v>
      </c>
      <c r="G3013" s="123">
        <v>503579</v>
      </c>
      <c r="H3013" s="127"/>
      <c r="I3013" s="131" t="s">
        <v>4205</v>
      </c>
      <c r="J3013" s="127"/>
      <c r="K3013" s="127"/>
      <c r="L3013" s="127"/>
      <c r="M3013" s="127"/>
      <c r="N3013" s="133">
        <v>50</v>
      </c>
      <c r="O3013" s="133">
        <v>0</v>
      </c>
      <c r="P3013" s="127" t="s">
        <v>1369</v>
      </c>
    </row>
    <row r="3014" spans="1:16" ht="63.75">
      <c r="A3014" s="127">
        <v>513</v>
      </c>
      <c r="B3014" s="127"/>
      <c r="C3014" s="128" t="s">
        <v>201</v>
      </c>
      <c r="D3014" s="122">
        <v>42943</v>
      </c>
      <c r="E3014" s="123" t="s">
        <v>7440</v>
      </c>
      <c r="F3014" s="123" t="s">
        <v>15</v>
      </c>
      <c r="G3014" s="123">
        <v>503701</v>
      </c>
      <c r="H3014" s="127"/>
      <c r="I3014" s="131" t="s">
        <v>7441</v>
      </c>
      <c r="J3014" s="127"/>
      <c r="K3014" s="127"/>
      <c r="L3014" s="127"/>
      <c r="M3014" s="127"/>
      <c r="N3014" s="133">
        <v>50</v>
      </c>
      <c r="O3014" s="133">
        <v>0</v>
      </c>
      <c r="P3014" s="127" t="s">
        <v>1369</v>
      </c>
    </row>
    <row r="3015" spans="1:16" ht="51">
      <c r="A3015" s="127">
        <v>513</v>
      </c>
      <c r="B3015" s="127"/>
      <c r="C3015" s="128" t="s">
        <v>201</v>
      </c>
      <c r="D3015" s="122">
        <v>42943</v>
      </c>
      <c r="E3015" s="123" t="s">
        <v>7442</v>
      </c>
      <c r="F3015" s="123" t="s">
        <v>15</v>
      </c>
      <c r="G3015" s="123">
        <v>503713</v>
      </c>
      <c r="H3015" s="127"/>
      <c r="I3015" s="131" t="s">
        <v>7443</v>
      </c>
      <c r="J3015" s="127"/>
      <c r="K3015" s="127"/>
      <c r="L3015" s="127"/>
      <c r="M3015" s="127"/>
      <c r="N3015" s="133">
        <v>50</v>
      </c>
      <c r="O3015" s="133">
        <v>0</v>
      </c>
      <c r="P3015" s="127" t="s">
        <v>1369</v>
      </c>
    </row>
    <row r="3016" spans="1:16" ht="51">
      <c r="A3016" s="127">
        <v>513</v>
      </c>
      <c r="B3016" s="127"/>
      <c r="C3016" s="128" t="s">
        <v>201</v>
      </c>
      <c r="D3016" s="122">
        <v>42943</v>
      </c>
      <c r="E3016" s="123" t="s">
        <v>7444</v>
      </c>
      <c r="F3016" s="123" t="s">
        <v>15</v>
      </c>
      <c r="G3016" s="123">
        <v>503773</v>
      </c>
      <c r="H3016" s="127"/>
      <c r="I3016" s="131" t="s">
        <v>7445</v>
      </c>
      <c r="J3016" s="127"/>
      <c r="K3016" s="127"/>
      <c r="L3016" s="127"/>
      <c r="M3016" s="127"/>
      <c r="N3016" s="133">
        <v>50</v>
      </c>
      <c r="O3016" s="133">
        <v>0</v>
      </c>
      <c r="P3016" s="127" t="s">
        <v>1369</v>
      </c>
    </row>
    <row r="3017" spans="1:16" ht="51">
      <c r="A3017" s="127">
        <v>513</v>
      </c>
      <c r="B3017" s="127"/>
      <c r="C3017" s="128" t="s">
        <v>201</v>
      </c>
      <c r="D3017" s="122">
        <v>42943</v>
      </c>
      <c r="E3017" s="123" t="s">
        <v>7446</v>
      </c>
      <c r="F3017" s="123" t="s">
        <v>15</v>
      </c>
      <c r="G3017" s="123">
        <v>503775</v>
      </c>
      <c r="H3017" s="127"/>
      <c r="I3017" s="131" t="s">
        <v>7447</v>
      </c>
      <c r="J3017" s="127"/>
      <c r="K3017" s="127"/>
      <c r="L3017" s="127"/>
      <c r="M3017" s="127"/>
      <c r="N3017" s="133">
        <v>50</v>
      </c>
      <c r="O3017" s="133">
        <v>0</v>
      </c>
      <c r="P3017" s="127" t="s">
        <v>1369</v>
      </c>
    </row>
    <row r="3018" spans="1:16" ht="38.25">
      <c r="A3018" s="127">
        <v>117</v>
      </c>
      <c r="B3018" s="127"/>
      <c r="C3018" s="128" t="s">
        <v>723</v>
      </c>
      <c r="D3018" s="122">
        <v>42943</v>
      </c>
      <c r="E3018" s="123" t="s">
        <v>7448</v>
      </c>
      <c r="F3018" s="123" t="s">
        <v>11</v>
      </c>
      <c r="G3018" s="123">
        <v>893945</v>
      </c>
      <c r="H3018" s="127"/>
      <c r="I3018" s="131" t="s">
        <v>7449</v>
      </c>
      <c r="J3018" s="127"/>
      <c r="K3018" s="127"/>
      <c r="L3018" s="127"/>
      <c r="M3018" s="127"/>
      <c r="N3018" s="133">
        <v>50</v>
      </c>
      <c r="O3018" s="133">
        <v>0</v>
      </c>
      <c r="P3018" s="127" t="s">
        <v>1369</v>
      </c>
    </row>
    <row r="3019" spans="1:16" ht="76.5">
      <c r="A3019" s="127" t="s">
        <v>621</v>
      </c>
      <c r="B3019" s="127"/>
      <c r="C3019" s="128" t="s">
        <v>715</v>
      </c>
      <c r="D3019" s="122">
        <v>42944</v>
      </c>
      <c r="E3019" s="123" t="s">
        <v>7450</v>
      </c>
      <c r="F3019" s="123" t="s">
        <v>6</v>
      </c>
      <c r="G3019" s="123">
        <v>866926</v>
      </c>
      <c r="H3019" s="127"/>
      <c r="I3019" s="131" t="s">
        <v>7451</v>
      </c>
      <c r="J3019" s="127"/>
      <c r="K3019" s="127"/>
      <c r="L3019" s="127"/>
      <c r="M3019" s="127"/>
      <c r="N3019" s="133">
        <v>0</v>
      </c>
      <c r="O3019" s="133">
        <v>140000</v>
      </c>
      <c r="P3019" s="127" t="s">
        <v>1369</v>
      </c>
    </row>
    <row r="3020" spans="1:16" ht="76.5">
      <c r="A3020" s="127">
        <v>513</v>
      </c>
      <c r="B3020" s="127"/>
      <c r="C3020" s="128" t="s">
        <v>201</v>
      </c>
      <c r="D3020" s="122">
        <v>42944</v>
      </c>
      <c r="E3020" s="123" t="s">
        <v>7452</v>
      </c>
      <c r="F3020" s="123" t="s">
        <v>11</v>
      </c>
      <c r="G3020" s="123">
        <v>894135</v>
      </c>
      <c r="H3020" s="127"/>
      <c r="I3020" s="131" t="s">
        <v>7453</v>
      </c>
      <c r="J3020" s="127"/>
      <c r="K3020" s="127"/>
      <c r="L3020" s="127"/>
      <c r="M3020" s="127"/>
      <c r="N3020" s="133">
        <v>2267.63</v>
      </c>
      <c r="O3020" s="133">
        <v>0</v>
      </c>
      <c r="P3020" s="127" t="s">
        <v>1369</v>
      </c>
    </row>
    <row r="3021" spans="1:16" ht="38.25">
      <c r="A3021" s="127">
        <v>117</v>
      </c>
      <c r="B3021" s="127"/>
      <c r="C3021" s="128" t="s">
        <v>723</v>
      </c>
      <c r="D3021" s="122">
        <v>42944</v>
      </c>
      <c r="E3021" s="123" t="s">
        <v>7454</v>
      </c>
      <c r="F3021" s="123" t="s">
        <v>11</v>
      </c>
      <c r="G3021" s="123">
        <v>894193</v>
      </c>
      <c r="H3021" s="127"/>
      <c r="I3021" s="131" t="s">
        <v>7455</v>
      </c>
      <c r="J3021" s="127"/>
      <c r="K3021" s="127"/>
      <c r="L3021" s="127"/>
      <c r="M3021" s="127"/>
      <c r="N3021" s="133">
        <v>50</v>
      </c>
      <c r="O3021" s="133">
        <v>0</v>
      </c>
      <c r="P3021" s="127" t="s">
        <v>1369</v>
      </c>
    </row>
    <row r="3022" spans="1:16" ht="38.25">
      <c r="A3022" s="127">
        <v>117</v>
      </c>
      <c r="B3022" s="127"/>
      <c r="C3022" s="128" t="s">
        <v>723</v>
      </c>
      <c r="D3022" s="122">
        <v>42944</v>
      </c>
      <c r="E3022" s="123" t="s">
        <v>7456</v>
      </c>
      <c r="F3022" s="123" t="s">
        <v>11</v>
      </c>
      <c r="G3022" s="123">
        <v>894194</v>
      </c>
      <c r="H3022" s="127"/>
      <c r="I3022" s="131" t="s">
        <v>7457</v>
      </c>
      <c r="J3022" s="127"/>
      <c r="K3022" s="127"/>
      <c r="L3022" s="127"/>
      <c r="M3022" s="127"/>
      <c r="N3022" s="133">
        <v>50</v>
      </c>
      <c r="O3022" s="133">
        <v>0</v>
      </c>
      <c r="P3022" s="127" t="s">
        <v>1369</v>
      </c>
    </row>
    <row r="3023" spans="1:16" ht="38.25">
      <c r="A3023" s="127">
        <v>117</v>
      </c>
      <c r="B3023" s="127"/>
      <c r="C3023" s="128" t="s">
        <v>723</v>
      </c>
      <c r="D3023" s="122">
        <v>42944</v>
      </c>
      <c r="E3023" s="123" t="s">
        <v>7458</v>
      </c>
      <c r="F3023" s="123" t="s">
        <v>11</v>
      </c>
      <c r="G3023" s="123">
        <v>894195</v>
      </c>
      <c r="H3023" s="127"/>
      <c r="I3023" s="131" t="s">
        <v>7459</v>
      </c>
      <c r="J3023" s="127"/>
      <c r="K3023" s="127"/>
      <c r="L3023" s="127"/>
      <c r="M3023" s="127"/>
      <c r="N3023" s="133">
        <v>50</v>
      </c>
      <c r="O3023" s="133">
        <v>0</v>
      </c>
      <c r="P3023" s="127" t="s">
        <v>1369</v>
      </c>
    </row>
    <row r="3024" spans="1:16" ht="51">
      <c r="A3024" s="127" t="s">
        <v>620</v>
      </c>
      <c r="B3024" s="127"/>
      <c r="C3024" s="128" t="s">
        <v>714</v>
      </c>
      <c r="D3024" s="122">
        <v>42944</v>
      </c>
      <c r="E3024" s="123" t="s">
        <v>7460</v>
      </c>
      <c r="F3024" s="123" t="s">
        <v>11</v>
      </c>
      <c r="G3024" s="123">
        <v>894209</v>
      </c>
      <c r="H3024" s="127"/>
      <c r="I3024" s="131" t="s">
        <v>1287</v>
      </c>
      <c r="J3024" s="127"/>
      <c r="K3024" s="127"/>
      <c r="L3024" s="127"/>
      <c r="M3024" s="127"/>
      <c r="N3024" s="133">
        <v>50</v>
      </c>
      <c r="O3024" s="133">
        <v>0</v>
      </c>
      <c r="P3024" s="127" t="s">
        <v>1369</v>
      </c>
    </row>
    <row r="3025" spans="1:16" ht="76.5">
      <c r="A3025" s="127" t="s">
        <v>620</v>
      </c>
      <c r="B3025" s="127"/>
      <c r="C3025" s="128" t="s">
        <v>714</v>
      </c>
      <c r="D3025" s="122">
        <v>42944</v>
      </c>
      <c r="E3025" s="123" t="s">
        <v>7461</v>
      </c>
      <c r="F3025" s="123" t="s">
        <v>15</v>
      </c>
      <c r="G3025" s="123">
        <v>2761</v>
      </c>
      <c r="H3025" s="127"/>
      <c r="I3025" s="131" t="s">
        <v>7462</v>
      </c>
      <c r="J3025" s="127"/>
      <c r="K3025" s="127"/>
      <c r="L3025" s="127"/>
      <c r="M3025" s="127"/>
      <c r="N3025" s="133">
        <v>492.95</v>
      </c>
      <c r="O3025" s="133">
        <v>0</v>
      </c>
      <c r="P3025" s="127" t="s">
        <v>1369</v>
      </c>
    </row>
    <row r="3026" spans="1:16" ht="51">
      <c r="A3026" s="127" t="s">
        <v>621</v>
      </c>
      <c r="B3026" s="127"/>
      <c r="C3026" s="128" t="s">
        <v>715</v>
      </c>
      <c r="D3026" s="122">
        <v>42944</v>
      </c>
      <c r="E3026" s="123" t="s">
        <v>7463</v>
      </c>
      <c r="F3026" s="123" t="s">
        <v>11</v>
      </c>
      <c r="G3026" s="123">
        <v>9549</v>
      </c>
      <c r="H3026" s="127"/>
      <c r="I3026" s="131" t="s">
        <v>7464</v>
      </c>
      <c r="J3026" s="127"/>
      <c r="K3026" s="127"/>
      <c r="L3026" s="127"/>
      <c r="M3026" s="127"/>
      <c r="N3026" s="133">
        <v>3161.28</v>
      </c>
      <c r="O3026" s="133">
        <v>0</v>
      </c>
      <c r="P3026" s="127" t="s">
        <v>1369</v>
      </c>
    </row>
    <row r="3027" spans="1:16" ht="63.75">
      <c r="A3027" s="127">
        <v>513</v>
      </c>
      <c r="B3027" s="127"/>
      <c r="C3027" s="128" t="s">
        <v>201</v>
      </c>
      <c r="D3027" s="122">
        <v>42944</v>
      </c>
      <c r="E3027" s="123" t="s">
        <v>7465</v>
      </c>
      <c r="F3027" s="123" t="s">
        <v>15</v>
      </c>
      <c r="G3027" s="123">
        <v>505097</v>
      </c>
      <c r="H3027" s="127"/>
      <c r="I3027" s="131" t="s">
        <v>7466</v>
      </c>
      <c r="J3027" s="127"/>
      <c r="K3027" s="127"/>
      <c r="L3027" s="127"/>
      <c r="M3027" s="127"/>
      <c r="N3027" s="133">
        <v>50</v>
      </c>
      <c r="O3027" s="133">
        <v>0</v>
      </c>
      <c r="P3027" s="127" t="s">
        <v>1369</v>
      </c>
    </row>
    <row r="3028" spans="1:16" ht="63.75">
      <c r="A3028" s="127">
        <v>513</v>
      </c>
      <c r="B3028" s="127"/>
      <c r="C3028" s="128" t="s">
        <v>201</v>
      </c>
      <c r="D3028" s="122">
        <v>42944</v>
      </c>
      <c r="E3028" s="123" t="s">
        <v>7467</v>
      </c>
      <c r="F3028" s="123" t="s">
        <v>15</v>
      </c>
      <c r="G3028" s="123">
        <v>505102</v>
      </c>
      <c r="H3028" s="127"/>
      <c r="I3028" s="131" t="s">
        <v>7468</v>
      </c>
      <c r="J3028" s="127"/>
      <c r="K3028" s="127"/>
      <c r="L3028" s="127"/>
      <c r="M3028" s="127"/>
      <c r="N3028" s="133">
        <v>50</v>
      </c>
      <c r="O3028" s="133">
        <v>0</v>
      </c>
      <c r="P3028" s="127" t="s">
        <v>1369</v>
      </c>
    </row>
    <row r="3029" spans="1:16" ht="76.5">
      <c r="A3029" s="127">
        <v>513</v>
      </c>
      <c r="B3029" s="127"/>
      <c r="C3029" s="128" t="s">
        <v>201</v>
      </c>
      <c r="D3029" s="122">
        <v>42944</v>
      </c>
      <c r="E3029" s="123" t="s">
        <v>7469</v>
      </c>
      <c r="F3029" s="123" t="s">
        <v>15</v>
      </c>
      <c r="G3029" s="123">
        <v>505105</v>
      </c>
      <c r="H3029" s="127"/>
      <c r="I3029" s="131" t="s">
        <v>7470</v>
      </c>
      <c r="J3029" s="127"/>
      <c r="K3029" s="127"/>
      <c r="L3029" s="127"/>
      <c r="M3029" s="127"/>
      <c r="N3029" s="133">
        <v>50</v>
      </c>
      <c r="O3029" s="133">
        <v>0</v>
      </c>
      <c r="P3029" s="127" t="s">
        <v>1369</v>
      </c>
    </row>
    <row r="3030" spans="1:16" ht="63.75">
      <c r="A3030" s="127">
        <v>513</v>
      </c>
      <c r="B3030" s="127"/>
      <c r="C3030" s="128" t="s">
        <v>201</v>
      </c>
      <c r="D3030" s="122">
        <v>42944</v>
      </c>
      <c r="E3030" s="123" t="s">
        <v>7471</v>
      </c>
      <c r="F3030" s="123" t="s">
        <v>15</v>
      </c>
      <c r="G3030" s="123">
        <v>505115</v>
      </c>
      <c r="H3030" s="127"/>
      <c r="I3030" s="131" t="s">
        <v>7472</v>
      </c>
      <c r="J3030" s="127"/>
      <c r="K3030" s="127"/>
      <c r="L3030" s="127"/>
      <c r="M3030" s="127"/>
      <c r="N3030" s="133">
        <v>50</v>
      </c>
      <c r="O3030" s="133">
        <v>0</v>
      </c>
      <c r="P3030" s="127" t="s">
        <v>1369</v>
      </c>
    </row>
    <row r="3031" spans="1:16" ht="89.25">
      <c r="A3031" s="127">
        <v>513</v>
      </c>
      <c r="B3031" s="127"/>
      <c r="C3031" s="128" t="s">
        <v>201</v>
      </c>
      <c r="D3031" s="122">
        <v>42944</v>
      </c>
      <c r="E3031" s="123" t="s">
        <v>7473</v>
      </c>
      <c r="F3031" s="123" t="s">
        <v>15</v>
      </c>
      <c r="G3031" s="123">
        <v>2789</v>
      </c>
      <c r="H3031" s="127"/>
      <c r="I3031" s="131" t="s">
        <v>7474</v>
      </c>
      <c r="J3031" s="127"/>
      <c r="K3031" s="127"/>
      <c r="L3031" s="127"/>
      <c r="M3031" s="127"/>
      <c r="N3031" s="133">
        <v>542.54999999999995</v>
      </c>
      <c r="O3031" s="133">
        <v>0</v>
      </c>
      <c r="P3031" s="127" t="s">
        <v>1369</v>
      </c>
    </row>
    <row r="3032" spans="1:16" ht="76.5">
      <c r="A3032" s="127">
        <v>25</v>
      </c>
      <c r="B3032" s="127"/>
      <c r="C3032" s="128" t="s">
        <v>695</v>
      </c>
      <c r="D3032" s="122">
        <v>42944</v>
      </c>
      <c r="E3032" s="123" t="s">
        <v>7475</v>
      </c>
      <c r="F3032" s="123" t="s">
        <v>15</v>
      </c>
      <c r="G3032" s="123">
        <v>2792</v>
      </c>
      <c r="H3032" s="127"/>
      <c r="I3032" s="131" t="s">
        <v>7476</v>
      </c>
      <c r="J3032" s="127"/>
      <c r="K3032" s="127"/>
      <c r="L3032" s="127"/>
      <c r="M3032" s="127"/>
      <c r="N3032" s="133">
        <v>563.95000000000005</v>
      </c>
      <c r="O3032" s="133">
        <v>0</v>
      </c>
      <c r="P3032" s="127" t="s">
        <v>1369</v>
      </c>
    </row>
    <row r="3033" spans="1:16" ht="76.5">
      <c r="A3033" s="127">
        <v>25</v>
      </c>
      <c r="B3033" s="127"/>
      <c r="C3033" s="128" t="s">
        <v>695</v>
      </c>
      <c r="D3033" s="122">
        <v>42944</v>
      </c>
      <c r="E3033" s="123" t="s">
        <v>7477</v>
      </c>
      <c r="F3033" s="123" t="s">
        <v>15</v>
      </c>
      <c r="G3033" s="123">
        <v>2794</v>
      </c>
      <c r="H3033" s="127"/>
      <c r="I3033" s="131" t="s">
        <v>7478</v>
      </c>
      <c r="J3033" s="127"/>
      <c r="K3033" s="127"/>
      <c r="L3033" s="127"/>
      <c r="M3033" s="127"/>
      <c r="N3033" s="133">
        <v>419.96</v>
      </c>
      <c r="O3033" s="133">
        <v>0</v>
      </c>
      <c r="P3033" s="127" t="s">
        <v>1369</v>
      </c>
    </row>
    <row r="3034" spans="1:16" ht="89.25">
      <c r="A3034" s="127">
        <v>526</v>
      </c>
      <c r="B3034" s="127"/>
      <c r="C3034" s="128" t="s">
        <v>847</v>
      </c>
      <c r="D3034" s="122">
        <v>42944</v>
      </c>
      <c r="E3034" s="123" t="s">
        <v>7479</v>
      </c>
      <c r="F3034" s="123" t="s">
        <v>15</v>
      </c>
      <c r="G3034" s="123">
        <v>2787</v>
      </c>
      <c r="H3034" s="127"/>
      <c r="I3034" s="131" t="s">
        <v>7480</v>
      </c>
      <c r="J3034" s="127"/>
      <c r="K3034" s="127"/>
      <c r="L3034" s="127"/>
      <c r="M3034" s="127"/>
      <c r="N3034" s="133">
        <v>302.24</v>
      </c>
      <c r="O3034" s="133">
        <v>0</v>
      </c>
      <c r="P3034" s="127" t="s">
        <v>1369</v>
      </c>
    </row>
    <row r="3035" spans="1:16" ht="76.5">
      <c r="A3035" s="127" t="s">
        <v>621</v>
      </c>
      <c r="B3035" s="127"/>
      <c r="C3035" s="128" t="s">
        <v>715</v>
      </c>
      <c r="D3035" s="122">
        <v>42947</v>
      </c>
      <c r="E3035" s="123" t="s">
        <v>7481</v>
      </c>
      <c r="F3035" s="123" t="s">
        <v>6</v>
      </c>
      <c r="G3035" s="123">
        <v>867652</v>
      </c>
      <c r="H3035" s="127"/>
      <c r="I3035" s="131" t="s">
        <v>7482</v>
      </c>
      <c r="J3035" s="127"/>
      <c r="K3035" s="127"/>
      <c r="L3035" s="127"/>
      <c r="M3035" s="127"/>
      <c r="N3035" s="133">
        <v>0</v>
      </c>
      <c r="O3035" s="133">
        <v>11000</v>
      </c>
      <c r="P3035" s="127" t="s">
        <v>1369</v>
      </c>
    </row>
    <row r="3036" spans="1:16" ht="38.25">
      <c r="A3036" s="127">
        <v>117</v>
      </c>
      <c r="B3036" s="127"/>
      <c r="C3036" s="128" t="s">
        <v>723</v>
      </c>
      <c r="D3036" s="122">
        <v>42947</v>
      </c>
      <c r="E3036" s="123" t="s">
        <v>7483</v>
      </c>
      <c r="F3036" s="123" t="s">
        <v>11</v>
      </c>
      <c r="G3036" s="123">
        <v>894418</v>
      </c>
      <c r="H3036" s="127"/>
      <c r="I3036" s="131" t="s">
        <v>7484</v>
      </c>
      <c r="J3036" s="127"/>
      <c r="K3036" s="127"/>
      <c r="L3036" s="127"/>
      <c r="M3036" s="127"/>
      <c r="N3036" s="133">
        <v>50</v>
      </c>
      <c r="O3036" s="133">
        <v>0</v>
      </c>
      <c r="P3036" s="127" t="s">
        <v>1369</v>
      </c>
    </row>
    <row r="3037" spans="1:16" ht="63.75">
      <c r="A3037" s="127">
        <v>513</v>
      </c>
      <c r="B3037" s="127"/>
      <c r="C3037" s="128" t="s">
        <v>201</v>
      </c>
      <c r="D3037" s="122">
        <v>42947</v>
      </c>
      <c r="E3037" s="123" t="s">
        <v>7485</v>
      </c>
      <c r="F3037" s="123" t="s">
        <v>11</v>
      </c>
      <c r="G3037" s="123">
        <v>894224</v>
      </c>
      <c r="H3037" s="127"/>
      <c r="I3037" s="131" t="s">
        <v>7486</v>
      </c>
      <c r="J3037" s="127"/>
      <c r="K3037" s="127"/>
      <c r="L3037" s="127"/>
      <c r="M3037" s="127"/>
      <c r="N3037" s="133">
        <v>1161.8</v>
      </c>
      <c r="O3037" s="133">
        <v>0</v>
      </c>
      <c r="P3037" s="127" t="s">
        <v>1369</v>
      </c>
    </row>
    <row r="3038" spans="1:16" ht="76.5">
      <c r="A3038" s="127">
        <v>513</v>
      </c>
      <c r="B3038" s="127"/>
      <c r="C3038" s="128" t="s">
        <v>201</v>
      </c>
      <c r="D3038" s="122">
        <v>42947</v>
      </c>
      <c r="E3038" s="123" t="s">
        <v>7487</v>
      </c>
      <c r="F3038" s="123" t="s">
        <v>11</v>
      </c>
      <c r="G3038" s="123">
        <v>894259</v>
      </c>
      <c r="H3038" s="127"/>
      <c r="I3038" s="131" t="s">
        <v>7488</v>
      </c>
      <c r="J3038" s="127"/>
      <c r="K3038" s="127"/>
      <c r="L3038" s="127"/>
      <c r="M3038" s="127"/>
      <c r="N3038" s="133">
        <v>17755.59</v>
      </c>
      <c r="O3038" s="133">
        <v>0</v>
      </c>
      <c r="P3038" s="127" t="s">
        <v>1369</v>
      </c>
    </row>
    <row r="3039" spans="1:16" ht="38.25">
      <c r="A3039" s="127">
        <v>117</v>
      </c>
      <c r="B3039" s="127"/>
      <c r="C3039" s="128" t="s">
        <v>723</v>
      </c>
      <c r="D3039" s="122">
        <v>42947</v>
      </c>
      <c r="E3039" s="123" t="s">
        <v>7489</v>
      </c>
      <c r="F3039" s="123" t="s">
        <v>11</v>
      </c>
      <c r="G3039" s="123">
        <v>894288</v>
      </c>
      <c r="H3039" s="127"/>
      <c r="I3039" s="131" t="s">
        <v>7490</v>
      </c>
      <c r="J3039" s="127"/>
      <c r="K3039" s="127"/>
      <c r="L3039" s="127"/>
      <c r="M3039" s="127"/>
      <c r="N3039" s="133">
        <v>50</v>
      </c>
      <c r="O3039" s="133">
        <v>0</v>
      </c>
      <c r="P3039" s="127" t="s">
        <v>1369</v>
      </c>
    </row>
    <row r="3040" spans="1:16" ht="38.25">
      <c r="A3040" s="127">
        <v>117</v>
      </c>
      <c r="B3040" s="127"/>
      <c r="C3040" s="128" t="s">
        <v>723</v>
      </c>
      <c r="D3040" s="122">
        <v>42947</v>
      </c>
      <c r="E3040" s="123" t="s">
        <v>7491</v>
      </c>
      <c r="F3040" s="123" t="s">
        <v>11</v>
      </c>
      <c r="G3040" s="123">
        <v>894379</v>
      </c>
      <c r="H3040" s="127"/>
      <c r="I3040" s="131" t="s">
        <v>7492</v>
      </c>
      <c r="J3040" s="127"/>
      <c r="K3040" s="127"/>
      <c r="L3040" s="127"/>
      <c r="M3040" s="127"/>
      <c r="N3040" s="133">
        <v>50</v>
      </c>
      <c r="O3040" s="133">
        <v>0</v>
      </c>
      <c r="P3040" s="127" t="s">
        <v>1369</v>
      </c>
    </row>
    <row r="3041" spans="1:16" ht="51">
      <c r="A3041" s="127" t="s">
        <v>621</v>
      </c>
      <c r="B3041" s="127"/>
      <c r="C3041" s="128" t="s">
        <v>715</v>
      </c>
      <c r="D3041" s="122">
        <v>42947</v>
      </c>
      <c r="E3041" s="123" t="s">
        <v>7493</v>
      </c>
      <c r="F3041" s="123" t="s">
        <v>11</v>
      </c>
      <c r="G3041" s="123">
        <v>9580</v>
      </c>
      <c r="H3041" s="127"/>
      <c r="I3041" s="131" t="s">
        <v>7494</v>
      </c>
      <c r="J3041" s="127"/>
      <c r="K3041" s="127"/>
      <c r="L3041" s="127"/>
      <c r="M3041" s="127"/>
      <c r="N3041" s="133">
        <v>4831.83</v>
      </c>
      <c r="O3041" s="133">
        <v>0</v>
      </c>
      <c r="P3041" s="127" t="s">
        <v>1369</v>
      </c>
    </row>
    <row r="3042" spans="1:16" ht="76.5">
      <c r="A3042" s="127">
        <v>513</v>
      </c>
      <c r="B3042" s="127"/>
      <c r="C3042" s="128" t="s">
        <v>201</v>
      </c>
      <c r="D3042" s="122">
        <v>42947</v>
      </c>
      <c r="E3042" s="123" t="s">
        <v>7495</v>
      </c>
      <c r="F3042" s="123" t="s">
        <v>15</v>
      </c>
      <c r="G3042" s="123">
        <v>2798</v>
      </c>
      <c r="H3042" s="127"/>
      <c r="I3042" s="131" t="s">
        <v>7496</v>
      </c>
      <c r="J3042" s="127"/>
      <c r="K3042" s="127"/>
      <c r="L3042" s="127"/>
      <c r="M3042" s="127"/>
      <c r="N3042" s="133">
        <v>102791.6</v>
      </c>
      <c r="O3042" s="133">
        <v>0</v>
      </c>
      <c r="P3042" s="127" t="s">
        <v>1369</v>
      </c>
    </row>
    <row r="3043" spans="1:16" ht="76.5">
      <c r="A3043" s="127">
        <v>513</v>
      </c>
      <c r="B3043" s="127"/>
      <c r="C3043" s="128" t="s">
        <v>201</v>
      </c>
      <c r="D3043" s="122">
        <v>42947</v>
      </c>
      <c r="E3043" s="123" t="s">
        <v>7497</v>
      </c>
      <c r="F3043" s="123" t="s">
        <v>15</v>
      </c>
      <c r="G3043" s="123">
        <v>2799</v>
      </c>
      <c r="H3043" s="127"/>
      <c r="I3043" s="131" t="s">
        <v>7498</v>
      </c>
      <c r="J3043" s="127"/>
      <c r="K3043" s="127"/>
      <c r="L3043" s="127"/>
      <c r="M3043" s="127"/>
      <c r="N3043" s="133">
        <v>26338.34</v>
      </c>
      <c r="O3043" s="133">
        <v>0</v>
      </c>
      <c r="P3043" s="127" t="s">
        <v>1369</v>
      </c>
    </row>
    <row r="3044" spans="1:16" ht="63.75">
      <c r="A3044" s="127">
        <v>291</v>
      </c>
      <c r="B3044" s="127"/>
      <c r="C3044" s="128" t="s">
        <v>795</v>
      </c>
      <c r="D3044" s="122">
        <v>42947</v>
      </c>
      <c r="E3044" s="123" t="s">
        <v>7499</v>
      </c>
      <c r="F3044" s="123" t="s">
        <v>11</v>
      </c>
      <c r="G3044" s="123">
        <v>506769</v>
      </c>
      <c r="H3044" s="127"/>
      <c r="I3044" s="131" t="s">
        <v>7500</v>
      </c>
      <c r="J3044" s="127"/>
      <c r="K3044" s="127"/>
      <c r="L3044" s="127"/>
      <c r="M3044" s="127"/>
      <c r="N3044" s="133">
        <v>50</v>
      </c>
      <c r="O3044" s="133">
        <v>0</v>
      </c>
      <c r="P3044" s="127" t="s">
        <v>1369</v>
      </c>
    </row>
    <row r="3045" spans="1:16" ht="63.75">
      <c r="A3045" s="127">
        <v>291</v>
      </c>
      <c r="B3045" s="127"/>
      <c r="C3045" s="128" t="s">
        <v>795</v>
      </c>
      <c r="D3045" s="122">
        <v>42947</v>
      </c>
      <c r="E3045" s="123" t="s">
        <v>7501</v>
      </c>
      <c r="F3045" s="123" t="s">
        <v>11</v>
      </c>
      <c r="G3045" s="123">
        <v>506770</v>
      </c>
      <c r="H3045" s="127"/>
      <c r="I3045" s="131" t="s">
        <v>7502</v>
      </c>
      <c r="J3045" s="127"/>
      <c r="K3045" s="127"/>
      <c r="L3045" s="127"/>
      <c r="M3045" s="127"/>
      <c r="N3045" s="133">
        <v>50</v>
      </c>
      <c r="O3045" s="133">
        <v>0</v>
      </c>
      <c r="P3045" s="127" t="s">
        <v>1369</v>
      </c>
    </row>
    <row r="3046" spans="1:16" ht="63.75">
      <c r="A3046" s="127" t="s">
        <v>621</v>
      </c>
      <c r="B3046" s="127"/>
      <c r="C3046" s="128" t="s">
        <v>715</v>
      </c>
      <c r="D3046" s="122">
        <v>42947</v>
      </c>
      <c r="E3046" s="123" t="s">
        <v>7503</v>
      </c>
      <c r="F3046" s="123" t="s">
        <v>11</v>
      </c>
      <c r="G3046" s="123">
        <v>506935</v>
      </c>
      <c r="H3046" s="127"/>
      <c r="I3046" s="131" t="s">
        <v>7504</v>
      </c>
      <c r="J3046" s="127"/>
      <c r="K3046" s="127"/>
      <c r="L3046" s="127"/>
      <c r="M3046" s="127"/>
      <c r="N3046" s="133">
        <v>5433.38</v>
      </c>
      <c r="O3046" s="133">
        <v>0</v>
      </c>
      <c r="P3046" s="127" t="s">
        <v>1369</v>
      </c>
    </row>
    <row r="3047" spans="1:16" ht="51">
      <c r="A3047" s="127">
        <v>290</v>
      </c>
      <c r="B3047" s="127"/>
      <c r="C3047" s="128" t="s">
        <v>794</v>
      </c>
      <c r="D3047" s="122">
        <v>42919</v>
      </c>
      <c r="E3047" s="123" t="s">
        <v>7505</v>
      </c>
      <c r="F3047" s="123" t="s">
        <v>3</v>
      </c>
      <c r="G3047" s="123">
        <v>1515328</v>
      </c>
      <c r="H3047" s="127"/>
      <c r="I3047" s="131" t="s">
        <v>7506</v>
      </c>
      <c r="J3047" s="127"/>
      <c r="K3047" s="127"/>
      <c r="L3047" s="127"/>
      <c r="M3047" s="127"/>
      <c r="N3047" s="133">
        <v>0</v>
      </c>
      <c r="O3047" s="133">
        <v>518</v>
      </c>
      <c r="P3047" s="127" t="s">
        <v>1369</v>
      </c>
    </row>
    <row r="3048" spans="1:16" ht="51">
      <c r="A3048" s="127">
        <v>290</v>
      </c>
      <c r="B3048" s="127"/>
      <c r="C3048" s="128" t="s">
        <v>794</v>
      </c>
      <c r="D3048" s="122">
        <v>42919</v>
      </c>
      <c r="E3048" s="123" t="s">
        <v>7507</v>
      </c>
      <c r="F3048" s="123" t="s">
        <v>3</v>
      </c>
      <c r="G3048" s="123">
        <v>1515329</v>
      </c>
      <c r="H3048" s="127"/>
      <c r="I3048" s="131" t="s">
        <v>7508</v>
      </c>
      <c r="J3048" s="127"/>
      <c r="K3048" s="127"/>
      <c r="L3048" s="127"/>
      <c r="M3048" s="127"/>
      <c r="N3048" s="133">
        <v>0</v>
      </c>
      <c r="O3048" s="133">
        <v>1975</v>
      </c>
      <c r="P3048" s="127" t="s">
        <v>1369</v>
      </c>
    </row>
    <row r="3049" spans="1:16" ht="63.75">
      <c r="A3049" s="127">
        <v>290</v>
      </c>
      <c r="B3049" s="127"/>
      <c r="C3049" s="128" t="s">
        <v>794</v>
      </c>
      <c r="D3049" s="122">
        <v>42919</v>
      </c>
      <c r="E3049" s="123" t="s">
        <v>7509</v>
      </c>
      <c r="F3049" s="123" t="s">
        <v>3</v>
      </c>
      <c r="G3049" s="123">
        <v>1515330</v>
      </c>
      <c r="H3049" s="127"/>
      <c r="I3049" s="131" t="s">
        <v>7510</v>
      </c>
      <c r="J3049" s="127"/>
      <c r="K3049" s="127"/>
      <c r="L3049" s="127"/>
      <c r="M3049" s="127"/>
      <c r="N3049" s="133">
        <v>0</v>
      </c>
      <c r="O3049" s="133">
        <v>1530.18</v>
      </c>
      <c r="P3049" s="127" t="s">
        <v>1369</v>
      </c>
    </row>
    <row r="3050" spans="1:16" ht="51">
      <c r="A3050" s="127">
        <v>290</v>
      </c>
      <c r="B3050" s="127"/>
      <c r="C3050" s="128" t="s">
        <v>794</v>
      </c>
      <c r="D3050" s="122">
        <v>42919</v>
      </c>
      <c r="E3050" s="123" t="s">
        <v>7511</v>
      </c>
      <c r="F3050" s="123" t="s">
        <v>3</v>
      </c>
      <c r="G3050" s="123">
        <v>1515332</v>
      </c>
      <c r="H3050" s="127"/>
      <c r="I3050" s="131" t="s">
        <v>7512</v>
      </c>
      <c r="J3050" s="127"/>
      <c r="K3050" s="127"/>
      <c r="L3050" s="127"/>
      <c r="M3050" s="127"/>
      <c r="N3050" s="133">
        <v>0</v>
      </c>
      <c r="O3050" s="133">
        <v>143468.99</v>
      </c>
      <c r="P3050" s="127" t="s">
        <v>1369</v>
      </c>
    </row>
    <row r="3051" spans="1:16" ht="51">
      <c r="A3051" s="127">
        <v>290</v>
      </c>
      <c r="B3051" s="127"/>
      <c r="C3051" s="128" t="s">
        <v>794</v>
      </c>
      <c r="D3051" s="122">
        <v>42919</v>
      </c>
      <c r="E3051" s="123" t="s">
        <v>7513</v>
      </c>
      <c r="F3051" s="123" t="s">
        <v>3</v>
      </c>
      <c r="G3051" s="123">
        <v>1515334</v>
      </c>
      <c r="H3051" s="127"/>
      <c r="I3051" s="131" t="s">
        <v>7514</v>
      </c>
      <c r="J3051" s="127"/>
      <c r="K3051" s="127"/>
      <c r="L3051" s="127"/>
      <c r="M3051" s="127"/>
      <c r="N3051" s="133">
        <v>0</v>
      </c>
      <c r="O3051" s="133">
        <v>5958.85</v>
      </c>
      <c r="P3051" s="127" t="s">
        <v>1369</v>
      </c>
    </row>
    <row r="3052" spans="1:16" ht="63.75">
      <c r="A3052" s="127">
        <v>290</v>
      </c>
      <c r="B3052" s="127"/>
      <c r="C3052" s="128" t="s">
        <v>794</v>
      </c>
      <c r="D3052" s="122">
        <v>42919</v>
      </c>
      <c r="E3052" s="123" t="s">
        <v>7515</v>
      </c>
      <c r="F3052" s="123" t="s">
        <v>3</v>
      </c>
      <c r="G3052" s="123">
        <v>1515339</v>
      </c>
      <c r="H3052" s="127"/>
      <c r="I3052" s="131" t="s">
        <v>7516</v>
      </c>
      <c r="J3052" s="127"/>
      <c r="K3052" s="127"/>
      <c r="L3052" s="127"/>
      <c r="M3052" s="127"/>
      <c r="N3052" s="133">
        <v>0</v>
      </c>
      <c r="O3052" s="133">
        <v>17592.77</v>
      </c>
      <c r="P3052" s="127" t="s">
        <v>1369</v>
      </c>
    </row>
    <row r="3053" spans="1:16" ht="63.75">
      <c r="A3053" s="127">
        <v>290</v>
      </c>
      <c r="B3053" s="127"/>
      <c r="C3053" s="128" t="s">
        <v>794</v>
      </c>
      <c r="D3053" s="122">
        <v>42919</v>
      </c>
      <c r="E3053" s="123" t="s">
        <v>7517</v>
      </c>
      <c r="F3053" s="123" t="s">
        <v>3</v>
      </c>
      <c r="G3053" s="123">
        <v>1515340</v>
      </c>
      <c r="H3053" s="127"/>
      <c r="I3053" s="131" t="s">
        <v>7518</v>
      </c>
      <c r="J3053" s="127"/>
      <c r="K3053" s="127"/>
      <c r="L3053" s="127"/>
      <c r="M3053" s="127"/>
      <c r="N3053" s="133">
        <v>0</v>
      </c>
      <c r="O3053" s="133">
        <v>1112.75</v>
      </c>
      <c r="P3053" s="127" t="s">
        <v>1369</v>
      </c>
    </row>
    <row r="3054" spans="1:16" ht="51">
      <c r="A3054" s="127">
        <v>290</v>
      </c>
      <c r="B3054" s="127"/>
      <c r="C3054" s="128" t="s">
        <v>794</v>
      </c>
      <c r="D3054" s="122">
        <v>42919</v>
      </c>
      <c r="E3054" s="123" t="s">
        <v>7519</v>
      </c>
      <c r="F3054" s="123" t="s">
        <v>3</v>
      </c>
      <c r="G3054" s="123">
        <v>1515342</v>
      </c>
      <c r="H3054" s="127"/>
      <c r="I3054" s="131" t="s">
        <v>7520</v>
      </c>
      <c r="J3054" s="127"/>
      <c r="K3054" s="127"/>
      <c r="L3054" s="127"/>
      <c r="M3054" s="127"/>
      <c r="N3054" s="133">
        <v>0</v>
      </c>
      <c r="O3054" s="133">
        <v>792.7</v>
      </c>
      <c r="P3054" s="127" t="s">
        <v>1369</v>
      </c>
    </row>
    <row r="3055" spans="1:16" ht="63.75">
      <c r="A3055" s="127" t="s">
        <v>620</v>
      </c>
      <c r="B3055" s="127"/>
      <c r="C3055" s="128" t="s">
        <v>714</v>
      </c>
      <c r="D3055" s="122">
        <v>42919</v>
      </c>
      <c r="E3055" s="123" t="s">
        <v>7521</v>
      </c>
      <c r="F3055" s="123" t="s">
        <v>3</v>
      </c>
      <c r="G3055" s="123">
        <v>1515375</v>
      </c>
      <c r="H3055" s="127"/>
      <c r="I3055" s="131" t="s">
        <v>7522</v>
      </c>
      <c r="J3055" s="127"/>
      <c r="K3055" s="127"/>
      <c r="L3055" s="127"/>
      <c r="M3055" s="127"/>
      <c r="N3055" s="133">
        <v>0</v>
      </c>
      <c r="O3055" s="133">
        <v>901575.28</v>
      </c>
      <c r="P3055" s="127" t="s">
        <v>14401</v>
      </c>
    </row>
    <row r="3056" spans="1:16" ht="63.75">
      <c r="A3056" s="127" t="s">
        <v>620</v>
      </c>
      <c r="B3056" s="127"/>
      <c r="C3056" s="128" t="s">
        <v>714</v>
      </c>
      <c r="D3056" s="122">
        <v>42919</v>
      </c>
      <c r="E3056" s="123" t="s">
        <v>7523</v>
      </c>
      <c r="F3056" s="123" t="s">
        <v>3</v>
      </c>
      <c r="G3056" s="123">
        <v>1515377</v>
      </c>
      <c r="H3056" s="127"/>
      <c r="I3056" s="131" t="s">
        <v>7524</v>
      </c>
      <c r="J3056" s="127"/>
      <c r="K3056" s="127"/>
      <c r="L3056" s="127"/>
      <c r="M3056" s="127"/>
      <c r="N3056" s="133">
        <v>0</v>
      </c>
      <c r="O3056" s="133">
        <v>81612.02</v>
      </c>
      <c r="P3056" s="127" t="s">
        <v>1369</v>
      </c>
    </row>
    <row r="3057" spans="1:16" ht="63.75">
      <c r="A3057" s="127" t="s">
        <v>620</v>
      </c>
      <c r="B3057" s="127"/>
      <c r="C3057" s="128" t="s">
        <v>714</v>
      </c>
      <c r="D3057" s="122">
        <v>42919</v>
      </c>
      <c r="E3057" s="123" t="s">
        <v>7525</v>
      </c>
      <c r="F3057" s="123" t="s">
        <v>3</v>
      </c>
      <c r="G3057" s="123">
        <v>1515378</v>
      </c>
      <c r="H3057" s="127"/>
      <c r="I3057" s="131" t="s">
        <v>7526</v>
      </c>
      <c r="J3057" s="127"/>
      <c r="K3057" s="127"/>
      <c r="L3057" s="127"/>
      <c r="M3057" s="127"/>
      <c r="N3057" s="133">
        <v>0</v>
      </c>
      <c r="O3057" s="133">
        <v>220155.53</v>
      </c>
      <c r="P3057" s="127" t="s">
        <v>14401</v>
      </c>
    </row>
    <row r="3058" spans="1:16" ht="51">
      <c r="A3058" s="127" t="s">
        <v>620</v>
      </c>
      <c r="B3058" s="127"/>
      <c r="C3058" s="128" t="s">
        <v>714</v>
      </c>
      <c r="D3058" s="122">
        <v>42919</v>
      </c>
      <c r="E3058" s="123" t="s">
        <v>7527</v>
      </c>
      <c r="F3058" s="123" t="s">
        <v>3</v>
      </c>
      <c r="G3058" s="123">
        <v>1515322</v>
      </c>
      <c r="H3058" s="127"/>
      <c r="I3058" s="131" t="s">
        <v>2900</v>
      </c>
      <c r="J3058" s="127"/>
      <c r="K3058" s="127"/>
      <c r="L3058" s="127"/>
      <c r="M3058" s="127"/>
      <c r="N3058" s="133">
        <v>0</v>
      </c>
      <c r="O3058" s="133">
        <v>1016</v>
      </c>
      <c r="P3058" s="127" t="s">
        <v>1369</v>
      </c>
    </row>
    <row r="3059" spans="1:16" ht="51">
      <c r="A3059" s="127" t="s">
        <v>620</v>
      </c>
      <c r="B3059" s="127"/>
      <c r="C3059" s="128" t="s">
        <v>714</v>
      </c>
      <c r="D3059" s="122">
        <v>42919</v>
      </c>
      <c r="E3059" s="123" t="s">
        <v>7528</v>
      </c>
      <c r="F3059" s="123" t="s">
        <v>3</v>
      </c>
      <c r="G3059" s="123">
        <v>1515337</v>
      </c>
      <c r="H3059" s="127"/>
      <c r="I3059" s="131" t="s">
        <v>7529</v>
      </c>
      <c r="J3059" s="127"/>
      <c r="K3059" s="127"/>
      <c r="L3059" s="127"/>
      <c r="M3059" s="127"/>
      <c r="N3059" s="133">
        <v>0</v>
      </c>
      <c r="O3059" s="133">
        <v>3.16</v>
      </c>
      <c r="P3059" s="127" t="s">
        <v>1369</v>
      </c>
    </row>
    <row r="3060" spans="1:16" ht="38.25">
      <c r="A3060" s="127">
        <v>35</v>
      </c>
      <c r="B3060" s="127"/>
      <c r="C3060" s="128" t="s">
        <v>697</v>
      </c>
      <c r="D3060" s="122">
        <v>42919</v>
      </c>
      <c r="E3060" s="123" t="s">
        <v>7530</v>
      </c>
      <c r="F3060" s="123" t="s">
        <v>3</v>
      </c>
      <c r="G3060" s="123">
        <v>1515357</v>
      </c>
      <c r="H3060" s="127"/>
      <c r="I3060" s="131" t="s">
        <v>7531</v>
      </c>
      <c r="J3060" s="127"/>
      <c r="K3060" s="127"/>
      <c r="L3060" s="127"/>
      <c r="M3060" s="127"/>
      <c r="N3060" s="133">
        <v>0</v>
      </c>
      <c r="O3060" s="133">
        <v>10</v>
      </c>
      <c r="P3060" s="127" t="s">
        <v>1369</v>
      </c>
    </row>
    <row r="3061" spans="1:16" ht="51">
      <c r="A3061" s="127" t="s">
        <v>620</v>
      </c>
      <c r="B3061" s="127"/>
      <c r="C3061" s="128" t="s">
        <v>714</v>
      </c>
      <c r="D3061" s="122">
        <v>42919</v>
      </c>
      <c r="E3061" s="123" t="s">
        <v>7532</v>
      </c>
      <c r="F3061" s="123" t="s">
        <v>3</v>
      </c>
      <c r="G3061" s="123">
        <v>1515370</v>
      </c>
      <c r="H3061" s="127"/>
      <c r="I3061" s="131" t="s">
        <v>2347</v>
      </c>
      <c r="J3061" s="127"/>
      <c r="K3061" s="127"/>
      <c r="L3061" s="127"/>
      <c r="M3061" s="127"/>
      <c r="N3061" s="133">
        <v>0</v>
      </c>
      <c r="O3061" s="133">
        <v>1000</v>
      </c>
      <c r="P3061" s="127" t="s">
        <v>1369</v>
      </c>
    </row>
    <row r="3062" spans="1:16" ht="51">
      <c r="A3062" s="127" t="s">
        <v>620</v>
      </c>
      <c r="B3062" s="127"/>
      <c r="C3062" s="128" t="s">
        <v>714</v>
      </c>
      <c r="D3062" s="122">
        <v>42919</v>
      </c>
      <c r="E3062" s="123" t="s">
        <v>7533</v>
      </c>
      <c r="F3062" s="123" t="s">
        <v>3</v>
      </c>
      <c r="G3062" s="123">
        <v>1515398</v>
      </c>
      <c r="H3062" s="127"/>
      <c r="I3062" s="131" t="s">
        <v>7534</v>
      </c>
      <c r="J3062" s="127"/>
      <c r="K3062" s="127"/>
      <c r="L3062" s="127"/>
      <c r="M3062" s="127"/>
      <c r="N3062" s="133">
        <v>0</v>
      </c>
      <c r="O3062" s="133">
        <v>9701.91</v>
      </c>
      <c r="P3062" s="127" t="s">
        <v>1369</v>
      </c>
    </row>
    <row r="3063" spans="1:16" ht="38.25">
      <c r="A3063" s="127">
        <v>586</v>
      </c>
      <c r="B3063" s="127"/>
      <c r="C3063" s="128" t="s">
        <v>223</v>
      </c>
      <c r="D3063" s="122">
        <v>42919</v>
      </c>
      <c r="E3063" s="123" t="s">
        <v>7535</v>
      </c>
      <c r="F3063" s="123" t="s">
        <v>3</v>
      </c>
      <c r="G3063" s="123">
        <v>1515541</v>
      </c>
      <c r="H3063" s="127"/>
      <c r="I3063" s="131" t="s">
        <v>7536</v>
      </c>
      <c r="J3063" s="127"/>
      <c r="K3063" s="127"/>
      <c r="L3063" s="127"/>
      <c r="M3063" s="127"/>
      <c r="N3063" s="133">
        <v>0</v>
      </c>
      <c r="O3063" s="133">
        <v>1600</v>
      </c>
      <c r="P3063" s="127" t="s">
        <v>1369</v>
      </c>
    </row>
    <row r="3064" spans="1:16" ht="51">
      <c r="A3064" s="127" t="s">
        <v>620</v>
      </c>
      <c r="B3064" s="127"/>
      <c r="C3064" s="128" t="s">
        <v>714</v>
      </c>
      <c r="D3064" s="122">
        <v>42919</v>
      </c>
      <c r="E3064" s="123" t="s">
        <v>7537</v>
      </c>
      <c r="F3064" s="123" t="s">
        <v>3</v>
      </c>
      <c r="G3064" s="123">
        <v>1515553</v>
      </c>
      <c r="H3064" s="127"/>
      <c r="I3064" s="131" t="s">
        <v>7538</v>
      </c>
      <c r="J3064" s="127"/>
      <c r="K3064" s="127"/>
      <c r="L3064" s="127"/>
      <c r="M3064" s="127"/>
      <c r="N3064" s="133">
        <v>0</v>
      </c>
      <c r="O3064" s="133">
        <v>3109.1</v>
      </c>
      <c r="P3064" s="127" t="s">
        <v>1369</v>
      </c>
    </row>
    <row r="3065" spans="1:16" ht="38.25">
      <c r="A3065" s="127">
        <v>70</v>
      </c>
      <c r="B3065" s="127"/>
      <c r="C3065" s="128" t="s">
        <v>706</v>
      </c>
      <c r="D3065" s="122">
        <v>42919</v>
      </c>
      <c r="E3065" s="123" t="s">
        <v>7539</v>
      </c>
      <c r="F3065" s="123" t="s">
        <v>3</v>
      </c>
      <c r="G3065" s="123">
        <v>1515600</v>
      </c>
      <c r="H3065" s="127"/>
      <c r="I3065" s="131" t="s">
        <v>7540</v>
      </c>
      <c r="J3065" s="127"/>
      <c r="K3065" s="127"/>
      <c r="L3065" s="127"/>
      <c r="M3065" s="127"/>
      <c r="N3065" s="133">
        <v>0</v>
      </c>
      <c r="O3065" s="133">
        <v>1127</v>
      </c>
      <c r="P3065" s="127" t="s">
        <v>1369</v>
      </c>
    </row>
    <row r="3066" spans="1:16" ht="51">
      <c r="A3066" s="127" t="s">
        <v>620</v>
      </c>
      <c r="B3066" s="127"/>
      <c r="C3066" s="128" t="s">
        <v>714</v>
      </c>
      <c r="D3066" s="122">
        <v>42920</v>
      </c>
      <c r="E3066" s="123" t="s">
        <v>7541</v>
      </c>
      <c r="F3066" s="123" t="s">
        <v>3</v>
      </c>
      <c r="G3066" s="123">
        <v>1515828</v>
      </c>
      <c r="H3066" s="127"/>
      <c r="I3066" s="131" t="s">
        <v>7542</v>
      </c>
      <c r="J3066" s="127"/>
      <c r="K3066" s="127"/>
      <c r="L3066" s="127"/>
      <c r="M3066" s="127"/>
      <c r="N3066" s="133">
        <v>0</v>
      </c>
      <c r="O3066" s="133">
        <v>2843.41</v>
      </c>
      <c r="P3066" s="127" t="s">
        <v>1369</v>
      </c>
    </row>
    <row r="3067" spans="1:16" ht="38.25">
      <c r="A3067" s="127">
        <v>578</v>
      </c>
      <c r="B3067" s="127"/>
      <c r="C3067" s="128" t="s">
        <v>854</v>
      </c>
      <c r="D3067" s="122">
        <v>42920</v>
      </c>
      <c r="E3067" s="123" t="s">
        <v>7543</v>
      </c>
      <c r="F3067" s="123" t="s">
        <v>3</v>
      </c>
      <c r="G3067" s="123">
        <v>1515836</v>
      </c>
      <c r="H3067" s="127"/>
      <c r="I3067" s="131" t="s">
        <v>7544</v>
      </c>
      <c r="J3067" s="127"/>
      <c r="K3067" s="127"/>
      <c r="L3067" s="127"/>
      <c r="M3067" s="127"/>
      <c r="N3067" s="133">
        <v>0</v>
      </c>
      <c r="O3067" s="133">
        <v>4284.1000000000004</v>
      </c>
      <c r="P3067" s="127" t="s">
        <v>1369</v>
      </c>
    </row>
    <row r="3068" spans="1:16" ht="51">
      <c r="A3068" s="127">
        <v>290</v>
      </c>
      <c r="B3068" s="127"/>
      <c r="C3068" s="128" t="s">
        <v>794</v>
      </c>
      <c r="D3068" s="122">
        <v>42920</v>
      </c>
      <c r="E3068" s="123" t="s">
        <v>7545</v>
      </c>
      <c r="F3068" s="123" t="s">
        <v>3</v>
      </c>
      <c r="G3068" s="123">
        <v>1515862</v>
      </c>
      <c r="H3068" s="127"/>
      <c r="I3068" s="131" t="s">
        <v>7546</v>
      </c>
      <c r="J3068" s="127"/>
      <c r="K3068" s="127"/>
      <c r="L3068" s="127"/>
      <c r="M3068" s="127"/>
      <c r="N3068" s="133">
        <v>0</v>
      </c>
      <c r="O3068" s="133">
        <v>2644.19</v>
      </c>
      <c r="P3068" s="127" t="s">
        <v>1369</v>
      </c>
    </row>
    <row r="3069" spans="1:16" ht="38.25">
      <c r="A3069" s="127">
        <v>46</v>
      </c>
      <c r="B3069" s="127"/>
      <c r="C3069" s="128" t="s">
        <v>699</v>
      </c>
      <c r="D3069" s="122">
        <v>42920</v>
      </c>
      <c r="E3069" s="123" t="s">
        <v>7547</v>
      </c>
      <c r="F3069" s="123" t="s">
        <v>3</v>
      </c>
      <c r="G3069" s="123">
        <v>1515873</v>
      </c>
      <c r="H3069" s="127"/>
      <c r="I3069" s="131" t="s">
        <v>7548</v>
      </c>
      <c r="J3069" s="127"/>
      <c r="K3069" s="127"/>
      <c r="L3069" s="127"/>
      <c r="M3069" s="127"/>
      <c r="N3069" s="133">
        <v>0</v>
      </c>
      <c r="O3069" s="133">
        <v>54000</v>
      </c>
      <c r="P3069" s="127" t="s">
        <v>1369</v>
      </c>
    </row>
    <row r="3070" spans="1:16" ht="51">
      <c r="A3070" s="127" t="s">
        <v>620</v>
      </c>
      <c r="B3070" s="127"/>
      <c r="C3070" s="128" t="s">
        <v>714</v>
      </c>
      <c r="D3070" s="122">
        <v>42920</v>
      </c>
      <c r="E3070" s="123" t="s">
        <v>7549</v>
      </c>
      <c r="F3070" s="123" t="s">
        <v>3</v>
      </c>
      <c r="G3070" s="123">
        <v>1515877</v>
      </c>
      <c r="H3070" s="127"/>
      <c r="I3070" s="131" t="s">
        <v>7550</v>
      </c>
      <c r="J3070" s="127"/>
      <c r="K3070" s="127"/>
      <c r="L3070" s="127"/>
      <c r="M3070" s="127"/>
      <c r="N3070" s="133">
        <v>0</v>
      </c>
      <c r="O3070" s="133">
        <v>6</v>
      </c>
      <c r="P3070" s="127" t="s">
        <v>1369</v>
      </c>
    </row>
    <row r="3071" spans="1:16" ht="51">
      <c r="A3071" s="127">
        <v>680</v>
      </c>
      <c r="B3071" s="127"/>
      <c r="C3071" s="128" t="s">
        <v>867</v>
      </c>
      <c r="D3071" s="122">
        <v>42920</v>
      </c>
      <c r="E3071" s="123" t="s">
        <v>7551</v>
      </c>
      <c r="F3071" s="123" t="s">
        <v>3</v>
      </c>
      <c r="G3071" s="123">
        <v>1515886</v>
      </c>
      <c r="H3071" s="127"/>
      <c r="I3071" s="131" t="s">
        <v>7552</v>
      </c>
      <c r="J3071" s="127"/>
      <c r="K3071" s="127"/>
      <c r="L3071" s="127"/>
      <c r="M3071" s="127"/>
      <c r="N3071" s="133">
        <v>0</v>
      </c>
      <c r="O3071" s="133">
        <v>1363.59</v>
      </c>
      <c r="P3071" s="127" t="s">
        <v>1369</v>
      </c>
    </row>
    <row r="3072" spans="1:16" ht="51">
      <c r="A3072" s="127">
        <v>680</v>
      </c>
      <c r="B3072" s="127"/>
      <c r="C3072" s="128" t="s">
        <v>867</v>
      </c>
      <c r="D3072" s="122">
        <v>42920</v>
      </c>
      <c r="E3072" s="123" t="s">
        <v>7553</v>
      </c>
      <c r="F3072" s="123" t="s">
        <v>3</v>
      </c>
      <c r="G3072" s="123">
        <v>1515890</v>
      </c>
      <c r="H3072" s="127"/>
      <c r="I3072" s="131" t="s">
        <v>7554</v>
      </c>
      <c r="J3072" s="127"/>
      <c r="K3072" s="127"/>
      <c r="L3072" s="127"/>
      <c r="M3072" s="127"/>
      <c r="N3072" s="133">
        <v>0</v>
      </c>
      <c r="O3072" s="133">
        <v>2283.67</v>
      </c>
      <c r="P3072" s="127" t="s">
        <v>1369</v>
      </c>
    </row>
    <row r="3073" spans="1:16" ht="51">
      <c r="A3073" s="127">
        <v>513</v>
      </c>
      <c r="B3073" s="127"/>
      <c r="C3073" s="128" t="s">
        <v>201</v>
      </c>
      <c r="D3073" s="122">
        <v>42920</v>
      </c>
      <c r="E3073" s="123" t="s">
        <v>7555</v>
      </c>
      <c r="F3073" s="123" t="s">
        <v>3</v>
      </c>
      <c r="G3073" s="123">
        <v>1515917</v>
      </c>
      <c r="H3073" s="127"/>
      <c r="I3073" s="131" t="s">
        <v>7556</v>
      </c>
      <c r="J3073" s="127"/>
      <c r="K3073" s="127"/>
      <c r="L3073" s="127"/>
      <c r="M3073" s="127"/>
      <c r="N3073" s="133">
        <v>0</v>
      </c>
      <c r="O3073" s="133">
        <v>1520</v>
      </c>
      <c r="P3073" s="127" t="s">
        <v>1369</v>
      </c>
    </row>
    <row r="3074" spans="1:16" ht="63.75">
      <c r="A3074" s="127" t="s">
        <v>620</v>
      </c>
      <c r="B3074" s="127"/>
      <c r="C3074" s="128" t="s">
        <v>714</v>
      </c>
      <c r="D3074" s="122">
        <v>42920</v>
      </c>
      <c r="E3074" s="123" t="s">
        <v>7557</v>
      </c>
      <c r="F3074" s="123" t="s">
        <v>3</v>
      </c>
      <c r="G3074" s="123">
        <v>1515934</v>
      </c>
      <c r="H3074" s="127"/>
      <c r="I3074" s="131" t="s">
        <v>7558</v>
      </c>
      <c r="J3074" s="127"/>
      <c r="K3074" s="127"/>
      <c r="L3074" s="127"/>
      <c r="M3074" s="127"/>
      <c r="N3074" s="133">
        <v>0</v>
      </c>
      <c r="O3074" s="133">
        <v>1336.82</v>
      </c>
      <c r="P3074" s="127" t="s">
        <v>1369</v>
      </c>
    </row>
    <row r="3075" spans="1:16" ht="51">
      <c r="A3075" s="127">
        <v>86</v>
      </c>
      <c r="B3075" s="127"/>
      <c r="C3075" s="128" t="s">
        <v>711</v>
      </c>
      <c r="D3075" s="122">
        <v>42920</v>
      </c>
      <c r="E3075" s="123" t="s">
        <v>7559</v>
      </c>
      <c r="F3075" s="123" t="s">
        <v>3</v>
      </c>
      <c r="G3075" s="123">
        <v>1515938</v>
      </c>
      <c r="H3075" s="127"/>
      <c r="I3075" s="131" t="s">
        <v>7560</v>
      </c>
      <c r="J3075" s="127"/>
      <c r="K3075" s="127"/>
      <c r="L3075" s="127"/>
      <c r="M3075" s="127"/>
      <c r="N3075" s="133">
        <v>0</v>
      </c>
      <c r="O3075" s="133">
        <v>5232.4400000000005</v>
      </c>
      <c r="P3075" s="127" t="s">
        <v>1369</v>
      </c>
    </row>
    <row r="3076" spans="1:16" ht="63.75">
      <c r="A3076" s="127" t="s">
        <v>620</v>
      </c>
      <c r="B3076" s="127"/>
      <c r="C3076" s="128" t="s">
        <v>714</v>
      </c>
      <c r="D3076" s="122">
        <v>42920</v>
      </c>
      <c r="E3076" s="123" t="s">
        <v>7561</v>
      </c>
      <c r="F3076" s="123" t="s">
        <v>3</v>
      </c>
      <c r="G3076" s="123">
        <v>1515942</v>
      </c>
      <c r="H3076" s="127"/>
      <c r="I3076" s="131" t="s">
        <v>7562</v>
      </c>
      <c r="J3076" s="127"/>
      <c r="K3076" s="127"/>
      <c r="L3076" s="127"/>
      <c r="M3076" s="127"/>
      <c r="N3076" s="133">
        <v>0</v>
      </c>
      <c r="O3076" s="133">
        <v>9011.6200000000008</v>
      </c>
      <c r="P3076" s="127" t="s">
        <v>1369</v>
      </c>
    </row>
    <row r="3077" spans="1:16" ht="51">
      <c r="A3077" s="127" t="s">
        <v>620</v>
      </c>
      <c r="B3077" s="127"/>
      <c r="C3077" s="128" t="s">
        <v>714</v>
      </c>
      <c r="D3077" s="122">
        <v>42920</v>
      </c>
      <c r="E3077" s="123" t="s">
        <v>7563</v>
      </c>
      <c r="F3077" s="123" t="s">
        <v>3</v>
      </c>
      <c r="G3077" s="123">
        <v>1515944</v>
      </c>
      <c r="H3077" s="127"/>
      <c r="I3077" s="131" t="s">
        <v>7564</v>
      </c>
      <c r="J3077" s="127"/>
      <c r="K3077" s="127"/>
      <c r="L3077" s="127"/>
      <c r="M3077" s="127"/>
      <c r="N3077" s="133">
        <v>0</v>
      </c>
      <c r="O3077" s="133">
        <v>43634.13</v>
      </c>
      <c r="P3077" s="127" t="s">
        <v>1369</v>
      </c>
    </row>
    <row r="3078" spans="1:16" ht="51">
      <c r="A3078" s="127" t="s">
        <v>620</v>
      </c>
      <c r="B3078" s="127"/>
      <c r="C3078" s="128" t="s">
        <v>714</v>
      </c>
      <c r="D3078" s="122">
        <v>42920</v>
      </c>
      <c r="E3078" s="123" t="s">
        <v>7565</v>
      </c>
      <c r="F3078" s="123" t="s">
        <v>3</v>
      </c>
      <c r="G3078" s="123">
        <v>1515946</v>
      </c>
      <c r="H3078" s="127"/>
      <c r="I3078" s="131" t="s">
        <v>7566</v>
      </c>
      <c r="J3078" s="127"/>
      <c r="K3078" s="127"/>
      <c r="L3078" s="127"/>
      <c r="M3078" s="127"/>
      <c r="N3078" s="133">
        <v>0</v>
      </c>
      <c r="O3078" s="133">
        <v>21654.87</v>
      </c>
      <c r="P3078" s="127" t="s">
        <v>1369</v>
      </c>
    </row>
    <row r="3079" spans="1:16" ht="38.25">
      <c r="A3079" s="127">
        <v>592</v>
      </c>
      <c r="B3079" s="127"/>
      <c r="C3079" s="128" t="s">
        <v>863</v>
      </c>
      <c r="D3079" s="122">
        <v>42920</v>
      </c>
      <c r="E3079" s="123" t="s">
        <v>7567</v>
      </c>
      <c r="F3079" s="123" t="s">
        <v>3</v>
      </c>
      <c r="G3079" s="123">
        <v>1515791</v>
      </c>
      <c r="H3079" s="127"/>
      <c r="I3079" s="131" t="s">
        <v>7568</v>
      </c>
      <c r="J3079" s="127"/>
      <c r="K3079" s="127"/>
      <c r="L3079" s="127"/>
      <c r="M3079" s="127"/>
      <c r="N3079" s="133">
        <v>0</v>
      </c>
      <c r="O3079" s="133">
        <v>67054.2</v>
      </c>
      <c r="P3079" s="127" t="s">
        <v>1369</v>
      </c>
    </row>
    <row r="3080" spans="1:16" ht="51">
      <c r="A3080" s="127" t="s">
        <v>620</v>
      </c>
      <c r="B3080" s="127"/>
      <c r="C3080" s="128" t="s">
        <v>714</v>
      </c>
      <c r="D3080" s="122">
        <v>42920</v>
      </c>
      <c r="E3080" s="123" t="s">
        <v>7569</v>
      </c>
      <c r="F3080" s="123" t="s">
        <v>3</v>
      </c>
      <c r="G3080" s="123">
        <v>1515795</v>
      </c>
      <c r="H3080" s="127"/>
      <c r="I3080" s="131" t="s">
        <v>2498</v>
      </c>
      <c r="J3080" s="127"/>
      <c r="K3080" s="127"/>
      <c r="L3080" s="127"/>
      <c r="M3080" s="127"/>
      <c r="N3080" s="133">
        <v>0</v>
      </c>
      <c r="O3080" s="133">
        <v>70</v>
      </c>
      <c r="P3080" s="127" t="s">
        <v>14401</v>
      </c>
    </row>
    <row r="3081" spans="1:16" ht="38.25">
      <c r="A3081" s="127">
        <v>203</v>
      </c>
      <c r="B3081" s="127"/>
      <c r="C3081" s="128" t="s">
        <v>758</v>
      </c>
      <c r="D3081" s="122">
        <v>42920</v>
      </c>
      <c r="E3081" s="123" t="s">
        <v>7570</v>
      </c>
      <c r="F3081" s="123" t="s">
        <v>3</v>
      </c>
      <c r="G3081" s="123">
        <v>1515806</v>
      </c>
      <c r="H3081" s="127"/>
      <c r="I3081" s="131" t="s">
        <v>7571</v>
      </c>
      <c r="J3081" s="127"/>
      <c r="K3081" s="127"/>
      <c r="L3081" s="127"/>
      <c r="M3081" s="127"/>
      <c r="N3081" s="133">
        <v>0</v>
      </c>
      <c r="O3081" s="133">
        <v>11</v>
      </c>
      <c r="P3081" s="127" t="s">
        <v>1369</v>
      </c>
    </row>
    <row r="3082" spans="1:16" ht="38.25">
      <c r="A3082" s="127">
        <v>203</v>
      </c>
      <c r="B3082" s="127"/>
      <c r="C3082" s="128" t="s">
        <v>758</v>
      </c>
      <c r="D3082" s="122">
        <v>42920</v>
      </c>
      <c r="E3082" s="123" t="s">
        <v>7572</v>
      </c>
      <c r="F3082" s="123" t="s">
        <v>3</v>
      </c>
      <c r="G3082" s="123">
        <v>1515808</v>
      </c>
      <c r="H3082" s="127"/>
      <c r="I3082" s="131" t="s">
        <v>7573</v>
      </c>
      <c r="J3082" s="127"/>
      <c r="K3082" s="127"/>
      <c r="L3082" s="127"/>
      <c r="M3082" s="127"/>
      <c r="N3082" s="133">
        <v>0</v>
      </c>
      <c r="O3082" s="133">
        <v>291</v>
      </c>
      <c r="P3082" s="127" t="s">
        <v>1369</v>
      </c>
    </row>
    <row r="3083" spans="1:16" ht="38.25">
      <c r="A3083" s="127">
        <v>342</v>
      </c>
      <c r="B3083" s="127"/>
      <c r="C3083" s="128" t="s">
        <v>817</v>
      </c>
      <c r="D3083" s="122">
        <v>42920</v>
      </c>
      <c r="E3083" s="123" t="s">
        <v>7574</v>
      </c>
      <c r="F3083" s="123" t="s">
        <v>3</v>
      </c>
      <c r="G3083" s="123">
        <v>1515851</v>
      </c>
      <c r="H3083" s="127"/>
      <c r="I3083" s="131" t="s">
        <v>7575</v>
      </c>
      <c r="J3083" s="127"/>
      <c r="K3083" s="127"/>
      <c r="L3083" s="127"/>
      <c r="M3083" s="127"/>
      <c r="N3083" s="133">
        <v>0</v>
      </c>
      <c r="O3083" s="133">
        <v>27.1</v>
      </c>
      <c r="P3083" s="127" t="s">
        <v>1369</v>
      </c>
    </row>
    <row r="3084" spans="1:16" ht="51">
      <c r="A3084" s="127" t="s">
        <v>620</v>
      </c>
      <c r="B3084" s="127"/>
      <c r="C3084" s="128" t="s">
        <v>714</v>
      </c>
      <c r="D3084" s="122">
        <v>42920</v>
      </c>
      <c r="E3084" s="123" t="s">
        <v>7576</v>
      </c>
      <c r="F3084" s="123" t="s">
        <v>3</v>
      </c>
      <c r="G3084" s="123">
        <v>1515857</v>
      </c>
      <c r="H3084" s="127"/>
      <c r="I3084" s="131" t="s">
        <v>7577</v>
      </c>
      <c r="J3084" s="127"/>
      <c r="K3084" s="127"/>
      <c r="L3084" s="127"/>
      <c r="M3084" s="127"/>
      <c r="N3084" s="133">
        <v>0</v>
      </c>
      <c r="O3084" s="133">
        <v>1295.68</v>
      </c>
      <c r="P3084" s="127" t="s">
        <v>1369</v>
      </c>
    </row>
    <row r="3085" spans="1:16" ht="51">
      <c r="A3085" s="127">
        <v>15</v>
      </c>
      <c r="B3085" s="127"/>
      <c r="C3085" s="128" t="s">
        <v>692</v>
      </c>
      <c r="D3085" s="122">
        <v>42920</v>
      </c>
      <c r="E3085" s="123" t="s">
        <v>7578</v>
      </c>
      <c r="F3085" s="123" t="s">
        <v>3</v>
      </c>
      <c r="G3085" s="123">
        <v>1515869</v>
      </c>
      <c r="H3085" s="127"/>
      <c r="I3085" s="131" t="s">
        <v>7579</v>
      </c>
      <c r="J3085" s="127"/>
      <c r="K3085" s="127"/>
      <c r="L3085" s="127"/>
      <c r="M3085" s="127"/>
      <c r="N3085" s="133">
        <v>0</v>
      </c>
      <c r="O3085" s="133">
        <v>2189</v>
      </c>
      <c r="P3085" s="127" t="s">
        <v>1369</v>
      </c>
    </row>
    <row r="3086" spans="1:16" ht="51">
      <c r="A3086" s="127" t="s">
        <v>620</v>
      </c>
      <c r="B3086" s="127"/>
      <c r="C3086" s="128" t="s">
        <v>714</v>
      </c>
      <c r="D3086" s="122">
        <v>42920</v>
      </c>
      <c r="E3086" s="123" t="s">
        <v>7580</v>
      </c>
      <c r="F3086" s="123" t="s">
        <v>3</v>
      </c>
      <c r="G3086" s="123">
        <v>1515899</v>
      </c>
      <c r="H3086" s="127"/>
      <c r="I3086" s="131" t="s">
        <v>7581</v>
      </c>
      <c r="J3086" s="127"/>
      <c r="K3086" s="127"/>
      <c r="L3086" s="127"/>
      <c r="M3086" s="127"/>
      <c r="N3086" s="133">
        <v>0</v>
      </c>
      <c r="O3086" s="133">
        <v>150</v>
      </c>
      <c r="P3086" s="127" t="s">
        <v>1369</v>
      </c>
    </row>
    <row r="3087" spans="1:16" ht="51">
      <c r="A3087" s="127">
        <v>15</v>
      </c>
      <c r="B3087" s="127"/>
      <c r="C3087" s="128" t="s">
        <v>692</v>
      </c>
      <c r="D3087" s="122">
        <v>42920</v>
      </c>
      <c r="E3087" s="123" t="s">
        <v>7582</v>
      </c>
      <c r="F3087" s="123" t="s">
        <v>3</v>
      </c>
      <c r="G3087" s="123">
        <v>1515915</v>
      </c>
      <c r="H3087" s="127"/>
      <c r="I3087" s="131" t="s">
        <v>7583</v>
      </c>
      <c r="J3087" s="127"/>
      <c r="K3087" s="127"/>
      <c r="L3087" s="127"/>
      <c r="M3087" s="127"/>
      <c r="N3087" s="133">
        <v>0</v>
      </c>
      <c r="O3087" s="133">
        <v>418.68</v>
      </c>
      <c r="P3087" s="127" t="s">
        <v>1369</v>
      </c>
    </row>
    <row r="3088" spans="1:16" ht="51">
      <c r="A3088" s="127">
        <v>15</v>
      </c>
      <c r="B3088" s="127"/>
      <c r="C3088" s="128" t="s">
        <v>692</v>
      </c>
      <c r="D3088" s="122">
        <v>42920</v>
      </c>
      <c r="E3088" s="123" t="s">
        <v>7584</v>
      </c>
      <c r="F3088" s="123" t="s">
        <v>3</v>
      </c>
      <c r="G3088" s="123">
        <v>1515916</v>
      </c>
      <c r="H3088" s="127"/>
      <c r="I3088" s="131" t="s">
        <v>7585</v>
      </c>
      <c r="J3088" s="127"/>
      <c r="K3088" s="127"/>
      <c r="L3088" s="127"/>
      <c r="M3088" s="127"/>
      <c r="N3088" s="133">
        <v>0</v>
      </c>
      <c r="O3088" s="133">
        <v>35.200000000000003</v>
      </c>
      <c r="P3088" s="127" t="s">
        <v>1369</v>
      </c>
    </row>
    <row r="3089" spans="1:16" ht="51">
      <c r="A3089" s="127">
        <v>15</v>
      </c>
      <c r="B3089" s="127"/>
      <c r="C3089" s="128" t="s">
        <v>692</v>
      </c>
      <c r="D3089" s="122">
        <v>42920</v>
      </c>
      <c r="E3089" s="123" t="s">
        <v>7586</v>
      </c>
      <c r="F3089" s="123" t="s">
        <v>3</v>
      </c>
      <c r="G3089" s="123">
        <v>1515918</v>
      </c>
      <c r="H3089" s="127"/>
      <c r="I3089" s="131" t="s">
        <v>7587</v>
      </c>
      <c r="J3089" s="127"/>
      <c r="K3089" s="127"/>
      <c r="L3089" s="127"/>
      <c r="M3089" s="127"/>
      <c r="N3089" s="133">
        <v>0</v>
      </c>
      <c r="O3089" s="133">
        <v>100</v>
      </c>
      <c r="P3089" s="127" t="s">
        <v>1369</v>
      </c>
    </row>
    <row r="3090" spans="1:16" ht="38.25">
      <c r="A3090" s="127">
        <v>526</v>
      </c>
      <c r="B3090" s="127"/>
      <c r="C3090" s="128" t="s">
        <v>847</v>
      </c>
      <c r="D3090" s="122">
        <v>42920</v>
      </c>
      <c r="E3090" s="123" t="s">
        <v>7588</v>
      </c>
      <c r="F3090" s="123" t="s">
        <v>3</v>
      </c>
      <c r="G3090" s="123">
        <v>1515923</v>
      </c>
      <c r="H3090" s="127"/>
      <c r="I3090" s="131" t="s">
        <v>7589</v>
      </c>
      <c r="J3090" s="127"/>
      <c r="K3090" s="127"/>
      <c r="L3090" s="127"/>
      <c r="M3090" s="127"/>
      <c r="N3090" s="133">
        <v>0</v>
      </c>
      <c r="O3090" s="133">
        <v>183</v>
      </c>
      <c r="P3090" s="127" t="s">
        <v>1369</v>
      </c>
    </row>
    <row r="3091" spans="1:16" ht="38.25">
      <c r="A3091" s="127">
        <v>20</v>
      </c>
      <c r="B3091" s="127"/>
      <c r="C3091" s="128" t="s">
        <v>694</v>
      </c>
      <c r="D3091" s="122">
        <v>42920</v>
      </c>
      <c r="E3091" s="123" t="s">
        <v>7591</v>
      </c>
      <c r="F3091" s="123" t="s">
        <v>3</v>
      </c>
      <c r="G3091" s="123">
        <v>1515977</v>
      </c>
      <c r="H3091" s="127"/>
      <c r="I3091" s="131" t="s">
        <v>7590</v>
      </c>
      <c r="J3091" s="127"/>
      <c r="K3091" s="127"/>
      <c r="L3091" s="127"/>
      <c r="M3091" s="127"/>
      <c r="N3091" s="133">
        <v>0</v>
      </c>
      <c r="O3091" s="133">
        <v>10</v>
      </c>
      <c r="P3091" s="127" t="s">
        <v>1369</v>
      </c>
    </row>
    <row r="3092" spans="1:16" ht="51">
      <c r="A3092" s="127" t="s">
        <v>620</v>
      </c>
      <c r="B3092" s="127"/>
      <c r="C3092" s="128" t="s">
        <v>714</v>
      </c>
      <c r="D3092" s="122">
        <v>42920</v>
      </c>
      <c r="E3092" s="123" t="s">
        <v>7592</v>
      </c>
      <c r="F3092" s="123" t="s">
        <v>3</v>
      </c>
      <c r="G3092" s="123">
        <v>1516002</v>
      </c>
      <c r="H3092" s="127"/>
      <c r="I3092" s="131" t="s">
        <v>7593</v>
      </c>
      <c r="J3092" s="127"/>
      <c r="K3092" s="127"/>
      <c r="L3092" s="127"/>
      <c r="M3092" s="127"/>
      <c r="N3092" s="133">
        <v>0</v>
      </c>
      <c r="O3092" s="133">
        <v>242.63</v>
      </c>
      <c r="P3092" s="127" t="s">
        <v>1369</v>
      </c>
    </row>
    <row r="3093" spans="1:16" ht="51">
      <c r="A3093" s="127">
        <v>591</v>
      </c>
      <c r="B3093" s="127"/>
      <c r="C3093" s="128" t="s">
        <v>862</v>
      </c>
      <c r="D3093" s="122">
        <v>42920</v>
      </c>
      <c r="E3093" s="123" t="s">
        <v>7594</v>
      </c>
      <c r="F3093" s="123" t="s">
        <v>3</v>
      </c>
      <c r="G3093" s="123">
        <v>1516053</v>
      </c>
      <c r="H3093" s="127"/>
      <c r="I3093" s="131" t="s">
        <v>7595</v>
      </c>
      <c r="J3093" s="127"/>
      <c r="K3093" s="127"/>
      <c r="L3093" s="127"/>
      <c r="M3093" s="127"/>
      <c r="N3093" s="133">
        <v>0</v>
      </c>
      <c r="O3093" s="133">
        <v>47.160000000000004</v>
      </c>
      <c r="P3093" s="127" t="s">
        <v>1369</v>
      </c>
    </row>
    <row r="3094" spans="1:16" ht="38.25">
      <c r="A3094" s="127">
        <v>526</v>
      </c>
      <c r="B3094" s="127"/>
      <c r="C3094" s="128" t="s">
        <v>847</v>
      </c>
      <c r="D3094" s="122">
        <v>42920</v>
      </c>
      <c r="E3094" s="123" t="s">
        <v>7596</v>
      </c>
      <c r="F3094" s="123" t="s">
        <v>3</v>
      </c>
      <c r="G3094" s="123">
        <v>1516057</v>
      </c>
      <c r="H3094" s="127"/>
      <c r="I3094" s="131" t="s">
        <v>7597</v>
      </c>
      <c r="J3094" s="127"/>
      <c r="K3094" s="127"/>
      <c r="L3094" s="127"/>
      <c r="M3094" s="127"/>
      <c r="N3094" s="133">
        <v>0</v>
      </c>
      <c r="O3094" s="133">
        <v>75</v>
      </c>
      <c r="P3094" s="127" t="s">
        <v>1369</v>
      </c>
    </row>
    <row r="3095" spans="1:16" ht="51">
      <c r="A3095" s="127">
        <v>342</v>
      </c>
      <c r="B3095" s="127"/>
      <c r="C3095" s="128" t="s">
        <v>817</v>
      </c>
      <c r="D3095" s="122">
        <v>42920</v>
      </c>
      <c r="E3095" s="123" t="s">
        <v>7598</v>
      </c>
      <c r="F3095" s="123" t="s">
        <v>3</v>
      </c>
      <c r="G3095" s="123">
        <v>1516068</v>
      </c>
      <c r="H3095" s="127"/>
      <c r="I3095" s="131" t="s">
        <v>7599</v>
      </c>
      <c r="J3095" s="127"/>
      <c r="K3095" s="127"/>
      <c r="L3095" s="127"/>
      <c r="M3095" s="127"/>
      <c r="N3095" s="133">
        <v>0</v>
      </c>
      <c r="O3095" s="133">
        <v>36.25</v>
      </c>
      <c r="P3095" s="127" t="s">
        <v>1369</v>
      </c>
    </row>
    <row r="3096" spans="1:16" ht="51">
      <c r="A3096" s="127">
        <v>342</v>
      </c>
      <c r="B3096" s="127"/>
      <c r="C3096" s="128" t="s">
        <v>817</v>
      </c>
      <c r="D3096" s="122">
        <v>42920</v>
      </c>
      <c r="E3096" s="123" t="s">
        <v>7600</v>
      </c>
      <c r="F3096" s="123" t="s">
        <v>3</v>
      </c>
      <c r="G3096" s="123">
        <v>1516069</v>
      </c>
      <c r="H3096" s="127"/>
      <c r="I3096" s="131" t="s">
        <v>7599</v>
      </c>
      <c r="J3096" s="127"/>
      <c r="K3096" s="127"/>
      <c r="L3096" s="127"/>
      <c r="M3096" s="127"/>
      <c r="N3096" s="133">
        <v>0</v>
      </c>
      <c r="O3096" s="133">
        <v>60.800000000000004</v>
      </c>
      <c r="P3096" s="127" t="s">
        <v>1369</v>
      </c>
    </row>
    <row r="3097" spans="1:16" ht="51">
      <c r="A3097" s="127">
        <v>70</v>
      </c>
      <c r="B3097" s="127"/>
      <c r="C3097" s="128" t="s">
        <v>706</v>
      </c>
      <c r="D3097" s="122">
        <v>42920</v>
      </c>
      <c r="E3097" s="123" t="s">
        <v>7601</v>
      </c>
      <c r="F3097" s="123" t="s">
        <v>3</v>
      </c>
      <c r="G3097" s="123">
        <v>1516074</v>
      </c>
      <c r="H3097" s="127"/>
      <c r="I3097" s="131" t="s">
        <v>7602</v>
      </c>
      <c r="J3097" s="127"/>
      <c r="K3097" s="127"/>
      <c r="L3097" s="127"/>
      <c r="M3097" s="127"/>
      <c r="N3097" s="133">
        <v>0</v>
      </c>
      <c r="O3097" s="133">
        <v>2100</v>
      </c>
      <c r="P3097" s="127" t="s">
        <v>1369</v>
      </c>
    </row>
    <row r="3098" spans="1:16" ht="51">
      <c r="A3098" s="127" t="s">
        <v>620</v>
      </c>
      <c r="B3098" s="127"/>
      <c r="C3098" s="128" t="s">
        <v>714</v>
      </c>
      <c r="D3098" s="122">
        <v>42920</v>
      </c>
      <c r="E3098" s="123" t="s">
        <v>7603</v>
      </c>
      <c r="F3098" s="123" t="s">
        <v>3</v>
      </c>
      <c r="G3098" s="123">
        <v>1516111</v>
      </c>
      <c r="H3098" s="127"/>
      <c r="I3098" s="131" t="s">
        <v>7604</v>
      </c>
      <c r="J3098" s="127"/>
      <c r="K3098" s="127"/>
      <c r="L3098" s="127"/>
      <c r="M3098" s="127"/>
      <c r="N3098" s="133">
        <v>0</v>
      </c>
      <c r="O3098" s="133">
        <v>617</v>
      </c>
      <c r="P3098" s="127" t="s">
        <v>1369</v>
      </c>
    </row>
    <row r="3099" spans="1:16" ht="38.25">
      <c r="A3099" s="127">
        <v>15</v>
      </c>
      <c r="B3099" s="127"/>
      <c r="C3099" s="128" t="s">
        <v>692</v>
      </c>
      <c r="D3099" s="122">
        <v>42920</v>
      </c>
      <c r="E3099" s="123" t="s">
        <v>7605</v>
      </c>
      <c r="F3099" s="123" t="s">
        <v>3</v>
      </c>
      <c r="G3099" s="123">
        <v>1516116</v>
      </c>
      <c r="H3099" s="127"/>
      <c r="I3099" s="131" t="s">
        <v>7606</v>
      </c>
      <c r="J3099" s="127"/>
      <c r="K3099" s="127"/>
      <c r="L3099" s="127"/>
      <c r="M3099" s="127"/>
      <c r="N3099" s="133">
        <v>0</v>
      </c>
      <c r="O3099" s="133">
        <v>150</v>
      </c>
      <c r="P3099" s="127" t="s">
        <v>1369</v>
      </c>
    </row>
    <row r="3100" spans="1:16" ht="51">
      <c r="A3100" s="127" t="s">
        <v>620</v>
      </c>
      <c r="B3100" s="127"/>
      <c r="C3100" s="128" t="s">
        <v>714</v>
      </c>
      <c r="D3100" s="122">
        <v>42920</v>
      </c>
      <c r="E3100" s="123" t="s">
        <v>7607</v>
      </c>
      <c r="F3100" s="123" t="s">
        <v>3</v>
      </c>
      <c r="G3100" s="123">
        <v>1516142</v>
      </c>
      <c r="H3100" s="127"/>
      <c r="I3100" s="131" t="s">
        <v>7608</v>
      </c>
      <c r="J3100" s="127"/>
      <c r="K3100" s="127"/>
      <c r="L3100" s="127"/>
      <c r="M3100" s="127"/>
      <c r="N3100" s="133">
        <v>0</v>
      </c>
      <c r="O3100" s="133">
        <v>4748.6000000000004</v>
      </c>
      <c r="P3100" s="127" t="s">
        <v>1369</v>
      </c>
    </row>
    <row r="3101" spans="1:16" ht="51">
      <c r="A3101" s="127" t="s">
        <v>620</v>
      </c>
      <c r="B3101" s="127"/>
      <c r="C3101" s="128" t="s">
        <v>714</v>
      </c>
      <c r="D3101" s="122">
        <v>42921</v>
      </c>
      <c r="E3101" s="123" t="s">
        <v>7609</v>
      </c>
      <c r="F3101" s="123" t="s">
        <v>3</v>
      </c>
      <c r="G3101" s="123">
        <v>1516310</v>
      </c>
      <c r="H3101" s="127"/>
      <c r="I3101" s="131" t="s">
        <v>7610</v>
      </c>
      <c r="J3101" s="127"/>
      <c r="K3101" s="127"/>
      <c r="L3101" s="127"/>
      <c r="M3101" s="127"/>
      <c r="N3101" s="133">
        <v>0</v>
      </c>
      <c r="O3101" s="133">
        <v>16560</v>
      </c>
      <c r="P3101" s="127" t="s">
        <v>1369</v>
      </c>
    </row>
    <row r="3102" spans="1:16" ht="51">
      <c r="A3102" s="127">
        <v>222</v>
      </c>
      <c r="B3102" s="127"/>
      <c r="C3102" s="128" t="s">
        <v>765</v>
      </c>
      <c r="D3102" s="122">
        <v>42921</v>
      </c>
      <c r="E3102" s="123" t="s">
        <v>7611</v>
      </c>
      <c r="F3102" s="123" t="s">
        <v>3</v>
      </c>
      <c r="G3102" s="123">
        <v>1516339</v>
      </c>
      <c r="H3102" s="127"/>
      <c r="I3102" s="131" t="s">
        <v>7612</v>
      </c>
      <c r="J3102" s="127"/>
      <c r="K3102" s="127"/>
      <c r="L3102" s="127"/>
      <c r="M3102" s="127"/>
      <c r="N3102" s="133">
        <v>0</v>
      </c>
      <c r="O3102" s="133">
        <v>64.91</v>
      </c>
      <c r="P3102" s="127" t="s">
        <v>1369</v>
      </c>
    </row>
    <row r="3103" spans="1:16" ht="51">
      <c r="A3103" s="127" t="s">
        <v>627</v>
      </c>
      <c r="B3103" s="127"/>
      <c r="C3103" s="128" t="s">
        <v>1235</v>
      </c>
      <c r="D3103" s="122">
        <v>42921</v>
      </c>
      <c r="E3103" s="123" t="s">
        <v>7613</v>
      </c>
      <c r="F3103" s="123" t="s">
        <v>3</v>
      </c>
      <c r="G3103" s="123">
        <v>1516426</v>
      </c>
      <c r="H3103" s="127"/>
      <c r="I3103" s="131" t="s">
        <v>7614</v>
      </c>
      <c r="J3103" s="127"/>
      <c r="K3103" s="127"/>
      <c r="L3103" s="127"/>
      <c r="M3103" s="127"/>
      <c r="N3103" s="133">
        <v>0</v>
      </c>
      <c r="O3103" s="133">
        <v>23346.86</v>
      </c>
      <c r="P3103" s="127" t="s">
        <v>1369</v>
      </c>
    </row>
    <row r="3104" spans="1:16" ht="51">
      <c r="A3104" s="127" t="s">
        <v>620</v>
      </c>
      <c r="B3104" s="127"/>
      <c r="C3104" s="128" t="s">
        <v>714</v>
      </c>
      <c r="D3104" s="122">
        <v>42921</v>
      </c>
      <c r="E3104" s="123" t="s">
        <v>7615</v>
      </c>
      <c r="F3104" s="123" t="s">
        <v>3</v>
      </c>
      <c r="G3104" s="123">
        <v>1516267</v>
      </c>
      <c r="H3104" s="127"/>
      <c r="I3104" s="131" t="s">
        <v>6038</v>
      </c>
      <c r="J3104" s="127"/>
      <c r="K3104" s="127"/>
      <c r="L3104" s="127"/>
      <c r="M3104" s="127"/>
      <c r="N3104" s="133">
        <v>0</v>
      </c>
      <c r="O3104" s="133">
        <v>442</v>
      </c>
      <c r="P3104" s="127" t="s">
        <v>1369</v>
      </c>
    </row>
    <row r="3105" spans="1:16" ht="51">
      <c r="A3105" s="127" t="s">
        <v>620</v>
      </c>
      <c r="B3105" s="127"/>
      <c r="C3105" s="128" t="s">
        <v>714</v>
      </c>
      <c r="D3105" s="122">
        <v>42921</v>
      </c>
      <c r="E3105" s="123" t="s">
        <v>7616</v>
      </c>
      <c r="F3105" s="123" t="s">
        <v>3</v>
      </c>
      <c r="G3105" s="123">
        <v>1516286</v>
      </c>
      <c r="H3105" s="127"/>
      <c r="I3105" s="131" t="s">
        <v>7617</v>
      </c>
      <c r="J3105" s="127"/>
      <c r="K3105" s="127"/>
      <c r="L3105" s="127"/>
      <c r="M3105" s="127"/>
      <c r="N3105" s="133">
        <v>0</v>
      </c>
      <c r="O3105" s="133">
        <v>57.69</v>
      </c>
      <c r="P3105" s="127" t="s">
        <v>1369</v>
      </c>
    </row>
    <row r="3106" spans="1:16" ht="38.25">
      <c r="A3106" s="127">
        <v>35</v>
      </c>
      <c r="B3106" s="127"/>
      <c r="C3106" s="128" t="s">
        <v>697</v>
      </c>
      <c r="D3106" s="122">
        <v>42921</v>
      </c>
      <c r="E3106" s="123" t="s">
        <v>7618</v>
      </c>
      <c r="F3106" s="123" t="s">
        <v>3</v>
      </c>
      <c r="G3106" s="123">
        <v>1516288</v>
      </c>
      <c r="H3106" s="127"/>
      <c r="I3106" s="131" t="s">
        <v>2349</v>
      </c>
      <c r="J3106" s="127"/>
      <c r="K3106" s="127"/>
      <c r="L3106" s="127"/>
      <c r="M3106" s="127"/>
      <c r="N3106" s="133">
        <v>0</v>
      </c>
      <c r="O3106" s="133">
        <v>460</v>
      </c>
      <c r="P3106" s="127" t="s">
        <v>1369</v>
      </c>
    </row>
    <row r="3107" spans="1:16" ht="51">
      <c r="A3107" s="127" t="s">
        <v>620</v>
      </c>
      <c r="B3107" s="127"/>
      <c r="C3107" s="128" t="s">
        <v>714</v>
      </c>
      <c r="D3107" s="122">
        <v>42921</v>
      </c>
      <c r="E3107" s="123" t="s">
        <v>7619</v>
      </c>
      <c r="F3107" s="123" t="s">
        <v>3</v>
      </c>
      <c r="G3107" s="123">
        <v>1516291</v>
      </c>
      <c r="H3107" s="127"/>
      <c r="I3107" s="131" t="s">
        <v>6097</v>
      </c>
      <c r="J3107" s="127"/>
      <c r="K3107" s="127"/>
      <c r="L3107" s="127"/>
      <c r="M3107" s="127"/>
      <c r="N3107" s="133">
        <v>0</v>
      </c>
      <c r="O3107" s="133">
        <v>609.73</v>
      </c>
      <c r="P3107" s="127" t="s">
        <v>1369</v>
      </c>
    </row>
    <row r="3108" spans="1:16" ht="51">
      <c r="A3108" s="127" t="s">
        <v>620</v>
      </c>
      <c r="B3108" s="127"/>
      <c r="C3108" s="128" t="s">
        <v>714</v>
      </c>
      <c r="D3108" s="122">
        <v>42921</v>
      </c>
      <c r="E3108" s="123" t="s">
        <v>7620</v>
      </c>
      <c r="F3108" s="123" t="s">
        <v>3</v>
      </c>
      <c r="G3108" s="123">
        <v>1516296</v>
      </c>
      <c r="H3108" s="127"/>
      <c r="I3108" s="131" t="s">
        <v>7621</v>
      </c>
      <c r="J3108" s="127"/>
      <c r="K3108" s="127"/>
      <c r="L3108" s="127"/>
      <c r="M3108" s="127"/>
      <c r="N3108" s="133">
        <v>0</v>
      </c>
      <c r="O3108" s="133">
        <v>1506</v>
      </c>
      <c r="P3108" s="127" t="s">
        <v>1369</v>
      </c>
    </row>
    <row r="3109" spans="1:16" ht="51">
      <c r="A3109" s="127" t="s">
        <v>620</v>
      </c>
      <c r="B3109" s="127"/>
      <c r="C3109" s="128" t="s">
        <v>714</v>
      </c>
      <c r="D3109" s="122">
        <v>42921</v>
      </c>
      <c r="E3109" s="123" t="s">
        <v>7622</v>
      </c>
      <c r="F3109" s="123" t="s">
        <v>3</v>
      </c>
      <c r="G3109" s="123">
        <v>1516302</v>
      </c>
      <c r="H3109" s="127"/>
      <c r="I3109" s="131" t="s">
        <v>3643</v>
      </c>
      <c r="J3109" s="127"/>
      <c r="K3109" s="127"/>
      <c r="L3109" s="127"/>
      <c r="M3109" s="127"/>
      <c r="N3109" s="133">
        <v>0</v>
      </c>
      <c r="O3109" s="133">
        <v>711.18000000000006</v>
      </c>
      <c r="P3109" s="127" t="s">
        <v>1369</v>
      </c>
    </row>
    <row r="3110" spans="1:16" ht="51">
      <c r="A3110" s="127" t="s">
        <v>620</v>
      </c>
      <c r="B3110" s="127"/>
      <c r="C3110" s="128" t="s">
        <v>714</v>
      </c>
      <c r="D3110" s="122">
        <v>42921</v>
      </c>
      <c r="E3110" s="123" t="s">
        <v>7623</v>
      </c>
      <c r="F3110" s="123" t="s">
        <v>3</v>
      </c>
      <c r="G3110" s="123">
        <v>1516311</v>
      </c>
      <c r="H3110" s="127"/>
      <c r="I3110" s="131" t="s">
        <v>7624</v>
      </c>
      <c r="J3110" s="127"/>
      <c r="K3110" s="127"/>
      <c r="L3110" s="127"/>
      <c r="M3110" s="127"/>
      <c r="N3110" s="133">
        <v>0</v>
      </c>
      <c r="O3110" s="133">
        <v>989.26</v>
      </c>
      <c r="P3110" s="127" t="s">
        <v>1369</v>
      </c>
    </row>
    <row r="3111" spans="1:16" ht="51">
      <c r="A3111" s="127" t="s">
        <v>620</v>
      </c>
      <c r="B3111" s="127"/>
      <c r="C3111" s="128" t="s">
        <v>714</v>
      </c>
      <c r="D3111" s="122">
        <v>42921</v>
      </c>
      <c r="E3111" s="123" t="s">
        <v>7625</v>
      </c>
      <c r="F3111" s="123" t="s">
        <v>3</v>
      </c>
      <c r="G3111" s="123">
        <v>1516315</v>
      </c>
      <c r="H3111" s="127"/>
      <c r="I3111" s="131" t="s">
        <v>3667</v>
      </c>
      <c r="J3111" s="127"/>
      <c r="K3111" s="127"/>
      <c r="L3111" s="127"/>
      <c r="M3111" s="127"/>
      <c r="N3111" s="133">
        <v>0</v>
      </c>
      <c r="O3111" s="133">
        <v>1713</v>
      </c>
      <c r="P3111" s="127" t="s">
        <v>1369</v>
      </c>
    </row>
    <row r="3112" spans="1:16" ht="38.25">
      <c r="A3112" s="127">
        <v>586</v>
      </c>
      <c r="B3112" s="127"/>
      <c r="C3112" s="128" t="s">
        <v>223</v>
      </c>
      <c r="D3112" s="122">
        <v>42921</v>
      </c>
      <c r="E3112" s="123" t="s">
        <v>7626</v>
      </c>
      <c r="F3112" s="123" t="s">
        <v>3</v>
      </c>
      <c r="G3112" s="123">
        <v>1516379</v>
      </c>
      <c r="H3112" s="127"/>
      <c r="I3112" s="131" t="s">
        <v>7627</v>
      </c>
      <c r="J3112" s="127"/>
      <c r="K3112" s="127"/>
      <c r="L3112" s="127"/>
      <c r="M3112" s="127"/>
      <c r="N3112" s="133">
        <v>0</v>
      </c>
      <c r="O3112" s="133">
        <v>2989</v>
      </c>
      <c r="P3112" s="127" t="s">
        <v>1369</v>
      </c>
    </row>
    <row r="3113" spans="1:16" ht="38.25">
      <c r="A3113" s="127">
        <v>526</v>
      </c>
      <c r="B3113" s="127"/>
      <c r="C3113" s="128" t="s">
        <v>847</v>
      </c>
      <c r="D3113" s="122">
        <v>42921</v>
      </c>
      <c r="E3113" s="123" t="s">
        <v>7628</v>
      </c>
      <c r="F3113" s="123" t="s">
        <v>3</v>
      </c>
      <c r="G3113" s="123">
        <v>1516478</v>
      </c>
      <c r="H3113" s="127"/>
      <c r="I3113" s="131" t="s">
        <v>6283</v>
      </c>
      <c r="J3113" s="127"/>
      <c r="K3113" s="127"/>
      <c r="L3113" s="127"/>
      <c r="M3113" s="127"/>
      <c r="N3113" s="133">
        <v>0</v>
      </c>
      <c r="O3113" s="133">
        <v>3694</v>
      </c>
      <c r="P3113" s="127" t="s">
        <v>1369</v>
      </c>
    </row>
    <row r="3114" spans="1:16" ht="38.25">
      <c r="A3114" s="127">
        <v>51</v>
      </c>
      <c r="B3114" s="127"/>
      <c r="C3114" s="128" t="s">
        <v>703</v>
      </c>
      <c r="D3114" s="122">
        <v>42921</v>
      </c>
      <c r="E3114" s="123" t="s">
        <v>7629</v>
      </c>
      <c r="F3114" s="123" t="s">
        <v>3</v>
      </c>
      <c r="G3114" s="123">
        <v>1516497</v>
      </c>
      <c r="H3114" s="127"/>
      <c r="I3114" s="131" t="s">
        <v>7630</v>
      </c>
      <c r="J3114" s="127"/>
      <c r="K3114" s="127"/>
      <c r="L3114" s="127"/>
      <c r="M3114" s="127"/>
      <c r="N3114" s="133">
        <v>0</v>
      </c>
      <c r="O3114" s="133">
        <v>4240</v>
      </c>
      <c r="P3114" s="127" t="s">
        <v>1369</v>
      </c>
    </row>
    <row r="3115" spans="1:16" ht="51">
      <c r="A3115" s="127" t="s">
        <v>620</v>
      </c>
      <c r="B3115" s="127"/>
      <c r="C3115" s="128" t="s">
        <v>714</v>
      </c>
      <c r="D3115" s="122">
        <v>42921</v>
      </c>
      <c r="E3115" s="123" t="s">
        <v>7631</v>
      </c>
      <c r="F3115" s="123" t="s">
        <v>3</v>
      </c>
      <c r="G3115" s="123">
        <v>1516507</v>
      </c>
      <c r="H3115" s="127"/>
      <c r="I3115" s="131" t="s">
        <v>7632</v>
      </c>
      <c r="J3115" s="127"/>
      <c r="K3115" s="127"/>
      <c r="L3115" s="127"/>
      <c r="M3115" s="127"/>
      <c r="N3115" s="133">
        <v>0</v>
      </c>
      <c r="O3115" s="133">
        <v>3447.78</v>
      </c>
      <c r="P3115" s="127" t="s">
        <v>1369</v>
      </c>
    </row>
    <row r="3116" spans="1:16" ht="51">
      <c r="A3116" s="127">
        <v>212</v>
      </c>
      <c r="B3116" s="127"/>
      <c r="C3116" s="128" t="s">
        <v>762</v>
      </c>
      <c r="D3116" s="122">
        <v>42921</v>
      </c>
      <c r="E3116" s="123" t="s">
        <v>7633</v>
      </c>
      <c r="F3116" s="123" t="s">
        <v>3</v>
      </c>
      <c r="G3116" s="123">
        <v>1516512</v>
      </c>
      <c r="H3116" s="127"/>
      <c r="I3116" s="131" t="s">
        <v>7634</v>
      </c>
      <c r="J3116" s="127"/>
      <c r="K3116" s="127"/>
      <c r="L3116" s="127"/>
      <c r="M3116" s="127"/>
      <c r="N3116" s="133">
        <v>0</v>
      </c>
      <c r="O3116" s="133">
        <v>203.11</v>
      </c>
      <c r="P3116" s="127" t="s">
        <v>1369</v>
      </c>
    </row>
    <row r="3117" spans="1:16" ht="38.25">
      <c r="A3117" s="127">
        <v>342</v>
      </c>
      <c r="B3117" s="127"/>
      <c r="C3117" s="128" t="s">
        <v>817</v>
      </c>
      <c r="D3117" s="122">
        <v>42921</v>
      </c>
      <c r="E3117" s="123" t="s">
        <v>7635</v>
      </c>
      <c r="F3117" s="123" t="s">
        <v>3</v>
      </c>
      <c r="G3117" s="123">
        <v>1516565</v>
      </c>
      <c r="H3117" s="127"/>
      <c r="I3117" s="131" t="s">
        <v>7636</v>
      </c>
      <c r="J3117" s="127"/>
      <c r="K3117" s="127"/>
      <c r="L3117" s="127"/>
      <c r="M3117" s="127"/>
      <c r="N3117" s="133">
        <v>0</v>
      </c>
      <c r="O3117" s="133">
        <v>10.3</v>
      </c>
      <c r="P3117" s="127" t="s">
        <v>1369</v>
      </c>
    </row>
    <row r="3118" spans="1:16" ht="38.25">
      <c r="A3118" s="127">
        <v>35</v>
      </c>
      <c r="B3118" s="127"/>
      <c r="C3118" s="128" t="s">
        <v>697</v>
      </c>
      <c r="D3118" s="122">
        <v>42921</v>
      </c>
      <c r="E3118" s="123" t="s">
        <v>7637</v>
      </c>
      <c r="F3118" s="123" t="s">
        <v>3</v>
      </c>
      <c r="G3118" s="123">
        <v>1516569</v>
      </c>
      <c r="H3118" s="127"/>
      <c r="I3118" s="131" t="s">
        <v>7638</v>
      </c>
      <c r="J3118" s="127"/>
      <c r="K3118" s="127"/>
      <c r="L3118" s="127"/>
      <c r="M3118" s="127"/>
      <c r="N3118" s="133">
        <v>0</v>
      </c>
      <c r="O3118" s="133">
        <v>482.16</v>
      </c>
      <c r="P3118" s="127" t="s">
        <v>1369</v>
      </c>
    </row>
    <row r="3119" spans="1:16" ht="51">
      <c r="A3119" s="127">
        <v>591</v>
      </c>
      <c r="B3119" s="127"/>
      <c r="C3119" s="128" t="s">
        <v>862</v>
      </c>
      <c r="D3119" s="122">
        <v>42921</v>
      </c>
      <c r="E3119" s="123" t="s">
        <v>7639</v>
      </c>
      <c r="F3119" s="123" t="s">
        <v>3</v>
      </c>
      <c r="G3119" s="123">
        <v>1516575</v>
      </c>
      <c r="H3119" s="127"/>
      <c r="I3119" s="131" t="s">
        <v>7640</v>
      </c>
      <c r="J3119" s="127"/>
      <c r="K3119" s="127"/>
      <c r="L3119" s="127"/>
      <c r="M3119" s="127"/>
      <c r="N3119" s="133">
        <v>0</v>
      </c>
      <c r="O3119" s="133">
        <v>43</v>
      </c>
      <c r="P3119" s="127" t="s">
        <v>1369</v>
      </c>
    </row>
    <row r="3120" spans="1:16" ht="51">
      <c r="A3120" s="127">
        <v>591</v>
      </c>
      <c r="B3120" s="127"/>
      <c r="C3120" s="128" t="s">
        <v>862</v>
      </c>
      <c r="D3120" s="122">
        <v>42921</v>
      </c>
      <c r="E3120" s="123" t="s">
        <v>7641</v>
      </c>
      <c r="F3120" s="123" t="s">
        <v>3</v>
      </c>
      <c r="G3120" s="123">
        <v>1516576</v>
      </c>
      <c r="H3120" s="127"/>
      <c r="I3120" s="131" t="s">
        <v>7640</v>
      </c>
      <c r="J3120" s="127"/>
      <c r="K3120" s="127"/>
      <c r="L3120" s="127"/>
      <c r="M3120" s="127"/>
      <c r="N3120" s="133">
        <v>0</v>
      </c>
      <c r="O3120" s="133">
        <v>45</v>
      </c>
      <c r="P3120" s="127" t="s">
        <v>1369</v>
      </c>
    </row>
    <row r="3121" spans="1:16" ht="51">
      <c r="A3121" s="127">
        <v>591</v>
      </c>
      <c r="B3121" s="127"/>
      <c r="C3121" s="128" t="s">
        <v>862</v>
      </c>
      <c r="D3121" s="122">
        <v>42921</v>
      </c>
      <c r="E3121" s="123" t="s">
        <v>7642</v>
      </c>
      <c r="F3121" s="123" t="s">
        <v>3</v>
      </c>
      <c r="G3121" s="123">
        <v>1516577</v>
      </c>
      <c r="H3121" s="127"/>
      <c r="I3121" s="131" t="s">
        <v>7640</v>
      </c>
      <c r="J3121" s="127"/>
      <c r="K3121" s="127"/>
      <c r="L3121" s="127"/>
      <c r="M3121" s="127"/>
      <c r="N3121" s="133">
        <v>0</v>
      </c>
      <c r="O3121" s="133">
        <v>21</v>
      </c>
      <c r="P3121" s="127" t="s">
        <v>1369</v>
      </c>
    </row>
    <row r="3122" spans="1:16" ht="51">
      <c r="A3122" s="127">
        <v>591</v>
      </c>
      <c r="B3122" s="127"/>
      <c r="C3122" s="128" t="s">
        <v>862</v>
      </c>
      <c r="D3122" s="122">
        <v>42921</v>
      </c>
      <c r="E3122" s="123" t="s">
        <v>7643</v>
      </c>
      <c r="F3122" s="123" t="s">
        <v>3</v>
      </c>
      <c r="G3122" s="123">
        <v>1516579</v>
      </c>
      <c r="H3122" s="127"/>
      <c r="I3122" s="131" t="s">
        <v>7640</v>
      </c>
      <c r="J3122" s="127"/>
      <c r="K3122" s="127"/>
      <c r="L3122" s="127"/>
      <c r="M3122" s="127"/>
      <c r="N3122" s="133">
        <v>0</v>
      </c>
      <c r="O3122" s="133">
        <v>23</v>
      </c>
      <c r="P3122" s="127" t="s">
        <v>1369</v>
      </c>
    </row>
    <row r="3123" spans="1:16" ht="51">
      <c r="A3123" s="127" t="s">
        <v>620</v>
      </c>
      <c r="B3123" s="127"/>
      <c r="C3123" s="128" t="s">
        <v>714</v>
      </c>
      <c r="D3123" s="122">
        <v>42921</v>
      </c>
      <c r="E3123" s="123" t="s">
        <v>7644</v>
      </c>
      <c r="F3123" s="123" t="s">
        <v>3</v>
      </c>
      <c r="G3123" s="123">
        <v>1516601</v>
      </c>
      <c r="H3123" s="127"/>
      <c r="I3123" s="131" t="s">
        <v>7645</v>
      </c>
      <c r="J3123" s="127"/>
      <c r="K3123" s="127"/>
      <c r="L3123" s="127"/>
      <c r="M3123" s="127"/>
      <c r="N3123" s="133">
        <v>0</v>
      </c>
      <c r="O3123" s="133">
        <v>1008</v>
      </c>
      <c r="P3123" s="127" t="s">
        <v>1369</v>
      </c>
    </row>
    <row r="3124" spans="1:16" ht="38.25">
      <c r="A3124" s="127">
        <v>586</v>
      </c>
      <c r="B3124" s="127"/>
      <c r="C3124" s="128" t="s">
        <v>223</v>
      </c>
      <c r="D3124" s="122">
        <v>42921</v>
      </c>
      <c r="E3124" s="123" t="s">
        <v>7646</v>
      </c>
      <c r="F3124" s="123" t="s">
        <v>3</v>
      </c>
      <c r="G3124" s="123">
        <v>1516612</v>
      </c>
      <c r="H3124" s="127"/>
      <c r="I3124" s="131" t="s">
        <v>7647</v>
      </c>
      <c r="J3124" s="127"/>
      <c r="K3124" s="127"/>
      <c r="L3124" s="127"/>
      <c r="M3124" s="127"/>
      <c r="N3124" s="133">
        <v>0</v>
      </c>
      <c r="O3124" s="133">
        <v>0.97</v>
      </c>
      <c r="P3124" s="127" t="s">
        <v>1369</v>
      </c>
    </row>
    <row r="3125" spans="1:16" ht="51">
      <c r="A3125" s="127">
        <v>680</v>
      </c>
      <c r="B3125" s="127"/>
      <c r="C3125" s="128" t="s">
        <v>867</v>
      </c>
      <c r="D3125" s="122">
        <v>42922</v>
      </c>
      <c r="E3125" s="123" t="s">
        <v>7648</v>
      </c>
      <c r="F3125" s="123" t="s">
        <v>3</v>
      </c>
      <c r="G3125" s="123">
        <v>1516765</v>
      </c>
      <c r="H3125" s="127"/>
      <c r="I3125" s="131" t="s">
        <v>7649</v>
      </c>
      <c r="J3125" s="127"/>
      <c r="K3125" s="127"/>
      <c r="L3125" s="127"/>
      <c r="M3125" s="127"/>
      <c r="N3125" s="133">
        <v>0</v>
      </c>
      <c r="O3125" s="133">
        <v>2000</v>
      </c>
      <c r="P3125" s="127" t="s">
        <v>1369</v>
      </c>
    </row>
    <row r="3126" spans="1:16" ht="51">
      <c r="A3126" s="127">
        <v>163</v>
      </c>
      <c r="B3126" s="127"/>
      <c r="C3126" s="128" t="s">
        <v>749</v>
      </c>
      <c r="D3126" s="122">
        <v>42922</v>
      </c>
      <c r="E3126" s="123" t="s">
        <v>7650</v>
      </c>
      <c r="F3126" s="123" t="s">
        <v>3</v>
      </c>
      <c r="G3126" s="123">
        <v>1516815</v>
      </c>
      <c r="H3126" s="127"/>
      <c r="I3126" s="131" t="s">
        <v>7651</v>
      </c>
      <c r="J3126" s="127"/>
      <c r="K3126" s="127"/>
      <c r="L3126" s="127"/>
      <c r="M3126" s="127"/>
      <c r="N3126" s="133">
        <v>0</v>
      </c>
      <c r="O3126" s="133">
        <v>199.63</v>
      </c>
      <c r="P3126" s="127" t="s">
        <v>1369</v>
      </c>
    </row>
    <row r="3127" spans="1:16" ht="51">
      <c r="A3127" s="127">
        <v>163</v>
      </c>
      <c r="B3127" s="127"/>
      <c r="C3127" s="128" t="s">
        <v>749</v>
      </c>
      <c r="D3127" s="122">
        <v>42922</v>
      </c>
      <c r="E3127" s="123" t="s">
        <v>7652</v>
      </c>
      <c r="F3127" s="123" t="s">
        <v>3</v>
      </c>
      <c r="G3127" s="123">
        <v>1516823</v>
      </c>
      <c r="H3127" s="127"/>
      <c r="I3127" s="131" t="s">
        <v>7653</v>
      </c>
      <c r="J3127" s="127"/>
      <c r="K3127" s="127"/>
      <c r="L3127" s="127"/>
      <c r="M3127" s="127"/>
      <c r="N3127" s="133">
        <v>0</v>
      </c>
      <c r="O3127" s="133">
        <v>148.4</v>
      </c>
      <c r="P3127" s="127" t="s">
        <v>1369</v>
      </c>
    </row>
    <row r="3128" spans="1:16" ht="51">
      <c r="A3128" s="127">
        <v>163</v>
      </c>
      <c r="B3128" s="127"/>
      <c r="C3128" s="128" t="s">
        <v>749</v>
      </c>
      <c r="D3128" s="122">
        <v>42922</v>
      </c>
      <c r="E3128" s="123" t="s">
        <v>7654</v>
      </c>
      <c r="F3128" s="123" t="s">
        <v>3</v>
      </c>
      <c r="G3128" s="123">
        <v>1516828</v>
      </c>
      <c r="H3128" s="127"/>
      <c r="I3128" s="131" t="s">
        <v>7655</v>
      </c>
      <c r="J3128" s="127"/>
      <c r="K3128" s="127"/>
      <c r="L3128" s="127"/>
      <c r="M3128" s="127"/>
      <c r="N3128" s="133">
        <v>0</v>
      </c>
      <c r="O3128" s="133">
        <v>148.4</v>
      </c>
      <c r="P3128" s="127" t="s">
        <v>1369</v>
      </c>
    </row>
    <row r="3129" spans="1:16" ht="51">
      <c r="A3129" s="127">
        <v>70</v>
      </c>
      <c r="B3129" s="127"/>
      <c r="C3129" s="128" t="s">
        <v>706</v>
      </c>
      <c r="D3129" s="122">
        <v>42922</v>
      </c>
      <c r="E3129" s="123" t="s">
        <v>7656</v>
      </c>
      <c r="F3129" s="123" t="s">
        <v>3</v>
      </c>
      <c r="G3129" s="123">
        <v>1516840</v>
      </c>
      <c r="H3129" s="127"/>
      <c r="I3129" s="131" t="s">
        <v>7657</v>
      </c>
      <c r="J3129" s="127"/>
      <c r="K3129" s="127"/>
      <c r="L3129" s="127"/>
      <c r="M3129" s="127"/>
      <c r="N3129" s="133">
        <v>0</v>
      </c>
      <c r="O3129" s="133">
        <v>100</v>
      </c>
      <c r="P3129" s="127" t="s">
        <v>1369</v>
      </c>
    </row>
    <row r="3130" spans="1:16" ht="63.75">
      <c r="A3130" s="127">
        <v>35</v>
      </c>
      <c r="B3130" s="127"/>
      <c r="C3130" s="128" t="s">
        <v>697</v>
      </c>
      <c r="D3130" s="122">
        <v>42922</v>
      </c>
      <c r="E3130" s="123" t="s">
        <v>7658</v>
      </c>
      <c r="F3130" s="123" t="s">
        <v>3</v>
      </c>
      <c r="G3130" s="123">
        <v>1516855</v>
      </c>
      <c r="H3130" s="127"/>
      <c r="I3130" s="131" t="s">
        <v>7659</v>
      </c>
      <c r="J3130" s="127"/>
      <c r="K3130" s="127"/>
      <c r="L3130" s="127"/>
      <c r="M3130" s="127"/>
      <c r="N3130" s="133">
        <v>0</v>
      </c>
      <c r="O3130" s="133">
        <v>758.13</v>
      </c>
      <c r="P3130" s="127" t="s">
        <v>1369</v>
      </c>
    </row>
    <row r="3131" spans="1:16" ht="51">
      <c r="A3131" s="127">
        <v>35</v>
      </c>
      <c r="B3131" s="127"/>
      <c r="C3131" s="128" t="s">
        <v>697</v>
      </c>
      <c r="D3131" s="122">
        <v>42922</v>
      </c>
      <c r="E3131" s="123" t="s">
        <v>7660</v>
      </c>
      <c r="F3131" s="123" t="s">
        <v>3</v>
      </c>
      <c r="G3131" s="123">
        <v>1516728</v>
      </c>
      <c r="H3131" s="127"/>
      <c r="I3131" s="131" t="s">
        <v>7661</v>
      </c>
      <c r="J3131" s="127"/>
      <c r="K3131" s="127"/>
      <c r="L3131" s="127"/>
      <c r="M3131" s="127"/>
      <c r="N3131" s="133">
        <v>0</v>
      </c>
      <c r="O3131" s="133">
        <v>1726</v>
      </c>
      <c r="P3131" s="127" t="s">
        <v>1369</v>
      </c>
    </row>
    <row r="3132" spans="1:16" ht="51">
      <c r="A3132" s="127">
        <v>15</v>
      </c>
      <c r="B3132" s="127"/>
      <c r="C3132" s="128" t="s">
        <v>692</v>
      </c>
      <c r="D3132" s="122">
        <v>42922</v>
      </c>
      <c r="E3132" s="123" t="s">
        <v>7662</v>
      </c>
      <c r="F3132" s="123" t="s">
        <v>3</v>
      </c>
      <c r="G3132" s="123">
        <v>1516729</v>
      </c>
      <c r="H3132" s="127"/>
      <c r="I3132" s="131" t="s">
        <v>7663</v>
      </c>
      <c r="J3132" s="127"/>
      <c r="K3132" s="127"/>
      <c r="L3132" s="127"/>
      <c r="M3132" s="127"/>
      <c r="N3132" s="133">
        <v>0</v>
      </c>
      <c r="O3132" s="133">
        <v>397</v>
      </c>
      <c r="P3132" s="127" t="s">
        <v>1369</v>
      </c>
    </row>
    <row r="3133" spans="1:16" ht="51">
      <c r="A3133" s="127" t="s">
        <v>620</v>
      </c>
      <c r="B3133" s="127"/>
      <c r="C3133" s="128" t="s">
        <v>714</v>
      </c>
      <c r="D3133" s="122">
        <v>42922</v>
      </c>
      <c r="E3133" s="123" t="s">
        <v>7664</v>
      </c>
      <c r="F3133" s="123" t="s">
        <v>3</v>
      </c>
      <c r="G3133" s="123">
        <v>1516735</v>
      </c>
      <c r="H3133" s="127"/>
      <c r="I3133" s="131" t="s">
        <v>2605</v>
      </c>
      <c r="J3133" s="127"/>
      <c r="K3133" s="127"/>
      <c r="L3133" s="127"/>
      <c r="M3133" s="127"/>
      <c r="N3133" s="133">
        <v>0</v>
      </c>
      <c r="O3133" s="133">
        <v>1693.08</v>
      </c>
      <c r="P3133" s="127" t="s">
        <v>1369</v>
      </c>
    </row>
    <row r="3134" spans="1:16" ht="38.25">
      <c r="A3134" s="127">
        <v>35</v>
      </c>
      <c r="B3134" s="127"/>
      <c r="C3134" s="128" t="s">
        <v>697</v>
      </c>
      <c r="D3134" s="122">
        <v>42922</v>
      </c>
      <c r="E3134" s="123" t="s">
        <v>7665</v>
      </c>
      <c r="F3134" s="123" t="s">
        <v>3</v>
      </c>
      <c r="G3134" s="123">
        <v>1516750</v>
      </c>
      <c r="H3134" s="127"/>
      <c r="I3134" s="131" t="s">
        <v>1322</v>
      </c>
      <c r="J3134" s="127"/>
      <c r="K3134" s="127"/>
      <c r="L3134" s="127"/>
      <c r="M3134" s="127"/>
      <c r="N3134" s="133">
        <v>0</v>
      </c>
      <c r="O3134" s="133">
        <v>1500</v>
      </c>
      <c r="P3134" s="127" t="s">
        <v>1369</v>
      </c>
    </row>
    <row r="3135" spans="1:16" ht="38.25">
      <c r="A3135" s="127">
        <v>526</v>
      </c>
      <c r="B3135" s="127"/>
      <c r="C3135" s="128" t="s">
        <v>847</v>
      </c>
      <c r="D3135" s="122">
        <v>42922</v>
      </c>
      <c r="E3135" s="123" t="s">
        <v>7666</v>
      </c>
      <c r="F3135" s="123" t="s">
        <v>3</v>
      </c>
      <c r="G3135" s="123">
        <v>1516759</v>
      </c>
      <c r="H3135" s="127"/>
      <c r="I3135" s="131" t="s">
        <v>5143</v>
      </c>
      <c r="J3135" s="127"/>
      <c r="K3135" s="127"/>
      <c r="L3135" s="127"/>
      <c r="M3135" s="127"/>
      <c r="N3135" s="133">
        <v>0</v>
      </c>
      <c r="O3135" s="133">
        <v>195</v>
      </c>
      <c r="P3135" s="127" t="s">
        <v>1369</v>
      </c>
    </row>
    <row r="3136" spans="1:16" ht="51">
      <c r="A3136" s="127" t="s">
        <v>620</v>
      </c>
      <c r="B3136" s="127"/>
      <c r="C3136" s="128" t="s">
        <v>714</v>
      </c>
      <c r="D3136" s="122">
        <v>42922</v>
      </c>
      <c r="E3136" s="123" t="s">
        <v>7667</v>
      </c>
      <c r="F3136" s="123" t="s">
        <v>3</v>
      </c>
      <c r="G3136" s="123">
        <v>1516763</v>
      </c>
      <c r="H3136" s="127"/>
      <c r="I3136" s="131" t="s">
        <v>7668</v>
      </c>
      <c r="J3136" s="127"/>
      <c r="K3136" s="127"/>
      <c r="L3136" s="127"/>
      <c r="M3136" s="127"/>
      <c r="N3136" s="133">
        <v>0</v>
      </c>
      <c r="O3136" s="133">
        <v>456.12</v>
      </c>
      <c r="P3136" s="127" t="s">
        <v>1369</v>
      </c>
    </row>
    <row r="3137" spans="1:16" ht="51">
      <c r="A3137" s="127">
        <v>35</v>
      </c>
      <c r="B3137" s="127"/>
      <c r="C3137" s="128" t="s">
        <v>697</v>
      </c>
      <c r="D3137" s="122">
        <v>42922</v>
      </c>
      <c r="E3137" s="123" t="s">
        <v>7669</v>
      </c>
      <c r="F3137" s="123" t="s">
        <v>3</v>
      </c>
      <c r="G3137" s="123">
        <v>1516775</v>
      </c>
      <c r="H3137" s="127"/>
      <c r="I3137" s="131" t="s">
        <v>7670</v>
      </c>
      <c r="J3137" s="127"/>
      <c r="K3137" s="127"/>
      <c r="L3137" s="127"/>
      <c r="M3137" s="127"/>
      <c r="N3137" s="133">
        <v>0</v>
      </c>
      <c r="O3137" s="133">
        <v>17982.84</v>
      </c>
      <c r="P3137" s="127" t="s">
        <v>1369</v>
      </c>
    </row>
    <row r="3138" spans="1:16" ht="51">
      <c r="A3138" s="127" t="s">
        <v>620</v>
      </c>
      <c r="B3138" s="127"/>
      <c r="C3138" s="128" t="s">
        <v>714</v>
      </c>
      <c r="D3138" s="122">
        <v>42922</v>
      </c>
      <c r="E3138" s="123" t="s">
        <v>7671</v>
      </c>
      <c r="F3138" s="123" t="s">
        <v>3</v>
      </c>
      <c r="G3138" s="123">
        <v>1516794</v>
      </c>
      <c r="H3138" s="127"/>
      <c r="I3138" s="131" t="s">
        <v>4491</v>
      </c>
      <c r="J3138" s="127"/>
      <c r="K3138" s="127"/>
      <c r="L3138" s="127"/>
      <c r="M3138" s="127"/>
      <c r="N3138" s="133">
        <v>0</v>
      </c>
      <c r="O3138" s="133">
        <v>1968.57</v>
      </c>
      <c r="P3138" s="127" t="s">
        <v>1369</v>
      </c>
    </row>
    <row r="3139" spans="1:16" ht="51">
      <c r="A3139" s="127" t="s">
        <v>620</v>
      </c>
      <c r="B3139" s="127"/>
      <c r="C3139" s="128" t="s">
        <v>714</v>
      </c>
      <c r="D3139" s="122">
        <v>42922</v>
      </c>
      <c r="E3139" s="123" t="s">
        <v>7672</v>
      </c>
      <c r="F3139" s="123" t="s">
        <v>3</v>
      </c>
      <c r="G3139" s="123">
        <v>1516798</v>
      </c>
      <c r="H3139" s="127"/>
      <c r="I3139" s="131" t="s">
        <v>7673</v>
      </c>
      <c r="J3139" s="127"/>
      <c r="K3139" s="127"/>
      <c r="L3139" s="127"/>
      <c r="M3139" s="127"/>
      <c r="N3139" s="133">
        <v>0</v>
      </c>
      <c r="O3139" s="133">
        <v>1214.73</v>
      </c>
      <c r="P3139" s="127" t="s">
        <v>1369</v>
      </c>
    </row>
    <row r="3140" spans="1:16" ht="38.25">
      <c r="A3140" s="127">
        <v>342</v>
      </c>
      <c r="B3140" s="127"/>
      <c r="C3140" s="128" t="s">
        <v>817</v>
      </c>
      <c r="D3140" s="122">
        <v>42922</v>
      </c>
      <c r="E3140" s="123" t="s">
        <v>7674</v>
      </c>
      <c r="F3140" s="123" t="s">
        <v>3</v>
      </c>
      <c r="G3140" s="123">
        <v>1516806</v>
      </c>
      <c r="H3140" s="127"/>
      <c r="I3140" s="131" t="s">
        <v>7675</v>
      </c>
      <c r="J3140" s="127"/>
      <c r="K3140" s="127"/>
      <c r="L3140" s="127"/>
      <c r="M3140" s="127"/>
      <c r="N3140" s="133">
        <v>0</v>
      </c>
      <c r="O3140" s="133">
        <v>1811.92</v>
      </c>
      <c r="P3140" s="127" t="s">
        <v>1369</v>
      </c>
    </row>
    <row r="3141" spans="1:16" ht="51">
      <c r="A3141" s="127" t="s">
        <v>620</v>
      </c>
      <c r="B3141" s="127"/>
      <c r="C3141" s="128" t="s">
        <v>714</v>
      </c>
      <c r="D3141" s="122">
        <v>42922</v>
      </c>
      <c r="E3141" s="123" t="s">
        <v>7676</v>
      </c>
      <c r="F3141" s="123" t="s">
        <v>3</v>
      </c>
      <c r="G3141" s="123">
        <v>1516843</v>
      </c>
      <c r="H3141" s="127"/>
      <c r="I3141" s="131" t="s">
        <v>7677</v>
      </c>
      <c r="J3141" s="127"/>
      <c r="K3141" s="127"/>
      <c r="L3141" s="127"/>
      <c r="M3141" s="127"/>
      <c r="N3141" s="133">
        <v>0</v>
      </c>
      <c r="O3141" s="133">
        <v>57.69</v>
      </c>
      <c r="P3141" s="127" t="s">
        <v>1369</v>
      </c>
    </row>
    <row r="3142" spans="1:16" ht="51">
      <c r="A3142" s="127">
        <v>20</v>
      </c>
      <c r="B3142" s="127"/>
      <c r="C3142" s="128" t="s">
        <v>694</v>
      </c>
      <c r="D3142" s="122">
        <v>42922</v>
      </c>
      <c r="E3142" s="123" t="s">
        <v>7678</v>
      </c>
      <c r="F3142" s="123" t="s">
        <v>3</v>
      </c>
      <c r="G3142" s="123">
        <v>1516848</v>
      </c>
      <c r="H3142" s="127"/>
      <c r="I3142" s="131" t="s">
        <v>7679</v>
      </c>
      <c r="J3142" s="127"/>
      <c r="K3142" s="127"/>
      <c r="L3142" s="127"/>
      <c r="M3142" s="127"/>
      <c r="N3142" s="133">
        <v>0</v>
      </c>
      <c r="O3142" s="133">
        <v>307.7</v>
      </c>
      <c r="P3142" s="127" t="s">
        <v>1369</v>
      </c>
    </row>
    <row r="3143" spans="1:16" ht="38.25">
      <c r="A3143" s="127">
        <v>35</v>
      </c>
      <c r="B3143" s="127"/>
      <c r="C3143" s="128" t="s">
        <v>697</v>
      </c>
      <c r="D3143" s="122">
        <v>42922</v>
      </c>
      <c r="E3143" s="123" t="s">
        <v>7680</v>
      </c>
      <c r="F3143" s="123" t="s">
        <v>3</v>
      </c>
      <c r="G3143" s="123">
        <v>1516867</v>
      </c>
      <c r="H3143" s="127"/>
      <c r="I3143" s="131" t="s">
        <v>7681</v>
      </c>
      <c r="J3143" s="127"/>
      <c r="K3143" s="127"/>
      <c r="L3143" s="127"/>
      <c r="M3143" s="127"/>
      <c r="N3143" s="133">
        <v>0</v>
      </c>
      <c r="O3143" s="133">
        <v>819.30000000000007</v>
      </c>
      <c r="P3143" s="127" t="s">
        <v>1369</v>
      </c>
    </row>
    <row r="3144" spans="1:16" ht="51">
      <c r="A3144" s="127" t="s">
        <v>620</v>
      </c>
      <c r="B3144" s="127"/>
      <c r="C3144" s="128" t="s">
        <v>714</v>
      </c>
      <c r="D3144" s="122">
        <v>42922</v>
      </c>
      <c r="E3144" s="123" t="s">
        <v>7682</v>
      </c>
      <c r="F3144" s="123" t="s">
        <v>3</v>
      </c>
      <c r="G3144" s="123">
        <v>1516877</v>
      </c>
      <c r="H3144" s="127"/>
      <c r="I3144" s="131" t="s">
        <v>6048</v>
      </c>
      <c r="J3144" s="127"/>
      <c r="K3144" s="127"/>
      <c r="L3144" s="127"/>
      <c r="M3144" s="127"/>
      <c r="N3144" s="133">
        <v>0</v>
      </c>
      <c r="O3144" s="133">
        <v>1412</v>
      </c>
      <c r="P3144" s="127" t="s">
        <v>1369</v>
      </c>
    </row>
    <row r="3145" spans="1:16" ht="51">
      <c r="A3145" s="127">
        <v>86</v>
      </c>
      <c r="B3145" s="127"/>
      <c r="C3145" s="128" t="s">
        <v>711</v>
      </c>
      <c r="D3145" s="122">
        <v>42922</v>
      </c>
      <c r="E3145" s="123" t="s">
        <v>7683</v>
      </c>
      <c r="F3145" s="123" t="s">
        <v>3</v>
      </c>
      <c r="G3145" s="123">
        <v>1516884</v>
      </c>
      <c r="H3145" s="127"/>
      <c r="I3145" s="131" t="s">
        <v>7684</v>
      </c>
      <c r="J3145" s="127"/>
      <c r="K3145" s="127"/>
      <c r="L3145" s="127"/>
      <c r="M3145" s="127"/>
      <c r="N3145" s="133">
        <v>0</v>
      </c>
      <c r="O3145" s="133">
        <v>1163</v>
      </c>
      <c r="P3145" s="127" t="s">
        <v>1369</v>
      </c>
    </row>
    <row r="3146" spans="1:16" ht="38.25">
      <c r="A3146" s="127">
        <v>526</v>
      </c>
      <c r="B3146" s="127"/>
      <c r="C3146" s="128" t="s">
        <v>847</v>
      </c>
      <c r="D3146" s="122">
        <v>42922</v>
      </c>
      <c r="E3146" s="123" t="s">
        <v>7685</v>
      </c>
      <c r="F3146" s="123" t="s">
        <v>3</v>
      </c>
      <c r="G3146" s="123">
        <v>1516904</v>
      </c>
      <c r="H3146" s="127"/>
      <c r="I3146" s="131" t="s">
        <v>7686</v>
      </c>
      <c r="J3146" s="127"/>
      <c r="K3146" s="127"/>
      <c r="L3146" s="127"/>
      <c r="M3146" s="127"/>
      <c r="N3146" s="133">
        <v>0</v>
      </c>
      <c r="O3146" s="133">
        <v>77</v>
      </c>
      <c r="P3146" s="127" t="s">
        <v>1369</v>
      </c>
    </row>
    <row r="3147" spans="1:16" ht="51">
      <c r="A3147" s="127" t="s">
        <v>620</v>
      </c>
      <c r="B3147" s="127"/>
      <c r="C3147" s="128" t="s">
        <v>714</v>
      </c>
      <c r="D3147" s="122">
        <v>42922</v>
      </c>
      <c r="E3147" s="123" t="s">
        <v>7687</v>
      </c>
      <c r="F3147" s="123" t="s">
        <v>3</v>
      </c>
      <c r="G3147" s="123">
        <v>1516942</v>
      </c>
      <c r="H3147" s="127"/>
      <c r="I3147" s="131" t="s">
        <v>7688</v>
      </c>
      <c r="J3147" s="127"/>
      <c r="K3147" s="127"/>
      <c r="L3147" s="127"/>
      <c r="M3147" s="127"/>
      <c r="N3147" s="133">
        <v>0</v>
      </c>
      <c r="O3147" s="133">
        <v>45</v>
      </c>
      <c r="P3147" s="127" t="s">
        <v>1369</v>
      </c>
    </row>
    <row r="3148" spans="1:16" ht="51">
      <c r="A3148" s="127" t="s">
        <v>620</v>
      </c>
      <c r="B3148" s="127"/>
      <c r="C3148" s="128" t="s">
        <v>714</v>
      </c>
      <c r="D3148" s="122">
        <v>42922</v>
      </c>
      <c r="E3148" s="123" t="s">
        <v>7689</v>
      </c>
      <c r="F3148" s="123" t="s">
        <v>3</v>
      </c>
      <c r="G3148" s="123">
        <v>1516944</v>
      </c>
      <c r="H3148" s="127"/>
      <c r="I3148" s="131" t="s">
        <v>7690</v>
      </c>
      <c r="J3148" s="127"/>
      <c r="K3148" s="127"/>
      <c r="L3148" s="127"/>
      <c r="M3148" s="127"/>
      <c r="N3148" s="133">
        <v>0</v>
      </c>
      <c r="O3148" s="133">
        <v>338</v>
      </c>
      <c r="P3148" s="127" t="s">
        <v>1369</v>
      </c>
    </row>
    <row r="3149" spans="1:16" ht="38.25">
      <c r="A3149" s="127">
        <v>572</v>
      </c>
      <c r="B3149" s="127"/>
      <c r="C3149" s="128" t="s">
        <v>849</v>
      </c>
      <c r="D3149" s="122">
        <v>42922</v>
      </c>
      <c r="E3149" s="123" t="s">
        <v>7691</v>
      </c>
      <c r="F3149" s="123" t="s">
        <v>3</v>
      </c>
      <c r="G3149" s="123">
        <v>1516974</v>
      </c>
      <c r="H3149" s="127"/>
      <c r="I3149" s="131" t="s">
        <v>7692</v>
      </c>
      <c r="J3149" s="127"/>
      <c r="K3149" s="127"/>
      <c r="L3149" s="127"/>
      <c r="M3149" s="127"/>
      <c r="N3149" s="133">
        <v>0</v>
      </c>
      <c r="O3149" s="133">
        <v>345</v>
      </c>
      <c r="P3149" s="127" t="s">
        <v>1369</v>
      </c>
    </row>
    <row r="3150" spans="1:16" ht="38.25">
      <c r="A3150" s="127">
        <v>70</v>
      </c>
      <c r="B3150" s="127"/>
      <c r="C3150" s="128" t="s">
        <v>706</v>
      </c>
      <c r="D3150" s="122">
        <v>42922</v>
      </c>
      <c r="E3150" s="123" t="s">
        <v>7693</v>
      </c>
      <c r="F3150" s="123" t="s">
        <v>3</v>
      </c>
      <c r="G3150" s="123">
        <v>1517007</v>
      </c>
      <c r="H3150" s="127"/>
      <c r="I3150" s="131" t="s">
        <v>7694</v>
      </c>
      <c r="J3150" s="127"/>
      <c r="K3150" s="127"/>
      <c r="L3150" s="127"/>
      <c r="M3150" s="127"/>
      <c r="N3150" s="133">
        <v>0</v>
      </c>
      <c r="O3150" s="133">
        <v>114</v>
      </c>
      <c r="P3150" s="127" t="s">
        <v>1369</v>
      </c>
    </row>
    <row r="3151" spans="1:16" ht="63.75">
      <c r="A3151" s="127" t="s">
        <v>620</v>
      </c>
      <c r="B3151" s="127"/>
      <c r="C3151" s="128" t="s">
        <v>714</v>
      </c>
      <c r="D3151" s="122">
        <v>42923</v>
      </c>
      <c r="E3151" s="123" t="s">
        <v>7695</v>
      </c>
      <c r="F3151" s="123" t="s">
        <v>3</v>
      </c>
      <c r="G3151" s="123">
        <v>1517188</v>
      </c>
      <c r="H3151" s="127"/>
      <c r="I3151" s="131" t="s">
        <v>7696</v>
      </c>
      <c r="J3151" s="127"/>
      <c r="K3151" s="127"/>
      <c r="L3151" s="127"/>
      <c r="M3151" s="127"/>
      <c r="N3151" s="133">
        <v>0</v>
      </c>
      <c r="O3151" s="133">
        <v>4709.6400000000003</v>
      </c>
      <c r="P3151" s="127" t="s">
        <v>1369</v>
      </c>
    </row>
    <row r="3152" spans="1:16" ht="51">
      <c r="A3152" s="127">
        <v>86</v>
      </c>
      <c r="B3152" s="127"/>
      <c r="C3152" s="128" t="s">
        <v>711</v>
      </c>
      <c r="D3152" s="122">
        <v>42923</v>
      </c>
      <c r="E3152" s="123" t="s">
        <v>7697</v>
      </c>
      <c r="F3152" s="123" t="s">
        <v>3</v>
      </c>
      <c r="G3152" s="123">
        <v>1517209</v>
      </c>
      <c r="H3152" s="127"/>
      <c r="I3152" s="131" t="s">
        <v>7698</v>
      </c>
      <c r="J3152" s="127"/>
      <c r="K3152" s="127"/>
      <c r="L3152" s="127"/>
      <c r="M3152" s="127"/>
      <c r="N3152" s="133">
        <v>0</v>
      </c>
      <c r="O3152" s="133">
        <v>1134</v>
      </c>
      <c r="P3152" s="127" t="s">
        <v>1369</v>
      </c>
    </row>
    <row r="3153" spans="1:16" ht="51">
      <c r="A3153" s="127">
        <v>224</v>
      </c>
      <c r="B3153" s="127"/>
      <c r="C3153" s="128" t="s">
        <v>120</v>
      </c>
      <c r="D3153" s="122">
        <v>42923</v>
      </c>
      <c r="E3153" s="123" t="s">
        <v>7699</v>
      </c>
      <c r="F3153" s="123" t="s">
        <v>3</v>
      </c>
      <c r="G3153" s="123">
        <v>1517210</v>
      </c>
      <c r="H3153" s="127"/>
      <c r="I3153" s="131" t="s">
        <v>7700</v>
      </c>
      <c r="J3153" s="127"/>
      <c r="K3153" s="127"/>
      <c r="L3153" s="127"/>
      <c r="M3153" s="127"/>
      <c r="N3153" s="133">
        <v>0</v>
      </c>
      <c r="O3153" s="133">
        <v>809.1</v>
      </c>
      <c r="P3153" s="127" t="s">
        <v>1369</v>
      </c>
    </row>
    <row r="3154" spans="1:16" ht="51">
      <c r="A3154" s="127">
        <v>86</v>
      </c>
      <c r="B3154" s="127"/>
      <c r="C3154" s="128" t="s">
        <v>711</v>
      </c>
      <c r="D3154" s="122">
        <v>42923</v>
      </c>
      <c r="E3154" s="123" t="s">
        <v>7701</v>
      </c>
      <c r="F3154" s="123" t="s">
        <v>3</v>
      </c>
      <c r="G3154" s="123">
        <v>1517219</v>
      </c>
      <c r="H3154" s="127"/>
      <c r="I3154" s="131" t="s">
        <v>7702</v>
      </c>
      <c r="J3154" s="127"/>
      <c r="K3154" s="127"/>
      <c r="L3154" s="127"/>
      <c r="M3154" s="127"/>
      <c r="N3154" s="133">
        <v>0</v>
      </c>
      <c r="O3154" s="133">
        <v>3000</v>
      </c>
      <c r="P3154" s="127" t="s">
        <v>1369</v>
      </c>
    </row>
    <row r="3155" spans="1:16" ht="51">
      <c r="A3155" s="127">
        <v>16</v>
      </c>
      <c r="B3155" s="127"/>
      <c r="C3155" s="128" t="s">
        <v>693</v>
      </c>
      <c r="D3155" s="122">
        <v>42923</v>
      </c>
      <c r="E3155" s="123" t="s">
        <v>7703</v>
      </c>
      <c r="F3155" s="123" t="s">
        <v>3</v>
      </c>
      <c r="G3155" s="123">
        <v>1517226</v>
      </c>
      <c r="H3155" s="127"/>
      <c r="I3155" s="131" t="s">
        <v>7704</v>
      </c>
      <c r="J3155" s="127"/>
      <c r="K3155" s="127"/>
      <c r="L3155" s="127"/>
      <c r="M3155" s="127"/>
      <c r="N3155" s="133">
        <v>0</v>
      </c>
      <c r="O3155" s="133">
        <v>511</v>
      </c>
      <c r="P3155" s="127" t="s">
        <v>1369</v>
      </c>
    </row>
    <row r="3156" spans="1:16" ht="51">
      <c r="A3156" s="127">
        <v>70</v>
      </c>
      <c r="B3156" s="127"/>
      <c r="C3156" s="128" t="s">
        <v>706</v>
      </c>
      <c r="D3156" s="122">
        <v>42923</v>
      </c>
      <c r="E3156" s="123" t="s">
        <v>7705</v>
      </c>
      <c r="F3156" s="123" t="s">
        <v>3</v>
      </c>
      <c r="G3156" s="123">
        <v>1517296</v>
      </c>
      <c r="H3156" s="127"/>
      <c r="I3156" s="131" t="s">
        <v>7706</v>
      </c>
      <c r="J3156" s="127"/>
      <c r="K3156" s="127"/>
      <c r="L3156" s="127"/>
      <c r="M3156" s="127"/>
      <c r="N3156" s="133">
        <v>0</v>
      </c>
      <c r="O3156" s="133">
        <v>120</v>
      </c>
      <c r="P3156" s="127" t="s">
        <v>1369</v>
      </c>
    </row>
    <row r="3157" spans="1:16" ht="51">
      <c r="A3157" s="127">
        <v>592</v>
      </c>
      <c r="B3157" s="127"/>
      <c r="C3157" s="128" t="s">
        <v>863</v>
      </c>
      <c r="D3157" s="122">
        <v>42923</v>
      </c>
      <c r="E3157" s="123" t="s">
        <v>7707</v>
      </c>
      <c r="F3157" s="123" t="s">
        <v>3</v>
      </c>
      <c r="G3157" s="123">
        <v>1517304</v>
      </c>
      <c r="H3157" s="127"/>
      <c r="I3157" s="131" t="s">
        <v>7708</v>
      </c>
      <c r="J3157" s="127"/>
      <c r="K3157" s="127"/>
      <c r="L3157" s="127"/>
      <c r="M3157" s="127"/>
      <c r="N3157" s="133">
        <v>0</v>
      </c>
      <c r="O3157" s="133">
        <v>97850</v>
      </c>
      <c r="P3157" s="127" t="s">
        <v>1369</v>
      </c>
    </row>
    <row r="3158" spans="1:16" ht="38.25">
      <c r="A3158" s="127">
        <v>526</v>
      </c>
      <c r="B3158" s="127"/>
      <c r="C3158" s="128" t="s">
        <v>847</v>
      </c>
      <c r="D3158" s="122">
        <v>42923</v>
      </c>
      <c r="E3158" s="123" t="s">
        <v>7709</v>
      </c>
      <c r="F3158" s="123" t="s">
        <v>3</v>
      </c>
      <c r="G3158" s="123">
        <v>1517159</v>
      </c>
      <c r="H3158" s="127"/>
      <c r="I3158" s="131" t="s">
        <v>7710</v>
      </c>
      <c r="J3158" s="127"/>
      <c r="K3158" s="127"/>
      <c r="L3158" s="127"/>
      <c r="M3158" s="127"/>
      <c r="N3158" s="133">
        <v>0</v>
      </c>
      <c r="O3158" s="133">
        <v>77</v>
      </c>
      <c r="P3158" s="127" t="s">
        <v>1369</v>
      </c>
    </row>
    <row r="3159" spans="1:16" ht="38.25">
      <c r="A3159" s="127">
        <v>291</v>
      </c>
      <c r="B3159" s="127"/>
      <c r="C3159" s="128" t="s">
        <v>795</v>
      </c>
      <c r="D3159" s="122">
        <v>42923</v>
      </c>
      <c r="E3159" s="123" t="s">
        <v>7711</v>
      </c>
      <c r="F3159" s="123" t="s">
        <v>3</v>
      </c>
      <c r="G3159" s="123">
        <v>1517164</v>
      </c>
      <c r="H3159" s="127"/>
      <c r="I3159" s="131" t="s">
        <v>6010</v>
      </c>
      <c r="J3159" s="127"/>
      <c r="K3159" s="127"/>
      <c r="L3159" s="127"/>
      <c r="M3159" s="127"/>
      <c r="N3159" s="133">
        <v>0</v>
      </c>
      <c r="O3159" s="133">
        <v>19.11</v>
      </c>
      <c r="P3159" s="127" t="s">
        <v>1369</v>
      </c>
    </row>
    <row r="3160" spans="1:16" ht="51">
      <c r="A3160" s="127" t="s">
        <v>620</v>
      </c>
      <c r="B3160" s="127"/>
      <c r="C3160" s="128" t="s">
        <v>714</v>
      </c>
      <c r="D3160" s="122">
        <v>42923</v>
      </c>
      <c r="E3160" s="123" t="s">
        <v>7712</v>
      </c>
      <c r="F3160" s="123" t="s">
        <v>3</v>
      </c>
      <c r="G3160" s="123">
        <v>1517202</v>
      </c>
      <c r="H3160" s="127"/>
      <c r="I3160" s="131" t="s">
        <v>7713</v>
      </c>
      <c r="J3160" s="127"/>
      <c r="K3160" s="127"/>
      <c r="L3160" s="127"/>
      <c r="M3160" s="127"/>
      <c r="N3160" s="133">
        <v>0</v>
      </c>
      <c r="O3160" s="133">
        <v>2088.39</v>
      </c>
      <c r="P3160" s="127" t="s">
        <v>1369</v>
      </c>
    </row>
    <row r="3161" spans="1:16" ht="51">
      <c r="A3161" s="127" t="s">
        <v>620</v>
      </c>
      <c r="B3161" s="127"/>
      <c r="C3161" s="128" t="s">
        <v>714</v>
      </c>
      <c r="D3161" s="122">
        <v>42923</v>
      </c>
      <c r="E3161" s="123" t="s">
        <v>7714</v>
      </c>
      <c r="F3161" s="123" t="s">
        <v>3</v>
      </c>
      <c r="G3161" s="123">
        <v>1517235</v>
      </c>
      <c r="H3161" s="127"/>
      <c r="I3161" s="131" t="s">
        <v>7715</v>
      </c>
      <c r="J3161" s="127"/>
      <c r="K3161" s="127"/>
      <c r="L3161" s="127"/>
      <c r="M3161" s="127"/>
      <c r="N3161" s="133">
        <v>0</v>
      </c>
      <c r="O3161" s="133">
        <v>2219.25</v>
      </c>
      <c r="P3161" s="127" t="s">
        <v>1369</v>
      </c>
    </row>
    <row r="3162" spans="1:16" ht="51">
      <c r="A3162" s="127" t="s">
        <v>620</v>
      </c>
      <c r="B3162" s="127"/>
      <c r="C3162" s="128" t="s">
        <v>714</v>
      </c>
      <c r="D3162" s="122">
        <v>42923</v>
      </c>
      <c r="E3162" s="123" t="s">
        <v>7716</v>
      </c>
      <c r="F3162" s="123" t="s">
        <v>3</v>
      </c>
      <c r="G3162" s="123">
        <v>1517236</v>
      </c>
      <c r="H3162" s="127"/>
      <c r="I3162" s="131" t="s">
        <v>7717</v>
      </c>
      <c r="J3162" s="127"/>
      <c r="K3162" s="127"/>
      <c r="L3162" s="127"/>
      <c r="M3162" s="127"/>
      <c r="N3162" s="133">
        <v>0</v>
      </c>
      <c r="O3162" s="133">
        <v>1703.18</v>
      </c>
      <c r="P3162" s="127" t="s">
        <v>1369</v>
      </c>
    </row>
    <row r="3163" spans="1:16" ht="51">
      <c r="A3163" s="127" t="s">
        <v>620</v>
      </c>
      <c r="B3163" s="127"/>
      <c r="C3163" s="128" t="s">
        <v>714</v>
      </c>
      <c r="D3163" s="122">
        <v>42923</v>
      </c>
      <c r="E3163" s="123" t="s">
        <v>7718</v>
      </c>
      <c r="F3163" s="123" t="s">
        <v>3</v>
      </c>
      <c r="G3163" s="123">
        <v>1517237</v>
      </c>
      <c r="H3163" s="127"/>
      <c r="I3163" s="131" t="s">
        <v>7719</v>
      </c>
      <c r="J3163" s="127"/>
      <c r="K3163" s="127"/>
      <c r="L3163" s="127"/>
      <c r="M3163" s="127"/>
      <c r="N3163" s="133">
        <v>0</v>
      </c>
      <c r="O3163" s="133">
        <v>458</v>
      </c>
      <c r="P3163" s="127" t="s">
        <v>1369</v>
      </c>
    </row>
    <row r="3164" spans="1:16" ht="51">
      <c r="A3164" s="127" t="s">
        <v>620</v>
      </c>
      <c r="B3164" s="127"/>
      <c r="C3164" s="128" t="s">
        <v>714</v>
      </c>
      <c r="D3164" s="122">
        <v>42923</v>
      </c>
      <c r="E3164" s="123" t="s">
        <v>7720</v>
      </c>
      <c r="F3164" s="123" t="s">
        <v>3</v>
      </c>
      <c r="G3164" s="123">
        <v>1517239</v>
      </c>
      <c r="H3164" s="127"/>
      <c r="I3164" s="131" t="s">
        <v>7721</v>
      </c>
      <c r="J3164" s="127"/>
      <c r="K3164" s="127"/>
      <c r="L3164" s="127"/>
      <c r="M3164" s="127"/>
      <c r="N3164" s="133">
        <v>0</v>
      </c>
      <c r="O3164" s="133">
        <v>1035.49</v>
      </c>
      <c r="P3164" s="127" t="s">
        <v>1369</v>
      </c>
    </row>
    <row r="3165" spans="1:16" ht="51">
      <c r="A3165" s="127" t="s">
        <v>620</v>
      </c>
      <c r="B3165" s="127"/>
      <c r="C3165" s="128" t="s">
        <v>714</v>
      </c>
      <c r="D3165" s="122">
        <v>42923</v>
      </c>
      <c r="E3165" s="123" t="s">
        <v>7722</v>
      </c>
      <c r="F3165" s="123" t="s">
        <v>3</v>
      </c>
      <c r="G3165" s="123">
        <v>1517240</v>
      </c>
      <c r="H3165" s="127"/>
      <c r="I3165" s="131" t="s">
        <v>7723</v>
      </c>
      <c r="J3165" s="127"/>
      <c r="K3165" s="127"/>
      <c r="L3165" s="127"/>
      <c r="M3165" s="127"/>
      <c r="N3165" s="133">
        <v>0</v>
      </c>
      <c r="O3165" s="133">
        <v>415.81</v>
      </c>
      <c r="P3165" s="127" t="s">
        <v>1369</v>
      </c>
    </row>
    <row r="3166" spans="1:16" ht="51">
      <c r="A3166" s="127" t="s">
        <v>620</v>
      </c>
      <c r="B3166" s="127"/>
      <c r="C3166" s="128" t="s">
        <v>714</v>
      </c>
      <c r="D3166" s="122">
        <v>42923</v>
      </c>
      <c r="E3166" s="123" t="s">
        <v>7724</v>
      </c>
      <c r="F3166" s="123" t="s">
        <v>3</v>
      </c>
      <c r="G3166" s="123">
        <v>1517241</v>
      </c>
      <c r="H3166" s="127"/>
      <c r="I3166" s="131" t="s">
        <v>7725</v>
      </c>
      <c r="J3166" s="127"/>
      <c r="K3166" s="127"/>
      <c r="L3166" s="127"/>
      <c r="M3166" s="127"/>
      <c r="N3166" s="133">
        <v>0</v>
      </c>
      <c r="O3166" s="133">
        <v>17.04</v>
      </c>
      <c r="P3166" s="127" t="s">
        <v>1369</v>
      </c>
    </row>
    <row r="3167" spans="1:16" ht="51">
      <c r="A3167" s="127" t="s">
        <v>620</v>
      </c>
      <c r="B3167" s="127"/>
      <c r="C3167" s="128" t="s">
        <v>714</v>
      </c>
      <c r="D3167" s="122">
        <v>42923</v>
      </c>
      <c r="E3167" s="123" t="s">
        <v>7726</v>
      </c>
      <c r="F3167" s="123" t="s">
        <v>3</v>
      </c>
      <c r="G3167" s="123">
        <v>1517244</v>
      </c>
      <c r="H3167" s="127"/>
      <c r="I3167" s="131" t="s">
        <v>7727</v>
      </c>
      <c r="J3167" s="127"/>
      <c r="K3167" s="127"/>
      <c r="L3167" s="127"/>
      <c r="M3167" s="127"/>
      <c r="N3167" s="133">
        <v>0</v>
      </c>
      <c r="O3167" s="133">
        <v>1102.6600000000001</v>
      </c>
      <c r="P3167" s="127" t="s">
        <v>1369</v>
      </c>
    </row>
    <row r="3168" spans="1:16" ht="51">
      <c r="A3168" s="127" t="s">
        <v>620</v>
      </c>
      <c r="B3168" s="127"/>
      <c r="C3168" s="128" t="s">
        <v>714</v>
      </c>
      <c r="D3168" s="122">
        <v>42923</v>
      </c>
      <c r="E3168" s="123" t="s">
        <v>7728</v>
      </c>
      <c r="F3168" s="123" t="s">
        <v>3</v>
      </c>
      <c r="G3168" s="123">
        <v>1517245</v>
      </c>
      <c r="H3168" s="127"/>
      <c r="I3168" s="131" t="s">
        <v>7729</v>
      </c>
      <c r="J3168" s="127"/>
      <c r="K3168" s="127"/>
      <c r="L3168" s="127"/>
      <c r="M3168" s="127"/>
      <c r="N3168" s="133">
        <v>0</v>
      </c>
      <c r="O3168" s="133">
        <v>6233.27</v>
      </c>
      <c r="P3168" s="127" t="s">
        <v>1369</v>
      </c>
    </row>
    <row r="3169" spans="1:16" ht="51">
      <c r="A3169" s="127" t="s">
        <v>620</v>
      </c>
      <c r="B3169" s="127"/>
      <c r="C3169" s="128" t="s">
        <v>714</v>
      </c>
      <c r="D3169" s="122">
        <v>42923</v>
      </c>
      <c r="E3169" s="123" t="s">
        <v>7730</v>
      </c>
      <c r="F3169" s="123" t="s">
        <v>3</v>
      </c>
      <c r="G3169" s="123">
        <v>1517247</v>
      </c>
      <c r="H3169" s="127"/>
      <c r="I3169" s="131" t="s">
        <v>7731</v>
      </c>
      <c r="J3169" s="127"/>
      <c r="K3169" s="127"/>
      <c r="L3169" s="127"/>
      <c r="M3169" s="127"/>
      <c r="N3169" s="133">
        <v>0</v>
      </c>
      <c r="O3169" s="133">
        <v>415.95</v>
      </c>
      <c r="P3169" s="127" t="s">
        <v>1369</v>
      </c>
    </row>
    <row r="3170" spans="1:16" ht="51">
      <c r="A3170" s="127" t="s">
        <v>620</v>
      </c>
      <c r="B3170" s="127"/>
      <c r="C3170" s="128" t="s">
        <v>714</v>
      </c>
      <c r="D3170" s="122">
        <v>42923</v>
      </c>
      <c r="E3170" s="123" t="s">
        <v>7732</v>
      </c>
      <c r="F3170" s="123" t="s">
        <v>3</v>
      </c>
      <c r="G3170" s="123">
        <v>1517250</v>
      </c>
      <c r="H3170" s="127"/>
      <c r="I3170" s="131" t="s">
        <v>7733</v>
      </c>
      <c r="J3170" s="127"/>
      <c r="K3170" s="127"/>
      <c r="L3170" s="127"/>
      <c r="M3170" s="127"/>
      <c r="N3170" s="133">
        <v>0</v>
      </c>
      <c r="O3170" s="133">
        <v>6950.01</v>
      </c>
      <c r="P3170" s="127" t="s">
        <v>1369</v>
      </c>
    </row>
    <row r="3171" spans="1:16" ht="51">
      <c r="A3171" s="127" t="s">
        <v>620</v>
      </c>
      <c r="B3171" s="127"/>
      <c r="C3171" s="128" t="s">
        <v>714</v>
      </c>
      <c r="D3171" s="122">
        <v>42923</v>
      </c>
      <c r="E3171" s="123" t="s">
        <v>7734</v>
      </c>
      <c r="F3171" s="123" t="s">
        <v>3</v>
      </c>
      <c r="G3171" s="123">
        <v>1517258</v>
      </c>
      <c r="H3171" s="127"/>
      <c r="I3171" s="131" t="s">
        <v>7735</v>
      </c>
      <c r="J3171" s="127"/>
      <c r="K3171" s="127"/>
      <c r="L3171" s="127"/>
      <c r="M3171" s="127"/>
      <c r="N3171" s="133">
        <v>0</v>
      </c>
      <c r="O3171" s="133">
        <v>1368</v>
      </c>
      <c r="P3171" s="127" t="s">
        <v>1369</v>
      </c>
    </row>
    <row r="3172" spans="1:16" ht="51">
      <c r="A3172" s="127" t="s">
        <v>620</v>
      </c>
      <c r="B3172" s="127"/>
      <c r="C3172" s="128" t="s">
        <v>714</v>
      </c>
      <c r="D3172" s="122">
        <v>42923</v>
      </c>
      <c r="E3172" s="123" t="s">
        <v>7736</v>
      </c>
      <c r="F3172" s="123" t="s">
        <v>3</v>
      </c>
      <c r="G3172" s="123">
        <v>1517321</v>
      </c>
      <c r="H3172" s="127"/>
      <c r="I3172" s="131" t="s">
        <v>7737</v>
      </c>
      <c r="J3172" s="127"/>
      <c r="K3172" s="127"/>
      <c r="L3172" s="127"/>
      <c r="M3172" s="127"/>
      <c r="N3172" s="133">
        <v>0</v>
      </c>
      <c r="O3172" s="133">
        <v>9619.5</v>
      </c>
      <c r="P3172" s="127" t="s">
        <v>1369</v>
      </c>
    </row>
    <row r="3173" spans="1:16" ht="51">
      <c r="A3173" s="127" t="s">
        <v>620</v>
      </c>
      <c r="B3173" s="127"/>
      <c r="C3173" s="128" t="s">
        <v>714</v>
      </c>
      <c r="D3173" s="122">
        <v>42923</v>
      </c>
      <c r="E3173" s="123" t="s">
        <v>7738</v>
      </c>
      <c r="F3173" s="123" t="s">
        <v>3</v>
      </c>
      <c r="G3173" s="123">
        <v>1517350</v>
      </c>
      <c r="H3173" s="127"/>
      <c r="I3173" s="131" t="s">
        <v>7739</v>
      </c>
      <c r="J3173" s="127"/>
      <c r="K3173" s="127"/>
      <c r="L3173" s="127"/>
      <c r="M3173" s="127"/>
      <c r="N3173" s="133">
        <v>0</v>
      </c>
      <c r="O3173" s="133">
        <v>1520.32</v>
      </c>
      <c r="P3173" s="127" t="s">
        <v>1369</v>
      </c>
    </row>
    <row r="3174" spans="1:16" ht="38.25">
      <c r="A3174" s="127">
        <v>526</v>
      </c>
      <c r="B3174" s="127"/>
      <c r="C3174" s="128" t="s">
        <v>847</v>
      </c>
      <c r="D3174" s="122">
        <v>42923</v>
      </c>
      <c r="E3174" s="123" t="s">
        <v>7740</v>
      </c>
      <c r="F3174" s="123" t="s">
        <v>3</v>
      </c>
      <c r="G3174" s="123">
        <v>1517362</v>
      </c>
      <c r="H3174" s="127"/>
      <c r="I3174" s="131" t="s">
        <v>7741</v>
      </c>
      <c r="J3174" s="127"/>
      <c r="K3174" s="127"/>
      <c r="L3174" s="127"/>
      <c r="M3174" s="127"/>
      <c r="N3174" s="133">
        <v>0</v>
      </c>
      <c r="O3174" s="133">
        <v>195</v>
      </c>
      <c r="P3174" s="127" t="s">
        <v>1369</v>
      </c>
    </row>
    <row r="3175" spans="1:16" ht="51">
      <c r="A3175" s="127">
        <v>70</v>
      </c>
      <c r="B3175" s="127"/>
      <c r="C3175" s="128" t="s">
        <v>706</v>
      </c>
      <c r="D3175" s="122">
        <v>42923</v>
      </c>
      <c r="E3175" s="123" t="s">
        <v>7742</v>
      </c>
      <c r="F3175" s="123" t="s">
        <v>3</v>
      </c>
      <c r="G3175" s="123">
        <v>1517472</v>
      </c>
      <c r="H3175" s="127"/>
      <c r="I3175" s="131" t="s">
        <v>7743</v>
      </c>
      <c r="J3175" s="127"/>
      <c r="K3175" s="127"/>
      <c r="L3175" s="127"/>
      <c r="M3175" s="127"/>
      <c r="N3175" s="133">
        <v>0</v>
      </c>
      <c r="O3175" s="133">
        <v>101</v>
      </c>
      <c r="P3175" s="127" t="s">
        <v>1369</v>
      </c>
    </row>
    <row r="3176" spans="1:16" ht="51">
      <c r="A3176" s="127" t="s">
        <v>627</v>
      </c>
      <c r="B3176" s="127"/>
      <c r="C3176" s="128" t="s">
        <v>1235</v>
      </c>
      <c r="D3176" s="122">
        <v>42926</v>
      </c>
      <c r="E3176" s="123" t="s">
        <v>7744</v>
      </c>
      <c r="F3176" s="123" t="s">
        <v>3</v>
      </c>
      <c r="G3176" s="123">
        <v>1517682</v>
      </c>
      <c r="H3176" s="127"/>
      <c r="I3176" s="131" t="s">
        <v>7745</v>
      </c>
      <c r="J3176" s="127"/>
      <c r="K3176" s="127"/>
      <c r="L3176" s="127"/>
      <c r="M3176" s="127"/>
      <c r="N3176" s="133">
        <v>0</v>
      </c>
      <c r="O3176" s="133">
        <v>2818.03</v>
      </c>
      <c r="P3176" s="127" t="s">
        <v>1369</v>
      </c>
    </row>
    <row r="3177" spans="1:16" ht="51">
      <c r="A3177" s="127">
        <v>86</v>
      </c>
      <c r="B3177" s="127"/>
      <c r="C3177" s="128" t="s">
        <v>711</v>
      </c>
      <c r="D3177" s="122">
        <v>42926</v>
      </c>
      <c r="E3177" s="123" t="s">
        <v>7746</v>
      </c>
      <c r="F3177" s="123" t="s">
        <v>3</v>
      </c>
      <c r="G3177" s="123">
        <v>1517685</v>
      </c>
      <c r="H3177" s="127"/>
      <c r="I3177" s="131" t="s">
        <v>7747</v>
      </c>
      <c r="J3177" s="127"/>
      <c r="K3177" s="127"/>
      <c r="L3177" s="127"/>
      <c r="M3177" s="127"/>
      <c r="N3177" s="133">
        <v>0</v>
      </c>
      <c r="O3177" s="133">
        <v>604.68000000000006</v>
      </c>
      <c r="P3177" s="127" t="s">
        <v>1369</v>
      </c>
    </row>
    <row r="3178" spans="1:16" ht="38.25">
      <c r="A3178" s="127">
        <v>15</v>
      </c>
      <c r="B3178" s="127"/>
      <c r="C3178" s="128" t="s">
        <v>692</v>
      </c>
      <c r="D3178" s="122">
        <v>42926</v>
      </c>
      <c r="E3178" s="123" t="s">
        <v>7748</v>
      </c>
      <c r="F3178" s="123" t="s">
        <v>3</v>
      </c>
      <c r="G3178" s="123">
        <v>1517702</v>
      </c>
      <c r="H3178" s="127"/>
      <c r="I3178" s="131" t="s">
        <v>7749</v>
      </c>
      <c r="J3178" s="127"/>
      <c r="K3178" s="127"/>
      <c r="L3178" s="127"/>
      <c r="M3178" s="127"/>
      <c r="N3178" s="133">
        <v>0</v>
      </c>
      <c r="O3178" s="133">
        <v>1400</v>
      </c>
      <c r="P3178" s="127" t="s">
        <v>1369</v>
      </c>
    </row>
    <row r="3179" spans="1:16" ht="51">
      <c r="A3179" s="127">
        <v>254</v>
      </c>
      <c r="B3179" s="127"/>
      <c r="C3179" s="128" t="s">
        <v>780</v>
      </c>
      <c r="D3179" s="122">
        <v>42926</v>
      </c>
      <c r="E3179" s="123" t="s">
        <v>7750</v>
      </c>
      <c r="F3179" s="123" t="s">
        <v>3</v>
      </c>
      <c r="G3179" s="123">
        <v>1517703</v>
      </c>
      <c r="H3179" s="127"/>
      <c r="I3179" s="131" t="s">
        <v>7751</v>
      </c>
      <c r="J3179" s="127"/>
      <c r="K3179" s="127"/>
      <c r="L3179" s="127"/>
      <c r="M3179" s="127"/>
      <c r="N3179" s="133">
        <v>0</v>
      </c>
      <c r="O3179" s="133">
        <v>490</v>
      </c>
      <c r="P3179" s="127" t="s">
        <v>1369</v>
      </c>
    </row>
    <row r="3180" spans="1:16" ht="38.25">
      <c r="A3180" s="127">
        <v>15</v>
      </c>
      <c r="B3180" s="127"/>
      <c r="C3180" s="128" t="s">
        <v>692</v>
      </c>
      <c r="D3180" s="122">
        <v>42926</v>
      </c>
      <c r="E3180" s="123" t="s">
        <v>7752</v>
      </c>
      <c r="F3180" s="123" t="s">
        <v>3</v>
      </c>
      <c r="G3180" s="123">
        <v>1517705</v>
      </c>
      <c r="H3180" s="127"/>
      <c r="I3180" s="131" t="s">
        <v>7753</v>
      </c>
      <c r="J3180" s="127"/>
      <c r="K3180" s="127"/>
      <c r="L3180" s="127"/>
      <c r="M3180" s="127"/>
      <c r="N3180" s="133">
        <v>0</v>
      </c>
      <c r="O3180" s="133">
        <v>90</v>
      </c>
      <c r="P3180" s="127" t="s">
        <v>1369</v>
      </c>
    </row>
    <row r="3181" spans="1:16" ht="38.25">
      <c r="A3181" s="127">
        <v>15</v>
      </c>
      <c r="B3181" s="127"/>
      <c r="C3181" s="128" t="s">
        <v>692</v>
      </c>
      <c r="D3181" s="122">
        <v>42926</v>
      </c>
      <c r="E3181" s="123" t="s">
        <v>7754</v>
      </c>
      <c r="F3181" s="123" t="s">
        <v>3</v>
      </c>
      <c r="G3181" s="123">
        <v>1517709</v>
      </c>
      <c r="H3181" s="127"/>
      <c r="I3181" s="131" t="s">
        <v>7755</v>
      </c>
      <c r="J3181" s="127"/>
      <c r="K3181" s="127"/>
      <c r="L3181" s="127"/>
      <c r="M3181" s="127"/>
      <c r="N3181" s="133">
        <v>0</v>
      </c>
      <c r="O3181" s="133">
        <v>797</v>
      </c>
      <c r="P3181" s="127" t="s">
        <v>1369</v>
      </c>
    </row>
    <row r="3182" spans="1:16" ht="38.25">
      <c r="A3182" s="127">
        <v>15</v>
      </c>
      <c r="B3182" s="127"/>
      <c r="C3182" s="128" t="s">
        <v>692</v>
      </c>
      <c r="D3182" s="122">
        <v>42926</v>
      </c>
      <c r="E3182" s="123" t="s">
        <v>7756</v>
      </c>
      <c r="F3182" s="123" t="s">
        <v>3</v>
      </c>
      <c r="G3182" s="123">
        <v>1517711</v>
      </c>
      <c r="H3182" s="127"/>
      <c r="I3182" s="131" t="s">
        <v>7757</v>
      </c>
      <c r="J3182" s="127"/>
      <c r="K3182" s="127"/>
      <c r="L3182" s="127"/>
      <c r="M3182" s="127"/>
      <c r="N3182" s="133">
        <v>0</v>
      </c>
      <c r="O3182" s="133">
        <v>588</v>
      </c>
      <c r="P3182" s="127" t="s">
        <v>1369</v>
      </c>
    </row>
    <row r="3183" spans="1:16" ht="63.75">
      <c r="A3183" s="127">
        <v>222</v>
      </c>
      <c r="B3183" s="127"/>
      <c r="C3183" s="128" t="s">
        <v>765</v>
      </c>
      <c r="D3183" s="122">
        <v>42926</v>
      </c>
      <c r="E3183" s="123" t="s">
        <v>7758</v>
      </c>
      <c r="F3183" s="123" t="s">
        <v>3</v>
      </c>
      <c r="G3183" s="123">
        <v>1517731</v>
      </c>
      <c r="H3183" s="127"/>
      <c r="I3183" s="131" t="s">
        <v>7759</v>
      </c>
      <c r="J3183" s="127"/>
      <c r="K3183" s="127"/>
      <c r="L3183" s="127"/>
      <c r="M3183" s="127"/>
      <c r="N3183" s="133">
        <v>0</v>
      </c>
      <c r="O3183" s="133">
        <v>14427.5</v>
      </c>
      <c r="P3183" s="127" t="s">
        <v>1369</v>
      </c>
    </row>
    <row r="3184" spans="1:16" ht="89.25">
      <c r="A3184" s="127">
        <v>587</v>
      </c>
      <c r="B3184" s="127"/>
      <c r="C3184" s="128" t="s">
        <v>859</v>
      </c>
      <c r="D3184" s="122">
        <v>42926</v>
      </c>
      <c r="E3184" s="123" t="s">
        <v>7760</v>
      </c>
      <c r="F3184" s="123" t="s">
        <v>3</v>
      </c>
      <c r="G3184" s="123">
        <v>1517733</v>
      </c>
      <c r="H3184" s="127"/>
      <c r="I3184" s="131" t="s">
        <v>7761</v>
      </c>
      <c r="J3184" s="127"/>
      <c r="K3184" s="127"/>
      <c r="L3184" s="127"/>
      <c r="M3184" s="127"/>
      <c r="N3184" s="133">
        <v>0</v>
      </c>
      <c r="O3184" s="133">
        <v>300</v>
      </c>
      <c r="P3184" s="127" t="s">
        <v>1369</v>
      </c>
    </row>
    <row r="3185" spans="1:16" ht="51">
      <c r="A3185" s="127">
        <v>249</v>
      </c>
      <c r="B3185" s="127"/>
      <c r="C3185" s="128" t="s">
        <v>776</v>
      </c>
      <c r="D3185" s="122">
        <v>42926</v>
      </c>
      <c r="E3185" s="123" t="s">
        <v>7762</v>
      </c>
      <c r="F3185" s="123" t="s">
        <v>3</v>
      </c>
      <c r="G3185" s="123">
        <v>1517617</v>
      </c>
      <c r="H3185" s="127"/>
      <c r="I3185" s="131" t="s">
        <v>7763</v>
      </c>
      <c r="J3185" s="127"/>
      <c r="K3185" s="127"/>
      <c r="L3185" s="127"/>
      <c r="M3185" s="127"/>
      <c r="N3185" s="133">
        <v>0</v>
      </c>
      <c r="O3185" s="133">
        <v>837.2</v>
      </c>
      <c r="P3185" s="127" t="s">
        <v>1369</v>
      </c>
    </row>
    <row r="3186" spans="1:16" ht="51">
      <c r="A3186" s="127">
        <v>20</v>
      </c>
      <c r="B3186" s="127"/>
      <c r="C3186" s="128" t="s">
        <v>694</v>
      </c>
      <c r="D3186" s="122">
        <v>42926</v>
      </c>
      <c r="E3186" s="123" t="s">
        <v>7764</v>
      </c>
      <c r="F3186" s="123" t="s">
        <v>3</v>
      </c>
      <c r="G3186" s="123">
        <v>1517806</v>
      </c>
      <c r="H3186" s="127"/>
      <c r="I3186" s="131" t="s">
        <v>7765</v>
      </c>
      <c r="J3186" s="127"/>
      <c r="K3186" s="127"/>
      <c r="L3186" s="127"/>
      <c r="M3186" s="127"/>
      <c r="N3186" s="133">
        <v>0</v>
      </c>
      <c r="O3186" s="133">
        <v>59.52</v>
      </c>
      <c r="P3186" s="127" t="s">
        <v>1369</v>
      </c>
    </row>
    <row r="3187" spans="1:16" ht="51">
      <c r="A3187" s="127">
        <v>20</v>
      </c>
      <c r="B3187" s="127"/>
      <c r="C3187" s="128" t="s">
        <v>694</v>
      </c>
      <c r="D3187" s="122">
        <v>42926</v>
      </c>
      <c r="E3187" s="123" t="s">
        <v>7766</v>
      </c>
      <c r="F3187" s="123" t="s">
        <v>3</v>
      </c>
      <c r="G3187" s="123">
        <v>1517807</v>
      </c>
      <c r="H3187" s="127"/>
      <c r="I3187" s="131" t="s">
        <v>7765</v>
      </c>
      <c r="J3187" s="127"/>
      <c r="K3187" s="127"/>
      <c r="L3187" s="127"/>
      <c r="M3187" s="127"/>
      <c r="N3187" s="133">
        <v>0</v>
      </c>
      <c r="O3187" s="133">
        <v>53.76</v>
      </c>
      <c r="P3187" s="127" t="s">
        <v>1369</v>
      </c>
    </row>
    <row r="3188" spans="1:16" ht="51">
      <c r="A3188" s="127">
        <v>20</v>
      </c>
      <c r="B3188" s="127"/>
      <c r="C3188" s="128" t="s">
        <v>694</v>
      </c>
      <c r="D3188" s="122">
        <v>42926</v>
      </c>
      <c r="E3188" s="123" t="s">
        <v>7767</v>
      </c>
      <c r="F3188" s="123" t="s">
        <v>3</v>
      </c>
      <c r="G3188" s="123">
        <v>1517808</v>
      </c>
      <c r="H3188" s="127"/>
      <c r="I3188" s="131" t="s">
        <v>7765</v>
      </c>
      <c r="J3188" s="127"/>
      <c r="K3188" s="127"/>
      <c r="L3188" s="127"/>
      <c r="M3188" s="127"/>
      <c r="N3188" s="133">
        <v>0</v>
      </c>
      <c r="O3188" s="133">
        <v>57.6</v>
      </c>
      <c r="P3188" s="127" t="s">
        <v>1369</v>
      </c>
    </row>
    <row r="3189" spans="1:16" ht="51">
      <c r="A3189" s="127">
        <v>20</v>
      </c>
      <c r="B3189" s="127"/>
      <c r="C3189" s="128" t="s">
        <v>694</v>
      </c>
      <c r="D3189" s="122">
        <v>42926</v>
      </c>
      <c r="E3189" s="123" t="s">
        <v>7768</v>
      </c>
      <c r="F3189" s="123" t="s">
        <v>3</v>
      </c>
      <c r="G3189" s="123">
        <v>1517809</v>
      </c>
      <c r="H3189" s="127"/>
      <c r="I3189" s="131" t="s">
        <v>7765</v>
      </c>
      <c r="J3189" s="127"/>
      <c r="K3189" s="127"/>
      <c r="L3189" s="127"/>
      <c r="M3189" s="127"/>
      <c r="N3189" s="133">
        <v>0</v>
      </c>
      <c r="O3189" s="133">
        <v>59.56</v>
      </c>
      <c r="P3189" s="127" t="s">
        <v>1369</v>
      </c>
    </row>
    <row r="3190" spans="1:16" ht="51">
      <c r="A3190" s="127">
        <v>20</v>
      </c>
      <c r="B3190" s="127"/>
      <c r="C3190" s="128" t="s">
        <v>694</v>
      </c>
      <c r="D3190" s="122">
        <v>42926</v>
      </c>
      <c r="E3190" s="123" t="s">
        <v>7769</v>
      </c>
      <c r="F3190" s="123" t="s">
        <v>3</v>
      </c>
      <c r="G3190" s="123">
        <v>1517810</v>
      </c>
      <c r="H3190" s="127"/>
      <c r="I3190" s="131" t="s">
        <v>7765</v>
      </c>
      <c r="J3190" s="127"/>
      <c r="K3190" s="127"/>
      <c r="L3190" s="127"/>
      <c r="M3190" s="127"/>
      <c r="N3190" s="133">
        <v>0</v>
      </c>
      <c r="O3190" s="133">
        <v>59.52</v>
      </c>
      <c r="P3190" s="127" t="s">
        <v>1369</v>
      </c>
    </row>
    <row r="3191" spans="1:16" ht="51">
      <c r="A3191" s="127" t="s">
        <v>620</v>
      </c>
      <c r="B3191" s="127"/>
      <c r="C3191" s="128" t="s">
        <v>714</v>
      </c>
      <c r="D3191" s="122">
        <v>42926</v>
      </c>
      <c r="E3191" s="123" t="s">
        <v>7770</v>
      </c>
      <c r="F3191" s="123" t="s">
        <v>3</v>
      </c>
      <c r="G3191" s="123">
        <v>1517829</v>
      </c>
      <c r="H3191" s="127"/>
      <c r="I3191" s="131" t="s">
        <v>7719</v>
      </c>
      <c r="J3191" s="127"/>
      <c r="K3191" s="127"/>
      <c r="L3191" s="127"/>
      <c r="M3191" s="127"/>
      <c r="N3191" s="133">
        <v>0</v>
      </c>
      <c r="O3191" s="133">
        <v>458</v>
      </c>
      <c r="P3191" s="127" t="s">
        <v>1369</v>
      </c>
    </row>
    <row r="3192" spans="1:16" ht="51">
      <c r="A3192" s="127" t="s">
        <v>620</v>
      </c>
      <c r="B3192" s="127"/>
      <c r="C3192" s="128" t="s">
        <v>714</v>
      </c>
      <c r="D3192" s="122">
        <v>42926</v>
      </c>
      <c r="E3192" s="123" t="s">
        <v>7771</v>
      </c>
      <c r="F3192" s="123" t="s">
        <v>3</v>
      </c>
      <c r="G3192" s="123">
        <v>1517831</v>
      </c>
      <c r="H3192" s="127"/>
      <c r="I3192" s="131" t="s">
        <v>7719</v>
      </c>
      <c r="J3192" s="127"/>
      <c r="K3192" s="127"/>
      <c r="L3192" s="127"/>
      <c r="M3192" s="127"/>
      <c r="N3192" s="133">
        <v>0</v>
      </c>
      <c r="O3192" s="133">
        <v>507</v>
      </c>
      <c r="P3192" s="127" t="s">
        <v>1369</v>
      </c>
    </row>
    <row r="3193" spans="1:16" ht="51">
      <c r="A3193" s="127" t="s">
        <v>620</v>
      </c>
      <c r="B3193" s="127"/>
      <c r="C3193" s="128" t="s">
        <v>714</v>
      </c>
      <c r="D3193" s="122">
        <v>42926</v>
      </c>
      <c r="E3193" s="123" t="s">
        <v>7772</v>
      </c>
      <c r="F3193" s="123" t="s">
        <v>3</v>
      </c>
      <c r="G3193" s="123">
        <v>1517833</v>
      </c>
      <c r="H3193" s="127"/>
      <c r="I3193" s="131" t="s">
        <v>7719</v>
      </c>
      <c r="J3193" s="127"/>
      <c r="K3193" s="127"/>
      <c r="L3193" s="127"/>
      <c r="M3193" s="127"/>
      <c r="N3193" s="133">
        <v>0</v>
      </c>
      <c r="O3193" s="133">
        <v>507</v>
      </c>
      <c r="P3193" s="127" t="s">
        <v>1369</v>
      </c>
    </row>
    <row r="3194" spans="1:16" ht="51">
      <c r="A3194" s="127">
        <v>15</v>
      </c>
      <c r="B3194" s="127"/>
      <c r="C3194" s="128" t="s">
        <v>692</v>
      </c>
      <c r="D3194" s="122">
        <v>42926</v>
      </c>
      <c r="E3194" s="123" t="s">
        <v>7773</v>
      </c>
      <c r="F3194" s="123" t="s">
        <v>3</v>
      </c>
      <c r="G3194" s="123">
        <v>1517851</v>
      </c>
      <c r="H3194" s="127"/>
      <c r="I3194" s="131" t="s">
        <v>7774</v>
      </c>
      <c r="J3194" s="127"/>
      <c r="K3194" s="127"/>
      <c r="L3194" s="127"/>
      <c r="M3194" s="127"/>
      <c r="N3194" s="133">
        <v>0</v>
      </c>
      <c r="O3194" s="133">
        <v>820</v>
      </c>
      <c r="P3194" s="127" t="s">
        <v>1369</v>
      </c>
    </row>
    <row r="3195" spans="1:16" ht="63.75">
      <c r="A3195" s="127">
        <v>201</v>
      </c>
      <c r="B3195" s="127"/>
      <c r="C3195" s="128" t="s">
        <v>757</v>
      </c>
      <c r="D3195" s="122">
        <v>42926</v>
      </c>
      <c r="E3195" s="123" t="s">
        <v>7775</v>
      </c>
      <c r="F3195" s="123" t="s">
        <v>3</v>
      </c>
      <c r="G3195" s="123">
        <v>1517856</v>
      </c>
      <c r="H3195" s="127"/>
      <c r="I3195" s="131" t="s">
        <v>7776</v>
      </c>
      <c r="J3195" s="127"/>
      <c r="K3195" s="127"/>
      <c r="L3195" s="127"/>
      <c r="M3195" s="127"/>
      <c r="N3195" s="133">
        <v>0</v>
      </c>
      <c r="O3195" s="133">
        <v>18.740000000000002</v>
      </c>
      <c r="P3195" s="127" t="s">
        <v>14401</v>
      </c>
    </row>
    <row r="3196" spans="1:16" ht="38.25">
      <c r="A3196" s="127">
        <v>342</v>
      </c>
      <c r="B3196" s="127"/>
      <c r="C3196" s="128" t="s">
        <v>817</v>
      </c>
      <c r="D3196" s="122">
        <v>42926</v>
      </c>
      <c r="E3196" s="123" t="s">
        <v>7777</v>
      </c>
      <c r="F3196" s="123" t="s">
        <v>3</v>
      </c>
      <c r="G3196" s="123">
        <v>1517904</v>
      </c>
      <c r="H3196" s="127"/>
      <c r="I3196" s="131" t="s">
        <v>7778</v>
      </c>
      <c r="J3196" s="127"/>
      <c r="K3196" s="127"/>
      <c r="L3196" s="127"/>
      <c r="M3196" s="127"/>
      <c r="N3196" s="133">
        <v>0</v>
      </c>
      <c r="O3196" s="133">
        <v>15.43</v>
      </c>
      <c r="P3196" s="127" t="s">
        <v>1369</v>
      </c>
    </row>
    <row r="3197" spans="1:16" ht="38.25">
      <c r="A3197" s="127">
        <v>70</v>
      </c>
      <c r="B3197" s="127"/>
      <c r="C3197" s="128" t="s">
        <v>706</v>
      </c>
      <c r="D3197" s="122">
        <v>42926</v>
      </c>
      <c r="E3197" s="123" t="s">
        <v>7779</v>
      </c>
      <c r="F3197" s="123" t="s">
        <v>3</v>
      </c>
      <c r="G3197" s="123">
        <v>1517914</v>
      </c>
      <c r="H3197" s="127"/>
      <c r="I3197" s="131" t="s">
        <v>7780</v>
      </c>
      <c r="J3197" s="127"/>
      <c r="K3197" s="127"/>
      <c r="L3197" s="127"/>
      <c r="M3197" s="127"/>
      <c r="N3197" s="133">
        <v>0</v>
      </c>
      <c r="O3197" s="133">
        <v>4709</v>
      </c>
      <c r="P3197" s="127" t="s">
        <v>1369</v>
      </c>
    </row>
    <row r="3198" spans="1:16" ht="51">
      <c r="A3198" s="127" t="s">
        <v>620</v>
      </c>
      <c r="B3198" s="127"/>
      <c r="C3198" s="128" t="s">
        <v>714</v>
      </c>
      <c r="D3198" s="122">
        <v>42926</v>
      </c>
      <c r="E3198" s="123" t="s">
        <v>7781</v>
      </c>
      <c r="F3198" s="123" t="s">
        <v>3</v>
      </c>
      <c r="G3198" s="123">
        <v>1517934</v>
      </c>
      <c r="H3198" s="127"/>
      <c r="I3198" s="131" t="s">
        <v>7782</v>
      </c>
      <c r="J3198" s="127"/>
      <c r="K3198" s="127"/>
      <c r="L3198" s="127"/>
      <c r="M3198" s="127"/>
      <c r="N3198" s="133">
        <v>0</v>
      </c>
      <c r="O3198" s="133">
        <v>672.87</v>
      </c>
      <c r="P3198" s="127" t="s">
        <v>1369</v>
      </c>
    </row>
    <row r="3199" spans="1:16" ht="51">
      <c r="A3199" s="127">
        <v>212</v>
      </c>
      <c r="B3199" s="127"/>
      <c r="C3199" s="128" t="s">
        <v>762</v>
      </c>
      <c r="D3199" s="122">
        <v>42927</v>
      </c>
      <c r="E3199" s="123" t="s">
        <v>7783</v>
      </c>
      <c r="F3199" s="123" t="s">
        <v>3</v>
      </c>
      <c r="G3199" s="123">
        <v>1518116</v>
      </c>
      <c r="H3199" s="127"/>
      <c r="I3199" s="131" t="s">
        <v>7784</v>
      </c>
      <c r="J3199" s="127"/>
      <c r="K3199" s="127"/>
      <c r="L3199" s="127"/>
      <c r="M3199" s="127"/>
      <c r="N3199" s="133">
        <v>0</v>
      </c>
      <c r="O3199" s="133">
        <v>290</v>
      </c>
      <c r="P3199" s="127" t="s">
        <v>1369</v>
      </c>
    </row>
    <row r="3200" spans="1:16" ht="51">
      <c r="A3200" s="127">
        <v>10</v>
      </c>
      <c r="B3200" s="127"/>
      <c r="C3200" s="128" t="s">
        <v>691</v>
      </c>
      <c r="D3200" s="122">
        <v>42927</v>
      </c>
      <c r="E3200" s="123" t="s">
        <v>7785</v>
      </c>
      <c r="F3200" s="123" t="s">
        <v>3</v>
      </c>
      <c r="G3200" s="123">
        <v>1518121</v>
      </c>
      <c r="H3200" s="127"/>
      <c r="I3200" s="131" t="s">
        <v>7786</v>
      </c>
      <c r="J3200" s="127"/>
      <c r="K3200" s="127"/>
      <c r="L3200" s="127"/>
      <c r="M3200" s="127"/>
      <c r="N3200" s="133">
        <v>0</v>
      </c>
      <c r="O3200" s="133">
        <v>13439.78</v>
      </c>
      <c r="P3200" s="127" t="s">
        <v>1369</v>
      </c>
    </row>
    <row r="3201" spans="1:16" ht="51">
      <c r="A3201" s="127" t="s">
        <v>627</v>
      </c>
      <c r="B3201" s="127"/>
      <c r="C3201" s="128" t="s">
        <v>1235</v>
      </c>
      <c r="D3201" s="122">
        <v>42927</v>
      </c>
      <c r="E3201" s="123" t="s">
        <v>7787</v>
      </c>
      <c r="F3201" s="123" t="s">
        <v>3</v>
      </c>
      <c r="G3201" s="123">
        <v>1518194</v>
      </c>
      <c r="H3201" s="127"/>
      <c r="I3201" s="131" t="s">
        <v>7788</v>
      </c>
      <c r="J3201" s="127"/>
      <c r="K3201" s="127"/>
      <c r="L3201" s="127"/>
      <c r="M3201" s="127"/>
      <c r="N3201" s="133">
        <v>0</v>
      </c>
      <c r="O3201" s="133">
        <v>199834.13</v>
      </c>
      <c r="P3201" s="127" t="s">
        <v>1369</v>
      </c>
    </row>
    <row r="3202" spans="1:16" ht="51">
      <c r="A3202" s="127">
        <v>169</v>
      </c>
      <c r="B3202" s="127"/>
      <c r="C3202" s="128" t="s">
        <v>750</v>
      </c>
      <c r="D3202" s="122">
        <v>42927</v>
      </c>
      <c r="E3202" s="123" t="s">
        <v>7789</v>
      </c>
      <c r="F3202" s="123" t="s">
        <v>3</v>
      </c>
      <c r="G3202" s="123">
        <v>1518221</v>
      </c>
      <c r="H3202" s="127"/>
      <c r="I3202" s="131" t="s">
        <v>7790</v>
      </c>
      <c r="J3202" s="127"/>
      <c r="K3202" s="127"/>
      <c r="L3202" s="127"/>
      <c r="M3202" s="127"/>
      <c r="N3202" s="133">
        <v>0</v>
      </c>
      <c r="O3202" s="133">
        <v>12396.970000000001</v>
      </c>
      <c r="P3202" s="127" t="s">
        <v>1369</v>
      </c>
    </row>
    <row r="3203" spans="1:16" ht="51">
      <c r="A3203" s="127" t="s">
        <v>620</v>
      </c>
      <c r="B3203" s="127"/>
      <c r="C3203" s="128" t="s">
        <v>714</v>
      </c>
      <c r="D3203" s="122">
        <v>42927</v>
      </c>
      <c r="E3203" s="123" t="s">
        <v>7791</v>
      </c>
      <c r="F3203" s="123" t="s">
        <v>3</v>
      </c>
      <c r="G3203" s="123">
        <v>1518222</v>
      </c>
      <c r="H3203" s="127"/>
      <c r="I3203" s="131" t="s">
        <v>7792</v>
      </c>
      <c r="J3203" s="127"/>
      <c r="K3203" s="127"/>
      <c r="L3203" s="127"/>
      <c r="M3203" s="127"/>
      <c r="N3203" s="133">
        <v>0</v>
      </c>
      <c r="O3203" s="133">
        <v>6281.21</v>
      </c>
      <c r="P3203" s="127" t="s">
        <v>1369</v>
      </c>
    </row>
    <row r="3204" spans="1:16" ht="51">
      <c r="A3204" s="127">
        <v>46</v>
      </c>
      <c r="B3204" s="127"/>
      <c r="C3204" s="128" t="s">
        <v>699</v>
      </c>
      <c r="D3204" s="122">
        <v>42927</v>
      </c>
      <c r="E3204" s="123" t="s">
        <v>7793</v>
      </c>
      <c r="F3204" s="123" t="s">
        <v>3</v>
      </c>
      <c r="G3204" s="123">
        <v>1518224</v>
      </c>
      <c r="H3204" s="127"/>
      <c r="I3204" s="131" t="s">
        <v>7794</v>
      </c>
      <c r="J3204" s="127"/>
      <c r="K3204" s="127"/>
      <c r="L3204" s="127"/>
      <c r="M3204" s="127"/>
      <c r="N3204" s="133">
        <v>0</v>
      </c>
      <c r="O3204" s="133">
        <v>1096.9100000000001</v>
      </c>
      <c r="P3204" s="127" t="s">
        <v>1369</v>
      </c>
    </row>
    <row r="3205" spans="1:16" ht="51">
      <c r="A3205" s="127" t="s">
        <v>620</v>
      </c>
      <c r="B3205" s="127"/>
      <c r="C3205" s="128" t="s">
        <v>714</v>
      </c>
      <c r="D3205" s="122">
        <v>42927</v>
      </c>
      <c r="E3205" s="123" t="s">
        <v>7795</v>
      </c>
      <c r="F3205" s="123" t="s">
        <v>3</v>
      </c>
      <c r="G3205" s="123">
        <v>1518225</v>
      </c>
      <c r="H3205" s="127"/>
      <c r="I3205" s="131" t="s">
        <v>7796</v>
      </c>
      <c r="J3205" s="127"/>
      <c r="K3205" s="127"/>
      <c r="L3205" s="127"/>
      <c r="M3205" s="127"/>
      <c r="N3205" s="133">
        <v>0</v>
      </c>
      <c r="O3205" s="133">
        <v>15214.32</v>
      </c>
      <c r="P3205" s="127" t="s">
        <v>1369</v>
      </c>
    </row>
    <row r="3206" spans="1:16" ht="51">
      <c r="A3206" s="127">
        <v>70</v>
      </c>
      <c r="B3206" s="127"/>
      <c r="C3206" s="128" t="s">
        <v>706</v>
      </c>
      <c r="D3206" s="122">
        <v>42927</v>
      </c>
      <c r="E3206" s="123" t="s">
        <v>7797</v>
      </c>
      <c r="F3206" s="123" t="s">
        <v>3</v>
      </c>
      <c r="G3206" s="123">
        <v>1518147</v>
      </c>
      <c r="H3206" s="127"/>
      <c r="I3206" s="131" t="s">
        <v>7798</v>
      </c>
      <c r="J3206" s="127"/>
      <c r="K3206" s="127"/>
      <c r="L3206" s="127"/>
      <c r="M3206" s="127"/>
      <c r="N3206" s="133">
        <v>0</v>
      </c>
      <c r="O3206" s="133">
        <v>9.7000000000000011</v>
      </c>
      <c r="P3206" s="127" t="s">
        <v>1369</v>
      </c>
    </row>
    <row r="3207" spans="1:16" ht="51">
      <c r="A3207" s="127">
        <v>15</v>
      </c>
      <c r="B3207" s="127"/>
      <c r="C3207" s="128" t="s">
        <v>692</v>
      </c>
      <c r="D3207" s="122">
        <v>42927</v>
      </c>
      <c r="E3207" s="123" t="s">
        <v>7799</v>
      </c>
      <c r="F3207" s="123" t="s">
        <v>3</v>
      </c>
      <c r="G3207" s="123">
        <v>1518272</v>
      </c>
      <c r="H3207" s="127"/>
      <c r="I3207" s="131" t="s">
        <v>7800</v>
      </c>
      <c r="J3207" s="127"/>
      <c r="K3207" s="127"/>
      <c r="L3207" s="127"/>
      <c r="M3207" s="127"/>
      <c r="N3207" s="133">
        <v>0</v>
      </c>
      <c r="O3207" s="133">
        <v>167.69</v>
      </c>
      <c r="P3207" s="127" t="s">
        <v>1369</v>
      </c>
    </row>
    <row r="3208" spans="1:16" ht="51">
      <c r="A3208" s="127" t="s">
        <v>620</v>
      </c>
      <c r="B3208" s="127"/>
      <c r="C3208" s="128" t="s">
        <v>714</v>
      </c>
      <c r="D3208" s="122">
        <v>42927</v>
      </c>
      <c r="E3208" s="123" t="s">
        <v>7801</v>
      </c>
      <c r="F3208" s="123" t="s">
        <v>3</v>
      </c>
      <c r="G3208" s="123">
        <v>1518279</v>
      </c>
      <c r="H3208" s="127"/>
      <c r="I3208" s="131" t="s">
        <v>7802</v>
      </c>
      <c r="J3208" s="127"/>
      <c r="K3208" s="127"/>
      <c r="L3208" s="127"/>
      <c r="M3208" s="127"/>
      <c r="N3208" s="133">
        <v>0</v>
      </c>
      <c r="O3208" s="133">
        <v>11525.67</v>
      </c>
      <c r="P3208" s="127" t="s">
        <v>1369</v>
      </c>
    </row>
    <row r="3209" spans="1:16" ht="51">
      <c r="A3209" s="127" t="s">
        <v>620</v>
      </c>
      <c r="B3209" s="127"/>
      <c r="C3209" s="128" t="s">
        <v>714</v>
      </c>
      <c r="D3209" s="122">
        <v>42927</v>
      </c>
      <c r="E3209" s="123" t="s">
        <v>7803</v>
      </c>
      <c r="F3209" s="123" t="s">
        <v>3</v>
      </c>
      <c r="G3209" s="123">
        <v>1518302</v>
      </c>
      <c r="H3209" s="127"/>
      <c r="I3209" s="131" t="s">
        <v>7804</v>
      </c>
      <c r="J3209" s="127"/>
      <c r="K3209" s="127"/>
      <c r="L3209" s="127"/>
      <c r="M3209" s="127"/>
      <c r="N3209" s="133">
        <v>0</v>
      </c>
      <c r="O3209" s="133">
        <v>567</v>
      </c>
      <c r="P3209" s="127" t="s">
        <v>1369</v>
      </c>
    </row>
    <row r="3210" spans="1:16" ht="51">
      <c r="A3210" s="127" t="s">
        <v>620</v>
      </c>
      <c r="B3210" s="127"/>
      <c r="C3210" s="128" t="s">
        <v>714</v>
      </c>
      <c r="D3210" s="122">
        <v>42927</v>
      </c>
      <c r="E3210" s="123" t="s">
        <v>7805</v>
      </c>
      <c r="F3210" s="123" t="s">
        <v>3</v>
      </c>
      <c r="G3210" s="123">
        <v>1518317</v>
      </c>
      <c r="H3210" s="127"/>
      <c r="I3210" s="131" t="s">
        <v>7806</v>
      </c>
      <c r="J3210" s="127"/>
      <c r="K3210" s="127"/>
      <c r="L3210" s="127"/>
      <c r="M3210" s="127"/>
      <c r="N3210" s="133">
        <v>0</v>
      </c>
      <c r="O3210" s="133">
        <v>3227.81</v>
      </c>
      <c r="P3210" s="127" t="s">
        <v>1369</v>
      </c>
    </row>
    <row r="3211" spans="1:16" ht="51">
      <c r="A3211" s="127">
        <v>66</v>
      </c>
      <c r="B3211" s="127"/>
      <c r="C3211" s="128" t="s">
        <v>705</v>
      </c>
      <c r="D3211" s="122">
        <v>42927</v>
      </c>
      <c r="E3211" s="123" t="s">
        <v>7807</v>
      </c>
      <c r="F3211" s="123" t="s">
        <v>3</v>
      </c>
      <c r="G3211" s="123">
        <v>1518318</v>
      </c>
      <c r="H3211" s="127"/>
      <c r="I3211" s="131" t="s">
        <v>7808</v>
      </c>
      <c r="J3211" s="127"/>
      <c r="K3211" s="127"/>
      <c r="L3211" s="127"/>
      <c r="M3211" s="127"/>
      <c r="N3211" s="133">
        <v>0</v>
      </c>
      <c r="O3211" s="133">
        <v>18.830000000000002</v>
      </c>
      <c r="P3211" s="127" t="s">
        <v>1369</v>
      </c>
    </row>
    <row r="3212" spans="1:16" ht="38.25">
      <c r="A3212" s="127">
        <v>70</v>
      </c>
      <c r="B3212" s="127"/>
      <c r="C3212" s="128" t="s">
        <v>706</v>
      </c>
      <c r="D3212" s="122">
        <v>42927</v>
      </c>
      <c r="E3212" s="123" t="s">
        <v>7809</v>
      </c>
      <c r="F3212" s="123" t="s">
        <v>3</v>
      </c>
      <c r="G3212" s="123">
        <v>1518330</v>
      </c>
      <c r="H3212" s="127"/>
      <c r="I3212" s="131" t="s">
        <v>7810</v>
      </c>
      <c r="J3212" s="127"/>
      <c r="K3212" s="127"/>
      <c r="L3212" s="127"/>
      <c r="M3212" s="127"/>
      <c r="N3212" s="133">
        <v>0</v>
      </c>
      <c r="O3212" s="133">
        <v>183</v>
      </c>
      <c r="P3212" s="127" t="s">
        <v>14401</v>
      </c>
    </row>
    <row r="3213" spans="1:16" ht="51">
      <c r="A3213" s="127">
        <v>15</v>
      </c>
      <c r="B3213" s="127"/>
      <c r="C3213" s="128" t="s">
        <v>692</v>
      </c>
      <c r="D3213" s="122">
        <v>42927</v>
      </c>
      <c r="E3213" s="123" t="s">
        <v>7811</v>
      </c>
      <c r="F3213" s="123" t="s">
        <v>3</v>
      </c>
      <c r="G3213" s="123">
        <v>1518350</v>
      </c>
      <c r="H3213" s="127"/>
      <c r="I3213" s="131" t="s">
        <v>7812</v>
      </c>
      <c r="J3213" s="127"/>
      <c r="K3213" s="127"/>
      <c r="L3213" s="127"/>
      <c r="M3213" s="127"/>
      <c r="N3213" s="133">
        <v>0</v>
      </c>
      <c r="O3213" s="133">
        <v>116.71000000000001</v>
      </c>
      <c r="P3213" s="127" t="s">
        <v>1369</v>
      </c>
    </row>
    <row r="3214" spans="1:16" ht="38.25">
      <c r="A3214" s="127">
        <v>35</v>
      </c>
      <c r="B3214" s="127"/>
      <c r="C3214" s="128" t="s">
        <v>697</v>
      </c>
      <c r="D3214" s="122">
        <v>42927</v>
      </c>
      <c r="E3214" s="123" t="s">
        <v>7813</v>
      </c>
      <c r="F3214" s="123" t="s">
        <v>3</v>
      </c>
      <c r="G3214" s="123">
        <v>1518368</v>
      </c>
      <c r="H3214" s="127"/>
      <c r="I3214" s="131" t="s">
        <v>2449</v>
      </c>
      <c r="J3214" s="127"/>
      <c r="K3214" s="127"/>
      <c r="L3214" s="127"/>
      <c r="M3214" s="127"/>
      <c r="N3214" s="133">
        <v>0</v>
      </c>
      <c r="O3214" s="133">
        <v>1200</v>
      </c>
      <c r="P3214" s="127" t="s">
        <v>1369</v>
      </c>
    </row>
    <row r="3215" spans="1:16" ht="51">
      <c r="A3215" s="127">
        <v>86</v>
      </c>
      <c r="B3215" s="127"/>
      <c r="C3215" s="128" t="s">
        <v>711</v>
      </c>
      <c r="D3215" s="122">
        <v>42928</v>
      </c>
      <c r="E3215" s="123" t="s">
        <v>7814</v>
      </c>
      <c r="F3215" s="123" t="s">
        <v>3</v>
      </c>
      <c r="G3215" s="123">
        <v>1518537</v>
      </c>
      <c r="H3215" s="127"/>
      <c r="I3215" s="131" t="s">
        <v>7815</v>
      </c>
      <c r="J3215" s="127"/>
      <c r="K3215" s="127"/>
      <c r="L3215" s="127"/>
      <c r="M3215" s="127"/>
      <c r="N3215" s="133">
        <v>0</v>
      </c>
      <c r="O3215" s="133">
        <v>350000</v>
      </c>
      <c r="P3215" s="127" t="s">
        <v>1369</v>
      </c>
    </row>
    <row r="3216" spans="1:16" ht="38.25">
      <c r="A3216" s="127">
        <v>254</v>
      </c>
      <c r="B3216" s="127"/>
      <c r="C3216" s="128" t="s">
        <v>780</v>
      </c>
      <c r="D3216" s="122">
        <v>42928</v>
      </c>
      <c r="E3216" s="123" t="s">
        <v>7816</v>
      </c>
      <c r="F3216" s="123" t="s">
        <v>3</v>
      </c>
      <c r="G3216" s="123">
        <v>1518623</v>
      </c>
      <c r="H3216" s="127"/>
      <c r="I3216" s="131" t="s">
        <v>7817</v>
      </c>
      <c r="J3216" s="127"/>
      <c r="K3216" s="127"/>
      <c r="L3216" s="127"/>
      <c r="M3216" s="127"/>
      <c r="N3216" s="133">
        <v>0</v>
      </c>
      <c r="O3216" s="133">
        <v>395.5</v>
      </c>
      <c r="P3216" s="127" t="s">
        <v>1369</v>
      </c>
    </row>
    <row r="3217" spans="1:16" ht="51">
      <c r="A3217" s="127">
        <v>86</v>
      </c>
      <c r="B3217" s="127"/>
      <c r="C3217" s="128" t="s">
        <v>711</v>
      </c>
      <c r="D3217" s="122">
        <v>42928</v>
      </c>
      <c r="E3217" s="123" t="s">
        <v>7818</v>
      </c>
      <c r="F3217" s="123" t="s">
        <v>3</v>
      </c>
      <c r="G3217" s="123">
        <v>1518671</v>
      </c>
      <c r="H3217" s="127"/>
      <c r="I3217" s="131" t="s">
        <v>7819</v>
      </c>
      <c r="J3217" s="127"/>
      <c r="K3217" s="127"/>
      <c r="L3217" s="127"/>
      <c r="M3217" s="127"/>
      <c r="N3217" s="133">
        <v>0</v>
      </c>
      <c r="O3217" s="133">
        <v>450</v>
      </c>
      <c r="P3217" s="127" t="s">
        <v>1369</v>
      </c>
    </row>
    <row r="3218" spans="1:16" ht="63.75">
      <c r="A3218" s="127" t="s">
        <v>620</v>
      </c>
      <c r="B3218" s="127"/>
      <c r="C3218" s="128" t="s">
        <v>714</v>
      </c>
      <c r="D3218" s="122">
        <v>42928</v>
      </c>
      <c r="E3218" s="123" t="s">
        <v>7820</v>
      </c>
      <c r="F3218" s="123" t="s">
        <v>3</v>
      </c>
      <c r="G3218" s="123">
        <v>1518692</v>
      </c>
      <c r="H3218" s="127"/>
      <c r="I3218" s="131" t="s">
        <v>7821</v>
      </c>
      <c r="J3218" s="127"/>
      <c r="K3218" s="127"/>
      <c r="L3218" s="127"/>
      <c r="M3218" s="127"/>
      <c r="N3218" s="133">
        <v>0</v>
      </c>
      <c r="O3218" s="133">
        <v>8514.39</v>
      </c>
      <c r="P3218" s="127" t="s">
        <v>1369</v>
      </c>
    </row>
    <row r="3219" spans="1:16" ht="51">
      <c r="A3219" s="127" t="s">
        <v>620</v>
      </c>
      <c r="B3219" s="127"/>
      <c r="C3219" s="128" t="s">
        <v>714</v>
      </c>
      <c r="D3219" s="122">
        <v>42928</v>
      </c>
      <c r="E3219" s="123" t="s">
        <v>7822</v>
      </c>
      <c r="F3219" s="123" t="s">
        <v>3</v>
      </c>
      <c r="G3219" s="123">
        <v>1518488</v>
      </c>
      <c r="H3219" s="127"/>
      <c r="I3219" s="131" t="s">
        <v>7823</v>
      </c>
      <c r="J3219" s="127"/>
      <c r="K3219" s="127"/>
      <c r="L3219" s="127"/>
      <c r="M3219" s="127"/>
      <c r="N3219" s="133">
        <v>0</v>
      </c>
      <c r="O3219" s="133">
        <v>9897.01</v>
      </c>
      <c r="P3219" s="127" t="s">
        <v>1369</v>
      </c>
    </row>
    <row r="3220" spans="1:16" ht="51">
      <c r="A3220" s="127" t="s">
        <v>620</v>
      </c>
      <c r="B3220" s="127"/>
      <c r="C3220" s="128" t="s">
        <v>714</v>
      </c>
      <c r="D3220" s="122">
        <v>42928</v>
      </c>
      <c r="E3220" s="123" t="s">
        <v>7824</v>
      </c>
      <c r="F3220" s="123" t="s">
        <v>3</v>
      </c>
      <c r="G3220" s="123">
        <v>1518534</v>
      </c>
      <c r="H3220" s="127"/>
      <c r="I3220" s="131" t="s">
        <v>7825</v>
      </c>
      <c r="J3220" s="127"/>
      <c r="K3220" s="127"/>
      <c r="L3220" s="127"/>
      <c r="M3220" s="127"/>
      <c r="N3220" s="133">
        <v>0</v>
      </c>
      <c r="O3220" s="133">
        <v>500</v>
      </c>
      <c r="P3220" s="127" t="s">
        <v>1369</v>
      </c>
    </row>
    <row r="3221" spans="1:16" ht="38.25">
      <c r="A3221" s="127">
        <v>15</v>
      </c>
      <c r="B3221" s="127"/>
      <c r="C3221" s="128" t="s">
        <v>692</v>
      </c>
      <c r="D3221" s="122">
        <v>42928</v>
      </c>
      <c r="E3221" s="123" t="s">
        <v>7826</v>
      </c>
      <c r="F3221" s="123" t="s">
        <v>3</v>
      </c>
      <c r="G3221" s="123">
        <v>1518620</v>
      </c>
      <c r="H3221" s="127"/>
      <c r="I3221" s="131" t="s">
        <v>7827</v>
      </c>
      <c r="J3221" s="127"/>
      <c r="K3221" s="127"/>
      <c r="L3221" s="127"/>
      <c r="M3221" s="127"/>
      <c r="N3221" s="133">
        <v>0</v>
      </c>
      <c r="O3221" s="133">
        <v>143.25</v>
      </c>
      <c r="P3221" s="127" t="s">
        <v>1369</v>
      </c>
    </row>
    <row r="3222" spans="1:16" ht="38.25">
      <c r="A3222" s="127">
        <v>15</v>
      </c>
      <c r="B3222" s="127"/>
      <c r="C3222" s="128" t="s">
        <v>692</v>
      </c>
      <c r="D3222" s="122">
        <v>42928</v>
      </c>
      <c r="E3222" s="123" t="s">
        <v>7828</v>
      </c>
      <c r="F3222" s="123" t="s">
        <v>3</v>
      </c>
      <c r="G3222" s="123">
        <v>1518622</v>
      </c>
      <c r="H3222" s="127"/>
      <c r="I3222" s="131" t="s">
        <v>7829</v>
      </c>
      <c r="J3222" s="127"/>
      <c r="K3222" s="127"/>
      <c r="L3222" s="127"/>
      <c r="M3222" s="127"/>
      <c r="N3222" s="133">
        <v>0</v>
      </c>
      <c r="O3222" s="133">
        <v>8.120000000000001</v>
      </c>
      <c r="P3222" s="127" t="s">
        <v>1369</v>
      </c>
    </row>
    <row r="3223" spans="1:16" ht="51">
      <c r="A3223" s="127">
        <v>342</v>
      </c>
      <c r="B3223" s="127"/>
      <c r="C3223" s="128" t="s">
        <v>817</v>
      </c>
      <c r="D3223" s="122">
        <v>42928</v>
      </c>
      <c r="E3223" s="123" t="s">
        <v>7830</v>
      </c>
      <c r="F3223" s="123" t="s">
        <v>3</v>
      </c>
      <c r="G3223" s="123">
        <v>1518643</v>
      </c>
      <c r="H3223" s="127"/>
      <c r="I3223" s="131" t="s">
        <v>7831</v>
      </c>
      <c r="J3223" s="127"/>
      <c r="K3223" s="127"/>
      <c r="L3223" s="127"/>
      <c r="M3223" s="127"/>
      <c r="N3223" s="133">
        <v>0</v>
      </c>
      <c r="O3223" s="133">
        <v>17.600000000000001</v>
      </c>
      <c r="P3223" s="127" t="s">
        <v>1369</v>
      </c>
    </row>
    <row r="3224" spans="1:16" ht="63.75">
      <c r="A3224" s="127" t="s">
        <v>620</v>
      </c>
      <c r="B3224" s="127"/>
      <c r="C3224" s="128" t="s">
        <v>714</v>
      </c>
      <c r="D3224" s="122">
        <v>42928</v>
      </c>
      <c r="E3224" s="123" t="s">
        <v>7832</v>
      </c>
      <c r="F3224" s="123" t="s">
        <v>3</v>
      </c>
      <c r="G3224" s="123">
        <v>1518675</v>
      </c>
      <c r="H3224" s="127"/>
      <c r="I3224" s="131" t="s">
        <v>7833</v>
      </c>
      <c r="J3224" s="127"/>
      <c r="K3224" s="127"/>
      <c r="L3224" s="127"/>
      <c r="M3224" s="127"/>
      <c r="N3224" s="133">
        <v>0</v>
      </c>
      <c r="O3224" s="133">
        <v>1850</v>
      </c>
      <c r="P3224" s="127" t="s">
        <v>1369</v>
      </c>
    </row>
    <row r="3225" spans="1:16" ht="51">
      <c r="A3225" s="127">
        <v>47</v>
      </c>
      <c r="B3225" s="127"/>
      <c r="C3225" s="128" t="s">
        <v>700</v>
      </c>
      <c r="D3225" s="122">
        <v>42928</v>
      </c>
      <c r="E3225" s="123" t="s">
        <v>7834</v>
      </c>
      <c r="F3225" s="123" t="s">
        <v>3</v>
      </c>
      <c r="G3225" s="123">
        <v>1518682</v>
      </c>
      <c r="H3225" s="127"/>
      <c r="I3225" s="131" t="s">
        <v>7835</v>
      </c>
      <c r="J3225" s="127"/>
      <c r="K3225" s="127"/>
      <c r="L3225" s="127"/>
      <c r="M3225" s="127"/>
      <c r="N3225" s="133">
        <v>0</v>
      </c>
      <c r="O3225" s="133">
        <v>400</v>
      </c>
      <c r="P3225" s="127" t="s">
        <v>1369</v>
      </c>
    </row>
    <row r="3226" spans="1:16" ht="51">
      <c r="A3226" s="127" t="s">
        <v>620</v>
      </c>
      <c r="B3226" s="127"/>
      <c r="C3226" s="128" t="s">
        <v>714</v>
      </c>
      <c r="D3226" s="122">
        <v>42928</v>
      </c>
      <c r="E3226" s="123" t="s">
        <v>7836</v>
      </c>
      <c r="F3226" s="123" t="s">
        <v>3</v>
      </c>
      <c r="G3226" s="123">
        <v>1518684</v>
      </c>
      <c r="H3226" s="127"/>
      <c r="I3226" s="131" t="s">
        <v>7837</v>
      </c>
      <c r="J3226" s="127"/>
      <c r="K3226" s="127"/>
      <c r="L3226" s="127"/>
      <c r="M3226" s="127"/>
      <c r="N3226" s="133">
        <v>0</v>
      </c>
      <c r="O3226" s="133">
        <v>4169</v>
      </c>
      <c r="P3226" s="127" t="s">
        <v>1369</v>
      </c>
    </row>
    <row r="3227" spans="1:16" ht="38.25">
      <c r="A3227" s="127">
        <v>130</v>
      </c>
      <c r="B3227" s="127"/>
      <c r="C3227" s="128" t="s">
        <v>728</v>
      </c>
      <c r="D3227" s="122">
        <v>42928</v>
      </c>
      <c r="E3227" s="123" t="s">
        <v>7838</v>
      </c>
      <c r="F3227" s="123" t="s">
        <v>3</v>
      </c>
      <c r="G3227" s="123">
        <v>1518704</v>
      </c>
      <c r="H3227" s="127"/>
      <c r="I3227" s="131" t="s">
        <v>7839</v>
      </c>
      <c r="J3227" s="127"/>
      <c r="K3227" s="127"/>
      <c r="L3227" s="127"/>
      <c r="M3227" s="127"/>
      <c r="N3227" s="133">
        <v>0</v>
      </c>
      <c r="O3227" s="133">
        <v>12</v>
      </c>
      <c r="P3227" s="127" t="s">
        <v>1369</v>
      </c>
    </row>
    <row r="3228" spans="1:16" ht="38.25">
      <c r="A3228" s="127">
        <v>130</v>
      </c>
      <c r="B3228" s="127"/>
      <c r="C3228" s="128" t="s">
        <v>728</v>
      </c>
      <c r="D3228" s="122">
        <v>42928</v>
      </c>
      <c r="E3228" s="123" t="s">
        <v>7840</v>
      </c>
      <c r="F3228" s="123" t="s">
        <v>3</v>
      </c>
      <c r="G3228" s="123">
        <v>1518705</v>
      </c>
      <c r="H3228" s="127"/>
      <c r="I3228" s="131" t="s">
        <v>7841</v>
      </c>
      <c r="J3228" s="127"/>
      <c r="K3228" s="127"/>
      <c r="L3228" s="127"/>
      <c r="M3228" s="127"/>
      <c r="N3228" s="133">
        <v>0</v>
      </c>
      <c r="O3228" s="133">
        <v>170</v>
      </c>
      <c r="P3228" s="127" t="s">
        <v>1369</v>
      </c>
    </row>
    <row r="3229" spans="1:16" ht="51">
      <c r="A3229" s="127" t="s">
        <v>620</v>
      </c>
      <c r="B3229" s="127"/>
      <c r="C3229" s="128" t="s">
        <v>714</v>
      </c>
      <c r="D3229" s="122">
        <v>42928</v>
      </c>
      <c r="E3229" s="123" t="s">
        <v>7842</v>
      </c>
      <c r="F3229" s="123" t="s">
        <v>3</v>
      </c>
      <c r="G3229" s="123">
        <v>1518709</v>
      </c>
      <c r="H3229" s="127"/>
      <c r="I3229" s="131" t="s">
        <v>7843</v>
      </c>
      <c r="J3229" s="127"/>
      <c r="K3229" s="127"/>
      <c r="L3229" s="127"/>
      <c r="M3229" s="127"/>
      <c r="N3229" s="133">
        <v>0</v>
      </c>
      <c r="O3229" s="133">
        <v>2954.52</v>
      </c>
      <c r="P3229" s="127" t="s">
        <v>1369</v>
      </c>
    </row>
    <row r="3230" spans="1:16" ht="38.25">
      <c r="A3230" s="127">
        <v>526</v>
      </c>
      <c r="B3230" s="127"/>
      <c r="C3230" s="128" t="s">
        <v>847</v>
      </c>
      <c r="D3230" s="122">
        <v>42928</v>
      </c>
      <c r="E3230" s="123" t="s">
        <v>7844</v>
      </c>
      <c r="F3230" s="123" t="s">
        <v>3</v>
      </c>
      <c r="G3230" s="123">
        <v>1518777</v>
      </c>
      <c r="H3230" s="127"/>
      <c r="I3230" s="131" t="s">
        <v>7845</v>
      </c>
      <c r="J3230" s="127"/>
      <c r="K3230" s="127"/>
      <c r="L3230" s="127"/>
      <c r="M3230" s="127"/>
      <c r="N3230" s="133">
        <v>0</v>
      </c>
      <c r="O3230" s="133">
        <v>21</v>
      </c>
      <c r="P3230" s="127" t="s">
        <v>1369</v>
      </c>
    </row>
    <row r="3231" spans="1:16" ht="51">
      <c r="A3231" s="127">
        <v>526</v>
      </c>
      <c r="B3231" s="127"/>
      <c r="C3231" s="128" t="s">
        <v>847</v>
      </c>
      <c r="D3231" s="122">
        <v>42928</v>
      </c>
      <c r="E3231" s="123" t="s">
        <v>7846</v>
      </c>
      <c r="F3231" s="123" t="s">
        <v>3</v>
      </c>
      <c r="G3231" s="123">
        <v>1518781</v>
      </c>
      <c r="H3231" s="127"/>
      <c r="I3231" s="131" t="s">
        <v>7847</v>
      </c>
      <c r="J3231" s="127"/>
      <c r="K3231" s="127"/>
      <c r="L3231" s="127"/>
      <c r="M3231" s="127"/>
      <c r="N3231" s="133">
        <v>0</v>
      </c>
      <c r="O3231" s="133">
        <v>21</v>
      </c>
      <c r="P3231" s="127" t="s">
        <v>1369</v>
      </c>
    </row>
    <row r="3232" spans="1:16" ht="51">
      <c r="A3232" s="127">
        <v>670</v>
      </c>
      <c r="B3232" s="127"/>
      <c r="C3232" s="128" t="s">
        <v>236</v>
      </c>
      <c r="D3232" s="122">
        <v>42928</v>
      </c>
      <c r="E3232" s="123" t="s">
        <v>7848</v>
      </c>
      <c r="F3232" s="123" t="s">
        <v>3</v>
      </c>
      <c r="G3232" s="123">
        <v>1518785</v>
      </c>
      <c r="H3232" s="127"/>
      <c r="I3232" s="131" t="s">
        <v>7849</v>
      </c>
      <c r="J3232" s="127"/>
      <c r="K3232" s="127"/>
      <c r="L3232" s="127"/>
      <c r="M3232" s="127"/>
      <c r="N3232" s="133">
        <v>0</v>
      </c>
      <c r="O3232" s="133">
        <v>240</v>
      </c>
      <c r="P3232" s="127" t="s">
        <v>1369</v>
      </c>
    </row>
    <row r="3233" spans="1:16" ht="51">
      <c r="A3233" s="127" t="s">
        <v>620</v>
      </c>
      <c r="B3233" s="127"/>
      <c r="C3233" s="128" t="s">
        <v>714</v>
      </c>
      <c r="D3233" s="122">
        <v>42928</v>
      </c>
      <c r="E3233" s="123" t="s">
        <v>7850</v>
      </c>
      <c r="F3233" s="123" t="s">
        <v>3</v>
      </c>
      <c r="G3233" s="123">
        <v>1518803</v>
      </c>
      <c r="H3233" s="127"/>
      <c r="I3233" s="131" t="s">
        <v>7851</v>
      </c>
      <c r="J3233" s="127"/>
      <c r="K3233" s="127"/>
      <c r="L3233" s="127"/>
      <c r="M3233" s="127"/>
      <c r="N3233" s="133">
        <v>0</v>
      </c>
      <c r="O3233" s="133">
        <v>86.100000000000009</v>
      </c>
      <c r="P3233" s="127" t="s">
        <v>1369</v>
      </c>
    </row>
    <row r="3234" spans="1:16" ht="38.25">
      <c r="A3234" s="127">
        <v>70</v>
      </c>
      <c r="B3234" s="127"/>
      <c r="C3234" s="128" t="s">
        <v>706</v>
      </c>
      <c r="D3234" s="122">
        <v>42928</v>
      </c>
      <c r="E3234" s="123" t="s">
        <v>7852</v>
      </c>
      <c r="F3234" s="123" t="s">
        <v>3</v>
      </c>
      <c r="G3234" s="123">
        <v>1518863</v>
      </c>
      <c r="H3234" s="127"/>
      <c r="I3234" s="131" t="s">
        <v>7853</v>
      </c>
      <c r="J3234" s="127"/>
      <c r="K3234" s="127"/>
      <c r="L3234" s="127"/>
      <c r="M3234" s="127"/>
      <c r="N3234" s="133">
        <v>0</v>
      </c>
      <c r="O3234" s="133">
        <v>121</v>
      </c>
      <c r="P3234" s="127" t="s">
        <v>1369</v>
      </c>
    </row>
    <row r="3235" spans="1:16" ht="51">
      <c r="A3235" s="127">
        <v>342</v>
      </c>
      <c r="B3235" s="127"/>
      <c r="C3235" s="128" t="s">
        <v>817</v>
      </c>
      <c r="D3235" s="122">
        <v>42929</v>
      </c>
      <c r="E3235" s="123" t="s">
        <v>7854</v>
      </c>
      <c r="F3235" s="123" t="s">
        <v>3</v>
      </c>
      <c r="G3235" s="123">
        <v>1518985</v>
      </c>
      <c r="H3235" s="127"/>
      <c r="I3235" s="131" t="s">
        <v>7855</v>
      </c>
      <c r="J3235" s="127"/>
      <c r="K3235" s="127"/>
      <c r="L3235" s="127"/>
      <c r="M3235" s="127"/>
      <c r="N3235" s="133">
        <v>0</v>
      </c>
      <c r="O3235" s="133">
        <v>185.9</v>
      </c>
      <c r="P3235" s="127" t="s">
        <v>1369</v>
      </c>
    </row>
    <row r="3236" spans="1:16" ht="51">
      <c r="A3236" s="127">
        <v>20</v>
      </c>
      <c r="B3236" s="127"/>
      <c r="C3236" s="128" t="s">
        <v>694</v>
      </c>
      <c r="D3236" s="122">
        <v>42929</v>
      </c>
      <c r="E3236" s="123" t="s">
        <v>7856</v>
      </c>
      <c r="F3236" s="123" t="s">
        <v>3</v>
      </c>
      <c r="G3236" s="123">
        <v>1519055</v>
      </c>
      <c r="H3236" s="127"/>
      <c r="I3236" s="131" t="s">
        <v>7857</v>
      </c>
      <c r="J3236" s="127"/>
      <c r="K3236" s="127"/>
      <c r="L3236" s="127"/>
      <c r="M3236" s="127"/>
      <c r="N3236" s="133">
        <v>0</v>
      </c>
      <c r="O3236" s="133">
        <v>877.54</v>
      </c>
      <c r="P3236" s="127" t="s">
        <v>14401</v>
      </c>
    </row>
    <row r="3237" spans="1:16" ht="51">
      <c r="A3237" s="127" t="s">
        <v>627</v>
      </c>
      <c r="B3237" s="127"/>
      <c r="C3237" s="128" t="s">
        <v>1235</v>
      </c>
      <c r="D3237" s="122">
        <v>42929</v>
      </c>
      <c r="E3237" s="123" t="s">
        <v>7858</v>
      </c>
      <c r="F3237" s="123" t="s">
        <v>3</v>
      </c>
      <c r="G3237" s="123">
        <v>1519066</v>
      </c>
      <c r="H3237" s="127"/>
      <c r="I3237" s="131" t="s">
        <v>7859</v>
      </c>
      <c r="J3237" s="127"/>
      <c r="K3237" s="127"/>
      <c r="L3237" s="127"/>
      <c r="M3237" s="127"/>
      <c r="N3237" s="133">
        <v>0</v>
      </c>
      <c r="O3237" s="133">
        <v>1432.33</v>
      </c>
      <c r="P3237" s="127" t="s">
        <v>1369</v>
      </c>
    </row>
    <row r="3238" spans="1:16" ht="63.75">
      <c r="A3238" s="127">
        <v>512</v>
      </c>
      <c r="B3238" s="127"/>
      <c r="C3238" s="128" t="s">
        <v>841</v>
      </c>
      <c r="D3238" s="122">
        <v>42929</v>
      </c>
      <c r="E3238" s="123" t="s">
        <v>7860</v>
      </c>
      <c r="F3238" s="123" t="s">
        <v>3</v>
      </c>
      <c r="G3238" s="123">
        <v>1519069</v>
      </c>
      <c r="H3238" s="127"/>
      <c r="I3238" s="131" t="s">
        <v>7861</v>
      </c>
      <c r="J3238" s="127"/>
      <c r="K3238" s="127"/>
      <c r="L3238" s="127"/>
      <c r="M3238" s="127"/>
      <c r="N3238" s="133">
        <v>0</v>
      </c>
      <c r="O3238" s="133">
        <v>993</v>
      </c>
      <c r="P3238" s="127" t="s">
        <v>1369</v>
      </c>
    </row>
    <row r="3239" spans="1:16" ht="63.75">
      <c r="A3239" s="127">
        <v>512</v>
      </c>
      <c r="B3239" s="127"/>
      <c r="C3239" s="128" t="s">
        <v>841</v>
      </c>
      <c r="D3239" s="122">
        <v>42929</v>
      </c>
      <c r="E3239" s="123" t="s">
        <v>7862</v>
      </c>
      <c r="F3239" s="123" t="s">
        <v>3</v>
      </c>
      <c r="G3239" s="123">
        <v>1519072</v>
      </c>
      <c r="H3239" s="127"/>
      <c r="I3239" s="131" t="s">
        <v>7863</v>
      </c>
      <c r="J3239" s="127"/>
      <c r="K3239" s="127"/>
      <c r="L3239" s="127"/>
      <c r="M3239" s="127"/>
      <c r="N3239" s="133">
        <v>0</v>
      </c>
      <c r="O3239" s="133">
        <v>20</v>
      </c>
      <c r="P3239" s="127" t="s">
        <v>1369</v>
      </c>
    </row>
    <row r="3240" spans="1:16" ht="63.75">
      <c r="A3240" s="127">
        <v>512</v>
      </c>
      <c r="B3240" s="127"/>
      <c r="C3240" s="128" t="s">
        <v>841</v>
      </c>
      <c r="D3240" s="122">
        <v>42929</v>
      </c>
      <c r="E3240" s="123" t="s">
        <v>7864</v>
      </c>
      <c r="F3240" s="123" t="s">
        <v>3</v>
      </c>
      <c r="G3240" s="123">
        <v>1519073</v>
      </c>
      <c r="H3240" s="127"/>
      <c r="I3240" s="131" t="s">
        <v>7865</v>
      </c>
      <c r="J3240" s="127"/>
      <c r="K3240" s="127"/>
      <c r="L3240" s="127"/>
      <c r="M3240" s="127"/>
      <c r="N3240" s="133">
        <v>0</v>
      </c>
      <c r="O3240" s="133">
        <v>612</v>
      </c>
      <c r="P3240" s="127" t="s">
        <v>1369</v>
      </c>
    </row>
    <row r="3241" spans="1:16" ht="51">
      <c r="A3241" s="127">
        <v>47</v>
      </c>
      <c r="B3241" s="127"/>
      <c r="C3241" s="128" t="s">
        <v>700</v>
      </c>
      <c r="D3241" s="122">
        <v>42929</v>
      </c>
      <c r="E3241" s="123" t="s">
        <v>7866</v>
      </c>
      <c r="F3241" s="123" t="s">
        <v>3</v>
      </c>
      <c r="G3241" s="123">
        <v>1519094</v>
      </c>
      <c r="H3241" s="127"/>
      <c r="I3241" s="131" t="s">
        <v>7867</v>
      </c>
      <c r="J3241" s="127"/>
      <c r="K3241" s="127"/>
      <c r="L3241" s="127"/>
      <c r="M3241" s="127"/>
      <c r="N3241" s="133">
        <v>0</v>
      </c>
      <c r="O3241" s="133">
        <v>232289.01</v>
      </c>
      <c r="P3241" s="127" t="s">
        <v>1369</v>
      </c>
    </row>
    <row r="3242" spans="1:16" ht="51">
      <c r="A3242" s="127">
        <v>47</v>
      </c>
      <c r="B3242" s="127"/>
      <c r="C3242" s="128" t="s">
        <v>700</v>
      </c>
      <c r="D3242" s="122">
        <v>42929</v>
      </c>
      <c r="E3242" s="123" t="s">
        <v>7868</v>
      </c>
      <c r="F3242" s="123" t="s">
        <v>3</v>
      </c>
      <c r="G3242" s="123">
        <v>1519095</v>
      </c>
      <c r="H3242" s="127"/>
      <c r="I3242" s="131" t="s">
        <v>7869</v>
      </c>
      <c r="J3242" s="127"/>
      <c r="K3242" s="127"/>
      <c r="L3242" s="127"/>
      <c r="M3242" s="127"/>
      <c r="N3242" s="133">
        <v>0</v>
      </c>
      <c r="O3242" s="133">
        <v>129.92000000000002</v>
      </c>
      <c r="P3242" s="127" t="s">
        <v>1369</v>
      </c>
    </row>
    <row r="3243" spans="1:16" ht="51">
      <c r="A3243" s="127">
        <v>47</v>
      </c>
      <c r="B3243" s="127"/>
      <c r="C3243" s="128" t="s">
        <v>700</v>
      </c>
      <c r="D3243" s="122">
        <v>42929</v>
      </c>
      <c r="E3243" s="123" t="s">
        <v>7870</v>
      </c>
      <c r="F3243" s="123" t="s">
        <v>3</v>
      </c>
      <c r="G3243" s="123">
        <v>1519096</v>
      </c>
      <c r="H3243" s="127"/>
      <c r="I3243" s="131" t="s">
        <v>7871</v>
      </c>
      <c r="J3243" s="127"/>
      <c r="K3243" s="127"/>
      <c r="L3243" s="127"/>
      <c r="M3243" s="127"/>
      <c r="N3243" s="133">
        <v>0</v>
      </c>
      <c r="O3243" s="133">
        <v>97736.62</v>
      </c>
      <c r="P3243" s="127" t="s">
        <v>1369</v>
      </c>
    </row>
    <row r="3244" spans="1:16" ht="51">
      <c r="A3244" s="127">
        <v>47</v>
      </c>
      <c r="B3244" s="127"/>
      <c r="C3244" s="128" t="s">
        <v>700</v>
      </c>
      <c r="D3244" s="122">
        <v>42929</v>
      </c>
      <c r="E3244" s="123" t="s">
        <v>7872</v>
      </c>
      <c r="F3244" s="123" t="s">
        <v>3</v>
      </c>
      <c r="G3244" s="123">
        <v>1519098</v>
      </c>
      <c r="H3244" s="127"/>
      <c r="I3244" s="131" t="s">
        <v>7873</v>
      </c>
      <c r="J3244" s="127"/>
      <c r="K3244" s="127"/>
      <c r="L3244" s="127"/>
      <c r="M3244" s="127"/>
      <c r="N3244" s="133">
        <v>0</v>
      </c>
      <c r="O3244" s="133">
        <v>412263.45</v>
      </c>
      <c r="P3244" s="127" t="s">
        <v>1369</v>
      </c>
    </row>
    <row r="3245" spans="1:16" ht="51">
      <c r="A3245" s="127">
        <v>47</v>
      </c>
      <c r="B3245" s="127"/>
      <c r="C3245" s="128" t="s">
        <v>700</v>
      </c>
      <c r="D3245" s="122">
        <v>42929</v>
      </c>
      <c r="E3245" s="123" t="s">
        <v>7874</v>
      </c>
      <c r="F3245" s="123" t="s">
        <v>3</v>
      </c>
      <c r="G3245" s="123">
        <v>1519100</v>
      </c>
      <c r="H3245" s="127"/>
      <c r="I3245" s="131" t="s">
        <v>7875</v>
      </c>
      <c r="J3245" s="127"/>
      <c r="K3245" s="127"/>
      <c r="L3245" s="127"/>
      <c r="M3245" s="127"/>
      <c r="N3245" s="133">
        <v>0</v>
      </c>
      <c r="O3245" s="133">
        <v>55226.89</v>
      </c>
      <c r="P3245" s="127" t="s">
        <v>1369</v>
      </c>
    </row>
    <row r="3246" spans="1:16" ht="51">
      <c r="A3246" s="127">
        <v>47</v>
      </c>
      <c r="B3246" s="127"/>
      <c r="C3246" s="128" t="s">
        <v>700</v>
      </c>
      <c r="D3246" s="122">
        <v>42929</v>
      </c>
      <c r="E3246" s="123" t="s">
        <v>7876</v>
      </c>
      <c r="F3246" s="123" t="s">
        <v>3</v>
      </c>
      <c r="G3246" s="123">
        <v>1519101</v>
      </c>
      <c r="H3246" s="127"/>
      <c r="I3246" s="131" t="s">
        <v>7877</v>
      </c>
      <c r="J3246" s="127"/>
      <c r="K3246" s="127"/>
      <c r="L3246" s="127"/>
      <c r="M3246" s="127"/>
      <c r="N3246" s="133">
        <v>0</v>
      </c>
      <c r="O3246" s="133">
        <v>40187.43</v>
      </c>
      <c r="P3246" s="127" t="s">
        <v>1369</v>
      </c>
    </row>
    <row r="3247" spans="1:16" ht="51">
      <c r="A3247" s="127">
        <v>47</v>
      </c>
      <c r="B3247" s="127"/>
      <c r="C3247" s="128" t="s">
        <v>700</v>
      </c>
      <c r="D3247" s="122">
        <v>42929</v>
      </c>
      <c r="E3247" s="123" t="s">
        <v>7878</v>
      </c>
      <c r="F3247" s="123" t="s">
        <v>3</v>
      </c>
      <c r="G3247" s="123">
        <v>1519102</v>
      </c>
      <c r="H3247" s="127"/>
      <c r="I3247" s="131" t="s">
        <v>7879</v>
      </c>
      <c r="J3247" s="127"/>
      <c r="K3247" s="127"/>
      <c r="L3247" s="127"/>
      <c r="M3247" s="127"/>
      <c r="N3247" s="133">
        <v>0</v>
      </c>
      <c r="O3247" s="133">
        <v>39356.57</v>
      </c>
      <c r="P3247" s="127" t="s">
        <v>1369</v>
      </c>
    </row>
    <row r="3248" spans="1:16" ht="51">
      <c r="A3248" s="127" t="s">
        <v>620</v>
      </c>
      <c r="B3248" s="127"/>
      <c r="C3248" s="128" t="s">
        <v>714</v>
      </c>
      <c r="D3248" s="122">
        <v>42929</v>
      </c>
      <c r="E3248" s="123" t="s">
        <v>7880</v>
      </c>
      <c r="F3248" s="123" t="s">
        <v>3</v>
      </c>
      <c r="G3248" s="123">
        <v>1518971</v>
      </c>
      <c r="H3248" s="127"/>
      <c r="I3248" s="131" t="s">
        <v>7881</v>
      </c>
      <c r="J3248" s="127"/>
      <c r="K3248" s="127"/>
      <c r="L3248" s="127"/>
      <c r="M3248" s="127"/>
      <c r="N3248" s="133">
        <v>0</v>
      </c>
      <c r="O3248" s="133">
        <v>0.6</v>
      </c>
      <c r="P3248" s="127" t="s">
        <v>1369</v>
      </c>
    </row>
    <row r="3249" spans="1:16" ht="51">
      <c r="A3249" s="127">
        <v>52</v>
      </c>
      <c r="B3249" s="127"/>
      <c r="C3249" s="128" t="s">
        <v>704</v>
      </c>
      <c r="D3249" s="122">
        <v>42929</v>
      </c>
      <c r="E3249" s="123" t="s">
        <v>7882</v>
      </c>
      <c r="F3249" s="123" t="s">
        <v>3</v>
      </c>
      <c r="G3249" s="123">
        <v>1518997</v>
      </c>
      <c r="H3249" s="127"/>
      <c r="I3249" s="131" t="s">
        <v>7883</v>
      </c>
      <c r="J3249" s="127"/>
      <c r="K3249" s="127"/>
      <c r="L3249" s="127"/>
      <c r="M3249" s="127"/>
      <c r="N3249" s="133">
        <v>0</v>
      </c>
      <c r="O3249" s="133">
        <v>1143</v>
      </c>
      <c r="P3249" s="127" t="s">
        <v>1369</v>
      </c>
    </row>
    <row r="3250" spans="1:16" ht="38.25">
      <c r="A3250" s="127">
        <v>15</v>
      </c>
      <c r="B3250" s="127"/>
      <c r="C3250" s="128" t="s">
        <v>692</v>
      </c>
      <c r="D3250" s="122">
        <v>42929</v>
      </c>
      <c r="E3250" s="123" t="s">
        <v>7884</v>
      </c>
      <c r="F3250" s="123" t="s">
        <v>3</v>
      </c>
      <c r="G3250" s="123">
        <v>1519004</v>
      </c>
      <c r="H3250" s="127"/>
      <c r="I3250" s="131" t="s">
        <v>7885</v>
      </c>
      <c r="J3250" s="127"/>
      <c r="K3250" s="127"/>
      <c r="L3250" s="127"/>
      <c r="M3250" s="127"/>
      <c r="N3250" s="133">
        <v>0</v>
      </c>
      <c r="O3250" s="133">
        <v>199.06</v>
      </c>
      <c r="P3250" s="127" t="s">
        <v>1369</v>
      </c>
    </row>
    <row r="3251" spans="1:16" ht="51">
      <c r="A3251" s="127">
        <v>15</v>
      </c>
      <c r="B3251" s="127"/>
      <c r="C3251" s="128" t="s">
        <v>692</v>
      </c>
      <c r="D3251" s="122">
        <v>42929</v>
      </c>
      <c r="E3251" s="123" t="s">
        <v>7886</v>
      </c>
      <c r="F3251" s="123" t="s">
        <v>3</v>
      </c>
      <c r="G3251" s="123">
        <v>1519006</v>
      </c>
      <c r="H3251" s="127"/>
      <c r="I3251" s="131" t="s">
        <v>7887</v>
      </c>
      <c r="J3251" s="127"/>
      <c r="K3251" s="127"/>
      <c r="L3251" s="127"/>
      <c r="M3251" s="127"/>
      <c r="N3251" s="133">
        <v>0</v>
      </c>
      <c r="O3251" s="133">
        <v>46.61</v>
      </c>
      <c r="P3251" s="127" t="s">
        <v>1369</v>
      </c>
    </row>
    <row r="3252" spans="1:16" ht="38.25">
      <c r="A3252" s="127">
        <v>15</v>
      </c>
      <c r="B3252" s="127"/>
      <c r="C3252" s="128" t="s">
        <v>692</v>
      </c>
      <c r="D3252" s="122">
        <v>42929</v>
      </c>
      <c r="E3252" s="123" t="s">
        <v>7888</v>
      </c>
      <c r="F3252" s="123" t="s">
        <v>3</v>
      </c>
      <c r="G3252" s="123">
        <v>1519007</v>
      </c>
      <c r="H3252" s="127"/>
      <c r="I3252" s="131" t="s">
        <v>7885</v>
      </c>
      <c r="J3252" s="127"/>
      <c r="K3252" s="127"/>
      <c r="L3252" s="127"/>
      <c r="M3252" s="127"/>
      <c r="N3252" s="133">
        <v>0</v>
      </c>
      <c r="O3252" s="133">
        <v>1302.58</v>
      </c>
      <c r="P3252" s="127" t="s">
        <v>1369</v>
      </c>
    </row>
    <row r="3253" spans="1:16" ht="51">
      <c r="A3253" s="127">
        <v>15</v>
      </c>
      <c r="B3253" s="127"/>
      <c r="C3253" s="128" t="s">
        <v>692</v>
      </c>
      <c r="D3253" s="122">
        <v>42929</v>
      </c>
      <c r="E3253" s="123" t="s">
        <v>7889</v>
      </c>
      <c r="F3253" s="123" t="s">
        <v>3</v>
      </c>
      <c r="G3253" s="123">
        <v>1519009</v>
      </c>
      <c r="H3253" s="127"/>
      <c r="I3253" s="131" t="s">
        <v>7890</v>
      </c>
      <c r="J3253" s="127"/>
      <c r="K3253" s="127"/>
      <c r="L3253" s="127"/>
      <c r="M3253" s="127"/>
      <c r="N3253" s="133">
        <v>0</v>
      </c>
      <c r="O3253" s="133">
        <v>6.25</v>
      </c>
      <c r="P3253" s="127" t="s">
        <v>1369</v>
      </c>
    </row>
    <row r="3254" spans="1:16" ht="38.25">
      <c r="A3254" s="127">
        <v>15</v>
      </c>
      <c r="B3254" s="127"/>
      <c r="C3254" s="128" t="s">
        <v>692</v>
      </c>
      <c r="D3254" s="122">
        <v>42929</v>
      </c>
      <c r="E3254" s="123" t="s">
        <v>7891</v>
      </c>
      <c r="F3254" s="123" t="s">
        <v>3</v>
      </c>
      <c r="G3254" s="123">
        <v>1519010</v>
      </c>
      <c r="H3254" s="127"/>
      <c r="I3254" s="131" t="s">
        <v>7892</v>
      </c>
      <c r="J3254" s="127"/>
      <c r="K3254" s="127"/>
      <c r="L3254" s="127"/>
      <c r="M3254" s="127"/>
      <c r="N3254" s="133">
        <v>0</v>
      </c>
      <c r="O3254" s="133">
        <v>0.02</v>
      </c>
      <c r="P3254" s="127" t="s">
        <v>1369</v>
      </c>
    </row>
    <row r="3255" spans="1:16" ht="38.25">
      <c r="A3255" s="127">
        <v>15</v>
      </c>
      <c r="B3255" s="127"/>
      <c r="C3255" s="128" t="s">
        <v>692</v>
      </c>
      <c r="D3255" s="122">
        <v>42929</v>
      </c>
      <c r="E3255" s="123" t="s">
        <v>7893</v>
      </c>
      <c r="F3255" s="123" t="s">
        <v>3</v>
      </c>
      <c r="G3255" s="123">
        <v>1519011</v>
      </c>
      <c r="H3255" s="127"/>
      <c r="I3255" s="131" t="s">
        <v>7892</v>
      </c>
      <c r="J3255" s="127"/>
      <c r="K3255" s="127"/>
      <c r="L3255" s="127"/>
      <c r="M3255" s="127"/>
      <c r="N3255" s="133">
        <v>0</v>
      </c>
      <c r="O3255" s="133">
        <v>4.1399999999999997</v>
      </c>
      <c r="P3255" s="127" t="s">
        <v>1369</v>
      </c>
    </row>
    <row r="3256" spans="1:16" ht="51">
      <c r="A3256" s="127">
        <v>15</v>
      </c>
      <c r="B3256" s="127"/>
      <c r="C3256" s="128" t="s">
        <v>692</v>
      </c>
      <c r="D3256" s="122">
        <v>42929</v>
      </c>
      <c r="E3256" s="123" t="s">
        <v>7894</v>
      </c>
      <c r="F3256" s="123" t="s">
        <v>3</v>
      </c>
      <c r="G3256" s="123">
        <v>1519071</v>
      </c>
      <c r="H3256" s="127"/>
      <c r="I3256" s="131" t="s">
        <v>7895</v>
      </c>
      <c r="J3256" s="127"/>
      <c r="K3256" s="127"/>
      <c r="L3256" s="127"/>
      <c r="M3256" s="127"/>
      <c r="N3256" s="133">
        <v>0</v>
      </c>
      <c r="O3256" s="133">
        <v>9.14</v>
      </c>
      <c r="P3256" s="127" t="s">
        <v>1369</v>
      </c>
    </row>
    <row r="3257" spans="1:16" ht="51">
      <c r="A3257" s="127">
        <v>15</v>
      </c>
      <c r="B3257" s="127"/>
      <c r="C3257" s="128" t="s">
        <v>692</v>
      </c>
      <c r="D3257" s="122">
        <v>42929</v>
      </c>
      <c r="E3257" s="123" t="s">
        <v>7896</v>
      </c>
      <c r="F3257" s="123" t="s">
        <v>3</v>
      </c>
      <c r="G3257" s="123">
        <v>1519113</v>
      </c>
      <c r="H3257" s="127"/>
      <c r="I3257" s="131" t="s">
        <v>7897</v>
      </c>
      <c r="J3257" s="127"/>
      <c r="K3257" s="127"/>
      <c r="L3257" s="127"/>
      <c r="M3257" s="127"/>
      <c r="N3257" s="133">
        <v>0</v>
      </c>
      <c r="O3257" s="133">
        <v>10.5</v>
      </c>
      <c r="P3257" s="127" t="s">
        <v>1369</v>
      </c>
    </row>
    <row r="3258" spans="1:16" ht="51">
      <c r="A3258" s="127" t="s">
        <v>620</v>
      </c>
      <c r="B3258" s="127"/>
      <c r="C3258" s="128" t="s">
        <v>714</v>
      </c>
      <c r="D3258" s="122">
        <v>42929</v>
      </c>
      <c r="E3258" s="123" t="s">
        <v>7898</v>
      </c>
      <c r="F3258" s="123" t="s">
        <v>3</v>
      </c>
      <c r="G3258" s="123">
        <v>1519122</v>
      </c>
      <c r="H3258" s="127"/>
      <c r="I3258" s="131" t="s">
        <v>7899</v>
      </c>
      <c r="J3258" s="127"/>
      <c r="K3258" s="127"/>
      <c r="L3258" s="127"/>
      <c r="M3258" s="127"/>
      <c r="N3258" s="133">
        <v>0</v>
      </c>
      <c r="O3258" s="133">
        <v>45.160000000000004</v>
      </c>
      <c r="P3258" s="127" t="s">
        <v>1369</v>
      </c>
    </row>
    <row r="3259" spans="1:16" ht="51">
      <c r="A3259" s="127" t="s">
        <v>620</v>
      </c>
      <c r="B3259" s="127"/>
      <c r="C3259" s="128" t="s">
        <v>714</v>
      </c>
      <c r="D3259" s="122">
        <v>42929</v>
      </c>
      <c r="E3259" s="123" t="s">
        <v>7900</v>
      </c>
      <c r="F3259" s="123" t="s">
        <v>3</v>
      </c>
      <c r="G3259" s="123">
        <v>1519123</v>
      </c>
      <c r="H3259" s="127"/>
      <c r="I3259" s="131" t="s">
        <v>7901</v>
      </c>
      <c r="J3259" s="127"/>
      <c r="K3259" s="127"/>
      <c r="L3259" s="127"/>
      <c r="M3259" s="127"/>
      <c r="N3259" s="133">
        <v>0</v>
      </c>
      <c r="O3259" s="133">
        <v>17.55</v>
      </c>
      <c r="P3259" s="127" t="s">
        <v>1369</v>
      </c>
    </row>
    <row r="3260" spans="1:16" ht="38.25">
      <c r="A3260" s="127">
        <v>526</v>
      </c>
      <c r="B3260" s="127"/>
      <c r="C3260" s="128" t="s">
        <v>847</v>
      </c>
      <c r="D3260" s="122">
        <v>42929</v>
      </c>
      <c r="E3260" s="123" t="s">
        <v>7902</v>
      </c>
      <c r="F3260" s="123" t="s">
        <v>3</v>
      </c>
      <c r="G3260" s="123">
        <v>1519148</v>
      </c>
      <c r="H3260" s="127"/>
      <c r="I3260" s="131" t="s">
        <v>7845</v>
      </c>
      <c r="J3260" s="127"/>
      <c r="K3260" s="127"/>
      <c r="L3260" s="127"/>
      <c r="M3260" s="127"/>
      <c r="N3260" s="133">
        <v>0</v>
      </c>
      <c r="O3260" s="133">
        <v>54</v>
      </c>
      <c r="P3260" s="127" t="s">
        <v>1369</v>
      </c>
    </row>
    <row r="3261" spans="1:16" ht="51">
      <c r="A3261" s="127">
        <v>526</v>
      </c>
      <c r="B3261" s="127"/>
      <c r="C3261" s="128" t="s">
        <v>847</v>
      </c>
      <c r="D3261" s="122">
        <v>42929</v>
      </c>
      <c r="E3261" s="123" t="s">
        <v>7903</v>
      </c>
      <c r="F3261" s="123" t="s">
        <v>3</v>
      </c>
      <c r="G3261" s="123">
        <v>1519149</v>
      </c>
      <c r="H3261" s="127"/>
      <c r="I3261" s="131" t="s">
        <v>7904</v>
      </c>
      <c r="J3261" s="127"/>
      <c r="K3261" s="127"/>
      <c r="L3261" s="127"/>
      <c r="M3261" s="127"/>
      <c r="N3261" s="133">
        <v>0</v>
      </c>
      <c r="O3261" s="133">
        <v>54</v>
      </c>
      <c r="P3261" s="127" t="s">
        <v>1369</v>
      </c>
    </row>
    <row r="3262" spans="1:16" ht="51">
      <c r="A3262" s="127">
        <v>591</v>
      </c>
      <c r="B3262" s="127"/>
      <c r="C3262" s="128" t="s">
        <v>862</v>
      </c>
      <c r="D3262" s="122">
        <v>42929</v>
      </c>
      <c r="E3262" s="123" t="s">
        <v>7905</v>
      </c>
      <c r="F3262" s="123" t="s">
        <v>3</v>
      </c>
      <c r="G3262" s="123">
        <v>1519209</v>
      </c>
      <c r="H3262" s="127"/>
      <c r="I3262" s="131" t="s">
        <v>7906</v>
      </c>
      <c r="J3262" s="127"/>
      <c r="K3262" s="127"/>
      <c r="L3262" s="127"/>
      <c r="M3262" s="127"/>
      <c r="N3262" s="133">
        <v>0</v>
      </c>
      <c r="O3262" s="133">
        <v>91</v>
      </c>
      <c r="P3262" s="127" t="s">
        <v>1369</v>
      </c>
    </row>
    <row r="3263" spans="1:16" ht="51">
      <c r="A3263" s="127">
        <v>591</v>
      </c>
      <c r="B3263" s="127"/>
      <c r="C3263" s="128" t="s">
        <v>862</v>
      </c>
      <c r="D3263" s="122">
        <v>42929</v>
      </c>
      <c r="E3263" s="123" t="s">
        <v>7907</v>
      </c>
      <c r="F3263" s="123" t="s">
        <v>3</v>
      </c>
      <c r="G3263" s="123">
        <v>1519211</v>
      </c>
      <c r="H3263" s="127"/>
      <c r="I3263" s="131" t="s">
        <v>7908</v>
      </c>
      <c r="J3263" s="127"/>
      <c r="K3263" s="127"/>
      <c r="L3263" s="127"/>
      <c r="M3263" s="127"/>
      <c r="N3263" s="133">
        <v>0</v>
      </c>
      <c r="O3263" s="133">
        <v>126.8</v>
      </c>
      <c r="P3263" s="127" t="s">
        <v>1369</v>
      </c>
    </row>
    <row r="3264" spans="1:16" ht="51">
      <c r="A3264" s="127">
        <v>224</v>
      </c>
      <c r="B3264" s="127"/>
      <c r="C3264" s="128" t="s">
        <v>120</v>
      </c>
      <c r="D3264" s="122">
        <v>42930</v>
      </c>
      <c r="E3264" s="123" t="s">
        <v>7909</v>
      </c>
      <c r="F3264" s="123" t="s">
        <v>3</v>
      </c>
      <c r="G3264" s="123">
        <v>1519393</v>
      </c>
      <c r="H3264" s="127"/>
      <c r="I3264" s="131" t="s">
        <v>7910</v>
      </c>
      <c r="J3264" s="127"/>
      <c r="K3264" s="127"/>
      <c r="L3264" s="127"/>
      <c r="M3264" s="127"/>
      <c r="N3264" s="133">
        <v>0</v>
      </c>
      <c r="O3264" s="133">
        <v>3000000</v>
      </c>
      <c r="P3264" s="127" t="s">
        <v>1369</v>
      </c>
    </row>
    <row r="3265" spans="1:16" ht="38.25">
      <c r="A3265" s="127">
        <v>283</v>
      </c>
      <c r="B3265" s="127"/>
      <c r="C3265" s="128" t="s">
        <v>146</v>
      </c>
      <c r="D3265" s="122">
        <v>42930</v>
      </c>
      <c r="E3265" s="123" t="s">
        <v>7911</v>
      </c>
      <c r="F3265" s="123" t="s">
        <v>3</v>
      </c>
      <c r="G3265" s="123">
        <v>1519472</v>
      </c>
      <c r="H3265" s="127"/>
      <c r="I3265" s="131" t="s">
        <v>7912</v>
      </c>
      <c r="J3265" s="127"/>
      <c r="K3265" s="127"/>
      <c r="L3265" s="127"/>
      <c r="M3265" s="127"/>
      <c r="N3265" s="133">
        <v>0</v>
      </c>
      <c r="O3265" s="133">
        <v>53.910000000000004</v>
      </c>
      <c r="P3265" s="127" t="s">
        <v>1369</v>
      </c>
    </row>
    <row r="3266" spans="1:16" ht="63.75">
      <c r="A3266" s="127">
        <v>582</v>
      </c>
      <c r="B3266" s="127"/>
      <c r="C3266" s="128" t="s">
        <v>857</v>
      </c>
      <c r="D3266" s="122">
        <v>42930</v>
      </c>
      <c r="E3266" s="123" t="s">
        <v>7913</v>
      </c>
      <c r="F3266" s="123" t="s">
        <v>3</v>
      </c>
      <c r="G3266" s="123">
        <v>1519490</v>
      </c>
      <c r="H3266" s="127"/>
      <c r="I3266" s="131" t="s">
        <v>7914</v>
      </c>
      <c r="J3266" s="127"/>
      <c r="K3266" s="127"/>
      <c r="L3266" s="127"/>
      <c r="M3266" s="127"/>
      <c r="N3266" s="133">
        <v>0</v>
      </c>
      <c r="O3266" s="133">
        <v>19004.850000000002</v>
      </c>
      <c r="P3266" s="127" t="s">
        <v>1369</v>
      </c>
    </row>
    <row r="3267" spans="1:16" ht="63.75">
      <c r="A3267" s="127">
        <v>582</v>
      </c>
      <c r="B3267" s="127"/>
      <c r="C3267" s="128" t="s">
        <v>857</v>
      </c>
      <c r="D3267" s="122">
        <v>42930</v>
      </c>
      <c r="E3267" s="123" t="s">
        <v>7915</v>
      </c>
      <c r="F3267" s="123" t="s">
        <v>3</v>
      </c>
      <c r="G3267" s="123">
        <v>1519491</v>
      </c>
      <c r="H3267" s="127"/>
      <c r="I3267" s="131" t="s">
        <v>7916</v>
      </c>
      <c r="J3267" s="127"/>
      <c r="K3267" s="127"/>
      <c r="L3267" s="127"/>
      <c r="M3267" s="127"/>
      <c r="N3267" s="133">
        <v>0</v>
      </c>
      <c r="O3267" s="133">
        <v>3154.2000000000003</v>
      </c>
      <c r="P3267" s="127" t="s">
        <v>1369</v>
      </c>
    </row>
    <row r="3268" spans="1:16" ht="51">
      <c r="A3268" s="127">
        <v>70</v>
      </c>
      <c r="B3268" s="127"/>
      <c r="C3268" s="128" t="s">
        <v>706</v>
      </c>
      <c r="D3268" s="122">
        <v>42930</v>
      </c>
      <c r="E3268" s="123" t="s">
        <v>7917</v>
      </c>
      <c r="F3268" s="123" t="s">
        <v>3</v>
      </c>
      <c r="G3268" s="123">
        <v>1519532</v>
      </c>
      <c r="H3268" s="127"/>
      <c r="I3268" s="131" t="s">
        <v>7918</v>
      </c>
      <c r="J3268" s="127"/>
      <c r="K3268" s="127"/>
      <c r="L3268" s="127"/>
      <c r="M3268" s="127"/>
      <c r="N3268" s="133">
        <v>0</v>
      </c>
      <c r="O3268" s="133">
        <v>267.39999999999998</v>
      </c>
      <c r="P3268" s="127" t="s">
        <v>1369</v>
      </c>
    </row>
    <row r="3269" spans="1:16" ht="51">
      <c r="A3269" s="127" t="s">
        <v>620</v>
      </c>
      <c r="B3269" s="127"/>
      <c r="C3269" s="128" t="s">
        <v>714</v>
      </c>
      <c r="D3269" s="122">
        <v>42930</v>
      </c>
      <c r="E3269" s="123" t="s">
        <v>7919</v>
      </c>
      <c r="F3269" s="123" t="s">
        <v>3</v>
      </c>
      <c r="G3269" s="123">
        <v>1519387</v>
      </c>
      <c r="H3269" s="127"/>
      <c r="I3269" s="131" t="s">
        <v>7920</v>
      </c>
      <c r="J3269" s="127"/>
      <c r="K3269" s="127"/>
      <c r="L3269" s="127"/>
      <c r="M3269" s="127"/>
      <c r="N3269" s="133">
        <v>0</v>
      </c>
      <c r="O3269" s="133">
        <v>2214.48</v>
      </c>
      <c r="P3269" s="127" t="s">
        <v>1369</v>
      </c>
    </row>
    <row r="3270" spans="1:16" ht="51">
      <c r="A3270" s="127">
        <v>15</v>
      </c>
      <c r="B3270" s="127"/>
      <c r="C3270" s="128" t="s">
        <v>692</v>
      </c>
      <c r="D3270" s="122">
        <v>42930</v>
      </c>
      <c r="E3270" s="123" t="s">
        <v>7921</v>
      </c>
      <c r="F3270" s="123" t="s">
        <v>3</v>
      </c>
      <c r="G3270" s="123">
        <v>1519388</v>
      </c>
      <c r="H3270" s="127"/>
      <c r="I3270" s="131" t="s">
        <v>7922</v>
      </c>
      <c r="J3270" s="127"/>
      <c r="K3270" s="127"/>
      <c r="L3270" s="127"/>
      <c r="M3270" s="127"/>
      <c r="N3270" s="133">
        <v>0</v>
      </c>
      <c r="O3270" s="133">
        <v>676.64</v>
      </c>
      <c r="P3270" s="127" t="s">
        <v>1369</v>
      </c>
    </row>
    <row r="3271" spans="1:16" ht="51">
      <c r="A3271" s="127" t="s">
        <v>620</v>
      </c>
      <c r="B3271" s="127"/>
      <c r="C3271" s="128" t="s">
        <v>714</v>
      </c>
      <c r="D3271" s="122">
        <v>42930</v>
      </c>
      <c r="E3271" s="123" t="s">
        <v>7923</v>
      </c>
      <c r="F3271" s="123" t="s">
        <v>3</v>
      </c>
      <c r="G3271" s="123">
        <v>1519396</v>
      </c>
      <c r="H3271" s="127"/>
      <c r="I3271" s="131" t="s">
        <v>7924</v>
      </c>
      <c r="J3271" s="127"/>
      <c r="K3271" s="127"/>
      <c r="L3271" s="127"/>
      <c r="M3271" s="127"/>
      <c r="N3271" s="133">
        <v>0</v>
      </c>
      <c r="O3271" s="133">
        <v>265.89999999999998</v>
      </c>
      <c r="P3271" s="127" t="s">
        <v>1369</v>
      </c>
    </row>
    <row r="3272" spans="1:16" ht="51">
      <c r="A3272" s="127">
        <v>15</v>
      </c>
      <c r="B3272" s="127"/>
      <c r="C3272" s="128" t="s">
        <v>692</v>
      </c>
      <c r="D3272" s="122">
        <v>42930</v>
      </c>
      <c r="E3272" s="123" t="s">
        <v>7925</v>
      </c>
      <c r="F3272" s="123" t="s">
        <v>3</v>
      </c>
      <c r="G3272" s="123">
        <v>1519455</v>
      </c>
      <c r="H3272" s="127"/>
      <c r="I3272" s="131" t="s">
        <v>7926</v>
      </c>
      <c r="J3272" s="127"/>
      <c r="K3272" s="127"/>
      <c r="L3272" s="127"/>
      <c r="M3272" s="127"/>
      <c r="N3272" s="133">
        <v>0</v>
      </c>
      <c r="O3272" s="133">
        <v>0.53</v>
      </c>
      <c r="P3272" s="127" t="s">
        <v>1369</v>
      </c>
    </row>
    <row r="3273" spans="1:16" ht="51">
      <c r="A3273" s="127">
        <v>16</v>
      </c>
      <c r="B3273" s="127"/>
      <c r="C3273" s="128" t="s">
        <v>693</v>
      </c>
      <c r="D3273" s="122">
        <v>42930</v>
      </c>
      <c r="E3273" s="123" t="s">
        <v>7927</v>
      </c>
      <c r="F3273" s="123" t="s">
        <v>3</v>
      </c>
      <c r="G3273" s="123">
        <v>1519489</v>
      </c>
      <c r="H3273" s="127"/>
      <c r="I3273" s="131" t="s">
        <v>7928</v>
      </c>
      <c r="J3273" s="127"/>
      <c r="K3273" s="127"/>
      <c r="L3273" s="127"/>
      <c r="M3273" s="127"/>
      <c r="N3273" s="133">
        <v>0</v>
      </c>
      <c r="O3273" s="133">
        <v>432</v>
      </c>
      <c r="P3273" s="127" t="s">
        <v>1369</v>
      </c>
    </row>
    <row r="3274" spans="1:16" ht="51">
      <c r="A3274" s="127">
        <v>15</v>
      </c>
      <c r="B3274" s="127"/>
      <c r="C3274" s="128" t="s">
        <v>692</v>
      </c>
      <c r="D3274" s="122">
        <v>42930</v>
      </c>
      <c r="E3274" s="123" t="s">
        <v>7929</v>
      </c>
      <c r="F3274" s="123" t="s">
        <v>3</v>
      </c>
      <c r="G3274" s="123">
        <v>1519558</v>
      </c>
      <c r="H3274" s="127"/>
      <c r="I3274" s="131" t="s">
        <v>7930</v>
      </c>
      <c r="J3274" s="127"/>
      <c r="K3274" s="127"/>
      <c r="L3274" s="127"/>
      <c r="M3274" s="127"/>
      <c r="N3274" s="133">
        <v>0</v>
      </c>
      <c r="O3274" s="133">
        <v>0.13</v>
      </c>
      <c r="P3274" s="127" t="s">
        <v>1369</v>
      </c>
    </row>
    <row r="3275" spans="1:16" ht="51">
      <c r="A3275" s="127">
        <v>591</v>
      </c>
      <c r="B3275" s="127"/>
      <c r="C3275" s="128" t="s">
        <v>862</v>
      </c>
      <c r="D3275" s="122">
        <v>42930</v>
      </c>
      <c r="E3275" s="123" t="s">
        <v>7931</v>
      </c>
      <c r="F3275" s="123" t="s">
        <v>3</v>
      </c>
      <c r="G3275" s="123">
        <v>1519576</v>
      </c>
      <c r="H3275" s="127"/>
      <c r="I3275" s="131" t="s">
        <v>7932</v>
      </c>
      <c r="J3275" s="127"/>
      <c r="K3275" s="127"/>
      <c r="L3275" s="127"/>
      <c r="M3275" s="127"/>
      <c r="N3275" s="133">
        <v>0</v>
      </c>
      <c r="O3275" s="133">
        <v>91</v>
      </c>
      <c r="P3275" s="127" t="s">
        <v>1369</v>
      </c>
    </row>
    <row r="3276" spans="1:16" ht="51">
      <c r="A3276" s="127">
        <v>591</v>
      </c>
      <c r="B3276" s="127"/>
      <c r="C3276" s="128" t="s">
        <v>862</v>
      </c>
      <c r="D3276" s="122">
        <v>42930</v>
      </c>
      <c r="E3276" s="123" t="s">
        <v>7933</v>
      </c>
      <c r="F3276" s="123" t="s">
        <v>3</v>
      </c>
      <c r="G3276" s="123">
        <v>1519577</v>
      </c>
      <c r="H3276" s="127"/>
      <c r="I3276" s="131" t="s">
        <v>7934</v>
      </c>
      <c r="J3276" s="127"/>
      <c r="K3276" s="127"/>
      <c r="L3276" s="127"/>
      <c r="M3276" s="127"/>
      <c r="N3276" s="133">
        <v>0</v>
      </c>
      <c r="O3276" s="133">
        <v>126.8</v>
      </c>
      <c r="P3276" s="127" t="s">
        <v>1369</v>
      </c>
    </row>
    <row r="3277" spans="1:16" ht="38.25">
      <c r="A3277" s="127">
        <v>15</v>
      </c>
      <c r="B3277" s="127"/>
      <c r="C3277" s="128" t="s">
        <v>692</v>
      </c>
      <c r="D3277" s="122">
        <v>42930</v>
      </c>
      <c r="E3277" s="123" t="s">
        <v>7935</v>
      </c>
      <c r="F3277" s="123" t="s">
        <v>3</v>
      </c>
      <c r="G3277" s="123">
        <v>1519614</v>
      </c>
      <c r="H3277" s="127"/>
      <c r="I3277" s="131" t="s">
        <v>7936</v>
      </c>
      <c r="J3277" s="127"/>
      <c r="K3277" s="127"/>
      <c r="L3277" s="127"/>
      <c r="M3277" s="127"/>
      <c r="N3277" s="133">
        <v>0</v>
      </c>
      <c r="O3277" s="133">
        <v>3.56</v>
      </c>
      <c r="P3277" s="127" t="s">
        <v>1369</v>
      </c>
    </row>
    <row r="3278" spans="1:16" ht="38.25">
      <c r="A3278" s="127">
        <v>15</v>
      </c>
      <c r="B3278" s="127"/>
      <c r="C3278" s="128" t="s">
        <v>692</v>
      </c>
      <c r="D3278" s="122">
        <v>42930</v>
      </c>
      <c r="E3278" s="123" t="s">
        <v>7937</v>
      </c>
      <c r="F3278" s="123" t="s">
        <v>3</v>
      </c>
      <c r="G3278" s="123">
        <v>1519616</v>
      </c>
      <c r="H3278" s="127"/>
      <c r="I3278" s="131" t="s">
        <v>7938</v>
      </c>
      <c r="J3278" s="127"/>
      <c r="K3278" s="127"/>
      <c r="L3278" s="127"/>
      <c r="M3278" s="127"/>
      <c r="N3278" s="133">
        <v>0</v>
      </c>
      <c r="O3278" s="133">
        <v>0.12</v>
      </c>
      <c r="P3278" s="127" t="s">
        <v>1369</v>
      </c>
    </row>
    <row r="3279" spans="1:16" ht="38.25">
      <c r="A3279" s="127">
        <v>15</v>
      </c>
      <c r="B3279" s="127"/>
      <c r="C3279" s="128" t="s">
        <v>692</v>
      </c>
      <c r="D3279" s="122">
        <v>42930</v>
      </c>
      <c r="E3279" s="123" t="s">
        <v>7939</v>
      </c>
      <c r="F3279" s="123" t="s">
        <v>3</v>
      </c>
      <c r="G3279" s="123">
        <v>1519617</v>
      </c>
      <c r="H3279" s="127"/>
      <c r="I3279" s="131" t="s">
        <v>7940</v>
      </c>
      <c r="J3279" s="127"/>
      <c r="K3279" s="127"/>
      <c r="L3279" s="127"/>
      <c r="M3279" s="127"/>
      <c r="N3279" s="133">
        <v>0</v>
      </c>
      <c r="O3279" s="133">
        <v>0.27</v>
      </c>
      <c r="P3279" s="127" t="s">
        <v>1369</v>
      </c>
    </row>
    <row r="3280" spans="1:16" ht="38.25">
      <c r="A3280" s="127">
        <v>670</v>
      </c>
      <c r="B3280" s="127"/>
      <c r="C3280" s="128" t="s">
        <v>236</v>
      </c>
      <c r="D3280" s="122">
        <v>42930</v>
      </c>
      <c r="E3280" s="123" t="s">
        <v>7941</v>
      </c>
      <c r="F3280" s="123" t="s">
        <v>3</v>
      </c>
      <c r="G3280" s="123">
        <v>1519620</v>
      </c>
      <c r="H3280" s="127"/>
      <c r="I3280" s="131" t="s">
        <v>7942</v>
      </c>
      <c r="J3280" s="127"/>
      <c r="K3280" s="127"/>
      <c r="L3280" s="127"/>
      <c r="M3280" s="127"/>
      <c r="N3280" s="133">
        <v>0</v>
      </c>
      <c r="O3280" s="133">
        <v>34.11</v>
      </c>
      <c r="P3280" s="127" t="s">
        <v>14401</v>
      </c>
    </row>
    <row r="3281" spans="1:16" ht="51">
      <c r="A3281" s="127">
        <v>35</v>
      </c>
      <c r="B3281" s="127"/>
      <c r="C3281" s="128" t="s">
        <v>697</v>
      </c>
      <c r="D3281" s="122">
        <v>42930</v>
      </c>
      <c r="E3281" s="123" t="s">
        <v>7943</v>
      </c>
      <c r="F3281" s="123" t="s">
        <v>3</v>
      </c>
      <c r="G3281" s="123">
        <v>1519663</v>
      </c>
      <c r="H3281" s="127"/>
      <c r="I3281" s="131" t="s">
        <v>7944</v>
      </c>
      <c r="J3281" s="127"/>
      <c r="K3281" s="127"/>
      <c r="L3281" s="127"/>
      <c r="M3281" s="127"/>
      <c r="N3281" s="133">
        <v>0</v>
      </c>
      <c r="O3281" s="133">
        <v>3774.4500000000003</v>
      </c>
      <c r="P3281" s="127" t="s">
        <v>1369</v>
      </c>
    </row>
    <row r="3282" spans="1:16" ht="63.75">
      <c r="A3282" s="127">
        <v>87</v>
      </c>
      <c r="B3282" s="127"/>
      <c r="C3282" s="128" t="s">
        <v>712</v>
      </c>
      <c r="D3282" s="122">
        <v>42934</v>
      </c>
      <c r="E3282" s="123" t="s">
        <v>7945</v>
      </c>
      <c r="F3282" s="123" t="s">
        <v>3</v>
      </c>
      <c r="G3282" s="123">
        <v>1519867</v>
      </c>
      <c r="H3282" s="127"/>
      <c r="I3282" s="131" t="s">
        <v>7946</v>
      </c>
      <c r="J3282" s="127"/>
      <c r="K3282" s="127"/>
      <c r="L3282" s="127"/>
      <c r="M3282" s="127"/>
      <c r="N3282" s="133">
        <v>0</v>
      </c>
      <c r="O3282" s="133">
        <v>1440</v>
      </c>
      <c r="P3282" s="127" t="s">
        <v>1369</v>
      </c>
    </row>
    <row r="3283" spans="1:16" ht="63.75">
      <c r="A3283" s="127">
        <v>87</v>
      </c>
      <c r="B3283" s="127"/>
      <c r="C3283" s="128" t="s">
        <v>712</v>
      </c>
      <c r="D3283" s="122">
        <v>42934</v>
      </c>
      <c r="E3283" s="123" t="s">
        <v>7947</v>
      </c>
      <c r="F3283" s="123" t="s">
        <v>3</v>
      </c>
      <c r="G3283" s="123">
        <v>1519872</v>
      </c>
      <c r="H3283" s="127"/>
      <c r="I3283" s="131" t="s">
        <v>7948</v>
      </c>
      <c r="J3283" s="127"/>
      <c r="K3283" s="127"/>
      <c r="L3283" s="127"/>
      <c r="M3283" s="127"/>
      <c r="N3283" s="133">
        <v>0</v>
      </c>
      <c r="O3283" s="133">
        <v>192.74</v>
      </c>
      <c r="P3283" s="127" t="s">
        <v>1369</v>
      </c>
    </row>
    <row r="3284" spans="1:16" ht="51">
      <c r="A3284" s="127">
        <v>86</v>
      </c>
      <c r="B3284" s="127"/>
      <c r="C3284" s="128" t="s">
        <v>711</v>
      </c>
      <c r="D3284" s="122">
        <v>42934</v>
      </c>
      <c r="E3284" s="123" t="s">
        <v>7949</v>
      </c>
      <c r="F3284" s="123" t="s">
        <v>3</v>
      </c>
      <c r="G3284" s="123">
        <v>1519975</v>
      </c>
      <c r="H3284" s="127"/>
      <c r="I3284" s="131" t="s">
        <v>7950</v>
      </c>
      <c r="J3284" s="127"/>
      <c r="K3284" s="127"/>
      <c r="L3284" s="127"/>
      <c r="M3284" s="127"/>
      <c r="N3284" s="133">
        <v>0</v>
      </c>
      <c r="O3284" s="133">
        <v>28427.5</v>
      </c>
      <c r="P3284" s="127" t="s">
        <v>1369</v>
      </c>
    </row>
    <row r="3285" spans="1:16" ht="51">
      <c r="A3285" s="127">
        <v>86</v>
      </c>
      <c r="B3285" s="127"/>
      <c r="C3285" s="128" t="s">
        <v>711</v>
      </c>
      <c r="D3285" s="122">
        <v>42934</v>
      </c>
      <c r="E3285" s="123" t="s">
        <v>7951</v>
      </c>
      <c r="F3285" s="123" t="s">
        <v>3</v>
      </c>
      <c r="G3285" s="123">
        <v>1519988</v>
      </c>
      <c r="H3285" s="127"/>
      <c r="I3285" s="131" t="s">
        <v>7952</v>
      </c>
      <c r="J3285" s="127"/>
      <c r="K3285" s="127"/>
      <c r="L3285" s="127"/>
      <c r="M3285" s="127"/>
      <c r="N3285" s="133">
        <v>0</v>
      </c>
      <c r="O3285" s="133">
        <v>1290446</v>
      </c>
      <c r="P3285" s="127" t="s">
        <v>1369</v>
      </c>
    </row>
    <row r="3286" spans="1:16" ht="51">
      <c r="A3286" s="127">
        <v>86</v>
      </c>
      <c r="B3286" s="127"/>
      <c r="C3286" s="128" t="s">
        <v>711</v>
      </c>
      <c r="D3286" s="122">
        <v>42934</v>
      </c>
      <c r="E3286" s="123" t="s">
        <v>7953</v>
      </c>
      <c r="F3286" s="123" t="s">
        <v>3</v>
      </c>
      <c r="G3286" s="123">
        <v>1519991</v>
      </c>
      <c r="H3286" s="127"/>
      <c r="I3286" s="131" t="s">
        <v>7954</v>
      </c>
      <c r="J3286" s="127"/>
      <c r="K3286" s="127"/>
      <c r="L3286" s="127"/>
      <c r="M3286" s="127"/>
      <c r="N3286" s="133">
        <v>0</v>
      </c>
      <c r="O3286" s="133">
        <v>62896.700000000004</v>
      </c>
      <c r="P3286" s="127" t="s">
        <v>1369</v>
      </c>
    </row>
    <row r="3287" spans="1:16" ht="51">
      <c r="A3287" s="127" t="s">
        <v>620</v>
      </c>
      <c r="B3287" s="127"/>
      <c r="C3287" s="128" t="s">
        <v>714</v>
      </c>
      <c r="D3287" s="122">
        <v>42934</v>
      </c>
      <c r="E3287" s="123" t="s">
        <v>7955</v>
      </c>
      <c r="F3287" s="123" t="s">
        <v>3</v>
      </c>
      <c r="G3287" s="123">
        <v>1519863</v>
      </c>
      <c r="H3287" s="127"/>
      <c r="I3287" s="131" t="s">
        <v>7956</v>
      </c>
      <c r="J3287" s="127"/>
      <c r="K3287" s="127"/>
      <c r="L3287" s="127"/>
      <c r="M3287" s="127"/>
      <c r="N3287" s="133">
        <v>0</v>
      </c>
      <c r="O3287" s="133">
        <v>627.58000000000004</v>
      </c>
      <c r="P3287" s="127" t="s">
        <v>1369</v>
      </c>
    </row>
    <row r="3288" spans="1:16" ht="51">
      <c r="A3288" s="127" t="s">
        <v>620</v>
      </c>
      <c r="B3288" s="127"/>
      <c r="C3288" s="128" t="s">
        <v>714</v>
      </c>
      <c r="D3288" s="122">
        <v>42934</v>
      </c>
      <c r="E3288" s="123" t="s">
        <v>7957</v>
      </c>
      <c r="F3288" s="123" t="s">
        <v>3</v>
      </c>
      <c r="G3288" s="123">
        <v>1519869</v>
      </c>
      <c r="H3288" s="127"/>
      <c r="I3288" s="131" t="s">
        <v>4745</v>
      </c>
      <c r="J3288" s="127"/>
      <c r="K3288" s="127"/>
      <c r="L3288" s="127"/>
      <c r="M3288" s="127"/>
      <c r="N3288" s="133">
        <v>0</v>
      </c>
      <c r="O3288" s="133">
        <v>3400</v>
      </c>
      <c r="P3288" s="127" t="s">
        <v>1369</v>
      </c>
    </row>
    <row r="3289" spans="1:16" ht="51">
      <c r="A3289" s="127" t="s">
        <v>620</v>
      </c>
      <c r="B3289" s="127"/>
      <c r="C3289" s="128" t="s">
        <v>714</v>
      </c>
      <c r="D3289" s="122">
        <v>42934</v>
      </c>
      <c r="E3289" s="123" t="s">
        <v>7958</v>
      </c>
      <c r="F3289" s="123" t="s">
        <v>3</v>
      </c>
      <c r="G3289" s="123">
        <v>1519892</v>
      </c>
      <c r="H3289" s="127"/>
      <c r="I3289" s="131" t="s">
        <v>7959</v>
      </c>
      <c r="J3289" s="127"/>
      <c r="K3289" s="127"/>
      <c r="L3289" s="127"/>
      <c r="M3289" s="127"/>
      <c r="N3289" s="133">
        <v>0</v>
      </c>
      <c r="O3289" s="133">
        <v>611.09</v>
      </c>
      <c r="P3289" s="127" t="s">
        <v>1369</v>
      </c>
    </row>
    <row r="3290" spans="1:16" ht="51">
      <c r="A3290" s="127">
        <v>15</v>
      </c>
      <c r="B3290" s="127"/>
      <c r="C3290" s="128" t="s">
        <v>692</v>
      </c>
      <c r="D3290" s="122">
        <v>42934</v>
      </c>
      <c r="E3290" s="123" t="s">
        <v>7960</v>
      </c>
      <c r="F3290" s="123" t="s">
        <v>3</v>
      </c>
      <c r="G3290" s="123">
        <v>1520001</v>
      </c>
      <c r="H3290" s="127"/>
      <c r="I3290" s="131" t="s">
        <v>7961</v>
      </c>
      <c r="J3290" s="127"/>
      <c r="K3290" s="127"/>
      <c r="L3290" s="127"/>
      <c r="M3290" s="127"/>
      <c r="N3290" s="133">
        <v>0</v>
      </c>
      <c r="O3290" s="133">
        <v>36.6</v>
      </c>
      <c r="P3290" s="127" t="s">
        <v>1369</v>
      </c>
    </row>
    <row r="3291" spans="1:16" ht="51">
      <c r="A3291" s="127" t="s">
        <v>620</v>
      </c>
      <c r="B3291" s="127"/>
      <c r="C3291" s="128" t="s">
        <v>714</v>
      </c>
      <c r="D3291" s="122">
        <v>42934</v>
      </c>
      <c r="E3291" s="123" t="s">
        <v>7962</v>
      </c>
      <c r="F3291" s="123" t="s">
        <v>3</v>
      </c>
      <c r="G3291" s="123">
        <v>1520004</v>
      </c>
      <c r="H3291" s="127"/>
      <c r="I3291" s="131" t="s">
        <v>7963</v>
      </c>
      <c r="J3291" s="127"/>
      <c r="K3291" s="127"/>
      <c r="L3291" s="127"/>
      <c r="M3291" s="127"/>
      <c r="N3291" s="133">
        <v>0</v>
      </c>
      <c r="O3291" s="133">
        <v>835</v>
      </c>
      <c r="P3291" s="127" t="s">
        <v>1369</v>
      </c>
    </row>
    <row r="3292" spans="1:16" ht="51">
      <c r="A3292" s="127">
        <v>132</v>
      </c>
      <c r="B3292" s="127"/>
      <c r="C3292" s="128" t="s">
        <v>729</v>
      </c>
      <c r="D3292" s="122">
        <v>42934</v>
      </c>
      <c r="E3292" s="123" t="s">
        <v>7964</v>
      </c>
      <c r="F3292" s="123" t="s">
        <v>3</v>
      </c>
      <c r="G3292" s="123">
        <v>1520017</v>
      </c>
      <c r="H3292" s="127"/>
      <c r="I3292" s="131" t="s">
        <v>7965</v>
      </c>
      <c r="J3292" s="127"/>
      <c r="K3292" s="127"/>
      <c r="L3292" s="127"/>
      <c r="M3292" s="127"/>
      <c r="N3292" s="133">
        <v>0</v>
      </c>
      <c r="O3292" s="133">
        <v>19000</v>
      </c>
      <c r="P3292" s="127" t="s">
        <v>1369</v>
      </c>
    </row>
    <row r="3293" spans="1:16" ht="51">
      <c r="A3293" s="127" t="s">
        <v>620</v>
      </c>
      <c r="B3293" s="127"/>
      <c r="C3293" s="128" t="s">
        <v>714</v>
      </c>
      <c r="D3293" s="122">
        <v>42934</v>
      </c>
      <c r="E3293" s="123" t="s">
        <v>7966</v>
      </c>
      <c r="F3293" s="123" t="s">
        <v>3</v>
      </c>
      <c r="G3293" s="123">
        <v>1520041</v>
      </c>
      <c r="H3293" s="127"/>
      <c r="I3293" s="131" t="s">
        <v>7967</v>
      </c>
      <c r="J3293" s="127"/>
      <c r="K3293" s="127"/>
      <c r="L3293" s="127"/>
      <c r="M3293" s="127"/>
      <c r="N3293" s="133">
        <v>0</v>
      </c>
      <c r="O3293" s="133">
        <v>10</v>
      </c>
      <c r="P3293" s="127" t="s">
        <v>1369</v>
      </c>
    </row>
    <row r="3294" spans="1:16" ht="51">
      <c r="A3294" s="127" t="s">
        <v>620</v>
      </c>
      <c r="B3294" s="127"/>
      <c r="C3294" s="128" t="s">
        <v>714</v>
      </c>
      <c r="D3294" s="122">
        <v>42934</v>
      </c>
      <c r="E3294" s="123" t="s">
        <v>7968</v>
      </c>
      <c r="F3294" s="123" t="s">
        <v>3</v>
      </c>
      <c r="G3294" s="123">
        <v>1520082</v>
      </c>
      <c r="H3294" s="127"/>
      <c r="I3294" s="131" t="s">
        <v>7969</v>
      </c>
      <c r="J3294" s="127"/>
      <c r="K3294" s="127"/>
      <c r="L3294" s="127"/>
      <c r="M3294" s="127"/>
      <c r="N3294" s="133">
        <v>0</v>
      </c>
      <c r="O3294" s="133">
        <v>1500</v>
      </c>
      <c r="P3294" s="127" t="s">
        <v>1369</v>
      </c>
    </row>
    <row r="3295" spans="1:16" ht="38.25">
      <c r="A3295" s="127">
        <v>290</v>
      </c>
      <c r="B3295" s="127"/>
      <c r="C3295" s="128" t="s">
        <v>794</v>
      </c>
      <c r="D3295" s="122">
        <v>42934</v>
      </c>
      <c r="E3295" s="123" t="s">
        <v>7970</v>
      </c>
      <c r="F3295" s="123" t="s">
        <v>3</v>
      </c>
      <c r="G3295" s="123">
        <v>1520147</v>
      </c>
      <c r="H3295" s="127"/>
      <c r="I3295" s="131" t="s">
        <v>7971</v>
      </c>
      <c r="J3295" s="127"/>
      <c r="K3295" s="127"/>
      <c r="L3295" s="127"/>
      <c r="M3295" s="127"/>
      <c r="N3295" s="133">
        <v>0</v>
      </c>
      <c r="O3295" s="133">
        <v>298</v>
      </c>
      <c r="P3295" s="127" t="s">
        <v>1369</v>
      </c>
    </row>
    <row r="3296" spans="1:16" ht="38.25">
      <c r="A3296" s="127">
        <v>290</v>
      </c>
      <c r="B3296" s="127"/>
      <c r="C3296" s="128" t="s">
        <v>794</v>
      </c>
      <c r="D3296" s="122">
        <v>42934</v>
      </c>
      <c r="E3296" s="123" t="s">
        <v>7972</v>
      </c>
      <c r="F3296" s="123" t="s">
        <v>3</v>
      </c>
      <c r="G3296" s="123">
        <v>1520151</v>
      </c>
      <c r="H3296" s="127"/>
      <c r="I3296" s="131" t="s">
        <v>7973</v>
      </c>
      <c r="J3296" s="127"/>
      <c r="K3296" s="127"/>
      <c r="L3296" s="127"/>
      <c r="M3296" s="127"/>
      <c r="N3296" s="133">
        <v>0</v>
      </c>
      <c r="O3296" s="133">
        <v>298</v>
      </c>
      <c r="P3296" s="127" t="s">
        <v>1369</v>
      </c>
    </row>
    <row r="3297" spans="1:16" ht="51">
      <c r="A3297" s="127" t="s">
        <v>620</v>
      </c>
      <c r="B3297" s="127"/>
      <c r="C3297" s="128" t="s">
        <v>714</v>
      </c>
      <c r="D3297" s="122">
        <v>42934</v>
      </c>
      <c r="E3297" s="123" t="s">
        <v>7974</v>
      </c>
      <c r="F3297" s="123" t="s">
        <v>3</v>
      </c>
      <c r="G3297" s="123">
        <v>1520184</v>
      </c>
      <c r="H3297" s="127"/>
      <c r="I3297" s="131" t="s">
        <v>7975</v>
      </c>
      <c r="J3297" s="127"/>
      <c r="K3297" s="127"/>
      <c r="L3297" s="127"/>
      <c r="M3297" s="127"/>
      <c r="N3297" s="133">
        <v>0</v>
      </c>
      <c r="O3297" s="133">
        <v>1110</v>
      </c>
      <c r="P3297" s="127" t="s">
        <v>1369</v>
      </c>
    </row>
    <row r="3298" spans="1:16" ht="51">
      <c r="A3298" s="127" t="s">
        <v>620</v>
      </c>
      <c r="B3298" s="127"/>
      <c r="C3298" s="128" t="s">
        <v>714</v>
      </c>
      <c r="D3298" s="122">
        <v>42934</v>
      </c>
      <c r="E3298" s="123" t="s">
        <v>7976</v>
      </c>
      <c r="F3298" s="123" t="s">
        <v>3</v>
      </c>
      <c r="G3298" s="123">
        <v>1520185</v>
      </c>
      <c r="H3298" s="127"/>
      <c r="I3298" s="131" t="s">
        <v>7977</v>
      </c>
      <c r="J3298" s="127"/>
      <c r="K3298" s="127"/>
      <c r="L3298" s="127"/>
      <c r="M3298" s="127"/>
      <c r="N3298" s="133">
        <v>0</v>
      </c>
      <c r="O3298" s="133">
        <v>888</v>
      </c>
      <c r="P3298" s="127" t="s">
        <v>1369</v>
      </c>
    </row>
    <row r="3299" spans="1:16" ht="63.75">
      <c r="A3299" s="127">
        <v>35</v>
      </c>
      <c r="B3299" s="127"/>
      <c r="C3299" s="128" t="s">
        <v>697</v>
      </c>
      <c r="D3299" s="122">
        <v>42935</v>
      </c>
      <c r="E3299" s="123" t="s">
        <v>7978</v>
      </c>
      <c r="F3299" s="123" t="s">
        <v>3</v>
      </c>
      <c r="G3299" s="123">
        <v>1520352</v>
      </c>
      <c r="H3299" s="127"/>
      <c r="I3299" s="131" t="s">
        <v>7979</v>
      </c>
      <c r="J3299" s="127"/>
      <c r="K3299" s="127"/>
      <c r="L3299" s="127"/>
      <c r="M3299" s="127"/>
      <c r="N3299" s="133">
        <v>0</v>
      </c>
      <c r="O3299" s="133">
        <v>1160</v>
      </c>
      <c r="P3299" s="127" t="s">
        <v>1369</v>
      </c>
    </row>
    <row r="3300" spans="1:16" ht="38.25">
      <c r="A3300" s="127">
        <v>20</v>
      </c>
      <c r="B3300" s="127"/>
      <c r="C3300" s="128" t="s">
        <v>694</v>
      </c>
      <c r="D3300" s="122">
        <v>42935</v>
      </c>
      <c r="E3300" s="123" t="s">
        <v>7981</v>
      </c>
      <c r="F3300" s="123" t="s">
        <v>3</v>
      </c>
      <c r="G3300" s="123">
        <v>1520329</v>
      </c>
      <c r="H3300" s="127"/>
      <c r="I3300" s="131" t="s">
        <v>7980</v>
      </c>
      <c r="J3300" s="127"/>
      <c r="K3300" s="127"/>
      <c r="L3300" s="127"/>
      <c r="M3300" s="127"/>
      <c r="N3300" s="133">
        <v>0</v>
      </c>
      <c r="O3300" s="133">
        <v>150</v>
      </c>
      <c r="P3300" s="127" t="s">
        <v>1369</v>
      </c>
    </row>
    <row r="3301" spans="1:16" ht="51">
      <c r="A3301" s="127" t="s">
        <v>620</v>
      </c>
      <c r="B3301" s="127"/>
      <c r="C3301" s="128" t="s">
        <v>714</v>
      </c>
      <c r="D3301" s="122">
        <v>42935</v>
      </c>
      <c r="E3301" s="123" t="s">
        <v>7982</v>
      </c>
      <c r="F3301" s="123" t="s">
        <v>3</v>
      </c>
      <c r="G3301" s="123">
        <v>1520331</v>
      </c>
      <c r="H3301" s="127"/>
      <c r="I3301" s="131" t="s">
        <v>7983</v>
      </c>
      <c r="J3301" s="127"/>
      <c r="K3301" s="127"/>
      <c r="L3301" s="127"/>
      <c r="M3301" s="127"/>
      <c r="N3301" s="133">
        <v>0</v>
      </c>
      <c r="O3301" s="133">
        <v>2000.22</v>
      </c>
      <c r="P3301" s="127" t="s">
        <v>1369</v>
      </c>
    </row>
    <row r="3302" spans="1:16" ht="51">
      <c r="A3302" s="127">
        <v>591</v>
      </c>
      <c r="B3302" s="127"/>
      <c r="C3302" s="128" t="s">
        <v>862</v>
      </c>
      <c r="D3302" s="122">
        <v>42935</v>
      </c>
      <c r="E3302" s="123" t="s">
        <v>7984</v>
      </c>
      <c r="F3302" s="123" t="s">
        <v>3</v>
      </c>
      <c r="G3302" s="123">
        <v>1520342</v>
      </c>
      <c r="H3302" s="127"/>
      <c r="I3302" s="131" t="s">
        <v>7985</v>
      </c>
      <c r="J3302" s="127"/>
      <c r="K3302" s="127"/>
      <c r="L3302" s="127"/>
      <c r="M3302" s="127"/>
      <c r="N3302" s="133">
        <v>0</v>
      </c>
      <c r="O3302" s="133">
        <v>386.1</v>
      </c>
      <c r="P3302" s="127" t="s">
        <v>1369</v>
      </c>
    </row>
    <row r="3303" spans="1:16" ht="38.25">
      <c r="A3303" s="127">
        <v>16</v>
      </c>
      <c r="B3303" s="127"/>
      <c r="C3303" s="128" t="s">
        <v>693</v>
      </c>
      <c r="D3303" s="122">
        <v>42935</v>
      </c>
      <c r="E3303" s="123" t="s">
        <v>7986</v>
      </c>
      <c r="F3303" s="123" t="s">
        <v>3</v>
      </c>
      <c r="G3303" s="123">
        <v>1520444</v>
      </c>
      <c r="H3303" s="127"/>
      <c r="I3303" s="131" t="s">
        <v>7987</v>
      </c>
      <c r="J3303" s="127"/>
      <c r="K3303" s="127"/>
      <c r="L3303" s="127"/>
      <c r="M3303" s="127"/>
      <c r="N3303" s="133">
        <v>0</v>
      </c>
      <c r="O3303" s="133">
        <v>121</v>
      </c>
      <c r="P3303" s="127" t="s">
        <v>1369</v>
      </c>
    </row>
    <row r="3304" spans="1:16" ht="51">
      <c r="A3304" s="127">
        <v>234</v>
      </c>
      <c r="B3304" s="127"/>
      <c r="C3304" s="128" t="s">
        <v>124</v>
      </c>
      <c r="D3304" s="122">
        <v>42935</v>
      </c>
      <c r="E3304" s="123" t="s">
        <v>7988</v>
      </c>
      <c r="F3304" s="123" t="s">
        <v>3</v>
      </c>
      <c r="G3304" s="123">
        <v>1520458</v>
      </c>
      <c r="H3304" s="127"/>
      <c r="I3304" s="131" t="s">
        <v>7989</v>
      </c>
      <c r="J3304" s="127"/>
      <c r="K3304" s="127"/>
      <c r="L3304" s="127"/>
      <c r="M3304" s="127"/>
      <c r="N3304" s="133">
        <v>0</v>
      </c>
      <c r="O3304" s="133">
        <v>52</v>
      </c>
      <c r="P3304" s="127" t="s">
        <v>1369</v>
      </c>
    </row>
    <row r="3305" spans="1:16" ht="51">
      <c r="A3305" s="127" t="s">
        <v>620</v>
      </c>
      <c r="B3305" s="127"/>
      <c r="C3305" s="128" t="s">
        <v>714</v>
      </c>
      <c r="D3305" s="122">
        <v>42935</v>
      </c>
      <c r="E3305" s="123" t="s">
        <v>7990</v>
      </c>
      <c r="F3305" s="123" t="s">
        <v>3</v>
      </c>
      <c r="G3305" s="123">
        <v>1520481</v>
      </c>
      <c r="H3305" s="127"/>
      <c r="I3305" s="131" t="s">
        <v>7991</v>
      </c>
      <c r="J3305" s="127"/>
      <c r="K3305" s="127"/>
      <c r="L3305" s="127"/>
      <c r="M3305" s="127"/>
      <c r="N3305" s="133">
        <v>0</v>
      </c>
      <c r="O3305" s="133">
        <v>8893.82</v>
      </c>
      <c r="P3305" s="127" t="s">
        <v>1369</v>
      </c>
    </row>
    <row r="3306" spans="1:16" ht="51">
      <c r="A3306" s="127" t="s">
        <v>620</v>
      </c>
      <c r="B3306" s="127"/>
      <c r="C3306" s="128" t="s">
        <v>714</v>
      </c>
      <c r="D3306" s="122">
        <v>42935</v>
      </c>
      <c r="E3306" s="123" t="s">
        <v>7992</v>
      </c>
      <c r="F3306" s="123" t="s">
        <v>3</v>
      </c>
      <c r="G3306" s="123">
        <v>1520509</v>
      </c>
      <c r="H3306" s="127"/>
      <c r="I3306" s="131" t="s">
        <v>7993</v>
      </c>
      <c r="J3306" s="127"/>
      <c r="K3306" s="127"/>
      <c r="L3306" s="127"/>
      <c r="M3306" s="127"/>
      <c r="N3306" s="133">
        <v>0</v>
      </c>
      <c r="O3306" s="133">
        <v>32277.37</v>
      </c>
      <c r="P3306" s="127" t="s">
        <v>1369</v>
      </c>
    </row>
    <row r="3307" spans="1:16" ht="114.75">
      <c r="A3307" s="127">
        <v>372</v>
      </c>
      <c r="B3307" s="127"/>
      <c r="C3307" s="128" t="s">
        <v>1274</v>
      </c>
      <c r="D3307" s="122">
        <v>42935</v>
      </c>
      <c r="E3307" s="123" t="s">
        <v>7994</v>
      </c>
      <c r="F3307" s="123" t="s">
        <v>3</v>
      </c>
      <c r="G3307" s="123">
        <v>1520533</v>
      </c>
      <c r="H3307" s="127"/>
      <c r="I3307" s="131" t="s">
        <v>7995</v>
      </c>
      <c r="J3307" s="127"/>
      <c r="K3307" s="127"/>
      <c r="L3307" s="127"/>
      <c r="M3307" s="127"/>
      <c r="N3307" s="133">
        <v>0</v>
      </c>
      <c r="O3307" s="133">
        <v>20566.580000000002</v>
      </c>
      <c r="P3307" s="127" t="s">
        <v>1369</v>
      </c>
    </row>
    <row r="3308" spans="1:16" ht="114.75">
      <c r="A3308" s="127">
        <v>372</v>
      </c>
      <c r="B3308" s="127"/>
      <c r="C3308" s="128" t="s">
        <v>1274</v>
      </c>
      <c r="D3308" s="122">
        <v>42935</v>
      </c>
      <c r="E3308" s="123" t="s">
        <v>7996</v>
      </c>
      <c r="F3308" s="123" t="s">
        <v>3</v>
      </c>
      <c r="G3308" s="123">
        <v>1520536</v>
      </c>
      <c r="H3308" s="127"/>
      <c r="I3308" s="131" t="s">
        <v>7997</v>
      </c>
      <c r="J3308" s="127"/>
      <c r="K3308" s="127"/>
      <c r="L3308" s="127"/>
      <c r="M3308" s="127"/>
      <c r="N3308" s="133">
        <v>0</v>
      </c>
      <c r="O3308" s="133">
        <v>454.65000000000003</v>
      </c>
      <c r="P3308" s="127" t="s">
        <v>1369</v>
      </c>
    </row>
    <row r="3309" spans="1:16" ht="51">
      <c r="A3309" s="127" t="s">
        <v>620</v>
      </c>
      <c r="B3309" s="127"/>
      <c r="C3309" s="128" t="s">
        <v>714</v>
      </c>
      <c r="D3309" s="122">
        <v>42935</v>
      </c>
      <c r="E3309" s="123" t="s">
        <v>7998</v>
      </c>
      <c r="F3309" s="123" t="s">
        <v>3</v>
      </c>
      <c r="G3309" s="123">
        <v>1520587</v>
      </c>
      <c r="H3309" s="127"/>
      <c r="I3309" s="131" t="s">
        <v>7999</v>
      </c>
      <c r="J3309" s="127"/>
      <c r="K3309" s="127"/>
      <c r="L3309" s="127"/>
      <c r="M3309" s="127"/>
      <c r="N3309" s="133">
        <v>0</v>
      </c>
      <c r="O3309" s="133">
        <v>1165.08</v>
      </c>
      <c r="P3309" s="127" t="s">
        <v>1369</v>
      </c>
    </row>
    <row r="3310" spans="1:16" ht="63.75">
      <c r="A3310" s="127">
        <v>670</v>
      </c>
      <c r="B3310" s="127"/>
      <c r="C3310" s="128" t="s">
        <v>236</v>
      </c>
      <c r="D3310" s="122">
        <v>42936</v>
      </c>
      <c r="E3310" s="123" t="s">
        <v>8000</v>
      </c>
      <c r="F3310" s="123" t="s">
        <v>3</v>
      </c>
      <c r="G3310" s="123">
        <v>1520749</v>
      </c>
      <c r="H3310" s="127"/>
      <c r="I3310" s="131" t="s">
        <v>8001</v>
      </c>
      <c r="J3310" s="127"/>
      <c r="K3310" s="127"/>
      <c r="L3310" s="127"/>
      <c r="M3310" s="127"/>
      <c r="N3310" s="133">
        <v>0</v>
      </c>
      <c r="O3310" s="133">
        <v>38445</v>
      </c>
      <c r="P3310" s="127" t="s">
        <v>1369</v>
      </c>
    </row>
    <row r="3311" spans="1:16" ht="51">
      <c r="A3311" s="127">
        <v>582</v>
      </c>
      <c r="B3311" s="127"/>
      <c r="C3311" s="128" t="s">
        <v>857</v>
      </c>
      <c r="D3311" s="122">
        <v>42936</v>
      </c>
      <c r="E3311" s="123" t="s">
        <v>8002</v>
      </c>
      <c r="F3311" s="123" t="s">
        <v>3</v>
      </c>
      <c r="G3311" s="123">
        <v>1520771</v>
      </c>
      <c r="H3311" s="127"/>
      <c r="I3311" s="131" t="s">
        <v>8003</v>
      </c>
      <c r="J3311" s="127"/>
      <c r="K3311" s="127"/>
      <c r="L3311" s="127"/>
      <c r="M3311" s="127"/>
      <c r="N3311" s="133">
        <v>0</v>
      </c>
      <c r="O3311" s="133">
        <v>17759.850000000002</v>
      </c>
      <c r="P3311" s="127" t="s">
        <v>1369</v>
      </c>
    </row>
    <row r="3312" spans="1:16" ht="51">
      <c r="A3312" s="127">
        <v>582</v>
      </c>
      <c r="B3312" s="127"/>
      <c r="C3312" s="128" t="s">
        <v>857</v>
      </c>
      <c r="D3312" s="122">
        <v>42936</v>
      </c>
      <c r="E3312" s="123" t="s">
        <v>8004</v>
      </c>
      <c r="F3312" s="123" t="s">
        <v>3</v>
      </c>
      <c r="G3312" s="123">
        <v>1520772</v>
      </c>
      <c r="H3312" s="127"/>
      <c r="I3312" s="131" t="s">
        <v>8005</v>
      </c>
      <c r="J3312" s="127"/>
      <c r="K3312" s="127"/>
      <c r="L3312" s="127"/>
      <c r="M3312" s="127"/>
      <c r="N3312" s="133">
        <v>0</v>
      </c>
      <c r="O3312" s="133">
        <v>17759.850000000002</v>
      </c>
      <c r="P3312" s="127" t="s">
        <v>1369</v>
      </c>
    </row>
    <row r="3313" spans="1:16" ht="51">
      <c r="A3313" s="127" t="s">
        <v>620</v>
      </c>
      <c r="B3313" s="127"/>
      <c r="C3313" s="128" t="s">
        <v>714</v>
      </c>
      <c r="D3313" s="122">
        <v>42936</v>
      </c>
      <c r="E3313" s="123" t="s">
        <v>8006</v>
      </c>
      <c r="F3313" s="123" t="s">
        <v>3</v>
      </c>
      <c r="G3313" s="123">
        <v>1520779</v>
      </c>
      <c r="H3313" s="127"/>
      <c r="I3313" s="131" t="s">
        <v>8007</v>
      </c>
      <c r="J3313" s="127"/>
      <c r="K3313" s="127"/>
      <c r="L3313" s="127"/>
      <c r="M3313" s="127"/>
      <c r="N3313" s="133">
        <v>0</v>
      </c>
      <c r="O3313" s="133">
        <v>23111.78</v>
      </c>
      <c r="P3313" s="127" t="s">
        <v>1369</v>
      </c>
    </row>
    <row r="3314" spans="1:16" ht="51">
      <c r="A3314" s="127" t="s">
        <v>620</v>
      </c>
      <c r="B3314" s="127"/>
      <c r="C3314" s="128" t="s">
        <v>714</v>
      </c>
      <c r="D3314" s="122">
        <v>42936</v>
      </c>
      <c r="E3314" s="123" t="s">
        <v>8008</v>
      </c>
      <c r="F3314" s="123" t="s">
        <v>3</v>
      </c>
      <c r="G3314" s="123">
        <v>1520781</v>
      </c>
      <c r="H3314" s="127"/>
      <c r="I3314" s="131" t="s">
        <v>8009</v>
      </c>
      <c r="J3314" s="127"/>
      <c r="K3314" s="127"/>
      <c r="L3314" s="127"/>
      <c r="M3314" s="127"/>
      <c r="N3314" s="133">
        <v>0</v>
      </c>
      <c r="O3314" s="133">
        <v>1899.8500000000001</v>
      </c>
      <c r="P3314" s="127" t="s">
        <v>1369</v>
      </c>
    </row>
    <row r="3315" spans="1:16" ht="38.25">
      <c r="A3315" s="127">
        <v>578</v>
      </c>
      <c r="B3315" s="127"/>
      <c r="C3315" s="128" t="s">
        <v>854</v>
      </c>
      <c r="D3315" s="122">
        <v>42936</v>
      </c>
      <c r="E3315" s="123" t="s">
        <v>8010</v>
      </c>
      <c r="F3315" s="123" t="s">
        <v>3</v>
      </c>
      <c r="G3315" s="123">
        <v>1520783</v>
      </c>
      <c r="H3315" s="127"/>
      <c r="I3315" s="131" t="s">
        <v>8011</v>
      </c>
      <c r="J3315" s="127"/>
      <c r="K3315" s="127"/>
      <c r="L3315" s="127"/>
      <c r="M3315" s="127"/>
      <c r="N3315" s="133">
        <v>0</v>
      </c>
      <c r="O3315" s="133">
        <v>1043.52</v>
      </c>
      <c r="P3315" s="127" t="s">
        <v>1369</v>
      </c>
    </row>
    <row r="3316" spans="1:16" ht="51">
      <c r="A3316" s="127" t="s">
        <v>620</v>
      </c>
      <c r="B3316" s="127"/>
      <c r="C3316" s="128" t="s">
        <v>714</v>
      </c>
      <c r="D3316" s="122">
        <v>42936</v>
      </c>
      <c r="E3316" s="123" t="s">
        <v>8012</v>
      </c>
      <c r="F3316" s="123" t="s">
        <v>3</v>
      </c>
      <c r="G3316" s="123">
        <v>1520784</v>
      </c>
      <c r="H3316" s="127"/>
      <c r="I3316" s="131" t="s">
        <v>8013</v>
      </c>
      <c r="J3316" s="127"/>
      <c r="K3316" s="127"/>
      <c r="L3316" s="127"/>
      <c r="M3316" s="127"/>
      <c r="N3316" s="133">
        <v>0</v>
      </c>
      <c r="O3316" s="133">
        <v>2810</v>
      </c>
      <c r="P3316" s="127" t="s">
        <v>1369</v>
      </c>
    </row>
    <row r="3317" spans="1:16" ht="51">
      <c r="A3317" s="127">
        <v>660</v>
      </c>
      <c r="B3317" s="127"/>
      <c r="C3317" s="128" t="s">
        <v>234</v>
      </c>
      <c r="D3317" s="122">
        <v>42936</v>
      </c>
      <c r="E3317" s="123" t="s">
        <v>8014</v>
      </c>
      <c r="F3317" s="123" t="s">
        <v>3</v>
      </c>
      <c r="G3317" s="123">
        <v>1520795</v>
      </c>
      <c r="H3317" s="127"/>
      <c r="I3317" s="131" t="s">
        <v>8015</v>
      </c>
      <c r="J3317" s="127"/>
      <c r="K3317" s="127"/>
      <c r="L3317" s="127"/>
      <c r="M3317" s="127"/>
      <c r="N3317" s="133">
        <v>0</v>
      </c>
      <c r="O3317" s="133">
        <v>429.8</v>
      </c>
      <c r="P3317" s="127" t="s">
        <v>1369</v>
      </c>
    </row>
    <row r="3318" spans="1:16" ht="51">
      <c r="A3318" s="127">
        <v>35</v>
      </c>
      <c r="B3318" s="127"/>
      <c r="C3318" s="128" t="s">
        <v>697</v>
      </c>
      <c r="D3318" s="122">
        <v>42936</v>
      </c>
      <c r="E3318" s="123" t="s">
        <v>8016</v>
      </c>
      <c r="F3318" s="123" t="s">
        <v>3</v>
      </c>
      <c r="G3318" s="123">
        <v>1520800</v>
      </c>
      <c r="H3318" s="127"/>
      <c r="I3318" s="131" t="s">
        <v>8017</v>
      </c>
      <c r="J3318" s="127"/>
      <c r="K3318" s="127"/>
      <c r="L3318" s="127"/>
      <c r="M3318" s="127"/>
      <c r="N3318" s="133">
        <v>0</v>
      </c>
      <c r="O3318" s="133">
        <v>2970.96</v>
      </c>
      <c r="P3318" s="127" t="s">
        <v>1369</v>
      </c>
    </row>
    <row r="3319" spans="1:16" ht="63.75">
      <c r="A3319" s="127">
        <v>299</v>
      </c>
      <c r="B3319" s="127"/>
      <c r="C3319" s="128" t="s">
        <v>799</v>
      </c>
      <c r="D3319" s="122">
        <v>42936</v>
      </c>
      <c r="E3319" s="123" t="s">
        <v>8018</v>
      </c>
      <c r="F3319" s="123" t="s">
        <v>3</v>
      </c>
      <c r="G3319" s="123">
        <v>1520861</v>
      </c>
      <c r="H3319" s="127"/>
      <c r="I3319" s="131" t="s">
        <v>8019</v>
      </c>
      <c r="J3319" s="127"/>
      <c r="K3319" s="127"/>
      <c r="L3319" s="127"/>
      <c r="M3319" s="127"/>
      <c r="N3319" s="133">
        <v>0</v>
      </c>
      <c r="O3319" s="133">
        <v>575000</v>
      </c>
      <c r="P3319" s="127" t="s">
        <v>1369</v>
      </c>
    </row>
    <row r="3320" spans="1:16" ht="38.25">
      <c r="A3320" s="127">
        <v>87</v>
      </c>
      <c r="B3320" s="127"/>
      <c r="C3320" s="128" t="s">
        <v>712</v>
      </c>
      <c r="D3320" s="122">
        <v>42936</v>
      </c>
      <c r="E3320" s="123" t="s">
        <v>8020</v>
      </c>
      <c r="F3320" s="123" t="s">
        <v>3</v>
      </c>
      <c r="G3320" s="123">
        <v>1520751</v>
      </c>
      <c r="H3320" s="127"/>
      <c r="I3320" s="131" t="s">
        <v>6419</v>
      </c>
      <c r="J3320" s="127"/>
      <c r="K3320" s="127"/>
      <c r="L3320" s="127"/>
      <c r="M3320" s="127"/>
      <c r="N3320" s="133">
        <v>0</v>
      </c>
      <c r="O3320" s="133">
        <v>149.97999999999999</v>
      </c>
      <c r="P3320" s="127" t="s">
        <v>1369</v>
      </c>
    </row>
    <row r="3321" spans="1:16" ht="51">
      <c r="A3321" s="127" t="s">
        <v>620</v>
      </c>
      <c r="B3321" s="127"/>
      <c r="C3321" s="128" t="s">
        <v>714</v>
      </c>
      <c r="D3321" s="122">
        <v>42936</v>
      </c>
      <c r="E3321" s="123" t="s">
        <v>8021</v>
      </c>
      <c r="F3321" s="123" t="s">
        <v>3</v>
      </c>
      <c r="G3321" s="123">
        <v>1520767</v>
      </c>
      <c r="H3321" s="127"/>
      <c r="I3321" s="131" t="s">
        <v>8022</v>
      </c>
      <c r="J3321" s="127"/>
      <c r="K3321" s="127"/>
      <c r="L3321" s="127"/>
      <c r="M3321" s="127"/>
      <c r="N3321" s="133">
        <v>0</v>
      </c>
      <c r="O3321" s="133">
        <v>307.45999999999998</v>
      </c>
      <c r="P3321" s="127" t="s">
        <v>1369</v>
      </c>
    </row>
    <row r="3322" spans="1:16" ht="51">
      <c r="A3322" s="127" t="s">
        <v>620</v>
      </c>
      <c r="B3322" s="127"/>
      <c r="C3322" s="128" t="s">
        <v>714</v>
      </c>
      <c r="D3322" s="122">
        <v>42936</v>
      </c>
      <c r="E3322" s="123" t="s">
        <v>8023</v>
      </c>
      <c r="F3322" s="123" t="s">
        <v>3</v>
      </c>
      <c r="G3322" s="123">
        <v>1520769</v>
      </c>
      <c r="H3322" s="127"/>
      <c r="I3322" s="131" t="s">
        <v>8024</v>
      </c>
      <c r="J3322" s="127"/>
      <c r="K3322" s="127"/>
      <c r="L3322" s="127"/>
      <c r="M3322" s="127"/>
      <c r="N3322" s="133">
        <v>0</v>
      </c>
      <c r="O3322" s="133">
        <v>1750</v>
      </c>
      <c r="P3322" s="127" t="s">
        <v>1369</v>
      </c>
    </row>
    <row r="3323" spans="1:16" ht="51">
      <c r="A3323" s="127" t="s">
        <v>620</v>
      </c>
      <c r="B3323" s="127"/>
      <c r="C3323" s="128" t="s">
        <v>714</v>
      </c>
      <c r="D3323" s="122">
        <v>42936</v>
      </c>
      <c r="E3323" s="123" t="s">
        <v>8025</v>
      </c>
      <c r="F3323" s="123" t="s">
        <v>3</v>
      </c>
      <c r="G3323" s="123">
        <v>1520838</v>
      </c>
      <c r="H3323" s="127"/>
      <c r="I3323" s="131" t="s">
        <v>8026</v>
      </c>
      <c r="J3323" s="127"/>
      <c r="K3323" s="127"/>
      <c r="L3323" s="127"/>
      <c r="M3323" s="127"/>
      <c r="N3323" s="133">
        <v>0</v>
      </c>
      <c r="O3323" s="133">
        <v>758</v>
      </c>
      <c r="P3323" s="127" t="s">
        <v>1369</v>
      </c>
    </row>
    <row r="3324" spans="1:16" ht="51">
      <c r="A3324" s="127">
        <v>46</v>
      </c>
      <c r="B3324" s="127"/>
      <c r="C3324" s="128" t="s">
        <v>699</v>
      </c>
      <c r="D3324" s="122">
        <v>42936</v>
      </c>
      <c r="E3324" s="123" t="s">
        <v>8027</v>
      </c>
      <c r="F3324" s="123" t="s">
        <v>3</v>
      </c>
      <c r="G3324" s="123">
        <v>1520862</v>
      </c>
      <c r="H3324" s="127"/>
      <c r="I3324" s="131" t="s">
        <v>8028</v>
      </c>
      <c r="J3324" s="127"/>
      <c r="K3324" s="127"/>
      <c r="L3324" s="127"/>
      <c r="M3324" s="127"/>
      <c r="N3324" s="133">
        <v>0</v>
      </c>
      <c r="O3324" s="133">
        <v>52.4</v>
      </c>
      <c r="P3324" s="127" t="s">
        <v>1369</v>
      </c>
    </row>
    <row r="3325" spans="1:16" ht="51">
      <c r="A3325" s="127">
        <v>46</v>
      </c>
      <c r="B3325" s="127"/>
      <c r="C3325" s="128" t="s">
        <v>699</v>
      </c>
      <c r="D3325" s="122">
        <v>42936</v>
      </c>
      <c r="E3325" s="123" t="s">
        <v>8029</v>
      </c>
      <c r="F3325" s="123" t="s">
        <v>3</v>
      </c>
      <c r="G3325" s="123">
        <v>1520864</v>
      </c>
      <c r="H3325" s="127"/>
      <c r="I3325" s="131" t="s">
        <v>8028</v>
      </c>
      <c r="J3325" s="127"/>
      <c r="K3325" s="127"/>
      <c r="L3325" s="127"/>
      <c r="M3325" s="127"/>
      <c r="N3325" s="133">
        <v>0</v>
      </c>
      <c r="O3325" s="133">
        <v>3293.98</v>
      </c>
      <c r="P3325" s="127" t="s">
        <v>1369</v>
      </c>
    </row>
    <row r="3326" spans="1:16" ht="51">
      <c r="A3326" s="127" t="s">
        <v>620</v>
      </c>
      <c r="B3326" s="127"/>
      <c r="C3326" s="128" t="s">
        <v>714</v>
      </c>
      <c r="D3326" s="122">
        <v>42936</v>
      </c>
      <c r="E3326" s="123" t="s">
        <v>8030</v>
      </c>
      <c r="F3326" s="123" t="s">
        <v>3</v>
      </c>
      <c r="G3326" s="123">
        <v>1520879</v>
      </c>
      <c r="H3326" s="127"/>
      <c r="I3326" s="131" t="s">
        <v>4823</v>
      </c>
      <c r="J3326" s="127"/>
      <c r="K3326" s="127"/>
      <c r="L3326" s="127"/>
      <c r="M3326" s="127"/>
      <c r="N3326" s="133">
        <v>0</v>
      </c>
      <c r="O3326" s="133">
        <v>800</v>
      </c>
      <c r="P3326" s="127" t="s">
        <v>1369</v>
      </c>
    </row>
    <row r="3327" spans="1:16" ht="51">
      <c r="A3327" s="127" t="s">
        <v>620</v>
      </c>
      <c r="B3327" s="127"/>
      <c r="C3327" s="128" t="s">
        <v>714</v>
      </c>
      <c r="D3327" s="122">
        <v>42936</v>
      </c>
      <c r="E3327" s="123" t="s">
        <v>8031</v>
      </c>
      <c r="F3327" s="123" t="s">
        <v>3</v>
      </c>
      <c r="G3327" s="123">
        <v>1520888</v>
      </c>
      <c r="H3327" s="127"/>
      <c r="I3327" s="131" t="s">
        <v>8032</v>
      </c>
      <c r="J3327" s="127"/>
      <c r="K3327" s="127"/>
      <c r="L3327" s="127"/>
      <c r="M3327" s="127"/>
      <c r="N3327" s="133">
        <v>0</v>
      </c>
      <c r="O3327" s="133">
        <v>57.99</v>
      </c>
      <c r="P3327" s="127" t="s">
        <v>1369</v>
      </c>
    </row>
    <row r="3328" spans="1:16" ht="51">
      <c r="A3328" s="127" t="s">
        <v>620</v>
      </c>
      <c r="B3328" s="127"/>
      <c r="C3328" s="128" t="s">
        <v>714</v>
      </c>
      <c r="D3328" s="122">
        <v>42936</v>
      </c>
      <c r="E3328" s="123" t="s">
        <v>8033</v>
      </c>
      <c r="F3328" s="123" t="s">
        <v>3</v>
      </c>
      <c r="G3328" s="123">
        <v>1520910</v>
      </c>
      <c r="H3328" s="127"/>
      <c r="I3328" s="131" t="s">
        <v>5341</v>
      </c>
      <c r="J3328" s="127"/>
      <c r="K3328" s="127"/>
      <c r="L3328" s="127"/>
      <c r="M3328" s="127"/>
      <c r="N3328" s="133">
        <v>0</v>
      </c>
      <c r="O3328" s="133">
        <v>371</v>
      </c>
      <c r="P3328" s="127" t="s">
        <v>1369</v>
      </c>
    </row>
    <row r="3329" spans="1:16" ht="51">
      <c r="A3329" s="127">
        <v>86</v>
      </c>
      <c r="B3329" s="127"/>
      <c r="C3329" s="128" t="s">
        <v>711</v>
      </c>
      <c r="D3329" s="122">
        <v>42937</v>
      </c>
      <c r="E3329" s="123" t="s">
        <v>8034</v>
      </c>
      <c r="F3329" s="123" t="s">
        <v>3</v>
      </c>
      <c r="G3329" s="123">
        <v>1521222</v>
      </c>
      <c r="H3329" s="127"/>
      <c r="I3329" s="131" t="s">
        <v>8035</v>
      </c>
      <c r="J3329" s="127"/>
      <c r="K3329" s="127"/>
      <c r="L3329" s="127"/>
      <c r="M3329" s="127"/>
      <c r="N3329" s="133">
        <v>0</v>
      </c>
      <c r="O3329" s="133">
        <v>67308</v>
      </c>
      <c r="P3329" s="127" t="s">
        <v>1369</v>
      </c>
    </row>
    <row r="3330" spans="1:16" ht="63.75">
      <c r="A3330" s="127">
        <v>670</v>
      </c>
      <c r="B3330" s="127"/>
      <c r="C3330" s="128" t="s">
        <v>236</v>
      </c>
      <c r="D3330" s="122">
        <v>42937</v>
      </c>
      <c r="E3330" s="123" t="s">
        <v>8036</v>
      </c>
      <c r="F3330" s="123" t="s">
        <v>3</v>
      </c>
      <c r="G3330" s="123">
        <v>1521283</v>
      </c>
      <c r="H3330" s="127"/>
      <c r="I3330" s="131" t="s">
        <v>8037</v>
      </c>
      <c r="J3330" s="127"/>
      <c r="K3330" s="127"/>
      <c r="L3330" s="127"/>
      <c r="M3330" s="127"/>
      <c r="N3330" s="133">
        <v>0</v>
      </c>
      <c r="O3330" s="133">
        <v>240</v>
      </c>
      <c r="P3330" s="127" t="s">
        <v>1369</v>
      </c>
    </row>
    <row r="3331" spans="1:16" ht="51">
      <c r="A3331" s="127">
        <v>670</v>
      </c>
      <c r="B3331" s="127"/>
      <c r="C3331" s="128" t="s">
        <v>236</v>
      </c>
      <c r="D3331" s="122">
        <v>42937</v>
      </c>
      <c r="E3331" s="123" t="s">
        <v>8038</v>
      </c>
      <c r="F3331" s="123" t="s">
        <v>3</v>
      </c>
      <c r="G3331" s="123">
        <v>1521284</v>
      </c>
      <c r="H3331" s="127"/>
      <c r="I3331" s="131" t="s">
        <v>8039</v>
      </c>
      <c r="J3331" s="127"/>
      <c r="K3331" s="127"/>
      <c r="L3331" s="127"/>
      <c r="M3331" s="127"/>
      <c r="N3331" s="133">
        <v>0</v>
      </c>
      <c r="O3331" s="133">
        <v>451.25</v>
      </c>
      <c r="P3331" s="127" t="s">
        <v>1369</v>
      </c>
    </row>
    <row r="3332" spans="1:16" ht="51">
      <c r="A3332" s="127">
        <v>16</v>
      </c>
      <c r="B3332" s="127"/>
      <c r="C3332" s="128" t="s">
        <v>693</v>
      </c>
      <c r="D3332" s="122">
        <v>42937</v>
      </c>
      <c r="E3332" s="123" t="s">
        <v>8040</v>
      </c>
      <c r="F3332" s="123" t="s">
        <v>3</v>
      </c>
      <c r="G3332" s="123">
        <v>1521323</v>
      </c>
      <c r="H3332" s="127"/>
      <c r="I3332" s="131" t="s">
        <v>8041</v>
      </c>
      <c r="J3332" s="127"/>
      <c r="K3332" s="127"/>
      <c r="L3332" s="127"/>
      <c r="M3332" s="127"/>
      <c r="N3332" s="133">
        <v>0</v>
      </c>
      <c r="O3332" s="133">
        <v>1001.6800000000001</v>
      </c>
      <c r="P3332" s="127" t="s">
        <v>14401</v>
      </c>
    </row>
    <row r="3333" spans="1:16" ht="38.25">
      <c r="A3333" s="127">
        <v>15</v>
      </c>
      <c r="B3333" s="127"/>
      <c r="C3333" s="128" t="s">
        <v>692</v>
      </c>
      <c r="D3333" s="122">
        <v>42937</v>
      </c>
      <c r="E3333" s="123" t="s">
        <v>8042</v>
      </c>
      <c r="F3333" s="123" t="s">
        <v>3</v>
      </c>
      <c r="G3333" s="123">
        <v>1521161</v>
      </c>
      <c r="H3333" s="127"/>
      <c r="I3333" s="131" t="s">
        <v>8043</v>
      </c>
      <c r="J3333" s="127"/>
      <c r="K3333" s="127"/>
      <c r="L3333" s="127"/>
      <c r="M3333" s="127"/>
      <c r="N3333" s="133">
        <v>0</v>
      </c>
      <c r="O3333" s="133">
        <v>17.13</v>
      </c>
      <c r="P3333" s="127" t="s">
        <v>1369</v>
      </c>
    </row>
    <row r="3334" spans="1:16" ht="38.25">
      <c r="A3334" s="127">
        <v>70</v>
      </c>
      <c r="B3334" s="127"/>
      <c r="C3334" s="128" t="s">
        <v>706</v>
      </c>
      <c r="D3334" s="122">
        <v>42937</v>
      </c>
      <c r="E3334" s="123" t="s">
        <v>8044</v>
      </c>
      <c r="F3334" s="123" t="s">
        <v>3</v>
      </c>
      <c r="G3334" s="123">
        <v>1521221</v>
      </c>
      <c r="H3334" s="127"/>
      <c r="I3334" s="131" t="s">
        <v>8045</v>
      </c>
      <c r="J3334" s="127"/>
      <c r="K3334" s="127"/>
      <c r="L3334" s="127"/>
      <c r="M3334" s="127"/>
      <c r="N3334" s="133">
        <v>0</v>
      </c>
      <c r="O3334" s="133">
        <v>15</v>
      </c>
      <c r="P3334" s="127" t="s">
        <v>1369</v>
      </c>
    </row>
    <row r="3335" spans="1:16" ht="38.25">
      <c r="A3335" s="127">
        <v>86</v>
      </c>
      <c r="B3335" s="127"/>
      <c r="C3335" s="128" t="s">
        <v>711</v>
      </c>
      <c r="D3335" s="122">
        <v>42937</v>
      </c>
      <c r="E3335" s="123" t="s">
        <v>8046</v>
      </c>
      <c r="F3335" s="123" t="s">
        <v>3</v>
      </c>
      <c r="G3335" s="123">
        <v>1521226</v>
      </c>
      <c r="H3335" s="127"/>
      <c r="I3335" s="131" t="s">
        <v>8047</v>
      </c>
      <c r="J3335" s="127"/>
      <c r="K3335" s="127"/>
      <c r="L3335" s="127"/>
      <c r="M3335" s="127"/>
      <c r="N3335" s="133">
        <v>0</v>
      </c>
      <c r="O3335" s="133">
        <v>3.14</v>
      </c>
      <c r="P3335" s="127" t="s">
        <v>1369</v>
      </c>
    </row>
    <row r="3336" spans="1:16" ht="51">
      <c r="A3336" s="127" t="s">
        <v>620</v>
      </c>
      <c r="B3336" s="127"/>
      <c r="C3336" s="128" t="s">
        <v>714</v>
      </c>
      <c r="D3336" s="122">
        <v>42937</v>
      </c>
      <c r="E3336" s="123" t="s">
        <v>8048</v>
      </c>
      <c r="F3336" s="123" t="s">
        <v>3</v>
      </c>
      <c r="G3336" s="123">
        <v>1521238</v>
      </c>
      <c r="H3336" s="127"/>
      <c r="I3336" s="131" t="s">
        <v>8049</v>
      </c>
      <c r="J3336" s="127"/>
      <c r="K3336" s="127"/>
      <c r="L3336" s="127"/>
      <c r="M3336" s="127"/>
      <c r="N3336" s="133">
        <v>0</v>
      </c>
      <c r="O3336" s="133">
        <v>427.87</v>
      </c>
      <c r="P3336" s="127" t="s">
        <v>1369</v>
      </c>
    </row>
    <row r="3337" spans="1:16" ht="51">
      <c r="A3337" s="127" t="s">
        <v>620</v>
      </c>
      <c r="B3337" s="127"/>
      <c r="C3337" s="128" t="s">
        <v>714</v>
      </c>
      <c r="D3337" s="122">
        <v>42937</v>
      </c>
      <c r="E3337" s="123" t="s">
        <v>8050</v>
      </c>
      <c r="F3337" s="123" t="s">
        <v>3</v>
      </c>
      <c r="G3337" s="123">
        <v>1521242</v>
      </c>
      <c r="H3337" s="127"/>
      <c r="I3337" s="131" t="s">
        <v>8051</v>
      </c>
      <c r="J3337" s="127"/>
      <c r="K3337" s="127"/>
      <c r="L3337" s="127"/>
      <c r="M3337" s="127"/>
      <c r="N3337" s="133">
        <v>0</v>
      </c>
      <c r="O3337" s="133">
        <v>461.73</v>
      </c>
      <c r="P3337" s="127" t="s">
        <v>1369</v>
      </c>
    </row>
    <row r="3338" spans="1:16" ht="51">
      <c r="A3338" s="127">
        <v>70</v>
      </c>
      <c r="B3338" s="127"/>
      <c r="C3338" s="128" t="s">
        <v>706</v>
      </c>
      <c r="D3338" s="122">
        <v>42937</v>
      </c>
      <c r="E3338" s="123" t="s">
        <v>8052</v>
      </c>
      <c r="F3338" s="123" t="s">
        <v>3</v>
      </c>
      <c r="G3338" s="123">
        <v>1521251</v>
      </c>
      <c r="H3338" s="127"/>
      <c r="I3338" s="131" t="s">
        <v>8053</v>
      </c>
      <c r="J3338" s="127"/>
      <c r="K3338" s="127"/>
      <c r="L3338" s="127"/>
      <c r="M3338" s="127"/>
      <c r="N3338" s="133">
        <v>0</v>
      </c>
      <c r="O3338" s="133">
        <v>829.5</v>
      </c>
      <c r="P3338" s="127" t="s">
        <v>1369</v>
      </c>
    </row>
    <row r="3339" spans="1:16" ht="51">
      <c r="A3339" s="127">
        <v>16</v>
      </c>
      <c r="B3339" s="127"/>
      <c r="C3339" s="128" t="s">
        <v>693</v>
      </c>
      <c r="D3339" s="122">
        <v>42937</v>
      </c>
      <c r="E3339" s="123" t="s">
        <v>8054</v>
      </c>
      <c r="F3339" s="123" t="s">
        <v>3</v>
      </c>
      <c r="G3339" s="123">
        <v>1521295</v>
      </c>
      <c r="H3339" s="127"/>
      <c r="I3339" s="131" t="s">
        <v>8055</v>
      </c>
      <c r="J3339" s="127"/>
      <c r="K3339" s="127"/>
      <c r="L3339" s="127"/>
      <c r="M3339" s="127"/>
      <c r="N3339" s="133">
        <v>0</v>
      </c>
      <c r="O3339" s="133">
        <v>3540.48</v>
      </c>
      <c r="P3339" s="127" t="s">
        <v>1369</v>
      </c>
    </row>
    <row r="3340" spans="1:16" ht="38.25">
      <c r="A3340" s="127">
        <v>35</v>
      </c>
      <c r="B3340" s="127"/>
      <c r="C3340" s="128" t="s">
        <v>697</v>
      </c>
      <c r="D3340" s="122">
        <v>42937</v>
      </c>
      <c r="E3340" s="123" t="s">
        <v>8056</v>
      </c>
      <c r="F3340" s="123" t="s">
        <v>3</v>
      </c>
      <c r="G3340" s="123">
        <v>1521303</v>
      </c>
      <c r="H3340" s="127"/>
      <c r="I3340" s="131" t="s">
        <v>8057</v>
      </c>
      <c r="J3340" s="127"/>
      <c r="K3340" s="127"/>
      <c r="L3340" s="127"/>
      <c r="M3340" s="127"/>
      <c r="N3340" s="133">
        <v>0</v>
      </c>
      <c r="O3340" s="133">
        <v>7882.4400000000005</v>
      </c>
      <c r="P3340" s="127" t="s">
        <v>1369</v>
      </c>
    </row>
    <row r="3341" spans="1:16" ht="51">
      <c r="A3341" s="127" t="s">
        <v>620</v>
      </c>
      <c r="B3341" s="127"/>
      <c r="C3341" s="128" t="s">
        <v>714</v>
      </c>
      <c r="D3341" s="122">
        <v>42937</v>
      </c>
      <c r="E3341" s="123" t="s">
        <v>8058</v>
      </c>
      <c r="F3341" s="123" t="s">
        <v>3</v>
      </c>
      <c r="G3341" s="123">
        <v>1521310</v>
      </c>
      <c r="H3341" s="127"/>
      <c r="I3341" s="131" t="s">
        <v>8059</v>
      </c>
      <c r="J3341" s="127"/>
      <c r="K3341" s="127"/>
      <c r="L3341" s="127"/>
      <c r="M3341" s="127"/>
      <c r="N3341" s="133">
        <v>0</v>
      </c>
      <c r="O3341" s="133">
        <v>3024</v>
      </c>
      <c r="P3341" s="127" t="s">
        <v>1369</v>
      </c>
    </row>
    <row r="3342" spans="1:16" ht="51">
      <c r="A3342" s="127" t="s">
        <v>620</v>
      </c>
      <c r="B3342" s="127"/>
      <c r="C3342" s="128" t="s">
        <v>714</v>
      </c>
      <c r="D3342" s="122">
        <v>42937</v>
      </c>
      <c r="E3342" s="123" t="s">
        <v>8060</v>
      </c>
      <c r="F3342" s="123" t="s">
        <v>3</v>
      </c>
      <c r="G3342" s="123">
        <v>1521315</v>
      </c>
      <c r="H3342" s="127"/>
      <c r="I3342" s="131" t="s">
        <v>8061</v>
      </c>
      <c r="J3342" s="127"/>
      <c r="K3342" s="127"/>
      <c r="L3342" s="127"/>
      <c r="M3342" s="127"/>
      <c r="N3342" s="133">
        <v>0</v>
      </c>
      <c r="O3342" s="133">
        <v>3325</v>
      </c>
      <c r="P3342" s="127" t="s">
        <v>1369</v>
      </c>
    </row>
    <row r="3343" spans="1:16" ht="51">
      <c r="A3343" s="127" t="s">
        <v>620</v>
      </c>
      <c r="B3343" s="127"/>
      <c r="C3343" s="128" t="s">
        <v>714</v>
      </c>
      <c r="D3343" s="122">
        <v>42937</v>
      </c>
      <c r="E3343" s="123" t="s">
        <v>8062</v>
      </c>
      <c r="F3343" s="123" t="s">
        <v>3</v>
      </c>
      <c r="G3343" s="123">
        <v>1521319</v>
      </c>
      <c r="H3343" s="127"/>
      <c r="I3343" s="131" t="s">
        <v>8063</v>
      </c>
      <c r="J3343" s="127"/>
      <c r="K3343" s="127"/>
      <c r="L3343" s="127"/>
      <c r="M3343" s="127"/>
      <c r="N3343" s="133">
        <v>0</v>
      </c>
      <c r="O3343" s="133">
        <v>260</v>
      </c>
      <c r="P3343" s="127" t="s">
        <v>1369</v>
      </c>
    </row>
    <row r="3344" spans="1:16" ht="51">
      <c r="A3344" s="127">
        <v>86</v>
      </c>
      <c r="B3344" s="127"/>
      <c r="C3344" s="128" t="s">
        <v>711</v>
      </c>
      <c r="D3344" s="122">
        <v>42937</v>
      </c>
      <c r="E3344" s="123" t="s">
        <v>8064</v>
      </c>
      <c r="F3344" s="123" t="s">
        <v>3</v>
      </c>
      <c r="G3344" s="123">
        <v>1521335</v>
      </c>
      <c r="H3344" s="127"/>
      <c r="I3344" s="131" t="s">
        <v>8065</v>
      </c>
      <c r="J3344" s="127"/>
      <c r="K3344" s="127"/>
      <c r="L3344" s="127"/>
      <c r="M3344" s="127"/>
      <c r="N3344" s="133">
        <v>0</v>
      </c>
      <c r="O3344" s="133">
        <v>1341.4</v>
      </c>
      <c r="P3344" s="127" t="s">
        <v>1369</v>
      </c>
    </row>
    <row r="3345" spans="1:16" ht="51">
      <c r="A3345" s="127">
        <v>130</v>
      </c>
      <c r="B3345" s="127"/>
      <c r="C3345" s="128" t="s">
        <v>728</v>
      </c>
      <c r="D3345" s="122">
        <v>42937</v>
      </c>
      <c r="E3345" s="123" t="s">
        <v>8066</v>
      </c>
      <c r="F3345" s="123" t="s">
        <v>3</v>
      </c>
      <c r="G3345" s="123">
        <v>1521336</v>
      </c>
      <c r="H3345" s="127"/>
      <c r="I3345" s="131" t="s">
        <v>8067</v>
      </c>
      <c r="J3345" s="127"/>
      <c r="K3345" s="127"/>
      <c r="L3345" s="127"/>
      <c r="M3345" s="127"/>
      <c r="N3345" s="133">
        <v>0</v>
      </c>
      <c r="O3345" s="133">
        <v>91300</v>
      </c>
      <c r="P3345" s="127" t="s">
        <v>1369</v>
      </c>
    </row>
    <row r="3346" spans="1:16" ht="51">
      <c r="A3346" s="127">
        <v>582</v>
      </c>
      <c r="B3346" s="127"/>
      <c r="C3346" s="128" t="s">
        <v>857</v>
      </c>
      <c r="D3346" s="122">
        <v>42937</v>
      </c>
      <c r="E3346" s="123" t="s">
        <v>8068</v>
      </c>
      <c r="F3346" s="123" t="s">
        <v>3</v>
      </c>
      <c r="G3346" s="123">
        <v>1521421</v>
      </c>
      <c r="H3346" s="127"/>
      <c r="I3346" s="131" t="s">
        <v>8069</v>
      </c>
      <c r="J3346" s="127"/>
      <c r="K3346" s="127"/>
      <c r="L3346" s="127"/>
      <c r="M3346" s="127"/>
      <c r="N3346" s="133">
        <v>0</v>
      </c>
      <c r="O3346" s="133">
        <v>45</v>
      </c>
      <c r="P3346" s="127" t="s">
        <v>1369</v>
      </c>
    </row>
    <row r="3347" spans="1:16" ht="38.25">
      <c r="A3347" s="127">
        <v>35</v>
      </c>
      <c r="B3347" s="127"/>
      <c r="C3347" s="128" t="s">
        <v>697</v>
      </c>
      <c r="D3347" s="122">
        <v>42937</v>
      </c>
      <c r="E3347" s="123" t="s">
        <v>8070</v>
      </c>
      <c r="F3347" s="123" t="s">
        <v>3</v>
      </c>
      <c r="G3347" s="123">
        <v>1521432</v>
      </c>
      <c r="H3347" s="127"/>
      <c r="I3347" s="131" t="s">
        <v>8071</v>
      </c>
      <c r="J3347" s="127"/>
      <c r="K3347" s="127"/>
      <c r="L3347" s="127"/>
      <c r="M3347" s="127"/>
      <c r="N3347" s="133">
        <v>0</v>
      </c>
      <c r="O3347" s="133">
        <v>7000</v>
      </c>
      <c r="P3347" s="127" t="s">
        <v>1369</v>
      </c>
    </row>
    <row r="3348" spans="1:16" ht="38.25">
      <c r="A3348" s="127">
        <v>373</v>
      </c>
      <c r="B3348" s="127"/>
      <c r="C3348" s="128" t="s">
        <v>1275</v>
      </c>
      <c r="D3348" s="122">
        <v>42937</v>
      </c>
      <c r="E3348" s="123" t="s">
        <v>8072</v>
      </c>
      <c r="F3348" s="123" t="s">
        <v>3</v>
      </c>
      <c r="G3348" s="123">
        <v>1521478</v>
      </c>
      <c r="H3348" s="127"/>
      <c r="I3348" s="131" t="s">
        <v>8073</v>
      </c>
      <c r="J3348" s="127"/>
      <c r="K3348" s="127"/>
      <c r="L3348" s="127"/>
      <c r="M3348" s="127"/>
      <c r="N3348" s="133">
        <v>0</v>
      </c>
      <c r="O3348" s="133">
        <v>1020</v>
      </c>
      <c r="P3348" s="127" t="s">
        <v>1369</v>
      </c>
    </row>
    <row r="3349" spans="1:16" ht="38.25">
      <c r="A3349" s="127">
        <v>70</v>
      </c>
      <c r="B3349" s="127"/>
      <c r="C3349" s="128" t="s">
        <v>706</v>
      </c>
      <c r="D3349" s="122">
        <v>42937</v>
      </c>
      <c r="E3349" s="123" t="s">
        <v>8074</v>
      </c>
      <c r="F3349" s="123" t="s">
        <v>3</v>
      </c>
      <c r="G3349" s="123">
        <v>1521508</v>
      </c>
      <c r="H3349" s="127"/>
      <c r="I3349" s="131" t="s">
        <v>8075</v>
      </c>
      <c r="J3349" s="127"/>
      <c r="K3349" s="127"/>
      <c r="L3349" s="127"/>
      <c r="M3349" s="127"/>
      <c r="N3349" s="133">
        <v>0</v>
      </c>
      <c r="O3349" s="133">
        <v>323</v>
      </c>
      <c r="P3349" s="127" t="s">
        <v>1369</v>
      </c>
    </row>
    <row r="3350" spans="1:16" ht="51">
      <c r="A3350" s="127" t="s">
        <v>620</v>
      </c>
      <c r="B3350" s="127"/>
      <c r="C3350" s="128" t="s">
        <v>714</v>
      </c>
      <c r="D3350" s="122">
        <v>42940</v>
      </c>
      <c r="E3350" s="123" t="s">
        <v>8077</v>
      </c>
      <c r="F3350" s="123" t="s">
        <v>3</v>
      </c>
      <c r="G3350" s="123">
        <v>1521696</v>
      </c>
      <c r="H3350" s="127"/>
      <c r="I3350" s="131" t="s">
        <v>8078</v>
      </c>
      <c r="J3350" s="127"/>
      <c r="K3350" s="127"/>
      <c r="L3350" s="127"/>
      <c r="M3350" s="127"/>
      <c r="N3350" s="133">
        <v>0</v>
      </c>
      <c r="O3350" s="133">
        <v>483416.87</v>
      </c>
      <c r="P3350" s="127" t="s">
        <v>1369</v>
      </c>
    </row>
    <row r="3351" spans="1:16" ht="51">
      <c r="A3351" s="127" t="s">
        <v>620</v>
      </c>
      <c r="B3351" s="127"/>
      <c r="C3351" s="128" t="s">
        <v>714</v>
      </c>
      <c r="D3351" s="122">
        <v>42940</v>
      </c>
      <c r="E3351" s="123" t="s">
        <v>8079</v>
      </c>
      <c r="F3351" s="123" t="s">
        <v>3</v>
      </c>
      <c r="G3351" s="123">
        <v>1521718</v>
      </c>
      <c r="H3351" s="127"/>
      <c r="I3351" s="131" t="s">
        <v>8080</v>
      </c>
      <c r="J3351" s="127"/>
      <c r="K3351" s="127"/>
      <c r="L3351" s="127"/>
      <c r="M3351" s="127"/>
      <c r="N3351" s="133">
        <v>0</v>
      </c>
      <c r="O3351" s="133">
        <v>58852.75</v>
      </c>
      <c r="P3351" s="127" t="s">
        <v>1369</v>
      </c>
    </row>
    <row r="3352" spans="1:16" ht="51">
      <c r="A3352" s="127" t="s">
        <v>620</v>
      </c>
      <c r="B3352" s="127"/>
      <c r="C3352" s="128" t="s">
        <v>714</v>
      </c>
      <c r="D3352" s="122">
        <v>42940</v>
      </c>
      <c r="E3352" s="123" t="s">
        <v>8081</v>
      </c>
      <c r="F3352" s="123" t="s">
        <v>3</v>
      </c>
      <c r="G3352" s="123">
        <v>1521720</v>
      </c>
      <c r="H3352" s="127"/>
      <c r="I3352" s="131" t="s">
        <v>8082</v>
      </c>
      <c r="J3352" s="127"/>
      <c r="K3352" s="127"/>
      <c r="L3352" s="127"/>
      <c r="M3352" s="127"/>
      <c r="N3352" s="133">
        <v>0</v>
      </c>
      <c r="O3352" s="133">
        <v>2111.4</v>
      </c>
      <c r="P3352" s="127" t="s">
        <v>1369</v>
      </c>
    </row>
    <row r="3353" spans="1:16" ht="38.25">
      <c r="A3353" s="127">
        <v>70</v>
      </c>
      <c r="B3353" s="127"/>
      <c r="C3353" s="128" t="s">
        <v>706</v>
      </c>
      <c r="D3353" s="122">
        <v>42940</v>
      </c>
      <c r="E3353" s="123" t="s">
        <v>8083</v>
      </c>
      <c r="F3353" s="123" t="s">
        <v>3</v>
      </c>
      <c r="G3353" s="123">
        <v>1521756</v>
      </c>
      <c r="H3353" s="127"/>
      <c r="I3353" s="131" t="s">
        <v>8084</v>
      </c>
      <c r="J3353" s="127"/>
      <c r="K3353" s="127"/>
      <c r="L3353" s="127"/>
      <c r="M3353" s="127"/>
      <c r="N3353" s="133">
        <v>0</v>
      </c>
      <c r="O3353" s="133">
        <v>37.25</v>
      </c>
      <c r="P3353" s="127" t="s">
        <v>1369</v>
      </c>
    </row>
    <row r="3354" spans="1:16" ht="51">
      <c r="A3354" s="127">
        <v>344</v>
      </c>
      <c r="B3354" s="127"/>
      <c r="C3354" s="128" t="s">
        <v>819</v>
      </c>
      <c r="D3354" s="122">
        <v>42940</v>
      </c>
      <c r="E3354" s="123" t="s">
        <v>8085</v>
      </c>
      <c r="F3354" s="123" t="s">
        <v>3</v>
      </c>
      <c r="G3354" s="123">
        <v>1521645</v>
      </c>
      <c r="H3354" s="127"/>
      <c r="I3354" s="131" t="s">
        <v>8086</v>
      </c>
      <c r="J3354" s="127"/>
      <c r="K3354" s="127"/>
      <c r="L3354" s="127"/>
      <c r="M3354" s="127"/>
      <c r="N3354" s="133">
        <v>0</v>
      </c>
      <c r="O3354" s="133">
        <v>90</v>
      </c>
      <c r="P3354" s="127" t="s">
        <v>1369</v>
      </c>
    </row>
    <row r="3355" spans="1:16" ht="51">
      <c r="A3355" s="127" t="s">
        <v>620</v>
      </c>
      <c r="B3355" s="127"/>
      <c r="C3355" s="128" t="s">
        <v>714</v>
      </c>
      <c r="D3355" s="122">
        <v>42940</v>
      </c>
      <c r="E3355" s="123" t="s">
        <v>8087</v>
      </c>
      <c r="F3355" s="123" t="s">
        <v>3</v>
      </c>
      <c r="G3355" s="123">
        <v>1521704</v>
      </c>
      <c r="H3355" s="127"/>
      <c r="I3355" s="131" t="s">
        <v>8088</v>
      </c>
      <c r="J3355" s="127"/>
      <c r="K3355" s="127"/>
      <c r="L3355" s="127"/>
      <c r="M3355" s="127"/>
      <c r="N3355" s="133">
        <v>0</v>
      </c>
      <c r="O3355" s="133">
        <v>183.16</v>
      </c>
      <c r="P3355" s="127" t="s">
        <v>1369</v>
      </c>
    </row>
    <row r="3356" spans="1:16" ht="63.75">
      <c r="A3356" s="127" t="s">
        <v>620</v>
      </c>
      <c r="B3356" s="127"/>
      <c r="C3356" s="128" t="s">
        <v>714</v>
      </c>
      <c r="D3356" s="122">
        <v>42940</v>
      </c>
      <c r="E3356" s="123" t="s">
        <v>8089</v>
      </c>
      <c r="F3356" s="123" t="s">
        <v>3</v>
      </c>
      <c r="G3356" s="123">
        <v>1521707</v>
      </c>
      <c r="H3356" s="127"/>
      <c r="I3356" s="131" t="s">
        <v>8090</v>
      </c>
      <c r="J3356" s="127"/>
      <c r="K3356" s="127"/>
      <c r="L3356" s="127"/>
      <c r="M3356" s="127"/>
      <c r="N3356" s="133">
        <v>0</v>
      </c>
      <c r="O3356" s="133">
        <v>4</v>
      </c>
      <c r="P3356" s="127" t="s">
        <v>1369</v>
      </c>
    </row>
    <row r="3357" spans="1:16" ht="51">
      <c r="A3357" s="127" t="s">
        <v>620</v>
      </c>
      <c r="B3357" s="127"/>
      <c r="C3357" s="128" t="s">
        <v>714</v>
      </c>
      <c r="D3357" s="122">
        <v>42940</v>
      </c>
      <c r="E3357" s="123" t="s">
        <v>8091</v>
      </c>
      <c r="F3357" s="123" t="s">
        <v>3</v>
      </c>
      <c r="G3357" s="123">
        <v>1521708</v>
      </c>
      <c r="H3357" s="127"/>
      <c r="I3357" s="131" t="s">
        <v>8092</v>
      </c>
      <c r="J3357" s="127"/>
      <c r="K3357" s="127"/>
      <c r="L3357" s="127"/>
      <c r="M3357" s="127"/>
      <c r="N3357" s="133">
        <v>0</v>
      </c>
      <c r="O3357" s="133">
        <v>86.5</v>
      </c>
      <c r="P3357" s="127" t="s">
        <v>1369</v>
      </c>
    </row>
    <row r="3358" spans="1:16" ht="51">
      <c r="A3358" s="127" t="s">
        <v>620</v>
      </c>
      <c r="B3358" s="127"/>
      <c r="C3358" s="128" t="s">
        <v>714</v>
      </c>
      <c r="D3358" s="122">
        <v>42940</v>
      </c>
      <c r="E3358" s="123" t="s">
        <v>8093</v>
      </c>
      <c r="F3358" s="123" t="s">
        <v>3</v>
      </c>
      <c r="G3358" s="123">
        <v>1521709</v>
      </c>
      <c r="H3358" s="127"/>
      <c r="I3358" s="131" t="s">
        <v>8094</v>
      </c>
      <c r="J3358" s="127"/>
      <c r="K3358" s="127"/>
      <c r="L3358" s="127"/>
      <c r="M3358" s="127"/>
      <c r="N3358" s="133">
        <v>0</v>
      </c>
      <c r="O3358" s="133">
        <v>8.34</v>
      </c>
      <c r="P3358" s="127" t="s">
        <v>1369</v>
      </c>
    </row>
    <row r="3359" spans="1:16" ht="51">
      <c r="A3359" s="127" t="s">
        <v>620</v>
      </c>
      <c r="B3359" s="127"/>
      <c r="C3359" s="128" t="s">
        <v>714</v>
      </c>
      <c r="D3359" s="122">
        <v>42940</v>
      </c>
      <c r="E3359" s="123" t="s">
        <v>8095</v>
      </c>
      <c r="F3359" s="123" t="s">
        <v>3</v>
      </c>
      <c r="G3359" s="123">
        <v>1521710</v>
      </c>
      <c r="H3359" s="127"/>
      <c r="I3359" s="131" t="s">
        <v>8096</v>
      </c>
      <c r="J3359" s="127"/>
      <c r="K3359" s="127"/>
      <c r="L3359" s="127"/>
      <c r="M3359" s="127"/>
      <c r="N3359" s="133">
        <v>0</v>
      </c>
      <c r="O3359" s="133">
        <v>56.5</v>
      </c>
      <c r="P3359" s="127" t="s">
        <v>1369</v>
      </c>
    </row>
    <row r="3360" spans="1:16" ht="51">
      <c r="A3360" s="127" t="s">
        <v>620</v>
      </c>
      <c r="B3360" s="127"/>
      <c r="C3360" s="128" t="s">
        <v>714</v>
      </c>
      <c r="D3360" s="122">
        <v>42940</v>
      </c>
      <c r="E3360" s="123" t="s">
        <v>8097</v>
      </c>
      <c r="F3360" s="123" t="s">
        <v>3</v>
      </c>
      <c r="G3360" s="123">
        <v>1521712</v>
      </c>
      <c r="H3360" s="127"/>
      <c r="I3360" s="131" t="s">
        <v>8098</v>
      </c>
      <c r="J3360" s="127"/>
      <c r="K3360" s="127"/>
      <c r="L3360" s="127"/>
      <c r="M3360" s="127"/>
      <c r="N3360" s="133">
        <v>0</v>
      </c>
      <c r="O3360" s="133">
        <v>102.15</v>
      </c>
      <c r="P3360" s="127" t="s">
        <v>1369</v>
      </c>
    </row>
    <row r="3361" spans="1:16" ht="51">
      <c r="A3361" s="127" t="s">
        <v>620</v>
      </c>
      <c r="B3361" s="127"/>
      <c r="C3361" s="128" t="s">
        <v>714</v>
      </c>
      <c r="D3361" s="122">
        <v>42940</v>
      </c>
      <c r="E3361" s="123" t="s">
        <v>8099</v>
      </c>
      <c r="F3361" s="123" t="s">
        <v>3</v>
      </c>
      <c r="G3361" s="123">
        <v>1521740</v>
      </c>
      <c r="H3361" s="127"/>
      <c r="I3361" s="131" t="s">
        <v>8100</v>
      </c>
      <c r="J3361" s="127"/>
      <c r="K3361" s="127"/>
      <c r="L3361" s="127"/>
      <c r="M3361" s="127"/>
      <c r="N3361" s="133">
        <v>0</v>
      </c>
      <c r="O3361" s="133">
        <v>43167</v>
      </c>
      <c r="P3361" s="127" t="s">
        <v>1369</v>
      </c>
    </row>
    <row r="3362" spans="1:16" ht="51">
      <c r="A3362" s="127">
        <v>20</v>
      </c>
      <c r="B3362" s="127"/>
      <c r="C3362" s="128" t="s">
        <v>694</v>
      </c>
      <c r="D3362" s="122">
        <v>42940</v>
      </c>
      <c r="E3362" s="123" t="s">
        <v>8101</v>
      </c>
      <c r="F3362" s="123" t="s">
        <v>3</v>
      </c>
      <c r="G3362" s="123">
        <v>1521743</v>
      </c>
      <c r="H3362" s="127"/>
      <c r="I3362" s="131" t="s">
        <v>8102</v>
      </c>
      <c r="J3362" s="127"/>
      <c r="K3362" s="127"/>
      <c r="L3362" s="127"/>
      <c r="M3362" s="127"/>
      <c r="N3362" s="133">
        <v>0</v>
      </c>
      <c r="O3362" s="133">
        <v>57.6</v>
      </c>
      <c r="P3362" s="127" t="s">
        <v>1369</v>
      </c>
    </row>
    <row r="3363" spans="1:16" ht="51">
      <c r="A3363" s="127">
        <v>20</v>
      </c>
      <c r="B3363" s="127"/>
      <c r="C3363" s="128" t="s">
        <v>694</v>
      </c>
      <c r="D3363" s="122">
        <v>42940</v>
      </c>
      <c r="E3363" s="123" t="s">
        <v>8103</v>
      </c>
      <c r="F3363" s="123" t="s">
        <v>3</v>
      </c>
      <c r="G3363" s="123">
        <v>1521745</v>
      </c>
      <c r="H3363" s="127"/>
      <c r="I3363" s="131" t="s">
        <v>8102</v>
      </c>
      <c r="J3363" s="127"/>
      <c r="K3363" s="127"/>
      <c r="L3363" s="127"/>
      <c r="M3363" s="127"/>
      <c r="N3363" s="133">
        <v>0</v>
      </c>
      <c r="O3363" s="133">
        <v>59.56</v>
      </c>
      <c r="P3363" s="127" t="s">
        <v>1369</v>
      </c>
    </row>
    <row r="3364" spans="1:16" ht="51">
      <c r="A3364" s="127">
        <v>20</v>
      </c>
      <c r="B3364" s="127"/>
      <c r="C3364" s="128" t="s">
        <v>694</v>
      </c>
      <c r="D3364" s="122">
        <v>42940</v>
      </c>
      <c r="E3364" s="123" t="s">
        <v>8104</v>
      </c>
      <c r="F3364" s="123" t="s">
        <v>3</v>
      </c>
      <c r="G3364" s="123">
        <v>1521749</v>
      </c>
      <c r="H3364" s="127"/>
      <c r="I3364" s="131" t="s">
        <v>8102</v>
      </c>
      <c r="J3364" s="127"/>
      <c r="K3364" s="127"/>
      <c r="L3364" s="127"/>
      <c r="M3364" s="127"/>
      <c r="N3364" s="133">
        <v>0</v>
      </c>
      <c r="O3364" s="133">
        <v>59.52</v>
      </c>
      <c r="P3364" s="127" t="s">
        <v>1369</v>
      </c>
    </row>
    <row r="3365" spans="1:16" ht="51">
      <c r="A3365" s="127" t="s">
        <v>620</v>
      </c>
      <c r="B3365" s="127"/>
      <c r="C3365" s="128" t="s">
        <v>714</v>
      </c>
      <c r="D3365" s="122">
        <v>42940</v>
      </c>
      <c r="E3365" s="123" t="s">
        <v>8105</v>
      </c>
      <c r="F3365" s="123" t="s">
        <v>3</v>
      </c>
      <c r="G3365" s="123">
        <v>1521752</v>
      </c>
      <c r="H3365" s="127"/>
      <c r="I3365" s="131" t="s">
        <v>4868</v>
      </c>
      <c r="J3365" s="127"/>
      <c r="K3365" s="127"/>
      <c r="L3365" s="127"/>
      <c r="M3365" s="127"/>
      <c r="N3365" s="133">
        <v>0</v>
      </c>
      <c r="O3365" s="133">
        <v>312.48</v>
      </c>
      <c r="P3365" s="127" t="s">
        <v>1369</v>
      </c>
    </row>
    <row r="3366" spans="1:16" ht="63.75">
      <c r="A3366" s="127">
        <v>373</v>
      </c>
      <c r="B3366" s="127"/>
      <c r="C3366" s="128" t="s">
        <v>1275</v>
      </c>
      <c r="D3366" s="122">
        <v>42940</v>
      </c>
      <c r="E3366" s="123" t="s">
        <v>8106</v>
      </c>
      <c r="F3366" s="123" t="s">
        <v>3</v>
      </c>
      <c r="G3366" s="123">
        <v>1521757</v>
      </c>
      <c r="H3366" s="127"/>
      <c r="I3366" s="131" t="s">
        <v>8107</v>
      </c>
      <c r="J3366" s="127"/>
      <c r="K3366" s="127"/>
      <c r="L3366" s="127"/>
      <c r="M3366" s="127"/>
      <c r="N3366" s="133">
        <v>0</v>
      </c>
      <c r="O3366" s="133">
        <v>446.6</v>
      </c>
      <c r="P3366" s="127" t="s">
        <v>1369</v>
      </c>
    </row>
    <row r="3367" spans="1:16" ht="51">
      <c r="A3367" s="127" t="s">
        <v>620</v>
      </c>
      <c r="B3367" s="127"/>
      <c r="C3367" s="128" t="s">
        <v>714</v>
      </c>
      <c r="D3367" s="122">
        <v>42940</v>
      </c>
      <c r="E3367" s="123" t="s">
        <v>8108</v>
      </c>
      <c r="F3367" s="123" t="s">
        <v>3</v>
      </c>
      <c r="G3367" s="123">
        <v>1521772</v>
      </c>
      <c r="H3367" s="127"/>
      <c r="I3367" s="131" t="s">
        <v>8109</v>
      </c>
      <c r="J3367" s="127"/>
      <c r="K3367" s="127"/>
      <c r="L3367" s="127"/>
      <c r="M3367" s="127"/>
      <c r="N3367" s="133">
        <v>0</v>
      </c>
      <c r="O3367" s="133">
        <v>715.08</v>
      </c>
      <c r="P3367" s="127" t="s">
        <v>1369</v>
      </c>
    </row>
    <row r="3368" spans="1:16" ht="51">
      <c r="A3368" s="127" t="s">
        <v>620</v>
      </c>
      <c r="B3368" s="127"/>
      <c r="C3368" s="128" t="s">
        <v>714</v>
      </c>
      <c r="D3368" s="122">
        <v>42940</v>
      </c>
      <c r="E3368" s="123" t="s">
        <v>8110</v>
      </c>
      <c r="F3368" s="123" t="s">
        <v>3</v>
      </c>
      <c r="G3368" s="123">
        <v>1521813</v>
      </c>
      <c r="H3368" s="127"/>
      <c r="I3368" s="131" t="s">
        <v>8111</v>
      </c>
      <c r="J3368" s="127"/>
      <c r="K3368" s="127"/>
      <c r="L3368" s="127"/>
      <c r="M3368" s="127"/>
      <c r="N3368" s="133">
        <v>0</v>
      </c>
      <c r="O3368" s="133">
        <v>185.5</v>
      </c>
      <c r="P3368" s="127" t="s">
        <v>1369</v>
      </c>
    </row>
    <row r="3369" spans="1:16" ht="38.25">
      <c r="A3369" s="127">
        <v>130</v>
      </c>
      <c r="B3369" s="127"/>
      <c r="C3369" s="128" t="s">
        <v>728</v>
      </c>
      <c r="D3369" s="122">
        <v>42940</v>
      </c>
      <c r="E3369" s="123" t="s">
        <v>8112</v>
      </c>
      <c r="F3369" s="123" t="s">
        <v>3</v>
      </c>
      <c r="G3369" s="123">
        <v>1521817</v>
      </c>
      <c r="H3369" s="127"/>
      <c r="I3369" s="131" t="s">
        <v>8113</v>
      </c>
      <c r="J3369" s="127"/>
      <c r="K3369" s="127"/>
      <c r="L3369" s="127"/>
      <c r="M3369" s="127"/>
      <c r="N3369" s="133">
        <v>0</v>
      </c>
      <c r="O3369" s="133">
        <v>36.5</v>
      </c>
      <c r="P3369" s="127" t="s">
        <v>1369</v>
      </c>
    </row>
    <row r="3370" spans="1:16" ht="51">
      <c r="A3370" s="127" t="s">
        <v>620</v>
      </c>
      <c r="B3370" s="127"/>
      <c r="C3370" s="128" t="s">
        <v>714</v>
      </c>
      <c r="D3370" s="122">
        <v>42940</v>
      </c>
      <c r="E3370" s="123" t="s">
        <v>8114</v>
      </c>
      <c r="F3370" s="123" t="s">
        <v>3</v>
      </c>
      <c r="G3370" s="123">
        <v>1521831</v>
      </c>
      <c r="H3370" s="127"/>
      <c r="I3370" s="131" t="s">
        <v>8115</v>
      </c>
      <c r="J3370" s="127"/>
      <c r="K3370" s="127"/>
      <c r="L3370" s="127"/>
      <c r="M3370" s="127"/>
      <c r="N3370" s="133">
        <v>0</v>
      </c>
      <c r="O3370" s="133">
        <v>1103.8</v>
      </c>
      <c r="P3370" s="127" t="s">
        <v>1369</v>
      </c>
    </row>
    <row r="3371" spans="1:16" ht="51">
      <c r="A3371" s="127" t="s">
        <v>620</v>
      </c>
      <c r="B3371" s="127"/>
      <c r="C3371" s="128" t="s">
        <v>714</v>
      </c>
      <c r="D3371" s="122">
        <v>42940</v>
      </c>
      <c r="E3371" s="123" t="s">
        <v>8116</v>
      </c>
      <c r="F3371" s="123" t="s">
        <v>3</v>
      </c>
      <c r="G3371" s="123">
        <v>1521858</v>
      </c>
      <c r="H3371" s="127"/>
      <c r="I3371" s="131" t="s">
        <v>8117</v>
      </c>
      <c r="J3371" s="127"/>
      <c r="K3371" s="127"/>
      <c r="L3371" s="127"/>
      <c r="M3371" s="127"/>
      <c r="N3371" s="133">
        <v>0</v>
      </c>
      <c r="O3371" s="133">
        <v>3046</v>
      </c>
      <c r="P3371" s="127" t="s">
        <v>1369</v>
      </c>
    </row>
    <row r="3372" spans="1:16" ht="51">
      <c r="A3372" s="127" t="s">
        <v>620</v>
      </c>
      <c r="B3372" s="127"/>
      <c r="C3372" s="128" t="s">
        <v>714</v>
      </c>
      <c r="D3372" s="122">
        <v>42940</v>
      </c>
      <c r="E3372" s="123" t="s">
        <v>8118</v>
      </c>
      <c r="F3372" s="123" t="s">
        <v>3</v>
      </c>
      <c r="G3372" s="123">
        <v>1521860</v>
      </c>
      <c r="H3372" s="127"/>
      <c r="I3372" s="131" t="s">
        <v>8119</v>
      </c>
      <c r="J3372" s="127"/>
      <c r="K3372" s="127"/>
      <c r="L3372" s="127"/>
      <c r="M3372" s="127"/>
      <c r="N3372" s="133">
        <v>0</v>
      </c>
      <c r="O3372" s="133">
        <v>39.69</v>
      </c>
      <c r="P3372" s="127" t="s">
        <v>1369</v>
      </c>
    </row>
    <row r="3373" spans="1:16" ht="51">
      <c r="A3373" s="127" t="s">
        <v>620</v>
      </c>
      <c r="B3373" s="127"/>
      <c r="C3373" s="128" t="s">
        <v>714</v>
      </c>
      <c r="D3373" s="122">
        <v>42940</v>
      </c>
      <c r="E3373" s="123" t="s">
        <v>8120</v>
      </c>
      <c r="F3373" s="123" t="s">
        <v>3</v>
      </c>
      <c r="G3373" s="123">
        <v>1521861</v>
      </c>
      <c r="H3373" s="127"/>
      <c r="I3373" s="131" t="s">
        <v>8121</v>
      </c>
      <c r="J3373" s="127"/>
      <c r="K3373" s="127"/>
      <c r="L3373" s="127"/>
      <c r="M3373" s="127"/>
      <c r="N3373" s="133">
        <v>0</v>
      </c>
      <c r="O3373" s="133">
        <v>3046</v>
      </c>
      <c r="P3373" s="127" t="s">
        <v>1369</v>
      </c>
    </row>
    <row r="3374" spans="1:16" ht="51">
      <c r="A3374" s="127" t="s">
        <v>620</v>
      </c>
      <c r="B3374" s="127"/>
      <c r="C3374" s="128" t="s">
        <v>714</v>
      </c>
      <c r="D3374" s="122">
        <v>42940</v>
      </c>
      <c r="E3374" s="123" t="s">
        <v>8122</v>
      </c>
      <c r="F3374" s="123" t="s">
        <v>3</v>
      </c>
      <c r="G3374" s="123">
        <v>1521863</v>
      </c>
      <c r="H3374" s="127"/>
      <c r="I3374" s="131" t="s">
        <v>8123</v>
      </c>
      <c r="J3374" s="127"/>
      <c r="K3374" s="127"/>
      <c r="L3374" s="127"/>
      <c r="M3374" s="127"/>
      <c r="N3374" s="133">
        <v>0</v>
      </c>
      <c r="O3374" s="133">
        <v>39.69</v>
      </c>
      <c r="P3374" s="127" t="s">
        <v>1369</v>
      </c>
    </row>
    <row r="3375" spans="1:16" ht="51">
      <c r="A3375" s="127" t="s">
        <v>620</v>
      </c>
      <c r="B3375" s="127"/>
      <c r="C3375" s="128" t="s">
        <v>714</v>
      </c>
      <c r="D3375" s="122">
        <v>42940</v>
      </c>
      <c r="E3375" s="123" t="s">
        <v>8124</v>
      </c>
      <c r="F3375" s="123" t="s">
        <v>3</v>
      </c>
      <c r="G3375" s="123">
        <v>1521865</v>
      </c>
      <c r="H3375" s="127"/>
      <c r="I3375" s="131" t="s">
        <v>8125</v>
      </c>
      <c r="J3375" s="127"/>
      <c r="K3375" s="127"/>
      <c r="L3375" s="127"/>
      <c r="M3375" s="127"/>
      <c r="N3375" s="133">
        <v>0</v>
      </c>
      <c r="O3375" s="133">
        <v>3259</v>
      </c>
      <c r="P3375" s="127" t="s">
        <v>1369</v>
      </c>
    </row>
    <row r="3376" spans="1:16" ht="51">
      <c r="A3376" s="127" t="s">
        <v>620</v>
      </c>
      <c r="B3376" s="127"/>
      <c r="C3376" s="128" t="s">
        <v>714</v>
      </c>
      <c r="D3376" s="122">
        <v>42940</v>
      </c>
      <c r="E3376" s="123" t="s">
        <v>8126</v>
      </c>
      <c r="F3376" s="123" t="s">
        <v>3</v>
      </c>
      <c r="G3376" s="123">
        <v>1521867</v>
      </c>
      <c r="H3376" s="127"/>
      <c r="I3376" s="131" t="s">
        <v>8127</v>
      </c>
      <c r="J3376" s="127"/>
      <c r="K3376" s="127"/>
      <c r="L3376" s="127"/>
      <c r="M3376" s="127"/>
      <c r="N3376" s="133">
        <v>0</v>
      </c>
      <c r="O3376" s="133">
        <v>42.31</v>
      </c>
      <c r="P3376" s="127" t="s">
        <v>1369</v>
      </c>
    </row>
    <row r="3377" spans="1:16" ht="51">
      <c r="A3377" s="127" t="s">
        <v>620</v>
      </c>
      <c r="B3377" s="127"/>
      <c r="C3377" s="128" t="s">
        <v>714</v>
      </c>
      <c r="D3377" s="122">
        <v>42940</v>
      </c>
      <c r="E3377" s="123" t="s">
        <v>8128</v>
      </c>
      <c r="F3377" s="123" t="s">
        <v>3</v>
      </c>
      <c r="G3377" s="123">
        <v>1521868</v>
      </c>
      <c r="H3377" s="127"/>
      <c r="I3377" s="131" t="s">
        <v>8129</v>
      </c>
      <c r="J3377" s="127"/>
      <c r="K3377" s="127"/>
      <c r="L3377" s="127"/>
      <c r="M3377" s="127"/>
      <c r="N3377" s="133">
        <v>0</v>
      </c>
      <c r="O3377" s="133">
        <v>3259</v>
      </c>
      <c r="P3377" s="127" t="s">
        <v>1369</v>
      </c>
    </row>
    <row r="3378" spans="1:16" ht="51">
      <c r="A3378" s="127" t="s">
        <v>620</v>
      </c>
      <c r="B3378" s="127"/>
      <c r="C3378" s="128" t="s">
        <v>714</v>
      </c>
      <c r="D3378" s="122">
        <v>42940</v>
      </c>
      <c r="E3378" s="123" t="s">
        <v>8130</v>
      </c>
      <c r="F3378" s="123" t="s">
        <v>3</v>
      </c>
      <c r="G3378" s="123">
        <v>1521869</v>
      </c>
      <c r="H3378" s="127"/>
      <c r="I3378" s="131" t="s">
        <v>8131</v>
      </c>
      <c r="J3378" s="127"/>
      <c r="K3378" s="127"/>
      <c r="L3378" s="127"/>
      <c r="M3378" s="127"/>
      <c r="N3378" s="133">
        <v>0</v>
      </c>
      <c r="O3378" s="133">
        <v>42.31</v>
      </c>
      <c r="P3378" s="127" t="s">
        <v>1369</v>
      </c>
    </row>
    <row r="3379" spans="1:16" ht="51">
      <c r="A3379" s="127" t="s">
        <v>620</v>
      </c>
      <c r="B3379" s="127"/>
      <c r="C3379" s="128" t="s">
        <v>714</v>
      </c>
      <c r="D3379" s="122">
        <v>42940</v>
      </c>
      <c r="E3379" s="123" t="s">
        <v>8132</v>
      </c>
      <c r="F3379" s="123" t="s">
        <v>3</v>
      </c>
      <c r="G3379" s="123">
        <v>1521870</v>
      </c>
      <c r="H3379" s="127"/>
      <c r="I3379" s="131" t="s">
        <v>8133</v>
      </c>
      <c r="J3379" s="127"/>
      <c r="K3379" s="127"/>
      <c r="L3379" s="127"/>
      <c r="M3379" s="127"/>
      <c r="N3379" s="133">
        <v>0</v>
      </c>
      <c r="O3379" s="133">
        <v>431</v>
      </c>
      <c r="P3379" s="127" t="s">
        <v>1369</v>
      </c>
    </row>
    <row r="3380" spans="1:16" ht="51">
      <c r="A3380" s="127" t="s">
        <v>620</v>
      </c>
      <c r="B3380" s="127"/>
      <c r="C3380" s="128" t="s">
        <v>714</v>
      </c>
      <c r="D3380" s="122">
        <v>42940</v>
      </c>
      <c r="E3380" s="123" t="s">
        <v>8134</v>
      </c>
      <c r="F3380" s="123" t="s">
        <v>3</v>
      </c>
      <c r="G3380" s="123">
        <v>1521874</v>
      </c>
      <c r="H3380" s="127"/>
      <c r="I3380" s="131" t="s">
        <v>8135</v>
      </c>
      <c r="J3380" s="127"/>
      <c r="K3380" s="127"/>
      <c r="L3380" s="127"/>
      <c r="M3380" s="127"/>
      <c r="N3380" s="133">
        <v>0</v>
      </c>
      <c r="O3380" s="133">
        <v>509.44</v>
      </c>
      <c r="P3380" s="127" t="s">
        <v>1369</v>
      </c>
    </row>
    <row r="3381" spans="1:16" ht="51">
      <c r="A3381" s="127" t="s">
        <v>620</v>
      </c>
      <c r="B3381" s="127"/>
      <c r="C3381" s="128" t="s">
        <v>714</v>
      </c>
      <c r="D3381" s="122">
        <v>42940</v>
      </c>
      <c r="E3381" s="123" t="s">
        <v>8136</v>
      </c>
      <c r="F3381" s="123" t="s">
        <v>3</v>
      </c>
      <c r="G3381" s="123">
        <v>1521894</v>
      </c>
      <c r="H3381" s="127"/>
      <c r="I3381" s="131" t="s">
        <v>8137</v>
      </c>
      <c r="J3381" s="127"/>
      <c r="K3381" s="127"/>
      <c r="L3381" s="127"/>
      <c r="M3381" s="127"/>
      <c r="N3381" s="133">
        <v>0</v>
      </c>
      <c r="O3381" s="133">
        <v>575</v>
      </c>
      <c r="P3381" s="127" t="s">
        <v>1369</v>
      </c>
    </row>
    <row r="3382" spans="1:16" ht="38.25">
      <c r="A3382" s="127">
        <v>203</v>
      </c>
      <c r="B3382" s="127"/>
      <c r="C3382" s="128" t="s">
        <v>758</v>
      </c>
      <c r="D3382" s="122">
        <v>42940</v>
      </c>
      <c r="E3382" s="123" t="s">
        <v>8138</v>
      </c>
      <c r="F3382" s="123" t="s">
        <v>3</v>
      </c>
      <c r="G3382" s="123">
        <v>1521909</v>
      </c>
      <c r="H3382" s="127"/>
      <c r="I3382" s="131" t="s">
        <v>8139</v>
      </c>
      <c r="J3382" s="127"/>
      <c r="K3382" s="127"/>
      <c r="L3382" s="127"/>
      <c r="M3382" s="127"/>
      <c r="N3382" s="133">
        <v>0</v>
      </c>
      <c r="O3382" s="133">
        <v>20</v>
      </c>
      <c r="P3382" s="127" t="s">
        <v>1369</v>
      </c>
    </row>
    <row r="3383" spans="1:16" ht="38.25">
      <c r="A3383" s="127">
        <v>20</v>
      </c>
      <c r="B3383" s="127"/>
      <c r="C3383" s="128" t="s">
        <v>694</v>
      </c>
      <c r="D3383" s="122">
        <v>42940</v>
      </c>
      <c r="E3383" s="123" t="s">
        <v>8140</v>
      </c>
      <c r="F3383" s="123" t="s">
        <v>3</v>
      </c>
      <c r="G3383" s="123">
        <v>1521916</v>
      </c>
      <c r="H3383" s="127"/>
      <c r="I3383" s="131" t="s">
        <v>8141</v>
      </c>
      <c r="J3383" s="127"/>
      <c r="K3383" s="127"/>
      <c r="L3383" s="127"/>
      <c r="M3383" s="127"/>
      <c r="N3383" s="133">
        <v>0</v>
      </c>
      <c r="O3383" s="133">
        <v>48.24</v>
      </c>
      <c r="P3383" s="127" t="s">
        <v>1369</v>
      </c>
    </row>
    <row r="3384" spans="1:16" ht="38.25">
      <c r="A3384" s="127">
        <v>130</v>
      </c>
      <c r="B3384" s="127"/>
      <c r="C3384" s="128" t="s">
        <v>728</v>
      </c>
      <c r="D3384" s="122">
        <v>42940</v>
      </c>
      <c r="E3384" s="123" t="s">
        <v>8142</v>
      </c>
      <c r="F3384" s="123" t="s">
        <v>3</v>
      </c>
      <c r="G3384" s="123">
        <v>1521987</v>
      </c>
      <c r="H3384" s="127"/>
      <c r="I3384" s="131" t="s">
        <v>8143</v>
      </c>
      <c r="J3384" s="127"/>
      <c r="K3384" s="127"/>
      <c r="L3384" s="127"/>
      <c r="M3384" s="127"/>
      <c r="N3384" s="133">
        <v>0</v>
      </c>
      <c r="O3384" s="133">
        <v>295</v>
      </c>
      <c r="P3384" s="127" t="s">
        <v>1369</v>
      </c>
    </row>
    <row r="3385" spans="1:16" ht="38.25">
      <c r="A3385" s="127">
        <v>130</v>
      </c>
      <c r="B3385" s="127"/>
      <c r="C3385" s="128" t="s">
        <v>728</v>
      </c>
      <c r="D3385" s="122">
        <v>42940</v>
      </c>
      <c r="E3385" s="123" t="s">
        <v>8144</v>
      </c>
      <c r="F3385" s="123" t="s">
        <v>3</v>
      </c>
      <c r="G3385" s="123">
        <v>1521988</v>
      </c>
      <c r="H3385" s="127"/>
      <c r="I3385" s="131" t="s">
        <v>8145</v>
      </c>
      <c r="J3385" s="127"/>
      <c r="K3385" s="127"/>
      <c r="L3385" s="127"/>
      <c r="M3385" s="127"/>
      <c r="N3385" s="133">
        <v>0</v>
      </c>
      <c r="O3385" s="133">
        <v>100</v>
      </c>
      <c r="P3385" s="127" t="s">
        <v>1369</v>
      </c>
    </row>
    <row r="3386" spans="1:16" ht="51">
      <c r="A3386" s="127">
        <v>212</v>
      </c>
      <c r="B3386" s="127"/>
      <c r="C3386" s="128" t="s">
        <v>762</v>
      </c>
      <c r="D3386" s="122">
        <v>42941</v>
      </c>
      <c r="E3386" s="123" t="s">
        <v>8146</v>
      </c>
      <c r="F3386" s="123" t="s">
        <v>3</v>
      </c>
      <c r="G3386" s="123">
        <v>1522179</v>
      </c>
      <c r="H3386" s="127"/>
      <c r="I3386" s="131" t="s">
        <v>8147</v>
      </c>
      <c r="J3386" s="127"/>
      <c r="K3386" s="127"/>
      <c r="L3386" s="127"/>
      <c r="M3386" s="127"/>
      <c r="N3386" s="133">
        <v>0</v>
      </c>
      <c r="O3386" s="133">
        <v>3375</v>
      </c>
      <c r="P3386" s="127" t="s">
        <v>1369</v>
      </c>
    </row>
    <row r="3387" spans="1:16" ht="51">
      <c r="A3387" s="127">
        <v>212</v>
      </c>
      <c r="B3387" s="127"/>
      <c r="C3387" s="128" t="s">
        <v>762</v>
      </c>
      <c r="D3387" s="122">
        <v>42941</v>
      </c>
      <c r="E3387" s="123" t="s">
        <v>8148</v>
      </c>
      <c r="F3387" s="123" t="s">
        <v>3</v>
      </c>
      <c r="G3387" s="123">
        <v>1522180</v>
      </c>
      <c r="H3387" s="127"/>
      <c r="I3387" s="131" t="s">
        <v>8149</v>
      </c>
      <c r="J3387" s="127"/>
      <c r="K3387" s="127"/>
      <c r="L3387" s="127"/>
      <c r="M3387" s="127"/>
      <c r="N3387" s="133">
        <v>0</v>
      </c>
      <c r="O3387" s="133">
        <v>6000</v>
      </c>
      <c r="P3387" s="127" t="s">
        <v>1369</v>
      </c>
    </row>
    <row r="3388" spans="1:16" ht="51">
      <c r="A3388" s="127" t="s">
        <v>620</v>
      </c>
      <c r="B3388" s="127"/>
      <c r="C3388" s="128" t="s">
        <v>714</v>
      </c>
      <c r="D3388" s="122">
        <v>42941</v>
      </c>
      <c r="E3388" s="123" t="s">
        <v>8150</v>
      </c>
      <c r="F3388" s="123" t="s">
        <v>3</v>
      </c>
      <c r="G3388" s="123">
        <v>1522210</v>
      </c>
      <c r="H3388" s="127"/>
      <c r="I3388" s="131" t="s">
        <v>8151</v>
      </c>
      <c r="J3388" s="127"/>
      <c r="K3388" s="127"/>
      <c r="L3388" s="127"/>
      <c r="M3388" s="127"/>
      <c r="N3388" s="133">
        <v>0</v>
      </c>
      <c r="O3388" s="133">
        <v>16645.920000000002</v>
      </c>
      <c r="P3388" s="127" t="s">
        <v>1369</v>
      </c>
    </row>
    <row r="3389" spans="1:16" ht="51">
      <c r="A3389" s="127">
        <v>680</v>
      </c>
      <c r="B3389" s="127"/>
      <c r="C3389" s="128" t="s">
        <v>867</v>
      </c>
      <c r="D3389" s="122">
        <v>42941</v>
      </c>
      <c r="E3389" s="123" t="s">
        <v>8152</v>
      </c>
      <c r="F3389" s="123" t="s">
        <v>3</v>
      </c>
      <c r="G3389" s="123">
        <v>1522216</v>
      </c>
      <c r="H3389" s="127"/>
      <c r="I3389" s="131" t="s">
        <v>8153</v>
      </c>
      <c r="J3389" s="127"/>
      <c r="K3389" s="127"/>
      <c r="L3389" s="127"/>
      <c r="M3389" s="127"/>
      <c r="N3389" s="133">
        <v>0</v>
      </c>
      <c r="O3389" s="133">
        <v>1221.7</v>
      </c>
      <c r="P3389" s="127" t="s">
        <v>1369</v>
      </c>
    </row>
    <row r="3390" spans="1:16" ht="51">
      <c r="A3390" s="127">
        <v>680</v>
      </c>
      <c r="B3390" s="127"/>
      <c r="C3390" s="128" t="s">
        <v>867</v>
      </c>
      <c r="D3390" s="122">
        <v>42941</v>
      </c>
      <c r="E3390" s="123" t="s">
        <v>8154</v>
      </c>
      <c r="F3390" s="123" t="s">
        <v>3</v>
      </c>
      <c r="G3390" s="123">
        <v>1522235</v>
      </c>
      <c r="H3390" s="127"/>
      <c r="I3390" s="131" t="s">
        <v>8155</v>
      </c>
      <c r="J3390" s="127"/>
      <c r="K3390" s="127"/>
      <c r="L3390" s="127"/>
      <c r="M3390" s="127"/>
      <c r="N3390" s="133">
        <v>0</v>
      </c>
      <c r="O3390" s="133">
        <v>371</v>
      </c>
      <c r="P3390" s="127" t="s">
        <v>1369</v>
      </c>
    </row>
    <row r="3391" spans="1:16" ht="51">
      <c r="A3391" s="127">
        <v>680</v>
      </c>
      <c r="B3391" s="127"/>
      <c r="C3391" s="128" t="s">
        <v>867</v>
      </c>
      <c r="D3391" s="122">
        <v>42941</v>
      </c>
      <c r="E3391" s="123" t="s">
        <v>8156</v>
      </c>
      <c r="F3391" s="123" t="s">
        <v>3</v>
      </c>
      <c r="G3391" s="123">
        <v>1522239</v>
      </c>
      <c r="H3391" s="127"/>
      <c r="I3391" s="131" t="s">
        <v>8157</v>
      </c>
      <c r="J3391" s="127"/>
      <c r="K3391" s="127"/>
      <c r="L3391" s="127"/>
      <c r="M3391" s="127"/>
      <c r="N3391" s="133">
        <v>0</v>
      </c>
      <c r="O3391" s="133">
        <v>60869.05</v>
      </c>
      <c r="P3391" s="127" t="s">
        <v>1369</v>
      </c>
    </row>
    <row r="3392" spans="1:16" ht="51">
      <c r="A3392" s="127" t="s">
        <v>620</v>
      </c>
      <c r="B3392" s="127"/>
      <c r="C3392" s="128" t="s">
        <v>714</v>
      </c>
      <c r="D3392" s="122">
        <v>42941</v>
      </c>
      <c r="E3392" s="123" t="s">
        <v>8158</v>
      </c>
      <c r="F3392" s="123" t="s">
        <v>3</v>
      </c>
      <c r="G3392" s="123">
        <v>1522130</v>
      </c>
      <c r="H3392" s="127"/>
      <c r="I3392" s="131" t="s">
        <v>8159</v>
      </c>
      <c r="J3392" s="127"/>
      <c r="K3392" s="127"/>
      <c r="L3392" s="127"/>
      <c r="M3392" s="127"/>
      <c r="N3392" s="133">
        <v>0</v>
      </c>
      <c r="O3392" s="133">
        <v>168.3</v>
      </c>
      <c r="P3392" s="127" t="s">
        <v>1369</v>
      </c>
    </row>
    <row r="3393" spans="1:16" ht="38.25">
      <c r="A3393" s="127">
        <v>526</v>
      </c>
      <c r="B3393" s="127"/>
      <c r="C3393" s="128" t="s">
        <v>847</v>
      </c>
      <c r="D3393" s="122">
        <v>42941</v>
      </c>
      <c r="E3393" s="123" t="s">
        <v>8160</v>
      </c>
      <c r="F3393" s="123" t="s">
        <v>3</v>
      </c>
      <c r="G3393" s="123">
        <v>1522173</v>
      </c>
      <c r="H3393" s="127"/>
      <c r="I3393" s="131" t="s">
        <v>8161</v>
      </c>
      <c r="J3393" s="127"/>
      <c r="K3393" s="127"/>
      <c r="L3393" s="127"/>
      <c r="M3393" s="127"/>
      <c r="N3393" s="133">
        <v>0</v>
      </c>
      <c r="O3393" s="133">
        <v>32</v>
      </c>
      <c r="P3393" s="127" t="s">
        <v>1369</v>
      </c>
    </row>
    <row r="3394" spans="1:16" ht="38.25">
      <c r="A3394" s="127">
        <v>526</v>
      </c>
      <c r="B3394" s="127"/>
      <c r="C3394" s="128" t="s">
        <v>847</v>
      </c>
      <c r="D3394" s="122">
        <v>42941</v>
      </c>
      <c r="E3394" s="123" t="s">
        <v>8162</v>
      </c>
      <c r="F3394" s="123" t="s">
        <v>3</v>
      </c>
      <c r="G3394" s="123">
        <v>1522199</v>
      </c>
      <c r="H3394" s="127"/>
      <c r="I3394" s="131" t="s">
        <v>8163</v>
      </c>
      <c r="J3394" s="127"/>
      <c r="K3394" s="127"/>
      <c r="L3394" s="127"/>
      <c r="M3394" s="127"/>
      <c r="N3394" s="133">
        <v>0</v>
      </c>
      <c r="O3394" s="133">
        <v>32</v>
      </c>
      <c r="P3394" s="127" t="s">
        <v>1369</v>
      </c>
    </row>
    <row r="3395" spans="1:16" ht="51">
      <c r="A3395" s="127">
        <v>15</v>
      </c>
      <c r="B3395" s="127"/>
      <c r="C3395" s="128" t="s">
        <v>692</v>
      </c>
      <c r="D3395" s="122">
        <v>42941</v>
      </c>
      <c r="E3395" s="123" t="s">
        <v>8164</v>
      </c>
      <c r="F3395" s="123" t="s">
        <v>3</v>
      </c>
      <c r="G3395" s="123">
        <v>1522202</v>
      </c>
      <c r="H3395" s="127"/>
      <c r="I3395" s="131" t="s">
        <v>8165</v>
      </c>
      <c r="J3395" s="127"/>
      <c r="K3395" s="127"/>
      <c r="L3395" s="127"/>
      <c r="M3395" s="127"/>
      <c r="N3395" s="133">
        <v>0</v>
      </c>
      <c r="O3395" s="133">
        <v>568</v>
      </c>
      <c r="P3395" s="127" t="s">
        <v>1369</v>
      </c>
    </row>
    <row r="3396" spans="1:16" ht="51">
      <c r="A3396" s="127">
        <v>340</v>
      </c>
      <c r="B3396" s="127"/>
      <c r="C3396" s="128" t="s">
        <v>815</v>
      </c>
      <c r="D3396" s="122">
        <v>42941</v>
      </c>
      <c r="E3396" s="123" t="s">
        <v>8166</v>
      </c>
      <c r="F3396" s="123" t="s">
        <v>3</v>
      </c>
      <c r="G3396" s="123">
        <v>1522203</v>
      </c>
      <c r="H3396" s="127"/>
      <c r="I3396" s="131" t="s">
        <v>8167</v>
      </c>
      <c r="J3396" s="127"/>
      <c r="K3396" s="127"/>
      <c r="L3396" s="127"/>
      <c r="M3396" s="127"/>
      <c r="N3396" s="133">
        <v>0</v>
      </c>
      <c r="O3396" s="133">
        <v>313.64</v>
      </c>
      <c r="P3396" s="127" t="s">
        <v>1369</v>
      </c>
    </row>
    <row r="3397" spans="1:16" ht="51">
      <c r="A3397" s="127">
        <v>340</v>
      </c>
      <c r="B3397" s="127"/>
      <c r="C3397" s="128" t="s">
        <v>815</v>
      </c>
      <c r="D3397" s="122">
        <v>42941</v>
      </c>
      <c r="E3397" s="123" t="s">
        <v>8168</v>
      </c>
      <c r="F3397" s="123" t="s">
        <v>3</v>
      </c>
      <c r="G3397" s="123">
        <v>1522204</v>
      </c>
      <c r="H3397" s="127"/>
      <c r="I3397" s="131" t="s">
        <v>8169</v>
      </c>
      <c r="J3397" s="127"/>
      <c r="K3397" s="127"/>
      <c r="L3397" s="127"/>
      <c r="M3397" s="127"/>
      <c r="N3397" s="133">
        <v>0</v>
      </c>
      <c r="O3397" s="133">
        <v>2.4900000000000002</v>
      </c>
      <c r="P3397" s="127" t="s">
        <v>1369</v>
      </c>
    </row>
    <row r="3398" spans="1:16" ht="51">
      <c r="A3398" s="127">
        <v>15</v>
      </c>
      <c r="B3398" s="127"/>
      <c r="C3398" s="128" t="s">
        <v>692</v>
      </c>
      <c r="D3398" s="122">
        <v>42941</v>
      </c>
      <c r="E3398" s="123" t="s">
        <v>8170</v>
      </c>
      <c r="F3398" s="123" t="s">
        <v>3</v>
      </c>
      <c r="G3398" s="123">
        <v>1522205</v>
      </c>
      <c r="H3398" s="127"/>
      <c r="I3398" s="131" t="s">
        <v>8171</v>
      </c>
      <c r="J3398" s="127"/>
      <c r="K3398" s="127"/>
      <c r="L3398" s="127"/>
      <c r="M3398" s="127"/>
      <c r="N3398" s="133">
        <v>0</v>
      </c>
      <c r="O3398" s="133">
        <v>100</v>
      </c>
      <c r="P3398" s="127" t="s">
        <v>1369</v>
      </c>
    </row>
    <row r="3399" spans="1:16" ht="51">
      <c r="A3399" s="127">
        <v>15</v>
      </c>
      <c r="B3399" s="127"/>
      <c r="C3399" s="128" t="s">
        <v>692</v>
      </c>
      <c r="D3399" s="122">
        <v>42941</v>
      </c>
      <c r="E3399" s="123" t="s">
        <v>8172</v>
      </c>
      <c r="F3399" s="123" t="s">
        <v>3</v>
      </c>
      <c r="G3399" s="123">
        <v>1522206</v>
      </c>
      <c r="H3399" s="127"/>
      <c r="I3399" s="131" t="s">
        <v>8173</v>
      </c>
      <c r="J3399" s="127"/>
      <c r="K3399" s="127"/>
      <c r="L3399" s="127"/>
      <c r="M3399" s="127"/>
      <c r="N3399" s="133">
        <v>0</v>
      </c>
      <c r="O3399" s="133">
        <v>195</v>
      </c>
      <c r="P3399" s="127" t="s">
        <v>1369</v>
      </c>
    </row>
    <row r="3400" spans="1:16" ht="51">
      <c r="A3400" s="127">
        <v>15</v>
      </c>
      <c r="B3400" s="127"/>
      <c r="C3400" s="128" t="s">
        <v>692</v>
      </c>
      <c r="D3400" s="122">
        <v>42941</v>
      </c>
      <c r="E3400" s="123" t="s">
        <v>8174</v>
      </c>
      <c r="F3400" s="123" t="s">
        <v>3</v>
      </c>
      <c r="G3400" s="123">
        <v>1522208</v>
      </c>
      <c r="H3400" s="127"/>
      <c r="I3400" s="131" t="s">
        <v>8175</v>
      </c>
      <c r="J3400" s="127"/>
      <c r="K3400" s="127"/>
      <c r="L3400" s="127"/>
      <c r="M3400" s="127"/>
      <c r="N3400" s="133">
        <v>0</v>
      </c>
      <c r="O3400" s="133">
        <v>510</v>
      </c>
      <c r="P3400" s="127" t="s">
        <v>1369</v>
      </c>
    </row>
    <row r="3401" spans="1:16" ht="51">
      <c r="A3401" s="127" t="s">
        <v>620</v>
      </c>
      <c r="B3401" s="127"/>
      <c r="C3401" s="128" t="s">
        <v>714</v>
      </c>
      <c r="D3401" s="122">
        <v>42941</v>
      </c>
      <c r="E3401" s="123" t="s">
        <v>8176</v>
      </c>
      <c r="F3401" s="123" t="s">
        <v>3</v>
      </c>
      <c r="G3401" s="123">
        <v>1522247</v>
      </c>
      <c r="H3401" s="127"/>
      <c r="I3401" s="131" t="s">
        <v>8177</v>
      </c>
      <c r="J3401" s="127"/>
      <c r="K3401" s="127"/>
      <c r="L3401" s="127"/>
      <c r="M3401" s="127"/>
      <c r="N3401" s="133">
        <v>0</v>
      </c>
      <c r="O3401" s="133">
        <v>42.5</v>
      </c>
      <c r="P3401" s="127" t="s">
        <v>1369</v>
      </c>
    </row>
    <row r="3402" spans="1:16" ht="51">
      <c r="A3402" s="127">
        <v>20</v>
      </c>
      <c r="B3402" s="127"/>
      <c r="C3402" s="128" t="s">
        <v>694</v>
      </c>
      <c r="D3402" s="122">
        <v>42941</v>
      </c>
      <c r="E3402" s="123" t="s">
        <v>8178</v>
      </c>
      <c r="F3402" s="123" t="s">
        <v>3</v>
      </c>
      <c r="G3402" s="123">
        <v>1522272</v>
      </c>
      <c r="H3402" s="127"/>
      <c r="I3402" s="131" t="s">
        <v>8179</v>
      </c>
      <c r="J3402" s="127"/>
      <c r="K3402" s="127"/>
      <c r="L3402" s="127"/>
      <c r="M3402" s="127"/>
      <c r="N3402" s="133">
        <v>0</v>
      </c>
      <c r="O3402" s="133">
        <v>49</v>
      </c>
      <c r="P3402" s="127" t="s">
        <v>1369</v>
      </c>
    </row>
    <row r="3403" spans="1:16" ht="51">
      <c r="A3403" s="127">
        <v>20</v>
      </c>
      <c r="B3403" s="127"/>
      <c r="C3403" s="128" t="s">
        <v>694</v>
      </c>
      <c r="D3403" s="122">
        <v>42941</v>
      </c>
      <c r="E3403" s="123" t="s">
        <v>8180</v>
      </c>
      <c r="F3403" s="123" t="s">
        <v>3</v>
      </c>
      <c r="G3403" s="123">
        <v>1522274</v>
      </c>
      <c r="H3403" s="127"/>
      <c r="I3403" s="131" t="s">
        <v>8181</v>
      </c>
      <c r="J3403" s="127"/>
      <c r="K3403" s="127"/>
      <c r="L3403" s="127"/>
      <c r="M3403" s="127"/>
      <c r="N3403" s="133">
        <v>0</v>
      </c>
      <c r="O3403" s="133">
        <v>17</v>
      </c>
      <c r="P3403" s="127" t="s">
        <v>1369</v>
      </c>
    </row>
    <row r="3404" spans="1:16" ht="63.75">
      <c r="A3404" s="127">
        <v>46</v>
      </c>
      <c r="B3404" s="127"/>
      <c r="C3404" s="128" t="s">
        <v>699</v>
      </c>
      <c r="D3404" s="122">
        <v>42941</v>
      </c>
      <c r="E3404" s="123" t="s">
        <v>8182</v>
      </c>
      <c r="F3404" s="123" t="s">
        <v>3</v>
      </c>
      <c r="G3404" s="123">
        <v>1522297</v>
      </c>
      <c r="H3404" s="127"/>
      <c r="I3404" s="131" t="s">
        <v>8183</v>
      </c>
      <c r="J3404" s="127"/>
      <c r="K3404" s="127"/>
      <c r="L3404" s="127"/>
      <c r="M3404" s="127"/>
      <c r="N3404" s="133">
        <v>0</v>
      </c>
      <c r="O3404" s="133">
        <v>111.3</v>
      </c>
      <c r="P3404" s="127" t="s">
        <v>1369</v>
      </c>
    </row>
    <row r="3405" spans="1:16" ht="38.25">
      <c r="A3405" s="127">
        <v>70</v>
      </c>
      <c r="B3405" s="127"/>
      <c r="C3405" s="128" t="s">
        <v>706</v>
      </c>
      <c r="D3405" s="122">
        <v>42941</v>
      </c>
      <c r="E3405" s="123" t="s">
        <v>8184</v>
      </c>
      <c r="F3405" s="123" t="s">
        <v>3</v>
      </c>
      <c r="G3405" s="123">
        <v>1522304</v>
      </c>
      <c r="H3405" s="127"/>
      <c r="I3405" s="131" t="s">
        <v>8185</v>
      </c>
      <c r="J3405" s="127"/>
      <c r="K3405" s="127"/>
      <c r="L3405" s="127"/>
      <c r="M3405" s="127"/>
      <c r="N3405" s="133">
        <v>0</v>
      </c>
      <c r="O3405" s="133">
        <v>139.20000000000002</v>
      </c>
      <c r="P3405" s="127" t="s">
        <v>1369</v>
      </c>
    </row>
    <row r="3406" spans="1:16" ht="38.25">
      <c r="A3406" s="127">
        <v>20</v>
      </c>
      <c r="B3406" s="127"/>
      <c r="C3406" s="128" t="s">
        <v>694</v>
      </c>
      <c r="D3406" s="122">
        <v>42941</v>
      </c>
      <c r="E3406" s="123" t="s">
        <v>8186</v>
      </c>
      <c r="F3406" s="123" t="s">
        <v>3</v>
      </c>
      <c r="G3406" s="123">
        <v>1522313</v>
      </c>
      <c r="H3406" s="127"/>
      <c r="I3406" s="131" t="s">
        <v>8187</v>
      </c>
      <c r="J3406" s="127"/>
      <c r="K3406" s="127"/>
      <c r="L3406" s="127"/>
      <c r="M3406" s="127"/>
      <c r="N3406" s="133">
        <v>0</v>
      </c>
      <c r="O3406" s="133">
        <v>96.460000000000008</v>
      </c>
      <c r="P3406" s="127" t="s">
        <v>1369</v>
      </c>
    </row>
    <row r="3407" spans="1:16" ht="51">
      <c r="A3407" s="127">
        <v>20</v>
      </c>
      <c r="B3407" s="127"/>
      <c r="C3407" s="128" t="s">
        <v>694</v>
      </c>
      <c r="D3407" s="122">
        <v>42941</v>
      </c>
      <c r="E3407" s="123" t="s">
        <v>8188</v>
      </c>
      <c r="F3407" s="123" t="s">
        <v>3</v>
      </c>
      <c r="G3407" s="123">
        <v>1522406</v>
      </c>
      <c r="H3407" s="127"/>
      <c r="I3407" s="131" t="s">
        <v>8189</v>
      </c>
      <c r="J3407" s="127"/>
      <c r="K3407" s="127"/>
      <c r="L3407" s="127"/>
      <c r="M3407" s="127"/>
      <c r="N3407" s="133">
        <v>0</v>
      </c>
      <c r="O3407" s="133">
        <v>544</v>
      </c>
      <c r="P3407" s="127" t="s">
        <v>1369</v>
      </c>
    </row>
    <row r="3408" spans="1:16" ht="51">
      <c r="A3408" s="127" t="s">
        <v>620</v>
      </c>
      <c r="B3408" s="127"/>
      <c r="C3408" s="128" t="s">
        <v>714</v>
      </c>
      <c r="D3408" s="122">
        <v>42942</v>
      </c>
      <c r="E3408" s="123" t="s">
        <v>8190</v>
      </c>
      <c r="F3408" s="123" t="s">
        <v>3</v>
      </c>
      <c r="G3408" s="123">
        <v>1522628</v>
      </c>
      <c r="H3408" s="127"/>
      <c r="I3408" s="131" t="s">
        <v>8191</v>
      </c>
      <c r="J3408" s="127"/>
      <c r="K3408" s="127"/>
      <c r="L3408" s="127"/>
      <c r="M3408" s="127"/>
      <c r="N3408" s="133">
        <v>0</v>
      </c>
      <c r="O3408" s="133">
        <v>27346.75</v>
      </c>
      <c r="P3408" s="127" t="s">
        <v>1369</v>
      </c>
    </row>
    <row r="3409" spans="1:16" ht="51">
      <c r="A3409" s="127">
        <v>169</v>
      </c>
      <c r="B3409" s="127"/>
      <c r="C3409" s="128" t="s">
        <v>750</v>
      </c>
      <c r="D3409" s="122">
        <v>42942</v>
      </c>
      <c r="E3409" s="123" t="s">
        <v>8192</v>
      </c>
      <c r="F3409" s="123" t="s">
        <v>3</v>
      </c>
      <c r="G3409" s="123">
        <v>1522630</v>
      </c>
      <c r="H3409" s="127"/>
      <c r="I3409" s="131" t="s">
        <v>8193</v>
      </c>
      <c r="J3409" s="127"/>
      <c r="K3409" s="127"/>
      <c r="L3409" s="127"/>
      <c r="M3409" s="127"/>
      <c r="N3409" s="133">
        <v>0</v>
      </c>
      <c r="O3409" s="133">
        <v>22721.95</v>
      </c>
      <c r="P3409" s="127" t="s">
        <v>1369</v>
      </c>
    </row>
    <row r="3410" spans="1:16" ht="51">
      <c r="A3410" s="127" t="s">
        <v>620</v>
      </c>
      <c r="B3410" s="127"/>
      <c r="C3410" s="128" t="s">
        <v>714</v>
      </c>
      <c r="D3410" s="122">
        <v>42942</v>
      </c>
      <c r="E3410" s="123" t="s">
        <v>8194</v>
      </c>
      <c r="F3410" s="123" t="s">
        <v>3</v>
      </c>
      <c r="G3410" s="123">
        <v>1522634</v>
      </c>
      <c r="H3410" s="127"/>
      <c r="I3410" s="131" t="s">
        <v>8195</v>
      </c>
      <c r="J3410" s="127"/>
      <c r="K3410" s="127"/>
      <c r="L3410" s="127"/>
      <c r="M3410" s="127"/>
      <c r="N3410" s="133">
        <v>0</v>
      </c>
      <c r="O3410" s="133">
        <v>15250.4</v>
      </c>
      <c r="P3410" s="127" t="s">
        <v>1369</v>
      </c>
    </row>
    <row r="3411" spans="1:16" ht="51">
      <c r="A3411" s="127" t="s">
        <v>620</v>
      </c>
      <c r="B3411" s="127"/>
      <c r="C3411" s="128" t="s">
        <v>714</v>
      </c>
      <c r="D3411" s="122">
        <v>42942</v>
      </c>
      <c r="E3411" s="123" t="s">
        <v>8196</v>
      </c>
      <c r="F3411" s="123" t="s">
        <v>3</v>
      </c>
      <c r="G3411" s="123">
        <v>1522558</v>
      </c>
      <c r="H3411" s="127"/>
      <c r="I3411" s="131" t="s">
        <v>8197</v>
      </c>
      <c r="J3411" s="127"/>
      <c r="K3411" s="127"/>
      <c r="L3411" s="127"/>
      <c r="M3411" s="127"/>
      <c r="N3411" s="133">
        <v>0</v>
      </c>
      <c r="O3411" s="133">
        <v>3709.28</v>
      </c>
      <c r="P3411" s="127" t="s">
        <v>1369</v>
      </c>
    </row>
    <row r="3412" spans="1:16" ht="51">
      <c r="A3412" s="127">
        <v>70</v>
      </c>
      <c r="B3412" s="127"/>
      <c r="C3412" s="128" t="s">
        <v>706</v>
      </c>
      <c r="D3412" s="122">
        <v>42942</v>
      </c>
      <c r="E3412" s="123" t="s">
        <v>8198</v>
      </c>
      <c r="F3412" s="123" t="s">
        <v>3</v>
      </c>
      <c r="G3412" s="123">
        <v>1522582</v>
      </c>
      <c r="H3412" s="127"/>
      <c r="I3412" s="131" t="s">
        <v>8199</v>
      </c>
      <c r="J3412" s="127"/>
      <c r="K3412" s="127"/>
      <c r="L3412" s="127"/>
      <c r="M3412" s="127"/>
      <c r="N3412" s="133">
        <v>0</v>
      </c>
      <c r="O3412" s="133">
        <v>685</v>
      </c>
      <c r="P3412" s="127" t="s">
        <v>1369</v>
      </c>
    </row>
    <row r="3413" spans="1:16" ht="51">
      <c r="A3413" s="127" t="s">
        <v>620</v>
      </c>
      <c r="B3413" s="127"/>
      <c r="C3413" s="128" t="s">
        <v>714</v>
      </c>
      <c r="D3413" s="122">
        <v>42942</v>
      </c>
      <c r="E3413" s="123" t="s">
        <v>8200</v>
      </c>
      <c r="F3413" s="123" t="s">
        <v>3</v>
      </c>
      <c r="G3413" s="123">
        <v>1522605</v>
      </c>
      <c r="H3413" s="127"/>
      <c r="I3413" s="131" t="s">
        <v>8201</v>
      </c>
      <c r="J3413" s="127"/>
      <c r="K3413" s="127"/>
      <c r="L3413" s="127"/>
      <c r="M3413" s="127"/>
      <c r="N3413" s="133">
        <v>0</v>
      </c>
      <c r="O3413" s="133">
        <v>316.02</v>
      </c>
      <c r="P3413" s="127" t="s">
        <v>1369</v>
      </c>
    </row>
    <row r="3414" spans="1:16" ht="51">
      <c r="A3414" s="127">
        <v>591</v>
      </c>
      <c r="B3414" s="127"/>
      <c r="C3414" s="128" t="s">
        <v>862</v>
      </c>
      <c r="D3414" s="122">
        <v>42942</v>
      </c>
      <c r="E3414" s="123" t="s">
        <v>8202</v>
      </c>
      <c r="F3414" s="123" t="s">
        <v>3</v>
      </c>
      <c r="G3414" s="123">
        <v>1522707</v>
      </c>
      <c r="H3414" s="127"/>
      <c r="I3414" s="131" t="s">
        <v>8203</v>
      </c>
      <c r="J3414" s="127"/>
      <c r="K3414" s="127"/>
      <c r="L3414" s="127"/>
      <c r="M3414" s="127"/>
      <c r="N3414" s="133">
        <v>0</v>
      </c>
      <c r="O3414" s="133">
        <v>350</v>
      </c>
      <c r="P3414" s="127" t="s">
        <v>1369</v>
      </c>
    </row>
    <row r="3415" spans="1:16" ht="51">
      <c r="A3415" s="127" t="s">
        <v>620</v>
      </c>
      <c r="B3415" s="127"/>
      <c r="C3415" s="128" t="s">
        <v>714</v>
      </c>
      <c r="D3415" s="122">
        <v>42942</v>
      </c>
      <c r="E3415" s="123" t="s">
        <v>8205</v>
      </c>
      <c r="F3415" s="123" t="s">
        <v>3</v>
      </c>
      <c r="G3415" s="123">
        <v>1522733</v>
      </c>
      <c r="H3415" s="127"/>
      <c r="I3415" s="131" t="s">
        <v>8206</v>
      </c>
      <c r="J3415" s="127"/>
      <c r="K3415" s="127"/>
      <c r="L3415" s="127"/>
      <c r="M3415" s="127"/>
      <c r="N3415" s="133">
        <v>0</v>
      </c>
      <c r="O3415" s="133">
        <v>19432</v>
      </c>
      <c r="P3415" s="127" t="s">
        <v>1369</v>
      </c>
    </row>
    <row r="3416" spans="1:16" ht="51">
      <c r="A3416" s="127" t="s">
        <v>620</v>
      </c>
      <c r="B3416" s="127"/>
      <c r="C3416" s="128" t="s">
        <v>714</v>
      </c>
      <c r="D3416" s="122">
        <v>42942</v>
      </c>
      <c r="E3416" s="123" t="s">
        <v>8208</v>
      </c>
      <c r="F3416" s="123" t="s">
        <v>3</v>
      </c>
      <c r="G3416" s="123">
        <v>1522745</v>
      </c>
      <c r="H3416" s="127"/>
      <c r="I3416" s="131" t="s">
        <v>8209</v>
      </c>
      <c r="J3416" s="127"/>
      <c r="K3416" s="127"/>
      <c r="L3416" s="127"/>
      <c r="M3416" s="127"/>
      <c r="N3416" s="133">
        <v>0</v>
      </c>
      <c r="O3416" s="133">
        <v>1</v>
      </c>
      <c r="P3416" s="127" t="s">
        <v>1369</v>
      </c>
    </row>
    <row r="3417" spans="1:16" ht="51">
      <c r="A3417" s="127" t="s">
        <v>620</v>
      </c>
      <c r="B3417" s="127"/>
      <c r="C3417" s="128" t="s">
        <v>714</v>
      </c>
      <c r="D3417" s="122">
        <v>42942</v>
      </c>
      <c r="E3417" s="123" t="s">
        <v>8210</v>
      </c>
      <c r="F3417" s="123" t="s">
        <v>3</v>
      </c>
      <c r="G3417" s="123">
        <v>1522746</v>
      </c>
      <c r="H3417" s="127"/>
      <c r="I3417" s="131" t="s">
        <v>8211</v>
      </c>
      <c r="J3417" s="127"/>
      <c r="K3417" s="127"/>
      <c r="L3417" s="127"/>
      <c r="M3417" s="127"/>
      <c r="N3417" s="133">
        <v>0</v>
      </c>
      <c r="O3417" s="133">
        <v>1</v>
      </c>
      <c r="P3417" s="127" t="s">
        <v>1369</v>
      </c>
    </row>
    <row r="3418" spans="1:16" ht="51">
      <c r="A3418" s="127" t="s">
        <v>620</v>
      </c>
      <c r="B3418" s="127"/>
      <c r="C3418" s="128" t="s">
        <v>714</v>
      </c>
      <c r="D3418" s="122">
        <v>42942</v>
      </c>
      <c r="E3418" s="123" t="s">
        <v>8212</v>
      </c>
      <c r="F3418" s="123" t="s">
        <v>3</v>
      </c>
      <c r="G3418" s="123">
        <v>1522748</v>
      </c>
      <c r="H3418" s="127"/>
      <c r="I3418" s="131" t="s">
        <v>8213</v>
      </c>
      <c r="J3418" s="127"/>
      <c r="K3418" s="127"/>
      <c r="L3418" s="127"/>
      <c r="M3418" s="127"/>
      <c r="N3418" s="133">
        <v>0</v>
      </c>
      <c r="O3418" s="133">
        <v>1</v>
      </c>
      <c r="P3418" s="127" t="s">
        <v>1369</v>
      </c>
    </row>
    <row r="3419" spans="1:16" ht="38.25">
      <c r="A3419" s="127">
        <v>16</v>
      </c>
      <c r="B3419" s="127"/>
      <c r="C3419" s="128" t="s">
        <v>693</v>
      </c>
      <c r="D3419" s="122">
        <v>42942</v>
      </c>
      <c r="E3419" s="123" t="s">
        <v>8214</v>
      </c>
      <c r="F3419" s="123" t="s">
        <v>3</v>
      </c>
      <c r="G3419" s="123">
        <v>1522759</v>
      </c>
      <c r="H3419" s="127"/>
      <c r="I3419" s="131" t="s">
        <v>8215</v>
      </c>
      <c r="J3419" s="127"/>
      <c r="K3419" s="127"/>
      <c r="L3419" s="127"/>
      <c r="M3419" s="127"/>
      <c r="N3419" s="133">
        <v>0</v>
      </c>
      <c r="O3419" s="133">
        <v>35000</v>
      </c>
      <c r="P3419" s="127" t="s">
        <v>1369</v>
      </c>
    </row>
    <row r="3420" spans="1:16" ht="38.25">
      <c r="A3420" s="127">
        <v>130</v>
      </c>
      <c r="B3420" s="127"/>
      <c r="C3420" s="128" t="s">
        <v>728</v>
      </c>
      <c r="D3420" s="122">
        <v>42942</v>
      </c>
      <c r="E3420" s="123" t="s">
        <v>8217</v>
      </c>
      <c r="F3420" s="123" t="s">
        <v>3</v>
      </c>
      <c r="G3420" s="123">
        <v>1522793</v>
      </c>
      <c r="H3420" s="127"/>
      <c r="I3420" s="131" t="s">
        <v>8218</v>
      </c>
      <c r="J3420" s="127"/>
      <c r="K3420" s="127"/>
      <c r="L3420" s="127"/>
      <c r="M3420" s="127"/>
      <c r="N3420" s="133">
        <v>0</v>
      </c>
      <c r="O3420" s="133">
        <v>150</v>
      </c>
      <c r="P3420" s="127" t="s">
        <v>1369</v>
      </c>
    </row>
    <row r="3421" spans="1:16" ht="51">
      <c r="A3421" s="127">
        <v>15</v>
      </c>
      <c r="B3421" s="127"/>
      <c r="C3421" s="128" t="s">
        <v>692</v>
      </c>
      <c r="D3421" s="122">
        <v>42942</v>
      </c>
      <c r="E3421" s="123" t="s">
        <v>8219</v>
      </c>
      <c r="F3421" s="123" t="s">
        <v>3</v>
      </c>
      <c r="G3421" s="123">
        <v>1522814</v>
      </c>
      <c r="H3421" s="127"/>
      <c r="I3421" s="131" t="s">
        <v>8220</v>
      </c>
      <c r="J3421" s="127"/>
      <c r="K3421" s="127"/>
      <c r="L3421" s="127"/>
      <c r="M3421" s="127"/>
      <c r="N3421" s="133">
        <v>0</v>
      </c>
      <c r="O3421" s="133">
        <v>15.25</v>
      </c>
      <c r="P3421" s="127" t="s">
        <v>1369</v>
      </c>
    </row>
    <row r="3422" spans="1:16" ht="51">
      <c r="A3422" s="127" t="s">
        <v>620</v>
      </c>
      <c r="B3422" s="127"/>
      <c r="C3422" s="128" t="s">
        <v>714</v>
      </c>
      <c r="D3422" s="122">
        <v>42943</v>
      </c>
      <c r="E3422" s="123" t="s">
        <v>8221</v>
      </c>
      <c r="F3422" s="123" t="s">
        <v>3</v>
      </c>
      <c r="G3422" s="123">
        <v>1522998</v>
      </c>
      <c r="H3422" s="127"/>
      <c r="I3422" s="131" t="s">
        <v>8222</v>
      </c>
      <c r="J3422" s="127"/>
      <c r="K3422" s="127"/>
      <c r="L3422" s="127"/>
      <c r="M3422" s="127"/>
      <c r="N3422" s="133">
        <v>0</v>
      </c>
      <c r="O3422" s="133">
        <v>7219.85</v>
      </c>
      <c r="P3422" s="127" t="s">
        <v>1369</v>
      </c>
    </row>
    <row r="3423" spans="1:16" ht="51">
      <c r="A3423" s="127">
        <v>15</v>
      </c>
      <c r="B3423" s="127"/>
      <c r="C3423" s="128" t="s">
        <v>692</v>
      </c>
      <c r="D3423" s="122">
        <v>42943</v>
      </c>
      <c r="E3423" s="123" t="s">
        <v>8223</v>
      </c>
      <c r="F3423" s="123" t="s">
        <v>3</v>
      </c>
      <c r="G3423" s="123">
        <v>1523004</v>
      </c>
      <c r="H3423" s="127"/>
      <c r="I3423" s="131" t="s">
        <v>8224</v>
      </c>
      <c r="J3423" s="127"/>
      <c r="K3423" s="127"/>
      <c r="L3423" s="127"/>
      <c r="M3423" s="127"/>
      <c r="N3423" s="133">
        <v>0</v>
      </c>
      <c r="O3423" s="133">
        <v>600</v>
      </c>
      <c r="P3423" s="127" t="s">
        <v>1369</v>
      </c>
    </row>
    <row r="3424" spans="1:16" ht="51">
      <c r="A3424" s="127">
        <v>86</v>
      </c>
      <c r="B3424" s="127"/>
      <c r="C3424" s="128" t="s">
        <v>711</v>
      </c>
      <c r="D3424" s="122">
        <v>42943</v>
      </c>
      <c r="E3424" s="123" t="s">
        <v>8225</v>
      </c>
      <c r="F3424" s="123" t="s">
        <v>3</v>
      </c>
      <c r="G3424" s="123">
        <v>1523033</v>
      </c>
      <c r="H3424" s="127"/>
      <c r="I3424" s="131" t="s">
        <v>8226</v>
      </c>
      <c r="J3424" s="127"/>
      <c r="K3424" s="127"/>
      <c r="L3424" s="127"/>
      <c r="M3424" s="127"/>
      <c r="N3424" s="133">
        <v>0</v>
      </c>
      <c r="O3424" s="133">
        <v>540</v>
      </c>
      <c r="P3424" s="127" t="s">
        <v>1369</v>
      </c>
    </row>
    <row r="3425" spans="1:16" ht="51">
      <c r="A3425" s="127">
        <v>86</v>
      </c>
      <c r="B3425" s="127"/>
      <c r="C3425" s="128" t="s">
        <v>711</v>
      </c>
      <c r="D3425" s="122">
        <v>42943</v>
      </c>
      <c r="E3425" s="123" t="s">
        <v>8227</v>
      </c>
      <c r="F3425" s="123" t="s">
        <v>3</v>
      </c>
      <c r="G3425" s="123">
        <v>1523034</v>
      </c>
      <c r="H3425" s="127"/>
      <c r="I3425" s="131" t="s">
        <v>8228</v>
      </c>
      <c r="J3425" s="127"/>
      <c r="K3425" s="127"/>
      <c r="L3425" s="127"/>
      <c r="M3425" s="127"/>
      <c r="N3425" s="133">
        <v>0</v>
      </c>
      <c r="O3425" s="133">
        <v>144</v>
      </c>
      <c r="P3425" s="127" t="s">
        <v>1369</v>
      </c>
    </row>
    <row r="3426" spans="1:16" ht="51">
      <c r="A3426" s="127">
        <v>20</v>
      </c>
      <c r="B3426" s="127"/>
      <c r="C3426" s="128" t="s">
        <v>694</v>
      </c>
      <c r="D3426" s="122">
        <v>42943</v>
      </c>
      <c r="E3426" s="123" t="s">
        <v>8229</v>
      </c>
      <c r="F3426" s="123" t="s">
        <v>3</v>
      </c>
      <c r="G3426" s="123">
        <v>1523093</v>
      </c>
      <c r="H3426" s="127"/>
      <c r="I3426" s="131" t="s">
        <v>8230</v>
      </c>
      <c r="J3426" s="127"/>
      <c r="K3426" s="127"/>
      <c r="L3426" s="127"/>
      <c r="M3426" s="127"/>
      <c r="N3426" s="133">
        <v>0</v>
      </c>
      <c r="O3426" s="133">
        <v>80</v>
      </c>
      <c r="P3426" s="127" t="s">
        <v>14401</v>
      </c>
    </row>
    <row r="3427" spans="1:16" ht="51">
      <c r="A3427" s="127">
        <v>20</v>
      </c>
      <c r="B3427" s="127"/>
      <c r="C3427" s="128" t="s">
        <v>694</v>
      </c>
      <c r="D3427" s="122">
        <v>42943</v>
      </c>
      <c r="E3427" s="123" t="s">
        <v>8231</v>
      </c>
      <c r="F3427" s="123" t="s">
        <v>3</v>
      </c>
      <c r="G3427" s="123">
        <v>1523094</v>
      </c>
      <c r="H3427" s="127"/>
      <c r="I3427" s="131" t="s">
        <v>8232</v>
      </c>
      <c r="J3427" s="127"/>
      <c r="K3427" s="127"/>
      <c r="L3427" s="127"/>
      <c r="M3427" s="127"/>
      <c r="N3427" s="133">
        <v>0</v>
      </c>
      <c r="O3427" s="133">
        <v>305.60000000000002</v>
      </c>
      <c r="P3427" s="127" t="s">
        <v>1369</v>
      </c>
    </row>
    <row r="3428" spans="1:16" ht="63.75">
      <c r="A3428" s="127">
        <v>78</v>
      </c>
      <c r="B3428" s="127"/>
      <c r="C3428" s="128" t="s">
        <v>10718</v>
      </c>
      <c r="D3428" s="122">
        <v>42943</v>
      </c>
      <c r="E3428" s="123" t="s">
        <v>8233</v>
      </c>
      <c r="F3428" s="123" t="s">
        <v>3</v>
      </c>
      <c r="G3428" s="123">
        <v>1523095</v>
      </c>
      <c r="H3428" s="127"/>
      <c r="I3428" s="131" t="s">
        <v>8234</v>
      </c>
      <c r="J3428" s="127"/>
      <c r="K3428" s="127"/>
      <c r="L3428" s="127"/>
      <c r="M3428" s="127"/>
      <c r="N3428" s="133">
        <v>0</v>
      </c>
      <c r="O3428" s="133">
        <v>0.02</v>
      </c>
      <c r="P3428" s="127" t="s">
        <v>14401</v>
      </c>
    </row>
    <row r="3429" spans="1:16" ht="51">
      <c r="A3429" s="127">
        <v>20</v>
      </c>
      <c r="B3429" s="127"/>
      <c r="C3429" s="128" t="s">
        <v>694</v>
      </c>
      <c r="D3429" s="122">
        <v>42943</v>
      </c>
      <c r="E3429" s="123" t="s">
        <v>8235</v>
      </c>
      <c r="F3429" s="123" t="s">
        <v>3</v>
      </c>
      <c r="G3429" s="123">
        <v>1523096</v>
      </c>
      <c r="H3429" s="127"/>
      <c r="I3429" s="131" t="s">
        <v>8236</v>
      </c>
      <c r="J3429" s="127"/>
      <c r="K3429" s="127"/>
      <c r="L3429" s="127"/>
      <c r="M3429" s="127"/>
      <c r="N3429" s="133">
        <v>0</v>
      </c>
      <c r="O3429" s="133">
        <v>1735.76</v>
      </c>
      <c r="P3429" s="127" t="s">
        <v>1369</v>
      </c>
    </row>
    <row r="3430" spans="1:16" ht="38.25">
      <c r="A3430" s="127">
        <v>378</v>
      </c>
      <c r="B3430" s="127"/>
      <c r="C3430" s="128" t="s">
        <v>1280</v>
      </c>
      <c r="D3430" s="122">
        <v>42943</v>
      </c>
      <c r="E3430" s="123" t="s">
        <v>8237</v>
      </c>
      <c r="F3430" s="123" t="s">
        <v>3</v>
      </c>
      <c r="G3430" s="123">
        <v>1522960</v>
      </c>
      <c r="H3430" s="127"/>
      <c r="I3430" s="131" t="s">
        <v>8238</v>
      </c>
      <c r="J3430" s="127"/>
      <c r="K3430" s="127"/>
      <c r="L3430" s="127"/>
      <c r="M3430" s="127"/>
      <c r="N3430" s="133">
        <v>0</v>
      </c>
      <c r="O3430" s="133">
        <v>318</v>
      </c>
      <c r="P3430" s="127" t="s">
        <v>1369</v>
      </c>
    </row>
    <row r="3431" spans="1:16" ht="38.25">
      <c r="A3431" s="127">
        <v>378</v>
      </c>
      <c r="B3431" s="127"/>
      <c r="C3431" s="128" t="s">
        <v>1280</v>
      </c>
      <c r="D3431" s="122">
        <v>42943</v>
      </c>
      <c r="E3431" s="123" t="s">
        <v>8239</v>
      </c>
      <c r="F3431" s="123" t="s">
        <v>3</v>
      </c>
      <c r="G3431" s="123">
        <v>1522961</v>
      </c>
      <c r="H3431" s="127"/>
      <c r="I3431" s="131" t="s">
        <v>8240</v>
      </c>
      <c r="J3431" s="127"/>
      <c r="K3431" s="127"/>
      <c r="L3431" s="127"/>
      <c r="M3431" s="127"/>
      <c r="N3431" s="133">
        <v>0</v>
      </c>
      <c r="O3431" s="133">
        <v>39.020000000000003</v>
      </c>
      <c r="P3431" s="127" t="s">
        <v>1369</v>
      </c>
    </row>
    <row r="3432" spans="1:16" ht="51">
      <c r="A3432" s="127">
        <v>130</v>
      </c>
      <c r="B3432" s="127"/>
      <c r="C3432" s="128" t="s">
        <v>728</v>
      </c>
      <c r="D3432" s="122">
        <v>42943</v>
      </c>
      <c r="E3432" s="123" t="s">
        <v>8241</v>
      </c>
      <c r="F3432" s="123" t="s">
        <v>3</v>
      </c>
      <c r="G3432" s="123">
        <v>1522965</v>
      </c>
      <c r="H3432" s="127"/>
      <c r="I3432" s="131" t="s">
        <v>8242</v>
      </c>
      <c r="J3432" s="127"/>
      <c r="K3432" s="127"/>
      <c r="L3432" s="127"/>
      <c r="M3432" s="127"/>
      <c r="N3432" s="133">
        <v>0</v>
      </c>
      <c r="O3432" s="133">
        <v>91000</v>
      </c>
      <c r="P3432" s="127" t="s">
        <v>1369</v>
      </c>
    </row>
    <row r="3433" spans="1:16" ht="63.75">
      <c r="A3433" s="127">
        <v>249</v>
      </c>
      <c r="B3433" s="127"/>
      <c r="C3433" s="128" t="s">
        <v>776</v>
      </c>
      <c r="D3433" s="122">
        <v>42943</v>
      </c>
      <c r="E3433" s="123" t="s">
        <v>8243</v>
      </c>
      <c r="F3433" s="123" t="s">
        <v>3</v>
      </c>
      <c r="G3433" s="123">
        <v>1522966</v>
      </c>
      <c r="H3433" s="127"/>
      <c r="I3433" s="131" t="s">
        <v>8244</v>
      </c>
      <c r="J3433" s="127"/>
      <c r="K3433" s="127"/>
      <c r="L3433" s="127"/>
      <c r="M3433" s="127"/>
      <c r="N3433" s="133">
        <v>0</v>
      </c>
      <c r="O3433" s="133">
        <v>2</v>
      </c>
      <c r="P3433" s="127" t="s">
        <v>1369</v>
      </c>
    </row>
    <row r="3434" spans="1:16" ht="38.25">
      <c r="A3434" s="127">
        <v>86</v>
      </c>
      <c r="B3434" s="127"/>
      <c r="C3434" s="128" t="s">
        <v>711</v>
      </c>
      <c r="D3434" s="122">
        <v>42943</v>
      </c>
      <c r="E3434" s="123" t="s">
        <v>8245</v>
      </c>
      <c r="F3434" s="123" t="s">
        <v>3</v>
      </c>
      <c r="G3434" s="123">
        <v>1522972</v>
      </c>
      <c r="H3434" s="127"/>
      <c r="I3434" s="131" t="s">
        <v>8246</v>
      </c>
      <c r="J3434" s="127"/>
      <c r="K3434" s="127"/>
      <c r="L3434" s="127"/>
      <c r="M3434" s="127"/>
      <c r="N3434" s="133">
        <v>0</v>
      </c>
      <c r="O3434" s="133">
        <v>418.29</v>
      </c>
      <c r="P3434" s="127" t="s">
        <v>1369</v>
      </c>
    </row>
    <row r="3435" spans="1:16" ht="51">
      <c r="A3435" s="127" t="s">
        <v>620</v>
      </c>
      <c r="B3435" s="127"/>
      <c r="C3435" s="128" t="s">
        <v>714</v>
      </c>
      <c r="D3435" s="122">
        <v>42943</v>
      </c>
      <c r="E3435" s="123" t="s">
        <v>8247</v>
      </c>
      <c r="F3435" s="123" t="s">
        <v>3</v>
      </c>
      <c r="G3435" s="123">
        <v>1522973</v>
      </c>
      <c r="H3435" s="127"/>
      <c r="I3435" s="131" t="s">
        <v>8248</v>
      </c>
      <c r="J3435" s="127"/>
      <c r="K3435" s="127"/>
      <c r="L3435" s="127"/>
      <c r="M3435" s="127"/>
      <c r="N3435" s="133">
        <v>0</v>
      </c>
      <c r="O3435" s="133">
        <v>4116.12</v>
      </c>
      <c r="P3435" s="127" t="s">
        <v>1369</v>
      </c>
    </row>
    <row r="3436" spans="1:16" ht="51">
      <c r="A3436" s="127">
        <v>15</v>
      </c>
      <c r="B3436" s="127"/>
      <c r="C3436" s="128" t="s">
        <v>692</v>
      </c>
      <c r="D3436" s="122">
        <v>42943</v>
      </c>
      <c r="E3436" s="123" t="s">
        <v>8249</v>
      </c>
      <c r="F3436" s="123" t="s">
        <v>3</v>
      </c>
      <c r="G3436" s="123">
        <v>1522988</v>
      </c>
      <c r="H3436" s="127"/>
      <c r="I3436" s="131" t="s">
        <v>8250</v>
      </c>
      <c r="J3436" s="127"/>
      <c r="K3436" s="127"/>
      <c r="L3436" s="127"/>
      <c r="M3436" s="127"/>
      <c r="N3436" s="133">
        <v>0</v>
      </c>
      <c r="O3436" s="133">
        <v>7.5</v>
      </c>
      <c r="P3436" s="127" t="s">
        <v>1369</v>
      </c>
    </row>
    <row r="3437" spans="1:16" ht="51">
      <c r="A3437" s="127" t="s">
        <v>620</v>
      </c>
      <c r="B3437" s="127"/>
      <c r="C3437" s="128" t="s">
        <v>714</v>
      </c>
      <c r="D3437" s="122">
        <v>42943</v>
      </c>
      <c r="E3437" s="123" t="s">
        <v>8251</v>
      </c>
      <c r="F3437" s="123" t="s">
        <v>3</v>
      </c>
      <c r="G3437" s="123">
        <v>1522997</v>
      </c>
      <c r="H3437" s="127"/>
      <c r="I3437" s="131" t="s">
        <v>8252</v>
      </c>
      <c r="J3437" s="127"/>
      <c r="K3437" s="127"/>
      <c r="L3437" s="127"/>
      <c r="M3437" s="127"/>
      <c r="N3437" s="133">
        <v>0</v>
      </c>
      <c r="O3437" s="133">
        <v>8527.83</v>
      </c>
      <c r="P3437" s="127" t="s">
        <v>1369</v>
      </c>
    </row>
    <row r="3438" spans="1:16" ht="51">
      <c r="A3438" s="127">
        <v>20</v>
      </c>
      <c r="B3438" s="127"/>
      <c r="C3438" s="128" t="s">
        <v>694</v>
      </c>
      <c r="D3438" s="122">
        <v>42943</v>
      </c>
      <c r="E3438" s="123" t="s">
        <v>8253</v>
      </c>
      <c r="F3438" s="123" t="s">
        <v>3</v>
      </c>
      <c r="G3438" s="123">
        <v>1523082</v>
      </c>
      <c r="H3438" s="127"/>
      <c r="I3438" s="131" t="s">
        <v>8254</v>
      </c>
      <c r="J3438" s="127"/>
      <c r="K3438" s="127"/>
      <c r="L3438" s="127"/>
      <c r="M3438" s="127"/>
      <c r="N3438" s="133">
        <v>0</v>
      </c>
      <c r="O3438" s="133">
        <v>2903.04</v>
      </c>
      <c r="P3438" s="127" t="s">
        <v>1369</v>
      </c>
    </row>
    <row r="3439" spans="1:16" ht="51">
      <c r="A3439" s="127" t="s">
        <v>620</v>
      </c>
      <c r="B3439" s="127"/>
      <c r="C3439" s="128" t="s">
        <v>714</v>
      </c>
      <c r="D3439" s="122">
        <v>42943</v>
      </c>
      <c r="E3439" s="123" t="s">
        <v>8255</v>
      </c>
      <c r="F3439" s="123" t="s">
        <v>3</v>
      </c>
      <c r="G3439" s="123">
        <v>1523084</v>
      </c>
      <c r="H3439" s="127"/>
      <c r="I3439" s="131" t="s">
        <v>8256</v>
      </c>
      <c r="J3439" s="127"/>
      <c r="K3439" s="127"/>
      <c r="L3439" s="127"/>
      <c r="M3439" s="127"/>
      <c r="N3439" s="133">
        <v>0</v>
      </c>
      <c r="O3439" s="133">
        <v>7914.03</v>
      </c>
      <c r="P3439" s="127" t="s">
        <v>1369</v>
      </c>
    </row>
    <row r="3440" spans="1:16" ht="51">
      <c r="A3440" s="127">
        <v>582</v>
      </c>
      <c r="B3440" s="127"/>
      <c r="C3440" s="128" t="s">
        <v>857</v>
      </c>
      <c r="D3440" s="122">
        <v>42943</v>
      </c>
      <c r="E3440" s="123" t="s">
        <v>8257</v>
      </c>
      <c r="F3440" s="123" t="s">
        <v>3</v>
      </c>
      <c r="G3440" s="123">
        <v>1523100</v>
      </c>
      <c r="H3440" s="127"/>
      <c r="I3440" s="131" t="s">
        <v>8258</v>
      </c>
      <c r="J3440" s="127"/>
      <c r="K3440" s="127"/>
      <c r="L3440" s="127"/>
      <c r="M3440" s="127"/>
      <c r="N3440" s="133">
        <v>0</v>
      </c>
      <c r="O3440" s="133">
        <v>422.82</v>
      </c>
      <c r="P3440" s="127" t="s">
        <v>1369</v>
      </c>
    </row>
    <row r="3441" spans="1:16" ht="51">
      <c r="A3441" s="127">
        <v>582</v>
      </c>
      <c r="B3441" s="127"/>
      <c r="C3441" s="128" t="s">
        <v>857</v>
      </c>
      <c r="D3441" s="122">
        <v>42943</v>
      </c>
      <c r="E3441" s="123" t="s">
        <v>8259</v>
      </c>
      <c r="F3441" s="123" t="s">
        <v>3</v>
      </c>
      <c r="G3441" s="123">
        <v>1523101</v>
      </c>
      <c r="H3441" s="127"/>
      <c r="I3441" s="131" t="s">
        <v>8260</v>
      </c>
      <c r="J3441" s="127"/>
      <c r="K3441" s="127"/>
      <c r="L3441" s="127"/>
      <c r="M3441" s="127"/>
      <c r="N3441" s="133">
        <v>0</v>
      </c>
      <c r="O3441" s="133">
        <v>180</v>
      </c>
      <c r="P3441" s="127" t="s">
        <v>1369</v>
      </c>
    </row>
    <row r="3442" spans="1:16" ht="51">
      <c r="A3442" s="127">
        <v>15</v>
      </c>
      <c r="B3442" s="127"/>
      <c r="C3442" s="128" t="s">
        <v>692</v>
      </c>
      <c r="D3442" s="122">
        <v>42943</v>
      </c>
      <c r="E3442" s="123" t="s">
        <v>8261</v>
      </c>
      <c r="F3442" s="123" t="s">
        <v>3</v>
      </c>
      <c r="G3442" s="123">
        <v>1523105</v>
      </c>
      <c r="H3442" s="127"/>
      <c r="I3442" s="131" t="s">
        <v>8262</v>
      </c>
      <c r="J3442" s="127"/>
      <c r="K3442" s="127"/>
      <c r="L3442" s="127"/>
      <c r="M3442" s="127"/>
      <c r="N3442" s="133">
        <v>0</v>
      </c>
      <c r="O3442" s="133">
        <v>0.28000000000000003</v>
      </c>
      <c r="P3442" s="127" t="s">
        <v>1369</v>
      </c>
    </row>
    <row r="3443" spans="1:16" ht="51">
      <c r="A3443" s="127" t="s">
        <v>620</v>
      </c>
      <c r="B3443" s="127"/>
      <c r="C3443" s="128" t="s">
        <v>714</v>
      </c>
      <c r="D3443" s="122">
        <v>42943</v>
      </c>
      <c r="E3443" s="123" t="s">
        <v>8263</v>
      </c>
      <c r="F3443" s="123" t="s">
        <v>3</v>
      </c>
      <c r="G3443" s="123">
        <v>1523110</v>
      </c>
      <c r="H3443" s="127"/>
      <c r="I3443" s="131" t="s">
        <v>8264</v>
      </c>
      <c r="J3443" s="127"/>
      <c r="K3443" s="127"/>
      <c r="L3443" s="127"/>
      <c r="M3443" s="127"/>
      <c r="N3443" s="133">
        <v>0</v>
      </c>
      <c r="O3443" s="133">
        <v>97</v>
      </c>
      <c r="P3443" s="127" t="s">
        <v>1369</v>
      </c>
    </row>
    <row r="3444" spans="1:16" ht="51">
      <c r="A3444" s="127">
        <v>20</v>
      </c>
      <c r="B3444" s="127"/>
      <c r="C3444" s="128" t="s">
        <v>694</v>
      </c>
      <c r="D3444" s="122">
        <v>42943</v>
      </c>
      <c r="E3444" s="123" t="s">
        <v>8265</v>
      </c>
      <c r="F3444" s="123" t="s">
        <v>3</v>
      </c>
      <c r="G3444" s="123">
        <v>1523111</v>
      </c>
      <c r="H3444" s="127"/>
      <c r="I3444" s="131" t="s">
        <v>8266</v>
      </c>
      <c r="J3444" s="127"/>
      <c r="K3444" s="127"/>
      <c r="L3444" s="127"/>
      <c r="M3444" s="127"/>
      <c r="N3444" s="133">
        <v>0</v>
      </c>
      <c r="O3444" s="133">
        <v>54</v>
      </c>
      <c r="P3444" s="127" t="s">
        <v>1369</v>
      </c>
    </row>
    <row r="3445" spans="1:16" ht="51">
      <c r="A3445" s="127">
        <v>20</v>
      </c>
      <c r="B3445" s="127"/>
      <c r="C3445" s="128" t="s">
        <v>694</v>
      </c>
      <c r="D3445" s="122">
        <v>42943</v>
      </c>
      <c r="E3445" s="123" t="s">
        <v>8267</v>
      </c>
      <c r="F3445" s="123" t="s">
        <v>3</v>
      </c>
      <c r="G3445" s="123">
        <v>1523112</v>
      </c>
      <c r="H3445" s="127"/>
      <c r="I3445" s="131" t="s">
        <v>8268</v>
      </c>
      <c r="J3445" s="127"/>
      <c r="K3445" s="127"/>
      <c r="L3445" s="127"/>
      <c r="M3445" s="127"/>
      <c r="N3445" s="133">
        <v>0</v>
      </c>
      <c r="O3445" s="133">
        <v>48</v>
      </c>
      <c r="P3445" s="127" t="s">
        <v>1369</v>
      </c>
    </row>
    <row r="3446" spans="1:16" ht="51">
      <c r="A3446" s="127">
        <v>20</v>
      </c>
      <c r="B3446" s="127"/>
      <c r="C3446" s="128" t="s">
        <v>694</v>
      </c>
      <c r="D3446" s="122">
        <v>42943</v>
      </c>
      <c r="E3446" s="123" t="s">
        <v>8269</v>
      </c>
      <c r="F3446" s="123" t="s">
        <v>3</v>
      </c>
      <c r="G3446" s="123">
        <v>1523113</v>
      </c>
      <c r="H3446" s="127"/>
      <c r="I3446" s="131" t="s">
        <v>8268</v>
      </c>
      <c r="J3446" s="127"/>
      <c r="K3446" s="127"/>
      <c r="L3446" s="127"/>
      <c r="M3446" s="127"/>
      <c r="N3446" s="133">
        <v>0</v>
      </c>
      <c r="O3446" s="133">
        <v>106</v>
      </c>
      <c r="P3446" s="127" t="s">
        <v>1369</v>
      </c>
    </row>
    <row r="3447" spans="1:16" ht="51">
      <c r="A3447" s="127">
        <v>20</v>
      </c>
      <c r="B3447" s="127"/>
      <c r="C3447" s="128" t="s">
        <v>694</v>
      </c>
      <c r="D3447" s="122">
        <v>42943</v>
      </c>
      <c r="E3447" s="123" t="s">
        <v>8270</v>
      </c>
      <c r="F3447" s="123" t="s">
        <v>3</v>
      </c>
      <c r="G3447" s="123">
        <v>1523115</v>
      </c>
      <c r="H3447" s="127"/>
      <c r="I3447" s="131" t="s">
        <v>8271</v>
      </c>
      <c r="J3447" s="127"/>
      <c r="K3447" s="127"/>
      <c r="L3447" s="127"/>
      <c r="M3447" s="127"/>
      <c r="N3447" s="133">
        <v>0</v>
      </c>
      <c r="O3447" s="133">
        <v>100</v>
      </c>
      <c r="P3447" s="127" t="s">
        <v>1369</v>
      </c>
    </row>
    <row r="3448" spans="1:16" ht="51">
      <c r="A3448" s="127">
        <v>20</v>
      </c>
      <c r="B3448" s="127"/>
      <c r="C3448" s="128" t="s">
        <v>694</v>
      </c>
      <c r="D3448" s="122">
        <v>42943</v>
      </c>
      <c r="E3448" s="123" t="s">
        <v>8272</v>
      </c>
      <c r="F3448" s="123" t="s">
        <v>3</v>
      </c>
      <c r="G3448" s="123">
        <v>1523117</v>
      </c>
      <c r="H3448" s="127"/>
      <c r="I3448" s="131" t="s">
        <v>8271</v>
      </c>
      <c r="J3448" s="127"/>
      <c r="K3448" s="127"/>
      <c r="L3448" s="127"/>
      <c r="M3448" s="127"/>
      <c r="N3448" s="133">
        <v>0</v>
      </c>
      <c r="O3448" s="133">
        <v>42</v>
      </c>
      <c r="P3448" s="127" t="s">
        <v>1369</v>
      </c>
    </row>
    <row r="3449" spans="1:16" ht="51">
      <c r="A3449" s="127">
        <v>20</v>
      </c>
      <c r="B3449" s="127"/>
      <c r="C3449" s="128" t="s">
        <v>694</v>
      </c>
      <c r="D3449" s="122">
        <v>42943</v>
      </c>
      <c r="E3449" s="123" t="s">
        <v>8273</v>
      </c>
      <c r="F3449" s="123" t="s">
        <v>3</v>
      </c>
      <c r="G3449" s="123">
        <v>1523119</v>
      </c>
      <c r="H3449" s="127"/>
      <c r="I3449" s="131" t="s">
        <v>8271</v>
      </c>
      <c r="J3449" s="127"/>
      <c r="K3449" s="127"/>
      <c r="L3449" s="127"/>
      <c r="M3449" s="127"/>
      <c r="N3449" s="133">
        <v>0</v>
      </c>
      <c r="O3449" s="133">
        <v>46</v>
      </c>
      <c r="P3449" s="127" t="s">
        <v>1369</v>
      </c>
    </row>
    <row r="3450" spans="1:16" ht="51">
      <c r="A3450" s="127">
        <v>20</v>
      </c>
      <c r="B3450" s="127"/>
      <c r="C3450" s="128" t="s">
        <v>694</v>
      </c>
      <c r="D3450" s="122">
        <v>42943</v>
      </c>
      <c r="E3450" s="123" t="s">
        <v>8274</v>
      </c>
      <c r="F3450" s="123" t="s">
        <v>3</v>
      </c>
      <c r="G3450" s="123">
        <v>1523120</v>
      </c>
      <c r="H3450" s="127"/>
      <c r="I3450" s="131" t="s">
        <v>8275</v>
      </c>
      <c r="J3450" s="127"/>
      <c r="K3450" s="127"/>
      <c r="L3450" s="127"/>
      <c r="M3450" s="127"/>
      <c r="N3450" s="133">
        <v>0</v>
      </c>
      <c r="O3450" s="133">
        <v>54</v>
      </c>
      <c r="P3450" s="127" t="s">
        <v>1369</v>
      </c>
    </row>
    <row r="3451" spans="1:16" ht="51">
      <c r="A3451" s="127">
        <v>20</v>
      </c>
      <c r="B3451" s="127"/>
      <c r="C3451" s="128" t="s">
        <v>694</v>
      </c>
      <c r="D3451" s="122">
        <v>42943</v>
      </c>
      <c r="E3451" s="123" t="s">
        <v>8276</v>
      </c>
      <c r="F3451" s="123" t="s">
        <v>3</v>
      </c>
      <c r="G3451" s="123">
        <v>1523121</v>
      </c>
      <c r="H3451" s="127"/>
      <c r="I3451" s="131" t="s">
        <v>8275</v>
      </c>
      <c r="J3451" s="127"/>
      <c r="K3451" s="127"/>
      <c r="L3451" s="127"/>
      <c r="M3451" s="127"/>
      <c r="N3451" s="133">
        <v>0</v>
      </c>
      <c r="O3451" s="133">
        <v>106</v>
      </c>
      <c r="P3451" s="127" t="s">
        <v>1369</v>
      </c>
    </row>
    <row r="3452" spans="1:16" ht="51">
      <c r="A3452" s="127">
        <v>20</v>
      </c>
      <c r="B3452" s="127"/>
      <c r="C3452" s="128" t="s">
        <v>694</v>
      </c>
      <c r="D3452" s="122">
        <v>42943</v>
      </c>
      <c r="E3452" s="123" t="s">
        <v>8277</v>
      </c>
      <c r="F3452" s="123" t="s">
        <v>3</v>
      </c>
      <c r="G3452" s="123">
        <v>1523122</v>
      </c>
      <c r="H3452" s="127"/>
      <c r="I3452" s="131" t="s">
        <v>8275</v>
      </c>
      <c r="J3452" s="127"/>
      <c r="K3452" s="127"/>
      <c r="L3452" s="127"/>
      <c r="M3452" s="127"/>
      <c r="N3452" s="133">
        <v>0</v>
      </c>
      <c r="O3452" s="133">
        <v>48</v>
      </c>
      <c r="P3452" s="127" t="s">
        <v>1369</v>
      </c>
    </row>
    <row r="3453" spans="1:16" ht="51">
      <c r="A3453" s="127">
        <v>20</v>
      </c>
      <c r="B3453" s="127"/>
      <c r="C3453" s="128" t="s">
        <v>694</v>
      </c>
      <c r="D3453" s="122">
        <v>42943</v>
      </c>
      <c r="E3453" s="123" t="s">
        <v>8278</v>
      </c>
      <c r="F3453" s="123" t="s">
        <v>3</v>
      </c>
      <c r="G3453" s="123">
        <v>1523123</v>
      </c>
      <c r="H3453" s="127"/>
      <c r="I3453" s="131" t="s">
        <v>8279</v>
      </c>
      <c r="J3453" s="127"/>
      <c r="K3453" s="127"/>
      <c r="L3453" s="127"/>
      <c r="M3453" s="127"/>
      <c r="N3453" s="133">
        <v>0</v>
      </c>
      <c r="O3453" s="133">
        <v>53</v>
      </c>
      <c r="P3453" s="127" t="s">
        <v>1369</v>
      </c>
    </row>
    <row r="3454" spans="1:16" ht="51">
      <c r="A3454" s="127">
        <v>20</v>
      </c>
      <c r="B3454" s="127"/>
      <c r="C3454" s="128" t="s">
        <v>694</v>
      </c>
      <c r="D3454" s="122">
        <v>42943</v>
      </c>
      <c r="E3454" s="123" t="s">
        <v>8280</v>
      </c>
      <c r="F3454" s="123" t="s">
        <v>3</v>
      </c>
      <c r="G3454" s="123">
        <v>1523124</v>
      </c>
      <c r="H3454" s="127"/>
      <c r="I3454" s="131" t="s">
        <v>8279</v>
      </c>
      <c r="J3454" s="127"/>
      <c r="K3454" s="127"/>
      <c r="L3454" s="127"/>
      <c r="M3454" s="127"/>
      <c r="N3454" s="133">
        <v>0</v>
      </c>
      <c r="O3454" s="133">
        <v>103</v>
      </c>
      <c r="P3454" s="127" t="s">
        <v>1369</v>
      </c>
    </row>
    <row r="3455" spans="1:16" ht="51">
      <c r="A3455" s="127">
        <v>20</v>
      </c>
      <c r="B3455" s="127"/>
      <c r="C3455" s="128" t="s">
        <v>694</v>
      </c>
      <c r="D3455" s="122">
        <v>42943</v>
      </c>
      <c r="E3455" s="123" t="s">
        <v>8281</v>
      </c>
      <c r="F3455" s="123" t="s">
        <v>3</v>
      </c>
      <c r="G3455" s="123">
        <v>1523125</v>
      </c>
      <c r="H3455" s="127"/>
      <c r="I3455" s="131" t="s">
        <v>8279</v>
      </c>
      <c r="J3455" s="127"/>
      <c r="K3455" s="127"/>
      <c r="L3455" s="127"/>
      <c r="M3455" s="127"/>
      <c r="N3455" s="133">
        <v>0</v>
      </c>
      <c r="O3455" s="133">
        <v>46</v>
      </c>
      <c r="P3455" s="127" t="s">
        <v>1369</v>
      </c>
    </row>
    <row r="3456" spans="1:16" ht="51">
      <c r="A3456" s="127">
        <v>20</v>
      </c>
      <c r="B3456" s="127"/>
      <c r="C3456" s="128" t="s">
        <v>694</v>
      </c>
      <c r="D3456" s="122">
        <v>42943</v>
      </c>
      <c r="E3456" s="123" t="s">
        <v>8282</v>
      </c>
      <c r="F3456" s="123" t="s">
        <v>3</v>
      </c>
      <c r="G3456" s="123">
        <v>1523126</v>
      </c>
      <c r="H3456" s="127"/>
      <c r="I3456" s="131" t="s">
        <v>8283</v>
      </c>
      <c r="J3456" s="127"/>
      <c r="K3456" s="127"/>
      <c r="L3456" s="127"/>
      <c r="M3456" s="127"/>
      <c r="N3456" s="133">
        <v>0</v>
      </c>
      <c r="O3456" s="133">
        <v>54</v>
      </c>
      <c r="P3456" s="127" t="s">
        <v>1369</v>
      </c>
    </row>
    <row r="3457" spans="1:16" ht="51">
      <c r="A3457" s="127">
        <v>20</v>
      </c>
      <c r="B3457" s="127"/>
      <c r="C3457" s="128" t="s">
        <v>694</v>
      </c>
      <c r="D3457" s="122">
        <v>42943</v>
      </c>
      <c r="E3457" s="123" t="s">
        <v>8284</v>
      </c>
      <c r="F3457" s="123" t="s">
        <v>3</v>
      </c>
      <c r="G3457" s="123">
        <v>1523127</v>
      </c>
      <c r="H3457" s="127"/>
      <c r="I3457" s="131" t="s">
        <v>8283</v>
      </c>
      <c r="J3457" s="127"/>
      <c r="K3457" s="127"/>
      <c r="L3457" s="127"/>
      <c r="M3457" s="127"/>
      <c r="N3457" s="133">
        <v>0</v>
      </c>
      <c r="O3457" s="133">
        <v>106</v>
      </c>
      <c r="P3457" s="127" t="s">
        <v>1369</v>
      </c>
    </row>
    <row r="3458" spans="1:16" ht="51">
      <c r="A3458" s="127">
        <v>20</v>
      </c>
      <c r="B3458" s="127"/>
      <c r="C3458" s="128" t="s">
        <v>694</v>
      </c>
      <c r="D3458" s="122">
        <v>42943</v>
      </c>
      <c r="E3458" s="123" t="s">
        <v>8285</v>
      </c>
      <c r="F3458" s="123" t="s">
        <v>3</v>
      </c>
      <c r="G3458" s="123">
        <v>1523129</v>
      </c>
      <c r="H3458" s="127"/>
      <c r="I3458" s="131" t="s">
        <v>8283</v>
      </c>
      <c r="J3458" s="127"/>
      <c r="K3458" s="127"/>
      <c r="L3458" s="127"/>
      <c r="M3458" s="127"/>
      <c r="N3458" s="133">
        <v>0</v>
      </c>
      <c r="O3458" s="133">
        <v>48</v>
      </c>
      <c r="P3458" s="127" t="s">
        <v>1369</v>
      </c>
    </row>
    <row r="3459" spans="1:16" ht="51">
      <c r="A3459" s="127" t="s">
        <v>620</v>
      </c>
      <c r="B3459" s="127"/>
      <c r="C3459" s="128" t="s">
        <v>714</v>
      </c>
      <c r="D3459" s="122">
        <v>42943</v>
      </c>
      <c r="E3459" s="123" t="s">
        <v>8286</v>
      </c>
      <c r="F3459" s="123" t="s">
        <v>3</v>
      </c>
      <c r="G3459" s="123">
        <v>1523157</v>
      </c>
      <c r="H3459" s="127"/>
      <c r="I3459" s="131" t="s">
        <v>8287</v>
      </c>
      <c r="J3459" s="127"/>
      <c r="K3459" s="127"/>
      <c r="L3459" s="127"/>
      <c r="M3459" s="127"/>
      <c r="N3459" s="133">
        <v>0</v>
      </c>
      <c r="O3459" s="133">
        <v>17381.04</v>
      </c>
      <c r="P3459" s="127" t="s">
        <v>1369</v>
      </c>
    </row>
    <row r="3460" spans="1:16" ht="51">
      <c r="A3460" s="127" t="s">
        <v>620</v>
      </c>
      <c r="B3460" s="127"/>
      <c r="C3460" s="128" t="s">
        <v>714</v>
      </c>
      <c r="D3460" s="122">
        <v>42943</v>
      </c>
      <c r="E3460" s="123" t="s">
        <v>8288</v>
      </c>
      <c r="F3460" s="123" t="s">
        <v>3</v>
      </c>
      <c r="G3460" s="123">
        <v>1523167</v>
      </c>
      <c r="H3460" s="127"/>
      <c r="I3460" s="131" t="s">
        <v>8289</v>
      </c>
      <c r="J3460" s="127"/>
      <c r="K3460" s="127"/>
      <c r="L3460" s="127"/>
      <c r="M3460" s="127"/>
      <c r="N3460" s="133">
        <v>0</v>
      </c>
      <c r="O3460" s="133">
        <v>2324.34</v>
      </c>
      <c r="P3460" s="127" t="s">
        <v>1369</v>
      </c>
    </row>
    <row r="3461" spans="1:16" ht="51">
      <c r="A3461" s="127">
        <v>35</v>
      </c>
      <c r="B3461" s="127"/>
      <c r="C3461" s="128" t="s">
        <v>697</v>
      </c>
      <c r="D3461" s="122">
        <v>42943</v>
      </c>
      <c r="E3461" s="123" t="s">
        <v>8290</v>
      </c>
      <c r="F3461" s="123" t="s">
        <v>3</v>
      </c>
      <c r="G3461" s="123">
        <v>1523222</v>
      </c>
      <c r="H3461" s="127"/>
      <c r="I3461" s="131" t="s">
        <v>8291</v>
      </c>
      <c r="J3461" s="127"/>
      <c r="K3461" s="127"/>
      <c r="L3461" s="127"/>
      <c r="M3461" s="127"/>
      <c r="N3461" s="133">
        <v>0</v>
      </c>
      <c r="O3461" s="133">
        <v>130.1</v>
      </c>
      <c r="P3461" s="127" t="s">
        <v>1369</v>
      </c>
    </row>
    <row r="3462" spans="1:16" ht="38.25">
      <c r="A3462" s="127">
        <v>15</v>
      </c>
      <c r="B3462" s="127"/>
      <c r="C3462" s="128" t="s">
        <v>692</v>
      </c>
      <c r="D3462" s="122">
        <v>42943</v>
      </c>
      <c r="E3462" s="123" t="s">
        <v>8292</v>
      </c>
      <c r="F3462" s="123" t="s">
        <v>3</v>
      </c>
      <c r="G3462" s="123">
        <v>1523225</v>
      </c>
      <c r="H3462" s="127"/>
      <c r="I3462" s="131" t="s">
        <v>8293</v>
      </c>
      <c r="J3462" s="127"/>
      <c r="K3462" s="127"/>
      <c r="L3462" s="127"/>
      <c r="M3462" s="127"/>
      <c r="N3462" s="133">
        <v>0</v>
      </c>
      <c r="O3462" s="133">
        <v>50.51</v>
      </c>
      <c r="P3462" s="127" t="s">
        <v>1369</v>
      </c>
    </row>
    <row r="3463" spans="1:16" ht="51">
      <c r="A3463" s="127">
        <v>130</v>
      </c>
      <c r="B3463" s="127"/>
      <c r="C3463" s="128" t="s">
        <v>728</v>
      </c>
      <c r="D3463" s="122">
        <v>42944</v>
      </c>
      <c r="E3463" s="123" t="s">
        <v>8294</v>
      </c>
      <c r="F3463" s="123" t="s">
        <v>3</v>
      </c>
      <c r="G3463" s="123">
        <v>1523427</v>
      </c>
      <c r="H3463" s="127"/>
      <c r="I3463" s="131" t="s">
        <v>8295</v>
      </c>
      <c r="J3463" s="127"/>
      <c r="K3463" s="127"/>
      <c r="L3463" s="127"/>
      <c r="M3463" s="127"/>
      <c r="N3463" s="133">
        <v>0</v>
      </c>
      <c r="O3463" s="133">
        <v>162017.84</v>
      </c>
      <c r="P3463" s="127" t="s">
        <v>1369</v>
      </c>
    </row>
    <row r="3464" spans="1:16" ht="51">
      <c r="A3464" s="127">
        <v>130</v>
      </c>
      <c r="B3464" s="127"/>
      <c r="C3464" s="128" t="s">
        <v>728</v>
      </c>
      <c r="D3464" s="122">
        <v>42944</v>
      </c>
      <c r="E3464" s="123" t="s">
        <v>8296</v>
      </c>
      <c r="F3464" s="123" t="s">
        <v>3</v>
      </c>
      <c r="G3464" s="123">
        <v>1523429</v>
      </c>
      <c r="H3464" s="127"/>
      <c r="I3464" s="131" t="s">
        <v>8297</v>
      </c>
      <c r="J3464" s="127"/>
      <c r="K3464" s="127"/>
      <c r="L3464" s="127"/>
      <c r="M3464" s="127"/>
      <c r="N3464" s="133">
        <v>0</v>
      </c>
      <c r="O3464" s="133">
        <v>688336.35</v>
      </c>
      <c r="P3464" s="127" t="s">
        <v>1369</v>
      </c>
    </row>
    <row r="3465" spans="1:16" ht="51">
      <c r="A3465" s="127">
        <v>591</v>
      </c>
      <c r="B3465" s="127"/>
      <c r="C3465" s="128" t="s">
        <v>862</v>
      </c>
      <c r="D3465" s="122">
        <v>42944</v>
      </c>
      <c r="E3465" s="123" t="s">
        <v>8298</v>
      </c>
      <c r="F3465" s="123" t="s">
        <v>3</v>
      </c>
      <c r="G3465" s="123">
        <v>1523535</v>
      </c>
      <c r="H3465" s="127"/>
      <c r="I3465" s="131" t="s">
        <v>8299</v>
      </c>
      <c r="J3465" s="127"/>
      <c r="K3465" s="127"/>
      <c r="L3465" s="127"/>
      <c r="M3465" s="127"/>
      <c r="N3465" s="133">
        <v>0</v>
      </c>
      <c r="O3465" s="133">
        <v>32631.83</v>
      </c>
      <c r="P3465" s="127" t="s">
        <v>1369</v>
      </c>
    </row>
    <row r="3466" spans="1:16" ht="51">
      <c r="A3466" s="127">
        <v>513</v>
      </c>
      <c r="B3466" s="127"/>
      <c r="C3466" s="128" t="s">
        <v>201</v>
      </c>
      <c r="D3466" s="122">
        <v>42944</v>
      </c>
      <c r="E3466" s="123" t="s">
        <v>8300</v>
      </c>
      <c r="F3466" s="123" t="s">
        <v>3</v>
      </c>
      <c r="G3466" s="123">
        <v>1523561</v>
      </c>
      <c r="H3466" s="127"/>
      <c r="I3466" s="131" t="s">
        <v>8301</v>
      </c>
      <c r="J3466" s="127"/>
      <c r="K3466" s="127"/>
      <c r="L3466" s="127"/>
      <c r="M3466" s="127"/>
      <c r="N3466" s="133">
        <v>0</v>
      </c>
      <c r="O3466" s="133">
        <v>2421</v>
      </c>
      <c r="P3466" s="127" t="s">
        <v>1369</v>
      </c>
    </row>
    <row r="3467" spans="1:16" ht="51">
      <c r="A3467" s="127" t="s">
        <v>620</v>
      </c>
      <c r="B3467" s="127"/>
      <c r="C3467" s="128" t="s">
        <v>714</v>
      </c>
      <c r="D3467" s="122">
        <v>42944</v>
      </c>
      <c r="E3467" s="123" t="s">
        <v>8302</v>
      </c>
      <c r="F3467" s="123" t="s">
        <v>3</v>
      </c>
      <c r="G3467" s="123">
        <v>1523407</v>
      </c>
      <c r="H3467" s="127"/>
      <c r="I3467" s="131" t="s">
        <v>8303</v>
      </c>
      <c r="J3467" s="127"/>
      <c r="K3467" s="127"/>
      <c r="L3467" s="127"/>
      <c r="M3467" s="127"/>
      <c r="N3467" s="133">
        <v>0</v>
      </c>
      <c r="O3467" s="133">
        <v>772</v>
      </c>
      <c r="P3467" s="127" t="s">
        <v>1369</v>
      </c>
    </row>
    <row r="3468" spans="1:16" ht="38.25">
      <c r="A3468" s="127">
        <v>15</v>
      </c>
      <c r="B3468" s="127"/>
      <c r="C3468" s="128" t="s">
        <v>692</v>
      </c>
      <c r="D3468" s="122">
        <v>42944</v>
      </c>
      <c r="E3468" s="123" t="s">
        <v>8304</v>
      </c>
      <c r="F3468" s="123" t="s">
        <v>3</v>
      </c>
      <c r="G3468" s="123">
        <v>1523505</v>
      </c>
      <c r="H3468" s="127"/>
      <c r="I3468" s="131" t="s">
        <v>8305</v>
      </c>
      <c r="J3468" s="127"/>
      <c r="K3468" s="127"/>
      <c r="L3468" s="127"/>
      <c r="M3468" s="127"/>
      <c r="N3468" s="133">
        <v>0</v>
      </c>
      <c r="O3468" s="133">
        <v>90000</v>
      </c>
      <c r="P3468" s="127" t="s">
        <v>1369</v>
      </c>
    </row>
    <row r="3469" spans="1:16" ht="38.25">
      <c r="A3469" s="127">
        <v>15</v>
      </c>
      <c r="B3469" s="127"/>
      <c r="C3469" s="128" t="s">
        <v>692</v>
      </c>
      <c r="D3469" s="122">
        <v>42944</v>
      </c>
      <c r="E3469" s="123" t="s">
        <v>8306</v>
      </c>
      <c r="F3469" s="123" t="s">
        <v>3</v>
      </c>
      <c r="G3469" s="123">
        <v>1523508</v>
      </c>
      <c r="H3469" s="127"/>
      <c r="I3469" s="131" t="s">
        <v>8307</v>
      </c>
      <c r="J3469" s="127"/>
      <c r="K3469" s="127"/>
      <c r="L3469" s="127"/>
      <c r="M3469" s="127"/>
      <c r="N3469" s="133">
        <v>0</v>
      </c>
      <c r="O3469" s="133">
        <v>180000</v>
      </c>
      <c r="P3469" s="127" t="s">
        <v>1369</v>
      </c>
    </row>
    <row r="3470" spans="1:16" ht="38.25">
      <c r="A3470" s="127">
        <v>16</v>
      </c>
      <c r="B3470" s="127"/>
      <c r="C3470" s="128" t="s">
        <v>693</v>
      </c>
      <c r="D3470" s="122">
        <v>42944</v>
      </c>
      <c r="E3470" s="123" t="s">
        <v>8308</v>
      </c>
      <c r="F3470" s="123" t="s">
        <v>3</v>
      </c>
      <c r="G3470" s="123">
        <v>1523544</v>
      </c>
      <c r="H3470" s="127"/>
      <c r="I3470" s="131" t="s">
        <v>8215</v>
      </c>
      <c r="J3470" s="127"/>
      <c r="K3470" s="127"/>
      <c r="L3470" s="127"/>
      <c r="M3470" s="127"/>
      <c r="N3470" s="133">
        <v>0</v>
      </c>
      <c r="O3470" s="133">
        <v>2434</v>
      </c>
      <c r="P3470" s="127" t="s">
        <v>1369</v>
      </c>
    </row>
    <row r="3471" spans="1:16" ht="51">
      <c r="A3471" s="127" t="s">
        <v>620</v>
      </c>
      <c r="B3471" s="127"/>
      <c r="C3471" s="128" t="s">
        <v>714</v>
      </c>
      <c r="D3471" s="122">
        <v>42944</v>
      </c>
      <c r="E3471" s="123" t="s">
        <v>8309</v>
      </c>
      <c r="F3471" s="123" t="s">
        <v>3</v>
      </c>
      <c r="G3471" s="123">
        <v>1523592</v>
      </c>
      <c r="H3471" s="127"/>
      <c r="I3471" s="131" t="s">
        <v>8310</v>
      </c>
      <c r="J3471" s="127"/>
      <c r="K3471" s="127"/>
      <c r="L3471" s="127"/>
      <c r="M3471" s="127"/>
      <c r="N3471" s="133">
        <v>0</v>
      </c>
      <c r="O3471" s="133">
        <v>9</v>
      </c>
      <c r="P3471" s="127" t="s">
        <v>1369</v>
      </c>
    </row>
    <row r="3472" spans="1:16" ht="51">
      <c r="A3472" s="127" t="s">
        <v>620</v>
      </c>
      <c r="B3472" s="127"/>
      <c r="C3472" s="128" t="s">
        <v>714</v>
      </c>
      <c r="D3472" s="122">
        <v>42944</v>
      </c>
      <c r="E3472" s="123" t="s">
        <v>8311</v>
      </c>
      <c r="F3472" s="123" t="s">
        <v>3</v>
      </c>
      <c r="G3472" s="123">
        <v>1523628</v>
      </c>
      <c r="H3472" s="127"/>
      <c r="I3472" s="131" t="s">
        <v>8312</v>
      </c>
      <c r="J3472" s="127"/>
      <c r="K3472" s="127"/>
      <c r="L3472" s="127"/>
      <c r="M3472" s="127"/>
      <c r="N3472" s="133">
        <v>0</v>
      </c>
      <c r="O3472" s="133">
        <v>641.84</v>
      </c>
      <c r="P3472" s="127" t="s">
        <v>1369</v>
      </c>
    </row>
    <row r="3473" spans="1:16" ht="51">
      <c r="A3473" s="127">
        <v>212</v>
      </c>
      <c r="B3473" s="127"/>
      <c r="C3473" s="128" t="s">
        <v>762</v>
      </c>
      <c r="D3473" s="122">
        <v>42944</v>
      </c>
      <c r="E3473" s="123" t="s">
        <v>8313</v>
      </c>
      <c r="F3473" s="123" t="s">
        <v>3</v>
      </c>
      <c r="G3473" s="123">
        <v>1523672</v>
      </c>
      <c r="H3473" s="127"/>
      <c r="I3473" s="131" t="s">
        <v>8314</v>
      </c>
      <c r="J3473" s="127"/>
      <c r="K3473" s="127"/>
      <c r="L3473" s="127"/>
      <c r="M3473" s="127"/>
      <c r="N3473" s="133">
        <v>0</v>
      </c>
      <c r="O3473" s="133">
        <v>130</v>
      </c>
      <c r="P3473" s="127" t="s">
        <v>1369</v>
      </c>
    </row>
    <row r="3474" spans="1:16" ht="38.25">
      <c r="A3474" s="127">
        <v>15</v>
      </c>
      <c r="B3474" s="127"/>
      <c r="C3474" s="128" t="s">
        <v>692</v>
      </c>
      <c r="D3474" s="122">
        <v>42944</v>
      </c>
      <c r="E3474" s="123" t="s">
        <v>8315</v>
      </c>
      <c r="F3474" s="123" t="s">
        <v>3</v>
      </c>
      <c r="G3474" s="123">
        <v>1523719</v>
      </c>
      <c r="H3474" s="127"/>
      <c r="I3474" s="131" t="s">
        <v>8316</v>
      </c>
      <c r="J3474" s="127"/>
      <c r="K3474" s="127"/>
      <c r="L3474" s="127"/>
      <c r="M3474" s="127"/>
      <c r="N3474" s="133">
        <v>0</v>
      </c>
      <c r="O3474" s="133">
        <v>5761.41</v>
      </c>
      <c r="P3474" s="127" t="s">
        <v>1369</v>
      </c>
    </row>
    <row r="3475" spans="1:16" ht="51">
      <c r="A3475" s="127">
        <v>660</v>
      </c>
      <c r="B3475" s="127"/>
      <c r="C3475" s="128" t="s">
        <v>234</v>
      </c>
      <c r="D3475" s="122">
        <v>42947</v>
      </c>
      <c r="E3475" s="123" t="s">
        <v>8317</v>
      </c>
      <c r="F3475" s="123" t="s">
        <v>3</v>
      </c>
      <c r="G3475" s="123">
        <v>1523891</v>
      </c>
      <c r="H3475" s="127"/>
      <c r="I3475" s="131" t="s">
        <v>8318</v>
      </c>
      <c r="J3475" s="127"/>
      <c r="K3475" s="127"/>
      <c r="L3475" s="127"/>
      <c r="M3475" s="127"/>
      <c r="N3475" s="133">
        <v>0</v>
      </c>
      <c r="O3475" s="133">
        <v>348</v>
      </c>
      <c r="P3475" s="127" t="s">
        <v>1369</v>
      </c>
    </row>
    <row r="3476" spans="1:16" ht="51">
      <c r="A3476" s="127" t="s">
        <v>620</v>
      </c>
      <c r="B3476" s="127"/>
      <c r="C3476" s="128" t="s">
        <v>714</v>
      </c>
      <c r="D3476" s="122">
        <v>42947</v>
      </c>
      <c r="E3476" s="123" t="s">
        <v>8319</v>
      </c>
      <c r="F3476" s="123" t="s">
        <v>3</v>
      </c>
      <c r="G3476" s="123">
        <v>1523941</v>
      </c>
      <c r="H3476" s="127"/>
      <c r="I3476" s="131" t="s">
        <v>8320</v>
      </c>
      <c r="J3476" s="127"/>
      <c r="K3476" s="127"/>
      <c r="L3476" s="127"/>
      <c r="M3476" s="127"/>
      <c r="N3476" s="133">
        <v>0</v>
      </c>
      <c r="O3476" s="133">
        <v>2390.65</v>
      </c>
      <c r="P3476" s="127" t="s">
        <v>1369</v>
      </c>
    </row>
    <row r="3477" spans="1:16" ht="51">
      <c r="A3477" s="127" t="s">
        <v>620</v>
      </c>
      <c r="B3477" s="127"/>
      <c r="C3477" s="128" t="s">
        <v>714</v>
      </c>
      <c r="D3477" s="122">
        <v>42947</v>
      </c>
      <c r="E3477" s="123" t="s">
        <v>8321</v>
      </c>
      <c r="F3477" s="123" t="s">
        <v>3</v>
      </c>
      <c r="G3477" s="123">
        <v>1523944</v>
      </c>
      <c r="H3477" s="127"/>
      <c r="I3477" s="131" t="s">
        <v>8322</v>
      </c>
      <c r="J3477" s="127"/>
      <c r="K3477" s="127"/>
      <c r="L3477" s="127"/>
      <c r="M3477" s="127"/>
      <c r="N3477" s="133">
        <v>0</v>
      </c>
      <c r="O3477" s="133">
        <v>26230.21</v>
      </c>
      <c r="P3477" s="127" t="s">
        <v>1369</v>
      </c>
    </row>
    <row r="3478" spans="1:16" ht="51">
      <c r="A3478" s="127">
        <v>287</v>
      </c>
      <c r="B3478" s="127"/>
      <c r="C3478" s="128" t="s">
        <v>791</v>
      </c>
      <c r="D3478" s="122">
        <v>42947</v>
      </c>
      <c r="E3478" s="123" t="s">
        <v>8323</v>
      </c>
      <c r="F3478" s="123" t="s">
        <v>3</v>
      </c>
      <c r="G3478" s="123">
        <v>1524006</v>
      </c>
      <c r="H3478" s="127"/>
      <c r="I3478" s="131" t="s">
        <v>8324</v>
      </c>
      <c r="J3478" s="127"/>
      <c r="K3478" s="127"/>
      <c r="L3478" s="127"/>
      <c r="M3478" s="127"/>
      <c r="N3478" s="133">
        <v>0</v>
      </c>
      <c r="O3478" s="133">
        <v>1305</v>
      </c>
      <c r="P3478" s="127" t="s">
        <v>1369</v>
      </c>
    </row>
    <row r="3479" spans="1:16" ht="51">
      <c r="A3479" s="127">
        <v>290</v>
      </c>
      <c r="B3479" s="127"/>
      <c r="C3479" s="128" t="s">
        <v>794</v>
      </c>
      <c r="D3479" s="122">
        <v>42947</v>
      </c>
      <c r="E3479" s="123" t="s">
        <v>8325</v>
      </c>
      <c r="F3479" s="123" t="s">
        <v>3</v>
      </c>
      <c r="G3479" s="123">
        <v>1524023</v>
      </c>
      <c r="H3479" s="127"/>
      <c r="I3479" s="131" t="s">
        <v>8326</v>
      </c>
      <c r="J3479" s="127"/>
      <c r="K3479" s="127"/>
      <c r="L3479" s="127"/>
      <c r="M3479" s="127"/>
      <c r="N3479" s="133">
        <v>0</v>
      </c>
      <c r="O3479" s="133">
        <v>2351</v>
      </c>
      <c r="P3479" s="127" t="s">
        <v>1369</v>
      </c>
    </row>
    <row r="3480" spans="1:16" ht="51">
      <c r="A3480" s="127">
        <v>290</v>
      </c>
      <c r="B3480" s="127"/>
      <c r="C3480" s="128" t="s">
        <v>794</v>
      </c>
      <c r="D3480" s="122">
        <v>42947</v>
      </c>
      <c r="E3480" s="123" t="s">
        <v>8327</v>
      </c>
      <c r="F3480" s="123" t="s">
        <v>3</v>
      </c>
      <c r="G3480" s="123">
        <v>1524024</v>
      </c>
      <c r="H3480" s="127"/>
      <c r="I3480" s="131" t="s">
        <v>8328</v>
      </c>
      <c r="J3480" s="127"/>
      <c r="K3480" s="127"/>
      <c r="L3480" s="127"/>
      <c r="M3480" s="127"/>
      <c r="N3480" s="133">
        <v>0</v>
      </c>
      <c r="O3480" s="133">
        <v>1423</v>
      </c>
      <c r="P3480" s="127" t="s">
        <v>1369</v>
      </c>
    </row>
    <row r="3481" spans="1:16" ht="63.75">
      <c r="A3481" s="127">
        <v>290</v>
      </c>
      <c r="B3481" s="127"/>
      <c r="C3481" s="128" t="s">
        <v>794</v>
      </c>
      <c r="D3481" s="122">
        <v>42947</v>
      </c>
      <c r="E3481" s="123" t="s">
        <v>8329</v>
      </c>
      <c r="F3481" s="123" t="s">
        <v>3</v>
      </c>
      <c r="G3481" s="123">
        <v>1524029</v>
      </c>
      <c r="H3481" s="127"/>
      <c r="I3481" s="131" t="s">
        <v>8330</v>
      </c>
      <c r="J3481" s="127"/>
      <c r="K3481" s="127"/>
      <c r="L3481" s="127"/>
      <c r="M3481" s="127"/>
      <c r="N3481" s="133">
        <v>0</v>
      </c>
      <c r="O3481" s="133">
        <v>29239.03</v>
      </c>
      <c r="P3481" s="127" t="s">
        <v>1369</v>
      </c>
    </row>
    <row r="3482" spans="1:16" ht="63.75">
      <c r="A3482" s="127">
        <v>290</v>
      </c>
      <c r="B3482" s="127"/>
      <c r="C3482" s="128" t="s">
        <v>794</v>
      </c>
      <c r="D3482" s="122">
        <v>42947</v>
      </c>
      <c r="E3482" s="123" t="s">
        <v>8331</v>
      </c>
      <c r="F3482" s="123" t="s">
        <v>3</v>
      </c>
      <c r="G3482" s="123">
        <v>1524032</v>
      </c>
      <c r="H3482" s="127"/>
      <c r="I3482" s="131" t="s">
        <v>8332</v>
      </c>
      <c r="J3482" s="127"/>
      <c r="K3482" s="127"/>
      <c r="L3482" s="127"/>
      <c r="M3482" s="127"/>
      <c r="N3482" s="133">
        <v>0</v>
      </c>
      <c r="O3482" s="133">
        <v>4988.2300000000005</v>
      </c>
      <c r="P3482" s="127" t="s">
        <v>1369</v>
      </c>
    </row>
    <row r="3483" spans="1:16" ht="38.25">
      <c r="A3483" s="127">
        <v>373</v>
      </c>
      <c r="B3483" s="127"/>
      <c r="C3483" s="128" t="s">
        <v>1275</v>
      </c>
      <c r="D3483" s="122">
        <v>42947</v>
      </c>
      <c r="E3483" s="123" t="s">
        <v>8333</v>
      </c>
      <c r="F3483" s="123" t="s">
        <v>3</v>
      </c>
      <c r="G3483" s="123">
        <v>1523902</v>
      </c>
      <c r="H3483" s="127"/>
      <c r="I3483" s="131" t="s">
        <v>8334</v>
      </c>
      <c r="J3483" s="127"/>
      <c r="K3483" s="127"/>
      <c r="L3483" s="127"/>
      <c r="M3483" s="127"/>
      <c r="N3483" s="133">
        <v>0</v>
      </c>
      <c r="O3483" s="133">
        <v>880</v>
      </c>
      <c r="P3483" s="127" t="s">
        <v>1369</v>
      </c>
    </row>
    <row r="3484" spans="1:16" ht="51">
      <c r="A3484" s="127" t="s">
        <v>620</v>
      </c>
      <c r="B3484" s="127"/>
      <c r="C3484" s="128" t="s">
        <v>714</v>
      </c>
      <c r="D3484" s="122">
        <v>42947</v>
      </c>
      <c r="E3484" s="123" t="s">
        <v>8335</v>
      </c>
      <c r="F3484" s="123" t="s">
        <v>3</v>
      </c>
      <c r="G3484" s="123">
        <v>1523921</v>
      </c>
      <c r="H3484" s="127"/>
      <c r="I3484" s="131" t="s">
        <v>8336</v>
      </c>
      <c r="J3484" s="127"/>
      <c r="K3484" s="127"/>
      <c r="L3484" s="127"/>
      <c r="M3484" s="127"/>
      <c r="N3484" s="133">
        <v>0</v>
      </c>
      <c r="O3484" s="133">
        <v>5411.9800000000005</v>
      </c>
      <c r="P3484" s="127" t="s">
        <v>1369</v>
      </c>
    </row>
    <row r="3485" spans="1:16" ht="51">
      <c r="A3485" s="127" t="s">
        <v>620</v>
      </c>
      <c r="B3485" s="127"/>
      <c r="C3485" s="128" t="s">
        <v>714</v>
      </c>
      <c r="D3485" s="122">
        <v>42947</v>
      </c>
      <c r="E3485" s="123" t="s">
        <v>8337</v>
      </c>
      <c r="F3485" s="123" t="s">
        <v>3</v>
      </c>
      <c r="G3485" s="123">
        <v>1523949</v>
      </c>
      <c r="H3485" s="127"/>
      <c r="I3485" s="131" t="s">
        <v>8338</v>
      </c>
      <c r="J3485" s="127"/>
      <c r="K3485" s="127"/>
      <c r="L3485" s="127"/>
      <c r="M3485" s="127"/>
      <c r="N3485" s="133">
        <v>0</v>
      </c>
      <c r="O3485" s="133">
        <v>1600</v>
      </c>
      <c r="P3485" s="127" t="s">
        <v>1369</v>
      </c>
    </row>
    <row r="3486" spans="1:16" ht="51">
      <c r="A3486" s="127" t="s">
        <v>620</v>
      </c>
      <c r="B3486" s="127"/>
      <c r="C3486" s="128" t="s">
        <v>714</v>
      </c>
      <c r="D3486" s="122">
        <v>42947</v>
      </c>
      <c r="E3486" s="123" t="s">
        <v>8339</v>
      </c>
      <c r="F3486" s="123" t="s">
        <v>3</v>
      </c>
      <c r="G3486" s="123">
        <v>1523957</v>
      </c>
      <c r="H3486" s="127"/>
      <c r="I3486" s="131" t="s">
        <v>8340</v>
      </c>
      <c r="J3486" s="127"/>
      <c r="K3486" s="127"/>
      <c r="L3486" s="127"/>
      <c r="M3486" s="127"/>
      <c r="N3486" s="133">
        <v>0</v>
      </c>
      <c r="O3486" s="133">
        <v>1124.6600000000001</v>
      </c>
      <c r="P3486" s="127" t="s">
        <v>1369</v>
      </c>
    </row>
    <row r="3487" spans="1:16" ht="51">
      <c r="A3487" s="127" t="s">
        <v>620</v>
      </c>
      <c r="B3487" s="127"/>
      <c r="C3487" s="128" t="s">
        <v>714</v>
      </c>
      <c r="D3487" s="122">
        <v>42947</v>
      </c>
      <c r="E3487" s="123" t="s">
        <v>8341</v>
      </c>
      <c r="F3487" s="123" t="s">
        <v>3</v>
      </c>
      <c r="G3487" s="123">
        <v>1524035</v>
      </c>
      <c r="H3487" s="127"/>
      <c r="I3487" s="131" t="s">
        <v>8342</v>
      </c>
      <c r="J3487" s="127"/>
      <c r="K3487" s="127"/>
      <c r="L3487" s="127"/>
      <c r="M3487" s="127"/>
      <c r="N3487" s="133">
        <v>0</v>
      </c>
      <c r="O3487" s="133">
        <v>371</v>
      </c>
      <c r="P3487" s="127" t="s">
        <v>1369</v>
      </c>
    </row>
    <row r="3488" spans="1:16" ht="63.75">
      <c r="A3488" s="127">
        <v>266</v>
      </c>
      <c r="B3488" s="127"/>
      <c r="C3488" s="128" t="s">
        <v>782</v>
      </c>
      <c r="D3488" s="122">
        <v>42947</v>
      </c>
      <c r="E3488" s="123" t="s">
        <v>8343</v>
      </c>
      <c r="F3488" s="123" t="s">
        <v>3</v>
      </c>
      <c r="G3488" s="123">
        <v>1524036</v>
      </c>
      <c r="H3488" s="127"/>
      <c r="I3488" s="131" t="s">
        <v>8344</v>
      </c>
      <c r="J3488" s="127"/>
      <c r="K3488" s="127"/>
      <c r="L3488" s="127"/>
      <c r="M3488" s="127"/>
      <c r="N3488" s="133">
        <v>0</v>
      </c>
      <c r="O3488" s="133">
        <v>3823.65</v>
      </c>
      <c r="P3488" s="127" t="s">
        <v>1369</v>
      </c>
    </row>
    <row r="3489" spans="1:16" ht="51">
      <c r="A3489" s="127">
        <v>78</v>
      </c>
      <c r="B3489" s="127"/>
      <c r="C3489" s="128" t="s">
        <v>10718</v>
      </c>
      <c r="D3489" s="122">
        <v>42947</v>
      </c>
      <c r="E3489" s="123" t="s">
        <v>8345</v>
      </c>
      <c r="F3489" s="123" t="s">
        <v>3</v>
      </c>
      <c r="G3489" s="123">
        <v>1524038</v>
      </c>
      <c r="H3489" s="127"/>
      <c r="I3489" s="131" t="s">
        <v>8346</v>
      </c>
      <c r="J3489" s="127"/>
      <c r="K3489" s="127"/>
      <c r="L3489" s="127"/>
      <c r="M3489" s="127"/>
      <c r="N3489" s="133">
        <v>0</v>
      </c>
      <c r="O3489" s="133">
        <v>198</v>
      </c>
      <c r="P3489" s="127" t="s">
        <v>1369</v>
      </c>
    </row>
    <row r="3490" spans="1:16" ht="51">
      <c r="A3490" s="127" t="s">
        <v>620</v>
      </c>
      <c r="B3490" s="127"/>
      <c r="C3490" s="128" t="s">
        <v>714</v>
      </c>
      <c r="D3490" s="122">
        <v>42947</v>
      </c>
      <c r="E3490" s="123" t="s">
        <v>8347</v>
      </c>
      <c r="F3490" s="123" t="s">
        <v>3</v>
      </c>
      <c r="G3490" s="123">
        <v>1524045</v>
      </c>
      <c r="H3490" s="127"/>
      <c r="I3490" s="131" t="s">
        <v>5992</v>
      </c>
      <c r="J3490" s="127"/>
      <c r="K3490" s="127"/>
      <c r="L3490" s="127"/>
      <c r="M3490" s="127"/>
      <c r="N3490" s="133">
        <v>0</v>
      </c>
      <c r="O3490" s="133">
        <v>300</v>
      </c>
      <c r="P3490" s="127" t="s">
        <v>1369</v>
      </c>
    </row>
    <row r="3491" spans="1:16" ht="51">
      <c r="A3491" s="127" t="s">
        <v>620</v>
      </c>
      <c r="B3491" s="127"/>
      <c r="C3491" s="128" t="s">
        <v>714</v>
      </c>
      <c r="D3491" s="122">
        <v>42947</v>
      </c>
      <c r="E3491" s="123" t="s">
        <v>8348</v>
      </c>
      <c r="F3491" s="123" t="s">
        <v>3</v>
      </c>
      <c r="G3491" s="123">
        <v>1524046</v>
      </c>
      <c r="H3491" s="127"/>
      <c r="I3491" s="131" t="s">
        <v>5992</v>
      </c>
      <c r="J3491" s="127"/>
      <c r="K3491" s="127"/>
      <c r="L3491" s="127"/>
      <c r="M3491" s="127"/>
      <c r="N3491" s="133">
        <v>0</v>
      </c>
      <c r="O3491" s="133">
        <v>300</v>
      </c>
      <c r="P3491" s="127" t="s">
        <v>1369</v>
      </c>
    </row>
    <row r="3492" spans="1:16" ht="51">
      <c r="A3492" s="127" t="s">
        <v>620</v>
      </c>
      <c r="B3492" s="127"/>
      <c r="C3492" s="128" t="s">
        <v>714</v>
      </c>
      <c r="D3492" s="122">
        <v>42947</v>
      </c>
      <c r="E3492" s="123" t="s">
        <v>8349</v>
      </c>
      <c r="F3492" s="123" t="s">
        <v>3</v>
      </c>
      <c r="G3492" s="123">
        <v>1524076</v>
      </c>
      <c r="H3492" s="127"/>
      <c r="I3492" s="131" t="s">
        <v>8350</v>
      </c>
      <c r="J3492" s="127"/>
      <c r="K3492" s="127"/>
      <c r="L3492" s="127"/>
      <c r="M3492" s="127"/>
      <c r="N3492" s="133">
        <v>0</v>
      </c>
      <c r="O3492" s="133">
        <v>59.52</v>
      </c>
      <c r="P3492" s="127" t="s">
        <v>1369</v>
      </c>
    </row>
    <row r="3493" spans="1:16" ht="51">
      <c r="A3493" s="127" t="s">
        <v>620</v>
      </c>
      <c r="B3493" s="127"/>
      <c r="C3493" s="128" t="s">
        <v>714</v>
      </c>
      <c r="D3493" s="122">
        <v>42947</v>
      </c>
      <c r="E3493" s="123" t="s">
        <v>8351</v>
      </c>
      <c r="F3493" s="123" t="s">
        <v>3</v>
      </c>
      <c r="G3493" s="123">
        <v>1524099</v>
      </c>
      <c r="H3493" s="127"/>
      <c r="I3493" s="131" t="s">
        <v>8352</v>
      </c>
      <c r="J3493" s="127"/>
      <c r="K3493" s="127"/>
      <c r="L3493" s="127"/>
      <c r="M3493" s="127"/>
      <c r="N3493" s="133">
        <v>0</v>
      </c>
      <c r="O3493" s="133">
        <v>12.58</v>
      </c>
      <c r="P3493" s="127" t="s">
        <v>14401</v>
      </c>
    </row>
    <row r="3494" spans="1:16" ht="51">
      <c r="A3494" s="127" t="s">
        <v>620</v>
      </c>
      <c r="B3494" s="127"/>
      <c r="C3494" s="128" t="s">
        <v>714</v>
      </c>
      <c r="D3494" s="122">
        <v>42947</v>
      </c>
      <c r="E3494" s="123" t="s">
        <v>8353</v>
      </c>
      <c r="F3494" s="123" t="s">
        <v>3</v>
      </c>
      <c r="G3494" s="123">
        <v>1524112</v>
      </c>
      <c r="H3494" s="127"/>
      <c r="I3494" s="131" t="s">
        <v>8354</v>
      </c>
      <c r="J3494" s="127"/>
      <c r="K3494" s="127"/>
      <c r="L3494" s="127"/>
      <c r="M3494" s="127"/>
      <c r="N3494" s="133">
        <v>0</v>
      </c>
      <c r="O3494" s="133">
        <v>319.12</v>
      </c>
      <c r="P3494" s="127" t="s">
        <v>1369</v>
      </c>
    </row>
    <row r="3495" spans="1:16" ht="51">
      <c r="A3495" s="127" t="s">
        <v>620</v>
      </c>
      <c r="B3495" s="127"/>
      <c r="C3495" s="128" t="s">
        <v>714</v>
      </c>
      <c r="D3495" s="122">
        <v>42947</v>
      </c>
      <c r="E3495" s="123" t="s">
        <v>8355</v>
      </c>
      <c r="F3495" s="123" t="s">
        <v>3</v>
      </c>
      <c r="G3495" s="123">
        <v>1524180</v>
      </c>
      <c r="H3495" s="127"/>
      <c r="I3495" s="131" t="s">
        <v>8356</v>
      </c>
      <c r="J3495" s="127"/>
      <c r="K3495" s="127"/>
      <c r="L3495" s="127"/>
      <c r="M3495" s="127"/>
      <c r="N3495" s="133">
        <v>0</v>
      </c>
      <c r="O3495" s="133">
        <v>4458.2</v>
      </c>
      <c r="P3495" s="127" t="s">
        <v>1369</v>
      </c>
    </row>
    <row r="3496" spans="1:16" ht="51">
      <c r="A3496" s="127" t="s">
        <v>620</v>
      </c>
      <c r="B3496" s="127"/>
      <c r="C3496" s="128" t="s">
        <v>714</v>
      </c>
      <c r="D3496" s="122">
        <v>42948</v>
      </c>
      <c r="E3496" s="123" t="s">
        <v>8431</v>
      </c>
      <c r="F3496" s="123" t="s">
        <v>6</v>
      </c>
      <c r="G3496" s="123">
        <v>508546</v>
      </c>
      <c r="H3496" s="127"/>
      <c r="I3496" s="131" t="s">
        <v>8432</v>
      </c>
      <c r="J3496" s="127"/>
      <c r="K3496" s="127"/>
      <c r="L3496" s="127"/>
      <c r="M3496" s="127"/>
      <c r="N3496" s="133">
        <v>0</v>
      </c>
      <c r="O3496" s="133">
        <v>661277.29</v>
      </c>
      <c r="P3496" s="127" t="s">
        <v>1369</v>
      </c>
    </row>
    <row r="3497" spans="1:16" ht="76.5">
      <c r="A3497" s="127" t="s">
        <v>621</v>
      </c>
      <c r="B3497" s="127"/>
      <c r="C3497" s="128" t="s">
        <v>715</v>
      </c>
      <c r="D3497" s="122">
        <v>42948</v>
      </c>
      <c r="E3497" s="123" t="s">
        <v>8433</v>
      </c>
      <c r="F3497" s="123" t="s">
        <v>6</v>
      </c>
      <c r="G3497" s="123">
        <v>868255</v>
      </c>
      <c r="H3497" s="127"/>
      <c r="I3497" s="131" t="s">
        <v>8434</v>
      </c>
      <c r="J3497" s="127"/>
      <c r="K3497" s="127"/>
      <c r="L3497" s="127"/>
      <c r="M3497" s="127"/>
      <c r="N3497" s="133">
        <v>0</v>
      </c>
      <c r="O3497" s="133">
        <v>35000</v>
      </c>
      <c r="P3497" s="127" t="s">
        <v>1369</v>
      </c>
    </row>
    <row r="3498" spans="1:16" ht="63.75">
      <c r="A3498" s="127">
        <v>513</v>
      </c>
      <c r="B3498" s="127"/>
      <c r="C3498" s="128" t="s">
        <v>201</v>
      </c>
      <c r="D3498" s="122">
        <v>42948</v>
      </c>
      <c r="E3498" s="123" t="s">
        <v>8435</v>
      </c>
      <c r="F3498" s="123" t="s">
        <v>1413</v>
      </c>
      <c r="G3498" s="123">
        <v>14319049</v>
      </c>
      <c r="H3498" s="127"/>
      <c r="I3498" s="131" t="s">
        <v>8436</v>
      </c>
      <c r="J3498" s="127"/>
      <c r="K3498" s="127"/>
      <c r="L3498" s="127"/>
      <c r="M3498" s="127"/>
      <c r="N3498" s="133">
        <v>298.39999999999998</v>
      </c>
      <c r="O3498" s="133">
        <v>0</v>
      </c>
      <c r="P3498" s="127" t="s">
        <v>1369</v>
      </c>
    </row>
    <row r="3499" spans="1:16" ht="89.25">
      <c r="A3499" s="127">
        <v>249</v>
      </c>
      <c r="B3499" s="127"/>
      <c r="C3499" s="128" t="s">
        <v>776</v>
      </c>
      <c r="D3499" s="122">
        <v>42948</v>
      </c>
      <c r="E3499" s="123" t="s">
        <v>8437</v>
      </c>
      <c r="F3499" s="123" t="s">
        <v>11</v>
      </c>
      <c r="G3499" s="123">
        <v>894519</v>
      </c>
      <c r="H3499" s="127"/>
      <c r="I3499" s="131" t="s">
        <v>8438</v>
      </c>
      <c r="J3499" s="127"/>
      <c r="K3499" s="127"/>
      <c r="L3499" s="127"/>
      <c r="M3499" s="127"/>
      <c r="N3499" s="133">
        <v>315.76</v>
      </c>
      <c r="O3499" s="133">
        <v>0</v>
      </c>
      <c r="P3499" s="127" t="s">
        <v>1369</v>
      </c>
    </row>
    <row r="3500" spans="1:16" ht="63.75">
      <c r="A3500" s="127">
        <v>25</v>
      </c>
      <c r="B3500" s="127"/>
      <c r="C3500" s="128" t="s">
        <v>695</v>
      </c>
      <c r="D3500" s="122">
        <v>42948</v>
      </c>
      <c r="E3500" s="123" t="s">
        <v>8439</v>
      </c>
      <c r="F3500" s="123" t="s">
        <v>1413</v>
      </c>
      <c r="G3500" s="123">
        <v>14284268</v>
      </c>
      <c r="H3500" s="127"/>
      <c r="I3500" s="131" t="s">
        <v>8440</v>
      </c>
      <c r="J3500" s="127"/>
      <c r="K3500" s="127"/>
      <c r="L3500" s="127"/>
      <c r="M3500" s="127"/>
      <c r="N3500" s="133">
        <v>89487.8</v>
      </c>
      <c r="O3500" s="133">
        <v>0</v>
      </c>
      <c r="P3500" s="127" t="s">
        <v>1369</v>
      </c>
    </row>
    <row r="3501" spans="1:16" ht="63.75">
      <c r="A3501" s="127">
        <v>513</v>
      </c>
      <c r="B3501" s="127"/>
      <c r="C3501" s="128" t="s">
        <v>201</v>
      </c>
      <c r="D3501" s="122">
        <v>42948</v>
      </c>
      <c r="E3501" s="123" t="s">
        <v>8441</v>
      </c>
      <c r="F3501" s="123" t="s">
        <v>1413</v>
      </c>
      <c r="G3501" s="123">
        <v>14323157</v>
      </c>
      <c r="H3501" s="127"/>
      <c r="I3501" s="131" t="s">
        <v>8442</v>
      </c>
      <c r="J3501" s="127"/>
      <c r="K3501" s="127"/>
      <c r="L3501" s="127"/>
      <c r="M3501" s="127"/>
      <c r="N3501" s="133">
        <v>30000</v>
      </c>
      <c r="O3501" s="133">
        <v>0</v>
      </c>
      <c r="P3501" s="127" t="s">
        <v>1369</v>
      </c>
    </row>
    <row r="3502" spans="1:16" ht="63.75">
      <c r="A3502" s="127">
        <v>513</v>
      </c>
      <c r="B3502" s="127"/>
      <c r="C3502" s="128" t="s">
        <v>201</v>
      </c>
      <c r="D3502" s="122">
        <v>42948</v>
      </c>
      <c r="E3502" s="123" t="s">
        <v>8443</v>
      </c>
      <c r="F3502" s="123" t="s">
        <v>1413</v>
      </c>
      <c r="G3502" s="123">
        <v>14323154</v>
      </c>
      <c r="H3502" s="127"/>
      <c r="I3502" s="131" t="s">
        <v>8444</v>
      </c>
      <c r="J3502" s="127"/>
      <c r="K3502" s="127"/>
      <c r="L3502" s="127"/>
      <c r="M3502" s="127"/>
      <c r="N3502" s="133">
        <v>70699.8</v>
      </c>
      <c r="O3502" s="133">
        <v>0</v>
      </c>
      <c r="P3502" s="127" t="s">
        <v>1369</v>
      </c>
    </row>
    <row r="3503" spans="1:16" ht="76.5">
      <c r="A3503" s="127">
        <v>25</v>
      </c>
      <c r="B3503" s="127"/>
      <c r="C3503" s="128" t="s">
        <v>695</v>
      </c>
      <c r="D3503" s="122">
        <v>42948</v>
      </c>
      <c r="E3503" s="123" t="s">
        <v>8445</v>
      </c>
      <c r="F3503" s="123" t="s">
        <v>15</v>
      </c>
      <c r="G3503" s="123">
        <v>2808</v>
      </c>
      <c r="H3503" s="127"/>
      <c r="I3503" s="131" t="s">
        <v>8446</v>
      </c>
      <c r="J3503" s="127"/>
      <c r="K3503" s="127"/>
      <c r="L3503" s="127"/>
      <c r="M3503" s="127"/>
      <c r="N3503" s="133">
        <v>677.21</v>
      </c>
      <c r="O3503" s="133">
        <v>0</v>
      </c>
      <c r="P3503" s="127" t="s">
        <v>1369</v>
      </c>
    </row>
    <row r="3504" spans="1:16" ht="51">
      <c r="A3504" s="127">
        <v>16</v>
      </c>
      <c r="B3504" s="127"/>
      <c r="C3504" s="128" t="s">
        <v>693</v>
      </c>
      <c r="D3504" s="122">
        <v>42948</v>
      </c>
      <c r="E3504" s="123" t="s">
        <v>8447</v>
      </c>
      <c r="F3504" s="123" t="s">
        <v>15</v>
      </c>
      <c r="G3504" s="123">
        <v>2817</v>
      </c>
      <c r="H3504" s="127"/>
      <c r="I3504" s="131" t="s">
        <v>8448</v>
      </c>
      <c r="J3504" s="127"/>
      <c r="K3504" s="127"/>
      <c r="L3504" s="127"/>
      <c r="M3504" s="127"/>
      <c r="N3504" s="133">
        <v>291.47000000000003</v>
      </c>
      <c r="O3504" s="133">
        <v>0</v>
      </c>
      <c r="P3504" s="127" t="s">
        <v>1369</v>
      </c>
    </row>
    <row r="3505" spans="1:16" ht="51">
      <c r="A3505" s="127">
        <v>16</v>
      </c>
      <c r="B3505" s="127"/>
      <c r="C3505" s="128" t="s">
        <v>693</v>
      </c>
      <c r="D3505" s="122">
        <v>42948</v>
      </c>
      <c r="E3505" s="123" t="s">
        <v>8449</v>
      </c>
      <c r="F3505" s="123" t="s">
        <v>15</v>
      </c>
      <c r="G3505" s="123">
        <v>2814</v>
      </c>
      <c r="H3505" s="127"/>
      <c r="I3505" s="131" t="s">
        <v>8450</v>
      </c>
      <c r="J3505" s="127"/>
      <c r="K3505" s="127"/>
      <c r="L3505" s="127"/>
      <c r="M3505" s="127"/>
      <c r="N3505" s="133">
        <v>309.79000000000002</v>
      </c>
      <c r="O3505" s="133">
        <v>0</v>
      </c>
      <c r="P3505" s="127" t="s">
        <v>1369</v>
      </c>
    </row>
    <row r="3506" spans="1:16" ht="51">
      <c r="A3506" s="127">
        <v>16</v>
      </c>
      <c r="B3506" s="127"/>
      <c r="C3506" s="128" t="s">
        <v>693</v>
      </c>
      <c r="D3506" s="122">
        <v>42948</v>
      </c>
      <c r="E3506" s="123" t="s">
        <v>8451</v>
      </c>
      <c r="F3506" s="123" t="s">
        <v>15</v>
      </c>
      <c r="G3506" s="123">
        <v>2826</v>
      </c>
      <c r="H3506" s="127"/>
      <c r="I3506" s="131" t="s">
        <v>8452</v>
      </c>
      <c r="J3506" s="127"/>
      <c r="K3506" s="127"/>
      <c r="L3506" s="127"/>
      <c r="M3506" s="127"/>
      <c r="N3506" s="133">
        <v>278.51</v>
      </c>
      <c r="O3506" s="133">
        <v>0</v>
      </c>
      <c r="P3506" s="127" t="s">
        <v>1369</v>
      </c>
    </row>
    <row r="3507" spans="1:16" ht="51">
      <c r="A3507" s="127">
        <v>16</v>
      </c>
      <c r="B3507" s="127"/>
      <c r="C3507" s="128" t="s">
        <v>693</v>
      </c>
      <c r="D3507" s="122">
        <v>42948</v>
      </c>
      <c r="E3507" s="123" t="s">
        <v>8453</v>
      </c>
      <c r="F3507" s="123" t="s">
        <v>15</v>
      </c>
      <c r="G3507" s="123">
        <v>2837</v>
      </c>
      <c r="H3507" s="127"/>
      <c r="I3507" s="131" t="s">
        <v>8454</v>
      </c>
      <c r="J3507" s="127"/>
      <c r="K3507" s="127"/>
      <c r="L3507" s="127"/>
      <c r="M3507" s="127"/>
      <c r="N3507" s="133">
        <v>282.49</v>
      </c>
      <c r="O3507" s="133">
        <v>0</v>
      </c>
      <c r="P3507" s="127" t="s">
        <v>1369</v>
      </c>
    </row>
    <row r="3508" spans="1:16" ht="51">
      <c r="A3508" s="127">
        <v>16</v>
      </c>
      <c r="B3508" s="127"/>
      <c r="C3508" s="128" t="s">
        <v>693</v>
      </c>
      <c r="D3508" s="122">
        <v>42948</v>
      </c>
      <c r="E3508" s="123" t="s">
        <v>8455</v>
      </c>
      <c r="F3508" s="123" t="s">
        <v>15</v>
      </c>
      <c r="G3508" s="123">
        <v>2834</v>
      </c>
      <c r="H3508" s="127"/>
      <c r="I3508" s="131" t="s">
        <v>8456</v>
      </c>
      <c r="J3508" s="127"/>
      <c r="K3508" s="127"/>
      <c r="L3508" s="127"/>
      <c r="M3508" s="127"/>
      <c r="N3508" s="133">
        <v>282.07</v>
      </c>
      <c r="O3508" s="133">
        <v>0</v>
      </c>
      <c r="P3508" s="127" t="s">
        <v>1369</v>
      </c>
    </row>
    <row r="3509" spans="1:16" ht="63.75">
      <c r="A3509" s="127">
        <v>291</v>
      </c>
      <c r="B3509" s="127"/>
      <c r="C3509" s="128" t="s">
        <v>795</v>
      </c>
      <c r="D3509" s="122">
        <v>42948</v>
      </c>
      <c r="E3509" s="123" t="s">
        <v>8457</v>
      </c>
      <c r="F3509" s="123" t="s">
        <v>11</v>
      </c>
      <c r="G3509" s="123">
        <v>508440</v>
      </c>
      <c r="H3509" s="127"/>
      <c r="I3509" s="131" t="s">
        <v>8458</v>
      </c>
      <c r="J3509" s="127"/>
      <c r="K3509" s="127"/>
      <c r="L3509" s="127"/>
      <c r="M3509" s="127"/>
      <c r="N3509" s="133">
        <v>50</v>
      </c>
      <c r="O3509" s="133">
        <v>0</v>
      </c>
      <c r="P3509" s="127" t="s">
        <v>1369</v>
      </c>
    </row>
    <row r="3510" spans="1:16" ht="63.75">
      <c r="A3510" s="127">
        <v>291</v>
      </c>
      <c r="B3510" s="127"/>
      <c r="C3510" s="128" t="s">
        <v>795</v>
      </c>
      <c r="D3510" s="122">
        <v>42948</v>
      </c>
      <c r="E3510" s="123" t="s">
        <v>8459</v>
      </c>
      <c r="F3510" s="123" t="s">
        <v>11</v>
      </c>
      <c r="G3510" s="123">
        <v>508441</v>
      </c>
      <c r="H3510" s="127"/>
      <c r="I3510" s="131" t="s">
        <v>8460</v>
      </c>
      <c r="J3510" s="127"/>
      <c r="K3510" s="127"/>
      <c r="L3510" s="127"/>
      <c r="M3510" s="127"/>
      <c r="N3510" s="133">
        <v>50</v>
      </c>
      <c r="O3510" s="133">
        <v>0</v>
      </c>
      <c r="P3510" s="127" t="s">
        <v>1369</v>
      </c>
    </row>
    <row r="3511" spans="1:16" ht="63.75">
      <c r="A3511" s="127">
        <v>291</v>
      </c>
      <c r="B3511" s="127"/>
      <c r="C3511" s="128" t="s">
        <v>795</v>
      </c>
      <c r="D3511" s="122">
        <v>42948</v>
      </c>
      <c r="E3511" s="123" t="s">
        <v>8461</v>
      </c>
      <c r="F3511" s="123" t="s">
        <v>11</v>
      </c>
      <c r="G3511" s="123">
        <v>508442</v>
      </c>
      <c r="H3511" s="127"/>
      <c r="I3511" s="131" t="s">
        <v>8462</v>
      </c>
      <c r="J3511" s="127"/>
      <c r="K3511" s="127"/>
      <c r="L3511" s="127"/>
      <c r="M3511" s="127"/>
      <c r="N3511" s="133">
        <v>50</v>
      </c>
      <c r="O3511" s="133">
        <v>0</v>
      </c>
      <c r="P3511" s="127" t="s">
        <v>1369</v>
      </c>
    </row>
    <row r="3512" spans="1:16" ht="63.75">
      <c r="A3512" s="127">
        <v>291</v>
      </c>
      <c r="B3512" s="127"/>
      <c r="C3512" s="128" t="s">
        <v>795</v>
      </c>
      <c r="D3512" s="122">
        <v>42948</v>
      </c>
      <c r="E3512" s="123" t="s">
        <v>8463</v>
      </c>
      <c r="F3512" s="123" t="s">
        <v>11</v>
      </c>
      <c r="G3512" s="123">
        <v>508443</v>
      </c>
      <c r="H3512" s="127"/>
      <c r="I3512" s="131" t="s">
        <v>8464</v>
      </c>
      <c r="J3512" s="127"/>
      <c r="K3512" s="127"/>
      <c r="L3512" s="127"/>
      <c r="M3512" s="127"/>
      <c r="N3512" s="133">
        <v>50</v>
      </c>
      <c r="O3512" s="133">
        <v>0</v>
      </c>
      <c r="P3512" s="127" t="s">
        <v>1369</v>
      </c>
    </row>
    <row r="3513" spans="1:16" ht="51">
      <c r="A3513" s="127">
        <v>513</v>
      </c>
      <c r="B3513" s="127"/>
      <c r="C3513" s="128" t="s">
        <v>201</v>
      </c>
      <c r="D3513" s="122">
        <v>42948</v>
      </c>
      <c r="E3513" s="123" t="s">
        <v>8465</v>
      </c>
      <c r="F3513" s="123" t="s">
        <v>15</v>
      </c>
      <c r="G3513" s="123">
        <v>508447</v>
      </c>
      <c r="H3513" s="127"/>
      <c r="I3513" s="131" t="s">
        <v>8466</v>
      </c>
      <c r="J3513" s="127"/>
      <c r="K3513" s="127"/>
      <c r="L3513" s="127"/>
      <c r="M3513" s="127"/>
      <c r="N3513" s="133">
        <v>50</v>
      </c>
      <c r="O3513" s="133">
        <v>0</v>
      </c>
      <c r="P3513" s="127" t="s">
        <v>1369</v>
      </c>
    </row>
    <row r="3514" spans="1:16" ht="38.25">
      <c r="A3514" s="127">
        <v>340</v>
      </c>
      <c r="B3514" s="127"/>
      <c r="C3514" s="128" t="s">
        <v>815</v>
      </c>
      <c r="D3514" s="122">
        <v>42948</v>
      </c>
      <c r="E3514" s="123" t="s">
        <v>8467</v>
      </c>
      <c r="F3514" s="123" t="s">
        <v>15</v>
      </c>
      <c r="G3514" s="123">
        <v>508456</v>
      </c>
      <c r="H3514" s="127"/>
      <c r="I3514" s="131" t="s">
        <v>8468</v>
      </c>
      <c r="J3514" s="127"/>
      <c r="K3514" s="127"/>
      <c r="L3514" s="127"/>
      <c r="M3514" s="127"/>
      <c r="N3514" s="133">
        <v>50</v>
      </c>
      <c r="O3514" s="133">
        <v>0</v>
      </c>
      <c r="P3514" s="127" t="s">
        <v>1369</v>
      </c>
    </row>
    <row r="3515" spans="1:16" ht="63.75">
      <c r="A3515" s="127">
        <v>373</v>
      </c>
      <c r="B3515" s="127"/>
      <c r="C3515" s="128" t="s">
        <v>1275</v>
      </c>
      <c r="D3515" s="122">
        <v>42949</v>
      </c>
      <c r="E3515" s="123" t="s">
        <v>8469</v>
      </c>
      <c r="F3515" s="123" t="s">
        <v>1413</v>
      </c>
      <c r="G3515" s="123">
        <v>14352924</v>
      </c>
      <c r="H3515" s="127"/>
      <c r="I3515" s="131" t="s">
        <v>8470</v>
      </c>
      <c r="J3515" s="127"/>
      <c r="K3515" s="127"/>
      <c r="L3515" s="127"/>
      <c r="M3515" s="127"/>
      <c r="N3515" s="133">
        <v>0</v>
      </c>
      <c r="O3515" s="133">
        <v>15138956.359999999</v>
      </c>
      <c r="P3515" s="127" t="s">
        <v>1369</v>
      </c>
    </row>
    <row r="3516" spans="1:16" ht="63.75">
      <c r="A3516" s="127">
        <v>373</v>
      </c>
      <c r="B3516" s="127"/>
      <c r="C3516" s="128" t="s">
        <v>1275</v>
      </c>
      <c r="D3516" s="122">
        <v>42949</v>
      </c>
      <c r="E3516" s="123" t="s">
        <v>8471</v>
      </c>
      <c r="F3516" s="123" t="s">
        <v>1413</v>
      </c>
      <c r="G3516" s="123">
        <v>14352931</v>
      </c>
      <c r="H3516" s="127"/>
      <c r="I3516" s="131" t="s">
        <v>8472</v>
      </c>
      <c r="J3516" s="127"/>
      <c r="K3516" s="127"/>
      <c r="L3516" s="127"/>
      <c r="M3516" s="127"/>
      <c r="N3516" s="133">
        <v>0</v>
      </c>
      <c r="O3516" s="133">
        <v>6410540.7800000003</v>
      </c>
      <c r="P3516" s="127" t="s">
        <v>1369</v>
      </c>
    </row>
    <row r="3517" spans="1:16" ht="63.75">
      <c r="A3517" s="127" t="s">
        <v>621</v>
      </c>
      <c r="B3517" s="127"/>
      <c r="C3517" s="128" t="s">
        <v>715</v>
      </c>
      <c r="D3517" s="122">
        <v>42949</v>
      </c>
      <c r="E3517" s="123" t="s">
        <v>8473</v>
      </c>
      <c r="F3517" s="123" t="s">
        <v>1413</v>
      </c>
      <c r="G3517" s="123">
        <v>14306303</v>
      </c>
      <c r="H3517" s="127"/>
      <c r="I3517" s="131" t="s">
        <v>8474</v>
      </c>
      <c r="J3517" s="127"/>
      <c r="K3517" s="127"/>
      <c r="L3517" s="127"/>
      <c r="M3517" s="127"/>
      <c r="N3517" s="133">
        <v>0</v>
      </c>
      <c r="O3517" s="133">
        <v>9217456.75</v>
      </c>
      <c r="P3517" s="127" t="s">
        <v>1369</v>
      </c>
    </row>
    <row r="3518" spans="1:16" ht="63.75">
      <c r="A3518" s="127" t="s">
        <v>621</v>
      </c>
      <c r="B3518" s="127"/>
      <c r="C3518" s="128" t="s">
        <v>715</v>
      </c>
      <c r="D3518" s="122">
        <v>42949</v>
      </c>
      <c r="E3518" s="123" t="s">
        <v>8475</v>
      </c>
      <c r="F3518" s="123" t="s">
        <v>1413</v>
      </c>
      <c r="G3518" s="123">
        <v>14306302</v>
      </c>
      <c r="H3518" s="127"/>
      <c r="I3518" s="131" t="s">
        <v>8476</v>
      </c>
      <c r="J3518" s="127"/>
      <c r="K3518" s="127"/>
      <c r="L3518" s="127"/>
      <c r="M3518" s="127"/>
      <c r="N3518" s="133">
        <v>0</v>
      </c>
      <c r="O3518" s="133">
        <v>1271504.1100000001</v>
      </c>
      <c r="P3518" s="127" t="s">
        <v>1369</v>
      </c>
    </row>
    <row r="3519" spans="1:16" ht="63.75">
      <c r="A3519" s="127" t="s">
        <v>621</v>
      </c>
      <c r="B3519" s="127"/>
      <c r="C3519" s="128" t="s">
        <v>715</v>
      </c>
      <c r="D3519" s="122">
        <v>42949</v>
      </c>
      <c r="E3519" s="123" t="s">
        <v>8477</v>
      </c>
      <c r="F3519" s="123" t="s">
        <v>1413</v>
      </c>
      <c r="G3519" s="123">
        <v>14306301</v>
      </c>
      <c r="H3519" s="127"/>
      <c r="I3519" s="131" t="s">
        <v>8478</v>
      </c>
      <c r="J3519" s="127"/>
      <c r="K3519" s="127"/>
      <c r="L3519" s="127"/>
      <c r="M3519" s="127"/>
      <c r="N3519" s="133">
        <v>0</v>
      </c>
      <c r="O3519" s="133">
        <v>21445493.5</v>
      </c>
      <c r="P3519" s="127" t="s">
        <v>1369</v>
      </c>
    </row>
    <row r="3520" spans="1:16" ht="63.75">
      <c r="A3520" s="127" t="s">
        <v>621</v>
      </c>
      <c r="B3520" s="127"/>
      <c r="C3520" s="128" t="s">
        <v>715</v>
      </c>
      <c r="D3520" s="122">
        <v>42949</v>
      </c>
      <c r="E3520" s="123" t="s">
        <v>8479</v>
      </c>
      <c r="F3520" s="123" t="s">
        <v>1413</v>
      </c>
      <c r="G3520" s="123">
        <v>14306299</v>
      </c>
      <c r="H3520" s="127"/>
      <c r="I3520" s="131" t="s">
        <v>8480</v>
      </c>
      <c r="J3520" s="127"/>
      <c r="K3520" s="127"/>
      <c r="L3520" s="127"/>
      <c r="M3520" s="127"/>
      <c r="N3520" s="133">
        <v>0</v>
      </c>
      <c r="O3520" s="133">
        <v>5435846.5700000003</v>
      </c>
      <c r="P3520" s="127" t="s">
        <v>1369</v>
      </c>
    </row>
    <row r="3521" spans="1:16" ht="63.75">
      <c r="A3521" s="127" t="s">
        <v>621</v>
      </c>
      <c r="B3521" s="127"/>
      <c r="C3521" s="128" t="s">
        <v>715</v>
      </c>
      <c r="D3521" s="122">
        <v>42949</v>
      </c>
      <c r="E3521" s="123" t="s">
        <v>8481</v>
      </c>
      <c r="F3521" s="123" t="s">
        <v>1413</v>
      </c>
      <c r="G3521" s="123">
        <v>14306300</v>
      </c>
      <c r="H3521" s="127"/>
      <c r="I3521" s="131" t="s">
        <v>8482</v>
      </c>
      <c r="J3521" s="127"/>
      <c r="K3521" s="127"/>
      <c r="L3521" s="127"/>
      <c r="M3521" s="127"/>
      <c r="N3521" s="133">
        <v>0</v>
      </c>
      <c r="O3521" s="133">
        <v>2962628.72</v>
      </c>
      <c r="P3521" s="127" t="s">
        <v>1369</v>
      </c>
    </row>
    <row r="3522" spans="1:16" ht="51">
      <c r="A3522" s="127" t="s">
        <v>623</v>
      </c>
      <c r="B3522" s="127"/>
      <c r="C3522" s="128" t="s">
        <v>716</v>
      </c>
      <c r="D3522" s="122">
        <v>42949</v>
      </c>
      <c r="E3522" s="123" t="s">
        <v>8483</v>
      </c>
      <c r="F3522" s="123" t="s">
        <v>6</v>
      </c>
      <c r="G3522" s="123">
        <v>868698</v>
      </c>
      <c r="H3522" s="127"/>
      <c r="I3522" s="131" t="s">
        <v>5670</v>
      </c>
      <c r="J3522" s="127"/>
      <c r="K3522" s="127"/>
      <c r="L3522" s="127"/>
      <c r="M3522" s="127"/>
      <c r="N3522" s="133">
        <v>0</v>
      </c>
      <c r="O3522" s="133">
        <v>1363.35</v>
      </c>
      <c r="P3522" s="127" t="s">
        <v>1369</v>
      </c>
    </row>
    <row r="3523" spans="1:16" ht="51">
      <c r="A3523" s="127">
        <v>117</v>
      </c>
      <c r="B3523" s="127"/>
      <c r="C3523" s="128" t="s">
        <v>723</v>
      </c>
      <c r="D3523" s="122">
        <v>42949</v>
      </c>
      <c r="E3523" s="123" t="s">
        <v>8484</v>
      </c>
      <c r="F3523" s="123" t="s">
        <v>11</v>
      </c>
      <c r="G3523" s="123">
        <v>894669</v>
      </c>
      <c r="H3523" s="127"/>
      <c r="I3523" s="131" t="s">
        <v>8485</v>
      </c>
      <c r="J3523" s="127"/>
      <c r="K3523" s="127"/>
      <c r="L3523" s="127"/>
      <c r="M3523" s="127"/>
      <c r="N3523" s="133">
        <v>50</v>
      </c>
      <c r="O3523" s="133">
        <v>0</v>
      </c>
      <c r="P3523" s="127" t="s">
        <v>1369</v>
      </c>
    </row>
    <row r="3524" spans="1:16" ht="76.5">
      <c r="A3524" s="127" t="s">
        <v>621</v>
      </c>
      <c r="B3524" s="127"/>
      <c r="C3524" s="128" t="s">
        <v>715</v>
      </c>
      <c r="D3524" s="122">
        <v>42949</v>
      </c>
      <c r="E3524" s="123" t="s">
        <v>8486</v>
      </c>
      <c r="F3524" s="123" t="s">
        <v>13</v>
      </c>
      <c r="G3524" s="123">
        <v>894671</v>
      </c>
      <c r="H3524" s="127"/>
      <c r="I3524" s="131" t="s">
        <v>8487</v>
      </c>
      <c r="J3524" s="127"/>
      <c r="K3524" s="127"/>
      <c r="L3524" s="127"/>
      <c r="M3524" s="127"/>
      <c r="N3524" s="133">
        <v>99984.2</v>
      </c>
      <c r="O3524" s="133">
        <v>0</v>
      </c>
      <c r="P3524" s="127" t="s">
        <v>1369</v>
      </c>
    </row>
    <row r="3525" spans="1:16" ht="76.5">
      <c r="A3525" s="127" t="s">
        <v>621</v>
      </c>
      <c r="B3525" s="127"/>
      <c r="C3525" s="128" t="s">
        <v>715</v>
      </c>
      <c r="D3525" s="122">
        <v>42949</v>
      </c>
      <c r="E3525" s="123" t="s">
        <v>8488</v>
      </c>
      <c r="F3525" s="123" t="s">
        <v>11</v>
      </c>
      <c r="G3525" s="123">
        <v>894671</v>
      </c>
      <c r="H3525" s="127"/>
      <c r="I3525" s="131" t="s">
        <v>8489</v>
      </c>
      <c r="J3525" s="127"/>
      <c r="K3525" s="127"/>
      <c r="L3525" s="127"/>
      <c r="M3525" s="127"/>
      <c r="N3525" s="133">
        <v>50</v>
      </c>
      <c r="O3525" s="133">
        <v>0</v>
      </c>
      <c r="P3525" s="127" t="s">
        <v>1369</v>
      </c>
    </row>
    <row r="3526" spans="1:16" ht="76.5">
      <c r="A3526" s="127" t="s">
        <v>621</v>
      </c>
      <c r="B3526" s="127"/>
      <c r="C3526" s="128" t="s">
        <v>715</v>
      </c>
      <c r="D3526" s="122">
        <v>42949</v>
      </c>
      <c r="E3526" s="123" t="s">
        <v>8490</v>
      </c>
      <c r="F3526" s="123" t="s">
        <v>11</v>
      </c>
      <c r="G3526" s="123">
        <v>894673</v>
      </c>
      <c r="H3526" s="127"/>
      <c r="I3526" s="131" t="s">
        <v>8491</v>
      </c>
      <c r="J3526" s="127"/>
      <c r="K3526" s="127"/>
      <c r="L3526" s="127"/>
      <c r="M3526" s="127"/>
      <c r="N3526" s="133">
        <v>50</v>
      </c>
      <c r="O3526" s="133">
        <v>0</v>
      </c>
      <c r="P3526" s="127" t="s">
        <v>1369</v>
      </c>
    </row>
    <row r="3527" spans="1:16" ht="38.25">
      <c r="A3527" s="127">
        <v>117</v>
      </c>
      <c r="B3527" s="127"/>
      <c r="C3527" s="128" t="s">
        <v>723</v>
      </c>
      <c r="D3527" s="122">
        <v>42949</v>
      </c>
      <c r="E3527" s="123" t="s">
        <v>8492</v>
      </c>
      <c r="F3527" s="123" t="s">
        <v>11</v>
      </c>
      <c r="G3527" s="123">
        <v>894674</v>
      </c>
      <c r="H3527" s="127"/>
      <c r="I3527" s="131" t="s">
        <v>8493</v>
      </c>
      <c r="J3527" s="127"/>
      <c r="K3527" s="127"/>
      <c r="L3527" s="127"/>
      <c r="M3527" s="127"/>
      <c r="N3527" s="133">
        <v>50</v>
      </c>
      <c r="O3527" s="133">
        <v>0</v>
      </c>
      <c r="P3527" s="127" t="s">
        <v>1369</v>
      </c>
    </row>
    <row r="3528" spans="1:16" ht="38.25">
      <c r="A3528" s="127">
        <v>117</v>
      </c>
      <c r="B3528" s="127"/>
      <c r="C3528" s="128" t="s">
        <v>723</v>
      </c>
      <c r="D3528" s="122">
        <v>42949</v>
      </c>
      <c r="E3528" s="123" t="s">
        <v>8494</v>
      </c>
      <c r="F3528" s="123" t="s">
        <v>11</v>
      </c>
      <c r="G3528" s="123">
        <v>894688</v>
      </c>
      <c r="H3528" s="127"/>
      <c r="I3528" s="131" t="s">
        <v>8495</v>
      </c>
      <c r="J3528" s="127"/>
      <c r="K3528" s="127"/>
      <c r="L3528" s="127"/>
      <c r="M3528" s="127"/>
      <c r="N3528" s="133">
        <v>50</v>
      </c>
      <c r="O3528" s="133">
        <v>0</v>
      </c>
      <c r="P3528" s="127" t="s">
        <v>1369</v>
      </c>
    </row>
    <row r="3529" spans="1:16" ht="63.75">
      <c r="A3529" s="127">
        <v>25</v>
      </c>
      <c r="B3529" s="127"/>
      <c r="C3529" s="128" t="s">
        <v>695</v>
      </c>
      <c r="D3529" s="122">
        <v>42949</v>
      </c>
      <c r="E3529" s="123" t="s">
        <v>8497</v>
      </c>
      <c r="F3529" s="123" t="s">
        <v>1413</v>
      </c>
      <c r="G3529" s="123">
        <v>14339349</v>
      </c>
      <c r="H3529" s="127"/>
      <c r="I3529" s="131" t="s">
        <v>8498</v>
      </c>
      <c r="J3529" s="127"/>
      <c r="K3529" s="127"/>
      <c r="L3529" s="127"/>
      <c r="M3529" s="127"/>
      <c r="N3529" s="133">
        <v>508500.46</v>
      </c>
      <c r="O3529" s="133">
        <v>0</v>
      </c>
      <c r="P3529" s="127" t="s">
        <v>1369</v>
      </c>
    </row>
    <row r="3530" spans="1:16" ht="63.75">
      <c r="A3530" s="127">
        <v>16</v>
      </c>
      <c r="B3530" s="127"/>
      <c r="C3530" s="128" t="s">
        <v>693</v>
      </c>
      <c r="D3530" s="122">
        <v>42949</v>
      </c>
      <c r="E3530" s="123" t="s">
        <v>8500</v>
      </c>
      <c r="F3530" s="123" t="s">
        <v>1263</v>
      </c>
      <c r="G3530" s="123">
        <v>2828</v>
      </c>
      <c r="H3530" s="127"/>
      <c r="I3530" s="131" t="s">
        <v>8501</v>
      </c>
      <c r="J3530" s="127"/>
      <c r="K3530" s="127"/>
      <c r="L3530" s="127"/>
      <c r="M3530" s="127"/>
      <c r="N3530" s="133">
        <v>523.39</v>
      </c>
      <c r="O3530" s="133">
        <v>0</v>
      </c>
      <c r="P3530" s="127" t="s">
        <v>1369</v>
      </c>
    </row>
    <row r="3531" spans="1:16" ht="51">
      <c r="A3531" s="127">
        <v>16</v>
      </c>
      <c r="B3531" s="127"/>
      <c r="C3531" s="128" t="s">
        <v>693</v>
      </c>
      <c r="D3531" s="122">
        <v>42949</v>
      </c>
      <c r="E3531" s="123" t="s">
        <v>8502</v>
      </c>
      <c r="F3531" s="123" t="s">
        <v>15</v>
      </c>
      <c r="G3531" s="123">
        <v>2828</v>
      </c>
      <c r="H3531" s="127"/>
      <c r="I3531" s="131" t="s">
        <v>8503</v>
      </c>
      <c r="J3531" s="127"/>
      <c r="K3531" s="127"/>
      <c r="L3531" s="127"/>
      <c r="M3531" s="127"/>
      <c r="N3531" s="133">
        <v>290.85000000000002</v>
      </c>
      <c r="O3531" s="133">
        <v>0</v>
      </c>
      <c r="P3531" s="127" t="s">
        <v>1369</v>
      </c>
    </row>
    <row r="3532" spans="1:16" ht="63.75">
      <c r="A3532" s="127">
        <v>16</v>
      </c>
      <c r="B3532" s="127"/>
      <c r="C3532" s="128" t="s">
        <v>693</v>
      </c>
      <c r="D3532" s="122">
        <v>42949</v>
      </c>
      <c r="E3532" s="123" t="s">
        <v>8504</v>
      </c>
      <c r="F3532" s="123" t="s">
        <v>1263</v>
      </c>
      <c r="G3532" s="123">
        <v>2829</v>
      </c>
      <c r="H3532" s="127"/>
      <c r="I3532" s="131" t="s">
        <v>8505</v>
      </c>
      <c r="J3532" s="127"/>
      <c r="K3532" s="127"/>
      <c r="L3532" s="127"/>
      <c r="M3532" s="127"/>
      <c r="N3532" s="133">
        <v>395.33</v>
      </c>
      <c r="O3532" s="133">
        <v>0</v>
      </c>
      <c r="P3532" s="127" t="s">
        <v>1369</v>
      </c>
    </row>
    <row r="3533" spans="1:16" ht="51">
      <c r="A3533" s="127">
        <v>16</v>
      </c>
      <c r="B3533" s="127"/>
      <c r="C3533" s="128" t="s">
        <v>693</v>
      </c>
      <c r="D3533" s="122">
        <v>42949</v>
      </c>
      <c r="E3533" s="123" t="s">
        <v>8506</v>
      </c>
      <c r="F3533" s="123" t="s">
        <v>15</v>
      </c>
      <c r="G3533" s="123">
        <v>2829</v>
      </c>
      <c r="H3533" s="127"/>
      <c r="I3533" s="131" t="s">
        <v>8507</v>
      </c>
      <c r="J3533" s="127"/>
      <c r="K3533" s="127"/>
      <c r="L3533" s="127"/>
      <c r="M3533" s="127"/>
      <c r="N3533" s="133">
        <v>289.14</v>
      </c>
      <c r="O3533" s="133">
        <v>0</v>
      </c>
      <c r="P3533" s="127" t="s">
        <v>1369</v>
      </c>
    </row>
    <row r="3534" spans="1:16" ht="63.75">
      <c r="A3534" s="127">
        <v>16</v>
      </c>
      <c r="B3534" s="127"/>
      <c r="C3534" s="128" t="s">
        <v>693</v>
      </c>
      <c r="D3534" s="122">
        <v>42949</v>
      </c>
      <c r="E3534" s="123" t="s">
        <v>8508</v>
      </c>
      <c r="F3534" s="123" t="s">
        <v>1263</v>
      </c>
      <c r="G3534" s="123">
        <v>2815</v>
      </c>
      <c r="H3534" s="127"/>
      <c r="I3534" s="131" t="s">
        <v>8509</v>
      </c>
      <c r="J3534" s="127"/>
      <c r="K3534" s="127"/>
      <c r="L3534" s="127"/>
      <c r="M3534" s="127"/>
      <c r="N3534" s="133">
        <v>392.6</v>
      </c>
      <c r="O3534" s="133">
        <v>0</v>
      </c>
      <c r="P3534" s="127" t="s">
        <v>1369</v>
      </c>
    </row>
    <row r="3535" spans="1:16" ht="51">
      <c r="A3535" s="127">
        <v>16</v>
      </c>
      <c r="B3535" s="127"/>
      <c r="C3535" s="128" t="s">
        <v>693</v>
      </c>
      <c r="D3535" s="122">
        <v>42949</v>
      </c>
      <c r="E3535" s="123" t="s">
        <v>8510</v>
      </c>
      <c r="F3535" s="123" t="s">
        <v>15</v>
      </c>
      <c r="G3535" s="123">
        <v>2815</v>
      </c>
      <c r="H3535" s="127"/>
      <c r="I3535" s="131" t="s">
        <v>8511</v>
      </c>
      <c r="J3535" s="127"/>
      <c r="K3535" s="127"/>
      <c r="L3535" s="127"/>
      <c r="M3535" s="127"/>
      <c r="N3535" s="133">
        <v>285.64</v>
      </c>
      <c r="O3535" s="133">
        <v>0</v>
      </c>
      <c r="P3535" s="127" t="s">
        <v>1369</v>
      </c>
    </row>
    <row r="3536" spans="1:16" ht="63.75">
      <c r="A3536" s="127">
        <v>16</v>
      </c>
      <c r="B3536" s="127"/>
      <c r="C3536" s="128" t="s">
        <v>693</v>
      </c>
      <c r="D3536" s="122">
        <v>42949</v>
      </c>
      <c r="E3536" s="123" t="s">
        <v>8512</v>
      </c>
      <c r="F3536" s="123" t="s">
        <v>1263</v>
      </c>
      <c r="G3536" s="123">
        <v>2820</v>
      </c>
      <c r="H3536" s="127"/>
      <c r="I3536" s="131" t="s">
        <v>8513</v>
      </c>
      <c r="J3536" s="127"/>
      <c r="K3536" s="127"/>
      <c r="L3536" s="127"/>
      <c r="M3536" s="127"/>
      <c r="N3536" s="133">
        <v>208.37</v>
      </c>
      <c r="O3536" s="133">
        <v>0</v>
      </c>
      <c r="P3536" s="127" t="s">
        <v>1369</v>
      </c>
    </row>
    <row r="3537" spans="1:16" ht="51">
      <c r="A3537" s="127">
        <v>16</v>
      </c>
      <c r="B3537" s="127"/>
      <c r="C3537" s="128" t="s">
        <v>693</v>
      </c>
      <c r="D3537" s="122">
        <v>42949</v>
      </c>
      <c r="E3537" s="123" t="s">
        <v>8514</v>
      </c>
      <c r="F3537" s="123" t="s">
        <v>15</v>
      </c>
      <c r="G3537" s="123">
        <v>2820</v>
      </c>
      <c r="H3537" s="127"/>
      <c r="I3537" s="131" t="s">
        <v>8515</v>
      </c>
      <c r="J3537" s="127"/>
      <c r="K3537" s="127"/>
      <c r="L3537" s="127"/>
      <c r="M3537" s="127"/>
      <c r="N3537" s="133">
        <v>280.08</v>
      </c>
      <c r="O3537" s="133">
        <v>0</v>
      </c>
      <c r="P3537" s="127" t="s">
        <v>1369</v>
      </c>
    </row>
    <row r="3538" spans="1:16" ht="63.75">
      <c r="A3538" s="127">
        <v>16</v>
      </c>
      <c r="B3538" s="127"/>
      <c r="C3538" s="128" t="s">
        <v>693</v>
      </c>
      <c r="D3538" s="122">
        <v>42949</v>
      </c>
      <c r="E3538" s="123" t="s">
        <v>8516</v>
      </c>
      <c r="F3538" s="123" t="s">
        <v>1263</v>
      </c>
      <c r="G3538" s="123">
        <v>2823</v>
      </c>
      <c r="H3538" s="127"/>
      <c r="I3538" s="131" t="s">
        <v>8517</v>
      </c>
      <c r="J3538" s="127"/>
      <c r="K3538" s="127"/>
      <c r="L3538" s="127"/>
      <c r="M3538" s="127"/>
      <c r="N3538" s="133">
        <v>201.53</v>
      </c>
      <c r="O3538" s="133">
        <v>0</v>
      </c>
      <c r="P3538" s="127" t="s">
        <v>1369</v>
      </c>
    </row>
    <row r="3539" spans="1:16" ht="51">
      <c r="A3539" s="127">
        <v>16</v>
      </c>
      <c r="B3539" s="127"/>
      <c r="C3539" s="128" t="s">
        <v>693</v>
      </c>
      <c r="D3539" s="122">
        <v>42949</v>
      </c>
      <c r="E3539" s="123" t="s">
        <v>8518</v>
      </c>
      <c r="F3539" s="123" t="s">
        <v>15</v>
      </c>
      <c r="G3539" s="123">
        <v>2823</v>
      </c>
      <c r="H3539" s="127"/>
      <c r="I3539" s="131" t="s">
        <v>8519</v>
      </c>
      <c r="J3539" s="127"/>
      <c r="K3539" s="127"/>
      <c r="L3539" s="127"/>
      <c r="M3539" s="127"/>
      <c r="N3539" s="133">
        <v>279.19</v>
      </c>
      <c r="O3539" s="133">
        <v>0</v>
      </c>
      <c r="P3539" s="127" t="s">
        <v>1369</v>
      </c>
    </row>
    <row r="3540" spans="1:16" ht="63.75">
      <c r="A3540" s="127">
        <v>16</v>
      </c>
      <c r="B3540" s="127"/>
      <c r="C3540" s="128" t="s">
        <v>693</v>
      </c>
      <c r="D3540" s="122">
        <v>42949</v>
      </c>
      <c r="E3540" s="123" t="s">
        <v>8520</v>
      </c>
      <c r="F3540" s="123" t="s">
        <v>1263</v>
      </c>
      <c r="G3540" s="123">
        <v>2824</v>
      </c>
      <c r="H3540" s="127"/>
      <c r="I3540" s="131" t="s">
        <v>8521</v>
      </c>
      <c r="J3540" s="127"/>
      <c r="K3540" s="127"/>
      <c r="L3540" s="127"/>
      <c r="M3540" s="127"/>
      <c r="N3540" s="133">
        <v>201.53</v>
      </c>
      <c r="O3540" s="133">
        <v>0</v>
      </c>
      <c r="P3540" s="127" t="s">
        <v>1369</v>
      </c>
    </row>
    <row r="3541" spans="1:16" ht="51">
      <c r="A3541" s="127">
        <v>16</v>
      </c>
      <c r="B3541" s="127"/>
      <c r="C3541" s="128" t="s">
        <v>693</v>
      </c>
      <c r="D3541" s="122">
        <v>42949</v>
      </c>
      <c r="E3541" s="123" t="s">
        <v>8522</v>
      </c>
      <c r="F3541" s="123" t="s">
        <v>15</v>
      </c>
      <c r="G3541" s="123">
        <v>2824</v>
      </c>
      <c r="H3541" s="127"/>
      <c r="I3541" s="131" t="s">
        <v>8523</v>
      </c>
      <c r="J3541" s="127"/>
      <c r="K3541" s="127"/>
      <c r="L3541" s="127"/>
      <c r="M3541" s="127"/>
      <c r="N3541" s="133">
        <v>279.19</v>
      </c>
      <c r="O3541" s="133">
        <v>0</v>
      </c>
      <c r="P3541" s="127" t="s">
        <v>1369</v>
      </c>
    </row>
    <row r="3542" spans="1:16" ht="63.75">
      <c r="A3542" s="127">
        <v>16</v>
      </c>
      <c r="B3542" s="127"/>
      <c r="C3542" s="128" t="s">
        <v>693</v>
      </c>
      <c r="D3542" s="122">
        <v>42949</v>
      </c>
      <c r="E3542" s="123" t="s">
        <v>8524</v>
      </c>
      <c r="F3542" s="123" t="s">
        <v>1263</v>
      </c>
      <c r="G3542" s="123">
        <v>2836</v>
      </c>
      <c r="H3542" s="127"/>
      <c r="I3542" s="131" t="s">
        <v>8525</v>
      </c>
      <c r="J3542" s="127"/>
      <c r="K3542" s="127"/>
      <c r="L3542" s="127"/>
      <c r="M3542" s="127"/>
      <c r="N3542" s="133">
        <v>234.31</v>
      </c>
      <c r="O3542" s="133">
        <v>0</v>
      </c>
      <c r="P3542" s="127" t="s">
        <v>1369</v>
      </c>
    </row>
    <row r="3543" spans="1:16" ht="51">
      <c r="A3543" s="127">
        <v>16</v>
      </c>
      <c r="B3543" s="127"/>
      <c r="C3543" s="128" t="s">
        <v>693</v>
      </c>
      <c r="D3543" s="122">
        <v>42949</v>
      </c>
      <c r="E3543" s="123" t="s">
        <v>8526</v>
      </c>
      <c r="F3543" s="123" t="s">
        <v>15</v>
      </c>
      <c r="G3543" s="123">
        <v>2836</v>
      </c>
      <c r="H3543" s="127"/>
      <c r="I3543" s="131" t="s">
        <v>8527</v>
      </c>
      <c r="J3543" s="127"/>
      <c r="K3543" s="127"/>
      <c r="L3543" s="127"/>
      <c r="M3543" s="127"/>
      <c r="N3543" s="133">
        <v>279.19</v>
      </c>
      <c r="O3543" s="133">
        <v>0</v>
      </c>
      <c r="P3543" s="127" t="s">
        <v>1369</v>
      </c>
    </row>
    <row r="3544" spans="1:16" ht="63.75">
      <c r="A3544" s="127">
        <v>16</v>
      </c>
      <c r="B3544" s="127"/>
      <c r="C3544" s="128" t="s">
        <v>693</v>
      </c>
      <c r="D3544" s="122">
        <v>42949</v>
      </c>
      <c r="E3544" s="123" t="s">
        <v>8528</v>
      </c>
      <c r="F3544" s="123" t="s">
        <v>1263</v>
      </c>
      <c r="G3544" s="123">
        <v>2825</v>
      </c>
      <c r="H3544" s="127"/>
      <c r="I3544" s="131" t="s">
        <v>8529</v>
      </c>
      <c r="J3544" s="127"/>
      <c r="K3544" s="127"/>
      <c r="L3544" s="127"/>
      <c r="M3544" s="127"/>
      <c r="N3544" s="133">
        <v>201.53</v>
      </c>
      <c r="O3544" s="133">
        <v>0</v>
      </c>
      <c r="P3544" s="127" t="s">
        <v>1369</v>
      </c>
    </row>
    <row r="3545" spans="1:16" ht="51">
      <c r="A3545" s="127">
        <v>16</v>
      </c>
      <c r="B3545" s="127"/>
      <c r="C3545" s="128" t="s">
        <v>693</v>
      </c>
      <c r="D3545" s="122">
        <v>42949</v>
      </c>
      <c r="E3545" s="123" t="s">
        <v>8530</v>
      </c>
      <c r="F3545" s="123" t="s">
        <v>15</v>
      </c>
      <c r="G3545" s="123">
        <v>2825</v>
      </c>
      <c r="H3545" s="127"/>
      <c r="I3545" s="131" t="s">
        <v>8531</v>
      </c>
      <c r="J3545" s="127"/>
      <c r="K3545" s="127"/>
      <c r="L3545" s="127"/>
      <c r="M3545" s="127"/>
      <c r="N3545" s="133">
        <v>279.19</v>
      </c>
      <c r="O3545" s="133">
        <v>0</v>
      </c>
      <c r="P3545" s="127" t="s">
        <v>1369</v>
      </c>
    </row>
    <row r="3546" spans="1:16" ht="63.75">
      <c r="A3546" s="127">
        <v>16</v>
      </c>
      <c r="B3546" s="127"/>
      <c r="C3546" s="128" t="s">
        <v>693</v>
      </c>
      <c r="D3546" s="122">
        <v>42949</v>
      </c>
      <c r="E3546" s="123" t="s">
        <v>8532</v>
      </c>
      <c r="F3546" s="123" t="s">
        <v>1263</v>
      </c>
      <c r="G3546" s="123">
        <v>2813</v>
      </c>
      <c r="H3546" s="127"/>
      <c r="I3546" s="131" t="s">
        <v>8533</v>
      </c>
      <c r="J3546" s="127"/>
      <c r="K3546" s="127"/>
      <c r="L3546" s="127"/>
      <c r="M3546" s="127"/>
      <c r="N3546" s="133">
        <v>201.53</v>
      </c>
      <c r="O3546" s="133">
        <v>0</v>
      </c>
      <c r="P3546" s="127" t="s">
        <v>1369</v>
      </c>
    </row>
    <row r="3547" spans="1:16" ht="51">
      <c r="A3547" s="127">
        <v>16</v>
      </c>
      <c r="B3547" s="127"/>
      <c r="C3547" s="128" t="s">
        <v>693</v>
      </c>
      <c r="D3547" s="122">
        <v>42949</v>
      </c>
      <c r="E3547" s="123" t="s">
        <v>8534</v>
      </c>
      <c r="F3547" s="123" t="s">
        <v>15</v>
      </c>
      <c r="G3547" s="123">
        <v>2813</v>
      </c>
      <c r="H3547" s="127"/>
      <c r="I3547" s="131" t="s">
        <v>8535</v>
      </c>
      <c r="J3547" s="127"/>
      <c r="K3547" s="127"/>
      <c r="L3547" s="127"/>
      <c r="M3547" s="127"/>
      <c r="N3547" s="133">
        <v>279.19</v>
      </c>
      <c r="O3547" s="133">
        <v>0</v>
      </c>
      <c r="P3547" s="127" t="s">
        <v>1369</v>
      </c>
    </row>
    <row r="3548" spans="1:16" ht="63.75">
      <c r="A3548" s="127">
        <v>16</v>
      </c>
      <c r="B3548" s="127"/>
      <c r="C3548" s="128" t="s">
        <v>693</v>
      </c>
      <c r="D3548" s="122">
        <v>42949</v>
      </c>
      <c r="E3548" s="123" t="s">
        <v>8536</v>
      </c>
      <c r="F3548" s="123" t="s">
        <v>1263</v>
      </c>
      <c r="G3548" s="123">
        <v>2816</v>
      </c>
      <c r="H3548" s="127"/>
      <c r="I3548" s="131" t="s">
        <v>8537</v>
      </c>
      <c r="J3548" s="127"/>
      <c r="K3548" s="127"/>
      <c r="L3548" s="127"/>
      <c r="M3548" s="127"/>
      <c r="N3548" s="133">
        <v>234.31</v>
      </c>
      <c r="O3548" s="133">
        <v>0</v>
      </c>
      <c r="P3548" s="127" t="s">
        <v>1369</v>
      </c>
    </row>
    <row r="3549" spans="1:16" ht="51">
      <c r="A3549" s="127">
        <v>16</v>
      </c>
      <c r="B3549" s="127"/>
      <c r="C3549" s="128" t="s">
        <v>693</v>
      </c>
      <c r="D3549" s="122">
        <v>42949</v>
      </c>
      <c r="E3549" s="123" t="s">
        <v>8538</v>
      </c>
      <c r="F3549" s="123" t="s">
        <v>15</v>
      </c>
      <c r="G3549" s="123">
        <v>2816</v>
      </c>
      <c r="H3549" s="127"/>
      <c r="I3549" s="131" t="s">
        <v>8539</v>
      </c>
      <c r="J3549" s="127"/>
      <c r="K3549" s="127"/>
      <c r="L3549" s="127"/>
      <c r="M3549" s="127"/>
      <c r="N3549" s="133">
        <v>279.19</v>
      </c>
      <c r="O3549" s="133">
        <v>0</v>
      </c>
      <c r="P3549" s="127" t="s">
        <v>1369</v>
      </c>
    </row>
    <row r="3550" spans="1:16" ht="63.75">
      <c r="A3550" s="127">
        <v>16</v>
      </c>
      <c r="B3550" s="127"/>
      <c r="C3550" s="128" t="s">
        <v>693</v>
      </c>
      <c r="D3550" s="122">
        <v>42949</v>
      </c>
      <c r="E3550" s="123" t="s">
        <v>8540</v>
      </c>
      <c r="F3550" s="123" t="s">
        <v>1263</v>
      </c>
      <c r="G3550" s="123">
        <v>2835</v>
      </c>
      <c r="H3550" s="127"/>
      <c r="I3550" s="131" t="s">
        <v>8541</v>
      </c>
      <c r="J3550" s="127"/>
      <c r="K3550" s="127"/>
      <c r="L3550" s="127"/>
      <c r="M3550" s="127"/>
      <c r="N3550" s="133">
        <v>201.53</v>
      </c>
      <c r="O3550" s="133">
        <v>0</v>
      </c>
      <c r="P3550" s="127" t="s">
        <v>1369</v>
      </c>
    </row>
    <row r="3551" spans="1:16" ht="51">
      <c r="A3551" s="127">
        <v>16</v>
      </c>
      <c r="B3551" s="127"/>
      <c r="C3551" s="128" t="s">
        <v>693</v>
      </c>
      <c r="D3551" s="122">
        <v>42949</v>
      </c>
      <c r="E3551" s="123" t="s">
        <v>8542</v>
      </c>
      <c r="F3551" s="123" t="s">
        <v>15</v>
      </c>
      <c r="G3551" s="123">
        <v>2835</v>
      </c>
      <c r="H3551" s="127"/>
      <c r="I3551" s="131" t="s">
        <v>8543</v>
      </c>
      <c r="J3551" s="127"/>
      <c r="K3551" s="127"/>
      <c r="L3551" s="127"/>
      <c r="M3551" s="127"/>
      <c r="N3551" s="133">
        <v>279.19</v>
      </c>
      <c r="O3551" s="133">
        <v>0</v>
      </c>
      <c r="P3551" s="127" t="s">
        <v>1369</v>
      </c>
    </row>
    <row r="3552" spans="1:16" ht="63.75">
      <c r="A3552" s="127">
        <v>16</v>
      </c>
      <c r="B3552" s="127"/>
      <c r="C3552" s="128" t="s">
        <v>693</v>
      </c>
      <c r="D3552" s="122">
        <v>42949</v>
      </c>
      <c r="E3552" s="123" t="s">
        <v>8544</v>
      </c>
      <c r="F3552" s="123" t="s">
        <v>1263</v>
      </c>
      <c r="G3552" s="123">
        <v>2818</v>
      </c>
      <c r="H3552" s="127"/>
      <c r="I3552" s="131" t="s">
        <v>8545</v>
      </c>
      <c r="J3552" s="127"/>
      <c r="K3552" s="127"/>
      <c r="L3552" s="127"/>
      <c r="M3552" s="127"/>
      <c r="N3552" s="133">
        <v>234.31</v>
      </c>
      <c r="O3552" s="133">
        <v>0</v>
      </c>
      <c r="P3552" s="127" t="s">
        <v>1369</v>
      </c>
    </row>
    <row r="3553" spans="1:16" ht="51">
      <c r="A3553" s="127">
        <v>16</v>
      </c>
      <c r="B3553" s="127"/>
      <c r="C3553" s="128" t="s">
        <v>693</v>
      </c>
      <c r="D3553" s="122">
        <v>42949</v>
      </c>
      <c r="E3553" s="123" t="s">
        <v>8546</v>
      </c>
      <c r="F3553" s="123" t="s">
        <v>15</v>
      </c>
      <c r="G3553" s="123">
        <v>2818</v>
      </c>
      <c r="H3553" s="127"/>
      <c r="I3553" s="131" t="s">
        <v>8547</v>
      </c>
      <c r="J3553" s="127"/>
      <c r="K3553" s="127"/>
      <c r="L3553" s="127"/>
      <c r="M3553" s="127"/>
      <c r="N3553" s="133">
        <v>279.19</v>
      </c>
      <c r="O3553" s="133">
        <v>0</v>
      </c>
      <c r="P3553" s="127" t="s">
        <v>1369</v>
      </c>
    </row>
    <row r="3554" spans="1:16" ht="63.75">
      <c r="A3554" s="127">
        <v>16</v>
      </c>
      <c r="B3554" s="127"/>
      <c r="C3554" s="128" t="s">
        <v>693</v>
      </c>
      <c r="D3554" s="122">
        <v>42949</v>
      </c>
      <c r="E3554" s="123" t="s">
        <v>8548</v>
      </c>
      <c r="F3554" s="123" t="s">
        <v>1263</v>
      </c>
      <c r="G3554" s="123">
        <v>2827</v>
      </c>
      <c r="H3554" s="127"/>
      <c r="I3554" s="131" t="s">
        <v>8549</v>
      </c>
      <c r="J3554" s="127"/>
      <c r="K3554" s="127"/>
      <c r="L3554" s="127"/>
      <c r="M3554" s="127"/>
      <c r="N3554" s="133">
        <v>234.31</v>
      </c>
      <c r="O3554" s="133">
        <v>0</v>
      </c>
      <c r="P3554" s="127" t="s">
        <v>1369</v>
      </c>
    </row>
    <row r="3555" spans="1:16" ht="51">
      <c r="A3555" s="127">
        <v>16</v>
      </c>
      <c r="B3555" s="127"/>
      <c r="C3555" s="128" t="s">
        <v>693</v>
      </c>
      <c r="D3555" s="122">
        <v>42949</v>
      </c>
      <c r="E3555" s="123" t="s">
        <v>8550</v>
      </c>
      <c r="F3555" s="123" t="s">
        <v>15</v>
      </c>
      <c r="G3555" s="123">
        <v>2827</v>
      </c>
      <c r="H3555" s="127"/>
      <c r="I3555" s="131" t="s">
        <v>8551</v>
      </c>
      <c r="J3555" s="127"/>
      <c r="K3555" s="127"/>
      <c r="L3555" s="127"/>
      <c r="M3555" s="127"/>
      <c r="N3555" s="133">
        <v>279.19</v>
      </c>
      <c r="O3555" s="133">
        <v>0</v>
      </c>
      <c r="P3555" s="127" t="s">
        <v>1369</v>
      </c>
    </row>
    <row r="3556" spans="1:16" ht="76.5">
      <c r="A3556" s="127">
        <v>25</v>
      </c>
      <c r="B3556" s="127"/>
      <c r="C3556" s="128" t="s">
        <v>695</v>
      </c>
      <c r="D3556" s="122">
        <v>42949</v>
      </c>
      <c r="E3556" s="123" t="s">
        <v>8552</v>
      </c>
      <c r="F3556" s="123" t="s">
        <v>15</v>
      </c>
      <c r="G3556" s="123">
        <v>2852</v>
      </c>
      <c r="H3556" s="127"/>
      <c r="I3556" s="131" t="s">
        <v>8553</v>
      </c>
      <c r="J3556" s="127"/>
      <c r="K3556" s="127"/>
      <c r="L3556" s="127"/>
      <c r="M3556" s="127"/>
      <c r="N3556" s="133">
        <v>408.85</v>
      </c>
      <c r="O3556" s="133">
        <v>0</v>
      </c>
      <c r="P3556" s="127" t="s">
        <v>1369</v>
      </c>
    </row>
    <row r="3557" spans="1:16" ht="76.5">
      <c r="A3557" s="127">
        <v>526</v>
      </c>
      <c r="B3557" s="127"/>
      <c r="C3557" s="128" t="s">
        <v>847</v>
      </c>
      <c r="D3557" s="122">
        <v>42949</v>
      </c>
      <c r="E3557" s="123" t="s">
        <v>8554</v>
      </c>
      <c r="F3557" s="123" t="s">
        <v>15</v>
      </c>
      <c r="G3557" s="123">
        <v>2854</v>
      </c>
      <c r="H3557" s="127"/>
      <c r="I3557" s="131" t="s">
        <v>8555</v>
      </c>
      <c r="J3557" s="127"/>
      <c r="K3557" s="127"/>
      <c r="L3557" s="127"/>
      <c r="M3557" s="127"/>
      <c r="N3557" s="133">
        <v>486.78</v>
      </c>
      <c r="O3557" s="133">
        <v>0</v>
      </c>
      <c r="P3557" s="127" t="s">
        <v>1369</v>
      </c>
    </row>
    <row r="3558" spans="1:16" ht="51">
      <c r="A3558" s="127">
        <v>16</v>
      </c>
      <c r="B3558" s="127"/>
      <c r="C3558" s="128" t="s">
        <v>693</v>
      </c>
      <c r="D3558" s="122">
        <v>42949</v>
      </c>
      <c r="E3558" s="123" t="s">
        <v>8556</v>
      </c>
      <c r="F3558" s="123" t="s">
        <v>15</v>
      </c>
      <c r="G3558" s="123">
        <v>2845</v>
      </c>
      <c r="H3558" s="127"/>
      <c r="I3558" s="131" t="s">
        <v>8557</v>
      </c>
      <c r="J3558" s="127"/>
      <c r="K3558" s="127"/>
      <c r="L3558" s="127"/>
      <c r="M3558" s="127"/>
      <c r="N3558" s="133">
        <v>347.52</v>
      </c>
      <c r="O3558" s="133">
        <v>0</v>
      </c>
      <c r="P3558" s="127" t="s">
        <v>1369</v>
      </c>
    </row>
    <row r="3559" spans="1:16" ht="89.25">
      <c r="A3559" s="127">
        <v>197</v>
      </c>
      <c r="B3559" s="127"/>
      <c r="C3559" s="128" t="s">
        <v>755</v>
      </c>
      <c r="D3559" s="122">
        <v>42949</v>
      </c>
      <c r="E3559" s="123" t="s">
        <v>8558</v>
      </c>
      <c r="F3559" s="123" t="s">
        <v>15</v>
      </c>
      <c r="G3559" s="123">
        <v>2849</v>
      </c>
      <c r="H3559" s="127"/>
      <c r="I3559" s="131" t="s">
        <v>8559</v>
      </c>
      <c r="J3559" s="127"/>
      <c r="K3559" s="127"/>
      <c r="L3559" s="127"/>
      <c r="M3559" s="127"/>
      <c r="N3559" s="133">
        <v>281.18</v>
      </c>
      <c r="O3559" s="133">
        <v>0</v>
      </c>
      <c r="P3559" s="127" t="s">
        <v>1369</v>
      </c>
    </row>
    <row r="3560" spans="1:16" ht="63.75">
      <c r="A3560" s="127">
        <v>291</v>
      </c>
      <c r="B3560" s="127"/>
      <c r="C3560" s="128" t="s">
        <v>795</v>
      </c>
      <c r="D3560" s="122">
        <v>42949</v>
      </c>
      <c r="E3560" s="123" t="s">
        <v>8560</v>
      </c>
      <c r="F3560" s="123" t="s">
        <v>11</v>
      </c>
      <c r="G3560" s="123">
        <v>509505</v>
      </c>
      <c r="H3560" s="127"/>
      <c r="I3560" s="131" t="s">
        <v>8561</v>
      </c>
      <c r="J3560" s="127"/>
      <c r="K3560" s="127"/>
      <c r="L3560" s="127"/>
      <c r="M3560" s="127"/>
      <c r="N3560" s="133">
        <v>50</v>
      </c>
      <c r="O3560" s="133">
        <v>0</v>
      </c>
      <c r="P3560" s="127" t="s">
        <v>1369</v>
      </c>
    </row>
    <row r="3561" spans="1:16" ht="76.5">
      <c r="A3561" s="127" t="s">
        <v>621</v>
      </c>
      <c r="B3561" s="127"/>
      <c r="C3561" s="128" t="s">
        <v>715</v>
      </c>
      <c r="D3561" s="122">
        <v>42950</v>
      </c>
      <c r="E3561" s="123" t="s">
        <v>8562</v>
      </c>
      <c r="F3561" s="123" t="s">
        <v>6</v>
      </c>
      <c r="G3561" s="123">
        <v>869178</v>
      </c>
      <c r="H3561" s="127"/>
      <c r="I3561" s="131" t="s">
        <v>8563</v>
      </c>
      <c r="J3561" s="127"/>
      <c r="K3561" s="127"/>
      <c r="L3561" s="127"/>
      <c r="M3561" s="127"/>
      <c r="N3561" s="133">
        <v>0</v>
      </c>
      <c r="O3561" s="133">
        <v>30000</v>
      </c>
      <c r="P3561" s="127" t="s">
        <v>1369</v>
      </c>
    </row>
    <row r="3562" spans="1:16" ht="76.5">
      <c r="A3562" s="127" t="s">
        <v>623</v>
      </c>
      <c r="B3562" s="127"/>
      <c r="C3562" s="128" t="s">
        <v>716</v>
      </c>
      <c r="D3562" s="122">
        <v>42950</v>
      </c>
      <c r="E3562" s="123" t="s">
        <v>8564</v>
      </c>
      <c r="F3562" s="123" t="s">
        <v>6</v>
      </c>
      <c r="G3562" s="123">
        <v>894730</v>
      </c>
      <c r="H3562" s="127"/>
      <c r="I3562" s="131" t="s">
        <v>8565</v>
      </c>
      <c r="J3562" s="127"/>
      <c r="K3562" s="127"/>
      <c r="L3562" s="127"/>
      <c r="M3562" s="127"/>
      <c r="N3562" s="133">
        <v>0</v>
      </c>
      <c r="O3562" s="133">
        <v>182280</v>
      </c>
      <c r="P3562" s="127" t="s">
        <v>1369</v>
      </c>
    </row>
    <row r="3563" spans="1:16" ht="51">
      <c r="A3563" s="127">
        <v>513</v>
      </c>
      <c r="B3563" s="127"/>
      <c r="C3563" s="128" t="s">
        <v>201</v>
      </c>
      <c r="D3563" s="122">
        <v>42950</v>
      </c>
      <c r="E3563" s="123" t="s">
        <v>8566</v>
      </c>
      <c r="F3563" s="123" t="s">
        <v>1413</v>
      </c>
      <c r="G3563" s="123">
        <v>14370172</v>
      </c>
      <c r="H3563" s="127"/>
      <c r="I3563" s="131" t="s">
        <v>8567</v>
      </c>
      <c r="J3563" s="127"/>
      <c r="K3563" s="127"/>
      <c r="L3563" s="127"/>
      <c r="M3563" s="127"/>
      <c r="N3563" s="133">
        <v>17962.36</v>
      </c>
      <c r="O3563" s="133">
        <v>0</v>
      </c>
      <c r="P3563" s="127" t="s">
        <v>1369</v>
      </c>
    </row>
    <row r="3564" spans="1:16" ht="63.75">
      <c r="A3564" s="127">
        <v>513</v>
      </c>
      <c r="B3564" s="127"/>
      <c r="C3564" s="128" t="s">
        <v>201</v>
      </c>
      <c r="D3564" s="122">
        <v>42950</v>
      </c>
      <c r="E3564" s="123" t="s">
        <v>8568</v>
      </c>
      <c r="F3564" s="123" t="s">
        <v>1413</v>
      </c>
      <c r="G3564" s="123">
        <v>14369934</v>
      </c>
      <c r="H3564" s="127"/>
      <c r="I3564" s="131" t="s">
        <v>8569</v>
      </c>
      <c r="J3564" s="127"/>
      <c r="K3564" s="127"/>
      <c r="L3564" s="127"/>
      <c r="M3564" s="127"/>
      <c r="N3564" s="133">
        <v>198151.98</v>
      </c>
      <c r="O3564" s="133">
        <v>0</v>
      </c>
      <c r="P3564" s="127" t="s">
        <v>1369</v>
      </c>
    </row>
    <row r="3565" spans="1:16" ht="63.75">
      <c r="A3565" s="127">
        <v>513</v>
      </c>
      <c r="B3565" s="127"/>
      <c r="C3565" s="128" t="s">
        <v>201</v>
      </c>
      <c r="D3565" s="122">
        <v>42950</v>
      </c>
      <c r="E3565" s="123" t="s">
        <v>8570</v>
      </c>
      <c r="F3565" s="123" t="s">
        <v>15</v>
      </c>
      <c r="G3565" s="123">
        <v>509987</v>
      </c>
      <c r="H3565" s="127"/>
      <c r="I3565" s="131" t="s">
        <v>8571</v>
      </c>
      <c r="J3565" s="127"/>
      <c r="K3565" s="127"/>
      <c r="L3565" s="127"/>
      <c r="M3565" s="127"/>
      <c r="N3565" s="133">
        <v>50</v>
      </c>
      <c r="O3565" s="133">
        <v>0</v>
      </c>
      <c r="P3565" s="127" t="s">
        <v>1369</v>
      </c>
    </row>
    <row r="3566" spans="1:16" ht="89.25">
      <c r="A3566" s="127">
        <v>197</v>
      </c>
      <c r="B3566" s="127"/>
      <c r="C3566" s="128" t="s">
        <v>755</v>
      </c>
      <c r="D3566" s="122">
        <v>42950</v>
      </c>
      <c r="E3566" s="123" t="s">
        <v>8572</v>
      </c>
      <c r="F3566" s="123" t="s">
        <v>1263</v>
      </c>
      <c r="G3566" s="123">
        <v>2848</v>
      </c>
      <c r="H3566" s="127"/>
      <c r="I3566" s="131" t="s">
        <v>8573</v>
      </c>
      <c r="J3566" s="127"/>
      <c r="K3566" s="127"/>
      <c r="L3566" s="127"/>
      <c r="M3566" s="127"/>
      <c r="N3566" s="133">
        <v>134.13</v>
      </c>
      <c r="O3566" s="133">
        <v>0</v>
      </c>
      <c r="P3566" s="127" t="s">
        <v>1369</v>
      </c>
    </row>
    <row r="3567" spans="1:16" ht="89.25">
      <c r="A3567" s="127">
        <v>197</v>
      </c>
      <c r="B3567" s="127"/>
      <c r="C3567" s="128" t="s">
        <v>755</v>
      </c>
      <c r="D3567" s="122">
        <v>42950</v>
      </c>
      <c r="E3567" s="123" t="s">
        <v>8574</v>
      </c>
      <c r="F3567" s="123" t="s">
        <v>15</v>
      </c>
      <c r="G3567" s="123">
        <v>2848</v>
      </c>
      <c r="H3567" s="127"/>
      <c r="I3567" s="131" t="s">
        <v>8575</v>
      </c>
      <c r="J3567" s="127"/>
      <c r="K3567" s="127"/>
      <c r="L3567" s="127"/>
      <c r="M3567" s="127"/>
      <c r="N3567" s="133">
        <v>278.02999999999997</v>
      </c>
      <c r="O3567" s="133">
        <v>0</v>
      </c>
      <c r="P3567" s="127" t="s">
        <v>1369</v>
      </c>
    </row>
    <row r="3568" spans="1:16" ht="89.25">
      <c r="A3568" s="127">
        <v>129</v>
      </c>
      <c r="B3568" s="127"/>
      <c r="C3568" s="128" t="s">
        <v>727</v>
      </c>
      <c r="D3568" s="122">
        <v>42950</v>
      </c>
      <c r="E3568" s="123" t="s">
        <v>8576</v>
      </c>
      <c r="F3568" s="123" t="s">
        <v>1263</v>
      </c>
      <c r="G3568" s="123">
        <v>2846</v>
      </c>
      <c r="H3568" s="127"/>
      <c r="I3568" s="131" t="s">
        <v>8577</v>
      </c>
      <c r="J3568" s="127"/>
      <c r="K3568" s="127"/>
      <c r="L3568" s="127"/>
      <c r="M3568" s="127"/>
      <c r="N3568" s="133">
        <v>2690.48</v>
      </c>
      <c r="O3568" s="133">
        <v>0</v>
      </c>
      <c r="P3568" s="127" t="s">
        <v>1369</v>
      </c>
    </row>
    <row r="3569" spans="1:16" ht="76.5">
      <c r="A3569" s="127">
        <v>129</v>
      </c>
      <c r="B3569" s="127"/>
      <c r="C3569" s="128" t="s">
        <v>727</v>
      </c>
      <c r="D3569" s="122">
        <v>42950</v>
      </c>
      <c r="E3569" s="123" t="s">
        <v>8578</v>
      </c>
      <c r="F3569" s="123" t="s">
        <v>15</v>
      </c>
      <c r="G3569" s="123">
        <v>2846</v>
      </c>
      <c r="H3569" s="127"/>
      <c r="I3569" s="131" t="s">
        <v>8579</v>
      </c>
      <c r="J3569" s="127"/>
      <c r="K3569" s="127"/>
      <c r="L3569" s="127"/>
      <c r="M3569" s="127"/>
      <c r="N3569" s="133">
        <v>377.43</v>
      </c>
      <c r="O3569" s="133">
        <v>0</v>
      </c>
      <c r="P3569" s="127" t="s">
        <v>1369</v>
      </c>
    </row>
    <row r="3570" spans="1:16" ht="89.25">
      <c r="A3570" s="127">
        <v>129</v>
      </c>
      <c r="B3570" s="127"/>
      <c r="C3570" s="128" t="s">
        <v>727</v>
      </c>
      <c r="D3570" s="122">
        <v>42950</v>
      </c>
      <c r="E3570" s="123" t="s">
        <v>8580</v>
      </c>
      <c r="F3570" s="123" t="s">
        <v>1263</v>
      </c>
      <c r="G3570" s="123">
        <v>2851</v>
      </c>
      <c r="H3570" s="127"/>
      <c r="I3570" s="131" t="s">
        <v>8581</v>
      </c>
      <c r="J3570" s="127"/>
      <c r="K3570" s="127"/>
      <c r="L3570" s="127"/>
      <c r="M3570" s="127"/>
      <c r="N3570" s="133">
        <v>2411.83</v>
      </c>
      <c r="O3570" s="133">
        <v>0</v>
      </c>
      <c r="P3570" s="127" t="s">
        <v>1369</v>
      </c>
    </row>
    <row r="3571" spans="1:16" ht="76.5">
      <c r="A3571" s="127">
        <v>129</v>
      </c>
      <c r="B3571" s="127"/>
      <c r="C3571" s="128" t="s">
        <v>727</v>
      </c>
      <c r="D3571" s="122">
        <v>42950</v>
      </c>
      <c r="E3571" s="123" t="s">
        <v>8582</v>
      </c>
      <c r="F3571" s="123" t="s">
        <v>15</v>
      </c>
      <c r="G3571" s="123">
        <v>2851</v>
      </c>
      <c r="H3571" s="127"/>
      <c r="I3571" s="131" t="s">
        <v>8583</v>
      </c>
      <c r="J3571" s="127"/>
      <c r="K3571" s="127"/>
      <c r="L3571" s="127"/>
      <c r="M3571" s="127"/>
      <c r="N3571" s="133">
        <v>377.15</v>
      </c>
      <c r="O3571" s="133">
        <v>0</v>
      </c>
      <c r="P3571" s="127" t="s">
        <v>1369</v>
      </c>
    </row>
    <row r="3572" spans="1:16" ht="89.25">
      <c r="A3572" s="127">
        <v>129</v>
      </c>
      <c r="B3572" s="127"/>
      <c r="C3572" s="128" t="s">
        <v>727</v>
      </c>
      <c r="D3572" s="122">
        <v>42950</v>
      </c>
      <c r="E3572" s="123" t="s">
        <v>8584</v>
      </c>
      <c r="F3572" s="123" t="s">
        <v>1263</v>
      </c>
      <c r="G3572" s="123">
        <v>2847</v>
      </c>
      <c r="H3572" s="127"/>
      <c r="I3572" s="131" t="s">
        <v>8585</v>
      </c>
      <c r="J3572" s="127"/>
      <c r="K3572" s="127"/>
      <c r="L3572" s="127"/>
      <c r="M3572" s="127"/>
      <c r="N3572" s="133">
        <v>3994.87</v>
      </c>
      <c r="O3572" s="133">
        <v>0</v>
      </c>
      <c r="P3572" s="127" t="s">
        <v>1369</v>
      </c>
    </row>
    <row r="3573" spans="1:16" ht="76.5">
      <c r="A3573" s="127">
        <v>129</v>
      </c>
      <c r="B3573" s="127"/>
      <c r="C3573" s="128" t="s">
        <v>727</v>
      </c>
      <c r="D3573" s="122">
        <v>42950</v>
      </c>
      <c r="E3573" s="123" t="s">
        <v>8586</v>
      </c>
      <c r="F3573" s="123" t="s">
        <v>15</v>
      </c>
      <c r="G3573" s="123">
        <v>2847</v>
      </c>
      <c r="H3573" s="127"/>
      <c r="I3573" s="131" t="s">
        <v>8587</v>
      </c>
      <c r="J3573" s="127"/>
      <c r="K3573" s="127"/>
      <c r="L3573" s="127"/>
      <c r="M3573" s="127"/>
      <c r="N3573" s="133">
        <v>447.54</v>
      </c>
      <c r="O3573" s="133">
        <v>0</v>
      </c>
      <c r="P3573" s="127" t="s">
        <v>1369</v>
      </c>
    </row>
    <row r="3574" spans="1:16" ht="51">
      <c r="A3574" s="127">
        <v>513</v>
      </c>
      <c r="B3574" s="127"/>
      <c r="C3574" s="128" t="s">
        <v>201</v>
      </c>
      <c r="D3574" s="122">
        <v>42950</v>
      </c>
      <c r="E3574" s="123" t="s">
        <v>8588</v>
      </c>
      <c r="F3574" s="123" t="s">
        <v>15</v>
      </c>
      <c r="G3574" s="123">
        <v>509980</v>
      </c>
      <c r="H3574" s="127"/>
      <c r="I3574" s="131" t="s">
        <v>8589</v>
      </c>
      <c r="J3574" s="127"/>
      <c r="K3574" s="127"/>
      <c r="L3574" s="127"/>
      <c r="M3574" s="127"/>
      <c r="N3574" s="133">
        <v>50</v>
      </c>
      <c r="O3574" s="133">
        <v>0</v>
      </c>
      <c r="P3574" s="127" t="s">
        <v>1369</v>
      </c>
    </row>
    <row r="3575" spans="1:16" ht="63.75">
      <c r="A3575" s="127">
        <v>16</v>
      </c>
      <c r="B3575" s="127"/>
      <c r="C3575" s="128" t="s">
        <v>693</v>
      </c>
      <c r="D3575" s="122">
        <v>42950</v>
      </c>
      <c r="E3575" s="123" t="s">
        <v>8590</v>
      </c>
      <c r="F3575" s="123" t="s">
        <v>1263</v>
      </c>
      <c r="G3575" s="123">
        <v>2830</v>
      </c>
      <c r="H3575" s="127"/>
      <c r="I3575" s="131" t="s">
        <v>8591</v>
      </c>
      <c r="J3575" s="127"/>
      <c r="K3575" s="127"/>
      <c r="L3575" s="127"/>
      <c r="M3575" s="127"/>
      <c r="N3575" s="133">
        <v>567.91999999999996</v>
      </c>
      <c r="O3575" s="133">
        <v>0</v>
      </c>
      <c r="P3575" s="127" t="s">
        <v>1369</v>
      </c>
    </row>
    <row r="3576" spans="1:16" ht="51">
      <c r="A3576" s="127">
        <v>16</v>
      </c>
      <c r="B3576" s="127"/>
      <c r="C3576" s="128" t="s">
        <v>693</v>
      </c>
      <c r="D3576" s="122">
        <v>42950</v>
      </c>
      <c r="E3576" s="123" t="s">
        <v>8592</v>
      </c>
      <c r="F3576" s="123" t="s">
        <v>15</v>
      </c>
      <c r="G3576" s="123">
        <v>2830</v>
      </c>
      <c r="H3576" s="127"/>
      <c r="I3576" s="131" t="s">
        <v>8593</v>
      </c>
      <c r="J3576" s="127"/>
      <c r="K3576" s="127"/>
      <c r="L3576" s="127"/>
      <c r="M3576" s="127"/>
      <c r="N3576" s="133">
        <v>295.66000000000003</v>
      </c>
      <c r="O3576" s="133">
        <v>0</v>
      </c>
      <c r="P3576" s="127" t="s">
        <v>1369</v>
      </c>
    </row>
    <row r="3577" spans="1:16" ht="63.75">
      <c r="A3577" s="127">
        <v>16</v>
      </c>
      <c r="B3577" s="127"/>
      <c r="C3577" s="128" t="s">
        <v>693</v>
      </c>
      <c r="D3577" s="122">
        <v>42950</v>
      </c>
      <c r="E3577" s="123" t="s">
        <v>8594</v>
      </c>
      <c r="F3577" s="123" t="s">
        <v>1263</v>
      </c>
      <c r="G3577" s="123">
        <v>2831</v>
      </c>
      <c r="H3577" s="127"/>
      <c r="I3577" s="131" t="s">
        <v>8595</v>
      </c>
      <c r="J3577" s="127"/>
      <c r="K3577" s="127"/>
      <c r="L3577" s="127"/>
      <c r="M3577" s="127"/>
      <c r="N3577" s="133">
        <v>582.67999999999995</v>
      </c>
      <c r="O3577" s="133">
        <v>0</v>
      </c>
      <c r="P3577" s="127" t="s">
        <v>1369</v>
      </c>
    </row>
    <row r="3578" spans="1:16" ht="51">
      <c r="A3578" s="127">
        <v>16</v>
      </c>
      <c r="B3578" s="127"/>
      <c r="C3578" s="128" t="s">
        <v>693</v>
      </c>
      <c r="D3578" s="122">
        <v>42950</v>
      </c>
      <c r="E3578" s="123" t="s">
        <v>8596</v>
      </c>
      <c r="F3578" s="123" t="s">
        <v>15</v>
      </c>
      <c r="G3578" s="123">
        <v>2831</v>
      </c>
      <c r="H3578" s="127"/>
      <c r="I3578" s="131" t="s">
        <v>8597</v>
      </c>
      <c r="J3578" s="127"/>
      <c r="K3578" s="127"/>
      <c r="L3578" s="127"/>
      <c r="M3578" s="127"/>
      <c r="N3578" s="133">
        <v>295.66000000000003</v>
      </c>
      <c r="O3578" s="133">
        <v>0</v>
      </c>
      <c r="P3578" s="127" t="s">
        <v>1369</v>
      </c>
    </row>
    <row r="3579" spans="1:16" ht="63.75">
      <c r="A3579" s="127">
        <v>16</v>
      </c>
      <c r="B3579" s="127"/>
      <c r="C3579" s="128" t="s">
        <v>693</v>
      </c>
      <c r="D3579" s="122">
        <v>42950</v>
      </c>
      <c r="E3579" s="123" t="s">
        <v>8598</v>
      </c>
      <c r="F3579" s="123" t="s">
        <v>1263</v>
      </c>
      <c r="G3579" s="123">
        <v>2833</v>
      </c>
      <c r="H3579" s="127"/>
      <c r="I3579" s="131" t="s">
        <v>8599</v>
      </c>
      <c r="J3579" s="127"/>
      <c r="K3579" s="127"/>
      <c r="L3579" s="127"/>
      <c r="M3579" s="127"/>
      <c r="N3579" s="133">
        <v>641.91</v>
      </c>
      <c r="O3579" s="133">
        <v>0</v>
      </c>
      <c r="P3579" s="127" t="s">
        <v>1369</v>
      </c>
    </row>
    <row r="3580" spans="1:16" ht="51">
      <c r="A3580" s="127">
        <v>16</v>
      </c>
      <c r="B3580" s="127"/>
      <c r="C3580" s="128" t="s">
        <v>693</v>
      </c>
      <c r="D3580" s="122">
        <v>42950</v>
      </c>
      <c r="E3580" s="123" t="s">
        <v>8600</v>
      </c>
      <c r="F3580" s="123" t="s">
        <v>15</v>
      </c>
      <c r="G3580" s="123">
        <v>2833</v>
      </c>
      <c r="H3580" s="127"/>
      <c r="I3580" s="131" t="s">
        <v>8601</v>
      </c>
      <c r="J3580" s="127"/>
      <c r="K3580" s="127"/>
      <c r="L3580" s="127"/>
      <c r="M3580" s="127"/>
      <c r="N3580" s="133">
        <v>295.73</v>
      </c>
      <c r="O3580" s="133">
        <v>0</v>
      </c>
      <c r="P3580" s="127" t="s">
        <v>1369</v>
      </c>
    </row>
    <row r="3581" spans="1:16" ht="63.75">
      <c r="A3581" s="127">
        <v>16</v>
      </c>
      <c r="B3581" s="127"/>
      <c r="C3581" s="128" t="s">
        <v>693</v>
      </c>
      <c r="D3581" s="122">
        <v>42950</v>
      </c>
      <c r="E3581" s="123" t="s">
        <v>8602</v>
      </c>
      <c r="F3581" s="123" t="s">
        <v>1263</v>
      </c>
      <c r="G3581" s="123">
        <v>2832</v>
      </c>
      <c r="H3581" s="127"/>
      <c r="I3581" s="131" t="s">
        <v>8603</v>
      </c>
      <c r="J3581" s="127"/>
      <c r="K3581" s="127"/>
      <c r="L3581" s="127"/>
      <c r="M3581" s="127"/>
      <c r="N3581" s="133">
        <v>593.26</v>
      </c>
      <c r="O3581" s="133">
        <v>0</v>
      </c>
      <c r="P3581" s="127" t="s">
        <v>1369</v>
      </c>
    </row>
    <row r="3582" spans="1:16" ht="51">
      <c r="A3582" s="127">
        <v>16</v>
      </c>
      <c r="B3582" s="127"/>
      <c r="C3582" s="128" t="s">
        <v>693</v>
      </c>
      <c r="D3582" s="122">
        <v>42950</v>
      </c>
      <c r="E3582" s="123" t="s">
        <v>8604</v>
      </c>
      <c r="F3582" s="123" t="s">
        <v>15</v>
      </c>
      <c r="G3582" s="123">
        <v>2832</v>
      </c>
      <c r="H3582" s="127"/>
      <c r="I3582" s="131" t="s">
        <v>8605</v>
      </c>
      <c r="J3582" s="127"/>
      <c r="K3582" s="127"/>
      <c r="L3582" s="127"/>
      <c r="M3582" s="127"/>
      <c r="N3582" s="133">
        <v>295.66000000000003</v>
      </c>
      <c r="O3582" s="133">
        <v>0</v>
      </c>
      <c r="P3582" s="127" t="s">
        <v>1369</v>
      </c>
    </row>
    <row r="3583" spans="1:16" ht="63.75">
      <c r="A3583" s="127">
        <v>16</v>
      </c>
      <c r="B3583" s="127"/>
      <c r="C3583" s="128" t="s">
        <v>693</v>
      </c>
      <c r="D3583" s="122">
        <v>42950</v>
      </c>
      <c r="E3583" s="123" t="s">
        <v>8606</v>
      </c>
      <c r="F3583" s="123" t="s">
        <v>1263</v>
      </c>
      <c r="G3583" s="123">
        <v>2819</v>
      </c>
      <c r="H3583" s="127"/>
      <c r="I3583" s="131" t="s">
        <v>8607</v>
      </c>
      <c r="J3583" s="127"/>
      <c r="K3583" s="127"/>
      <c r="L3583" s="127"/>
      <c r="M3583" s="127"/>
      <c r="N3583" s="133">
        <v>871.28</v>
      </c>
      <c r="O3583" s="133">
        <v>0</v>
      </c>
      <c r="P3583" s="127" t="s">
        <v>1369</v>
      </c>
    </row>
    <row r="3584" spans="1:16" ht="51">
      <c r="A3584" s="127">
        <v>16</v>
      </c>
      <c r="B3584" s="127"/>
      <c r="C3584" s="128" t="s">
        <v>693</v>
      </c>
      <c r="D3584" s="122">
        <v>42950</v>
      </c>
      <c r="E3584" s="123" t="s">
        <v>8608</v>
      </c>
      <c r="F3584" s="123" t="s">
        <v>15</v>
      </c>
      <c r="G3584" s="123">
        <v>2819</v>
      </c>
      <c r="H3584" s="127"/>
      <c r="I3584" s="131" t="s">
        <v>8609</v>
      </c>
      <c r="J3584" s="127"/>
      <c r="K3584" s="127"/>
      <c r="L3584" s="127"/>
      <c r="M3584" s="127"/>
      <c r="N3584" s="133">
        <v>295.73</v>
      </c>
      <c r="O3584" s="133">
        <v>0</v>
      </c>
      <c r="P3584" s="127" t="s">
        <v>1369</v>
      </c>
    </row>
    <row r="3585" spans="1:16" ht="63.75">
      <c r="A3585" s="127">
        <v>16</v>
      </c>
      <c r="B3585" s="127"/>
      <c r="C3585" s="128" t="s">
        <v>693</v>
      </c>
      <c r="D3585" s="122">
        <v>42950</v>
      </c>
      <c r="E3585" s="123" t="s">
        <v>8610</v>
      </c>
      <c r="F3585" s="123" t="s">
        <v>1263</v>
      </c>
      <c r="G3585" s="123">
        <v>2821</v>
      </c>
      <c r="H3585" s="127"/>
      <c r="I3585" s="131" t="s">
        <v>8611</v>
      </c>
      <c r="J3585" s="127"/>
      <c r="K3585" s="127"/>
      <c r="L3585" s="127"/>
      <c r="M3585" s="127"/>
      <c r="N3585" s="133">
        <v>641.91</v>
      </c>
      <c r="O3585" s="133">
        <v>0</v>
      </c>
      <c r="P3585" s="127" t="s">
        <v>1369</v>
      </c>
    </row>
    <row r="3586" spans="1:16" ht="51">
      <c r="A3586" s="127">
        <v>16</v>
      </c>
      <c r="B3586" s="127"/>
      <c r="C3586" s="128" t="s">
        <v>693</v>
      </c>
      <c r="D3586" s="122">
        <v>42950</v>
      </c>
      <c r="E3586" s="123" t="s">
        <v>8612</v>
      </c>
      <c r="F3586" s="123" t="s">
        <v>15</v>
      </c>
      <c r="G3586" s="123">
        <v>2821</v>
      </c>
      <c r="H3586" s="127"/>
      <c r="I3586" s="131" t="s">
        <v>8613</v>
      </c>
      <c r="J3586" s="127"/>
      <c r="K3586" s="127"/>
      <c r="L3586" s="127"/>
      <c r="M3586" s="127"/>
      <c r="N3586" s="133">
        <v>295.73</v>
      </c>
      <c r="O3586" s="133">
        <v>0</v>
      </c>
      <c r="P3586" s="127" t="s">
        <v>1369</v>
      </c>
    </row>
    <row r="3587" spans="1:16" ht="89.25">
      <c r="A3587" s="127">
        <v>526</v>
      </c>
      <c r="B3587" s="127"/>
      <c r="C3587" s="128" t="s">
        <v>847</v>
      </c>
      <c r="D3587" s="122">
        <v>42950</v>
      </c>
      <c r="E3587" s="123" t="s">
        <v>8614</v>
      </c>
      <c r="F3587" s="123" t="s">
        <v>15</v>
      </c>
      <c r="G3587" s="123">
        <v>2858</v>
      </c>
      <c r="H3587" s="127"/>
      <c r="I3587" s="131" t="s">
        <v>8615</v>
      </c>
      <c r="J3587" s="127"/>
      <c r="K3587" s="127"/>
      <c r="L3587" s="127"/>
      <c r="M3587" s="127"/>
      <c r="N3587" s="133">
        <v>376.47</v>
      </c>
      <c r="O3587" s="133">
        <v>0</v>
      </c>
      <c r="P3587" s="127" t="s">
        <v>1369</v>
      </c>
    </row>
    <row r="3588" spans="1:16" ht="38.25">
      <c r="A3588" s="127">
        <v>373</v>
      </c>
      <c r="B3588" s="127"/>
      <c r="C3588" s="128" t="s">
        <v>1275</v>
      </c>
      <c r="D3588" s="122">
        <v>42951</v>
      </c>
      <c r="E3588" s="123" t="s">
        <v>8616</v>
      </c>
      <c r="F3588" s="123" t="s">
        <v>1413</v>
      </c>
      <c r="G3588" s="123">
        <v>14386892</v>
      </c>
      <c r="H3588" s="127"/>
      <c r="I3588" s="131" t="s">
        <v>8617</v>
      </c>
      <c r="J3588" s="127"/>
      <c r="K3588" s="127"/>
      <c r="L3588" s="127"/>
      <c r="M3588" s="127"/>
      <c r="N3588" s="133">
        <v>0</v>
      </c>
      <c r="O3588" s="133">
        <v>1218152.95</v>
      </c>
      <c r="P3588" s="127" t="s">
        <v>1369</v>
      </c>
    </row>
    <row r="3589" spans="1:16" ht="38.25">
      <c r="A3589" s="127">
        <v>373</v>
      </c>
      <c r="B3589" s="127"/>
      <c r="C3589" s="128" t="s">
        <v>1275</v>
      </c>
      <c r="D3589" s="122">
        <v>42951</v>
      </c>
      <c r="E3589" s="123" t="s">
        <v>8618</v>
      </c>
      <c r="F3589" s="123" t="s">
        <v>1413</v>
      </c>
      <c r="G3589" s="123">
        <v>14386893</v>
      </c>
      <c r="H3589" s="127"/>
      <c r="I3589" s="131" t="s">
        <v>8619</v>
      </c>
      <c r="J3589" s="127"/>
      <c r="K3589" s="127"/>
      <c r="L3589" s="127"/>
      <c r="M3589" s="127"/>
      <c r="N3589" s="133">
        <v>0</v>
      </c>
      <c r="O3589" s="133">
        <v>4060509.85</v>
      </c>
      <c r="P3589" s="127" t="s">
        <v>1369</v>
      </c>
    </row>
    <row r="3590" spans="1:16" ht="76.5">
      <c r="A3590" s="127" t="s">
        <v>621</v>
      </c>
      <c r="B3590" s="127"/>
      <c r="C3590" s="128" t="s">
        <v>715</v>
      </c>
      <c r="D3590" s="122">
        <v>42951</v>
      </c>
      <c r="E3590" s="123" t="s">
        <v>8620</v>
      </c>
      <c r="F3590" s="123" t="s">
        <v>6</v>
      </c>
      <c r="G3590" s="123">
        <v>869767</v>
      </c>
      <c r="H3590" s="127"/>
      <c r="I3590" s="131" t="s">
        <v>8621</v>
      </c>
      <c r="J3590" s="127"/>
      <c r="K3590" s="127"/>
      <c r="L3590" s="127"/>
      <c r="M3590" s="127"/>
      <c r="N3590" s="133">
        <v>0</v>
      </c>
      <c r="O3590" s="133">
        <v>244000</v>
      </c>
      <c r="P3590" s="127" t="s">
        <v>1369</v>
      </c>
    </row>
    <row r="3591" spans="1:16" ht="63.75">
      <c r="A3591" s="127">
        <v>35</v>
      </c>
      <c r="B3591" s="127"/>
      <c r="C3591" s="128" t="s">
        <v>697</v>
      </c>
      <c r="D3591" s="122">
        <v>42951</v>
      </c>
      <c r="E3591" s="123" t="s">
        <v>8622</v>
      </c>
      <c r="F3591" s="123" t="s">
        <v>1413</v>
      </c>
      <c r="G3591" s="123">
        <v>14386631</v>
      </c>
      <c r="H3591" s="127"/>
      <c r="I3591" s="131" t="s">
        <v>8623</v>
      </c>
      <c r="J3591" s="127"/>
      <c r="K3591" s="127"/>
      <c r="L3591" s="127"/>
      <c r="M3591" s="127"/>
      <c r="N3591" s="133">
        <v>100</v>
      </c>
      <c r="O3591" s="133">
        <v>0</v>
      </c>
      <c r="P3591" s="127" t="s">
        <v>1369</v>
      </c>
    </row>
    <row r="3592" spans="1:16" ht="63.75">
      <c r="A3592" s="127">
        <v>35</v>
      </c>
      <c r="B3592" s="127"/>
      <c r="C3592" s="128" t="s">
        <v>697</v>
      </c>
      <c r="D3592" s="122">
        <v>42951</v>
      </c>
      <c r="E3592" s="123" t="s">
        <v>8624</v>
      </c>
      <c r="F3592" s="123" t="s">
        <v>1413</v>
      </c>
      <c r="G3592" s="123">
        <v>14386702</v>
      </c>
      <c r="H3592" s="127"/>
      <c r="I3592" s="131" t="s">
        <v>8625</v>
      </c>
      <c r="J3592" s="127"/>
      <c r="K3592" s="127"/>
      <c r="L3592" s="127"/>
      <c r="M3592" s="127"/>
      <c r="N3592" s="133">
        <v>200</v>
      </c>
      <c r="O3592" s="133">
        <v>0</v>
      </c>
      <c r="P3592" s="127" t="s">
        <v>1369</v>
      </c>
    </row>
    <row r="3593" spans="1:16" ht="63.75">
      <c r="A3593" s="127">
        <v>35</v>
      </c>
      <c r="B3593" s="127"/>
      <c r="C3593" s="128" t="s">
        <v>697</v>
      </c>
      <c r="D3593" s="122">
        <v>42951</v>
      </c>
      <c r="E3593" s="123" t="s">
        <v>8626</v>
      </c>
      <c r="F3593" s="123" t="s">
        <v>1413</v>
      </c>
      <c r="G3593" s="123">
        <v>14386831</v>
      </c>
      <c r="H3593" s="127"/>
      <c r="I3593" s="131" t="s">
        <v>8627</v>
      </c>
      <c r="J3593" s="127"/>
      <c r="K3593" s="127"/>
      <c r="L3593" s="127"/>
      <c r="M3593" s="127"/>
      <c r="N3593" s="133">
        <v>1260</v>
      </c>
      <c r="O3593" s="133">
        <v>0</v>
      </c>
      <c r="P3593" s="127" t="s">
        <v>1369</v>
      </c>
    </row>
    <row r="3594" spans="1:16" ht="63.75">
      <c r="A3594" s="127">
        <v>513</v>
      </c>
      <c r="B3594" s="127"/>
      <c r="C3594" s="128" t="s">
        <v>201</v>
      </c>
      <c r="D3594" s="122">
        <v>42951</v>
      </c>
      <c r="E3594" s="123" t="s">
        <v>8628</v>
      </c>
      <c r="F3594" s="123" t="s">
        <v>15</v>
      </c>
      <c r="G3594" s="123">
        <v>511321</v>
      </c>
      <c r="H3594" s="127"/>
      <c r="I3594" s="131" t="s">
        <v>8629</v>
      </c>
      <c r="J3594" s="127"/>
      <c r="K3594" s="127"/>
      <c r="L3594" s="127"/>
      <c r="M3594" s="127"/>
      <c r="N3594" s="133">
        <v>50</v>
      </c>
      <c r="O3594" s="133">
        <v>0</v>
      </c>
      <c r="P3594" s="127" t="s">
        <v>1369</v>
      </c>
    </row>
    <row r="3595" spans="1:16" ht="63.75">
      <c r="A3595" s="127">
        <v>513</v>
      </c>
      <c r="B3595" s="127"/>
      <c r="C3595" s="128" t="s">
        <v>201</v>
      </c>
      <c r="D3595" s="122">
        <v>42951</v>
      </c>
      <c r="E3595" s="123" t="s">
        <v>8630</v>
      </c>
      <c r="F3595" s="123" t="s">
        <v>15</v>
      </c>
      <c r="G3595" s="123">
        <v>511326</v>
      </c>
      <c r="H3595" s="127"/>
      <c r="I3595" s="131" t="s">
        <v>8631</v>
      </c>
      <c r="J3595" s="127"/>
      <c r="K3595" s="127"/>
      <c r="L3595" s="127"/>
      <c r="M3595" s="127"/>
      <c r="N3595" s="133">
        <v>50</v>
      </c>
      <c r="O3595" s="133">
        <v>0</v>
      </c>
      <c r="P3595" s="127" t="s">
        <v>1369</v>
      </c>
    </row>
    <row r="3596" spans="1:16" ht="63.75">
      <c r="A3596" s="127">
        <v>16</v>
      </c>
      <c r="B3596" s="127"/>
      <c r="C3596" s="128" t="s">
        <v>693</v>
      </c>
      <c r="D3596" s="122">
        <v>42951</v>
      </c>
      <c r="E3596" s="123" t="s">
        <v>8632</v>
      </c>
      <c r="F3596" s="123" t="s">
        <v>1263</v>
      </c>
      <c r="G3596" s="123">
        <v>2812</v>
      </c>
      <c r="H3596" s="127"/>
      <c r="I3596" s="131" t="s">
        <v>8633</v>
      </c>
      <c r="J3596" s="127"/>
      <c r="K3596" s="127"/>
      <c r="L3596" s="127"/>
      <c r="M3596" s="127"/>
      <c r="N3596" s="133">
        <v>988.48</v>
      </c>
      <c r="O3596" s="133">
        <v>0</v>
      </c>
      <c r="P3596" s="127" t="s">
        <v>1369</v>
      </c>
    </row>
    <row r="3597" spans="1:16" ht="51">
      <c r="A3597" s="127">
        <v>16</v>
      </c>
      <c r="B3597" s="127"/>
      <c r="C3597" s="128" t="s">
        <v>693</v>
      </c>
      <c r="D3597" s="122">
        <v>42951</v>
      </c>
      <c r="E3597" s="123" t="s">
        <v>8634</v>
      </c>
      <c r="F3597" s="123" t="s">
        <v>15</v>
      </c>
      <c r="G3597" s="123">
        <v>2812</v>
      </c>
      <c r="H3597" s="127"/>
      <c r="I3597" s="131" t="s">
        <v>8635</v>
      </c>
      <c r="J3597" s="127"/>
      <c r="K3597" s="127"/>
      <c r="L3597" s="127"/>
      <c r="M3597" s="127"/>
      <c r="N3597" s="133">
        <v>292.36</v>
      </c>
      <c r="O3597" s="133">
        <v>0</v>
      </c>
      <c r="P3597" s="127" t="s">
        <v>1369</v>
      </c>
    </row>
    <row r="3598" spans="1:16" ht="63.75">
      <c r="A3598" s="127">
        <v>16</v>
      </c>
      <c r="B3598" s="127"/>
      <c r="C3598" s="128" t="s">
        <v>693</v>
      </c>
      <c r="D3598" s="122">
        <v>42951</v>
      </c>
      <c r="E3598" s="123" t="s">
        <v>8636</v>
      </c>
      <c r="F3598" s="123" t="s">
        <v>1263</v>
      </c>
      <c r="G3598" s="123">
        <v>2822</v>
      </c>
      <c r="H3598" s="127"/>
      <c r="I3598" s="131" t="s">
        <v>8637</v>
      </c>
      <c r="J3598" s="127"/>
      <c r="K3598" s="127"/>
      <c r="L3598" s="127"/>
      <c r="M3598" s="127"/>
      <c r="N3598" s="133">
        <v>1043.6199999999999</v>
      </c>
      <c r="O3598" s="133">
        <v>0</v>
      </c>
      <c r="P3598" s="127" t="s">
        <v>1369</v>
      </c>
    </row>
    <row r="3599" spans="1:16" ht="51">
      <c r="A3599" s="127">
        <v>16</v>
      </c>
      <c r="B3599" s="127"/>
      <c r="C3599" s="128" t="s">
        <v>693</v>
      </c>
      <c r="D3599" s="122">
        <v>42951</v>
      </c>
      <c r="E3599" s="123" t="s">
        <v>8638</v>
      </c>
      <c r="F3599" s="123" t="s">
        <v>15</v>
      </c>
      <c r="G3599" s="123">
        <v>2822</v>
      </c>
      <c r="H3599" s="127"/>
      <c r="I3599" s="131" t="s">
        <v>8639</v>
      </c>
      <c r="J3599" s="127"/>
      <c r="K3599" s="127"/>
      <c r="L3599" s="127"/>
      <c r="M3599" s="127"/>
      <c r="N3599" s="133">
        <v>303.48</v>
      </c>
      <c r="O3599" s="133">
        <v>0</v>
      </c>
      <c r="P3599" s="127" t="s">
        <v>1369</v>
      </c>
    </row>
    <row r="3600" spans="1:16" ht="51">
      <c r="A3600" s="127">
        <v>513</v>
      </c>
      <c r="B3600" s="127"/>
      <c r="C3600" s="128" t="s">
        <v>201</v>
      </c>
      <c r="D3600" s="122">
        <v>42951</v>
      </c>
      <c r="E3600" s="123" t="s">
        <v>8640</v>
      </c>
      <c r="F3600" s="123" t="s">
        <v>15</v>
      </c>
      <c r="G3600" s="123">
        <v>511336</v>
      </c>
      <c r="H3600" s="127"/>
      <c r="I3600" s="131" t="s">
        <v>8641</v>
      </c>
      <c r="J3600" s="127"/>
      <c r="K3600" s="127"/>
      <c r="L3600" s="127"/>
      <c r="M3600" s="127"/>
      <c r="N3600" s="133">
        <v>50</v>
      </c>
      <c r="O3600" s="133">
        <v>0</v>
      </c>
      <c r="P3600" s="127" t="s">
        <v>1369</v>
      </c>
    </row>
    <row r="3601" spans="1:16" ht="63.75">
      <c r="A3601" s="127">
        <v>291</v>
      </c>
      <c r="B3601" s="127"/>
      <c r="C3601" s="128" t="s">
        <v>795</v>
      </c>
      <c r="D3601" s="122">
        <v>42951</v>
      </c>
      <c r="E3601" s="123" t="s">
        <v>8642</v>
      </c>
      <c r="F3601" s="123" t="s">
        <v>11</v>
      </c>
      <c r="G3601" s="123">
        <v>511533</v>
      </c>
      <c r="H3601" s="127"/>
      <c r="I3601" s="131" t="s">
        <v>8643</v>
      </c>
      <c r="J3601" s="127"/>
      <c r="K3601" s="127"/>
      <c r="L3601" s="127"/>
      <c r="M3601" s="127"/>
      <c r="N3601" s="133">
        <v>50</v>
      </c>
      <c r="O3601" s="133">
        <v>0</v>
      </c>
      <c r="P3601" s="127" t="s">
        <v>1369</v>
      </c>
    </row>
    <row r="3602" spans="1:16" ht="76.5">
      <c r="A3602" s="127">
        <v>513</v>
      </c>
      <c r="B3602" s="127"/>
      <c r="C3602" s="128" t="s">
        <v>201</v>
      </c>
      <c r="D3602" s="122">
        <v>42951</v>
      </c>
      <c r="E3602" s="123" t="s">
        <v>8644</v>
      </c>
      <c r="F3602" s="123" t="s">
        <v>15</v>
      </c>
      <c r="G3602" s="123">
        <v>2879</v>
      </c>
      <c r="H3602" s="127"/>
      <c r="I3602" s="131" t="s">
        <v>8645</v>
      </c>
      <c r="J3602" s="127"/>
      <c r="K3602" s="127"/>
      <c r="L3602" s="127"/>
      <c r="M3602" s="127"/>
      <c r="N3602" s="133">
        <v>430.87</v>
      </c>
      <c r="O3602" s="133">
        <v>0</v>
      </c>
      <c r="P3602" s="127" t="s">
        <v>1369</v>
      </c>
    </row>
    <row r="3603" spans="1:16" ht="76.5">
      <c r="A3603" s="127">
        <v>526</v>
      </c>
      <c r="B3603" s="127"/>
      <c r="C3603" s="128" t="s">
        <v>847</v>
      </c>
      <c r="D3603" s="122">
        <v>42951</v>
      </c>
      <c r="E3603" s="123" t="s">
        <v>8646</v>
      </c>
      <c r="F3603" s="123" t="s">
        <v>15</v>
      </c>
      <c r="G3603" s="123">
        <v>2868</v>
      </c>
      <c r="H3603" s="127"/>
      <c r="I3603" s="131" t="s">
        <v>8647</v>
      </c>
      <c r="J3603" s="127"/>
      <c r="K3603" s="127"/>
      <c r="L3603" s="127"/>
      <c r="M3603" s="127"/>
      <c r="N3603" s="133">
        <v>376.47</v>
      </c>
      <c r="O3603" s="133">
        <v>0</v>
      </c>
      <c r="P3603" s="127" t="s">
        <v>1369</v>
      </c>
    </row>
    <row r="3604" spans="1:16" ht="51">
      <c r="A3604" s="127">
        <v>16</v>
      </c>
      <c r="B3604" s="127"/>
      <c r="C3604" s="128" t="s">
        <v>693</v>
      </c>
      <c r="D3604" s="122">
        <v>42951</v>
      </c>
      <c r="E3604" s="123" t="s">
        <v>8648</v>
      </c>
      <c r="F3604" s="123" t="s">
        <v>15</v>
      </c>
      <c r="G3604" s="123">
        <v>2867</v>
      </c>
      <c r="H3604" s="127"/>
      <c r="I3604" s="131" t="s">
        <v>8649</v>
      </c>
      <c r="J3604" s="127"/>
      <c r="K3604" s="127"/>
      <c r="L3604" s="127"/>
      <c r="M3604" s="127"/>
      <c r="N3604" s="133">
        <v>413.03</v>
      </c>
      <c r="O3604" s="133">
        <v>0</v>
      </c>
      <c r="P3604" s="127" t="s">
        <v>1369</v>
      </c>
    </row>
    <row r="3605" spans="1:16" ht="63.75">
      <c r="A3605" s="127" t="s">
        <v>621</v>
      </c>
      <c r="B3605" s="127"/>
      <c r="C3605" s="128" t="s">
        <v>715</v>
      </c>
      <c r="D3605" s="122">
        <v>42955</v>
      </c>
      <c r="E3605" s="123" t="s">
        <v>8650</v>
      </c>
      <c r="F3605" s="123" t="s">
        <v>6</v>
      </c>
      <c r="G3605" s="123">
        <v>513397</v>
      </c>
      <c r="H3605" s="127"/>
      <c r="I3605" s="131" t="s">
        <v>8651</v>
      </c>
      <c r="J3605" s="127"/>
      <c r="K3605" s="127"/>
      <c r="L3605" s="127"/>
      <c r="M3605" s="127"/>
      <c r="N3605" s="133">
        <v>0</v>
      </c>
      <c r="O3605" s="133">
        <v>169970.09</v>
      </c>
      <c r="P3605" s="127" t="s">
        <v>1369</v>
      </c>
    </row>
    <row r="3606" spans="1:16" ht="51">
      <c r="A3606" s="127" t="s">
        <v>621</v>
      </c>
      <c r="B3606" s="127"/>
      <c r="C3606" s="128" t="s">
        <v>715</v>
      </c>
      <c r="D3606" s="122">
        <v>42955</v>
      </c>
      <c r="E3606" s="123" t="s">
        <v>8652</v>
      </c>
      <c r="F3606" s="123" t="s">
        <v>6</v>
      </c>
      <c r="G3606" s="123">
        <v>513398</v>
      </c>
      <c r="H3606" s="127"/>
      <c r="I3606" s="131" t="s">
        <v>8653</v>
      </c>
      <c r="J3606" s="127"/>
      <c r="K3606" s="127"/>
      <c r="L3606" s="127"/>
      <c r="M3606" s="127"/>
      <c r="N3606" s="133">
        <v>0</v>
      </c>
      <c r="O3606" s="133">
        <v>4339686.43</v>
      </c>
      <c r="P3606" s="127" t="s">
        <v>1369</v>
      </c>
    </row>
    <row r="3607" spans="1:16" ht="51">
      <c r="A3607" s="127">
        <v>41</v>
      </c>
      <c r="B3607" s="127"/>
      <c r="C3607" s="128" t="s">
        <v>698</v>
      </c>
      <c r="D3607" s="122">
        <v>42955</v>
      </c>
      <c r="E3607" s="123" t="s">
        <v>8654</v>
      </c>
      <c r="F3607" s="123" t="s">
        <v>6</v>
      </c>
      <c r="G3607" s="123">
        <v>71739</v>
      </c>
      <c r="H3607" s="127"/>
      <c r="I3607" s="131" t="s">
        <v>8655</v>
      </c>
      <c r="J3607" s="127"/>
      <c r="K3607" s="127"/>
      <c r="L3607" s="127"/>
      <c r="M3607" s="127"/>
      <c r="N3607" s="133">
        <v>0</v>
      </c>
      <c r="O3607" s="133">
        <v>1095167.26</v>
      </c>
      <c r="P3607" s="127" t="s">
        <v>1369</v>
      </c>
    </row>
    <row r="3608" spans="1:16" ht="51">
      <c r="A3608" s="127" t="s">
        <v>623</v>
      </c>
      <c r="B3608" s="127"/>
      <c r="C3608" s="128" t="s">
        <v>716</v>
      </c>
      <c r="D3608" s="122">
        <v>42955</v>
      </c>
      <c r="E3608" s="123" t="s">
        <v>8656</v>
      </c>
      <c r="F3608" s="123" t="s">
        <v>1262</v>
      </c>
      <c r="G3608" s="123">
        <v>14401526</v>
      </c>
      <c r="H3608" s="127"/>
      <c r="I3608" s="131" t="s">
        <v>8657</v>
      </c>
      <c r="J3608" s="127"/>
      <c r="K3608" s="127"/>
      <c r="L3608" s="127"/>
      <c r="M3608" s="127"/>
      <c r="N3608" s="133">
        <v>0</v>
      </c>
      <c r="O3608" s="133">
        <v>859528.05</v>
      </c>
      <c r="P3608" s="127" t="s">
        <v>1369</v>
      </c>
    </row>
    <row r="3609" spans="1:16" ht="76.5">
      <c r="A3609" s="127" t="s">
        <v>621</v>
      </c>
      <c r="B3609" s="127"/>
      <c r="C3609" s="128" t="s">
        <v>715</v>
      </c>
      <c r="D3609" s="122">
        <v>42955</v>
      </c>
      <c r="E3609" s="123" t="s">
        <v>8658</v>
      </c>
      <c r="F3609" s="123" t="s">
        <v>6</v>
      </c>
      <c r="G3609" s="123">
        <v>870353</v>
      </c>
      <c r="H3609" s="127"/>
      <c r="I3609" s="131" t="s">
        <v>8659</v>
      </c>
      <c r="J3609" s="127"/>
      <c r="K3609" s="127"/>
      <c r="L3609" s="127"/>
      <c r="M3609" s="127"/>
      <c r="N3609" s="133">
        <v>0</v>
      </c>
      <c r="O3609" s="133">
        <v>70000</v>
      </c>
      <c r="P3609" s="127" t="s">
        <v>1369</v>
      </c>
    </row>
    <row r="3610" spans="1:16" ht="51">
      <c r="A3610" s="127">
        <v>291</v>
      </c>
      <c r="B3610" s="127"/>
      <c r="C3610" s="128" t="s">
        <v>795</v>
      </c>
      <c r="D3610" s="122">
        <v>42955</v>
      </c>
      <c r="E3610" s="123" t="s">
        <v>8660</v>
      </c>
      <c r="F3610" s="123" t="s">
        <v>11</v>
      </c>
      <c r="G3610" s="123">
        <v>895012</v>
      </c>
      <c r="H3610" s="127"/>
      <c r="I3610" s="131" t="s">
        <v>8661</v>
      </c>
      <c r="J3610" s="127"/>
      <c r="K3610" s="127"/>
      <c r="L3610" s="127"/>
      <c r="M3610" s="127"/>
      <c r="N3610" s="133">
        <v>50</v>
      </c>
      <c r="O3610" s="133">
        <v>0</v>
      </c>
      <c r="P3610" s="127" t="s">
        <v>1369</v>
      </c>
    </row>
    <row r="3611" spans="1:16" ht="76.5">
      <c r="A3611" s="127" t="s">
        <v>621</v>
      </c>
      <c r="B3611" s="127"/>
      <c r="C3611" s="128" t="s">
        <v>715</v>
      </c>
      <c r="D3611" s="122">
        <v>42955</v>
      </c>
      <c r="E3611" s="123" t="s">
        <v>8662</v>
      </c>
      <c r="F3611" s="123" t="s">
        <v>13</v>
      </c>
      <c r="G3611" s="123">
        <v>895015</v>
      </c>
      <c r="H3611" s="127"/>
      <c r="I3611" s="131" t="s">
        <v>8663</v>
      </c>
      <c r="J3611" s="127"/>
      <c r="K3611" s="127"/>
      <c r="L3611" s="127"/>
      <c r="M3611" s="127"/>
      <c r="N3611" s="133">
        <v>7170639</v>
      </c>
      <c r="O3611" s="133">
        <v>0</v>
      </c>
      <c r="P3611" s="127" t="s">
        <v>1369</v>
      </c>
    </row>
    <row r="3612" spans="1:16" ht="76.5">
      <c r="A3612" s="127" t="s">
        <v>621</v>
      </c>
      <c r="B3612" s="127"/>
      <c r="C3612" s="128" t="s">
        <v>715</v>
      </c>
      <c r="D3612" s="122">
        <v>42955</v>
      </c>
      <c r="E3612" s="123" t="s">
        <v>8664</v>
      </c>
      <c r="F3612" s="123" t="s">
        <v>11</v>
      </c>
      <c r="G3612" s="123">
        <v>895015</v>
      </c>
      <c r="H3612" s="127"/>
      <c r="I3612" s="131" t="s">
        <v>8665</v>
      </c>
      <c r="J3612" s="127"/>
      <c r="K3612" s="127"/>
      <c r="L3612" s="127"/>
      <c r="M3612" s="127"/>
      <c r="N3612" s="133">
        <v>50</v>
      </c>
      <c r="O3612" s="133">
        <v>0</v>
      </c>
      <c r="P3612" s="127" t="s">
        <v>1369</v>
      </c>
    </row>
    <row r="3613" spans="1:16" ht="63.75">
      <c r="A3613" s="127">
        <v>513</v>
      </c>
      <c r="B3613" s="127"/>
      <c r="C3613" s="128" t="s">
        <v>201</v>
      </c>
      <c r="D3613" s="122">
        <v>42955</v>
      </c>
      <c r="E3613" s="123" t="s">
        <v>8666</v>
      </c>
      <c r="F3613" s="123" t="s">
        <v>15</v>
      </c>
      <c r="G3613" s="123">
        <v>512461</v>
      </c>
      <c r="H3613" s="127"/>
      <c r="I3613" s="131" t="s">
        <v>8667</v>
      </c>
      <c r="J3613" s="127"/>
      <c r="K3613" s="127"/>
      <c r="L3613" s="127"/>
      <c r="M3613" s="127"/>
      <c r="N3613" s="133">
        <v>50</v>
      </c>
      <c r="O3613" s="133">
        <v>0</v>
      </c>
      <c r="P3613" s="127" t="s">
        <v>1369</v>
      </c>
    </row>
    <row r="3614" spans="1:16" ht="51">
      <c r="A3614" s="127">
        <v>513</v>
      </c>
      <c r="B3614" s="127"/>
      <c r="C3614" s="128" t="s">
        <v>201</v>
      </c>
      <c r="D3614" s="122">
        <v>42955</v>
      </c>
      <c r="E3614" s="123" t="s">
        <v>8668</v>
      </c>
      <c r="F3614" s="123" t="s">
        <v>15</v>
      </c>
      <c r="G3614" s="123">
        <v>512634</v>
      </c>
      <c r="H3614" s="127"/>
      <c r="I3614" s="131" t="s">
        <v>7332</v>
      </c>
      <c r="J3614" s="127"/>
      <c r="K3614" s="127"/>
      <c r="L3614" s="127"/>
      <c r="M3614" s="127"/>
      <c r="N3614" s="133">
        <v>50</v>
      </c>
      <c r="O3614" s="133">
        <v>0</v>
      </c>
      <c r="P3614" s="127" t="s">
        <v>1369</v>
      </c>
    </row>
    <row r="3615" spans="1:16" ht="51">
      <c r="A3615" s="127">
        <v>513</v>
      </c>
      <c r="B3615" s="127"/>
      <c r="C3615" s="128" t="s">
        <v>201</v>
      </c>
      <c r="D3615" s="122">
        <v>42955</v>
      </c>
      <c r="E3615" s="123" t="s">
        <v>8669</v>
      </c>
      <c r="F3615" s="123" t="s">
        <v>15</v>
      </c>
      <c r="G3615" s="123">
        <v>512955</v>
      </c>
      <c r="H3615" s="127"/>
      <c r="I3615" s="131" t="s">
        <v>8670</v>
      </c>
      <c r="J3615" s="127"/>
      <c r="K3615" s="127"/>
      <c r="L3615" s="127"/>
      <c r="M3615" s="127"/>
      <c r="N3615" s="133">
        <v>50</v>
      </c>
      <c r="O3615" s="133">
        <v>0</v>
      </c>
      <c r="P3615" s="127" t="s">
        <v>1369</v>
      </c>
    </row>
    <row r="3616" spans="1:16" ht="38.25">
      <c r="A3616" s="127">
        <v>291</v>
      </c>
      <c r="B3616" s="127"/>
      <c r="C3616" s="128" t="s">
        <v>795</v>
      </c>
      <c r="D3616" s="122">
        <v>42956</v>
      </c>
      <c r="E3616" s="123" t="s">
        <v>8671</v>
      </c>
      <c r="F3616" s="123" t="s">
        <v>6</v>
      </c>
      <c r="G3616" s="123">
        <v>870461</v>
      </c>
      <c r="H3616" s="127"/>
      <c r="I3616" s="131" t="s">
        <v>8672</v>
      </c>
      <c r="J3616" s="127"/>
      <c r="K3616" s="127"/>
      <c r="L3616" s="127"/>
      <c r="M3616" s="127"/>
      <c r="N3616" s="133">
        <v>0</v>
      </c>
      <c r="O3616" s="133">
        <v>8585000</v>
      </c>
      <c r="P3616" s="127" t="s">
        <v>1369</v>
      </c>
    </row>
    <row r="3617" spans="1:16" ht="76.5">
      <c r="A3617" s="127" t="s">
        <v>621</v>
      </c>
      <c r="B3617" s="127"/>
      <c r="C3617" s="128" t="s">
        <v>715</v>
      </c>
      <c r="D3617" s="122">
        <v>42956</v>
      </c>
      <c r="E3617" s="123" t="s">
        <v>8673</v>
      </c>
      <c r="F3617" s="123" t="s">
        <v>6</v>
      </c>
      <c r="G3617" s="123">
        <v>870959</v>
      </c>
      <c r="H3617" s="127"/>
      <c r="I3617" s="131" t="s">
        <v>8674</v>
      </c>
      <c r="J3617" s="127"/>
      <c r="K3617" s="127"/>
      <c r="L3617" s="127"/>
      <c r="M3617" s="127"/>
      <c r="N3617" s="133">
        <v>0</v>
      </c>
      <c r="O3617" s="133">
        <v>40000</v>
      </c>
      <c r="P3617" s="127" t="s">
        <v>1369</v>
      </c>
    </row>
    <row r="3618" spans="1:16" ht="89.25">
      <c r="A3618" s="127" t="s">
        <v>620</v>
      </c>
      <c r="B3618" s="127"/>
      <c r="C3618" s="128" t="s">
        <v>714</v>
      </c>
      <c r="D3618" s="122">
        <v>42956</v>
      </c>
      <c r="E3618" s="123" t="s">
        <v>8675</v>
      </c>
      <c r="F3618" s="123" t="s">
        <v>6</v>
      </c>
      <c r="G3618" s="123">
        <v>895123</v>
      </c>
      <c r="H3618" s="127"/>
      <c r="I3618" s="131" t="s">
        <v>8676</v>
      </c>
      <c r="J3618" s="127"/>
      <c r="K3618" s="127"/>
      <c r="L3618" s="127"/>
      <c r="M3618" s="127"/>
      <c r="N3618" s="133">
        <v>0</v>
      </c>
      <c r="O3618" s="133">
        <v>2370.31</v>
      </c>
      <c r="P3618" s="127" t="s">
        <v>1369</v>
      </c>
    </row>
    <row r="3619" spans="1:16" ht="89.25">
      <c r="A3619" s="127" t="s">
        <v>620</v>
      </c>
      <c r="B3619" s="127"/>
      <c r="C3619" s="128" t="s">
        <v>714</v>
      </c>
      <c r="D3619" s="122">
        <v>42956</v>
      </c>
      <c r="E3619" s="123" t="s">
        <v>8677</v>
      </c>
      <c r="F3619" s="123" t="s">
        <v>6</v>
      </c>
      <c r="G3619" s="123">
        <v>895123</v>
      </c>
      <c r="H3619" s="127"/>
      <c r="I3619" s="131" t="s">
        <v>8678</v>
      </c>
      <c r="J3619" s="127"/>
      <c r="K3619" s="127"/>
      <c r="L3619" s="127"/>
      <c r="M3619" s="127"/>
      <c r="N3619" s="133">
        <v>0</v>
      </c>
      <c r="O3619" s="133">
        <v>7565.15</v>
      </c>
      <c r="P3619" s="127" t="s">
        <v>1369</v>
      </c>
    </row>
    <row r="3620" spans="1:16" ht="76.5">
      <c r="A3620" s="127">
        <v>86</v>
      </c>
      <c r="B3620" s="127"/>
      <c r="C3620" s="128" t="s">
        <v>711</v>
      </c>
      <c r="D3620" s="122">
        <v>42956</v>
      </c>
      <c r="E3620" s="123" t="s">
        <v>8679</v>
      </c>
      <c r="F3620" s="123" t="s">
        <v>6</v>
      </c>
      <c r="G3620" s="123">
        <v>895243</v>
      </c>
      <c r="H3620" s="127"/>
      <c r="I3620" s="131" t="s">
        <v>8680</v>
      </c>
      <c r="J3620" s="127"/>
      <c r="K3620" s="127"/>
      <c r="L3620" s="127"/>
      <c r="M3620" s="127"/>
      <c r="N3620" s="133">
        <v>0</v>
      </c>
      <c r="O3620" s="133">
        <v>10000</v>
      </c>
      <c r="P3620" s="127" t="s">
        <v>1369</v>
      </c>
    </row>
    <row r="3621" spans="1:16" ht="63.75">
      <c r="A3621" s="127">
        <v>16</v>
      </c>
      <c r="B3621" s="127"/>
      <c r="C3621" s="128" t="s">
        <v>693</v>
      </c>
      <c r="D3621" s="122">
        <v>42956</v>
      </c>
      <c r="E3621" s="123" t="s">
        <v>8681</v>
      </c>
      <c r="F3621" s="123" t="s">
        <v>13</v>
      </c>
      <c r="G3621" s="123">
        <v>895184</v>
      </c>
      <c r="H3621" s="127"/>
      <c r="I3621" s="131" t="s">
        <v>8682</v>
      </c>
      <c r="J3621" s="127"/>
      <c r="K3621" s="127"/>
      <c r="L3621" s="127"/>
      <c r="M3621" s="127"/>
      <c r="N3621" s="133">
        <v>102.24</v>
      </c>
      <c r="O3621" s="133">
        <v>0</v>
      </c>
      <c r="P3621" s="127" t="s">
        <v>1369</v>
      </c>
    </row>
    <row r="3622" spans="1:16" ht="63.75">
      <c r="A3622" s="127">
        <v>16</v>
      </c>
      <c r="B3622" s="127"/>
      <c r="C3622" s="128" t="s">
        <v>693</v>
      </c>
      <c r="D3622" s="122">
        <v>42956</v>
      </c>
      <c r="E3622" s="123" t="s">
        <v>8683</v>
      </c>
      <c r="F3622" s="123" t="s">
        <v>11</v>
      </c>
      <c r="G3622" s="123">
        <v>895184</v>
      </c>
      <c r="H3622" s="127"/>
      <c r="I3622" s="131" t="s">
        <v>8684</v>
      </c>
      <c r="J3622" s="127"/>
      <c r="K3622" s="127"/>
      <c r="L3622" s="127"/>
      <c r="M3622" s="127"/>
      <c r="N3622" s="133">
        <v>50</v>
      </c>
      <c r="O3622" s="133">
        <v>0</v>
      </c>
      <c r="P3622" s="127" t="s">
        <v>1369</v>
      </c>
    </row>
    <row r="3623" spans="1:16" ht="63.75">
      <c r="A3623" s="127">
        <v>16</v>
      </c>
      <c r="B3623" s="127"/>
      <c r="C3623" s="128" t="s">
        <v>693</v>
      </c>
      <c r="D3623" s="122">
        <v>42956</v>
      </c>
      <c r="E3623" s="123" t="s">
        <v>8685</v>
      </c>
      <c r="F3623" s="123" t="s">
        <v>13</v>
      </c>
      <c r="G3623" s="123">
        <v>895191</v>
      </c>
      <c r="H3623" s="127"/>
      <c r="I3623" s="131" t="s">
        <v>8686</v>
      </c>
      <c r="J3623" s="127"/>
      <c r="K3623" s="127"/>
      <c r="L3623" s="127"/>
      <c r="M3623" s="127"/>
      <c r="N3623" s="133">
        <v>28.61</v>
      </c>
      <c r="O3623" s="133">
        <v>0</v>
      </c>
      <c r="P3623" s="127" t="s">
        <v>1369</v>
      </c>
    </row>
    <row r="3624" spans="1:16" ht="63.75">
      <c r="A3624" s="127">
        <v>16</v>
      </c>
      <c r="B3624" s="127"/>
      <c r="C3624" s="128" t="s">
        <v>693</v>
      </c>
      <c r="D3624" s="122">
        <v>42956</v>
      </c>
      <c r="E3624" s="123" t="s">
        <v>8687</v>
      </c>
      <c r="F3624" s="123" t="s">
        <v>11</v>
      </c>
      <c r="G3624" s="123">
        <v>895191</v>
      </c>
      <c r="H3624" s="127"/>
      <c r="I3624" s="131" t="s">
        <v>8688</v>
      </c>
      <c r="J3624" s="127"/>
      <c r="K3624" s="127"/>
      <c r="L3624" s="127"/>
      <c r="M3624" s="127"/>
      <c r="N3624" s="133">
        <v>50</v>
      </c>
      <c r="O3624" s="133">
        <v>0</v>
      </c>
      <c r="P3624" s="127" t="s">
        <v>1369</v>
      </c>
    </row>
    <row r="3625" spans="1:16" ht="63.75">
      <c r="A3625" s="127" t="s">
        <v>620</v>
      </c>
      <c r="B3625" s="127"/>
      <c r="C3625" s="128" t="s">
        <v>714</v>
      </c>
      <c r="D3625" s="122">
        <v>42956</v>
      </c>
      <c r="E3625" s="123" t="s">
        <v>8689</v>
      </c>
      <c r="F3625" s="123" t="s">
        <v>11</v>
      </c>
      <c r="G3625" s="123">
        <v>9654</v>
      </c>
      <c r="H3625" s="127"/>
      <c r="I3625" s="131" t="s">
        <v>8690</v>
      </c>
      <c r="J3625" s="127"/>
      <c r="K3625" s="127"/>
      <c r="L3625" s="127"/>
      <c r="M3625" s="127"/>
      <c r="N3625" s="133">
        <v>13922.43</v>
      </c>
      <c r="O3625" s="133">
        <v>0</v>
      </c>
      <c r="P3625" s="127" t="s">
        <v>1369</v>
      </c>
    </row>
    <row r="3626" spans="1:16" ht="51">
      <c r="A3626" s="127">
        <v>513</v>
      </c>
      <c r="B3626" s="127"/>
      <c r="C3626" s="128" t="s">
        <v>201</v>
      </c>
      <c r="D3626" s="122">
        <v>42956</v>
      </c>
      <c r="E3626" s="123" t="s">
        <v>8691</v>
      </c>
      <c r="F3626" s="123" t="s">
        <v>15</v>
      </c>
      <c r="G3626" s="123">
        <v>513704</v>
      </c>
      <c r="H3626" s="127"/>
      <c r="I3626" s="131" t="s">
        <v>8692</v>
      </c>
      <c r="J3626" s="127"/>
      <c r="K3626" s="127"/>
      <c r="L3626" s="127"/>
      <c r="M3626" s="127"/>
      <c r="N3626" s="133">
        <v>50</v>
      </c>
      <c r="O3626" s="133">
        <v>0</v>
      </c>
      <c r="P3626" s="127" t="s">
        <v>1369</v>
      </c>
    </row>
    <row r="3627" spans="1:16" ht="51">
      <c r="A3627" s="127">
        <v>513</v>
      </c>
      <c r="B3627" s="127"/>
      <c r="C3627" s="128" t="s">
        <v>201</v>
      </c>
      <c r="D3627" s="122">
        <v>42956</v>
      </c>
      <c r="E3627" s="123" t="s">
        <v>8693</v>
      </c>
      <c r="F3627" s="123" t="s">
        <v>15</v>
      </c>
      <c r="G3627" s="123">
        <v>513710</v>
      </c>
      <c r="H3627" s="127"/>
      <c r="I3627" s="131" t="s">
        <v>8694</v>
      </c>
      <c r="J3627" s="127"/>
      <c r="K3627" s="127"/>
      <c r="L3627" s="127"/>
      <c r="M3627" s="127"/>
      <c r="N3627" s="133">
        <v>50</v>
      </c>
      <c r="O3627" s="133">
        <v>0</v>
      </c>
      <c r="P3627" s="127" t="s">
        <v>1369</v>
      </c>
    </row>
    <row r="3628" spans="1:16" ht="51">
      <c r="A3628" s="127">
        <v>513</v>
      </c>
      <c r="B3628" s="127"/>
      <c r="C3628" s="128" t="s">
        <v>201</v>
      </c>
      <c r="D3628" s="122">
        <v>42956</v>
      </c>
      <c r="E3628" s="123" t="s">
        <v>8695</v>
      </c>
      <c r="F3628" s="123" t="s">
        <v>15</v>
      </c>
      <c r="G3628" s="123">
        <v>514342</v>
      </c>
      <c r="H3628" s="127"/>
      <c r="I3628" s="131" t="s">
        <v>1285</v>
      </c>
      <c r="J3628" s="127"/>
      <c r="K3628" s="127"/>
      <c r="L3628" s="127"/>
      <c r="M3628" s="127"/>
      <c r="N3628" s="133">
        <v>50</v>
      </c>
      <c r="O3628" s="133">
        <v>0</v>
      </c>
      <c r="P3628" s="127" t="s">
        <v>1369</v>
      </c>
    </row>
    <row r="3629" spans="1:16" ht="76.5">
      <c r="A3629" s="127">
        <v>132</v>
      </c>
      <c r="B3629" s="127"/>
      <c r="C3629" s="128" t="s">
        <v>729</v>
      </c>
      <c r="D3629" s="122">
        <v>42956</v>
      </c>
      <c r="E3629" s="123" t="s">
        <v>8696</v>
      </c>
      <c r="F3629" s="123" t="s">
        <v>11</v>
      </c>
      <c r="G3629" s="123">
        <v>895022</v>
      </c>
      <c r="H3629" s="127"/>
      <c r="I3629" s="131" t="s">
        <v>8697</v>
      </c>
      <c r="J3629" s="127"/>
      <c r="K3629" s="127"/>
      <c r="L3629" s="127"/>
      <c r="M3629" s="127"/>
      <c r="N3629" s="133">
        <v>1616.89</v>
      </c>
      <c r="O3629" s="133">
        <v>0</v>
      </c>
      <c r="P3629" s="127" t="s">
        <v>1369</v>
      </c>
    </row>
    <row r="3630" spans="1:16" ht="63.75">
      <c r="A3630" s="127" t="s">
        <v>620</v>
      </c>
      <c r="B3630" s="127"/>
      <c r="C3630" s="128" t="s">
        <v>714</v>
      </c>
      <c r="D3630" s="122">
        <v>42956</v>
      </c>
      <c r="E3630" s="123" t="s">
        <v>8698</v>
      </c>
      <c r="F3630" s="123" t="s">
        <v>13</v>
      </c>
      <c r="G3630" s="123">
        <v>895138</v>
      </c>
      <c r="H3630" s="127"/>
      <c r="I3630" s="131" t="s">
        <v>8699</v>
      </c>
      <c r="J3630" s="127"/>
      <c r="K3630" s="127"/>
      <c r="L3630" s="127"/>
      <c r="M3630" s="127"/>
      <c r="N3630" s="133">
        <v>122.64</v>
      </c>
      <c r="O3630" s="133">
        <v>0</v>
      </c>
      <c r="P3630" s="127" t="s">
        <v>1369</v>
      </c>
    </row>
    <row r="3631" spans="1:16" ht="76.5">
      <c r="A3631" s="127" t="s">
        <v>620</v>
      </c>
      <c r="B3631" s="127"/>
      <c r="C3631" s="128" t="s">
        <v>714</v>
      </c>
      <c r="D3631" s="122">
        <v>42956</v>
      </c>
      <c r="E3631" s="123" t="s">
        <v>8700</v>
      </c>
      <c r="F3631" s="123" t="s">
        <v>11</v>
      </c>
      <c r="G3631" s="123">
        <v>895138</v>
      </c>
      <c r="H3631" s="127"/>
      <c r="I3631" s="131" t="s">
        <v>8701</v>
      </c>
      <c r="J3631" s="127"/>
      <c r="K3631" s="127"/>
      <c r="L3631" s="127"/>
      <c r="M3631" s="127"/>
      <c r="N3631" s="133">
        <v>50</v>
      </c>
      <c r="O3631" s="133">
        <v>0</v>
      </c>
      <c r="P3631" s="127" t="s">
        <v>1369</v>
      </c>
    </row>
    <row r="3632" spans="1:16" ht="63.75">
      <c r="A3632" s="127" t="s">
        <v>620</v>
      </c>
      <c r="B3632" s="127"/>
      <c r="C3632" s="128" t="s">
        <v>714</v>
      </c>
      <c r="D3632" s="122">
        <v>42956</v>
      </c>
      <c r="E3632" s="123" t="s">
        <v>8702</v>
      </c>
      <c r="F3632" s="123" t="s">
        <v>13</v>
      </c>
      <c r="G3632" s="123">
        <v>895159</v>
      </c>
      <c r="H3632" s="127"/>
      <c r="I3632" s="131" t="s">
        <v>8703</v>
      </c>
      <c r="J3632" s="127"/>
      <c r="K3632" s="127"/>
      <c r="L3632" s="127"/>
      <c r="M3632" s="127"/>
      <c r="N3632" s="133">
        <v>102.24</v>
      </c>
      <c r="O3632" s="133">
        <v>0</v>
      </c>
      <c r="P3632" s="127" t="s">
        <v>1369</v>
      </c>
    </row>
    <row r="3633" spans="1:16" ht="63.75">
      <c r="A3633" s="127" t="s">
        <v>620</v>
      </c>
      <c r="B3633" s="127"/>
      <c r="C3633" s="128" t="s">
        <v>714</v>
      </c>
      <c r="D3633" s="122">
        <v>42956</v>
      </c>
      <c r="E3633" s="123" t="s">
        <v>8704</v>
      </c>
      <c r="F3633" s="123" t="s">
        <v>11</v>
      </c>
      <c r="G3633" s="123">
        <v>895159</v>
      </c>
      <c r="H3633" s="127"/>
      <c r="I3633" s="131" t="s">
        <v>8705</v>
      </c>
      <c r="J3633" s="127"/>
      <c r="K3633" s="127"/>
      <c r="L3633" s="127"/>
      <c r="M3633" s="127"/>
      <c r="N3633" s="133">
        <v>50</v>
      </c>
      <c r="O3633" s="133">
        <v>0</v>
      </c>
      <c r="P3633" s="127" t="s">
        <v>1369</v>
      </c>
    </row>
    <row r="3634" spans="1:16" ht="76.5">
      <c r="A3634" s="127" t="s">
        <v>621</v>
      </c>
      <c r="B3634" s="127"/>
      <c r="C3634" s="128" t="s">
        <v>715</v>
      </c>
      <c r="D3634" s="122">
        <v>42957</v>
      </c>
      <c r="E3634" s="123" t="s">
        <v>8706</v>
      </c>
      <c r="F3634" s="123" t="s">
        <v>6</v>
      </c>
      <c r="G3634" s="123">
        <v>871453</v>
      </c>
      <c r="H3634" s="127"/>
      <c r="I3634" s="131" t="s">
        <v>8707</v>
      </c>
      <c r="J3634" s="127"/>
      <c r="K3634" s="127"/>
      <c r="L3634" s="127"/>
      <c r="M3634" s="127"/>
      <c r="N3634" s="133">
        <v>0</v>
      </c>
      <c r="O3634" s="133">
        <v>174000</v>
      </c>
      <c r="P3634" s="127" t="s">
        <v>1369</v>
      </c>
    </row>
    <row r="3635" spans="1:16" ht="76.5">
      <c r="A3635" s="127">
        <v>513</v>
      </c>
      <c r="B3635" s="127"/>
      <c r="C3635" s="128" t="s">
        <v>201</v>
      </c>
      <c r="D3635" s="122">
        <v>42957</v>
      </c>
      <c r="E3635" s="123" t="s">
        <v>8708</v>
      </c>
      <c r="F3635" s="123" t="s">
        <v>15</v>
      </c>
      <c r="G3635" s="123">
        <v>2898</v>
      </c>
      <c r="H3635" s="127"/>
      <c r="I3635" s="131" t="s">
        <v>8709</v>
      </c>
      <c r="J3635" s="127"/>
      <c r="K3635" s="127"/>
      <c r="L3635" s="127"/>
      <c r="M3635" s="127"/>
      <c r="N3635" s="133">
        <v>4503.72</v>
      </c>
      <c r="O3635" s="133">
        <v>0</v>
      </c>
      <c r="P3635" s="127" t="s">
        <v>1369</v>
      </c>
    </row>
    <row r="3636" spans="1:16" ht="63.75">
      <c r="A3636" s="127">
        <v>35</v>
      </c>
      <c r="B3636" s="127"/>
      <c r="C3636" s="128" t="s">
        <v>697</v>
      </c>
      <c r="D3636" s="122">
        <v>42958</v>
      </c>
      <c r="E3636" s="123" t="s">
        <v>8710</v>
      </c>
      <c r="F3636" s="123" t="s">
        <v>1413</v>
      </c>
      <c r="G3636" s="123">
        <v>14431922</v>
      </c>
      <c r="H3636" s="127"/>
      <c r="I3636" s="131" t="s">
        <v>8711</v>
      </c>
      <c r="J3636" s="127"/>
      <c r="K3636" s="127"/>
      <c r="L3636" s="127"/>
      <c r="M3636" s="127"/>
      <c r="N3636" s="133">
        <v>0</v>
      </c>
      <c r="O3636" s="133">
        <v>25116</v>
      </c>
      <c r="P3636" s="127" t="s">
        <v>1369</v>
      </c>
    </row>
    <row r="3637" spans="1:16" ht="76.5">
      <c r="A3637" s="127">
        <v>35</v>
      </c>
      <c r="B3637" s="127"/>
      <c r="C3637" s="128" t="s">
        <v>697</v>
      </c>
      <c r="D3637" s="122">
        <v>42958</v>
      </c>
      <c r="E3637" s="123" t="s">
        <v>8712</v>
      </c>
      <c r="F3637" s="123" t="s">
        <v>1413</v>
      </c>
      <c r="G3637" s="123">
        <v>14431993</v>
      </c>
      <c r="H3637" s="127"/>
      <c r="I3637" s="131" t="s">
        <v>8713</v>
      </c>
      <c r="J3637" s="127"/>
      <c r="K3637" s="127"/>
      <c r="L3637" s="127"/>
      <c r="M3637" s="127"/>
      <c r="N3637" s="133">
        <v>0</v>
      </c>
      <c r="O3637" s="133">
        <v>697234.51</v>
      </c>
      <c r="P3637" s="127" t="s">
        <v>1369</v>
      </c>
    </row>
    <row r="3638" spans="1:16" ht="63.75">
      <c r="A3638" s="127">
        <v>25</v>
      </c>
      <c r="B3638" s="127"/>
      <c r="C3638" s="128" t="s">
        <v>695</v>
      </c>
      <c r="D3638" s="122">
        <v>42958</v>
      </c>
      <c r="E3638" s="123" t="s">
        <v>8714</v>
      </c>
      <c r="F3638" s="123" t="s">
        <v>1262</v>
      </c>
      <c r="G3638" s="123">
        <v>14352968</v>
      </c>
      <c r="H3638" s="127"/>
      <c r="I3638" s="131" t="s">
        <v>8715</v>
      </c>
      <c r="J3638" s="127"/>
      <c r="K3638" s="127"/>
      <c r="L3638" s="127"/>
      <c r="M3638" s="127"/>
      <c r="N3638" s="133">
        <v>0</v>
      </c>
      <c r="O3638" s="133">
        <v>420034.82</v>
      </c>
      <c r="P3638" s="127" t="s">
        <v>1369</v>
      </c>
    </row>
    <row r="3639" spans="1:16" ht="76.5">
      <c r="A3639" s="127" t="s">
        <v>621</v>
      </c>
      <c r="B3639" s="127"/>
      <c r="C3639" s="128" t="s">
        <v>715</v>
      </c>
      <c r="D3639" s="122">
        <v>42958</v>
      </c>
      <c r="E3639" s="123" t="s">
        <v>8716</v>
      </c>
      <c r="F3639" s="123" t="s">
        <v>6</v>
      </c>
      <c r="G3639" s="123">
        <v>871922</v>
      </c>
      <c r="H3639" s="127"/>
      <c r="I3639" s="131" t="s">
        <v>8717</v>
      </c>
      <c r="J3639" s="127"/>
      <c r="K3639" s="127"/>
      <c r="L3639" s="127"/>
      <c r="M3639" s="127"/>
      <c r="N3639" s="133">
        <v>0</v>
      </c>
      <c r="O3639" s="133">
        <v>170000</v>
      </c>
      <c r="P3639" s="127" t="s">
        <v>1369</v>
      </c>
    </row>
    <row r="3640" spans="1:16" ht="51">
      <c r="A3640" s="127" t="s">
        <v>620</v>
      </c>
      <c r="B3640" s="127"/>
      <c r="C3640" s="128" t="s">
        <v>714</v>
      </c>
      <c r="D3640" s="122">
        <v>42958</v>
      </c>
      <c r="E3640" s="123" t="s">
        <v>8718</v>
      </c>
      <c r="F3640" s="123" t="s">
        <v>6</v>
      </c>
      <c r="G3640" s="123">
        <v>871926</v>
      </c>
      <c r="H3640" s="127"/>
      <c r="I3640" s="131" t="s">
        <v>8719</v>
      </c>
      <c r="J3640" s="127"/>
      <c r="K3640" s="127"/>
      <c r="L3640" s="127"/>
      <c r="M3640" s="127"/>
      <c r="N3640" s="133">
        <v>0</v>
      </c>
      <c r="O3640" s="133">
        <v>799.33</v>
      </c>
      <c r="P3640" s="127" t="s">
        <v>1369</v>
      </c>
    </row>
    <row r="3641" spans="1:16" ht="63.75">
      <c r="A3641" s="127" t="s">
        <v>623</v>
      </c>
      <c r="B3641" s="127"/>
      <c r="C3641" s="128" t="s">
        <v>716</v>
      </c>
      <c r="D3641" s="122">
        <v>42958</v>
      </c>
      <c r="E3641" s="123" t="s">
        <v>8720</v>
      </c>
      <c r="F3641" s="123" t="s">
        <v>6</v>
      </c>
      <c r="G3641" s="123">
        <v>871976</v>
      </c>
      <c r="H3641" s="127"/>
      <c r="I3641" s="131" t="s">
        <v>8721</v>
      </c>
      <c r="J3641" s="127"/>
      <c r="K3641" s="127"/>
      <c r="L3641" s="127"/>
      <c r="M3641" s="127"/>
      <c r="N3641" s="133">
        <v>0</v>
      </c>
      <c r="O3641" s="133">
        <v>5666.89</v>
      </c>
      <c r="P3641" s="127" t="s">
        <v>1369</v>
      </c>
    </row>
    <row r="3642" spans="1:16" ht="51">
      <c r="A3642" s="127" t="s">
        <v>620</v>
      </c>
      <c r="B3642" s="127"/>
      <c r="C3642" s="128" t="s">
        <v>714</v>
      </c>
      <c r="D3642" s="122">
        <v>42958</v>
      </c>
      <c r="E3642" s="123" t="s">
        <v>8722</v>
      </c>
      <c r="F3642" s="123" t="s">
        <v>6</v>
      </c>
      <c r="G3642" s="123">
        <v>871981</v>
      </c>
      <c r="H3642" s="127"/>
      <c r="I3642" s="131" t="s">
        <v>8723</v>
      </c>
      <c r="J3642" s="127"/>
      <c r="K3642" s="127"/>
      <c r="L3642" s="127"/>
      <c r="M3642" s="127"/>
      <c r="N3642" s="133">
        <v>0</v>
      </c>
      <c r="O3642" s="133">
        <v>9412.0300000000007</v>
      </c>
      <c r="P3642" s="127" t="s">
        <v>1369</v>
      </c>
    </row>
    <row r="3643" spans="1:16" ht="51">
      <c r="A3643" s="127" t="s">
        <v>620</v>
      </c>
      <c r="B3643" s="127"/>
      <c r="C3643" s="128" t="s">
        <v>714</v>
      </c>
      <c r="D3643" s="122">
        <v>42958</v>
      </c>
      <c r="E3643" s="123" t="s">
        <v>8724</v>
      </c>
      <c r="F3643" s="123" t="s">
        <v>6</v>
      </c>
      <c r="G3643" s="123">
        <v>871983</v>
      </c>
      <c r="H3643" s="127"/>
      <c r="I3643" s="131" t="s">
        <v>8725</v>
      </c>
      <c r="J3643" s="127"/>
      <c r="K3643" s="127"/>
      <c r="L3643" s="127"/>
      <c r="M3643" s="127"/>
      <c r="N3643" s="133">
        <v>0</v>
      </c>
      <c r="O3643" s="133">
        <v>603.17999999999995</v>
      </c>
      <c r="P3643" s="127" t="s">
        <v>1369</v>
      </c>
    </row>
    <row r="3644" spans="1:16" ht="63.75">
      <c r="A3644" s="127" t="s">
        <v>621</v>
      </c>
      <c r="B3644" s="127"/>
      <c r="C3644" s="128" t="s">
        <v>715</v>
      </c>
      <c r="D3644" s="122">
        <v>42958</v>
      </c>
      <c r="E3644" s="123" t="s">
        <v>8726</v>
      </c>
      <c r="F3644" s="123" t="s">
        <v>6</v>
      </c>
      <c r="G3644" s="123">
        <v>871998</v>
      </c>
      <c r="H3644" s="127"/>
      <c r="I3644" s="131" t="s">
        <v>8727</v>
      </c>
      <c r="J3644" s="127"/>
      <c r="K3644" s="127"/>
      <c r="L3644" s="127"/>
      <c r="M3644" s="127"/>
      <c r="N3644" s="133">
        <v>0</v>
      </c>
      <c r="O3644" s="133">
        <v>2516681.87</v>
      </c>
      <c r="P3644" s="127" t="s">
        <v>1369</v>
      </c>
    </row>
    <row r="3645" spans="1:16" ht="63.75">
      <c r="A3645" s="127">
        <v>25</v>
      </c>
      <c r="B3645" s="127"/>
      <c r="C3645" s="128" t="s">
        <v>695</v>
      </c>
      <c r="D3645" s="122">
        <v>42958</v>
      </c>
      <c r="E3645" s="123" t="s">
        <v>8728</v>
      </c>
      <c r="F3645" s="123" t="s">
        <v>1413</v>
      </c>
      <c r="G3645" s="123">
        <v>14432154</v>
      </c>
      <c r="H3645" s="127"/>
      <c r="I3645" s="131" t="s">
        <v>8729</v>
      </c>
      <c r="J3645" s="127"/>
      <c r="K3645" s="127"/>
      <c r="L3645" s="127"/>
      <c r="M3645" s="127"/>
      <c r="N3645" s="133">
        <v>163007.76</v>
      </c>
      <c r="O3645" s="133">
        <v>0</v>
      </c>
      <c r="P3645" s="127" t="s">
        <v>1369</v>
      </c>
    </row>
    <row r="3646" spans="1:16" ht="63.75">
      <c r="A3646" s="127">
        <v>25</v>
      </c>
      <c r="B3646" s="127"/>
      <c r="C3646" s="128" t="s">
        <v>695</v>
      </c>
      <c r="D3646" s="122">
        <v>42958</v>
      </c>
      <c r="E3646" s="123" t="s">
        <v>8730</v>
      </c>
      <c r="F3646" s="123" t="s">
        <v>1413</v>
      </c>
      <c r="G3646" s="123">
        <v>14432150</v>
      </c>
      <c r="H3646" s="127"/>
      <c r="I3646" s="131" t="s">
        <v>8731</v>
      </c>
      <c r="J3646" s="127"/>
      <c r="K3646" s="127"/>
      <c r="L3646" s="127"/>
      <c r="M3646" s="127"/>
      <c r="N3646" s="133">
        <v>1896905.04</v>
      </c>
      <c r="O3646" s="133">
        <v>0</v>
      </c>
      <c r="P3646" s="127" t="s">
        <v>1369</v>
      </c>
    </row>
    <row r="3647" spans="1:16" ht="63.75">
      <c r="A3647" s="127">
        <v>25</v>
      </c>
      <c r="B3647" s="127"/>
      <c r="C3647" s="128" t="s">
        <v>695</v>
      </c>
      <c r="D3647" s="122">
        <v>42958</v>
      </c>
      <c r="E3647" s="123" t="s">
        <v>8732</v>
      </c>
      <c r="F3647" s="123" t="s">
        <v>1413</v>
      </c>
      <c r="G3647" s="123">
        <v>14432240</v>
      </c>
      <c r="H3647" s="127"/>
      <c r="I3647" s="131" t="s">
        <v>8733</v>
      </c>
      <c r="J3647" s="127"/>
      <c r="K3647" s="127"/>
      <c r="L3647" s="127"/>
      <c r="M3647" s="127"/>
      <c r="N3647" s="133">
        <v>209612.12</v>
      </c>
      <c r="O3647" s="133">
        <v>0</v>
      </c>
      <c r="P3647" s="127" t="s">
        <v>1369</v>
      </c>
    </row>
    <row r="3648" spans="1:16" ht="63.75">
      <c r="A3648" s="127">
        <v>25</v>
      </c>
      <c r="B3648" s="127"/>
      <c r="C3648" s="128" t="s">
        <v>695</v>
      </c>
      <c r="D3648" s="122">
        <v>42958</v>
      </c>
      <c r="E3648" s="123" t="s">
        <v>8734</v>
      </c>
      <c r="F3648" s="123" t="s">
        <v>1413</v>
      </c>
      <c r="G3648" s="123">
        <v>14432237</v>
      </c>
      <c r="H3648" s="127"/>
      <c r="I3648" s="131" t="s">
        <v>8735</v>
      </c>
      <c r="J3648" s="127"/>
      <c r="K3648" s="127"/>
      <c r="L3648" s="127"/>
      <c r="M3648" s="127"/>
      <c r="N3648" s="133">
        <v>919602.36</v>
      </c>
      <c r="O3648" s="133">
        <v>0</v>
      </c>
      <c r="P3648" s="127" t="s">
        <v>1369</v>
      </c>
    </row>
    <row r="3649" spans="1:16" ht="63.75">
      <c r="A3649" s="127">
        <v>25</v>
      </c>
      <c r="B3649" s="127"/>
      <c r="C3649" s="128" t="s">
        <v>695</v>
      </c>
      <c r="D3649" s="122">
        <v>42958</v>
      </c>
      <c r="E3649" s="123" t="s">
        <v>8736</v>
      </c>
      <c r="F3649" s="123" t="s">
        <v>1413</v>
      </c>
      <c r="G3649" s="123">
        <v>14432236</v>
      </c>
      <c r="H3649" s="127"/>
      <c r="I3649" s="131" t="s">
        <v>8737</v>
      </c>
      <c r="J3649" s="127"/>
      <c r="K3649" s="127"/>
      <c r="L3649" s="127"/>
      <c r="M3649" s="127"/>
      <c r="N3649" s="133">
        <v>886623.3</v>
      </c>
      <c r="O3649" s="133">
        <v>0</v>
      </c>
      <c r="P3649" s="127" t="s">
        <v>1369</v>
      </c>
    </row>
    <row r="3650" spans="1:16" ht="63.75">
      <c r="A3650" s="127">
        <v>25</v>
      </c>
      <c r="B3650" s="127"/>
      <c r="C3650" s="128" t="s">
        <v>695</v>
      </c>
      <c r="D3650" s="122">
        <v>42958</v>
      </c>
      <c r="E3650" s="123" t="s">
        <v>8738</v>
      </c>
      <c r="F3650" s="123" t="s">
        <v>1413</v>
      </c>
      <c r="G3650" s="123">
        <v>14432164</v>
      </c>
      <c r="H3650" s="127"/>
      <c r="I3650" s="131" t="s">
        <v>8739</v>
      </c>
      <c r="J3650" s="127"/>
      <c r="K3650" s="127"/>
      <c r="L3650" s="127"/>
      <c r="M3650" s="127"/>
      <c r="N3650" s="133">
        <v>100000</v>
      </c>
      <c r="O3650" s="133">
        <v>0</v>
      </c>
      <c r="P3650" s="127" t="s">
        <v>1369</v>
      </c>
    </row>
    <row r="3651" spans="1:16" ht="63.75">
      <c r="A3651" s="127">
        <v>25</v>
      </c>
      <c r="B3651" s="127"/>
      <c r="C3651" s="128" t="s">
        <v>695</v>
      </c>
      <c r="D3651" s="122">
        <v>42958</v>
      </c>
      <c r="E3651" s="123" t="s">
        <v>8740</v>
      </c>
      <c r="F3651" s="123" t="s">
        <v>1413</v>
      </c>
      <c r="G3651" s="123">
        <v>14432153</v>
      </c>
      <c r="H3651" s="127"/>
      <c r="I3651" s="131" t="s">
        <v>8741</v>
      </c>
      <c r="J3651" s="127"/>
      <c r="K3651" s="127"/>
      <c r="L3651" s="127"/>
      <c r="M3651" s="127"/>
      <c r="N3651" s="133">
        <v>7207523.0700000003</v>
      </c>
      <c r="O3651" s="133">
        <v>0</v>
      </c>
      <c r="P3651" s="127" t="s">
        <v>1369</v>
      </c>
    </row>
    <row r="3652" spans="1:16" ht="63.75">
      <c r="A3652" s="127">
        <v>25</v>
      </c>
      <c r="B3652" s="127"/>
      <c r="C3652" s="128" t="s">
        <v>695</v>
      </c>
      <c r="D3652" s="122">
        <v>42958</v>
      </c>
      <c r="E3652" s="123" t="s">
        <v>8742</v>
      </c>
      <c r="F3652" s="123" t="s">
        <v>1413</v>
      </c>
      <c r="G3652" s="123">
        <v>14432028</v>
      </c>
      <c r="H3652" s="127"/>
      <c r="I3652" s="131" t="s">
        <v>8743</v>
      </c>
      <c r="J3652" s="127"/>
      <c r="K3652" s="127"/>
      <c r="L3652" s="127"/>
      <c r="M3652" s="127"/>
      <c r="N3652" s="133">
        <v>1937233.3</v>
      </c>
      <c r="O3652" s="133">
        <v>0</v>
      </c>
      <c r="P3652" s="127" t="s">
        <v>1369</v>
      </c>
    </row>
    <row r="3653" spans="1:16" ht="63.75">
      <c r="A3653" s="127">
        <v>25</v>
      </c>
      <c r="B3653" s="127"/>
      <c r="C3653" s="128" t="s">
        <v>695</v>
      </c>
      <c r="D3653" s="122">
        <v>42958</v>
      </c>
      <c r="E3653" s="123" t="s">
        <v>8744</v>
      </c>
      <c r="F3653" s="123" t="s">
        <v>1413</v>
      </c>
      <c r="G3653" s="123">
        <v>14431832</v>
      </c>
      <c r="H3653" s="127"/>
      <c r="I3653" s="131" t="s">
        <v>8745</v>
      </c>
      <c r="J3653" s="127"/>
      <c r="K3653" s="127"/>
      <c r="L3653" s="127"/>
      <c r="M3653" s="127"/>
      <c r="N3653" s="133">
        <v>1610199.35</v>
      </c>
      <c r="O3653" s="133">
        <v>0</v>
      </c>
      <c r="P3653" s="127" t="s">
        <v>1369</v>
      </c>
    </row>
    <row r="3654" spans="1:16" ht="63.75">
      <c r="A3654" s="127">
        <v>25</v>
      </c>
      <c r="B3654" s="127"/>
      <c r="C3654" s="128" t="s">
        <v>695</v>
      </c>
      <c r="D3654" s="122">
        <v>42958</v>
      </c>
      <c r="E3654" s="123" t="s">
        <v>8746</v>
      </c>
      <c r="F3654" s="123" t="s">
        <v>1413</v>
      </c>
      <c r="G3654" s="123">
        <v>14431174</v>
      </c>
      <c r="H3654" s="127"/>
      <c r="I3654" s="131" t="s">
        <v>8747</v>
      </c>
      <c r="J3654" s="127"/>
      <c r="K3654" s="127"/>
      <c r="L3654" s="127"/>
      <c r="M3654" s="127"/>
      <c r="N3654" s="133">
        <v>851220.16</v>
      </c>
      <c r="O3654" s="133">
        <v>0</v>
      </c>
      <c r="P3654" s="127" t="s">
        <v>1369</v>
      </c>
    </row>
    <row r="3655" spans="1:16" ht="63.75">
      <c r="A3655" s="127">
        <v>25</v>
      </c>
      <c r="B3655" s="127"/>
      <c r="C3655" s="128" t="s">
        <v>695</v>
      </c>
      <c r="D3655" s="122">
        <v>42958</v>
      </c>
      <c r="E3655" s="123" t="s">
        <v>8748</v>
      </c>
      <c r="F3655" s="123" t="s">
        <v>1413</v>
      </c>
      <c r="G3655" s="123">
        <v>14384901</v>
      </c>
      <c r="H3655" s="127"/>
      <c r="I3655" s="131" t="s">
        <v>8749</v>
      </c>
      <c r="J3655" s="127"/>
      <c r="K3655" s="127"/>
      <c r="L3655" s="127"/>
      <c r="M3655" s="127"/>
      <c r="N3655" s="133">
        <v>98484.32</v>
      </c>
      <c r="O3655" s="133">
        <v>0</v>
      </c>
      <c r="P3655" s="127" t="s">
        <v>1369</v>
      </c>
    </row>
    <row r="3656" spans="1:16" ht="63.75">
      <c r="A3656" s="127">
        <v>25</v>
      </c>
      <c r="B3656" s="127"/>
      <c r="C3656" s="128" t="s">
        <v>695</v>
      </c>
      <c r="D3656" s="122">
        <v>42958</v>
      </c>
      <c r="E3656" s="123" t="s">
        <v>8750</v>
      </c>
      <c r="F3656" s="123" t="s">
        <v>1413</v>
      </c>
      <c r="G3656" s="123">
        <v>14432258</v>
      </c>
      <c r="H3656" s="127"/>
      <c r="I3656" s="131" t="s">
        <v>8751</v>
      </c>
      <c r="J3656" s="127"/>
      <c r="K3656" s="127"/>
      <c r="L3656" s="127"/>
      <c r="M3656" s="127"/>
      <c r="N3656" s="133">
        <v>753549.28</v>
      </c>
      <c r="O3656" s="133">
        <v>0</v>
      </c>
      <c r="P3656" s="127" t="s">
        <v>1369</v>
      </c>
    </row>
    <row r="3657" spans="1:16" ht="63.75">
      <c r="A3657" s="127">
        <v>25</v>
      </c>
      <c r="B3657" s="127"/>
      <c r="C3657" s="128" t="s">
        <v>695</v>
      </c>
      <c r="D3657" s="122">
        <v>42958</v>
      </c>
      <c r="E3657" s="123" t="s">
        <v>8752</v>
      </c>
      <c r="F3657" s="123" t="s">
        <v>1413</v>
      </c>
      <c r="G3657" s="123">
        <v>14432257</v>
      </c>
      <c r="H3657" s="127"/>
      <c r="I3657" s="131" t="s">
        <v>8753</v>
      </c>
      <c r="J3657" s="127"/>
      <c r="K3657" s="127"/>
      <c r="L3657" s="127"/>
      <c r="M3657" s="127"/>
      <c r="N3657" s="133">
        <v>27033.8</v>
      </c>
      <c r="O3657" s="133">
        <v>0</v>
      </c>
      <c r="P3657" s="127" t="s">
        <v>1369</v>
      </c>
    </row>
    <row r="3658" spans="1:16" ht="63.75">
      <c r="A3658" s="127">
        <v>25</v>
      </c>
      <c r="B3658" s="127"/>
      <c r="C3658" s="128" t="s">
        <v>695</v>
      </c>
      <c r="D3658" s="122">
        <v>42958</v>
      </c>
      <c r="E3658" s="123" t="s">
        <v>8754</v>
      </c>
      <c r="F3658" s="123" t="s">
        <v>1413</v>
      </c>
      <c r="G3658" s="123">
        <v>14432255</v>
      </c>
      <c r="H3658" s="127"/>
      <c r="I3658" s="131" t="s">
        <v>8755</v>
      </c>
      <c r="J3658" s="127"/>
      <c r="K3658" s="127"/>
      <c r="L3658" s="127"/>
      <c r="M3658" s="127"/>
      <c r="N3658" s="133">
        <v>1215062.68</v>
      </c>
      <c r="O3658" s="133">
        <v>0</v>
      </c>
      <c r="P3658" s="127" t="s">
        <v>1369</v>
      </c>
    </row>
    <row r="3659" spans="1:16" ht="63.75">
      <c r="A3659" s="127">
        <v>25</v>
      </c>
      <c r="B3659" s="127"/>
      <c r="C3659" s="128" t="s">
        <v>695</v>
      </c>
      <c r="D3659" s="122">
        <v>42958</v>
      </c>
      <c r="E3659" s="123" t="s">
        <v>8756</v>
      </c>
      <c r="F3659" s="123" t="s">
        <v>1413</v>
      </c>
      <c r="G3659" s="123">
        <v>14432254</v>
      </c>
      <c r="H3659" s="127"/>
      <c r="I3659" s="131" t="s">
        <v>8757</v>
      </c>
      <c r="J3659" s="127"/>
      <c r="K3659" s="127"/>
      <c r="L3659" s="127"/>
      <c r="M3659" s="127"/>
      <c r="N3659" s="133">
        <v>142232.98000000001</v>
      </c>
      <c r="O3659" s="133">
        <v>0</v>
      </c>
      <c r="P3659" s="127" t="s">
        <v>1369</v>
      </c>
    </row>
    <row r="3660" spans="1:16" ht="63.75">
      <c r="A3660" s="127">
        <v>25</v>
      </c>
      <c r="B3660" s="127"/>
      <c r="C3660" s="128" t="s">
        <v>695</v>
      </c>
      <c r="D3660" s="122">
        <v>42958</v>
      </c>
      <c r="E3660" s="123" t="s">
        <v>8758</v>
      </c>
      <c r="F3660" s="123" t="s">
        <v>1413</v>
      </c>
      <c r="G3660" s="123">
        <v>14432252</v>
      </c>
      <c r="H3660" s="127"/>
      <c r="I3660" s="131" t="s">
        <v>8759</v>
      </c>
      <c r="J3660" s="127"/>
      <c r="K3660" s="127"/>
      <c r="L3660" s="127"/>
      <c r="M3660" s="127"/>
      <c r="N3660" s="133">
        <v>659666.56999999995</v>
      </c>
      <c r="O3660" s="133">
        <v>0</v>
      </c>
      <c r="P3660" s="127" t="s">
        <v>1369</v>
      </c>
    </row>
    <row r="3661" spans="1:16" ht="63.75">
      <c r="A3661" s="127">
        <v>25</v>
      </c>
      <c r="B3661" s="127"/>
      <c r="C3661" s="128" t="s">
        <v>695</v>
      </c>
      <c r="D3661" s="122">
        <v>42958</v>
      </c>
      <c r="E3661" s="123" t="s">
        <v>8760</v>
      </c>
      <c r="F3661" s="123" t="s">
        <v>1413</v>
      </c>
      <c r="G3661" s="123">
        <v>14432251</v>
      </c>
      <c r="H3661" s="127"/>
      <c r="I3661" s="131" t="s">
        <v>8761</v>
      </c>
      <c r="J3661" s="127"/>
      <c r="K3661" s="127"/>
      <c r="L3661" s="127"/>
      <c r="M3661" s="127"/>
      <c r="N3661" s="133">
        <v>911138.25</v>
      </c>
      <c r="O3661" s="133">
        <v>0</v>
      </c>
      <c r="P3661" s="127" t="s">
        <v>1369</v>
      </c>
    </row>
    <row r="3662" spans="1:16" ht="63.75">
      <c r="A3662" s="127">
        <v>25</v>
      </c>
      <c r="B3662" s="127"/>
      <c r="C3662" s="128" t="s">
        <v>695</v>
      </c>
      <c r="D3662" s="122">
        <v>42958</v>
      </c>
      <c r="E3662" s="123" t="s">
        <v>8762</v>
      </c>
      <c r="F3662" s="123" t="s">
        <v>1413</v>
      </c>
      <c r="G3662" s="123">
        <v>14432250</v>
      </c>
      <c r="H3662" s="127"/>
      <c r="I3662" s="131" t="s">
        <v>8763</v>
      </c>
      <c r="J3662" s="127"/>
      <c r="K3662" s="127"/>
      <c r="L3662" s="127"/>
      <c r="M3662" s="127"/>
      <c r="N3662" s="133">
        <v>1842088.62</v>
      </c>
      <c r="O3662" s="133">
        <v>0</v>
      </c>
      <c r="P3662" s="127" t="s">
        <v>1369</v>
      </c>
    </row>
    <row r="3663" spans="1:16" ht="63.75">
      <c r="A3663" s="127">
        <v>25</v>
      </c>
      <c r="B3663" s="127"/>
      <c r="C3663" s="128" t="s">
        <v>695</v>
      </c>
      <c r="D3663" s="122">
        <v>42958</v>
      </c>
      <c r="E3663" s="123" t="s">
        <v>8764</v>
      </c>
      <c r="F3663" s="123" t="s">
        <v>1413</v>
      </c>
      <c r="G3663" s="123">
        <v>14432249</v>
      </c>
      <c r="H3663" s="127"/>
      <c r="I3663" s="131" t="s">
        <v>8765</v>
      </c>
      <c r="J3663" s="127"/>
      <c r="K3663" s="127"/>
      <c r="L3663" s="127"/>
      <c r="M3663" s="127"/>
      <c r="N3663" s="133">
        <v>113978.18</v>
      </c>
      <c r="O3663" s="133">
        <v>0</v>
      </c>
      <c r="P3663" s="127" t="s">
        <v>1369</v>
      </c>
    </row>
    <row r="3664" spans="1:16" ht="63.75">
      <c r="A3664" s="127">
        <v>25</v>
      </c>
      <c r="B3664" s="127"/>
      <c r="C3664" s="128" t="s">
        <v>695</v>
      </c>
      <c r="D3664" s="122">
        <v>42958</v>
      </c>
      <c r="E3664" s="123" t="s">
        <v>8766</v>
      </c>
      <c r="F3664" s="123" t="s">
        <v>1413</v>
      </c>
      <c r="G3664" s="123">
        <v>14432233</v>
      </c>
      <c r="H3664" s="127"/>
      <c r="I3664" s="131" t="s">
        <v>8767</v>
      </c>
      <c r="J3664" s="127"/>
      <c r="K3664" s="127"/>
      <c r="L3664" s="127"/>
      <c r="M3664" s="127"/>
      <c r="N3664" s="133">
        <v>451071.65</v>
      </c>
      <c r="O3664" s="133">
        <v>0</v>
      </c>
      <c r="P3664" s="127" t="s">
        <v>1369</v>
      </c>
    </row>
    <row r="3665" spans="1:16" ht="63.75">
      <c r="A3665" s="127">
        <v>25</v>
      </c>
      <c r="B3665" s="127"/>
      <c r="C3665" s="128" t="s">
        <v>695</v>
      </c>
      <c r="D3665" s="122">
        <v>42958</v>
      </c>
      <c r="E3665" s="123" t="s">
        <v>8768</v>
      </c>
      <c r="F3665" s="123" t="s">
        <v>1413</v>
      </c>
      <c r="G3665" s="123">
        <v>14431992</v>
      </c>
      <c r="H3665" s="127"/>
      <c r="I3665" s="131" t="s">
        <v>8769</v>
      </c>
      <c r="J3665" s="127"/>
      <c r="K3665" s="127"/>
      <c r="L3665" s="127"/>
      <c r="M3665" s="127"/>
      <c r="N3665" s="133">
        <v>152845.79999999999</v>
      </c>
      <c r="O3665" s="133">
        <v>0</v>
      </c>
      <c r="P3665" s="127" t="s">
        <v>1369</v>
      </c>
    </row>
    <row r="3666" spans="1:16" ht="63.75">
      <c r="A3666" s="127">
        <v>25</v>
      </c>
      <c r="B3666" s="127"/>
      <c r="C3666" s="128" t="s">
        <v>695</v>
      </c>
      <c r="D3666" s="122">
        <v>42958</v>
      </c>
      <c r="E3666" s="123" t="s">
        <v>8770</v>
      </c>
      <c r="F3666" s="123" t="s">
        <v>1413</v>
      </c>
      <c r="G3666" s="123">
        <v>14430792</v>
      </c>
      <c r="H3666" s="127"/>
      <c r="I3666" s="131" t="s">
        <v>8771</v>
      </c>
      <c r="J3666" s="127"/>
      <c r="K3666" s="127"/>
      <c r="L3666" s="127"/>
      <c r="M3666" s="127"/>
      <c r="N3666" s="133">
        <v>32957.47</v>
      </c>
      <c r="O3666" s="133">
        <v>0</v>
      </c>
      <c r="P3666" s="127" t="s">
        <v>1369</v>
      </c>
    </row>
    <row r="3667" spans="1:16" ht="38.25">
      <c r="A3667" s="127">
        <v>117</v>
      </c>
      <c r="B3667" s="127"/>
      <c r="C3667" s="128" t="s">
        <v>723</v>
      </c>
      <c r="D3667" s="122">
        <v>42958</v>
      </c>
      <c r="E3667" s="123" t="s">
        <v>8772</v>
      </c>
      <c r="F3667" s="123" t="s">
        <v>11</v>
      </c>
      <c r="G3667" s="123">
        <v>895416</v>
      </c>
      <c r="H3667" s="127"/>
      <c r="I3667" s="131" t="s">
        <v>8773</v>
      </c>
      <c r="J3667" s="127"/>
      <c r="K3667" s="127"/>
      <c r="L3667" s="127"/>
      <c r="M3667" s="127"/>
      <c r="N3667" s="133">
        <v>50</v>
      </c>
      <c r="O3667" s="133">
        <v>0</v>
      </c>
      <c r="P3667" s="127" t="s">
        <v>1369</v>
      </c>
    </row>
    <row r="3668" spans="1:16" ht="51">
      <c r="A3668" s="127">
        <v>378</v>
      </c>
      <c r="B3668" s="127"/>
      <c r="C3668" s="128" t="s">
        <v>1280</v>
      </c>
      <c r="D3668" s="122">
        <v>42958</v>
      </c>
      <c r="E3668" s="123" t="s">
        <v>8774</v>
      </c>
      <c r="F3668" s="123" t="s">
        <v>11</v>
      </c>
      <c r="G3668" s="123">
        <v>895467</v>
      </c>
      <c r="H3668" s="127"/>
      <c r="I3668" s="131" t="s">
        <v>8775</v>
      </c>
      <c r="J3668" s="127"/>
      <c r="K3668" s="127"/>
      <c r="L3668" s="127"/>
      <c r="M3668" s="127"/>
      <c r="N3668" s="133">
        <v>50</v>
      </c>
      <c r="O3668" s="133">
        <v>0</v>
      </c>
      <c r="P3668" s="127" t="s">
        <v>1369</v>
      </c>
    </row>
    <row r="3669" spans="1:16" ht="89.25">
      <c r="A3669" s="127">
        <v>197</v>
      </c>
      <c r="B3669" s="127"/>
      <c r="C3669" s="128" t="s">
        <v>755</v>
      </c>
      <c r="D3669" s="122">
        <v>42958</v>
      </c>
      <c r="E3669" s="123" t="s">
        <v>8776</v>
      </c>
      <c r="F3669" s="123" t="s">
        <v>1263</v>
      </c>
      <c r="G3669" s="123">
        <v>2896</v>
      </c>
      <c r="H3669" s="127"/>
      <c r="I3669" s="131" t="s">
        <v>8777</v>
      </c>
      <c r="J3669" s="127"/>
      <c r="K3669" s="127"/>
      <c r="L3669" s="127"/>
      <c r="M3669" s="127"/>
      <c r="N3669" s="133">
        <v>3421.12</v>
      </c>
      <c r="O3669" s="133">
        <v>0</v>
      </c>
      <c r="P3669" s="127" t="s">
        <v>1369</v>
      </c>
    </row>
    <row r="3670" spans="1:16" ht="76.5">
      <c r="A3670" s="127">
        <v>197</v>
      </c>
      <c r="B3670" s="127"/>
      <c r="C3670" s="128" t="s">
        <v>755</v>
      </c>
      <c r="D3670" s="122">
        <v>42958</v>
      </c>
      <c r="E3670" s="123" t="s">
        <v>8778</v>
      </c>
      <c r="F3670" s="123" t="s">
        <v>15</v>
      </c>
      <c r="G3670" s="123">
        <v>2896</v>
      </c>
      <c r="H3670" s="127"/>
      <c r="I3670" s="131" t="s">
        <v>8779</v>
      </c>
      <c r="J3670" s="127"/>
      <c r="K3670" s="127"/>
      <c r="L3670" s="127"/>
      <c r="M3670" s="127"/>
      <c r="N3670" s="133">
        <v>475.8</v>
      </c>
      <c r="O3670" s="133">
        <v>0</v>
      </c>
      <c r="P3670" s="127" t="s">
        <v>1369</v>
      </c>
    </row>
    <row r="3671" spans="1:16" ht="51">
      <c r="A3671" s="127">
        <v>513</v>
      </c>
      <c r="B3671" s="127"/>
      <c r="C3671" s="128" t="s">
        <v>201</v>
      </c>
      <c r="D3671" s="122">
        <v>42958</v>
      </c>
      <c r="E3671" s="123" t="s">
        <v>8780</v>
      </c>
      <c r="F3671" s="123" t="s">
        <v>15</v>
      </c>
      <c r="G3671" s="123">
        <v>516197</v>
      </c>
      <c r="H3671" s="127"/>
      <c r="I3671" s="131" t="s">
        <v>4230</v>
      </c>
      <c r="J3671" s="127"/>
      <c r="K3671" s="127"/>
      <c r="L3671" s="127"/>
      <c r="M3671" s="127"/>
      <c r="N3671" s="133">
        <v>50</v>
      </c>
      <c r="O3671" s="133">
        <v>0</v>
      </c>
      <c r="P3671" s="127" t="s">
        <v>1369</v>
      </c>
    </row>
    <row r="3672" spans="1:16" ht="51">
      <c r="A3672" s="127">
        <v>513</v>
      </c>
      <c r="B3672" s="127"/>
      <c r="C3672" s="128" t="s">
        <v>201</v>
      </c>
      <c r="D3672" s="122">
        <v>42958</v>
      </c>
      <c r="E3672" s="123" t="s">
        <v>8781</v>
      </c>
      <c r="F3672" s="123" t="s">
        <v>15</v>
      </c>
      <c r="G3672" s="123">
        <v>516203</v>
      </c>
      <c r="H3672" s="127"/>
      <c r="I3672" s="131" t="s">
        <v>8782</v>
      </c>
      <c r="J3672" s="127"/>
      <c r="K3672" s="127"/>
      <c r="L3672" s="127"/>
      <c r="M3672" s="127"/>
      <c r="N3672" s="133">
        <v>50</v>
      </c>
      <c r="O3672" s="133">
        <v>0</v>
      </c>
      <c r="P3672" s="127" t="s">
        <v>1369</v>
      </c>
    </row>
    <row r="3673" spans="1:16" ht="76.5">
      <c r="A3673" s="127">
        <v>129</v>
      </c>
      <c r="B3673" s="127"/>
      <c r="C3673" s="128" t="s">
        <v>727</v>
      </c>
      <c r="D3673" s="122">
        <v>42958</v>
      </c>
      <c r="E3673" s="123" t="s">
        <v>8783</v>
      </c>
      <c r="F3673" s="123" t="s">
        <v>15</v>
      </c>
      <c r="G3673" s="123">
        <v>2904</v>
      </c>
      <c r="H3673" s="127"/>
      <c r="I3673" s="131" t="s">
        <v>8784</v>
      </c>
      <c r="J3673" s="127"/>
      <c r="K3673" s="127"/>
      <c r="L3673" s="127"/>
      <c r="M3673" s="127"/>
      <c r="N3673" s="133">
        <v>378.25</v>
      </c>
      <c r="O3673" s="133">
        <v>0</v>
      </c>
      <c r="P3673" s="127" t="s">
        <v>1369</v>
      </c>
    </row>
    <row r="3674" spans="1:16" ht="76.5">
      <c r="A3674" s="127">
        <v>129</v>
      </c>
      <c r="B3674" s="127"/>
      <c r="C3674" s="128" t="s">
        <v>727</v>
      </c>
      <c r="D3674" s="122">
        <v>42958</v>
      </c>
      <c r="E3674" s="123" t="s">
        <v>8785</v>
      </c>
      <c r="F3674" s="123" t="s">
        <v>15</v>
      </c>
      <c r="G3674" s="123">
        <v>2900</v>
      </c>
      <c r="H3674" s="127"/>
      <c r="I3674" s="131" t="s">
        <v>8786</v>
      </c>
      <c r="J3674" s="127"/>
      <c r="K3674" s="127"/>
      <c r="L3674" s="127"/>
      <c r="M3674" s="127"/>
      <c r="N3674" s="133">
        <v>411.59</v>
      </c>
      <c r="O3674" s="133">
        <v>0</v>
      </c>
      <c r="P3674" s="127" t="s">
        <v>1369</v>
      </c>
    </row>
    <row r="3675" spans="1:16" ht="51">
      <c r="A3675" s="127">
        <v>513</v>
      </c>
      <c r="B3675" s="127"/>
      <c r="C3675" s="128" t="s">
        <v>201</v>
      </c>
      <c r="D3675" s="122">
        <v>42958</v>
      </c>
      <c r="E3675" s="123" t="s">
        <v>8787</v>
      </c>
      <c r="F3675" s="123" t="s">
        <v>15</v>
      </c>
      <c r="G3675" s="123">
        <v>516841</v>
      </c>
      <c r="H3675" s="127"/>
      <c r="I3675" s="131" t="s">
        <v>8788</v>
      </c>
      <c r="J3675" s="127"/>
      <c r="K3675" s="127"/>
      <c r="L3675" s="127"/>
      <c r="M3675" s="127"/>
      <c r="N3675" s="133">
        <v>50</v>
      </c>
      <c r="O3675" s="133">
        <v>0</v>
      </c>
      <c r="P3675" s="127" t="s">
        <v>1369</v>
      </c>
    </row>
    <row r="3676" spans="1:16" ht="51">
      <c r="A3676" s="127">
        <v>513</v>
      </c>
      <c r="B3676" s="127"/>
      <c r="C3676" s="128" t="s">
        <v>201</v>
      </c>
      <c r="D3676" s="122">
        <v>42958</v>
      </c>
      <c r="E3676" s="123" t="s">
        <v>8789</v>
      </c>
      <c r="F3676" s="123" t="s">
        <v>15</v>
      </c>
      <c r="G3676" s="123">
        <v>516847</v>
      </c>
      <c r="H3676" s="127"/>
      <c r="I3676" s="131" t="s">
        <v>1980</v>
      </c>
      <c r="J3676" s="127"/>
      <c r="K3676" s="127"/>
      <c r="L3676" s="127"/>
      <c r="M3676" s="127"/>
      <c r="N3676" s="133">
        <v>50</v>
      </c>
      <c r="O3676" s="133">
        <v>0</v>
      </c>
      <c r="P3676" s="127" t="s">
        <v>1369</v>
      </c>
    </row>
    <row r="3677" spans="1:16" ht="51">
      <c r="A3677" s="127">
        <v>513</v>
      </c>
      <c r="B3677" s="127"/>
      <c r="C3677" s="128" t="s">
        <v>201</v>
      </c>
      <c r="D3677" s="122">
        <v>42958</v>
      </c>
      <c r="E3677" s="123" t="s">
        <v>8790</v>
      </c>
      <c r="F3677" s="123" t="s">
        <v>15</v>
      </c>
      <c r="G3677" s="123">
        <v>516851</v>
      </c>
      <c r="H3677" s="127"/>
      <c r="I3677" s="131" t="s">
        <v>8791</v>
      </c>
      <c r="J3677" s="127"/>
      <c r="K3677" s="127"/>
      <c r="L3677" s="127"/>
      <c r="M3677" s="127"/>
      <c r="N3677" s="133">
        <v>50</v>
      </c>
      <c r="O3677" s="133">
        <v>0</v>
      </c>
      <c r="P3677" s="127" t="s">
        <v>1369</v>
      </c>
    </row>
    <row r="3678" spans="1:16" ht="63.75">
      <c r="A3678" s="127">
        <v>572</v>
      </c>
      <c r="B3678" s="127"/>
      <c r="C3678" s="128" t="s">
        <v>849</v>
      </c>
      <c r="D3678" s="122">
        <v>42958</v>
      </c>
      <c r="E3678" s="123" t="s">
        <v>8792</v>
      </c>
      <c r="F3678" s="123" t="s">
        <v>1413</v>
      </c>
      <c r="G3678" s="123">
        <v>14431994</v>
      </c>
      <c r="H3678" s="127"/>
      <c r="I3678" s="131" t="s">
        <v>8793</v>
      </c>
      <c r="J3678" s="127"/>
      <c r="K3678" s="127"/>
      <c r="L3678" s="127"/>
      <c r="M3678" s="127"/>
      <c r="N3678" s="133">
        <v>4500</v>
      </c>
      <c r="O3678" s="133">
        <v>0</v>
      </c>
      <c r="P3678" s="127" t="s">
        <v>1369</v>
      </c>
    </row>
    <row r="3679" spans="1:16" ht="51">
      <c r="A3679" s="127">
        <v>513</v>
      </c>
      <c r="B3679" s="127"/>
      <c r="C3679" s="128" t="s">
        <v>201</v>
      </c>
      <c r="D3679" s="122">
        <v>42958</v>
      </c>
      <c r="E3679" s="123" t="s">
        <v>8794</v>
      </c>
      <c r="F3679" s="123" t="s">
        <v>1413</v>
      </c>
      <c r="G3679" s="123">
        <v>14431485</v>
      </c>
      <c r="H3679" s="127"/>
      <c r="I3679" s="131" t="s">
        <v>8795</v>
      </c>
      <c r="J3679" s="127"/>
      <c r="K3679" s="127"/>
      <c r="L3679" s="127"/>
      <c r="M3679" s="127"/>
      <c r="N3679" s="133">
        <v>265842.12</v>
      </c>
      <c r="O3679" s="133">
        <v>0</v>
      </c>
      <c r="P3679" s="127" t="s">
        <v>1369</v>
      </c>
    </row>
    <row r="3680" spans="1:16" ht="51">
      <c r="A3680" s="127">
        <v>513</v>
      </c>
      <c r="B3680" s="127"/>
      <c r="C3680" s="128" t="s">
        <v>201</v>
      </c>
      <c r="D3680" s="122">
        <v>42958</v>
      </c>
      <c r="E3680" s="123" t="s">
        <v>8796</v>
      </c>
      <c r="F3680" s="123" t="s">
        <v>1413</v>
      </c>
      <c r="G3680" s="123">
        <v>14430968</v>
      </c>
      <c r="H3680" s="127"/>
      <c r="I3680" s="131" t="s">
        <v>8797</v>
      </c>
      <c r="J3680" s="127"/>
      <c r="K3680" s="127"/>
      <c r="L3680" s="127"/>
      <c r="M3680" s="127"/>
      <c r="N3680" s="133">
        <v>834.5</v>
      </c>
      <c r="O3680" s="133">
        <v>0</v>
      </c>
      <c r="P3680" s="127" t="s">
        <v>1369</v>
      </c>
    </row>
    <row r="3681" spans="1:16" ht="51">
      <c r="A3681" s="127">
        <v>513</v>
      </c>
      <c r="B3681" s="127"/>
      <c r="C3681" s="128" t="s">
        <v>201</v>
      </c>
      <c r="D3681" s="122">
        <v>42958</v>
      </c>
      <c r="E3681" s="123" t="s">
        <v>8798</v>
      </c>
      <c r="F3681" s="123" t="s">
        <v>1413</v>
      </c>
      <c r="G3681" s="123">
        <v>14431593</v>
      </c>
      <c r="H3681" s="127"/>
      <c r="I3681" s="131" t="s">
        <v>8799</v>
      </c>
      <c r="J3681" s="127"/>
      <c r="K3681" s="127"/>
      <c r="L3681" s="127"/>
      <c r="M3681" s="127"/>
      <c r="N3681" s="133">
        <v>38947.800000000003</v>
      </c>
      <c r="O3681" s="133">
        <v>0</v>
      </c>
      <c r="P3681" s="127" t="s">
        <v>1369</v>
      </c>
    </row>
    <row r="3682" spans="1:16" ht="63.75">
      <c r="A3682" s="127" t="s">
        <v>620</v>
      </c>
      <c r="B3682" s="127"/>
      <c r="C3682" s="128" t="s">
        <v>714</v>
      </c>
      <c r="D3682" s="122">
        <v>42958</v>
      </c>
      <c r="E3682" s="123" t="s">
        <v>8800</v>
      </c>
      <c r="F3682" s="123" t="s">
        <v>1413</v>
      </c>
      <c r="G3682" s="123">
        <v>14446888</v>
      </c>
      <c r="H3682" s="127"/>
      <c r="I3682" s="131" t="s">
        <v>8801</v>
      </c>
      <c r="J3682" s="127"/>
      <c r="K3682" s="127"/>
      <c r="L3682" s="127"/>
      <c r="M3682" s="127"/>
      <c r="N3682" s="133">
        <v>0.6</v>
      </c>
      <c r="O3682" s="133">
        <v>0</v>
      </c>
      <c r="P3682" s="127" t="s">
        <v>1369</v>
      </c>
    </row>
    <row r="3683" spans="1:16" ht="76.5">
      <c r="A3683" s="127" t="s">
        <v>621</v>
      </c>
      <c r="B3683" s="127"/>
      <c r="C3683" s="128" t="s">
        <v>715</v>
      </c>
      <c r="D3683" s="122">
        <v>42961</v>
      </c>
      <c r="E3683" s="123" t="s">
        <v>8802</v>
      </c>
      <c r="F3683" s="123" t="s">
        <v>6</v>
      </c>
      <c r="G3683" s="123">
        <v>872611</v>
      </c>
      <c r="H3683" s="127"/>
      <c r="I3683" s="131" t="s">
        <v>8803</v>
      </c>
      <c r="J3683" s="127"/>
      <c r="K3683" s="127"/>
      <c r="L3683" s="127"/>
      <c r="M3683" s="127"/>
      <c r="N3683" s="133">
        <v>0</v>
      </c>
      <c r="O3683" s="133">
        <v>270000</v>
      </c>
      <c r="P3683" s="127" t="s">
        <v>1369</v>
      </c>
    </row>
    <row r="3684" spans="1:16" ht="76.5">
      <c r="A3684" s="127">
        <v>25</v>
      </c>
      <c r="B3684" s="127"/>
      <c r="C3684" s="128" t="s">
        <v>695</v>
      </c>
      <c r="D3684" s="122">
        <v>42961</v>
      </c>
      <c r="E3684" s="123" t="s">
        <v>8804</v>
      </c>
      <c r="F3684" s="123" t="s">
        <v>6</v>
      </c>
      <c r="G3684" s="123">
        <v>872791</v>
      </c>
      <c r="H3684" s="127"/>
      <c r="I3684" s="131" t="s">
        <v>8805</v>
      </c>
      <c r="J3684" s="127"/>
      <c r="K3684" s="127"/>
      <c r="L3684" s="127"/>
      <c r="M3684" s="127"/>
      <c r="N3684" s="133">
        <v>0</v>
      </c>
      <c r="O3684" s="133">
        <v>275278</v>
      </c>
      <c r="P3684" s="127" t="s">
        <v>1369</v>
      </c>
    </row>
    <row r="3685" spans="1:16" ht="63.75">
      <c r="A3685" s="127">
        <v>25</v>
      </c>
      <c r="B3685" s="127"/>
      <c r="C3685" s="128" t="s">
        <v>695</v>
      </c>
      <c r="D3685" s="122">
        <v>42961</v>
      </c>
      <c r="E3685" s="123" t="s">
        <v>8806</v>
      </c>
      <c r="F3685" s="123" t="s">
        <v>1413</v>
      </c>
      <c r="G3685" s="123">
        <v>14447633</v>
      </c>
      <c r="H3685" s="127"/>
      <c r="I3685" s="131" t="s">
        <v>8807</v>
      </c>
      <c r="J3685" s="127"/>
      <c r="K3685" s="127"/>
      <c r="L3685" s="127"/>
      <c r="M3685" s="127"/>
      <c r="N3685" s="133">
        <v>34842.980000000003</v>
      </c>
      <c r="O3685" s="133">
        <v>0</v>
      </c>
      <c r="P3685" s="127" t="s">
        <v>1369</v>
      </c>
    </row>
    <row r="3686" spans="1:16" ht="63.75">
      <c r="A3686" s="127">
        <v>25</v>
      </c>
      <c r="B3686" s="127"/>
      <c r="C3686" s="128" t="s">
        <v>695</v>
      </c>
      <c r="D3686" s="122">
        <v>42961</v>
      </c>
      <c r="E3686" s="123" t="s">
        <v>8808</v>
      </c>
      <c r="F3686" s="123" t="s">
        <v>1413</v>
      </c>
      <c r="G3686" s="123">
        <v>14447632</v>
      </c>
      <c r="H3686" s="127"/>
      <c r="I3686" s="131" t="s">
        <v>8809</v>
      </c>
      <c r="J3686" s="127"/>
      <c r="K3686" s="127"/>
      <c r="L3686" s="127"/>
      <c r="M3686" s="127"/>
      <c r="N3686" s="133">
        <v>482586.99</v>
      </c>
      <c r="O3686" s="133">
        <v>0</v>
      </c>
      <c r="P3686" s="127" t="s">
        <v>1369</v>
      </c>
    </row>
    <row r="3687" spans="1:16" ht="63.75">
      <c r="A3687" s="127">
        <v>25</v>
      </c>
      <c r="B3687" s="127"/>
      <c r="C3687" s="128" t="s">
        <v>695</v>
      </c>
      <c r="D3687" s="122">
        <v>42961</v>
      </c>
      <c r="E3687" s="123" t="s">
        <v>8810</v>
      </c>
      <c r="F3687" s="123" t="s">
        <v>1413</v>
      </c>
      <c r="G3687" s="123">
        <v>14447631</v>
      </c>
      <c r="H3687" s="127"/>
      <c r="I3687" s="131" t="s">
        <v>8811</v>
      </c>
      <c r="J3687" s="127"/>
      <c r="K3687" s="127"/>
      <c r="L3687" s="127"/>
      <c r="M3687" s="127"/>
      <c r="N3687" s="133">
        <v>462158.54</v>
      </c>
      <c r="O3687" s="133">
        <v>0</v>
      </c>
      <c r="P3687" s="127" t="s">
        <v>1369</v>
      </c>
    </row>
    <row r="3688" spans="1:16" ht="63.75">
      <c r="A3688" s="127">
        <v>25</v>
      </c>
      <c r="B3688" s="127"/>
      <c r="C3688" s="128" t="s">
        <v>695</v>
      </c>
      <c r="D3688" s="122">
        <v>42961</v>
      </c>
      <c r="E3688" s="123" t="s">
        <v>8812</v>
      </c>
      <c r="F3688" s="123" t="s">
        <v>1413</v>
      </c>
      <c r="G3688" s="123">
        <v>14447630</v>
      </c>
      <c r="H3688" s="127"/>
      <c r="I3688" s="131" t="s">
        <v>8813</v>
      </c>
      <c r="J3688" s="127"/>
      <c r="K3688" s="127"/>
      <c r="L3688" s="127"/>
      <c r="M3688" s="127"/>
      <c r="N3688" s="133">
        <v>417547.08</v>
      </c>
      <c r="O3688" s="133">
        <v>0</v>
      </c>
      <c r="P3688" s="127" t="s">
        <v>1369</v>
      </c>
    </row>
    <row r="3689" spans="1:16" ht="63.75">
      <c r="A3689" s="127">
        <v>25</v>
      </c>
      <c r="B3689" s="127"/>
      <c r="C3689" s="128" t="s">
        <v>695</v>
      </c>
      <c r="D3689" s="122">
        <v>42961</v>
      </c>
      <c r="E3689" s="123" t="s">
        <v>8814</v>
      </c>
      <c r="F3689" s="123" t="s">
        <v>1413</v>
      </c>
      <c r="G3689" s="123">
        <v>14447629</v>
      </c>
      <c r="H3689" s="127"/>
      <c r="I3689" s="131" t="s">
        <v>8815</v>
      </c>
      <c r="J3689" s="127"/>
      <c r="K3689" s="127"/>
      <c r="L3689" s="127"/>
      <c r="M3689" s="127"/>
      <c r="N3689" s="133">
        <v>728525.18</v>
      </c>
      <c r="O3689" s="133">
        <v>0</v>
      </c>
      <c r="P3689" s="127" t="s">
        <v>1369</v>
      </c>
    </row>
    <row r="3690" spans="1:16" ht="63.75">
      <c r="A3690" s="127">
        <v>25</v>
      </c>
      <c r="B3690" s="127"/>
      <c r="C3690" s="128" t="s">
        <v>695</v>
      </c>
      <c r="D3690" s="122">
        <v>42961</v>
      </c>
      <c r="E3690" s="123" t="s">
        <v>8816</v>
      </c>
      <c r="F3690" s="123" t="s">
        <v>1413</v>
      </c>
      <c r="G3690" s="123">
        <v>14447628</v>
      </c>
      <c r="H3690" s="127"/>
      <c r="I3690" s="131" t="s">
        <v>8817</v>
      </c>
      <c r="J3690" s="127"/>
      <c r="K3690" s="127"/>
      <c r="L3690" s="127"/>
      <c r="M3690" s="127"/>
      <c r="N3690" s="133">
        <v>3083457.01</v>
      </c>
      <c r="O3690" s="133">
        <v>0</v>
      </c>
      <c r="P3690" s="127" t="s">
        <v>1369</v>
      </c>
    </row>
    <row r="3691" spans="1:16" ht="63.75">
      <c r="A3691" s="127">
        <v>25</v>
      </c>
      <c r="B3691" s="127"/>
      <c r="C3691" s="128" t="s">
        <v>695</v>
      </c>
      <c r="D3691" s="122">
        <v>42961</v>
      </c>
      <c r="E3691" s="123" t="s">
        <v>8818</v>
      </c>
      <c r="F3691" s="123" t="s">
        <v>1413</v>
      </c>
      <c r="G3691" s="123">
        <v>14447627</v>
      </c>
      <c r="H3691" s="127"/>
      <c r="I3691" s="131" t="s">
        <v>8819</v>
      </c>
      <c r="J3691" s="127"/>
      <c r="K3691" s="127"/>
      <c r="L3691" s="127"/>
      <c r="M3691" s="127"/>
      <c r="N3691" s="133">
        <v>1044167.37</v>
      </c>
      <c r="O3691" s="133">
        <v>0</v>
      </c>
      <c r="P3691" s="127" t="s">
        <v>1369</v>
      </c>
    </row>
    <row r="3692" spans="1:16" ht="63.75">
      <c r="A3692" s="127">
        <v>25</v>
      </c>
      <c r="B3692" s="127"/>
      <c r="C3692" s="128" t="s">
        <v>695</v>
      </c>
      <c r="D3692" s="122">
        <v>42961</v>
      </c>
      <c r="E3692" s="123" t="s">
        <v>8820</v>
      </c>
      <c r="F3692" s="123" t="s">
        <v>1413</v>
      </c>
      <c r="G3692" s="123">
        <v>14447626</v>
      </c>
      <c r="H3692" s="127"/>
      <c r="I3692" s="131" t="s">
        <v>8821</v>
      </c>
      <c r="J3692" s="127"/>
      <c r="K3692" s="127"/>
      <c r="L3692" s="127"/>
      <c r="M3692" s="127"/>
      <c r="N3692" s="133">
        <v>11443.81</v>
      </c>
      <c r="O3692" s="133">
        <v>0</v>
      </c>
      <c r="P3692" s="127" t="s">
        <v>1369</v>
      </c>
    </row>
    <row r="3693" spans="1:16" ht="63.75">
      <c r="A3693" s="127">
        <v>25</v>
      </c>
      <c r="B3693" s="127"/>
      <c r="C3693" s="128" t="s">
        <v>695</v>
      </c>
      <c r="D3693" s="122">
        <v>42961</v>
      </c>
      <c r="E3693" s="123" t="s">
        <v>8822</v>
      </c>
      <c r="F3693" s="123" t="s">
        <v>1413</v>
      </c>
      <c r="G3693" s="123">
        <v>14447625</v>
      </c>
      <c r="H3693" s="127"/>
      <c r="I3693" s="131" t="s">
        <v>8823</v>
      </c>
      <c r="J3693" s="127"/>
      <c r="K3693" s="127"/>
      <c r="L3693" s="127"/>
      <c r="M3693" s="127"/>
      <c r="N3693" s="133">
        <v>27153.040000000001</v>
      </c>
      <c r="O3693" s="133">
        <v>0</v>
      </c>
      <c r="P3693" s="127" t="s">
        <v>1369</v>
      </c>
    </row>
    <row r="3694" spans="1:16" ht="63.75">
      <c r="A3694" s="127">
        <v>25</v>
      </c>
      <c r="B3694" s="127"/>
      <c r="C3694" s="128" t="s">
        <v>695</v>
      </c>
      <c r="D3694" s="122">
        <v>42961</v>
      </c>
      <c r="E3694" s="123" t="s">
        <v>8824</v>
      </c>
      <c r="F3694" s="123" t="s">
        <v>1413</v>
      </c>
      <c r="G3694" s="123">
        <v>14447624</v>
      </c>
      <c r="H3694" s="127"/>
      <c r="I3694" s="131" t="s">
        <v>8825</v>
      </c>
      <c r="J3694" s="127"/>
      <c r="K3694" s="127"/>
      <c r="L3694" s="127"/>
      <c r="M3694" s="127"/>
      <c r="N3694" s="133">
        <v>476623.79</v>
      </c>
      <c r="O3694" s="133">
        <v>0</v>
      </c>
      <c r="P3694" s="127" t="s">
        <v>1369</v>
      </c>
    </row>
    <row r="3695" spans="1:16" ht="63.75">
      <c r="A3695" s="127">
        <v>25</v>
      </c>
      <c r="B3695" s="127"/>
      <c r="C3695" s="128" t="s">
        <v>695</v>
      </c>
      <c r="D3695" s="122">
        <v>42961</v>
      </c>
      <c r="E3695" s="123" t="s">
        <v>8826</v>
      </c>
      <c r="F3695" s="123" t="s">
        <v>1413</v>
      </c>
      <c r="G3695" s="123">
        <v>14447622</v>
      </c>
      <c r="H3695" s="127"/>
      <c r="I3695" s="131" t="s">
        <v>8827</v>
      </c>
      <c r="J3695" s="127"/>
      <c r="K3695" s="127"/>
      <c r="L3695" s="127"/>
      <c r="M3695" s="127"/>
      <c r="N3695" s="133">
        <v>191278.39</v>
      </c>
      <c r="O3695" s="133">
        <v>0</v>
      </c>
      <c r="P3695" s="127" t="s">
        <v>1369</v>
      </c>
    </row>
    <row r="3696" spans="1:16" ht="63.75">
      <c r="A3696" s="127">
        <v>25</v>
      </c>
      <c r="B3696" s="127"/>
      <c r="C3696" s="128" t="s">
        <v>695</v>
      </c>
      <c r="D3696" s="122">
        <v>42961</v>
      </c>
      <c r="E3696" s="123" t="s">
        <v>8828</v>
      </c>
      <c r="F3696" s="123" t="s">
        <v>1413</v>
      </c>
      <c r="G3696" s="123">
        <v>14447621</v>
      </c>
      <c r="H3696" s="127"/>
      <c r="I3696" s="131" t="s">
        <v>8829</v>
      </c>
      <c r="J3696" s="127"/>
      <c r="K3696" s="127"/>
      <c r="L3696" s="127"/>
      <c r="M3696" s="127"/>
      <c r="N3696" s="133">
        <v>153237.28</v>
      </c>
      <c r="O3696" s="133">
        <v>0</v>
      </c>
      <c r="P3696" s="127" t="s">
        <v>1369</v>
      </c>
    </row>
    <row r="3697" spans="1:16" ht="63.75">
      <c r="A3697" s="127">
        <v>25</v>
      </c>
      <c r="B3697" s="127"/>
      <c r="C3697" s="128" t="s">
        <v>695</v>
      </c>
      <c r="D3697" s="122">
        <v>42961</v>
      </c>
      <c r="E3697" s="123" t="s">
        <v>8830</v>
      </c>
      <c r="F3697" s="123" t="s">
        <v>1413</v>
      </c>
      <c r="G3697" s="123">
        <v>14447620</v>
      </c>
      <c r="H3697" s="127"/>
      <c r="I3697" s="131" t="s">
        <v>8831</v>
      </c>
      <c r="J3697" s="127"/>
      <c r="K3697" s="127"/>
      <c r="L3697" s="127"/>
      <c r="M3697" s="127"/>
      <c r="N3697" s="133">
        <v>40209.26</v>
      </c>
      <c r="O3697" s="133">
        <v>0</v>
      </c>
      <c r="P3697" s="127" t="s">
        <v>1369</v>
      </c>
    </row>
    <row r="3698" spans="1:16" ht="63.75">
      <c r="A3698" s="127">
        <v>25</v>
      </c>
      <c r="B3698" s="127"/>
      <c r="C3698" s="128" t="s">
        <v>695</v>
      </c>
      <c r="D3698" s="122">
        <v>42961</v>
      </c>
      <c r="E3698" s="123" t="s">
        <v>8832</v>
      </c>
      <c r="F3698" s="123" t="s">
        <v>1413</v>
      </c>
      <c r="G3698" s="123">
        <v>14447619</v>
      </c>
      <c r="H3698" s="127"/>
      <c r="I3698" s="131" t="s">
        <v>8833</v>
      </c>
      <c r="J3698" s="127"/>
      <c r="K3698" s="127"/>
      <c r="L3698" s="127"/>
      <c r="M3698" s="127"/>
      <c r="N3698" s="133">
        <v>406023.01</v>
      </c>
      <c r="O3698" s="133">
        <v>0</v>
      </c>
      <c r="P3698" s="127" t="s">
        <v>1369</v>
      </c>
    </row>
    <row r="3699" spans="1:16" ht="63.75">
      <c r="A3699" s="127">
        <v>25</v>
      </c>
      <c r="B3699" s="127"/>
      <c r="C3699" s="128" t="s">
        <v>695</v>
      </c>
      <c r="D3699" s="122">
        <v>42961</v>
      </c>
      <c r="E3699" s="123" t="s">
        <v>8834</v>
      </c>
      <c r="F3699" s="123" t="s">
        <v>1413</v>
      </c>
      <c r="G3699" s="123">
        <v>14432248</v>
      </c>
      <c r="H3699" s="127"/>
      <c r="I3699" s="131" t="s">
        <v>8835</v>
      </c>
      <c r="J3699" s="127"/>
      <c r="K3699" s="127"/>
      <c r="L3699" s="127"/>
      <c r="M3699" s="127"/>
      <c r="N3699" s="133">
        <v>1237914.3899999999</v>
      </c>
      <c r="O3699" s="133">
        <v>0</v>
      </c>
      <c r="P3699" s="127" t="s">
        <v>1369</v>
      </c>
    </row>
    <row r="3700" spans="1:16" ht="63.75">
      <c r="A3700" s="127">
        <v>25</v>
      </c>
      <c r="B3700" s="127"/>
      <c r="C3700" s="128" t="s">
        <v>695</v>
      </c>
      <c r="D3700" s="122">
        <v>42961</v>
      </c>
      <c r="E3700" s="123" t="s">
        <v>8836</v>
      </c>
      <c r="F3700" s="123" t="s">
        <v>1413</v>
      </c>
      <c r="G3700" s="123">
        <v>14431207</v>
      </c>
      <c r="H3700" s="127"/>
      <c r="I3700" s="131" t="s">
        <v>8837</v>
      </c>
      <c r="J3700" s="127"/>
      <c r="K3700" s="127"/>
      <c r="L3700" s="127"/>
      <c r="M3700" s="127"/>
      <c r="N3700" s="133">
        <v>94300.24</v>
      </c>
      <c r="O3700" s="133">
        <v>0</v>
      </c>
      <c r="P3700" s="127" t="s">
        <v>1369</v>
      </c>
    </row>
    <row r="3701" spans="1:16" ht="63.75">
      <c r="A3701" s="127">
        <v>25</v>
      </c>
      <c r="B3701" s="127"/>
      <c r="C3701" s="128" t="s">
        <v>695</v>
      </c>
      <c r="D3701" s="122">
        <v>42961</v>
      </c>
      <c r="E3701" s="123" t="s">
        <v>8838</v>
      </c>
      <c r="F3701" s="123" t="s">
        <v>1413</v>
      </c>
      <c r="G3701" s="123">
        <v>14447637</v>
      </c>
      <c r="H3701" s="127"/>
      <c r="I3701" s="131" t="s">
        <v>8839</v>
      </c>
      <c r="J3701" s="127"/>
      <c r="K3701" s="127"/>
      <c r="L3701" s="127"/>
      <c r="M3701" s="127"/>
      <c r="N3701" s="133">
        <v>1029693.6</v>
      </c>
      <c r="O3701" s="133">
        <v>0</v>
      </c>
      <c r="P3701" s="127" t="s">
        <v>1369</v>
      </c>
    </row>
    <row r="3702" spans="1:16" ht="63.75">
      <c r="A3702" s="127">
        <v>25</v>
      </c>
      <c r="B3702" s="127"/>
      <c r="C3702" s="128" t="s">
        <v>695</v>
      </c>
      <c r="D3702" s="122">
        <v>42961</v>
      </c>
      <c r="E3702" s="123" t="s">
        <v>8840</v>
      </c>
      <c r="F3702" s="123" t="s">
        <v>1413</v>
      </c>
      <c r="G3702" s="123">
        <v>14447638</v>
      </c>
      <c r="H3702" s="127"/>
      <c r="I3702" s="131" t="s">
        <v>8841</v>
      </c>
      <c r="J3702" s="127"/>
      <c r="K3702" s="127"/>
      <c r="L3702" s="127"/>
      <c r="M3702" s="127"/>
      <c r="N3702" s="133">
        <v>386982.64</v>
      </c>
      <c r="O3702" s="133">
        <v>0</v>
      </c>
      <c r="P3702" s="127" t="s">
        <v>1369</v>
      </c>
    </row>
    <row r="3703" spans="1:16" ht="63.75">
      <c r="A3703" s="127">
        <v>25</v>
      </c>
      <c r="B3703" s="127"/>
      <c r="C3703" s="128" t="s">
        <v>695</v>
      </c>
      <c r="D3703" s="122">
        <v>42961</v>
      </c>
      <c r="E3703" s="123" t="s">
        <v>8842</v>
      </c>
      <c r="F3703" s="123" t="s">
        <v>1413</v>
      </c>
      <c r="G3703" s="123">
        <v>14447639</v>
      </c>
      <c r="H3703" s="127"/>
      <c r="I3703" s="131" t="s">
        <v>8843</v>
      </c>
      <c r="J3703" s="127"/>
      <c r="K3703" s="127"/>
      <c r="L3703" s="127"/>
      <c r="M3703" s="127"/>
      <c r="N3703" s="133">
        <v>1550609.19</v>
      </c>
      <c r="O3703" s="133">
        <v>0</v>
      </c>
      <c r="P3703" s="127" t="s">
        <v>1369</v>
      </c>
    </row>
    <row r="3704" spans="1:16" ht="63.75">
      <c r="A3704" s="127">
        <v>25</v>
      </c>
      <c r="B3704" s="127"/>
      <c r="C3704" s="128" t="s">
        <v>695</v>
      </c>
      <c r="D3704" s="122">
        <v>42961</v>
      </c>
      <c r="E3704" s="123" t="s">
        <v>8844</v>
      </c>
      <c r="F3704" s="123" t="s">
        <v>1413</v>
      </c>
      <c r="G3704" s="123">
        <v>14447640</v>
      </c>
      <c r="H3704" s="127"/>
      <c r="I3704" s="131" t="s">
        <v>8845</v>
      </c>
      <c r="J3704" s="127"/>
      <c r="K3704" s="127"/>
      <c r="L3704" s="127"/>
      <c r="M3704" s="127"/>
      <c r="N3704" s="133">
        <v>399693.05</v>
      </c>
      <c r="O3704" s="133">
        <v>0</v>
      </c>
      <c r="P3704" s="127" t="s">
        <v>1369</v>
      </c>
    </row>
    <row r="3705" spans="1:16" ht="51">
      <c r="A3705" s="127">
        <v>513</v>
      </c>
      <c r="B3705" s="127"/>
      <c r="C3705" s="128" t="s">
        <v>201</v>
      </c>
      <c r="D3705" s="122">
        <v>42961</v>
      </c>
      <c r="E3705" s="123" t="s">
        <v>8846</v>
      </c>
      <c r="F3705" s="123" t="s">
        <v>15</v>
      </c>
      <c r="G3705" s="123">
        <v>517300</v>
      </c>
      <c r="H3705" s="127"/>
      <c r="I3705" s="131" t="s">
        <v>8847</v>
      </c>
      <c r="J3705" s="127"/>
      <c r="K3705" s="127"/>
      <c r="L3705" s="127"/>
      <c r="M3705" s="127"/>
      <c r="N3705" s="133">
        <v>50</v>
      </c>
      <c r="O3705" s="133">
        <v>0</v>
      </c>
      <c r="P3705" s="127" t="s">
        <v>1369</v>
      </c>
    </row>
    <row r="3706" spans="1:16" ht="51">
      <c r="A3706" s="127">
        <v>513</v>
      </c>
      <c r="B3706" s="127"/>
      <c r="C3706" s="128" t="s">
        <v>201</v>
      </c>
      <c r="D3706" s="122">
        <v>42961</v>
      </c>
      <c r="E3706" s="123" t="s">
        <v>8848</v>
      </c>
      <c r="F3706" s="123" t="s">
        <v>15</v>
      </c>
      <c r="G3706" s="123">
        <v>517302</v>
      </c>
      <c r="H3706" s="127"/>
      <c r="I3706" s="131" t="s">
        <v>5735</v>
      </c>
      <c r="J3706" s="127"/>
      <c r="K3706" s="127"/>
      <c r="L3706" s="127"/>
      <c r="M3706" s="127"/>
      <c r="N3706" s="133">
        <v>50</v>
      </c>
      <c r="O3706" s="133">
        <v>0</v>
      </c>
      <c r="P3706" s="127" t="s">
        <v>1369</v>
      </c>
    </row>
    <row r="3707" spans="1:16" ht="63.75">
      <c r="A3707" s="127">
        <v>513</v>
      </c>
      <c r="B3707" s="127"/>
      <c r="C3707" s="128" t="s">
        <v>201</v>
      </c>
      <c r="D3707" s="122">
        <v>42961</v>
      </c>
      <c r="E3707" s="123" t="s">
        <v>8849</v>
      </c>
      <c r="F3707" s="123" t="s">
        <v>15</v>
      </c>
      <c r="G3707" s="123">
        <v>518102</v>
      </c>
      <c r="H3707" s="127"/>
      <c r="I3707" s="131" t="s">
        <v>8850</v>
      </c>
      <c r="J3707" s="127"/>
      <c r="K3707" s="127"/>
      <c r="L3707" s="127"/>
      <c r="M3707" s="127"/>
      <c r="N3707" s="133">
        <v>50</v>
      </c>
      <c r="O3707" s="133">
        <v>0</v>
      </c>
      <c r="P3707" s="127" t="s">
        <v>1369</v>
      </c>
    </row>
    <row r="3708" spans="1:16" ht="63.75">
      <c r="A3708" s="127">
        <v>25</v>
      </c>
      <c r="B3708" s="127"/>
      <c r="C3708" s="128" t="s">
        <v>695</v>
      </c>
      <c r="D3708" s="122">
        <v>42961</v>
      </c>
      <c r="E3708" s="123" t="s">
        <v>8851</v>
      </c>
      <c r="F3708" s="123" t="s">
        <v>1413</v>
      </c>
      <c r="G3708" s="123">
        <v>14446979</v>
      </c>
      <c r="H3708" s="127"/>
      <c r="I3708" s="131" t="s">
        <v>8852</v>
      </c>
      <c r="J3708" s="127"/>
      <c r="K3708" s="127"/>
      <c r="L3708" s="127"/>
      <c r="M3708" s="127"/>
      <c r="N3708" s="133">
        <v>65548.289999999994</v>
      </c>
      <c r="O3708" s="133">
        <v>0</v>
      </c>
      <c r="P3708" s="127" t="s">
        <v>1369</v>
      </c>
    </row>
    <row r="3709" spans="1:16" ht="63.75">
      <c r="A3709" s="127">
        <v>25</v>
      </c>
      <c r="B3709" s="127"/>
      <c r="C3709" s="128" t="s">
        <v>695</v>
      </c>
      <c r="D3709" s="122">
        <v>42961</v>
      </c>
      <c r="E3709" s="123" t="s">
        <v>8853</v>
      </c>
      <c r="F3709" s="123" t="s">
        <v>1413</v>
      </c>
      <c r="G3709" s="123">
        <v>14446970</v>
      </c>
      <c r="H3709" s="127"/>
      <c r="I3709" s="131" t="s">
        <v>8854</v>
      </c>
      <c r="J3709" s="127"/>
      <c r="K3709" s="127"/>
      <c r="L3709" s="127"/>
      <c r="M3709" s="127"/>
      <c r="N3709" s="133">
        <v>47459.040000000001</v>
      </c>
      <c r="O3709" s="133">
        <v>0</v>
      </c>
      <c r="P3709" s="127" t="s">
        <v>1369</v>
      </c>
    </row>
    <row r="3710" spans="1:16" ht="63.75">
      <c r="A3710" s="127">
        <v>25</v>
      </c>
      <c r="B3710" s="127"/>
      <c r="C3710" s="128" t="s">
        <v>695</v>
      </c>
      <c r="D3710" s="122">
        <v>42961</v>
      </c>
      <c r="E3710" s="123" t="s">
        <v>8855</v>
      </c>
      <c r="F3710" s="123" t="s">
        <v>1413</v>
      </c>
      <c r="G3710" s="123">
        <v>14446967</v>
      </c>
      <c r="H3710" s="127"/>
      <c r="I3710" s="131" t="s">
        <v>8856</v>
      </c>
      <c r="J3710" s="127"/>
      <c r="K3710" s="127"/>
      <c r="L3710" s="127"/>
      <c r="M3710" s="127"/>
      <c r="N3710" s="133">
        <v>1784798.43</v>
      </c>
      <c r="O3710" s="133">
        <v>0</v>
      </c>
      <c r="P3710" s="127" t="s">
        <v>1369</v>
      </c>
    </row>
    <row r="3711" spans="1:16" ht="63.75">
      <c r="A3711" s="127">
        <v>25</v>
      </c>
      <c r="B3711" s="127"/>
      <c r="C3711" s="128" t="s">
        <v>695</v>
      </c>
      <c r="D3711" s="122">
        <v>42961</v>
      </c>
      <c r="E3711" s="123" t="s">
        <v>8857</v>
      </c>
      <c r="F3711" s="123" t="s">
        <v>1413</v>
      </c>
      <c r="G3711" s="123">
        <v>14446966</v>
      </c>
      <c r="H3711" s="127"/>
      <c r="I3711" s="131" t="s">
        <v>8858</v>
      </c>
      <c r="J3711" s="127"/>
      <c r="K3711" s="127"/>
      <c r="L3711" s="127"/>
      <c r="M3711" s="127"/>
      <c r="N3711" s="133">
        <v>476772.62</v>
      </c>
      <c r="O3711" s="133">
        <v>0</v>
      </c>
      <c r="P3711" s="127" t="s">
        <v>1369</v>
      </c>
    </row>
    <row r="3712" spans="1:16" ht="63.75">
      <c r="A3712" s="127">
        <v>25</v>
      </c>
      <c r="B3712" s="127"/>
      <c r="C3712" s="128" t="s">
        <v>695</v>
      </c>
      <c r="D3712" s="122">
        <v>42961</v>
      </c>
      <c r="E3712" s="123" t="s">
        <v>8859</v>
      </c>
      <c r="F3712" s="123" t="s">
        <v>1413</v>
      </c>
      <c r="G3712" s="123">
        <v>14446961</v>
      </c>
      <c r="H3712" s="127"/>
      <c r="I3712" s="131" t="s">
        <v>8860</v>
      </c>
      <c r="J3712" s="127"/>
      <c r="K3712" s="127"/>
      <c r="L3712" s="127"/>
      <c r="M3712" s="127"/>
      <c r="N3712" s="133">
        <v>40209.26</v>
      </c>
      <c r="O3712" s="133">
        <v>0</v>
      </c>
      <c r="P3712" s="127" t="s">
        <v>1369</v>
      </c>
    </row>
    <row r="3713" spans="1:16" ht="63.75">
      <c r="A3713" s="127">
        <v>25</v>
      </c>
      <c r="B3713" s="127"/>
      <c r="C3713" s="128" t="s">
        <v>695</v>
      </c>
      <c r="D3713" s="122">
        <v>42961</v>
      </c>
      <c r="E3713" s="123" t="s">
        <v>8861</v>
      </c>
      <c r="F3713" s="123" t="s">
        <v>1413</v>
      </c>
      <c r="G3713" s="123">
        <v>14446960</v>
      </c>
      <c r="H3713" s="127"/>
      <c r="I3713" s="131" t="s">
        <v>8862</v>
      </c>
      <c r="J3713" s="127"/>
      <c r="K3713" s="127"/>
      <c r="L3713" s="127"/>
      <c r="M3713" s="127"/>
      <c r="N3713" s="133">
        <v>1502254.41</v>
      </c>
      <c r="O3713" s="133">
        <v>0</v>
      </c>
      <c r="P3713" s="127" t="s">
        <v>1369</v>
      </c>
    </row>
    <row r="3714" spans="1:16" ht="63.75">
      <c r="A3714" s="127">
        <v>25</v>
      </c>
      <c r="B3714" s="127"/>
      <c r="C3714" s="128" t="s">
        <v>695</v>
      </c>
      <c r="D3714" s="122">
        <v>42961</v>
      </c>
      <c r="E3714" s="123" t="s">
        <v>8863</v>
      </c>
      <c r="F3714" s="123" t="s">
        <v>1413</v>
      </c>
      <c r="G3714" s="123">
        <v>14446943</v>
      </c>
      <c r="H3714" s="127"/>
      <c r="I3714" s="131" t="s">
        <v>8864</v>
      </c>
      <c r="J3714" s="127"/>
      <c r="K3714" s="127"/>
      <c r="L3714" s="127"/>
      <c r="M3714" s="127"/>
      <c r="N3714" s="133">
        <v>16952.88</v>
      </c>
      <c r="O3714" s="133">
        <v>0</v>
      </c>
      <c r="P3714" s="127" t="s">
        <v>1369</v>
      </c>
    </row>
    <row r="3715" spans="1:16" ht="63.75">
      <c r="A3715" s="127">
        <v>25</v>
      </c>
      <c r="B3715" s="127"/>
      <c r="C3715" s="128" t="s">
        <v>695</v>
      </c>
      <c r="D3715" s="122">
        <v>42961</v>
      </c>
      <c r="E3715" s="123" t="s">
        <v>8865</v>
      </c>
      <c r="F3715" s="123" t="s">
        <v>1413</v>
      </c>
      <c r="G3715" s="123">
        <v>14446917</v>
      </c>
      <c r="H3715" s="127"/>
      <c r="I3715" s="131" t="s">
        <v>8866</v>
      </c>
      <c r="J3715" s="127"/>
      <c r="K3715" s="127"/>
      <c r="L3715" s="127"/>
      <c r="M3715" s="127"/>
      <c r="N3715" s="133">
        <v>76896.350000000006</v>
      </c>
      <c r="O3715" s="133">
        <v>0</v>
      </c>
      <c r="P3715" s="127" t="s">
        <v>1369</v>
      </c>
    </row>
    <row r="3716" spans="1:16" ht="63.75">
      <c r="A3716" s="127">
        <v>25</v>
      </c>
      <c r="B3716" s="127"/>
      <c r="C3716" s="128" t="s">
        <v>695</v>
      </c>
      <c r="D3716" s="122">
        <v>42961</v>
      </c>
      <c r="E3716" s="123" t="s">
        <v>8867</v>
      </c>
      <c r="F3716" s="123" t="s">
        <v>1413</v>
      </c>
      <c r="G3716" s="123">
        <v>14446848</v>
      </c>
      <c r="H3716" s="127"/>
      <c r="I3716" s="131" t="s">
        <v>8868</v>
      </c>
      <c r="J3716" s="127"/>
      <c r="K3716" s="127"/>
      <c r="L3716" s="127"/>
      <c r="M3716" s="127"/>
      <c r="N3716" s="133">
        <v>80039.38</v>
      </c>
      <c r="O3716" s="133">
        <v>0</v>
      </c>
      <c r="P3716" s="127" t="s">
        <v>1369</v>
      </c>
    </row>
    <row r="3717" spans="1:16" ht="63.75">
      <c r="A3717" s="127">
        <v>25</v>
      </c>
      <c r="B3717" s="127"/>
      <c r="C3717" s="128" t="s">
        <v>695</v>
      </c>
      <c r="D3717" s="122">
        <v>42961</v>
      </c>
      <c r="E3717" s="123" t="s">
        <v>8869</v>
      </c>
      <c r="F3717" s="123" t="s">
        <v>1413</v>
      </c>
      <c r="G3717" s="123">
        <v>14446837</v>
      </c>
      <c r="H3717" s="127"/>
      <c r="I3717" s="131" t="s">
        <v>8870</v>
      </c>
      <c r="J3717" s="127"/>
      <c r="K3717" s="127"/>
      <c r="L3717" s="127"/>
      <c r="M3717" s="127"/>
      <c r="N3717" s="133">
        <v>23991.38</v>
      </c>
      <c r="O3717" s="133">
        <v>0</v>
      </c>
      <c r="P3717" s="127" t="s">
        <v>1369</v>
      </c>
    </row>
    <row r="3718" spans="1:16" ht="63.75">
      <c r="A3718" s="127">
        <v>25</v>
      </c>
      <c r="B3718" s="127"/>
      <c r="C3718" s="128" t="s">
        <v>695</v>
      </c>
      <c r="D3718" s="122">
        <v>42961</v>
      </c>
      <c r="E3718" s="123" t="s">
        <v>8871</v>
      </c>
      <c r="F3718" s="123" t="s">
        <v>1413</v>
      </c>
      <c r="G3718" s="123">
        <v>14446835</v>
      </c>
      <c r="H3718" s="127"/>
      <c r="I3718" s="131" t="s">
        <v>8872</v>
      </c>
      <c r="J3718" s="127"/>
      <c r="K3718" s="127"/>
      <c r="L3718" s="127"/>
      <c r="M3718" s="127"/>
      <c r="N3718" s="133">
        <v>234640.84</v>
      </c>
      <c r="O3718" s="133">
        <v>0</v>
      </c>
      <c r="P3718" s="127" t="s">
        <v>1369</v>
      </c>
    </row>
    <row r="3719" spans="1:16" ht="63.75">
      <c r="A3719" s="127">
        <v>25</v>
      </c>
      <c r="B3719" s="127"/>
      <c r="C3719" s="128" t="s">
        <v>695</v>
      </c>
      <c r="D3719" s="122">
        <v>42961</v>
      </c>
      <c r="E3719" s="123" t="s">
        <v>8873</v>
      </c>
      <c r="F3719" s="123" t="s">
        <v>1413</v>
      </c>
      <c r="G3719" s="123">
        <v>14446805</v>
      </c>
      <c r="H3719" s="127"/>
      <c r="I3719" s="131" t="s">
        <v>8874</v>
      </c>
      <c r="J3719" s="127"/>
      <c r="K3719" s="127"/>
      <c r="L3719" s="127"/>
      <c r="M3719" s="127"/>
      <c r="N3719" s="133">
        <v>52554.5</v>
      </c>
      <c r="O3719" s="133">
        <v>0</v>
      </c>
      <c r="P3719" s="127" t="s">
        <v>1369</v>
      </c>
    </row>
    <row r="3720" spans="1:16" ht="63.75">
      <c r="A3720" s="127">
        <v>25</v>
      </c>
      <c r="B3720" s="127"/>
      <c r="C3720" s="128" t="s">
        <v>695</v>
      </c>
      <c r="D3720" s="122">
        <v>42961</v>
      </c>
      <c r="E3720" s="123" t="s">
        <v>8875</v>
      </c>
      <c r="F3720" s="123" t="s">
        <v>1413</v>
      </c>
      <c r="G3720" s="123">
        <v>14446693</v>
      </c>
      <c r="H3720" s="127"/>
      <c r="I3720" s="131" t="s">
        <v>8876</v>
      </c>
      <c r="J3720" s="127"/>
      <c r="K3720" s="127"/>
      <c r="L3720" s="127"/>
      <c r="M3720" s="127"/>
      <c r="N3720" s="133">
        <v>347854.16</v>
      </c>
      <c r="O3720" s="133">
        <v>0</v>
      </c>
      <c r="P3720" s="127" t="s">
        <v>1369</v>
      </c>
    </row>
    <row r="3721" spans="1:16" ht="63.75">
      <c r="A3721" s="127">
        <v>25</v>
      </c>
      <c r="B3721" s="127"/>
      <c r="C3721" s="128" t="s">
        <v>695</v>
      </c>
      <c r="D3721" s="122">
        <v>42961</v>
      </c>
      <c r="E3721" s="123" t="s">
        <v>8877</v>
      </c>
      <c r="F3721" s="123" t="s">
        <v>1413</v>
      </c>
      <c r="G3721" s="123">
        <v>14446965</v>
      </c>
      <c r="H3721" s="127"/>
      <c r="I3721" s="131" t="s">
        <v>8878</v>
      </c>
      <c r="J3721" s="127"/>
      <c r="K3721" s="127"/>
      <c r="L3721" s="127"/>
      <c r="M3721" s="127"/>
      <c r="N3721" s="133">
        <v>750730.61</v>
      </c>
      <c r="O3721" s="133">
        <v>0</v>
      </c>
      <c r="P3721" s="127" t="s">
        <v>1369</v>
      </c>
    </row>
    <row r="3722" spans="1:16" ht="63.75">
      <c r="A3722" s="127">
        <v>25</v>
      </c>
      <c r="B3722" s="127"/>
      <c r="C3722" s="128" t="s">
        <v>695</v>
      </c>
      <c r="D3722" s="122">
        <v>42961</v>
      </c>
      <c r="E3722" s="123" t="s">
        <v>8879</v>
      </c>
      <c r="F3722" s="123" t="s">
        <v>1413</v>
      </c>
      <c r="G3722" s="123">
        <v>14446971</v>
      </c>
      <c r="H3722" s="127"/>
      <c r="I3722" s="131" t="s">
        <v>8880</v>
      </c>
      <c r="J3722" s="127"/>
      <c r="K3722" s="127"/>
      <c r="L3722" s="127"/>
      <c r="M3722" s="127"/>
      <c r="N3722" s="133">
        <v>19033.62</v>
      </c>
      <c r="O3722" s="133">
        <v>0</v>
      </c>
      <c r="P3722" s="127" t="s">
        <v>1369</v>
      </c>
    </row>
    <row r="3723" spans="1:16" ht="63.75">
      <c r="A3723" s="127">
        <v>25</v>
      </c>
      <c r="B3723" s="127"/>
      <c r="C3723" s="128" t="s">
        <v>695</v>
      </c>
      <c r="D3723" s="122">
        <v>42961</v>
      </c>
      <c r="E3723" s="123" t="s">
        <v>8881</v>
      </c>
      <c r="F3723" s="123" t="s">
        <v>1413</v>
      </c>
      <c r="G3723" s="123">
        <v>14447074</v>
      </c>
      <c r="H3723" s="127"/>
      <c r="I3723" s="131" t="s">
        <v>8882</v>
      </c>
      <c r="J3723" s="127"/>
      <c r="K3723" s="127"/>
      <c r="L3723" s="127"/>
      <c r="M3723" s="127"/>
      <c r="N3723" s="133">
        <v>50921.06</v>
      </c>
      <c r="O3723" s="133">
        <v>0</v>
      </c>
      <c r="P3723" s="127" t="s">
        <v>1369</v>
      </c>
    </row>
    <row r="3724" spans="1:16" ht="63.75">
      <c r="A3724" s="127">
        <v>25</v>
      </c>
      <c r="B3724" s="127"/>
      <c r="C3724" s="128" t="s">
        <v>695</v>
      </c>
      <c r="D3724" s="122">
        <v>42961</v>
      </c>
      <c r="E3724" s="123" t="s">
        <v>8883</v>
      </c>
      <c r="F3724" s="123" t="s">
        <v>1413</v>
      </c>
      <c r="G3724" s="123">
        <v>14447093</v>
      </c>
      <c r="H3724" s="127"/>
      <c r="I3724" s="131" t="s">
        <v>8884</v>
      </c>
      <c r="J3724" s="127"/>
      <c r="K3724" s="127"/>
      <c r="L3724" s="127"/>
      <c r="M3724" s="127"/>
      <c r="N3724" s="133">
        <v>598621.44999999995</v>
      </c>
      <c r="O3724" s="133">
        <v>0</v>
      </c>
      <c r="P3724" s="127" t="s">
        <v>1369</v>
      </c>
    </row>
    <row r="3725" spans="1:16" ht="63.75">
      <c r="A3725" s="127">
        <v>25</v>
      </c>
      <c r="B3725" s="127"/>
      <c r="C3725" s="128" t="s">
        <v>695</v>
      </c>
      <c r="D3725" s="122">
        <v>42961</v>
      </c>
      <c r="E3725" s="123" t="s">
        <v>8885</v>
      </c>
      <c r="F3725" s="123" t="s">
        <v>1413</v>
      </c>
      <c r="G3725" s="123">
        <v>14447098</v>
      </c>
      <c r="H3725" s="127"/>
      <c r="I3725" s="131" t="s">
        <v>8886</v>
      </c>
      <c r="J3725" s="127"/>
      <c r="K3725" s="127"/>
      <c r="L3725" s="127"/>
      <c r="M3725" s="127"/>
      <c r="N3725" s="133">
        <v>130623.54</v>
      </c>
      <c r="O3725" s="133">
        <v>0</v>
      </c>
      <c r="P3725" s="127" t="s">
        <v>1369</v>
      </c>
    </row>
    <row r="3726" spans="1:16" ht="63.75">
      <c r="A3726" s="127">
        <v>25</v>
      </c>
      <c r="B3726" s="127"/>
      <c r="C3726" s="128" t="s">
        <v>695</v>
      </c>
      <c r="D3726" s="122">
        <v>42961</v>
      </c>
      <c r="E3726" s="123" t="s">
        <v>8887</v>
      </c>
      <c r="F3726" s="123" t="s">
        <v>1413</v>
      </c>
      <c r="G3726" s="123">
        <v>14447618</v>
      </c>
      <c r="H3726" s="127"/>
      <c r="I3726" s="131" t="s">
        <v>8888</v>
      </c>
      <c r="J3726" s="127"/>
      <c r="K3726" s="127"/>
      <c r="L3726" s="127"/>
      <c r="M3726" s="127"/>
      <c r="N3726" s="133">
        <v>33182.26</v>
      </c>
      <c r="O3726" s="133">
        <v>0</v>
      </c>
      <c r="P3726" s="127" t="s">
        <v>1369</v>
      </c>
    </row>
    <row r="3727" spans="1:16" ht="63.75">
      <c r="A3727" s="127">
        <v>25</v>
      </c>
      <c r="B3727" s="127"/>
      <c r="C3727" s="128" t="s">
        <v>695</v>
      </c>
      <c r="D3727" s="122">
        <v>42961</v>
      </c>
      <c r="E3727" s="123" t="s">
        <v>8889</v>
      </c>
      <c r="F3727" s="123" t="s">
        <v>1413</v>
      </c>
      <c r="G3727" s="123">
        <v>14447617</v>
      </c>
      <c r="H3727" s="127"/>
      <c r="I3727" s="131" t="s">
        <v>8890</v>
      </c>
      <c r="J3727" s="127"/>
      <c r="K3727" s="127"/>
      <c r="L3727" s="127"/>
      <c r="M3727" s="127"/>
      <c r="N3727" s="133">
        <v>300693.13</v>
      </c>
      <c r="O3727" s="133">
        <v>0</v>
      </c>
      <c r="P3727" s="127" t="s">
        <v>1369</v>
      </c>
    </row>
    <row r="3728" spans="1:16" ht="63.75">
      <c r="A3728" s="127">
        <v>25</v>
      </c>
      <c r="B3728" s="127"/>
      <c r="C3728" s="128" t="s">
        <v>695</v>
      </c>
      <c r="D3728" s="122">
        <v>42961</v>
      </c>
      <c r="E3728" s="123" t="s">
        <v>8891</v>
      </c>
      <c r="F3728" s="123" t="s">
        <v>1413</v>
      </c>
      <c r="G3728" s="123">
        <v>14447616</v>
      </c>
      <c r="H3728" s="127"/>
      <c r="I3728" s="131" t="s">
        <v>8892</v>
      </c>
      <c r="J3728" s="127"/>
      <c r="K3728" s="127"/>
      <c r="L3728" s="127"/>
      <c r="M3728" s="127"/>
      <c r="N3728" s="133">
        <v>766123.29</v>
      </c>
      <c r="O3728" s="133">
        <v>0</v>
      </c>
      <c r="P3728" s="127" t="s">
        <v>1369</v>
      </c>
    </row>
    <row r="3729" spans="1:16" ht="76.5">
      <c r="A3729" s="127" t="s">
        <v>621</v>
      </c>
      <c r="B3729" s="127"/>
      <c r="C3729" s="128" t="s">
        <v>715</v>
      </c>
      <c r="D3729" s="122">
        <v>42962</v>
      </c>
      <c r="E3729" s="123" t="s">
        <v>8893</v>
      </c>
      <c r="F3729" s="123" t="s">
        <v>6</v>
      </c>
      <c r="G3729" s="123">
        <v>873270</v>
      </c>
      <c r="H3729" s="127"/>
      <c r="I3729" s="131" t="s">
        <v>8894</v>
      </c>
      <c r="J3729" s="127"/>
      <c r="K3729" s="127"/>
      <c r="L3729" s="127"/>
      <c r="M3729" s="127"/>
      <c r="N3729" s="133">
        <v>0</v>
      </c>
      <c r="O3729" s="133">
        <v>108000</v>
      </c>
      <c r="P3729" s="127" t="s">
        <v>1369</v>
      </c>
    </row>
    <row r="3730" spans="1:16" ht="51">
      <c r="A3730" s="127" t="s">
        <v>620</v>
      </c>
      <c r="B3730" s="127"/>
      <c r="C3730" s="128" t="s">
        <v>714</v>
      </c>
      <c r="D3730" s="122">
        <v>42962</v>
      </c>
      <c r="E3730" s="123" t="s">
        <v>8895</v>
      </c>
      <c r="F3730" s="123" t="s">
        <v>6</v>
      </c>
      <c r="G3730" s="123">
        <v>873280</v>
      </c>
      <c r="H3730" s="127"/>
      <c r="I3730" s="131" t="s">
        <v>8896</v>
      </c>
      <c r="J3730" s="127"/>
      <c r="K3730" s="127"/>
      <c r="L3730" s="127"/>
      <c r="M3730" s="127"/>
      <c r="N3730" s="133">
        <v>0</v>
      </c>
      <c r="O3730" s="133">
        <v>12329.6</v>
      </c>
      <c r="P3730" s="127" t="s">
        <v>1369</v>
      </c>
    </row>
    <row r="3731" spans="1:16" ht="51">
      <c r="A3731" s="127" t="s">
        <v>623</v>
      </c>
      <c r="B3731" s="127"/>
      <c r="C3731" s="128" t="s">
        <v>716</v>
      </c>
      <c r="D3731" s="122">
        <v>42962</v>
      </c>
      <c r="E3731" s="123" t="s">
        <v>8897</v>
      </c>
      <c r="F3731" s="123" t="s">
        <v>6</v>
      </c>
      <c r="G3731" s="123">
        <v>873292</v>
      </c>
      <c r="H3731" s="127"/>
      <c r="I3731" s="131" t="s">
        <v>8898</v>
      </c>
      <c r="J3731" s="127"/>
      <c r="K3731" s="127"/>
      <c r="L3731" s="127"/>
      <c r="M3731" s="127"/>
      <c r="N3731" s="133">
        <v>0</v>
      </c>
      <c r="O3731" s="133">
        <v>1212.69</v>
      </c>
      <c r="P3731" s="127" t="s">
        <v>1369</v>
      </c>
    </row>
    <row r="3732" spans="1:16" ht="63.75">
      <c r="A3732" s="127">
        <v>25</v>
      </c>
      <c r="B3732" s="127"/>
      <c r="C3732" s="128" t="s">
        <v>695</v>
      </c>
      <c r="D3732" s="122">
        <v>42962</v>
      </c>
      <c r="E3732" s="123" t="s">
        <v>8899</v>
      </c>
      <c r="F3732" s="123" t="s">
        <v>1413</v>
      </c>
      <c r="G3732" s="123">
        <v>14447646</v>
      </c>
      <c r="H3732" s="127"/>
      <c r="I3732" s="131" t="s">
        <v>8900</v>
      </c>
      <c r="J3732" s="127"/>
      <c r="K3732" s="127"/>
      <c r="L3732" s="127"/>
      <c r="M3732" s="127"/>
      <c r="N3732" s="133">
        <v>1700825.95</v>
      </c>
      <c r="O3732" s="133">
        <v>0</v>
      </c>
      <c r="P3732" s="127" t="s">
        <v>1369</v>
      </c>
    </row>
    <row r="3733" spans="1:16" ht="63.75">
      <c r="A3733" s="127">
        <v>25</v>
      </c>
      <c r="B3733" s="127"/>
      <c r="C3733" s="128" t="s">
        <v>695</v>
      </c>
      <c r="D3733" s="122">
        <v>42962</v>
      </c>
      <c r="E3733" s="123" t="s">
        <v>8901</v>
      </c>
      <c r="F3733" s="123" t="s">
        <v>1413</v>
      </c>
      <c r="G3733" s="123">
        <v>14447647</v>
      </c>
      <c r="H3733" s="127"/>
      <c r="I3733" s="131" t="s">
        <v>8902</v>
      </c>
      <c r="J3733" s="127"/>
      <c r="K3733" s="127"/>
      <c r="L3733" s="127"/>
      <c r="M3733" s="127"/>
      <c r="N3733" s="133">
        <v>293691.78000000003</v>
      </c>
      <c r="O3733" s="133">
        <v>0</v>
      </c>
      <c r="P3733" s="127" t="s">
        <v>1369</v>
      </c>
    </row>
    <row r="3734" spans="1:16" ht="63.75">
      <c r="A3734" s="127">
        <v>25</v>
      </c>
      <c r="B3734" s="127"/>
      <c r="C3734" s="128" t="s">
        <v>695</v>
      </c>
      <c r="D3734" s="122">
        <v>42962</v>
      </c>
      <c r="E3734" s="123" t="s">
        <v>8903</v>
      </c>
      <c r="F3734" s="123" t="s">
        <v>1413</v>
      </c>
      <c r="G3734" s="123">
        <v>14447648</v>
      </c>
      <c r="H3734" s="127"/>
      <c r="I3734" s="131" t="s">
        <v>8904</v>
      </c>
      <c r="J3734" s="127"/>
      <c r="K3734" s="127"/>
      <c r="L3734" s="127"/>
      <c r="M3734" s="127"/>
      <c r="N3734" s="133">
        <v>188752.42</v>
      </c>
      <c r="O3734" s="133">
        <v>0</v>
      </c>
      <c r="P3734" s="127" t="s">
        <v>1369</v>
      </c>
    </row>
    <row r="3735" spans="1:16" ht="63.75">
      <c r="A3735" s="127">
        <v>25</v>
      </c>
      <c r="B3735" s="127"/>
      <c r="C3735" s="128" t="s">
        <v>695</v>
      </c>
      <c r="D3735" s="122">
        <v>42962</v>
      </c>
      <c r="E3735" s="123" t="s">
        <v>8905</v>
      </c>
      <c r="F3735" s="123" t="s">
        <v>1413</v>
      </c>
      <c r="G3735" s="123">
        <v>14447649</v>
      </c>
      <c r="H3735" s="127"/>
      <c r="I3735" s="131" t="s">
        <v>8906</v>
      </c>
      <c r="J3735" s="127"/>
      <c r="K3735" s="127"/>
      <c r="L3735" s="127"/>
      <c r="M3735" s="127"/>
      <c r="N3735" s="133">
        <v>177969.72</v>
      </c>
      <c r="O3735" s="133">
        <v>0</v>
      </c>
      <c r="P3735" s="127" t="s">
        <v>1369</v>
      </c>
    </row>
    <row r="3736" spans="1:16" ht="63.75">
      <c r="A3736" s="127">
        <v>25</v>
      </c>
      <c r="B3736" s="127"/>
      <c r="C3736" s="128" t="s">
        <v>695</v>
      </c>
      <c r="D3736" s="122">
        <v>42962</v>
      </c>
      <c r="E3736" s="123" t="s">
        <v>8907</v>
      </c>
      <c r="F3736" s="123" t="s">
        <v>1413</v>
      </c>
      <c r="G3736" s="123">
        <v>14447650</v>
      </c>
      <c r="H3736" s="127"/>
      <c r="I3736" s="131" t="s">
        <v>8908</v>
      </c>
      <c r="J3736" s="127"/>
      <c r="K3736" s="127"/>
      <c r="L3736" s="127"/>
      <c r="M3736" s="127"/>
      <c r="N3736" s="133">
        <v>61760.71</v>
      </c>
      <c r="O3736" s="133">
        <v>0</v>
      </c>
      <c r="P3736" s="127" t="s">
        <v>1369</v>
      </c>
    </row>
    <row r="3737" spans="1:16" ht="63.75">
      <c r="A3737" s="127">
        <v>25</v>
      </c>
      <c r="B3737" s="127"/>
      <c r="C3737" s="128" t="s">
        <v>695</v>
      </c>
      <c r="D3737" s="122">
        <v>42962</v>
      </c>
      <c r="E3737" s="123" t="s">
        <v>8909</v>
      </c>
      <c r="F3737" s="123" t="s">
        <v>1413</v>
      </c>
      <c r="G3737" s="123">
        <v>14447651</v>
      </c>
      <c r="H3737" s="127"/>
      <c r="I3737" s="131" t="s">
        <v>8910</v>
      </c>
      <c r="J3737" s="127"/>
      <c r="K3737" s="127"/>
      <c r="L3737" s="127"/>
      <c r="M3737" s="127"/>
      <c r="N3737" s="133">
        <v>31442.400000000001</v>
      </c>
      <c r="O3737" s="133">
        <v>0</v>
      </c>
      <c r="P3737" s="127" t="s">
        <v>1369</v>
      </c>
    </row>
    <row r="3738" spans="1:16" ht="63.75">
      <c r="A3738" s="127">
        <v>25</v>
      </c>
      <c r="B3738" s="127"/>
      <c r="C3738" s="128" t="s">
        <v>695</v>
      </c>
      <c r="D3738" s="122">
        <v>42962</v>
      </c>
      <c r="E3738" s="123" t="s">
        <v>8911</v>
      </c>
      <c r="F3738" s="123" t="s">
        <v>1413</v>
      </c>
      <c r="G3738" s="123">
        <v>14447652</v>
      </c>
      <c r="H3738" s="127"/>
      <c r="I3738" s="131" t="s">
        <v>8912</v>
      </c>
      <c r="J3738" s="127"/>
      <c r="K3738" s="127"/>
      <c r="L3738" s="127"/>
      <c r="M3738" s="127"/>
      <c r="N3738" s="133">
        <v>1011411.76</v>
      </c>
      <c r="O3738" s="133">
        <v>0</v>
      </c>
      <c r="P3738" s="127" t="s">
        <v>1369</v>
      </c>
    </row>
    <row r="3739" spans="1:16" ht="63.75">
      <c r="A3739" s="127">
        <v>25</v>
      </c>
      <c r="B3739" s="127"/>
      <c r="C3739" s="128" t="s">
        <v>695</v>
      </c>
      <c r="D3739" s="122">
        <v>42962</v>
      </c>
      <c r="E3739" s="123" t="s">
        <v>8913</v>
      </c>
      <c r="F3739" s="123" t="s">
        <v>1413</v>
      </c>
      <c r="G3739" s="123">
        <v>14447653</v>
      </c>
      <c r="H3739" s="127"/>
      <c r="I3739" s="131" t="s">
        <v>8914</v>
      </c>
      <c r="J3739" s="127"/>
      <c r="K3739" s="127"/>
      <c r="L3739" s="127"/>
      <c r="M3739" s="127"/>
      <c r="N3739" s="133">
        <v>1138293.28</v>
      </c>
      <c r="O3739" s="133">
        <v>0</v>
      </c>
      <c r="P3739" s="127" t="s">
        <v>1369</v>
      </c>
    </row>
    <row r="3740" spans="1:16" ht="63.75">
      <c r="A3740" s="127">
        <v>25</v>
      </c>
      <c r="B3740" s="127"/>
      <c r="C3740" s="128" t="s">
        <v>695</v>
      </c>
      <c r="D3740" s="122">
        <v>42962</v>
      </c>
      <c r="E3740" s="123" t="s">
        <v>8915</v>
      </c>
      <c r="F3740" s="123" t="s">
        <v>1413</v>
      </c>
      <c r="G3740" s="123">
        <v>14447654</v>
      </c>
      <c r="H3740" s="127"/>
      <c r="I3740" s="131" t="s">
        <v>8916</v>
      </c>
      <c r="J3740" s="127"/>
      <c r="K3740" s="127"/>
      <c r="L3740" s="127"/>
      <c r="M3740" s="127"/>
      <c r="N3740" s="133">
        <v>1312789.17</v>
      </c>
      <c r="O3740" s="133">
        <v>0</v>
      </c>
      <c r="P3740" s="127" t="s">
        <v>1369</v>
      </c>
    </row>
    <row r="3741" spans="1:16" ht="63.75">
      <c r="A3741" s="127">
        <v>25</v>
      </c>
      <c r="B3741" s="127"/>
      <c r="C3741" s="128" t="s">
        <v>695</v>
      </c>
      <c r="D3741" s="122">
        <v>42962</v>
      </c>
      <c r="E3741" s="123" t="s">
        <v>8917</v>
      </c>
      <c r="F3741" s="123" t="s">
        <v>1413</v>
      </c>
      <c r="G3741" s="123">
        <v>14447656</v>
      </c>
      <c r="H3741" s="127"/>
      <c r="I3741" s="131" t="s">
        <v>8918</v>
      </c>
      <c r="J3741" s="127"/>
      <c r="K3741" s="127"/>
      <c r="L3741" s="127"/>
      <c r="M3741" s="127"/>
      <c r="N3741" s="133">
        <v>682307.45</v>
      </c>
      <c r="O3741" s="133">
        <v>0</v>
      </c>
      <c r="P3741" s="127" t="s">
        <v>1369</v>
      </c>
    </row>
    <row r="3742" spans="1:16" ht="63.75">
      <c r="A3742" s="127">
        <v>25</v>
      </c>
      <c r="B3742" s="127"/>
      <c r="C3742" s="128" t="s">
        <v>695</v>
      </c>
      <c r="D3742" s="122">
        <v>42962</v>
      </c>
      <c r="E3742" s="123" t="s">
        <v>8919</v>
      </c>
      <c r="F3742" s="123" t="s">
        <v>1413</v>
      </c>
      <c r="G3742" s="123">
        <v>14447657</v>
      </c>
      <c r="H3742" s="127"/>
      <c r="I3742" s="131" t="s">
        <v>8920</v>
      </c>
      <c r="J3742" s="127"/>
      <c r="K3742" s="127"/>
      <c r="L3742" s="127"/>
      <c r="M3742" s="127"/>
      <c r="N3742" s="133">
        <v>350895.61</v>
      </c>
      <c r="O3742" s="133">
        <v>0</v>
      </c>
      <c r="P3742" s="127" t="s">
        <v>1369</v>
      </c>
    </row>
    <row r="3743" spans="1:16" ht="63.75">
      <c r="A3743" s="127">
        <v>25</v>
      </c>
      <c r="B3743" s="127"/>
      <c r="C3743" s="128" t="s">
        <v>695</v>
      </c>
      <c r="D3743" s="122">
        <v>42962</v>
      </c>
      <c r="E3743" s="123" t="s">
        <v>8921</v>
      </c>
      <c r="F3743" s="123" t="s">
        <v>1413</v>
      </c>
      <c r="G3743" s="123">
        <v>14447658</v>
      </c>
      <c r="H3743" s="127"/>
      <c r="I3743" s="131" t="s">
        <v>8922</v>
      </c>
      <c r="J3743" s="127"/>
      <c r="K3743" s="127"/>
      <c r="L3743" s="127"/>
      <c r="M3743" s="127"/>
      <c r="N3743" s="133">
        <v>1028669.78</v>
      </c>
      <c r="O3743" s="133">
        <v>0</v>
      </c>
      <c r="P3743" s="127" t="s">
        <v>1369</v>
      </c>
    </row>
    <row r="3744" spans="1:16" ht="63.75">
      <c r="A3744" s="127">
        <v>25</v>
      </c>
      <c r="B3744" s="127"/>
      <c r="C3744" s="128" t="s">
        <v>695</v>
      </c>
      <c r="D3744" s="122">
        <v>42962</v>
      </c>
      <c r="E3744" s="123" t="s">
        <v>8923</v>
      </c>
      <c r="F3744" s="123" t="s">
        <v>1413</v>
      </c>
      <c r="G3744" s="123">
        <v>14447659</v>
      </c>
      <c r="H3744" s="127"/>
      <c r="I3744" s="131" t="s">
        <v>8924</v>
      </c>
      <c r="J3744" s="127"/>
      <c r="K3744" s="127"/>
      <c r="L3744" s="127"/>
      <c r="M3744" s="127"/>
      <c r="N3744" s="133">
        <v>17572.02</v>
      </c>
      <c r="O3744" s="133">
        <v>0</v>
      </c>
      <c r="P3744" s="127" t="s">
        <v>1369</v>
      </c>
    </row>
    <row r="3745" spans="1:16" ht="63.75">
      <c r="A3745" s="127">
        <v>25</v>
      </c>
      <c r="B3745" s="127"/>
      <c r="C3745" s="128" t="s">
        <v>695</v>
      </c>
      <c r="D3745" s="122">
        <v>42962</v>
      </c>
      <c r="E3745" s="123" t="s">
        <v>8925</v>
      </c>
      <c r="F3745" s="123" t="s">
        <v>1413</v>
      </c>
      <c r="G3745" s="123">
        <v>14459914</v>
      </c>
      <c r="H3745" s="127"/>
      <c r="I3745" s="131" t="s">
        <v>8926</v>
      </c>
      <c r="J3745" s="127"/>
      <c r="K3745" s="127"/>
      <c r="L3745" s="127"/>
      <c r="M3745" s="127"/>
      <c r="N3745" s="133">
        <v>181982.56</v>
      </c>
      <c r="O3745" s="133">
        <v>0</v>
      </c>
      <c r="P3745" s="127" t="s">
        <v>1369</v>
      </c>
    </row>
    <row r="3746" spans="1:16" ht="63.75">
      <c r="A3746" s="127">
        <v>25</v>
      </c>
      <c r="B3746" s="127"/>
      <c r="C3746" s="128" t="s">
        <v>695</v>
      </c>
      <c r="D3746" s="122">
        <v>42962</v>
      </c>
      <c r="E3746" s="123" t="s">
        <v>8927</v>
      </c>
      <c r="F3746" s="123" t="s">
        <v>1413</v>
      </c>
      <c r="G3746" s="123">
        <v>14459917</v>
      </c>
      <c r="H3746" s="127"/>
      <c r="I3746" s="131" t="s">
        <v>8928</v>
      </c>
      <c r="J3746" s="127"/>
      <c r="K3746" s="127"/>
      <c r="L3746" s="127"/>
      <c r="M3746" s="127"/>
      <c r="N3746" s="133">
        <v>2023411.91</v>
      </c>
      <c r="O3746" s="133">
        <v>0</v>
      </c>
      <c r="P3746" s="127" t="s">
        <v>1369</v>
      </c>
    </row>
    <row r="3747" spans="1:16" ht="63.75">
      <c r="A3747" s="127">
        <v>25</v>
      </c>
      <c r="B3747" s="127"/>
      <c r="C3747" s="128" t="s">
        <v>695</v>
      </c>
      <c r="D3747" s="122">
        <v>42962</v>
      </c>
      <c r="E3747" s="123" t="s">
        <v>8929</v>
      </c>
      <c r="F3747" s="123" t="s">
        <v>1413</v>
      </c>
      <c r="G3747" s="123">
        <v>14459918</v>
      </c>
      <c r="H3747" s="127"/>
      <c r="I3747" s="131" t="s">
        <v>8930</v>
      </c>
      <c r="J3747" s="127"/>
      <c r="K3747" s="127"/>
      <c r="L3747" s="127"/>
      <c r="M3747" s="127"/>
      <c r="N3747" s="133">
        <v>434972.55</v>
      </c>
      <c r="O3747" s="133">
        <v>0</v>
      </c>
      <c r="P3747" s="127" t="s">
        <v>1369</v>
      </c>
    </row>
    <row r="3748" spans="1:16" ht="63.75">
      <c r="A3748" s="127">
        <v>25</v>
      </c>
      <c r="B3748" s="127"/>
      <c r="C3748" s="128" t="s">
        <v>695</v>
      </c>
      <c r="D3748" s="122">
        <v>42962</v>
      </c>
      <c r="E3748" s="123" t="s">
        <v>8931</v>
      </c>
      <c r="F3748" s="123" t="s">
        <v>1413</v>
      </c>
      <c r="G3748" s="123">
        <v>14459919</v>
      </c>
      <c r="H3748" s="127"/>
      <c r="I3748" s="131" t="s">
        <v>8932</v>
      </c>
      <c r="J3748" s="127"/>
      <c r="K3748" s="127"/>
      <c r="L3748" s="127"/>
      <c r="M3748" s="127"/>
      <c r="N3748" s="133">
        <v>86832.88</v>
      </c>
      <c r="O3748" s="133">
        <v>0</v>
      </c>
      <c r="P3748" s="127" t="s">
        <v>1369</v>
      </c>
    </row>
    <row r="3749" spans="1:16" ht="63.75">
      <c r="A3749" s="127">
        <v>25</v>
      </c>
      <c r="B3749" s="127"/>
      <c r="C3749" s="128" t="s">
        <v>695</v>
      </c>
      <c r="D3749" s="122">
        <v>42962</v>
      </c>
      <c r="E3749" s="123" t="s">
        <v>8933</v>
      </c>
      <c r="F3749" s="123" t="s">
        <v>1413</v>
      </c>
      <c r="G3749" s="123">
        <v>14459978</v>
      </c>
      <c r="H3749" s="127"/>
      <c r="I3749" s="131" t="s">
        <v>8934</v>
      </c>
      <c r="J3749" s="127"/>
      <c r="K3749" s="127"/>
      <c r="L3749" s="127"/>
      <c r="M3749" s="127"/>
      <c r="N3749" s="133">
        <v>806547.36</v>
      </c>
      <c r="O3749" s="133">
        <v>0</v>
      </c>
      <c r="P3749" s="127" t="s">
        <v>1369</v>
      </c>
    </row>
    <row r="3750" spans="1:16" ht="63.75">
      <c r="A3750" s="127">
        <v>25</v>
      </c>
      <c r="B3750" s="127"/>
      <c r="C3750" s="128" t="s">
        <v>695</v>
      </c>
      <c r="D3750" s="122">
        <v>42962</v>
      </c>
      <c r="E3750" s="123" t="s">
        <v>8935</v>
      </c>
      <c r="F3750" s="123" t="s">
        <v>1413</v>
      </c>
      <c r="G3750" s="123">
        <v>14446896</v>
      </c>
      <c r="H3750" s="127"/>
      <c r="I3750" s="131" t="s">
        <v>8936</v>
      </c>
      <c r="J3750" s="127"/>
      <c r="K3750" s="127"/>
      <c r="L3750" s="127"/>
      <c r="M3750" s="127"/>
      <c r="N3750" s="133">
        <v>1154096.46</v>
      </c>
      <c r="O3750" s="133">
        <v>0</v>
      </c>
      <c r="P3750" s="127" t="s">
        <v>1369</v>
      </c>
    </row>
    <row r="3751" spans="1:16" ht="63.75">
      <c r="A3751" s="127">
        <v>25</v>
      </c>
      <c r="B3751" s="127"/>
      <c r="C3751" s="128" t="s">
        <v>695</v>
      </c>
      <c r="D3751" s="122">
        <v>42962</v>
      </c>
      <c r="E3751" s="123" t="s">
        <v>8937</v>
      </c>
      <c r="F3751" s="123" t="s">
        <v>1413</v>
      </c>
      <c r="G3751" s="123">
        <v>14447096</v>
      </c>
      <c r="H3751" s="127"/>
      <c r="I3751" s="131" t="s">
        <v>8938</v>
      </c>
      <c r="J3751" s="127"/>
      <c r="K3751" s="127"/>
      <c r="L3751" s="127"/>
      <c r="M3751" s="127"/>
      <c r="N3751" s="133">
        <v>262751.11</v>
      </c>
      <c r="O3751" s="133">
        <v>0</v>
      </c>
      <c r="P3751" s="127" t="s">
        <v>1369</v>
      </c>
    </row>
    <row r="3752" spans="1:16" ht="76.5">
      <c r="A3752" s="127">
        <v>87</v>
      </c>
      <c r="B3752" s="127"/>
      <c r="C3752" s="128" t="s">
        <v>712</v>
      </c>
      <c r="D3752" s="122">
        <v>42962</v>
      </c>
      <c r="E3752" s="123" t="s">
        <v>8939</v>
      </c>
      <c r="F3752" s="123" t="s">
        <v>11</v>
      </c>
      <c r="G3752" s="123">
        <v>895595</v>
      </c>
      <c r="H3752" s="127"/>
      <c r="I3752" s="131" t="s">
        <v>8940</v>
      </c>
      <c r="J3752" s="127"/>
      <c r="K3752" s="127"/>
      <c r="L3752" s="127"/>
      <c r="M3752" s="127"/>
      <c r="N3752" s="133">
        <v>5329.11</v>
      </c>
      <c r="O3752" s="133">
        <v>0</v>
      </c>
      <c r="P3752" s="127" t="s">
        <v>1369</v>
      </c>
    </row>
    <row r="3753" spans="1:16" ht="63.75">
      <c r="A3753" s="127">
        <v>378</v>
      </c>
      <c r="B3753" s="127"/>
      <c r="C3753" s="128" t="s">
        <v>1280</v>
      </c>
      <c r="D3753" s="122">
        <v>42962</v>
      </c>
      <c r="E3753" s="123" t="s">
        <v>8941</v>
      </c>
      <c r="F3753" s="123" t="s">
        <v>11</v>
      </c>
      <c r="G3753" s="123">
        <v>895637</v>
      </c>
      <c r="H3753" s="127"/>
      <c r="I3753" s="131" t="s">
        <v>8942</v>
      </c>
      <c r="J3753" s="127"/>
      <c r="K3753" s="127"/>
      <c r="L3753" s="127"/>
      <c r="M3753" s="127"/>
      <c r="N3753" s="133">
        <v>50</v>
      </c>
      <c r="O3753" s="133">
        <v>0</v>
      </c>
      <c r="P3753" s="127" t="s">
        <v>1369</v>
      </c>
    </row>
    <row r="3754" spans="1:16" ht="38.25">
      <c r="A3754" s="127">
        <v>117</v>
      </c>
      <c r="B3754" s="127"/>
      <c r="C3754" s="128" t="s">
        <v>723</v>
      </c>
      <c r="D3754" s="122">
        <v>42962</v>
      </c>
      <c r="E3754" s="123" t="s">
        <v>8943</v>
      </c>
      <c r="F3754" s="123" t="s">
        <v>11</v>
      </c>
      <c r="G3754" s="123">
        <v>895652</v>
      </c>
      <c r="H3754" s="127"/>
      <c r="I3754" s="131" t="s">
        <v>8944</v>
      </c>
      <c r="J3754" s="127"/>
      <c r="K3754" s="127"/>
      <c r="L3754" s="127"/>
      <c r="M3754" s="127"/>
      <c r="N3754" s="133">
        <v>50</v>
      </c>
      <c r="O3754" s="133">
        <v>0</v>
      </c>
      <c r="P3754" s="127" t="s">
        <v>1369</v>
      </c>
    </row>
    <row r="3755" spans="1:16" ht="63.75">
      <c r="A3755" s="127">
        <v>16</v>
      </c>
      <c r="B3755" s="127"/>
      <c r="C3755" s="128" t="s">
        <v>693</v>
      </c>
      <c r="D3755" s="122">
        <v>42962</v>
      </c>
      <c r="E3755" s="123" t="s">
        <v>8945</v>
      </c>
      <c r="F3755" s="123" t="s">
        <v>1263</v>
      </c>
      <c r="G3755" s="123">
        <v>2906</v>
      </c>
      <c r="H3755" s="127"/>
      <c r="I3755" s="131" t="s">
        <v>8946</v>
      </c>
      <c r="J3755" s="127"/>
      <c r="K3755" s="127"/>
      <c r="L3755" s="127"/>
      <c r="M3755" s="127"/>
      <c r="N3755" s="133">
        <v>43</v>
      </c>
      <c r="O3755" s="133">
        <v>0</v>
      </c>
      <c r="P3755" s="127" t="s">
        <v>1369</v>
      </c>
    </row>
    <row r="3756" spans="1:16" ht="51">
      <c r="A3756" s="127">
        <v>16</v>
      </c>
      <c r="B3756" s="127"/>
      <c r="C3756" s="128" t="s">
        <v>693</v>
      </c>
      <c r="D3756" s="122">
        <v>42962</v>
      </c>
      <c r="E3756" s="123" t="s">
        <v>8947</v>
      </c>
      <c r="F3756" s="123" t="s">
        <v>15</v>
      </c>
      <c r="G3756" s="123">
        <v>2906</v>
      </c>
      <c r="H3756" s="127"/>
      <c r="I3756" s="131" t="s">
        <v>8948</v>
      </c>
      <c r="J3756" s="127"/>
      <c r="K3756" s="127"/>
      <c r="L3756" s="127"/>
      <c r="M3756" s="127"/>
      <c r="N3756" s="133">
        <v>272.39999999999998</v>
      </c>
      <c r="O3756" s="133">
        <v>0</v>
      </c>
      <c r="P3756" s="127" t="s">
        <v>1369</v>
      </c>
    </row>
    <row r="3757" spans="1:16" ht="89.25">
      <c r="A3757" s="127">
        <v>197</v>
      </c>
      <c r="B3757" s="127"/>
      <c r="C3757" s="128" t="s">
        <v>755</v>
      </c>
      <c r="D3757" s="122">
        <v>42962</v>
      </c>
      <c r="E3757" s="123" t="s">
        <v>8949</v>
      </c>
      <c r="F3757" s="123" t="s">
        <v>1263</v>
      </c>
      <c r="G3757" s="123">
        <v>2902</v>
      </c>
      <c r="H3757" s="127"/>
      <c r="I3757" s="131" t="s">
        <v>8950</v>
      </c>
      <c r="J3757" s="127"/>
      <c r="K3757" s="127"/>
      <c r="L3757" s="127"/>
      <c r="M3757" s="127"/>
      <c r="N3757" s="133">
        <v>342.66</v>
      </c>
      <c r="O3757" s="133">
        <v>0</v>
      </c>
      <c r="P3757" s="127" t="s">
        <v>1369</v>
      </c>
    </row>
    <row r="3758" spans="1:16" ht="89.25">
      <c r="A3758" s="127">
        <v>197</v>
      </c>
      <c r="B3758" s="127"/>
      <c r="C3758" s="128" t="s">
        <v>755</v>
      </c>
      <c r="D3758" s="122">
        <v>42962</v>
      </c>
      <c r="E3758" s="123" t="s">
        <v>8951</v>
      </c>
      <c r="F3758" s="123" t="s">
        <v>15</v>
      </c>
      <c r="G3758" s="123">
        <v>2902</v>
      </c>
      <c r="H3758" s="127"/>
      <c r="I3758" s="131" t="s">
        <v>8952</v>
      </c>
      <c r="J3758" s="127"/>
      <c r="K3758" s="127"/>
      <c r="L3758" s="127"/>
      <c r="M3758" s="127"/>
      <c r="N3758" s="133">
        <v>290.24</v>
      </c>
      <c r="O3758" s="133">
        <v>0</v>
      </c>
      <c r="P3758" s="127" t="s">
        <v>1369</v>
      </c>
    </row>
    <row r="3759" spans="1:16" ht="51">
      <c r="A3759" s="127">
        <v>513</v>
      </c>
      <c r="B3759" s="127"/>
      <c r="C3759" s="128" t="s">
        <v>201</v>
      </c>
      <c r="D3759" s="122">
        <v>42962</v>
      </c>
      <c r="E3759" s="123" t="s">
        <v>8953</v>
      </c>
      <c r="F3759" s="123" t="s">
        <v>15</v>
      </c>
      <c r="G3759" s="123">
        <v>518409</v>
      </c>
      <c r="H3759" s="127"/>
      <c r="I3759" s="131" t="s">
        <v>8954</v>
      </c>
      <c r="J3759" s="127"/>
      <c r="K3759" s="127"/>
      <c r="L3759" s="127"/>
      <c r="M3759" s="127"/>
      <c r="N3759" s="133">
        <v>50</v>
      </c>
      <c r="O3759" s="133">
        <v>0</v>
      </c>
      <c r="P3759" s="127" t="s">
        <v>1369</v>
      </c>
    </row>
    <row r="3760" spans="1:16" ht="89.25">
      <c r="A3760" s="127">
        <v>197</v>
      </c>
      <c r="B3760" s="127"/>
      <c r="C3760" s="128" t="s">
        <v>755</v>
      </c>
      <c r="D3760" s="122">
        <v>42962</v>
      </c>
      <c r="E3760" s="123" t="s">
        <v>8955</v>
      </c>
      <c r="F3760" s="123" t="s">
        <v>1263</v>
      </c>
      <c r="G3760" s="123">
        <v>2903</v>
      </c>
      <c r="H3760" s="127"/>
      <c r="I3760" s="131" t="s">
        <v>8956</v>
      </c>
      <c r="J3760" s="127"/>
      <c r="K3760" s="127"/>
      <c r="L3760" s="127"/>
      <c r="M3760" s="127"/>
      <c r="N3760" s="133">
        <v>32099.73</v>
      </c>
      <c r="O3760" s="133">
        <v>0</v>
      </c>
      <c r="P3760" s="127" t="s">
        <v>1369</v>
      </c>
    </row>
    <row r="3761" spans="1:16" ht="89.25">
      <c r="A3761" s="127">
        <v>197</v>
      </c>
      <c r="B3761" s="127"/>
      <c r="C3761" s="128" t="s">
        <v>755</v>
      </c>
      <c r="D3761" s="122">
        <v>42962</v>
      </c>
      <c r="E3761" s="123" t="s">
        <v>8957</v>
      </c>
      <c r="F3761" s="123" t="s">
        <v>15</v>
      </c>
      <c r="G3761" s="123">
        <v>2903</v>
      </c>
      <c r="H3761" s="127"/>
      <c r="I3761" s="131" t="s">
        <v>8958</v>
      </c>
      <c r="J3761" s="127"/>
      <c r="K3761" s="127"/>
      <c r="L3761" s="127"/>
      <c r="M3761" s="127"/>
      <c r="N3761" s="133">
        <v>2163.4299999999998</v>
      </c>
      <c r="O3761" s="133">
        <v>0</v>
      </c>
      <c r="P3761" s="127" t="s">
        <v>1369</v>
      </c>
    </row>
    <row r="3762" spans="1:16" ht="51">
      <c r="A3762" s="127">
        <v>513</v>
      </c>
      <c r="B3762" s="127"/>
      <c r="C3762" s="128" t="s">
        <v>201</v>
      </c>
      <c r="D3762" s="122">
        <v>42962</v>
      </c>
      <c r="E3762" s="123" t="s">
        <v>8959</v>
      </c>
      <c r="F3762" s="123" t="s">
        <v>15</v>
      </c>
      <c r="G3762" s="123">
        <v>518683</v>
      </c>
      <c r="H3762" s="127"/>
      <c r="I3762" s="131" t="s">
        <v>8960</v>
      </c>
      <c r="J3762" s="127"/>
      <c r="K3762" s="127"/>
      <c r="L3762" s="127"/>
      <c r="M3762" s="127"/>
      <c r="N3762" s="133">
        <v>50</v>
      </c>
      <c r="O3762" s="133">
        <v>0</v>
      </c>
      <c r="P3762" s="127" t="s">
        <v>1369</v>
      </c>
    </row>
    <row r="3763" spans="1:16" ht="76.5">
      <c r="A3763" s="127" t="s">
        <v>620</v>
      </c>
      <c r="B3763" s="127"/>
      <c r="C3763" s="128" t="s">
        <v>714</v>
      </c>
      <c r="D3763" s="122">
        <v>42962</v>
      </c>
      <c r="E3763" s="123" t="s">
        <v>8961</v>
      </c>
      <c r="F3763" s="123" t="s">
        <v>15</v>
      </c>
      <c r="G3763" s="123">
        <v>2910</v>
      </c>
      <c r="H3763" s="127"/>
      <c r="I3763" s="131" t="s">
        <v>8962</v>
      </c>
      <c r="J3763" s="127"/>
      <c r="K3763" s="127"/>
      <c r="L3763" s="127"/>
      <c r="M3763" s="127"/>
      <c r="N3763" s="133">
        <v>572.79999999999995</v>
      </c>
      <c r="O3763" s="133">
        <v>0</v>
      </c>
      <c r="P3763" s="127" t="s">
        <v>1369</v>
      </c>
    </row>
    <row r="3764" spans="1:16" ht="76.5">
      <c r="A3764" s="127">
        <v>35</v>
      </c>
      <c r="B3764" s="127"/>
      <c r="C3764" s="128" t="s">
        <v>697</v>
      </c>
      <c r="D3764" s="122">
        <v>42962</v>
      </c>
      <c r="E3764" s="123" t="s">
        <v>8963</v>
      </c>
      <c r="F3764" s="123" t="s">
        <v>15</v>
      </c>
      <c r="G3764" s="123">
        <v>2914</v>
      </c>
      <c r="H3764" s="127"/>
      <c r="I3764" s="131" t="s">
        <v>8964</v>
      </c>
      <c r="J3764" s="127"/>
      <c r="K3764" s="127"/>
      <c r="L3764" s="127"/>
      <c r="M3764" s="127"/>
      <c r="N3764" s="133">
        <v>309.24</v>
      </c>
      <c r="O3764" s="133">
        <v>0</v>
      </c>
      <c r="P3764" s="127" t="s">
        <v>1369</v>
      </c>
    </row>
    <row r="3765" spans="1:16" ht="51">
      <c r="A3765" s="127">
        <v>513</v>
      </c>
      <c r="B3765" s="127"/>
      <c r="C3765" s="128" t="s">
        <v>201</v>
      </c>
      <c r="D3765" s="122">
        <v>42962</v>
      </c>
      <c r="E3765" s="123" t="s">
        <v>8965</v>
      </c>
      <c r="F3765" s="123" t="s">
        <v>15</v>
      </c>
      <c r="G3765" s="123">
        <v>519333</v>
      </c>
      <c r="H3765" s="127"/>
      <c r="I3765" s="131" t="s">
        <v>1980</v>
      </c>
      <c r="J3765" s="127"/>
      <c r="K3765" s="127"/>
      <c r="L3765" s="127"/>
      <c r="M3765" s="127"/>
      <c r="N3765" s="133">
        <v>50</v>
      </c>
      <c r="O3765" s="133">
        <v>0</v>
      </c>
      <c r="P3765" s="127" t="s">
        <v>1369</v>
      </c>
    </row>
    <row r="3766" spans="1:16" ht="63.75">
      <c r="A3766" s="127">
        <v>25</v>
      </c>
      <c r="B3766" s="127"/>
      <c r="C3766" s="128" t="s">
        <v>695</v>
      </c>
      <c r="D3766" s="122">
        <v>42962</v>
      </c>
      <c r="E3766" s="123" t="s">
        <v>8966</v>
      </c>
      <c r="F3766" s="123" t="s">
        <v>1413</v>
      </c>
      <c r="G3766" s="123">
        <v>14447641</v>
      </c>
      <c r="H3766" s="127"/>
      <c r="I3766" s="131" t="s">
        <v>8967</v>
      </c>
      <c r="J3766" s="127"/>
      <c r="K3766" s="127"/>
      <c r="L3766" s="127"/>
      <c r="M3766" s="127"/>
      <c r="N3766" s="133">
        <v>81914.880000000005</v>
      </c>
      <c r="O3766" s="133">
        <v>0</v>
      </c>
      <c r="P3766" s="127" t="s">
        <v>1369</v>
      </c>
    </row>
    <row r="3767" spans="1:16" ht="63.75">
      <c r="A3767" s="127">
        <v>25</v>
      </c>
      <c r="B3767" s="127"/>
      <c r="C3767" s="128" t="s">
        <v>695</v>
      </c>
      <c r="D3767" s="122">
        <v>42962</v>
      </c>
      <c r="E3767" s="123" t="s">
        <v>8968</v>
      </c>
      <c r="F3767" s="123" t="s">
        <v>1413</v>
      </c>
      <c r="G3767" s="123">
        <v>14447642</v>
      </c>
      <c r="H3767" s="127"/>
      <c r="I3767" s="131" t="s">
        <v>8969</v>
      </c>
      <c r="J3767" s="127"/>
      <c r="K3767" s="127"/>
      <c r="L3767" s="127"/>
      <c r="M3767" s="127"/>
      <c r="N3767" s="133">
        <v>210158.93</v>
      </c>
      <c r="O3767" s="133">
        <v>0</v>
      </c>
      <c r="P3767" s="127" t="s">
        <v>1369</v>
      </c>
    </row>
    <row r="3768" spans="1:16" ht="63.75">
      <c r="A3768" s="127">
        <v>25</v>
      </c>
      <c r="B3768" s="127"/>
      <c r="C3768" s="128" t="s">
        <v>695</v>
      </c>
      <c r="D3768" s="122">
        <v>42962</v>
      </c>
      <c r="E3768" s="123" t="s">
        <v>8970</v>
      </c>
      <c r="F3768" s="123" t="s">
        <v>1413</v>
      </c>
      <c r="G3768" s="123">
        <v>14447643</v>
      </c>
      <c r="H3768" s="127"/>
      <c r="I3768" s="131" t="s">
        <v>8971</v>
      </c>
      <c r="J3768" s="127"/>
      <c r="K3768" s="127"/>
      <c r="L3768" s="127"/>
      <c r="M3768" s="127"/>
      <c r="N3768" s="133">
        <v>142674.57</v>
      </c>
      <c r="O3768" s="133">
        <v>0</v>
      </c>
      <c r="P3768" s="127" t="s">
        <v>1369</v>
      </c>
    </row>
    <row r="3769" spans="1:16" ht="63.75">
      <c r="A3769" s="127">
        <v>25</v>
      </c>
      <c r="B3769" s="127"/>
      <c r="C3769" s="128" t="s">
        <v>695</v>
      </c>
      <c r="D3769" s="122">
        <v>42962</v>
      </c>
      <c r="E3769" s="123" t="s">
        <v>8972</v>
      </c>
      <c r="F3769" s="123" t="s">
        <v>1413</v>
      </c>
      <c r="G3769" s="123">
        <v>14447644</v>
      </c>
      <c r="H3769" s="127"/>
      <c r="I3769" s="131" t="s">
        <v>6780</v>
      </c>
      <c r="J3769" s="127"/>
      <c r="K3769" s="127"/>
      <c r="L3769" s="127"/>
      <c r="M3769" s="127"/>
      <c r="N3769" s="133">
        <v>1056209.3700000001</v>
      </c>
      <c r="O3769" s="133">
        <v>0</v>
      </c>
      <c r="P3769" s="127" t="s">
        <v>1369</v>
      </c>
    </row>
    <row r="3770" spans="1:16" ht="63.75">
      <c r="A3770" s="127">
        <v>25</v>
      </c>
      <c r="B3770" s="127"/>
      <c r="C3770" s="128" t="s">
        <v>695</v>
      </c>
      <c r="D3770" s="122">
        <v>42962</v>
      </c>
      <c r="E3770" s="123" t="s">
        <v>8973</v>
      </c>
      <c r="F3770" s="123" t="s">
        <v>1413</v>
      </c>
      <c r="G3770" s="123">
        <v>14447645</v>
      </c>
      <c r="H3770" s="127"/>
      <c r="I3770" s="131" t="s">
        <v>8974</v>
      </c>
      <c r="J3770" s="127"/>
      <c r="K3770" s="127"/>
      <c r="L3770" s="127"/>
      <c r="M3770" s="127"/>
      <c r="N3770" s="133">
        <v>312244.19</v>
      </c>
      <c r="O3770" s="133">
        <v>0</v>
      </c>
      <c r="P3770" s="127" t="s">
        <v>1369</v>
      </c>
    </row>
    <row r="3771" spans="1:16" ht="63.75">
      <c r="A3771" s="127">
        <v>25</v>
      </c>
      <c r="B3771" s="127"/>
      <c r="C3771" s="128" t="s">
        <v>695</v>
      </c>
      <c r="D3771" s="122">
        <v>42963</v>
      </c>
      <c r="E3771" s="123" t="s">
        <v>8975</v>
      </c>
      <c r="F3771" s="123" t="s">
        <v>1262</v>
      </c>
      <c r="G3771" s="123">
        <v>14445368</v>
      </c>
      <c r="H3771" s="127"/>
      <c r="I3771" s="131" t="s">
        <v>8976</v>
      </c>
      <c r="J3771" s="127"/>
      <c r="K3771" s="127"/>
      <c r="L3771" s="127"/>
      <c r="M3771" s="127"/>
      <c r="N3771" s="133">
        <v>0</v>
      </c>
      <c r="O3771" s="133">
        <v>28952.080000000002</v>
      </c>
      <c r="P3771" s="127" t="s">
        <v>1369</v>
      </c>
    </row>
    <row r="3772" spans="1:16" ht="63.75">
      <c r="A3772" s="127" t="s">
        <v>621</v>
      </c>
      <c r="B3772" s="127"/>
      <c r="C3772" s="128" t="s">
        <v>715</v>
      </c>
      <c r="D3772" s="122">
        <v>42963</v>
      </c>
      <c r="E3772" s="123" t="s">
        <v>8977</v>
      </c>
      <c r="F3772" s="123" t="s">
        <v>6</v>
      </c>
      <c r="G3772" s="123">
        <v>873832</v>
      </c>
      <c r="H3772" s="127"/>
      <c r="I3772" s="131" t="s">
        <v>8978</v>
      </c>
      <c r="J3772" s="127"/>
      <c r="K3772" s="127"/>
      <c r="L3772" s="127"/>
      <c r="M3772" s="127"/>
      <c r="N3772" s="133">
        <v>0</v>
      </c>
      <c r="O3772" s="133">
        <v>234000</v>
      </c>
      <c r="P3772" s="127" t="s">
        <v>1369</v>
      </c>
    </row>
    <row r="3773" spans="1:16" ht="76.5">
      <c r="A3773" s="127">
        <v>865</v>
      </c>
      <c r="B3773" s="127"/>
      <c r="C3773" s="128" t="s">
        <v>877</v>
      </c>
      <c r="D3773" s="122">
        <v>42963</v>
      </c>
      <c r="E3773" s="123" t="s">
        <v>8979</v>
      </c>
      <c r="F3773" s="123" t="s">
        <v>6</v>
      </c>
      <c r="G3773" s="123">
        <v>895665</v>
      </c>
      <c r="H3773" s="127"/>
      <c r="I3773" s="131" t="s">
        <v>8980</v>
      </c>
      <c r="J3773" s="127"/>
      <c r="K3773" s="127"/>
      <c r="L3773" s="127"/>
      <c r="M3773" s="127"/>
      <c r="N3773" s="133">
        <v>0</v>
      </c>
      <c r="O3773" s="133">
        <v>18582.05</v>
      </c>
      <c r="P3773" s="127" t="s">
        <v>1369</v>
      </c>
    </row>
    <row r="3774" spans="1:16" ht="38.25">
      <c r="A3774" s="127">
        <v>117</v>
      </c>
      <c r="B3774" s="127"/>
      <c r="C3774" s="128" t="s">
        <v>723</v>
      </c>
      <c r="D3774" s="122">
        <v>42963</v>
      </c>
      <c r="E3774" s="123" t="s">
        <v>8981</v>
      </c>
      <c r="F3774" s="123" t="s">
        <v>11</v>
      </c>
      <c r="G3774" s="123">
        <v>895721</v>
      </c>
      <c r="H3774" s="127"/>
      <c r="I3774" s="131" t="s">
        <v>8982</v>
      </c>
      <c r="J3774" s="127"/>
      <c r="K3774" s="127"/>
      <c r="L3774" s="127"/>
      <c r="M3774" s="127"/>
      <c r="N3774" s="133">
        <v>50</v>
      </c>
      <c r="O3774" s="133">
        <v>0</v>
      </c>
      <c r="P3774" s="127" t="s">
        <v>1369</v>
      </c>
    </row>
    <row r="3775" spans="1:16" ht="51">
      <c r="A3775" s="127">
        <v>16</v>
      </c>
      <c r="B3775" s="127"/>
      <c r="C3775" s="128" t="s">
        <v>693</v>
      </c>
      <c r="D3775" s="122">
        <v>42963</v>
      </c>
      <c r="E3775" s="123" t="s">
        <v>8983</v>
      </c>
      <c r="F3775" s="123" t="s">
        <v>15</v>
      </c>
      <c r="G3775" s="123">
        <v>2927</v>
      </c>
      <c r="H3775" s="127"/>
      <c r="I3775" s="131" t="s">
        <v>8984</v>
      </c>
      <c r="J3775" s="127"/>
      <c r="K3775" s="127"/>
      <c r="L3775" s="127"/>
      <c r="M3775" s="127"/>
      <c r="N3775" s="133">
        <v>516.34</v>
      </c>
      <c r="O3775" s="133">
        <v>0</v>
      </c>
      <c r="P3775" s="127" t="s">
        <v>1369</v>
      </c>
    </row>
    <row r="3776" spans="1:16" ht="63.75">
      <c r="A3776" s="127">
        <v>15</v>
      </c>
      <c r="B3776" s="127"/>
      <c r="C3776" s="128" t="s">
        <v>692</v>
      </c>
      <c r="D3776" s="122">
        <v>42963</v>
      </c>
      <c r="E3776" s="123" t="s">
        <v>8985</v>
      </c>
      <c r="F3776" s="123" t="s">
        <v>15</v>
      </c>
      <c r="G3776" s="123">
        <v>2931</v>
      </c>
      <c r="H3776" s="127"/>
      <c r="I3776" s="131" t="s">
        <v>8986</v>
      </c>
      <c r="J3776" s="127"/>
      <c r="K3776" s="127"/>
      <c r="L3776" s="127"/>
      <c r="M3776" s="127"/>
      <c r="N3776" s="133">
        <v>1071.45</v>
      </c>
      <c r="O3776" s="133">
        <v>0</v>
      </c>
      <c r="P3776" s="127" t="s">
        <v>1369</v>
      </c>
    </row>
    <row r="3777" spans="1:16" ht="76.5">
      <c r="A3777" s="127">
        <v>513</v>
      </c>
      <c r="B3777" s="127"/>
      <c r="C3777" s="128" t="s">
        <v>201</v>
      </c>
      <c r="D3777" s="122">
        <v>42963</v>
      </c>
      <c r="E3777" s="123" t="s">
        <v>8987</v>
      </c>
      <c r="F3777" s="123" t="s">
        <v>15</v>
      </c>
      <c r="G3777" s="123">
        <v>2932</v>
      </c>
      <c r="H3777" s="127"/>
      <c r="I3777" s="131" t="s">
        <v>8988</v>
      </c>
      <c r="J3777" s="127"/>
      <c r="K3777" s="127"/>
      <c r="L3777" s="127"/>
      <c r="M3777" s="127"/>
      <c r="N3777" s="133">
        <v>430.04</v>
      </c>
      <c r="O3777" s="133">
        <v>0</v>
      </c>
      <c r="P3777" s="127" t="s">
        <v>1369</v>
      </c>
    </row>
    <row r="3778" spans="1:16" ht="63.75">
      <c r="A3778" s="127">
        <v>287</v>
      </c>
      <c r="B3778" s="127"/>
      <c r="C3778" s="128" t="s">
        <v>791</v>
      </c>
      <c r="D3778" s="122">
        <v>42963</v>
      </c>
      <c r="E3778" s="123" t="s">
        <v>8989</v>
      </c>
      <c r="F3778" s="123" t="s">
        <v>11</v>
      </c>
      <c r="G3778" s="123">
        <v>520543</v>
      </c>
      <c r="H3778" s="127"/>
      <c r="I3778" s="131" t="s">
        <v>8990</v>
      </c>
      <c r="J3778" s="127"/>
      <c r="K3778" s="127"/>
      <c r="L3778" s="127"/>
      <c r="M3778" s="127"/>
      <c r="N3778" s="133">
        <v>50</v>
      </c>
      <c r="O3778" s="133">
        <v>0</v>
      </c>
      <c r="P3778" s="127" t="s">
        <v>1369</v>
      </c>
    </row>
    <row r="3779" spans="1:16" ht="63.75">
      <c r="A3779" s="127">
        <v>25</v>
      </c>
      <c r="B3779" s="127"/>
      <c r="C3779" s="128" t="s">
        <v>695</v>
      </c>
      <c r="D3779" s="122">
        <v>42963</v>
      </c>
      <c r="E3779" s="123" t="s">
        <v>8991</v>
      </c>
      <c r="F3779" s="123" t="s">
        <v>1413</v>
      </c>
      <c r="G3779" s="123">
        <v>14492400</v>
      </c>
      <c r="H3779" s="127"/>
      <c r="I3779" s="131" t="s">
        <v>8992</v>
      </c>
      <c r="J3779" s="127"/>
      <c r="K3779" s="127"/>
      <c r="L3779" s="127"/>
      <c r="M3779" s="127"/>
      <c r="N3779" s="133">
        <v>750036.49</v>
      </c>
      <c r="O3779" s="133">
        <v>0</v>
      </c>
      <c r="P3779" s="127" t="s">
        <v>1369</v>
      </c>
    </row>
    <row r="3780" spans="1:16" ht="63.75">
      <c r="A3780" s="127">
        <v>25</v>
      </c>
      <c r="B3780" s="127"/>
      <c r="C3780" s="128" t="s">
        <v>695</v>
      </c>
      <c r="D3780" s="122">
        <v>42963</v>
      </c>
      <c r="E3780" s="123" t="s">
        <v>8993</v>
      </c>
      <c r="F3780" s="123" t="s">
        <v>1413</v>
      </c>
      <c r="G3780" s="123">
        <v>14306182</v>
      </c>
      <c r="H3780" s="127"/>
      <c r="I3780" s="131" t="s">
        <v>8994</v>
      </c>
      <c r="J3780" s="127"/>
      <c r="K3780" s="127"/>
      <c r="L3780" s="127"/>
      <c r="M3780" s="127"/>
      <c r="N3780" s="133">
        <v>120000</v>
      </c>
      <c r="O3780" s="133">
        <v>0</v>
      </c>
      <c r="P3780" s="127" t="s">
        <v>1369</v>
      </c>
    </row>
    <row r="3781" spans="1:16" ht="63.75">
      <c r="A3781" s="127" t="s">
        <v>620</v>
      </c>
      <c r="B3781" s="127"/>
      <c r="C3781" s="128" t="s">
        <v>714</v>
      </c>
      <c r="D3781" s="122">
        <v>42963</v>
      </c>
      <c r="E3781" s="123" t="s">
        <v>8995</v>
      </c>
      <c r="F3781" s="123" t="s">
        <v>1413</v>
      </c>
      <c r="G3781" s="123">
        <v>14495929</v>
      </c>
      <c r="H3781" s="127"/>
      <c r="I3781" s="131" t="s">
        <v>8996</v>
      </c>
      <c r="J3781" s="127"/>
      <c r="K3781" s="127"/>
      <c r="L3781" s="127"/>
      <c r="M3781" s="127"/>
      <c r="N3781" s="133">
        <v>6355.34</v>
      </c>
      <c r="O3781" s="133">
        <v>0</v>
      </c>
      <c r="P3781" s="127" t="s">
        <v>1369</v>
      </c>
    </row>
    <row r="3782" spans="1:16" ht="38.25">
      <c r="A3782" s="127">
        <v>117</v>
      </c>
      <c r="B3782" s="127"/>
      <c r="C3782" s="128" t="s">
        <v>723</v>
      </c>
      <c r="D3782" s="122">
        <v>42963</v>
      </c>
      <c r="E3782" s="123" t="s">
        <v>8997</v>
      </c>
      <c r="F3782" s="123" t="s">
        <v>11</v>
      </c>
      <c r="G3782" s="123">
        <v>895660</v>
      </c>
      <c r="H3782" s="127"/>
      <c r="I3782" s="131" t="s">
        <v>8998</v>
      </c>
      <c r="J3782" s="127"/>
      <c r="K3782" s="127"/>
      <c r="L3782" s="127"/>
      <c r="M3782" s="127"/>
      <c r="N3782" s="133">
        <v>50</v>
      </c>
      <c r="O3782" s="133">
        <v>0</v>
      </c>
      <c r="P3782" s="127" t="s">
        <v>1369</v>
      </c>
    </row>
    <row r="3783" spans="1:16" ht="63.75">
      <c r="A3783" s="127" t="s">
        <v>620</v>
      </c>
      <c r="B3783" s="127"/>
      <c r="C3783" s="128" t="s">
        <v>714</v>
      </c>
      <c r="D3783" s="122">
        <v>42964</v>
      </c>
      <c r="E3783" s="123" t="s">
        <v>8999</v>
      </c>
      <c r="F3783" s="123" t="s">
        <v>1413</v>
      </c>
      <c r="G3783" s="123">
        <v>14479419</v>
      </c>
      <c r="H3783" s="127"/>
      <c r="I3783" s="131" t="s">
        <v>9000</v>
      </c>
      <c r="J3783" s="127"/>
      <c r="K3783" s="127"/>
      <c r="L3783" s="127"/>
      <c r="M3783" s="127"/>
      <c r="N3783" s="133">
        <v>0</v>
      </c>
      <c r="O3783" s="133">
        <v>7135</v>
      </c>
      <c r="P3783" s="127" t="s">
        <v>1369</v>
      </c>
    </row>
    <row r="3784" spans="1:16" ht="63.75">
      <c r="A3784" s="127">
        <v>582</v>
      </c>
      <c r="B3784" s="127"/>
      <c r="C3784" s="128" t="s">
        <v>857</v>
      </c>
      <c r="D3784" s="122">
        <v>42964</v>
      </c>
      <c r="E3784" s="123" t="s">
        <v>9001</v>
      </c>
      <c r="F3784" s="123" t="s">
        <v>1413</v>
      </c>
      <c r="G3784" s="123">
        <v>14479420</v>
      </c>
      <c r="H3784" s="127"/>
      <c r="I3784" s="131" t="s">
        <v>9002</v>
      </c>
      <c r="J3784" s="127"/>
      <c r="K3784" s="127"/>
      <c r="L3784" s="127"/>
      <c r="M3784" s="127"/>
      <c r="N3784" s="133">
        <v>0</v>
      </c>
      <c r="O3784" s="133">
        <v>4869</v>
      </c>
      <c r="P3784" s="127" t="s">
        <v>1369</v>
      </c>
    </row>
    <row r="3785" spans="1:16" ht="63.75">
      <c r="A3785" s="127">
        <v>132</v>
      </c>
      <c r="B3785" s="127"/>
      <c r="C3785" s="128" t="s">
        <v>729</v>
      </c>
      <c r="D3785" s="122">
        <v>42964</v>
      </c>
      <c r="E3785" s="123" t="s">
        <v>9003</v>
      </c>
      <c r="F3785" s="123" t="s">
        <v>6</v>
      </c>
      <c r="G3785" s="123">
        <v>895741</v>
      </c>
      <c r="H3785" s="127"/>
      <c r="I3785" s="131" t="s">
        <v>9004</v>
      </c>
      <c r="J3785" s="127"/>
      <c r="K3785" s="127"/>
      <c r="L3785" s="127"/>
      <c r="M3785" s="127"/>
      <c r="N3785" s="133">
        <v>0</v>
      </c>
      <c r="O3785" s="133">
        <v>6077615.5700000003</v>
      </c>
      <c r="P3785" s="127" t="s">
        <v>1369</v>
      </c>
    </row>
    <row r="3786" spans="1:16" ht="76.5">
      <c r="A3786" s="127">
        <v>15</v>
      </c>
      <c r="B3786" s="127"/>
      <c r="C3786" s="128" t="s">
        <v>692</v>
      </c>
      <c r="D3786" s="122">
        <v>42964</v>
      </c>
      <c r="E3786" s="123" t="s">
        <v>9005</v>
      </c>
      <c r="F3786" s="123" t="s">
        <v>1413</v>
      </c>
      <c r="G3786" s="123">
        <v>14464181</v>
      </c>
      <c r="H3786" s="127"/>
      <c r="I3786" s="131" t="s">
        <v>9006</v>
      </c>
      <c r="J3786" s="127"/>
      <c r="K3786" s="127"/>
      <c r="L3786" s="127"/>
      <c r="M3786" s="127"/>
      <c r="N3786" s="133">
        <v>15000</v>
      </c>
      <c r="O3786" s="133">
        <v>0</v>
      </c>
      <c r="P3786" s="127" t="s">
        <v>1369</v>
      </c>
    </row>
    <row r="3787" spans="1:16" ht="76.5">
      <c r="A3787" s="127">
        <v>15</v>
      </c>
      <c r="B3787" s="127"/>
      <c r="C3787" s="128" t="s">
        <v>692</v>
      </c>
      <c r="D3787" s="122">
        <v>42964</v>
      </c>
      <c r="E3787" s="123" t="s">
        <v>9007</v>
      </c>
      <c r="F3787" s="123" t="s">
        <v>1413</v>
      </c>
      <c r="G3787" s="123">
        <v>14464182</v>
      </c>
      <c r="H3787" s="127"/>
      <c r="I3787" s="131" t="s">
        <v>9008</v>
      </c>
      <c r="J3787" s="127"/>
      <c r="K3787" s="127"/>
      <c r="L3787" s="127"/>
      <c r="M3787" s="127"/>
      <c r="N3787" s="133">
        <v>17706.419999999998</v>
      </c>
      <c r="O3787" s="133">
        <v>0</v>
      </c>
      <c r="P3787" s="127" t="s">
        <v>1369</v>
      </c>
    </row>
    <row r="3788" spans="1:16" ht="76.5">
      <c r="A3788" s="127">
        <v>15</v>
      </c>
      <c r="B3788" s="127"/>
      <c r="C3788" s="128" t="s">
        <v>692</v>
      </c>
      <c r="D3788" s="122">
        <v>42964</v>
      </c>
      <c r="E3788" s="123" t="s">
        <v>9009</v>
      </c>
      <c r="F3788" s="123" t="s">
        <v>1413</v>
      </c>
      <c r="G3788" s="123">
        <v>14464183</v>
      </c>
      <c r="H3788" s="127"/>
      <c r="I3788" s="131" t="s">
        <v>9008</v>
      </c>
      <c r="J3788" s="127"/>
      <c r="K3788" s="127"/>
      <c r="L3788" s="127"/>
      <c r="M3788" s="127"/>
      <c r="N3788" s="133">
        <v>2675</v>
      </c>
      <c r="O3788" s="133">
        <v>0</v>
      </c>
      <c r="P3788" s="127" t="s">
        <v>1369</v>
      </c>
    </row>
    <row r="3789" spans="1:16" ht="76.5">
      <c r="A3789" s="127">
        <v>15</v>
      </c>
      <c r="B3789" s="127"/>
      <c r="C3789" s="128" t="s">
        <v>692</v>
      </c>
      <c r="D3789" s="122">
        <v>42964</v>
      </c>
      <c r="E3789" s="123" t="s">
        <v>9010</v>
      </c>
      <c r="F3789" s="123" t="s">
        <v>1413</v>
      </c>
      <c r="G3789" s="123">
        <v>14464184</v>
      </c>
      <c r="H3789" s="127"/>
      <c r="I3789" s="131" t="s">
        <v>9008</v>
      </c>
      <c r="J3789" s="127"/>
      <c r="K3789" s="127"/>
      <c r="L3789" s="127"/>
      <c r="M3789" s="127"/>
      <c r="N3789" s="133">
        <v>5500</v>
      </c>
      <c r="O3789" s="133">
        <v>0</v>
      </c>
      <c r="P3789" s="127" t="s">
        <v>1369</v>
      </c>
    </row>
    <row r="3790" spans="1:16" ht="89.25">
      <c r="A3790" s="127">
        <v>47</v>
      </c>
      <c r="B3790" s="127"/>
      <c r="C3790" s="128" t="s">
        <v>700</v>
      </c>
      <c r="D3790" s="122">
        <v>42964</v>
      </c>
      <c r="E3790" s="123" t="s">
        <v>9011</v>
      </c>
      <c r="F3790" s="123" t="s">
        <v>11</v>
      </c>
      <c r="G3790" s="123">
        <v>895731</v>
      </c>
      <c r="H3790" s="127"/>
      <c r="I3790" s="131" t="s">
        <v>9012</v>
      </c>
      <c r="J3790" s="127"/>
      <c r="K3790" s="127"/>
      <c r="L3790" s="127"/>
      <c r="M3790" s="127"/>
      <c r="N3790" s="133">
        <v>14345.62</v>
      </c>
      <c r="O3790" s="133">
        <v>0</v>
      </c>
      <c r="P3790" s="127" t="s">
        <v>1369</v>
      </c>
    </row>
    <row r="3791" spans="1:16" ht="76.5">
      <c r="A3791" s="127" t="s">
        <v>623</v>
      </c>
      <c r="B3791" s="127"/>
      <c r="C3791" s="128" t="s">
        <v>716</v>
      </c>
      <c r="D3791" s="122">
        <v>42964</v>
      </c>
      <c r="E3791" s="123" t="s">
        <v>9013</v>
      </c>
      <c r="F3791" s="123" t="s">
        <v>11</v>
      </c>
      <c r="G3791" s="123">
        <v>895749</v>
      </c>
      <c r="H3791" s="127"/>
      <c r="I3791" s="131" t="s">
        <v>9014</v>
      </c>
      <c r="J3791" s="127"/>
      <c r="K3791" s="127"/>
      <c r="L3791" s="127"/>
      <c r="M3791" s="127"/>
      <c r="N3791" s="133">
        <v>50</v>
      </c>
      <c r="O3791" s="133">
        <v>0</v>
      </c>
      <c r="P3791" s="127" t="s">
        <v>1369</v>
      </c>
    </row>
    <row r="3792" spans="1:16" ht="38.25">
      <c r="A3792" s="127">
        <v>117</v>
      </c>
      <c r="B3792" s="127"/>
      <c r="C3792" s="128" t="s">
        <v>723</v>
      </c>
      <c r="D3792" s="122">
        <v>42964</v>
      </c>
      <c r="E3792" s="123" t="s">
        <v>9015</v>
      </c>
      <c r="F3792" s="123" t="s">
        <v>11</v>
      </c>
      <c r="G3792" s="123">
        <v>895757</v>
      </c>
      <c r="H3792" s="127"/>
      <c r="I3792" s="131" t="s">
        <v>9016</v>
      </c>
      <c r="J3792" s="127"/>
      <c r="K3792" s="127"/>
      <c r="L3792" s="127"/>
      <c r="M3792" s="127"/>
      <c r="N3792" s="133">
        <v>50</v>
      </c>
      <c r="O3792" s="133">
        <v>0</v>
      </c>
      <c r="P3792" s="127" t="s">
        <v>1369</v>
      </c>
    </row>
    <row r="3793" spans="1:16" ht="38.25">
      <c r="A3793" s="127">
        <v>117</v>
      </c>
      <c r="B3793" s="127"/>
      <c r="C3793" s="128" t="s">
        <v>723</v>
      </c>
      <c r="D3793" s="122">
        <v>42964</v>
      </c>
      <c r="E3793" s="123" t="s">
        <v>9017</v>
      </c>
      <c r="F3793" s="123" t="s">
        <v>11</v>
      </c>
      <c r="G3793" s="123">
        <v>895759</v>
      </c>
      <c r="H3793" s="127"/>
      <c r="I3793" s="131" t="s">
        <v>9018</v>
      </c>
      <c r="J3793" s="127"/>
      <c r="K3793" s="127"/>
      <c r="L3793" s="127"/>
      <c r="M3793" s="127"/>
      <c r="N3793" s="133">
        <v>50</v>
      </c>
      <c r="O3793" s="133">
        <v>0</v>
      </c>
      <c r="P3793" s="127" t="s">
        <v>1369</v>
      </c>
    </row>
    <row r="3794" spans="1:16" ht="76.5">
      <c r="A3794" s="127">
        <v>513</v>
      </c>
      <c r="B3794" s="127"/>
      <c r="C3794" s="128" t="s">
        <v>201</v>
      </c>
      <c r="D3794" s="122">
        <v>42964</v>
      </c>
      <c r="E3794" s="123" t="s">
        <v>9019</v>
      </c>
      <c r="F3794" s="123" t="s">
        <v>11</v>
      </c>
      <c r="G3794" s="123">
        <v>895793</v>
      </c>
      <c r="H3794" s="127"/>
      <c r="I3794" s="131" t="s">
        <v>9020</v>
      </c>
      <c r="J3794" s="127"/>
      <c r="K3794" s="127"/>
      <c r="L3794" s="127"/>
      <c r="M3794" s="127"/>
      <c r="N3794" s="133">
        <v>14658.23</v>
      </c>
      <c r="O3794" s="133">
        <v>0</v>
      </c>
      <c r="P3794" s="127" t="s">
        <v>1369</v>
      </c>
    </row>
    <row r="3795" spans="1:16" ht="51">
      <c r="A3795" s="127">
        <v>117</v>
      </c>
      <c r="B3795" s="127"/>
      <c r="C3795" s="128" t="s">
        <v>723</v>
      </c>
      <c r="D3795" s="122">
        <v>42964</v>
      </c>
      <c r="E3795" s="123" t="s">
        <v>9021</v>
      </c>
      <c r="F3795" s="123" t="s">
        <v>11</v>
      </c>
      <c r="G3795" s="123">
        <v>895806</v>
      </c>
      <c r="H3795" s="127"/>
      <c r="I3795" s="131" t="s">
        <v>9022</v>
      </c>
      <c r="J3795" s="127"/>
      <c r="K3795" s="127"/>
      <c r="L3795" s="127"/>
      <c r="M3795" s="127"/>
      <c r="N3795" s="133">
        <v>50</v>
      </c>
      <c r="O3795" s="133">
        <v>0</v>
      </c>
      <c r="P3795" s="127" t="s">
        <v>1369</v>
      </c>
    </row>
    <row r="3796" spans="1:16" ht="63.75">
      <c r="A3796" s="127">
        <v>16</v>
      </c>
      <c r="B3796" s="127"/>
      <c r="C3796" s="128" t="s">
        <v>693</v>
      </c>
      <c r="D3796" s="122">
        <v>42964</v>
      </c>
      <c r="E3796" s="123" t="s">
        <v>9023</v>
      </c>
      <c r="F3796" s="123" t="s">
        <v>1263</v>
      </c>
      <c r="G3796" s="123">
        <v>2930</v>
      </c>
      <c r="H3796" s="127"/>
      <c r="I3796" s="131" t="s">
        <v>9024</v>
      </c>
      <c r="J3796" s="127"/>
      <c r="K3796" s="127"/>
      <c r="L3796" s="127"/>
      <c r="M3796" s="127"/>
      <c r="N3796" s="133">
        <v>23.37</v>
      </c>
      <c r="O3796" s="133">
        <v>0</v>
      </c>
      <c r="P3796" s="127" t="s">
        <v>1369</v>
      </c>
    </row>
    <row r="3797" spans="1:16" ht="51">
      <c r="A3797" s="127">
        <v>16</v>
      </c>
      <c r="B3797" s="127"/>
      <c r="C3797" s="128" t="s">
        <v>693</v>
      </c>
      <c r="D3797" s="122">
        <v>42964</v>
      </c>
      <c r="E3797" s="123" t="s">
        <v>9025</v>
      </c>
      <c r="F3797" s="123" t="s">
        <v>15</v>
      </c>
      <c r="G3797" s="123">
        <v>2930</v>
      </c>
      <c r="H3797" s="127"/>
      <c r="I3797" s="131" t="s">
        <v>9026</v>
      </c>
      <c r="J3797" s="127"/>
      <c r="K3797" s="127"/>
      <c r="L3797" s="127"/>
      <c r="M3797" s="127"/>
      <c r="N3797" s="133">
        <v>279.06</v>
      </c>
      <c r="O3797" s="133">
        <v>0</v>
      </c>
      <c r="P3797" s="127" t="s">
        <v>1369</v>
      </c>
    </row>
    <row r="3798" spans="1:16" ht="51">
      <c r="A3798" s="127">
        <v>340</v>
      </c>
      <c r="B3798" s="127"/>
      <c r="C3798" s="128" t="s">
        <v>815</v>
      </c>
      <c r="D3798" s="122">
        <v>42964</v>
      </c>
      <c r="E3798" s="123" t="s">
        <v>9027</v>
      </c>
      <c r="F3798" s="123" t="s">
        <v>15</v>
      </c>
      <c r="G3798" s="123">
        <v>520830</v>
      </c>
      <c r="H3798" s="127"/>
      <c r="I3798" s="131" t="s">
        <v>9028</v>
      </c>
      <c r="J3798" s="127"/>
      <c r="K3798" s="127"/>
      <c r="L3798" s="127"/>
      <c r="M3798" s="127"/>
      <c r="N3798" s="133">
        <v>50</v>
      </c>
      <c r="O3798" s="133">
        <v>0</v>
      </c>
      <c r="P3798" s="127" t="s">
        <v>1369</v>
      </c>
    </row>
    <row r="3799" spans="1:16" ht="89.25">
      <c r="A3799" s="127">
        <v>132</v>
      </c>
      <c r="B3799" s="127"/>
      <c r="C3799" s="128" t="s">
        <v>729</v>
      </c>
      <c r="D3799" s="122">
        <v>42964</v>
      </c>
      <c r="E3799" s="123" t="s">
        <v>9029</v>
      </c>
      <c r="F3799" s="123" t="s">
        <v>15</v>
      </c>
      <c r="G3799" s="123">
        <v>2943</v>
      </c>
      <c r="H3799" s="127"/>
      <c r="I3799" s="131" t="s">
        <v>9030</v>
      </c>
      <c r="J3799" s="127"/>
      <c r="K3799" s="127"/>
      <c r="L3799" s="127"/>
      <c r="M3799" s="127"/>
      <c r="N3799" s="133">
        <v>335.86</v>
      </c>
      <c r="O3799" s="133">
        <v>0</v>
      </c>
      <c r="P3799" s="127" t="s">
        <v>1369</v>
      </c>
    </row>
    <row r="3800" spans="1:16" ht="76.5">
      <c r="A3800" s="127">
        <v>513</v>
      </c>
      <c r="B3800" s="127"/>
      <c r="C3800" s="128" t="s">
        <v>201</v>
      </c>
      <c r="D3800" s="122">
        <v>42964</v>
      </c>
      <c r="E3800" s="123" t="s">
        <v>9031</v>
      </c>
      <c r="F3800" s="123" t="s">
        <v>15</v>
      </c>
      <c r="G3800" s="123">
        <v>2948</v>
      </c>
      <c r="H3800" s="127"/>
      <c r="I3800" s="131" t="s">
        <v>9032</v>
      </c>
      <c r="J3800" s="127"/>
      <c r="K3800" s="127"/>
      <c r="L3800" s="127"/>
      <c r="M3800" s="127"/>
      <c r="N3800" s="133">
        <v>709.79</v>
      </c>
      <c r="O3800" s="133">
        <v>0</v>
      </c>
      <c r="P3800" s="127" t="s">
        <v>1369</v>
      </c>
    </row>
    <row r="3801" spans="1:16" ht="89.25">
      <c r="A3801" s="127">
        <v>513</v>
      </c>
      <c r="B3801" s="127"/>
      <c r="C3801" s="128" t="s">
        <v>201</v>
      </c>
      <c r="D3801" s="122">
        <v>42964</v>
      </c>
      <c r="E3801" s="123" t="s">
        <v>9033</v>
      </c>
      <c r="F3801" s="123" t="s">
        <v>15</v>
      </c>
      <c r="G3801" s="123">
        <v>2944</v>
      </c>
      <c r="H3801" s="127"/>
      <c r="I3801" s="131" t="s">
        <v>9034</v>
      </c>
      <c r="J3801" s="127"/>
      <c r="K3801" s="127"/>
      <c r="L3801" s="127"/>
      <c r="M3801" s="127"/>
      <c r="N3801" s="133">
        <v>32490.05</v>
      </c>
      <c r="O3801" s="133">
        <v>0</v>
      </c>
      <c r="P3801" s="127" t="s">
        <v>1369</v>
      </c>
    </row>
    <row r="3802" spans="1:16" ht="76.5">
      <c r="A3802" s="127">
        <v>513</v>
      </c>
      <c r="B3802" s="127"/>
      <c r="C3802" s="128" t="s">
        <v>201</v>
      </c>
      <c r="D3802" s="122">
        <v>42964</v>
      </c>
      <c r="E3802" s="123" t="s">
        <v>9035</v>
      </c>
      <c r="F3802" s="123" t="s">
        <v>15</v>
      </c>
      <c r="G3802" s="123">
        <v>2945</v>
      </c>
      <c r="H3802" s="127"/>
      <c r="I3802" s="131" t="s">
        <v>9036</v>
      </c>
      <c r="J3802" s="127"/>
      <c r="K3802" s="127"/>
      <c r="L3802" s="127"/>
      <c r="M3802" s="127"/>
      <c r="N3802" s="133">
        <v>98754.9</v>
      </c>
      <c r="O3802" s="133">
        <v>0</v>
      </c>
      <c r="P3802" s="127" t="s">
        <v>1369</v>
      </c>
    </row>
    <row r="3803" spans="1:16" ht="76.5">
      <c r="A3803" s="127">
        <v>513</v>
      </c>
      <c r="B3803" s="127"/>
      <c r="C3803" s="128" t="s">
        <v>201</v>
      </c>
      <c r="D3803" s="122">
        <v>42964</v>
      </c>
      <c r="E3803" s="123" t="s">
        <v>9037</v>
      </c>
      <c r="F3803" s="123" t="s">
        <v>15</v>
      </c>
      <c r="G3803" s="123">
        <v>2946</v>
      </c>
      <c r="H3803" s="127"/>
      <c r="I3803" s="131" t="s">
        <v>9038</v>
      </c>
      <c r="J3803" s="127"/>
      <c r="K3803" s="127"/>
      <c r="L3803" s="127"/>
      <c r="M3803" s="127"/>
      <c r="N3803" s="133">
        <v>102634.65</v>
      </c>
      <c r="O3803" s="133">
        <v>0</v>
      </c>
      <c r="P3803" s="127" t="s">
        <v>1369</v>
      </c>
    </row>
    <row r="3804" spans="1:16" ht="51">
      <c r="A3804" s="127">
        <v>513</v>
      </c>
      <c r="B3804" s="127"/>
      <c r="C3804" s="128" t="s">
        <v>201</v>
      </c>
      <c r="D3804" s="122">
        <v>42964</v>
      </c>
      <c r="E3804" s="123" t="s">
        <v>9039</v>
      </c>
      <c r="F3804" s="123" t="s">
        <v>15</v>
      </c>
      <c r="G3804" s="123">
        <v>521579</v>
      </c>
      <c r="H3804" s="127"/>
      <c r="I3804" s="131" t="s">
        <v>9040</v>
      </c>
      <c r="J3804" s="127"/>
      <c r="K3804" s="127"/>
      <c r="L3804" s="127"/>
      <c r="M3804" s="127"/>
      <c r="N3804" s="133">
        <v>50</v>
      </c>
      <c r="O3804" s="133">
        <v>0</v>
      </c>
      <c r="P3804" s="127" t="s">
        <v>1369</v>
      </c>
    </row>
    <row r="3805" spans="1:16" ht="51">
      <c r="A3805" s="127">
        <v>513</v>
      </c>
      <c r="B3805" s="127"/>
      <c r="C3805" s="128" t="s">
        <v>201</v>
      </c>
      <c r="D3805" s="122">
        <v>42964</v>
      </c>
      <c r="E3805" s="123" t="s">
        <v>9041</v>
      </c>
      <c r="F3805" s="123" t="s">
        <v>15</v>
      </c>
      <c r="G3805" s="123">
        <v>521585</v>
      </c>
      <c r="H3805" s="127"/>
      <c r="I3805" s="131" t="s">
        <v>9042</v>
      </c>
      <c r="J3805" s="127"/>
      <c r="K3805" s="127"/>
      <c r="L3805" s="127"/>
      <c r="M3805" s="127"/>
      <c r="N3805" s="133">
        <v>50</v>
      </c>
      <c r="O3805" s="133">
        <v>0</v>
      </c>
      <c r="P3805" s="127" t="s">
        <v>1369</v>
      </c>
    </row>
    <row r="3806" spans="1:16" ht="51">
      <c r="A3806" s="127">
        <v>513</v>
      </c>
      <c r="B3806" s="127"/>
      <c r="C3806" s="128" t="s">
        <v>201</v>
      </c>
      <c r="D3806" s="122">
        <v>42964</v>
      </c>
      <c r="E3806" s="123" t="s">
        <v>9043</v>
      </c>
      <c r="F3806" s="123" t="s">
        <v>15</v>
      </c>
      <c r="G3806" s="123">
        <v>521587</v>
      </c>
      <c r="H3806" s="127"/>
      <c r="I3806" s="131" t="s">
        <v>9044</v>
      </c>
      <c r="J3806" s="127"/>
      <c r="K3806" s="127"/>
      <c r="L3806" s="127"/>
      <c r="M3806" s="127"/>
      <c r="N3806" s="133">
        <v>50</v>
      </c>
      <c r="O3806" s="133">
        <v>0</v>
      </c>
      <c r="P3806" s="127" t="s">
        <v>1369</v>
      </c>
    </row>
    <row r="3807" spans="1:16" ht="63.75">
      <c r="A3807" s="127">
        <v>25</v>
      </c>
      <c r="B3807" s="127"/>
      <c r="C3807" s="128" t="s">
        <v>695</v>
      </c>
      <c r="D3807" s="122">
        <v>42964</v>
      </c>
      <c r="E3807" s="123" t="s">
        <v>9045</v>
      </c>
      <c r="F3807" s="123" t="s">
        <v>1413</v>
      </c>
      <c r="G3807" s="123">
        <v>14495251</v>
      </c>
      <c r="H3807" s="127"/>
      <c r="I3807" s="131" t="s">
        <v>9046</v>
      </c>
      <c r="J3807" s="127"/>
      <c r="K3807" s="127"/>
      <c r="L3807" s="127"/>
      <c r="M3807" s="127"/>
      <c r="N3807" s="133">
        <v>2130533.7599999998</v>
      </c>
      <c r="O3807" s="133">
        <v>0</v>
      </c>
      <c r="P3807" s="127" t="s">
        <v>1369</v>
      </c>
    </row>
    <row r="3808" spans="1:16" ht="63.75">
      <c r="A3808" s="127">
        <v>25</v>
      </c>
      <c r="B3808" s="127"/>
      <c r="C3808" s="128" t="s">
        <v>695</v>
      </c>
      <c r="D3808" s="122">
        <v>42964</v>
      </c>
      <c r="E3808" s="123" t="s">
        <v>9047</v>
      </c>
      <c r="F3808" s="123" t="s">
        <v>1413</v>
      </c>
      <c r="G3808" s="123">
        <v>14495217</v>
      </c>
      <c r="H3808" s="127"/>
      <c r="I3808" s="131" t="s">
        <v>9048</v>
      </c>
      <c r="J3808" s="127"/>
      <c r="K3808" s="127"/>
      <c r="L3808" s="127"/>
      <c r="M3808" s="127"/>
      <c r="N3808" s="133">
        <v>1158146.31</v>
      </c>
      <c r="O3808" s="133">
        <v>0</v>
      </c>
      <c r="P3808" s="127" t="s">
        <v>1369</v>
      </c>
    </row>
    <row r="3809" spans="1:16" ht="63.75">
      <c r="A3809" s="127">
        <v>25</v>
      </c>
      <c r="B3809" s="127"/>
      <c r="C3809" s="128" t="s">
        <v>695</v>
      </c>
      <c r="D3809" s="122">
        <v>42964</v>
      </c>
      <c r="E3809" s="123" t="s">
        <v>9049</v>
      </c>
      <c r="F3809" s="123" t="s">
        <v>1413</v>
      </c>
      <c r="G3809" s="123">
        <v>14495205</v>
      </c>
      <c r="H3809" s="127"/>
      <c r="I3809" s="131" t="s">
        <v>9050</v>
      </c>
      <c r="J3809" s="127"/>
      <c r="K3809" s="127"/>
      <c r="L3809" s="127"/>
      <c r="M3809" s="127"/>
      <c r="N3809" s="133">
        <v>336871.75</v>
      </c>
      <c r="O3809" s="133">
        <v>0</v>
      </c>
      <c r="P3809" s="127" t="s">
        <v>1369</v>
      </c>
    </row>
    <row r="3810" spans="1:16" ht="63.75">
      <c r="A3810" s="127">
        <v>25</v>
      </c>
      <c r="B3810" s="127"/>
      <c r="C3810" s="128" t="s">
        <v>695</v>
      </c>
      <c r="D3810" s="122">
        <v>42964</v>
      </c>
      <c r="E3810" s="123" t="s">
        <v>9051</v>
      </c>
      <c r="F3810" s="123" t="s">
        <v>1413</v>
      </c>
      <c r="G3810" s="123">
        <v>14495204</v>
      </c>
      <c r="H3810" s="127"/>
      <c r="I3810" s="131" t="s">
        <v>9052</v>
      </c>
      <c r="J3810" s="127"/>
      <c r="K3810" s="127"/>
      <c r="L3810" s="127"/>
      <c r="M3810" s="127"/>
      <c r="N3810" s="133">
        <v>144307.98000000001</v>
      </c>
      <c r="O3810" s="133">
        <v>0</v>
      </c>
      <c r="P3810" s="127" t="s">
        <v>1369</v>
      </c>
    </row>
    <row r="3811" spans="1:16" ht="63.75">
      <c r="A3811" s="127">
        <v>25</v>
      </c>
      <c r="B3811" s="127"/>
      <c r="C3811" s="128" t="s">
        <v>695</v>
      </c>
      <c r="D3811" s="122">
        <v>42964</v>
      </c>
      <c r="E3811" s="123" t="s">
        <v>9053</v>
      </c>
      <c r="F3811" s="123" t="s">
        <v>1413</v>
      </c>
      <c r="G3811" s="123">
        <v>14495184</v>
      </c>
      <c r="H3811" s="127"/>
      <c r="I3811" s="131" t="s">
        <v>9054</v>
      </c>
      <c r="J3811" s="127"/>
      <c r="K3811" s="127"/>
      <c r="L3811" s="127"/>
      <c r="M3811" s="127"/>
      <c r="N3811" s="133">
        <v>39861.06</v>
      </c>
      <c r="O3811" s="133">
        <v>0</v>
      </c>
      <c r="P3811" s="127" t="s">
        <v>1369</v>
      </c>
    </row>
    <row r="3812" spans="1:16" ht="63.75">
      <c r="A3812" s="127">
        <v>25</v>
      </c>
      <c r="B3812" s="127"/>
      <c r="C3812" s="128" t="s">
        <v>695</v>
      </c>
      <c r="D3812" s="122">
        <v>42964</v>
      </c>
      <c r="E3812" s="123" t="s">
        <v>9055</v>
      </c>
      <c r="F3812" s="123" t="s">
        <v>1413</v>
      </c>
      <c r="G3812" s="123">
        <v>14495172</v>
      </c>
      <c r="H3812" s="127"/>
      <c r="I3812" s="131" t="s">
        <v>9056</v>
      </c>
      <c r="J3812" s="127"/>
      <c r="K3812" s="127"/>
      <c r="L3812" s="127"/>
      <c r="M3812" s="127"/>
      <c r="N3812" s="133">
        <v>647135.36</v>
      </c>
      <c r="O3812" s="133">
        <v>0</v>
      </c>
      <c r="P3812" s="127" t="s">
        <v>1369</v>
      </c>
    </row>
    <row r="3813" spans="1:16" ht="63.75">
      <c r="A3813" s="127">
        <v>25</v>
      </c>
      <c r="B3813" s="127"/>
      <c r="C3813" s="128" t="s">
        <v>695</v>
      </c>
      <c r="D3813" s="122">
        <v>42964</v>
      </c>
      <c r="E3813" s="123" t="s">
        <v>9057</v>
      </c>
      <c r="F3813" s="123" t="s">
        <v>1413</v>
      </c>
      <c r="G3813" s="123">
        <v>14495002</v>
      </c>
      <c r="H3813" s="127"/>
      <c r="I3813" s="131" t="s">
        <v>9058</v>
      </c>
      <c r="J3813" s="127"/>
      <c r="K3813" s="127"/>
      <c r="L3813" s="127"/>
      <c r="M3813" s="127"/>
      <c r="N3813" s="133">
        <v>50313.45</v>
      </c>
      <c r="O3813" s="133">
        <v>0</v>
      </c>
      <c r="P3813" s="127" t="s">
        <v>1369</v>
      </c>
    </row>
    <row r="3814" spans="1:16" ht="63.75">
      <c r="A3814" s="127">
        <v>25</v>
      </c>
      <c r="B3814" s="127"/>
      <c r="C3814" s="128" t="s">
        <v>695</v>
      </c>
      <c r="D3814" s="122">
        <v>42964</v>
      </c>
      <c r="E3814" s="123" t="s">
        <v>9059</v>
      </c>
      <c r="F3814" s="123" t="s">
        <v>1413</v>
      </c>
      <c r="G3814" s="123">
        <v>14495168</v>
      </c>
      <c r="H3814" s="127"/>
      <c r="I3814" s="131" t="s">
        <v>9060</v>
      </c>
      <c r="J3814" s="127"/>
      <c r="K3814" s="127"/>
      <c r="L3814" s="127"/>
      <c r="M3814" s="127"/>
      <c r="N3814" s="133">
        <v>50313.45</v>
      </c>
      <c r="O3814" s="133">
        <v>0</v>
      </c>
      <c r="P3814" s="127" t="s">
        <v>1369</v>
      </c>
    </row>
    <row r="3815" spans="1:16" ht="63.75">
      <c r="A3815" s="127">
        <v>25</v>
      </c>
      <c r="B3815" s="127"/>
      <c r="C3815" s="128" t="s">
        <v>695</v>
      </c>
      <c r="D3815" s="122">
        <v>42964</v>
      </c>
      <c r="E3815" s="123" t="s">
        <v>9061</v>
      </c>
      <c r="F3815" s="123" t="s">
        <v>1413</v>
      </c>
      <c r="G3815" s="123">
        <v>14495170</v>
      </c>
      <c r="H3815" s="127"/>
      <c r="I3815" s="131" t="s">
        <v>9062</v>
      </c>
      <c r="J3815" s="127"/>
      <c r="K3815" s="127"/>
      <c r="L3815" s="127"/>
      <c r="M3815" s="127"/>
      <c r="N3815" s="133">
        <v>50313.45</v>
      </c>
      <c r="O3815" s="133">
        <v>0</v>
      </c>
      <c r="P3815" s="127" t="s">
        <v>1369</v>
      </c>
    </row>
    <row r="3816" spans="1:16" ht="63.75">
      <c r="A3816" s="127">
        <v>25</v>
      </c>
      <c r="B3816" s="127"/>
      <c r="C3816" s="128" t="s">
        <v>695</v>
      </c>
      <c r="D3816" s="122">
        <v>42964</v>
      </c>
      <c r="E3816" s="123" t="s">
        <v>9063</v>
      </c>
      <c r="F3816" s="123" t="s">
        <v>1413</v>
      </c>
      <c r="G3816" s="123">
        <v>14495174</v>
      </c>
      <c r="H3816" s="127"/>
      <c r="I3816" s="131" t="s">
        <v>9064</v>
      </c>
      <c r="J3816" s="127"/>
      <c r="K3816" s="127"/>
      <c r="L3816" s="127"/>
      <c r="M3816" s="127"/>
      <c r="N3816" s="133">
        <v>45534.04</v>
      </c>
      <c r="O3816" s="133">
        <v>0</v>
      </c>
      <c r="P3816" s="127" t="s">
        <v>1369</v>
      </c>
    </row>
    <row r="3817" spans="1:16" ht="63.75">
      <c r="A3817" s="127">
        <v>25</v>
      </c>
      <c r="B3817" s="127"/>
      <c r="C3817" s="128" t="s">
        <v>695</v>
      </c>
      <c r="D3817" s="122">
        <v>42964</v>
      </c>
      <c r="E3817" s="123" t="s">
        <v>9065</v>
      </c>
      <c r="F3817" s="123" t="s">
        <v>1413</v>
      </c>
      <c r="G3817" s="123">
        <v>14495183</v>
      </c>
      <c r="H3817" s="127"/>
      <c r="I3817" s="131" t="s">
        <v>9066</v>
      </c>
      <c r="J3817" s="127"/>
      <c r="K3817" s="127"/>
      <c r="L3817" s="127"/>
      <c r="M3817" s="127"/>
      <c r="N3817" s="133">
        <v>403525.62</v>
      </c>
      <c r="O3817" s="133">
        <v>0</v>
      </c>
      <c r="P3817" s="127" t="s">
        <v>1369</v>
      </c>
    </row>
    <row r="3818" spans="1:16" ht="63.75">
      <c r="A3818" s="127">
        <v>25</v>
      </c>
      <c r="B3818" s="127"/>
      <c r="C3818" s="128" t="s">
        <v>695</v>
      </c>
      <c r="D3818" s="122">
        <v>42964</v>
      </c>
      <c r="E3818" s="123" t="s">
        <v>9067</v>
      </c>
      <c r="F3818" s="123" t="s">
        <v>1413</v>
      </c>
      <c r="G3818" s="123">
        <v>14495928</v>
      </c>
      <c r="H3818" s="127"/>
      <c r="I3818" s="131" t="s">
        <v>9068</v>
      </c>
      <c r="J3818" s="127"/>
      <c r="K3818" s="127"/>
      <c r="L3818" s="127"/>
      <c r="M3818" s="127"/>
      <c r="N3818" s="133">
        <v>71092.009999999995</v>
      </c>
      <c r="O3818" s="133">
        <v>0</v>
      </c>
      <c r="P3818" s="127" t="s">
        <v>1369</v>
      </c>
    </row>
    <row r="3819" spans="1:16" ht="63.75">
      <c r="A3819" s="127">
        <v>25</v>
      </c>
      <c r="B3819" s="127"/>
      <c r="C3819" s="128" t="s">
        <v>695</v>
      </c>
      <c r="D3819" s="122">
        <v>42964</v>
      </c>
      <c r="E3819" s="123" t="s">
        <v>9069</v>
      </c>
      <c r="F3819" s="123" t="s">
        <v>1413</v>
      </c>
      <c r="G3819" s="123">
        <v>14495927</v>
      </c>
      <c r="H3819" s="127"/>
      <c r="I3819" s="131" t="s">
        <v>9070</v>
      </c>
      <c r="J3819" s="127"/>
      <c r="K3819" s="127"/>
      <c r="L3819" s="127"/>
      <c r="M3819" s="127"/>
      <c r="N3819" s="133">
        <v>189097.34</v>
      </c>
      <c r="O3819" s="133">
        <v>0</v>
      </c>
      <c r="P3819" s="127" t="s">
        <v>1369</v>
      </c>
    </row>
    <row r="3820" spans="1:16" ht="63.75">
      <c r="A3820" s="127">
        <v>25</v>
      </c>
      <c r="B3820" s="127"/>
      <c r="C3820" s="128" t="s">
        <v>695</v>
      </c>
      <c r="D3820" s="122">
        <v>42964</v>
      </c>
      <c r="E3820" s="123" t="s">
        <v>9071</v>
      </c>
      <c r="F3820" s="123" t="s">
        <v>1413</v>
      </c>
      <c r="G3820" s="123">
        <v>14495925</v>
      </c>
      <c r="H3820" s="127"/>
      <c r="I3820" s="131" t="s">
        <v>9072</v>
      </c>
      <c r="J3820" s="127"/>
      <c r="K3820" s="127"/>
      <c r="L3820" s="127"/>
      <c r="M3820" s="127"/>
      <c r="N3820" s="133">
        <v>273336.76</v>
      </c>
      <c r="O3820" s="133">
        <v>0</v>
      </c>
      <c r="P3820" s="127" t="s">
        <v>1369</v>
      </c>
    </row>
    <row r="3821" spans="1:16" ht="63.75">
      <c r="A3821" s="127">
        <v>25</v>
      </c>
      <c r="B3821" s="127"/>
      <c r="C3821" s="128" t="s">
        <v>695</v>
      </c>
      <c r="D3821" s="122">
        <v>42964</v>
      </c>
      <c r="E3821" s="123" t="s">
        <v>9073</v>
      </c>
      <c r="F3821" s="123" t="s">
        <v>1413</v>
      </c>
      <c r="G3821" s="123">
        <v>14495922</v>
      </c>
      <c r="H3821" s="127"/>
      <c r="I3821" s="131" t="s">
        <v>9074</v>
      </c>
      <c r="J3821" s="127"/>
      <c r="K3821" s="127"/>
      <c r="L3821" s="127"/>
      <c r="M3821" s="127"/>
      <c r="N3821" s="133">
        <v>728525.18</v>
      </c>
      <c r="O3821" s="133">
        <v>0</v>
      </c>
      <c r="P3821" s="127" t="s">
        <v>1369</v>
      </c>
    </row>
    <row r="3822" spans="1:16" ht="63.75">
      <c r="A3822" s="127">
        <v>25</v>
      </c>
      <c r="B3822" s="127"/>
      <c r="C3822" s="128" t="s">
        <v>695</v>
      </c>
      <c r="D3822" s="122">
        <v>42964</v>
      </c>
      <c r="E3822" s="123" t="s">
        <v>9075</v>
      </c>
      <c r="F3822" s="123" t="s">
        <v>1413</v>
      </c>
      <c r="G3822" s="123">
        <v>14495920</v>
      </c>
      <c r="H3822" s="127"/>
      <c r="I3822" s="131" t="s">
        <v>9076</v>
      </c>
      <c r="J3822" s="127"/>
      <c r="K3822" s="127"/>
      <c r="L3822" s="127"/>
      <c r="M3822" s="127"/>
      <c r="N3822" s="133">
        <v>1198475.8899999999</v>
      </c>
      <c r="O3822" s="133">
        <v>0</v>
      </c>
      <c r="P3822" s="127" t="s">
        <v>1369</v>
      </c>
    </row>
    <row r="3823" spans="1:16" ht="63.75">
      <c r="A3823" s="127">
        <v>25</v>
      </c>
      <c r="B3823" s="127"/>
      <c r="C3823" s="128" t="s">
        <v>695</v>
      </c>
      <c r="D3823" s="122">
        <v>42964</v>
      </c>
      <c r="E3823" s="123" t="s">
        <v>9077</v>
      </c>
      <c r="F3823" s="123" t="s">
        <v>1413</v>
      </c>
      <c r="G3823" s="123">
        <v>14495918</v>
      </c>
      <c r="H3823" s="127"/>
      <c r="I3823" s="131" t="s">
        <v>9078</v>
      </c>
      <c r="J3823" s="127"/>
      <c r="K3823" s="127"/>
      <c r="L3823" s="127"/>
      <c r="M3823" s="127"/>
      <c r="N3823" s="133">
        <v>1179819.21</v>
      </c>
      <c r="O3823" s="133">
        <v>0</v>
      </c>
      <c r="P3823" s="127" t="s">
        <v>1369</v>
      </c>
    </row>
    <row r="3824" spans="1:16" ht="76.5">
      <c r="A3824" s="127">
        <v>25</v>
      </c>
      <c r="B3824" s="127"/>
      <c r="C3824" s="128" t="s">
        <v>695</v>
      </c>
      <c r="D3824" s="122">
        <v>42964</v>
      </c>
      <c r="E3824" s="123" t="s">
        <v>9079</v>
      </c>
      <c r="F3824" s="123" t="s">
        <v>1413</v>
      </c>
      <c r="G3824" s="123">
        <v>14495917</v>
      </c>
      <c r="H3824" s="127"/>
      <c r="I3824" s="131" t="s">
        <v>9080</v>
      </c>
      <c r="J3824" s="127"/>
      <c r="K3824" s="127"/>
      <c r="L3824" s="127"/>
      <c r="M3824" s="127"/>
      <c r="N3824" s="133">
        <v>340550.24</v>
      </c>
      <c r="O3824" s="133">
        <v>0</v>
      </c>
      <c r="P3824" s="127" t="s">
        <v>1369</v>
      </c>
    </row>
    <row r="3825" spans="1:16" ht="63.75">
      <c r="A3825" s="127">
        <v>25</v>
      </c>
      <c r="B3825" s="127"/>
      <c r="C3825" s="128" t="s">
        <v>695</v>
      </c>
      <c r="D3825" s="122">
        <v>42964</v>
      </c>
      <c r="E3825" s="123" t="s">
        <v>9081</v>
      </c>
      <c r="F3825" s="123" t="s">
        <v>1413</v>
      </c>
      <c r="G3825" s="123">
        <v>14495915</v>
      </c>
      <c r="H3825" s="127"/>
      <c r="I3825" s="131" t="s">
        <v>9082</v>
      </c>
      <c r="J3825" s="127"/>
      <c r="K3825" s="127"/>
      <c r="L3825" s="127"/>
      <c r="M3825" s="127"/>
      <c r="N3825" s="133">
        <v>93886.37</v>
      </c>
      <c r="O3825" s="133">
        <v>0</v>
      </c>
      <c r="P3825" s="127" t="s">
        <v>1369</v>
      </c>
    </row>
    <row r="3826" spans="1:16" ht="63.75">
      <c r="A3826" s="127">
        <v>25</v>
      </c>
      <c r="B3826" s="127"/>
      <c r="C3826" s="128" t="s">
        <v>695</v>
      </c>
      <c r="D3826" s="122">
        <v>42964</v>
      </c>
      <c r="E3826" s="123" t="s">
        <v>9083</v>
      </c>
      <c r="F3826" s="123" t="s">
        <v>1413</v>
      </c>
      <c r="G3826" s="123">
        <v>14495913</v>
      </c>
      <c r="H3826" s="127"/>
      <c r="I3826" s="131" t="s">
        <v>9084</v>
      </c>
      <c r="J3826" s="127"/>
      <c r="K3826" s="127"/>
      <c r="L3826" s="127"/>
      <c r="M3826" s="127"/>
      <c r="N3826" s="133">
        <v>118231.88</v>
      </c>
      <c r="O3826" s="133">
        <v>0</v>
      </c>
      <c r="P3826" s="127" t="s">
        <v>1369</v>
      </c>
    </row>
    <row r="3827" spans="1:16" ht="63.75">
      <c r="A3827" s="127">
        <v>25</v>
      </c>
      <c r="B3827" s="127"/>
      <c r="C3827" s="128" t="s">
        <v>695</v>
      </c>
      <c r="D3827" s="122">
        <v>42964</v>
      </c>
      <c r="E3827" s="123" t="s">
        <v>9085</v>
      </c>
      <c r="F3827" s="123" t="s">
        <v>1413</v>
      </c>
      <c r="G3827" s="123">
        <v>14460020</v>
      </c>
      <c r="H3827" s="127"/>
      <c r="I3827" s="131" t="s">
        <v>9086</v>
      </c>
      <c r="J3827" s="127"/>
      <c r="K3827" s="127"/>
      <c r="L3827" s="127"/>
      <c r="M3827" s="127"/>
      <c r="N3827" s="133">
        <v>412593.23</v>
      </c>
      <c r="O3827" s="133">
        <v>0</v>
      </c>
      <c r="P3827" s="127" t="s">
        <v>1369</v>
      </c>
    </row>
    <row r="3828" spans="1:16" ht="63.75">
      <c r="A3828" s="127">
        <v>25</v>
      </c>
      <c r="B3828" s="127"/>
      <c r="C3828" s="128" t="s">
        <v>695</v>
      </c>
      <c r="D3828" s="122">
        <v>42964</v>
      </c>
      <c r="E3828" s="123" t="s">
        <v>9087</v>
      </c>
      <c r="F3828" s="123" t="s">
        <v>1413</v>
      </c>
      <c r="G3828" s="123">
        <v>14447655</v>
      </c>
      <c r="H3828" s="127"/>
      <c r="I3828" s="131" t="s">
        <v>9088</v>
      </c>
      <c r="J3828" s="127"/>
      <c r="K3828" s="127"/>
      <c r="L3828" s="127"/>
      <c r="M3828" s="127"/>
      <c r="N3828" s="133">
        <v>26540.07</v>
      </c>
      <c r="O3828" s="133">
        <v>0</v>
      </c>
      <c r="P3828" s="127" t="s">
        <v>1369</v>
      </c>
    </row>
    <row r="3829" spans="1:16" ht="63.75">
      <c r="A3829" s="127">
        <v>25</v>
      </c>
      <c r="B3829" s="127"/>
      <c r="C3829" s="128" t="s">
        <v>695</v>
      </c>
      <c r="D3829" s="122">
        <v>42964</v>
      </c>
      <c r="E3829" s="123" t="s">
        <v>9089</v>
      </c>
      <c r="F3829" s="123" t="s">
        <v>1413</v>
      </c>
      <c r="G3829" s="123">
        <v>14495292</v>
      </c>
      <c r="H3829" s="127"/>
      <c r="I3829" s="131" t="s">
        <v>9090</v>
      </c>
      <c r="J3829" s="127"/>
      <c r="K3829" s="127"/>
      <c r="L3829" s="127"/>
      <c r="M3829" s="127"/>
      <c r="N3829" s="133">
        <v>98528.11</v>
      </c>
      <c r="O3829" s="133">
        <v>0</v>
      </c>
      <c r="P3829" s="127" t="s">
        <v>1369</v>
      </c>
    </row>
    <row r="3830" spans="1:16" ht="63.75">
      <c r="A3830" s="127">
        <v>25</v>
      </c>
      <c r="B3830" s="127"/>
      <c r="C3830" s="128" t="s">
        <v>695</v>
      </c>
      <c r="D3830" s="122">
        <v>42964</v>
      </c>
      <c r="E3830" s="123" t="s">
        <v>9091</v>
      </c>
      <c r="F3830" s="123" t="s">
        <v>1413</v>
      </c>
      <c r="G3830" s="123">
        <v>14495708</v>
      </c>
      <c r="H3830" s="127"/>
      <c r="I3830" s="131" t="s">
        <v>9092</v>
      </c>
      <c r="J3830" s="127"/>
      <c r="K3830" s="127"/>
      <c r="L3830" s="127"/>
      <c r="M3830" s="127"/>
      <c r="N3830" s="133">
        <v>427567.77</v>
      </c>
      <c r="O3830" s="133">
        <v>0</v>
      </c>
      <c r="P3830" s="127" t="s">
        <v>1369</v>
      </c>
    </row>
    <row r="3831" spans="1:16" ht="63.75">
      <c r="A3831" s="127">
        <v>25</v>
      </c>
      <c r="B3831" s="127"/>
      <c r="C3831" s="128" t="s">
        <v>695</v>
      </c>
      <c r="D3831" s="122">
        <v>42964</v>
      </c>
      <c r="E3831" s="123" t="s">
        <v>9093</v>
      </c>
      <c r="F3831" s="123" t="s">
        <v>1413</v>
      </c>
      <c r="G3831" s="123">
        <v>14495865</v>
      </c>
      <c r="H3831" s="127"/>
      <c r="I3831" s="131" t="s">
        <v>9094</v>
      </c>
      <c r="J3831" s="127"/>
      <c r="K3831" s="127"/>
      <c r="L3831" s="127"/>
      <c r="M3831" s="127"/>
      <c r="N3831" s="133">
        <v>669240.43000000005</v>
      </c>
      <c r="O3831" s="133">
        <v>0</v>
      </c>
      <c r="P3831" s="127" t="s">
        <v>1369</v>
      </c>
    </row>
    <row r="3832" spans="1:16" ht="63.75">
      <c r="A3832" s="127">
        <v>25</v>
      </c>
      <c r="B3832" s="127"/>
      <c r="C3832" s="128" t="s">
        <v>695</v>
      </c>
      <c r="D3832" s="122">
        <v>42964</v>
      </c>
      <c r="E3832" s="123" t="s">
        <v>9095</v>
      </c>
      <c r="F3832" s="123" t="s">
        <v>1413</v>
      </c>
      <c r="G3832" s="123">
        <v>14495882</v>
      </c>
      <c r="H3832" s="127"/>
      <c r="I3832" s="131" t="s">
        <v>9096</v>
      </c>
      <c r="J3832" s="127"/>
      <c r="K3832" s="127"/>
      <c r="L3832" s="127"/>
      <c r="M3832" s="127"/>
      <c r="N3832" s="133">
        <v>72799.600000000006</v>
      </c>
      <c r="O3832" s="133">
        <v>0</v>
      </c>
      <c r="P3832" s="127" t="s">
        <v>1369</v>
      </c>
    </row>
    <row r="3833" spans="1:16" ht="63.75">
      <c r="A3833" s="127">
        <v>25</v>
      </c>
      <c r="B3833" s="127"/>
      <c r="C3833" s="128" t="s">
        <v>695</v>
      </c>
      <c r="D3833" s="122">
        <v>42964</v>
      </c>
      <c r="E3833" s="123" t="s">
        <v>9097</v>
      </c>
      <c r="F3833" s="123" t="s">
        <v>1413</v>
      </c>
      <c r="G3833" s="123">
        <v>14495884</v>
      </c>
      <c r="H3833" s="127"/>
      <c r="I3833" s="131" t="s">
        <v>9098</v>
      </c>
      <c r="J3833" s="127"/>
      <c r="K3833" s="127"/>
      <c r="L3833" s="127"/>
      <c r="M3833" s="127"/>
      <c r="N3833" s="133">
        <v>204035.76</v>
      </c>
      <c r="O3833" s="133">
        <v>0</v>
      </c>
      <c r="P3833" s="127" t="s">
        <v>1369</v>
      </c>
    </row>
    <row r="3834" spans="1:16" ht="63.75">
      <c r="A3834" s="127">
        <v>25</v>
      </c>
      <c r="B3834" s="127"/>
      <c r="C3834" s="128" t="s">
        <v>695</v>
      </c>
      <c r="D3834" s="122">
        <v>42964</v>
      </c>
      <c r="E3834" s="123" t="s">
        <v>9099</v>
      </c>
      <c r="F3834" s="123" t="s">
        <v>1413</v>
      </c>
      <c r="G3834" s="123">
        <v>14495885</v>
      </c>
      <c r="H3834" s="127"/>
      <c r="I3834" s="131" t="s">
        <v>9100</v>
      </c>
      <c r="J3834" s="127"/>
      <c r="K3834" s="127"/>
      <c r="L3834" s="127"/>
      <c r="M3834" s="127"/>
      <c r="N3834" s="133">
        <v>448863.26</v>
      </c>
      <c r="O3834" s="133">
        <v>0</v>
      </c>
      <c r="P3834" s="127" t="s">
        <v>1369</v>
      </c>
    </row>
    <row r="3835" spans="1:16" ht="63.75">
      <c r="A3835" s="127">
        <v>25</v>
      </c>
      <c r="B3835" s="127"/>
      <c r="C3835" s="128" t="s">
        <v>695</v>
      </c>
      <c r="D3835" s="122">
        <v>42964</v>
      </c>
      <c r="E3835" s="123" t="s">
        <v>9101</v>
      </c>
      <c r="F3835" s="123" t="s">
        <v>1413</v>
      </c>
      <c r="G3835" s="123">
        <v>14495911</v>
      </c>
      <c r="H3835" s="127"/>
      <c r="I3835" s="131" t="s">
        <v>9102</v>
      </c>
      <c r="J3835" s="127"/>
      <c r="K3835" s="127"/>
      <c r="L3835" s="127"/>
      <c r="M3835" s="127"/>
      <c r="N3835" s="133">
        <v>1031512.22</v>
      </c>
      <c r="O3835" s="133">
        <v>0</v>
      </c>
      <c r="P3835" s="127" t="s">
        <v>1369</v>
      </c>
    </row>
    <row r="3836" spans="1:16" ht="63.75">
      <c r="A3836" s="127">
        <v>25</v>
      </c>
      <c r="B3836" s="127"/>
      <c r="C3836" s="128" t="s">
        <v>695</v>
      </c>
      <c r="D3836" s="122">
        <v>42964</v>
      </c>
      <c r="E3836" s="123" t="s">
        <v>9103</v>
      </c>
      <c r="F3836" s="123" t="s">
        <v>1413</v>
      </c>
      <c r="G3836" s="123">
        <v>14495914</v>
      </c>
      <c r="H3836" s="127"/>
      <c r="I3836" s="131" t="s">
        <v>9104</v>
      </c>
      <c r="J3836" s="127"/>
      <c r="K3836" s="127"/>
      <c r="L3836" s="127"/>
      <c r="M3836" s="127"/>
      <c r="N3836" s="133">
        <v>113721.06</v>
      </c>
      <c r="O3836" s="133">
        <v>0</v>
      </c>
      <c r="P3836" s="127" t="s">
        <v>1369</v>
      </c>
    </row>
    <row r="3837" spans="1:16" ht="63.75">
      <c r="A3837" s="127">
        <v>25</v>
      </c>
      <c r="B3837" s="127"/>
      <c r="C3837" s="128" t="s">
        <v>695</v>
      </c>
      <c r="D3837" s="122">
        <v>42964</v>
      </c>
      <c r="E3837" s="123" t="s">
        <v>9105</v>
      </c>
      <c r="F3837" s="123" t="s">
        <v>1413</v>
      </c>
      <c r="G3837" s="123">
        <v>14495916</v>
      </c>
      <c r="H3837" s="127"/>
      <c r="I3837" s="131" t="s">
        <v>9106</v>
      </c>
      <c r="J3837" s="127"/>
      <c r="K3837" s="127"/>
      <c r="L3837" s="127"/>
      <c r="M3837" s="127"/>
      <c r="N3837" s="133">
        <v>20830.21</v>
      </c>
      <c r="O3837" s="133">
        <v>0</v>
      </c>
      <c r="P3837" s="127" t="s">
        <v>1369</v>
      </c>
    </row>
    <row r="3838" spans="1:16" ht="63.75">
      <c r="A3838" s="127">
        <v>25</v>
      </c>
      <c r="B3838" s="127"/>
      <c r="C3838" s="128" t="s">
        <v>695</v>
      </c>
      <c r="D3838" s="122">
        <v>42964</v>
      </c>
      <c r="E3838" s="123" t="s">
        <v>9107</v>
      </c>
      <c r="F3838" s="123" t="s">
        <v>1413</v>
      </c>
      <c r="G3838" s="123">
        <v>14495919</v>
      </c>
      <c r="H3838" s="127"/>
      <c r="I3838" s="131" t="s">
        <v>9108</v>
      </c>
      <c r="J3838" s="127"/>
      <c r="K3838" s="127"/>
      <c r="L3838" s="127"/>
      <c r="M3838" s="127"/>
      <c r="N3838" s="133">
        <v>418888.59</v>
      </c>
      <c r="O3838" s="133">
        <v>0</v>
      </c>
      <c r="P3838" s="127" t="s">
        <v>1369</v>
      </c>
    </row>
    <row r="3839" spans="1:16" ht="63.75">
      <c r="A3839" s="127">
        <v>25</v>
      </c>
      <c r="B3839" s="127"/>
      <c r="C3839" s="128" t="s">
        <v>695</v>
      </c>
      <c r="D3839" s="122">
        <v>42964</v>
      </c>
      <c r="E3839" s="123" t="s">
        <v>9109</v>
      </c>
      <c r="F3839" s="123" t="s">
        <v>1413</v>
      </c>
      <c r="G3839" s="123">
        <v>14495924</v>
      </c>
      <c r="H3839" s="127"/>
      <c r="I3839" s="131" t="s">
        <v>9110</v>
      </c>
      <c r="J3839" s="127"/>
      <c r="K3839" s="127"/>
      <c r="L3839" s="127"/>
      <c r="M3839" s="127"/>
      <c r="N3839" s="133">
        <v>416696.62</v>
      </c>
      <c r="O3839" s="133">
        <v>0</v>
      </c>
      <c r="P3839" s="127" t="s">
        <v>1369</v>
      </c>
    </row>
    <row r="3840" spans="1:16" ht="63.75">
      <c r="A3840" s="127">
        <v>25</v>
      </c>
      <c r="B3840" s="127"/>
      <c r="C3840" s="128" t="s">
        <v>695</v>
      </c>
      <c r="D3840" s="122">
        <v>42964</v>
      </c>
      <c r="E3840" s="123" t="s">
        <v>9111</v>
      </c>
      <c r="F3840" s="123" t="s">
        <v>1413</v>
      </c>
      <c r="G3840" s="123">
        <v>14495926</v>
      </c>
      <c r="H3840" s="127"/>
      <c r="I3840" s="131" t="s">
        <v>9112</v>
      </c>
      <c r="J3840" s="127"/>
      <c r="K3840" s="127"/>
      <c r="L3840" s="127"/>
      <c r="M3840" s="127"/>
      <c r="N3840" s="133">
        <v>736000.79</v>
      </c>
      <c r="O3840" s="133">
        <v>0</v>
      </c>
      <c r="P3840" s="127" t="s">
        <v>1369</v>
      </c>
    </row>
    <row r="3841" spans="1:16" ht="51">
      <c r="A3841" s="127">
        <v>10</v>
      </c>
      <c r="B3841" s="127"/>
      <c r="C3841" s="128" t="s">
        <v>691</v>
      </c>
      <c r="D3841" s="122">
        <v>42965</v>
      </c>
      <c r="E3841" s="123" t="s">
        <v>9113</v>
      </c>
      <c r="F3841" s="123" t="s">
        <v>6</v>
      </c>
      <c r="G3841" s="123">
        <v>874581</v>
      </c>
      <c r="H3841" s="127"/>
      <c r="I3841" s="131" t="s">
        <v>9114</v>
      </c>
      <c r="J3841" s="127"/>
      <c r="K3841" s="127"/>
      <c r="L3841" s="127"/>
      <c r="M3841" s="127"/>
      <c r="N3841" s="133">
        <v>0</v>
      </c>
      <c r="O3841" s="133">
        <v>0.01</v>
      </c>
      <c r="P3841" s="127" t="s">
        <v>1369</v>
      </c>
    </row>
    <row r="3842" spans="1:16" ht="51">
      <c r="A3842" s="127" t="s">
        <v>620</v>
      </c>
      <c r="B3842" s="127"/>
      <c r="C3842" s="128" t="s">
        <v>714</v>
      </c>
      <c r="D3842" s="122">
        <v>42965</v>
      </c>
      <c r="E3842" s="123" t="s">
        <v>9115</v>
      </c>
      <c r="F3842" s="123" t="s">
        <v>6</v>
      </c>
      <c r="G3842" s="123">
        <v>874583</v>
      </c>
      <c r="H3842" s="127"/>
      <c r="I3842" s="131" t="s">
        <v>9116</v>
      </c>
      <c r="J3842" s="127"/>
      <c r="K3842" s="127"/>
      <c r="L3842" s="127"/>
      <c r="M3842" s="127"/>
      <c r="N3842" s="133">
        <v>0</v>
      </c>
      <c r="O3842" s="133">
        <v>0.01</v>
      </c>
      <c r="P3842" s="127" t="s">
        <v>1369</v>
      </c>
    </row>
    <row r="3843" spans="1:16" ht="63.75">
      <c r="A3843" s="127" t="s">
        <v>621</v>
      </c>
      <c r="B3843" s="127"/>
      <c r="C3843" s="128" t="s">
        <v>715</v>
      </c>
      <c r="D3843" s="122">
        <v>42965</v>
      </c>
      <c r="E3843" s="123" t="s">
        <v>9117</v>
      </c>
      <c r="F3843" s="123" t="s">
        <v>6</v>
      </c>
      <c r="G3843" s="123">
        <v>874671</v>
      </c>
      <c r="H3843" s="127"/>
      <c r="I3843" s="131" t="s">
        <v>9118</v>
      </c>
      <c r="J3843" s="127"/>
      <c r="K3843" s="127"/>
      <c r="L3843" s="127"/>
      <c r="M3843" s="127"/>
      <c r="N3843" s="133">
        <v>0</v>
      </c>
      <c r="O3843" s="133">
        <v>128000</v>
      </c>
      <c r="P3843" s="127" t="s">
        <v>1369</v>
      </c>
    </row>
    <row r="3844" spans="1:16" ht="51">
      <c r="A3844" s="127" t="s">
        <v>620</v>
      </c>
      <c r="B3844" s="127"/>
      <c r="C3844" s="128" t="s">
        <v>714</v>
      </c>
      <c r="D3844" s="122">
        <v>42965</v>
      </c>
      <c r="E3844" s="123" t="s">
        <v>9119</v>
      </c>
      <c r="F3844" s="123" t="s">
        <v>6</v>
      </c>
      <c r="G3844" s="123">
        <v>874743</v>
      </c>
      <c r="H3844" s="127"/>
      <c r="I3844" s="131" t="s">
        <v>9120</v>
      </c>
      <c r="J3844" s="127"/>
      <c r="K3844" s="127"/>
      <c r="L3844" s="127"/>
      <c r="M3844" s="127"/>
      <c r="N3844" s="133">
        <v>0</v>
      </c>
      <c r="O3844" s="133">
        <v>174336.33</v>
      </c>
      <c r="P3844" s="127" t="s">
        <v>1369</v>
      </c>
    </row>
    <row r="3845" spans="1:16" ht="51">
      <c r="A3845" s="127" t="s">
        <v>623</v>
      </c>
      <c r="B3845" s="127"/>
      <c r="C3845" s="128" t="s">
        <v>716</v>
      </c>
      <c r="D3845" s="122">
        <v>42965</v>
      </c>
      <c r="E3845" s="123" t="s">
        <v>9121</v>
      </c>
      <c r="F3845" s="123" t="s">
        <v>6</v>
      </c>
      <c r="G3845" s="123">
        <v>874744</v>
      </c>
      <c r="H3845" s="127"/>
      <c r="I3845" s="131" t="s">
        <v>9122</v>
      </c>
      <c r="J3845" s="127"/>
      <c r="K3845" s="127"/>
      <c r="L3845" s="127"/>
      <c r="M3845" s="127"/>
      <c r="N3845" s="133">
        <v>0</v>
      </c>
      <c r="O3845" s="133">
        <v>3208.94</v>
      </c>
      <c r="P3845" s="127" t="s">
        <v>1369</v>
      </c>
    </row>
    <row r="3846" spans="1:16" ht="76.5">
      <c r="A3846" s="127" t="s">
        <v>620</v>
      </c>
      <c r="B3846" s="127"/>
      <c r="C3846" s="128" t="s">
        <v>714</v>
      </c>
      <c r="D3846" s="122">
        <v>42965</v>
      </c>
      <c r="E3846" s="123" t="s">
        <v>9123</v>
      </c>
      <c r="F3846" s="123" t="s">
        <v>6</v>
      </c>
      <c r="G3846" s="123">
        <v>895867</v>
      </c>
      <c r="H3846" s="127"/>
      <c r="I3846" s="131" t="s">
        <v>9124</v>
      </c>
      <c r="J3846" s="127"/>
      <c r="K3846" s="127"/>
      <c r="L3846" s="127"/>
      <c r="M3846" s="127"/>
      <c r="N3846" s="133">
        <v>0</v>
      </c>
      <c r="O3846" s="133">
        <v>12156575</v>
      </c>
      <c r="P3846" s="127" t="s">
        <v>1369</v>
      </c>
    </row>
    <row r="3847" spans="1:16" ht="63.75">
      <c r="A3847" s="127">
        <v>25</v>
      </c>
      <c r="B3847" s="127"/>
      <c r="C3847" s="128" t="s">
        <v>695</v>
      </c>
      <c r="D3847" s="122">
        <v>42965</v>
      </c>
      <c r="E3847" s="123" t="s">
        <v>9125</v>
      </c>
      <c r="F3847" s="123" t="s">
        <v>1413</v>
      </c>
      <c r="G3847" s="123">
        <v>14528937</v>
      </c>
      <c r="H3847" s="127"/>
      <c r="I3847" s="131" t="s">
        <v>9126</v>
      </c>
      <c r="J3847" s="127"/>
      <c r="K3847" s="127"/>
      <c r="L3847" s="127"/>
      <c r="M3847" s="127"/>
      <c r="N3847" s="133">
        <v>68740.88</v>
      </c>
      <c r="O3847" s="133">
        <v>0</v>
      </c>
      <c r="P3847" s="127" t="s">
        <v>1369</v>
      </c>
    </row>
    <row r="3848" spans="1:16" ht="63.75">
      <c r="A3848" s="127">
        <v>25</v>
      </c>
      <c r="B3848" s="127"/>
      <c r="C3848" s="128" t="s">
        <v>695</v>
      </c>
      <c r="D3848" s="122">
        <v>42965</v>
      </c>
      <c r="E3848" s="123" t="s">
        <v>9127</v>
      </c>
      <c r="F3848" s="123" t="s">
        <v>1413</v>
      </c>
      <c r="G3848" s="123">
        <v>14528938</v>
      </c>
      <c r="H3848" s="127"/>
      <c r="I3848" s="131" t="s">
        <v>9126</v>
      </c>
      <c r="J3848" s="127"/>
      <c r="K3848" s="127"/>
      <c r="L3848" s="127"/>
      <c r="M3848" s="127"/>
      <c r="N3848" s="133">
        <v>82055.77</v>
      </c>
      <c r="O3848" s="133">
        <v>0</v>
      </c>
      <c r="P3848" s="127" t="s">
        <v>1369</v>
      </c>
    </row>
    <row r="3849" spans="1:16" ht="63.75">
      <c r="A3849" s="127">
        <v>25</v>
      </c>
      <c r="B3849" s="127"/>
      <c r="C3849" s="128" t="s">
        <v>695</v>
      </c>
      <c r="D3849" s="122">
        <v>42965</v>
      </c>
      <c r="E3849" s="123" t="s">
        <v>9128</v>
      </c>
      <c r="F3849" s="123" t="s">
        <v>1413</v>
      </c>
      <c r="G3849" s="123">
        <v>14528939</v>
      </c>
      <c r="H3849" s="127"/>
      <c r="I3849" s="131" t="s">
        <v>9126</v>
      </c>
      <c r="J3849" s="127"/>
      <c r="K3849" s="127"/>
      <c r="L3849" s="127"/>
      <c r="M3849" s="127"/>
      <c r="N3849" s="133">
        <v>16093.98</v>
      </c>
      <c r="O3849" s="133">
        <v>0</v>
      </c>
      <c r="P3849" s="127" t="s">
        <v>1369</v>
      </c>
    </row>
    <row r="3850" spans="1:16" ht="63.75">
      <c r="A3850" s="127">
        <v>25</v>
      </c>
      <c r="B3850" s="127"/>
      <c r="C3850" s="128" t="s">
        <v>695</v>
      </c>
      <c r="D3850" s="122">
        <v>42965</v>
      </c>
      <c r="E3850" s="123" t="s">
        <v>9129</v>
      </c>
      <c r="F3850" s="123" t="s">
        <v>1413</v>
      </c>
      <c r="G3850" s="123">
        <v>14528941</v>
      </c>
      <c r="H3850" s="127"/>
      <c r="I3850" s="131" t="s">
        <v>9126</v>
      </c>
      <c r="J3850" s="127"/>
      <c r="K3850" s="127"/>
      <c r="L3850" s="127"/>
      <c r="M3850" s="127"/>
      <c r="N3850" s="133">
        <v>29408.87</v>
      </c>
      <c r="O3850" s="133">
        <v>0</v>
      </c>
      <c r="P3850" s="127" t="s">
        <v>1369</v>
      </c>
    </row>
    <row r="3851" spans="1:16" ht="38.25">
      <c r="A3851" s="127">
        <v>117</v>
      </c>
      <c r="B3851" s="127"/>
      <c r="C3851" s="128" t="s">
        <v>723</v>
      </c>
      <c r="D3851" s="122">
        <v>42965</v>
      </c>
      <c r="E3851" s="123" t="s">
        <v>9130</v>
      </c>
      <c r="F3851" s="123" t="s">
        <v>11</v>
      </c>
      <c r="G3851" s="123">
        <v>895866</v>
      </c>
      <c r="H3851" s="127"/>
      <c r="I3851" s="131" t="s">
        <v>9131</v>
      </c>
      <c r="J3851" s="127"/>
      <c r="K3851" s="127"/>
      <c r="L3851" s="127"/>
      <c r="M3851" s="127"/>
      <c r="N3851" s="133">
        <v>50</v>
      </c>
      <c r="O3851" s="133">
        <v>0</v>
      </c>
      <c r="P3851" s="127" t="s">
        <v>1369</v>
      </c>
    </row>
    <row r="3852" spans="1:16" ht="38.25">
      <c r="A3852" s="127">
        <v>117</v>
      </c>
      <c r="B3852" s="127"/>
      <c r="C3852" s="128" t="s">
        <v>723</v>
      </c>
      <c r="D3852" s="122">
        <v>42965</v>
      </c>
      <c r="E3852" s="123" t="s">
        <v>9132</v>
      </c>
      <c r="F3852" s="123" t="s">
        <v>11</v>
      </c>
      <c r="G3852" s="123">
        <v>895872</v>
      </c>
      <c r="H3852" s="127"/>
      <c r="I3852" s="131" t="s">
        <v>9133</v>
      </c>
      <c r="J3852" s="127"/>
      <c r="K3852" s="127"/>
      <c r="L3852" s="127"/>
      <c r="M3852" s="127"/>
      <c r="N3852" s="133">
        <v>50</v>
      </c>
      <c r="O3852" s="133">
        <v>0</v>
      </c>
      <c r="P3852" s="127" t="s">
        <v>1369</v>
      </c>
    </row>
    <row r="3853" spans="1:16" ht="63.75">
      <c r="A3853" s="127">
        <v>16</v>
      </c>
      <c r="B3853" s="127"/>
      <c r="C3853" s="128" t="s">
        <v>693</v>
      </c>
      <c r="D3853" s="122">
        <v>42965</v>
      </c>
      <c r="E3853" s="123" t="s">
        <v>9134</v>
      </c>
      <c r="F3853" s="123" t="s">
        <v>1263</v>
      </c>
      <c r="G3853" s="123">
        <v>2929</v>
      </c>
      <c r="H3853" s="127"/>
      <c r="I3853" s="131" t="s">
        <v>9135</v>
      </c>
      <c r="J3853" s="127"/>
      <c r="K3853" s="127"/>
      <c r="L3853" s="127"/>
      <c r="M3853" s="127"/>
      <c r="N3853" s="133">
        <v>310.95999999999998</v>
      </c>
      <c r="O3853" s="133">
        <v>0</v>
      </c>
      <c r="P3853" s="127" t="s">
        <v>1369</v>
      </c>
    </row>
    <row r="3854" spans="1:16" ht="63.75">
      <c r="A3854" s="127">
        <v>16</v>
      </c>
      <c r="B3854" s="127"/>
      <c r="C3854" s="128" t="s">
        <v>693</v>
      </c>
      <c r="D3854" s="122">
        <v>42965</v>
      </c>
      <c r="E3854" s="123" t="s">
        <v>9136</v>
      </c>
      <c r="F3854" s="123" t="s">
        <v>15</v>
      </c>
      <c r="G3854" s="123">
        <v>2929</v>
      </c>
      <c r="H3854" s="127"/>
      <c r="I3854" s="131" t="s">
        <v>9137</v>
      </c>
      <c r="J3854" s="127"/>
      <c r="K3854" s="127"/>
      <c r="L3854" s="127"/>
      <c r="M3854" s="127"/>
      <c r="N3854" s="133">
        <v>281.52</v>
      </c>
      <c r="O3854" s="133">
        <v>0</v>
      </c>
      <c r="P3854" s="127" t="s">
        <v>1369</v>
      </c>
    </row>
    <row r="3855" spans="1:16" ht="89.25">
      <c r="A3855" s="127">
        <v>16</v>
      </c>
      <c r="B3855" s="127"/>
      <c r="C3855" s="128" t="s">
        <v>693</v>
      </c>
      <c r="D3855" s="122">
        <v>42965</v>
      </c>
      <c r="E3855" s="123" t="s">
        <v>9138</v>
      </c>
      <c r="F3855" s="123" t="s">
        <v>1263</v>
      </c>
      <c r="G3855" s="123">
        <v>2928</v>
      </c>
      <c r="H3855" s="127"/>
      <c r="I3855" s="131" t="s">
        <v>9139</v>
      </c>
      <c r="J3855" s="127"/>
      <c r="K3855" s="127"/>
      <c r="L3855" s="127"/>
      <c r="M3855" s="127"/>
      <c r="N3855" s="133">
        <v>2012.48</v>
      </c>
      <c r="O3855" s="133">
        <v>0</v>
      </c>
      <c r="P3855" s="127" t="s">
        <v>1369</v>
      </c>
    </row>
    <row r="3856" spans="1:16" ht="76.5">
      <c r="A3856" s="127">
        <v>16</v>
      </c>
      <c r="B3856" s="127"/>
      <c r="C3856" s="128" t="s">
        <v>693</v>
      </c>
      <c r="D3856" s="122">
        <v>42965</v>
      </c>
      <c r="E3856" s="123" t="s">
        <v>9140</v>
      </c>
      <c r="F3856" s="123" t="s">
        <v>15</v>
      </c>
      <c r="G3856" s="123">
        <v>2928</v>
      </c>
      <c r="H3856" s="127"/>
      <c r="I3856" s="131" t="s">
        <v>9141</v>
      </c>
      <c r="J3856" s="127"/>
      <c r="K3856" s="127"/>
      <c r="L3856" s="127"/>
      <c r="M3856" s="127"/>
      <c r="N3856" s="133">
        <v>344.43</v>
      </c>
      <c r="O3856" s="133">
        <v>0</v>
      </c>
      <c r="P3856" s="127" t="s">
        <v>1369</v>
      </c>
    </row>
    <row r="3857" spans="1:16" ht="51">
      <c r="A3857" s="127">
        <v>513</v>
      </c>
      <c r="B3857" s="127"/>
      <c r="C3857" s="128" t="s">
        <v>201</v>
      </c>
      <c r="D3857" s="122">
        <v>42965</v>
      </c>
      <c r="E3857" s="123" t="s">
        <v>9142</v>
      </c>
      <c r="F3857" s="123" t="s">
        <v>15</v>
      </c>
      <c r="G3857" s="123">
        <v>521963</v>
      </c>
      <c r="H3857" s="127"/>
      <c r="I3857" s="131" t="s">
        <v>5771</v>
      </c>
      <c r="J3857" s="127"/>
      <c r="K3857" s="127"/>
      <c r="L3857" s="127"/>
      <c r="M3857" s="127"/>
      <c r="N3857" s="133">
        <v>50</v>
      </c>
      <c r="O3857" s="133">
        <v>0</v>
      </c>
      <c r="P3857" s="127" t="s">
        <v>1369</v>
      </c>
    </row>
    <row r="3858" spans="1:16" ht="63.75">
      <c r="A3858" s="127">
        <v>582</v>
      </c>
      <c r="B3858" s="127"/>
      <c r="C3858" s="128" t="s">
        <v>857</v>
      </c>
      <c r="D3858" s="122">
        <v>42965</v>
      </c>
      <c r="E3858" s="123" t="s">
        <v>9143</v>
      </c>
      <c r="F3858" s="123" t="s">
        <v>15</v>
      </c>
      <c r="G3858" s="123">
        <v>2952</v>
      </c>
      <c r="H3858" s="127"/>
      <c r="I3858" s="131" t="s">
        <v>9144</v>
      </c>
      <c r="J3858" s="127"/>
      <c r="K3858" s="127"/>
      <c r="L3858" s="127"/>
      <c r="M3858" s="127"/>
      <c r="N3858" s="133">
        <v>316.37</v>
      </c>
      <c r="O3858" s="133">
        <v>0</v>
      </c>
      <c r="P3858" s="127" t="s">
        <v>1369</v>
      </c>
    </row>
    <row r="3859" spans="1:16" ht="76.5">
      <c r="A3859" s="127">
        <v>35</v>
      </c>
      <c r="B3859" s="127"/>
      <c r="C3859" s="128" t="s">
        <v>697</v>
      </c>
      <c r="D3859" s="122">
        <v>42965</v>
      </c>
      <c r="E3859" s="123" t="s">
        <v>9145</v>
      </c>
      <c r="F3859" s="123" t="s">
        <v>15</v>
      </c>
      <c r="G3859" s="123">
        <v>2954</v>
      </c>
      <c r="H3859" s="127"/>
      <c r="I3859" s="131" t="s">
        <v>9146</v>
      </c>
      <c r="J3859" s="127"/>
      <c r="K3859" s="127"/>
      <c r="L3859" s="127"/>
      <c r="M3859" s="127"/>
      <c r="N3859" s="133">
        <v>320.22000000000003</v>
      </c>
      <c r="O3859" s="133">
        <v>0</v>
      </c>
      <c r="P3859" s="127" t="s">
        <v>1369</v>
      </c>
    </row>
    <row r="3860" spans="1:16" ht="76.5">
      <c r="A3860" s="127">
        <v>35</v>
      </c>
      <c r="B3860" s="127"/>
      <c r="C3860" s="128" t="s">
        <v>697</v>
      </c>
      <c r="D3860" s="122">
        <v>42965</v>
      </c>
      <c r="E3860" s="123" t="s">
        <v>9147</v>
      </c>
      <c r="F3860" s="123" t="s">
        <v>15</v>
      </c>
      <c r="G3860" s="123">
        <v>2953</v>
      </c>
      <c r="H3860" s="127"/>
      <c r="I3860" s="131" t="s">
        <v>9148</v>
      </c>
      <c r="J3860" s="127"/>
      <c r="K3860" s="127"/>
      <c r="L3860" s="127"/>
      <c r="M3860" s="127"/>
      <c r="N3860" s="133">
        <v>956</v>
      </c>
      <c r="O3860" s="133">
        <v>0</v>
      </c>
      <c r="P3860" s="127" t="s">
        <v>1369</v>
      </c>
    </row>
    <row r="3861" spans="1:16" ht="51">
      <c r="A3861" s="127">
        <v>513</v>
      </c>
      <c r="B3861" s="127"/>
      <c r="C3861" s="128" t="s">
        <v>201</v>
      </c>
      <c r="D3861" s="122">
        <v>42965</v>
      </c>
      <c r="E3861" s="123" t="s">
        <v>9149</v>
      </c>
      <c r="F3861" s="123" t="s">
        <v>15</v>
      </c>
      <c r="G3861" s="123">
        <v>522748</v>
      </c>
      <c r="H3861" s="127"/>
      <c r="I3861" s="131" t="s">
        <v>9150</v>
      </c>
      <c r="J3861" s="127"/>
      <c r="K3861" s="127"/>
      <c r="L3861" s="127"/>
      <c r="M3861" s="127"/>
      <c r="N3861" s="133">
        <v>50</v>
      </c>
      <c r="O3861" s="133">
        <v>0</v>
      </c>
      <c r="P3861" s="127" t="s">
        <v>1369</v>
      </c>
    </row>
    <row r="3862" spans="1:16" ht="51">
      <c r="A3862" s="127">
        <v>513</v>
      </c>
      <c r="B3862" s="127"/>
      <c r="C3862" s="128" t="s">
        <v>201</v>
      </c>
      <c r="D3862" s="122">
        <v>42965</v>
      </c>
      <c r="E3862" s="123" t="s">
        <v>9151</v>
      </c>
      <c r="F3862" s="123" t="s">
        <v>15</v>
      </c>
      <c r="G3862" s="123">
        <v>522750</v>
      </c>
      <c r="H3862" s="127"/>
      <c r="I3862" s="131" t="s">
        <v>9152</v>
      </c>
      <c r="J3862" s="127"/>
      <c r="K3862" s="127"/>
      <c r="L3862" s="127"/>
      <c r="M3862" s="127"/>
      <c r="N3862" s="133">
        <v>50</v>
      </c>
      <c r="O3862" s="133">
        <v>0</v>
      </c>
      <c r="P3862" s="127" t="s">
        <v>1369</v>
      </c>
    </row>
    <row r="3863" spans="1:16" ht="51">
      <c r="A3863" s="127">
        <v>513</v>
      </c>
      <c r="B3863" s="127"/>
      <c r="C3863" s="128" t="s">
        <v>201</v>
      </c>
      <c r="D3863" s="122">
        <v>42965</v>
      </c>
      <c r="E3863" s="123" t="s">
        <v>9153</v>
      </c>
      <c r="F3863" s="123" t="s">
        <v>15</v>
      </c>
      <c r="G3863" s="123">
        <v>522752</v>
      </c>
      <c r="H3863" s="127"/>
      <c r="I3863" s="131" t="s">
        <v>9154</v>
      </c>
      <c r="J3863" s="127"/>
      <c r="K3863" s="127"/>
      <c r="L3863" s="127"/>
      <c r="M3863" s="127"/>
      <c r="N3863" s="133">
        <v>50</v>
      </c>
      <c r="O3863" s="133">
        <v>0</v>
      </c>
      <c r="P3863" s="127" t="s">
        <v>1369</v>
      </c>
    </row>
    <row r="3864" spans="1:16" ht="51">
      <c r="A3864" s="127">
        <v>513</v>
      </c>
      <c r="B3864" s="127"/>
      <c r="C3864" s="128" t="s">
        <v>201</v>
      </c>
      <c r="D3864" s="122">
        <v>42965</v>
      </c>
      <c r="E3864" s="123" t="s">
        <v>9155</v>
      </c>
      <c r="F3864" s="123" t="s">
        <v>15</v>
      </c>
      <c r="G3864" s="123">
        <v>522757</v>
      </c>
      <c r="H3864" s="127"/>
      <c r="I3864" s="131" t="s">
        <v>1346</v>
      </c>
      <c r="J3864" s="127"/>
      <c r="K3864" s="127"/>
      <c r="L3864" s="127"/>
      <c r="M3864" s="127"/>
      <c r="N3864" s="133">
        <v>50</v>
      </c>
      <c r="O3864" s="133">
        <v>0</v>
      </c>
      <c r="P3864" s="127" t="s">
        <v>1369</v>
      </c>
    </row>
    <row r="3865" spans="1:16" ht="51">
      <c r="A3865" s="127" t="s">
        <v>620</v>
      </c>
      <c r="B3865" s="127"/>
      <c r="C3865" s="128" t="s">
        <v>714</v>
      </c>
      <c r="D3865" s="122">
        <v>42965</v>
      </c>
      <c r="E3865" s="123" t="s">
        <v>9156</v>
      </c>
      <c r="F3865" s="123" t="s">
        <v>11</v>
      </c>
      <c r="G3865" s="123">
        <v>9686</v>
      </c>
      <c r="H3865" s="127"/>
      <c r="I3865" s="131" t="s">
        <v>9157</v>
      </c>
      <c r="J3865" s="127"/>
      <c r="K3865" s="127"/>
      <c r="L3865" s="127"/>
      <c r="M3865" s="127"/>
      <c r="N3865" s="133">
        <v>321.72000000000003</v>
      </c>
      <c r="O3865" s="133">
        <v>0</v>
      </c>
      <c r="P3865" s="127" t="s">
        <v>1369</v>
      </c>
    </row>
    <row r="3866" spans="1:16" ht="51">
      <c r="A3866" s="127" t="s">
        <v>620</v>
      </c>
      <c r="B3866" s="127"/>
      <c r="C3866" s="128" t="s">
        <v>714</v>
      </c>
      <c r="D3866" s="122">
        <v>42968</v>
      </c>
      <c r="E3866" s="123" t="s">
        <v>9158</v>
      </c>
      <c r="F3866" s="123" t="s">
        <v>1413</v>
      </c>
      <c r="G3866" s="123">
        <v>14495936</v>
      </c>
      <c r="H3866" s="127"/>
      <c r="I3866" s="131" t="s">
        <v>9159</v>
      </c>
      <c r="J3866" s="127"/>
      <c r="K3866" s="127"/>
      <c r="L3866" s="127"/>
      <c r="M3866" s="127"/>
      <c r="N3866" s="133">
        <v>0</v>
      </c>
      <c r="O3866" s="133">
        <v>304.70999999999998</v>
      </c>
      <c r="P3866" s="127" t="s">
        <v>1369</v>
      </c>
    </row>
    <row r="3867" spans="1:16" ht="51">
      <c r="A3867" s="127" t="s">
        <v>620</v>
      </c>
      <c r="B3867" s="127"/>
      <c r="C3867" s="128" t="s">
        <v>714</v>
      </c>
      <c r="D3867" s="122">
        <v>42968</v>
      </c>
      <c r="E3867" s="123" t="s">
        <v>9160</v>
      </c>
      <c r="F3867" s="123" t="s">
        <v>1413</v>
      </c>
      <c r="G3867" s="123">
        <v>14495935</v>
      </c>
      <c r="H3867" s="127"/>
      <c r="I3867" s="131" t="s">
        <v>9161</v>
      </c>
      <c r="J3867" s="127"/>
      <c r="K3867" s="127"/>
      <c r="L3867" s="127"/>
      <c r="M3867" s="127"/>
      <c r="N3867" s="133">
        <v>0</v>
      </c>
      <c r="O3867" s="133">
        <v>27125.51</v>
      </c>
      <c r="P3867" s="127" t="s">
        <v>1369</v>
      </c>
    </row>
    <row r="3868" spans="1:16" ht="38.25">
      <c r="A3868" s="127" t="s">
        <v>621</v>
      </c>
      <c r="B3868" s="127"/>
      <c r="C3868" s="128" t="s">
        <v>715</v>
      </c>
      <c r="D3868" s="122">
        <v>42968</v>
      </c>
      <c r="E3868" s="123" t="s">
        <v>9162</v>
      </c>
      <c r="F3868" s="123" t="s">
        <v>1413</v>
      </c>
      <c r="G3868" s="123">
        <v>14495934</v>
      </c>
      <c r="H3868" s="127"/>
      <c r="I3868" s="131" t="s">
        <v>9163</v>
      </c>
      <c r="J3868" s="127"/>
      <c r="K3868" s="127"/>
      <c r="L3868" s="127"/>
      <c r="M3868" s="127"/>
      <c r="N3868" s="133">
        <v>0</v>
      </c>
      <c r="O3868" s="133">
        <v>943.31</v>
      </c>
      <c r="P3868" s="127" t="s">
        <v>1369</v>
      </c>
    </row>
    <row r="3869" spans="1:16" ht="63.75">
      <c r="A3869" s="127" t="s">
        <v>621</v>
      </c>
      <c r="B3869" s="127"/>
      <c r="C3869" s="128" t="s">
        <v>715</v>
      </c>
      <c r="D3869" s="122">
        <v>42968</v>
      </c>
      <c r="E3869" s="123" t="s">
        <v>9164</v>
      </c>
      <c r="F3869" s="123" t="s">
        <v>6</v>
      </c>
      <c r="G3869" s="123">
        <v>875314</v>
      </c>
      <c r="H3869" s="127"/>
      <c r="I3869" s="131" t="s">
        <v>9165</v>
      </c>
      <c r="J3869" s="127"/>
      <c r="K3869" s="127"/>
      <c r="L3869" s="127"/>
      <c r="M3869" s="127"/>
      <c r="N3869" s="133">
        <v>0</v>
      </c>
      <c r="O3869" s="133">
        <v>349000</v>
      </c>
      <c r="P3869" s="127" t="s">
        <v>1369</v>
      </c>
    </row>
    <row r="3870" spans="1:16" ht="38.25">
      <c r="A3870" s="127">
        <v>86</v>
      </c>
      <c r="B3870" s="127"/>
      <c r="C3870" s="128" t="s">
        <v>711</v>
      </c>
      <c r="D3870" s="122">
        <v>42968</v>
      </c>
      <c r="E3870" s="123" t="s">
        <v>9166</v>
      </c>
      <c r="F3870" s="123" t="s">
        <v>6</v>
      </c>
      <c r="G3870" s="123">
        <v>875318</v>
      </c>
      <c r="H3870" s="127"/>
      <c r="I3870" s="131" t="s">
        <v>9167</v>
      </c>
      <c r="J3870" s="127"/>
      <c r="K3870" s="127"/>
      <c r="L3870" s="127"/>
      <c r="M3870" s="127"/>
      <c r="N3870" s="133">
        <v>0</v>
      </c>
      <c r="O3870" s="133">
        <v>1000000</v>
      </c>
      <c r="P3870" s="127" t="s">
        <v>1369</v>
      </c>
    </row>
    <row r="3871" spans="1:16" ht="76.5">
      <c r="A3871" s="127" t="s">
        <v>623</v>
      </c>
      <c r="B3871" s="127"/>
      <c r="C3871" s="128" t="s">
        <v>716</v>
      </c>
      <c r="D3871" s="122">
        <v>42968</v>
      </c>
      <c r="E3871" s="123" t="s">
        <v>9168</v>
      </c>
      <c r="F3871" s="123" t="s">
        <v>6</v>
      </c>
      <c r="G3871" s="123">
        <v>895930</v>
      </c>
      <c r="H3871" s="127"/>
      <c r="I3871" s="131" t="s">
        <v>9169</v>
      </c>
      <c r="J3871" s="127"/>
      <c r="K3871" s="127"/>
      <c r="L3871" s="127"/>
      <c r="M3871" s="127"/>
      <c r="N3871" s="133">
        <v>0</v>
      </c>
      <c r="O3871" s="133">
        <v>58769.17</v>
      </c>
      <c r="P3871" s="127" t="s">
        <v>1369</v>
      </c>
    </row>
    <row r="3872" spans="1:16" ht="63.75">
      <c r="A3872" s="127">
        <v>25</v>
      </c>
      <c r="B3872" s="127"/>
      <c r="C3872" s="128" t="s">
        <v>695</v>
      </c>
      <c r="D3872" s="122">
        <v>42968</v>
      </c>
      <c r="E3872" s="123" t="s">
        <v>9170</v>
      </c>
      <c r="F3872" s="123" t="s">
        <v>6</v>
      </c>
      <c r="G3872" s="123">
        <v>895939</v>
      </c>
      <c r="H3872" s="127"/>
      <c r="I3872" s="131" t="s">
        <v>9171</v>
      </c>
      <c r="J3872" s="127"/>
      <c r="K3872" s="127"/>
      <c r="L3872" s="127"/>
      <c r="M3872" s="127"/>
      <c r="N3872" s="133">
        <v>0</v>
      </c>
      <c r="O3872" s="133">
        <v>2744.9</v>
      </c>
      <c r="P3872" s="127" t="s">
        <v>1369</v>
      </c>
    </row>
    <row r="3873" spans="1:16" ht="76.5">
      <c r="A3873" s="127">
        <v>513</v>
      </c>
      <c r="B3873" s="127"/>
      <c r="C3873" s="128" t="s">
        <v>201</v>
      </c>
      <c r="D3873" s="122">
        <v>42968</v>
      </c>
      <c r="E3873" s="123" t="s">
        <v>9172</v>
      </c>
      <c r="F3873" s="123" t="s">
        <v>15</v>
      </c>
      <c r="G3873" s="123">
        <v>2964</v>
      </c>
      <c r="H3873" s="127"/>
      <c r="I3873" s="131" t="s">
        <v>9173</v>
      </c>
      <c r="J3873" s="127"/>
      <c r="K3873" s="127"/>
      <c r="L3873" s="127"/>
      <c r="M3873" s="127"/>
      <c r="N3873" s="133">
        <v>542.54999999999995</v>
      </c>
      <c r="O3873" s="133">
        <v>0</v>
      </c>
      <c r="P3873" s="127" t="s">
        <v>1369</v>
      </c>
    </row>
    <row r="3874" spans="1:16" ht="63.75">
      <c r="A3874" s="127">
        <v>291</v>
      </c>
      <c r="B3874" s="127"/>
      <c r="C3874" s="128" t="s">
        <v>795</v>
      </c>
      <c r="D3874" s="122">
        <v>42968</v>
      </c>
      <c r="E3874" s="123" t="s">
        <v>9174</v>
      </c>
      <c r="F3874" s="123" t="s">
        <v>11</v>
      </c>
      <c r="G3874" s="123">
        <v>523768</v>
      </c>
      <c r="H3874" s="127"/>
      <c r="I3874" s="131" t="s">
        <v>9175</v>
      </c>
      <c r="J3874" s="127"/>
      <c r="K3874" s="127"/>
      <c r="L3874" s="127"/>
      <c r="M3874" s="127"/>
      <c r="N3874" s="133">
        <v>50</v>
      </c>
      <c r="O3874" s="133">
        <v>0</v>
      </c>
      <c r="P3874" s="127" t="s">
        <v>1369</v>
      </c>
    </row>
    <row r="3875" spans="1:16" ht="38.25">
      <c r="A3875" s="127">
        <v>117</v>
      </c>
      <c r="B3875" s="127"/>
      <c r="C3875" s="128" t="s">
        <v>723</v>
      </c>
      <c r="D3875" s="122">
        <v>42968</v>
      </c>
      <c r="E3875" s="123" t="s">
        <v>9176</v>
      </c>
      <c r="F3875" s="123" t="s">
        <v>11</v>
      </c>
      <c r="G3875" s="123">
        <v>895929</v>
      </c>
      <c r="H3875" s="127"/>
      <c r="I3875" s="131" t="s">
        <v>9177</v>
      </c>
      <c r="J3875" s="127"/>
      <c r="K3875" s="127"/>
      <c r="L3875" s="127"/>
      <c r="M3875" s="127"/>
      <c r="N3875" s="133">
        <v>50</v>
      </c>
      <c r="O3875" s="133">
        <v>0</v>
      </c>
      <c r="P3875" s="127" t="s">
        <v>1369</v>
      </c>
    </row>
    <row r="3876" spans="1:16" ht="38.25">
      <c r="A3876" s="127">
        <v>342</v>
      </c>
      <c r="B3876" s="127"/>
      <c r="C3876" s="128" t="s">
        <v>817</v>
      </c>
      <c r="D3876" s="122">
        <v>42969</v>
      </c>
      <c r="E3876" s="123" t="s">
        <v>9178</v>
      </c>
      <c r="F3876" s="123" t="s">
        <v>6</v>
      </c>
      <c r="G3876" s="123">
        <v>875829</v>
      </c>
      <c r="H3876" s="127"/>
      <c r="I3876" s="131" t="s">
        <v>7227</v>
      </c>
      <c r="J3876" s="127"/>
      <c r="K3876" s="127"/>
      <c r="L3876" s="127"/>
      <c r="M3876" s="127"/>
      <c r="N3876" s="133">
        <v>0</v>
      </c>
      <c r="O3876" s="133">
        <v>5079485.5599999996</v>
      </c>
      <c r="P3876" s="127" t="s">
        <v>1369</v>
      </c>
    </row>
    <row r="3877" spans="1:16" ht="63.75">
      <c r="A3877" s="127" t="s">
        <v>621</v>
      </c>
      <c r="B3877" s="127"/>
      <c r="C3877" s="128" t="s">
        <v>715</v>
      </c>
      <c r="D3877" s="122">
        <v>42969</v>
      </c>
      <c r="E3877" s="123" t="s">
        <v>9179</v>
      </c>
      <c r="F3877" s="123" t="s">
        <v>6</v>
      </c>
      <c r="G3877" s="123">
        <v>875847</v>
      </c>
      <c r="H3877" s="127"/>
      <c r="I3877" s="131" t="s">
        <v>9180</v>
      </c>
      <c r="J3877" s="127"/>
      <c r="K3877" s="127"/>
      <c r="L3877" s="127"/>
      <c r="M3877" s="127"/>
      <c r="N3877" s="133">
        <v>0</v>
      </c>
      <c r="O3877" s="133">
        <v>140000</v>
      </c>
      <c r="P3877" s="127" t="s">
        <v>1369</v>
      </c>
    </row>
    <row r="3878" spans="1:16" ht="63.75">
      <c r="A3878" s="127">
        <v>16</v>
      </c>
      <c r="B3878" s="127"/>
      <c r="C3878" s="128" t="s">
        <v>693</v>
      </c>
      <c r="D3878" s="122">
        <v>42969</v>
      </c>
      <c r="E3878" s="123" t="s">
        <v>9181</v>
      </c>
      <c r="F3878" s="123" t="s">
        <v>13</v>
      </c>
      <c r="G3878" s="123">
        <v>895967</v>
      </c>
      <c r="H3878" s="127"/>
      <c r="I3878" s="131" t="s">
        <v>9182</v>
      </c>
      <c r="J3878" s="127"/>
      <c r="K3878" s="127"/>
      <c r="L3878" s="127"/>
      <c r="M3878" s="127"/>
      <c r="N3878" s="133">
        <v>28.74</v>
      </c>
      <c r="O3878" s="133">
        <v>0</v>
      </c>
      <c r="P3878" s="127" t="s">
        <v>1369</v>
      </c>
    </row>
    <row r="3879" spans="1:16" ht="63.75">
      <c r="A3879" s="127">
        <v>16</v>
      </c>
      <c r="B3879" s="127"/>
      <c r="C3879" s="128" t="s">
        <v>693</v>
      </c>
      <c r="D3879" s="122">
        <v>42969</v>
      </c>
      <c r="E3879" s="123" t="s">
        <v>9183</v>
      </c>
      <c r="F3879" s="123" t="s">
        <v>11</v>
      </c>
      <c r="G3879" s="123">
        <v>895967</v>
      </c>
      <c r="H3879" s="127"/>
      <c r="I3879" s="131" t="s">
        <v>9184</v>
      </c>
      <c r="J3879" s="127"/>
      <c r="K3879" s="127"/>
      <c r="L3879" s="127"/>
      <c r="M3879" s="127"/>
      <c r="N3879" s="133">
        <v>50</v>
      </c>
      <c r="O3879" s="133">
        <v>0</v>
      </c>
      <c r="P3879" s="127" t="s">
        <v>1369</v>
      </c>
    </row>
    <row r="3880" spans="1:16" ht="38.25">
      <c r="A3880" s="127">
        <v>117</v>
      </c>
      <c r="B3880" s="127"/>
      <c r="C3880" s="128" t="s">
        <v>723</v>
      </c>
      <c r="D3880" s="122">
        <v>42969</v>
      </c>
      <c r="E3880" s="123" t="s">
        <v>9185</v>
      </c>
      <c r="F3880" s="123" t="s">
        <v>11</v>
      </c>
      <c r="G3880" s="123">
        <v>896057</v>
      </c>
      <c r="H3880" s="127"/>
      <c r="I3880" s="131" t="s">
        <v>9186</v>
      </c>
      <c r="J3880" s="127"/>
      <c r="K3880" s="127"/>
      <c r="L3880" s="127"/>
      <c r="M3880" s="127"/>
      <c r="N3880" s="133">
        <v>50</v>
      </c>
      <c r="O3880" s="133">
        <v>0</v>
      </c>
      <c r="P3880" s="127" t="s">
        <v>1369</v>
      </c>
    </row>
    <row r="3881" spans="1:16" ht="89.25">
      <c r="A3881" s="127">
        <v>283</v>
      </c>
      <c r="B3881" s="127"/>
      <c r="C3881" s="128" t="s">
        <v>146</v>
      </c>
      <c r="D3881" s="122">
        <v>42969</v>
      </c>
      <c r="E3881" s="123" t="s">
        <v>9187</v>
      </c>
      <c r="F3881" s="123" t="s">
        <v>1263</v>
      </c>
      <c r="G3881" s="123">
        <v>2962</v>
      </c>
      <c r="H3881" s="127"/>
      <c r="I3881" s="131" t="s">
        <v>9188</v>
      </c>
      <c r="J3881" s="127"/>
      <c r="K3881" s="127"/>
      <c r="L3881" s="127"/>
      <c r="M3881" s="127"/>
      <c r="N3881" s="133">
        <v>1268.6600000000001</v>
      </c>
      <c r="O3881" s="133">
        <v>0</v>
      </c>
      <c r="P3881" s="127" t="s">
        <v>1369</v>
      </c>
    </row>
    <row r="3882" spans="1:16" ht="89.25">
      <c r="A3882" s="127">
        <v>283</v>
      </c>
      <c r="B3882" s="127"/>
      <c r="C3882" s="128" t="s">
        <v>146</v>
      </c>
      <c r="D3882" s="122">
        <v>42969</v>
      </c>
      <c r="E3882" s="123" t="s">
        <v>9189</v>
      </c>
      <c r="F3882" s="123" t="s">
        <v>15</v>
      </c>
      <c r="G3882" s="123">
        <v>2962</v>
      </c>
      <c r="H3882" s="127"/>
      <c r="I3882" s="131" t="s">
        <v>9190</v>
      </c>
      <c r="J3882" s="127"/>
      <c r="K3882" s="127"/>
      <c r="L3882" s="127"/>
      <c r="M3882" s="127"/>
      <c r="N3882" s="133">
        <v>464.14</v>
      </c>
      <c r="O3882" s="133">
        <v>0</v>
      </c>
      <c r="P3882" s="127" t="s">
        <v>1369</v>
      </c>
    </row>
    <row r="3883" spans="1:16" ht="89.25">
      <c r="A3883" s="127">
        <v>35</v>
      </c>
      <c r="B3883" s="127"/>
      <c r="C3883" s="128" t="s">
        <v>697</v>
      </c>
      <c r="D3883" s="122">
        <v>42969</v>
      </c>
      <c r="E3883" s="123" t="s">
        <v>9191</v>
      </c>
      <c r="F3883" s="123" t="s">
        <v>1263</v>
      </c>
      <c r="G3883" s="123">
        <v>2963</v>
      </c>
      <c r="H3883" s="127"/>
      <c r="I3883" s="131" t="s">
        <v>9192</v>
      </c>
      <c r="J3883" s="127"/>
      <c r="K3883" s="127"/>
      <c r="L3883" s="127"/>
      <c r="M3883" s="127"/>
      <c r="N3883" s="133">
        <v>26.48</v>
      </c>
      <c r="O3883" s="133">
        <v>0</v>
      </c>
      <c r="P3883" s="127" t="s">
        <v>1369</v>
      </c>
    </row>
    <row r="3884" spans="1:16" ht="89.25">
      <c r="A3884" s="127">
        <v>35</v>
      </c>
      <c r="B3884" s="127"/>
      <c r="C3884" s="128" t="s">
        <v>697</v>
      </c>
      <c r="D3884" s="122">
        <v>42969</v>
      </c>
      <c r="E3884" s="123" t="s">
        <v>9193</v>
      </c>
      <c r="F3884" s="123" t="s">
        <v>15</v>
      </c>
      <c r="G3884" s="123">
        <v>2963</v>
      </c>
      <c r="H3884" s="127"/>
      <c r="I3884" s="131" t="s">
        <v>9194</v>
      </c>
      <c r="J3884" s="127"/>
      <c r="K3884" s="127"/>
      <c r="L3884" s="127"/>
      <c r="M3884" s="127"/>
      <c r="N3884" s="133">
        <v>274.05</v>
      </c>
      <c r="O3884" s="133">
        <v>0</v>
      </c>
      <c r="P3884" s="127" t="s">
        <v>1369</v>
      </c>
    </row>
    <row r="3885" spans="1:16" ht="76.5">
      <c r="A3885" s="127">
        <v>513</v>
      </c>
      <c r="B3885" s="127"/>
      <c r="C3885" s="128" t="s">
        <v>201</v>
      </c>
      <c r="D3885" s="122">
        <v>42969</v>
      </c>
      <c r="E3885" s="123" t="s">
        <v>9195</v>
      </c>
      <c r="F3885" s="123" t="s">
        <v>15</v>
      </c>
      <c r="G3885" s="123">
        <v>2969</v>
      </c>
      <c r="H3885" s="127"/>
      <c r="I3885" s="131" t="s">
        <v>9196</v>
      </c>
      <c r="J3885" s="127"/>
      <c r="K3885" s="127"/>
      <c r="L3885" s="127"/>
      <c r="M3885" s="127"/>
      <c r="N3885" s="133">
        <v>50</v>
      </c>
      <c r="O3885" s="133">
        <v>0</v>
      </c>
      <c r="P3885" s="127" t="s">
        <v>1369</v>
      </c>
    </row>
    <row r="3886" spans="1:16" ht="51">
      <c r="A3886" s="127">
        <v>340</v>
      </c>
      <c r="B3886" s="127"/>
      <c r="C3886" s="128" t="s">
        <v>815</v>
      </c>
      <c r="D3886" s="122">
        <v>42969</v>
      </c>
      <c r="E3886" s="123" t="s">
        <v>9197</v>
      </c>
      <c r="F3886" s="123" t="s">
        <v>15</v>
      </c>
      <c r="G3886" s="123">
        <v>524425</v>
      </c>
      <c r="H3886" s="127"/>
      <c r="I3886" s="131" t="s">
        <v>9198</v>
      </c>
      <c r="J3886" s="127"/>
      <c r="K3886" s="127"/>
      <c r="L3886" s="127"/>
      <c r="M3886" s="127"/>
      <c r="N3886" s="133">
        <v>50</v>
      </c>
      <c r="O3886" s="133">
        <v>0</v>
      </c>
      <c r="P3886" s="127" t="s">
        <v>1369</v>
      </c>
    </row>
    <row r="3887" spans="1:16" ht="51">
      <c r="A3887" s="127">
        <v>16</v>
      </c>
      <c r="B3887" s="127"/>
      <c r="C3887" s="128" t="s">
        <v>693</v>
      </c>
      <c r="D3887" s="122">
        <v>42969</v>
      </c>
      <c r="E3887" s="123" t="s">
        <v>9199</v>
      </c>
      <c r="F3887" s="123" t="s">
        <v>15</v>
      </c>
      <c r="G3887" s="123">
        <v>2972</v>
      </c>
      <c r="H3887" s="127"/>
      <c r="I3887" s="131" t="s">
        <v>9200</v>
      </c>
      <c r="J3887" s="127"/>
      <c r="K3887" s="127"/>
      <c r="L3887" s="127"/>
      <c r="M3887" s="127"/>
      <c r="N3887" s="133">
        <v>285.08999999999997</v>
      </c>
      <c r="O3887" s="133">
        <v>0</v>
      </c>
      <c r="P3887" s="127" t="s">
        <v>1369</v>
      </c>
    </row>
    <row r="3888" spans="1:16" ht="76.5">
      <c r="A3888" s="127">
        <v>222</v>
      </c>
      <c r="B3888" s="127"/>
      <c r="C3888" s="128" t="s">
        <v>765</v>
      </c>
      <c r="D3888" s="122">
        <v>42969</v>
      </c>
      <c r="E3888" s="123" t="s">
        <v>9201</v>
      </c>
      <c r="F3888" s="123" t="s">
        <v>15</v>
      </c>
      <c r="G3888" s="123">
        <v>2970</v>
      </c>
      <c r="H3888" s="127"/>
      <c r="I3888" s="131" t="s">
        <v>9202</v>
      </c>
      <c r="J3888" s="127"/>
      <c r="K3888" s="127"/>
      <c r="L3888" s="127"/>
      <c r="M3888" s="127"/>
      <c r="N3888" s="133">
        <v>1538.21</v>
      </c>
      <c r="O3888" s="133">
        <v>0</v>
      </c>
      <c r="P3888" s="127" t="s">
        <v>1369</v>
      </c>
    </row>
    <row r="3889" spans="1:16" ht="76.5">
      <c r="A3889" s="127">
        <v>222</v>
      </c>
      <c r="B3889" s="127"/>
      <c r="C3889" s="128" t="s">
        <v>765</v>
      </c>
      <c r="D3889" s="122">
        <v>42969</v>
      </c>
      <c r="E3889" s="123" t="s">
        <v>9203</v>
      </c>
      <c r="F3889" s="123" t="s">
        <v>15</v>
      </c>
      <c r="G3889" s="123">
        <v>2971</v>
      </c>
      <c r="H3889" s="127"/>
      <c r="I3889" s="131" t="s">
        <v>9204</v>
      </c>
      <c r="J3889" s="127"/>
      <c r="K3889" s="127"/>
      <c r="L3889" s="127"/>
      <c r="M3889" s="127"/>
      <c r="N3889" s="133">
        <v>287.77</v>
      </c>
      <c r="O3889" s="133">
        <v>0</v>
      </c>
      <c r="P3889" s="127" t="s">
        <v>1369</v>
      </c>
    </row>
    <row r="3890" spans="1:16" ht="51">
      <c r="A3890" s="127">
        <v>513</v>
      </c>
      <c r="B3890" s="127"/>
      <c r="C3890" s="128" t="s">
        <v>201</v>
      </c>
      <c r="D3890" s="122">
        <v>42969</v>
      </c>
      <c r="E3890" s="123" t="s">
        <v>9205</v>
      </c>
      <c r="F3890" s="123" t="s">
        <v>15</v>
      </c>
      <c r="G3890" s="123">
        <v>525173</v>
      </c>
      <c r="H3890" s="127"/>
      <c r="I3890" s="131" t="s">
        <v>1285</v>
      </c>
      <c r="J3890" s="127"/>
      <c r="K3890" s="127"/>
      <c r="L3890" s="127"/>
      <c r="M3890" s="127"/>
      <c r="N3890" s="133">
        <v>50</v>
      </c>
      <c r="O3890" s="133">
        <v>0</v>
      </c>
      <c r="P3890" s="127" t="s">
        <v>1369</v>
      </c>
    </row>
    <row r="3891" spans="1:16" ht="63.75">
      <c r="A3891" s="127">
        <v>25</v>
      </c>
      <c r="B3891" s="127"/>
      <c r="C3891" s="128" t="s">
        <v>695</v>
      </c>
      <c r="D3891" s="122">
        <v>42969</v>
      </c>
      <c r="E3891" s="123" t="s">
        <v>9206</v>
      </c>
      <c r="F3891" s="123" t="s">
        <v>1413</v>
      </c>
      <c r="G3891" s="123">
        <v>14546099</v>
      </c>
      <c r="H3891" s="127"/>
      <c r="I3891" s="131" t="s">
        <v>9207</v>
      </c>
      <c r="J3891" s="127"/>
      <c r="K3891" s="127"/>
      <c r="L3891" s="127"/>
      <c r="M3891" s="127"/>
      <c r="N3891" s="133">
        <v>1315608.0900000001</v>
      </c>
      <c r="O3891" s="133">
        <v>0</v>
      </c>
      <c r="P3891" s="127" t="s">
        <v>1369</v>
      </c>
    </row>
    <row r="3892" spans="1:16" ht="63.75">
      <c r="A3892" s="127">
        <v>25</v>
      </c>
      <c r="B3892" s="127"/>
      <c r="C3892" s="128" t="s">
        <v>695</v>
      </c>
      <c r="D3892" s="122">
        <v>42969</v>
      </c>
      <c r="E3892" s="123" t="s">
        <v>9208</v>
      </c>
      <c r="F3892" s="123" t="s">
        <v>1413</v>
      </c>
      <c r="G3892" s="123">
        <v>14546098</v>
      </c>
      <c r="H3892" s="127"/>
      <c r="I3892" s="131" t="s">
        <v>9209</v>
      </c>
      <c r="J3892" s="127"/>
      <c r="K3892" s="127"/>
      <c r="L3892" s="127"/>
      <c r="M3892" s="127"/>
      <c r="N3892" s="133">
        <v>219462.12</v>
      </c>
      <c r="O3892" s="133">
        <v>0</v>
      </c>
      <c r="P3892" s="127" t="s">
        <v>1369</v>
      </c>
    </row>
    <row r="3893" spans="1:16" ht="63.75">
      <c r="A3893" s="127">
        <v>25</v>
      </c>
      <c r="B3893" s="127"/>
      <c r="C3893" s="128" t="s">
        <v>695</v>
      </c>
      <c r="D3893" s="122">
        <v>42969</v>
      </c>
      <c r="E3893" s="123" t="s">
        <v>9210</v>
      </c>
      <c r="F3893" s="123" t="s">
        <v>1413</v>
      </c>
      <c r="G3893" s="123">
        <v>14546086</v>
      </c>
      <c r="H3893" s="127"/>
      <c r="I3893" s="131" t="s">
        <v>9211</v>
      </c>
      <c r="J3893" s="127"/>
      <c r="K3893" s="127"/>
      <c r="L3893" s="127"/>
      <c r="M3893" s="127"/>
      <c r="N3893" s="133">
        <v>830306.84</v>
      </c>
      <c r="O3893" s="133">
        <v>0</v>
      </c>
      <c r="P3893" s="127" t="s">
        <v>1369</v>
      </c>
    </row>
    <row r="3894" spans="1:16" ht="63.75">
      <c r="A3894" s="127">
        <v>25</v>
      </c>
      <c r="B3894" s="127"/>
      <c r="C3894" s="128" t="s">
        <v>695</v>
      </c>
      <c r="D3894" s="122">
        <v>42969</v>
      </c>
      <c r="E3894" s="123" t="s">
        <v>9212</v>
      </c>
      <c r="F3894" s="123" t="s">
        <v>1413</v>
      </c>
      <c r="G3894" s="123">
        <v>14546084</v>
      </c>
      <c r="H3894" s="127"/>
      <c r="I3894" s="131" t="s">
        <v>9213</v>
      </c>
      <c r="J3894" s="127"/>
      <c r="K3894" s="127"/>
      <c r="L3894" s="127"/>
      <c r="M3894" s="127"/>
      <c r="N3894" s="133">
        <v>230438.42</v>
      </c>
      <c r="O3894" s="133">
        <v>0</v>
      </c>
      <c r="P3894" s="127" t="s">
        <v>1369</v>
      </c>
    </row>
    <row r="3895" spans="1:16" ht="63.75">
      <c r="A3895" s="127">
        <v>25</v>
      </c>
      <c r="B3895" s="127"/>
      <c r="C3895" s="128" t="s">
        <v>695</v>
      </c>
      <c r="D3895" s="122">
        <v>42969</v>
      </c>
      <c r="E3895" s="123" t="s">
        <v>9214</v>
      </c>
      <c r="F3895" s="123" t="s">
        <v>1413</v>
      </c>
      <c r="G3895" s="123">
        <v>14546083</v>
      </c>
      <c r="H3895" s="127"/>
      <c r="I3895" s="131" t="s">
        <v>9215</v>
      </c>
      <c r="J3895" s="127"/>
      <c r="K3895" s="127"/>
      <c r="L3895" s="127"/>
      <c r="M3895" s="127"/>
      <c r="N3895" s="133">
        <v>678153.72</v>
      </c>
      <c r="O3895" s="133">
        <v>0</v>
      </c>
      <c r="P3895" s="127" t="s">
        <v>1369</v>
      </c>
    </row>
    <row r="3896" spans="1:16" ht="63.75">
      <c r="A3896" s="127">
        <v>25</v>
      </c>
      <c r="B3896" s="127"/>
      <c r="C3896" s="128" t="s">
        <v>695</v>
      </c>
      <c r="D3896" s="122">
        <v>42969</v>
      </c>
      <c r="E3896" s="123" t="s">
        <v>9216</v>
      </c>
      <c r="F3896" s="123" t="s">
        <v>1413</v>
      </c>
      <c r="G3896" s="123">
        <v>14546076</v>
      </c>
      <c r="H3896" s="127"/>
      <c r="I3896" s="131" t="s">
        <v>9217</v>
      </c>
      <c r="J3896" s="127"/>
      <c r="K3896" s="127"/>
      <c r="L3896" s="127"/>
      <c r="M3896" s="127"/>
      <c r="N3896" s="133">
        <v>47828.33</v>
      </c>
      <c r="O3896" s="133">
        <v>0</v>
      </c>
      <c r="P3896" s="127" t="s">
        <v>1369</v>
      </c>
    </row>
    <row r="3897" spans="1:16" ht="63.75">
      <c r="A3897" s="127">
        <v>25</v>
      </c>
      <c r="B3897" s="127"/>
      <c r="C3897" s="128" t="s">
        <v>695</v>
      </c>
      <c r="D3897" s="122">
        <v>42969</v>
      </c>
      <c r="E3897" s="123" t="s">
        <v>9218</v>
      </c>
      <c r="F3897" s="123" t="s">
        <v>1413</v>
      </c>
      <c r="G3897" s="123">
        <v>14546075</v>
      </c>
      <c r="H3897" s="127"/>
      <c r="I3897" s="131" t="s">
        <v>9219</v>
      </c>
      <c r="J3897" s="127"/>
      <c r="K3897" s="127"/>
      <c r="L3897" s="127"/>
      <c r="M3897" s="127"/>
      <c r="N3897" s="133">
        <v>30282.51</v>
      </c>
      <c r="O3897" s="133">
        <v>0</v>
      </c>
      <c r="P3897" s="127" t="s">
        <v>1369</v>
      </c>
    </row>
    <row r="3898" spans="1:16" ht="63.75">
      <c r="A3898" s="127">
        <v>25</v>
      </c>
      <c r="B3898" s="127"/>
      <c r="C3898" s="128" t="s">
        <v>695</v>
      </c>
      <c r="D3898" s="122">
        <v>42969</v>
      </c>
      <c r="E3898" s="123" t="s">
        <v>9220</v>
      </c>
      <c r="F3898" s="123" t="s">
        <v>1413</v>
      </c>
      <c r="G3898" s="123">
        <v>14546074</v>
      </c>
      <c r="H3898" s="127"/>
      <c r="I3898" s="131" t="s">
        <v>9221</v>
      </c>
      <c r="J3898" s="127"/>
      <c r="K3898" s="127"/>
      <c r="L3898" s="127"/>
      <c r="M3898" s="127"/>
      <c r="N3898" s="133">
        <v>1118862.27</v>
      </c>
      <c r="O3898" s="133">
        <v>0</v>
      </c>
      <c r="P3898" s="127" t="s">
        <v>1369</v>
      </c>
    </row>
    <row r="3899" spans="1:16" ht="63.75">
      <c r="A3899" s="127">
        <v>25</v>
      </c>
      <c r="B3899" s="127"/>
      <c r="C3899" s="128" t="s">
        <v>695</v>
      </c>
      <c r="D3899" s="122">
        <v>42969</v>
      </c>
      <c r="E3899" s="123" t="s">
        <v>9222</v>
      </c>
      <c r="F3899" s="123" t="s">
        <v>1413</v>
      </c>
      <c r="G3899" s="123">
        <v>14546073</v>
      </c>
      <c r="H3899" s="127"/>
      <c r="I3899" s="131" t="s">
        <v>9223</v>
      </c>
      <c r="J3899" s="127"/>
      <c r="K3899" s="127"/>
      <c r="L3899" s="127"/>
      <c r="M3899" s="127"/>
      <c r="N3899" s="133">
        <v>231959.79</v>
      </c>
      <c r="O3899" s="133">
        <v>0</v>
      </c>
      <c r="P3899" s="127" t="s">
        <v>1369</v>
      </c>
    </row>
    <row r="3900" spans="1:16" ht="63.75">
      <c r="A3900" s="127">
        <v>25</v>
      </c>
      <c r="B3900" s="127"/>
      <c r="C3900" s="128" t="s">
        <v>695</v>
      </c>
      <c r="D3900" s="122">
        <v>42969</v>
      </c>
      <c r="E3900" s="123" t="s">
        <v>9224</v>
      </c>
      <c r="F3900" s="123" t="s">
        <v>1413</v>
      </c>
      <c r="G3900" s="123">
        <v>14546072</v>
      </c>
      <c r="H3900" s="127"/>
      <c r="I3900" s="131" t="s">
        <v>9225</v>
      </c>
      <c r="J3900" s="127"/>
      <c r="K3900" s="127"/>
      <c r="L3900" s="127"/>
      <c r="M3900" s="127"/>
      <c r="N3900" s="133">
        <v>278999.17</v>
      </c>
      <c r="O3900" s="133">
        <v>0</v>
      </c>
      <c r="P3900" s="127" t="s">
        <v>1369</v>
      </c>
    </row>
    <row r="3901" spans="1:16" ht="63.75">
      <c r="A3901" s="127">
        <v>25</v>
      </c>
      <c r="B3901" s="127"/>
      <c r="C3901" s="128" t="s">
        <v>695</v>
      </c>
      <c r="D3901" s="122">
        <v>42969</v>
      </c>
      <c r="E3901" s="123" t="s">
        <v>9226</v>
      </c>
      <c r="F3901" s="123" t="s">
        <v>1413</v>
      </c>
      <c r="G3901" s="123">
        <v>14546131</v>
      </c>
      <c r="H3901" s="127"/>
      <c r="I3901" s="131" t="s">
        <v>9227</v>
      </c>
      <c r="J3901" s="127"/>
      <c r="K3901" s="127"/>
      <c r="L3901" s="127"/>
      <c r="M3901" s="127"/>
      <c r="N3901" s="133">
        <v>402983.92</v>
      </c>
      <c r="O3901" s="133">
        <v>0</v>
      </c>
      <c r="P3901" s="127" t="s">
        <v>1369</v>
      </c>
    </row>
    <row r="3902" spans="1:16" ht="76.5">
      <c r="A3902" s="127">
        <v>197</v>
      </c>
      <c r="B3902" s="127"/>
      <c r="C3902" s="128" t="s">
        <v>755</v>
      </c>
      <c r="D3902" s="122">
        <v>42969</v>
      </c>
      <c r="E3902" s="123" t="s">
        <v>9228</v>
      </c>
      <c r="F3902" s="123" t="s">
        <v>13</v>
      </c>
      <c r="G3902" s="123">
        <v>895964</v>
      </c>
      <c r="H3902" s="127"/>
      <c r="I3902" s="131" t="s">
        <v>9229</v>
      </c>
      <c r="J3902" s="127"/>
      <c r="K3902" s="127"/>
      <c r="L3902" s="127"/>
      <c r="M3902" s="127"/>
      <c r="N3902" s="133">
        <v>55.26</v>
      </c>
      <c r="O3902" s="133">
        <v>0</v>
      </c>
      <c r="P3902" s="127" t="s">
        <v>1369</v>
      </c>
    </row>
    <row r="3903" spans="1:16" ht="76.5">
      <c r="A3903" s="127">
        <v>197</v>
      </c>
      <c r="B3903" s="127"/>
      <c r="C3903" s="128" t="s">
        <v>755</v>
      </c>
      <c r="D3903" s="122">
        <v>42969</v>
      </c>
      <c r="E3903" s="123" t="s">
        <v>9230</v>
      </c>
      <c r="F3903" s="123" t="s">
        <v>11</v>
      </c>
      <c r="G3903" s="123">
        <v>895964</v>
      </c>
      <c r="H3903" s="127"/>
      <c r="I3903" s="131" t="s">
        <v>9231</v>
      </c>
      <c r="J3903" s="127"/>
      <c r="K3903" s="127"/>
      <c r="L3903" s="127"/>
      <c r="M3903" s="127"/>
      <c r="N3903" s="133">
        <v>50</v>
      </c>
      <c r="O3903" s="133">
        <v>0</v>
      </c>
      <c r="P3903" s="127" t="s">
        <v>1369</v>
      </c>
    </row>
    <row r="3904" spans="1:16" ht="51">
      <c r="A3904" s="127" t="s">
        <v>623</v>
      </c>
      <c r="B3904" s="127"/>
      <c r="C3904" s="128" t="s">
        <v>716</v>
      </c>
      <c r="D3904" s="122">
        <v>42970</v>
      </c>
      <c r="E3904" s="123" t="s">
        <v>9232</v>
      </c>
      <c r="F3904" s="123" t="s">
        <v>1262</v>
      </c>
      <c r="G3904" s="123">
        <v>14576241</v>
      </c>
      <c r="H3904" s="127"/>
      <c r="I3904" s="131" t="s">
        <v>9233</v>
      </c>
      <c r="J3904" s="127"/>
      <c r="K3904" s="127"/>
      <c r="L3904" s="127"/>
      <c r="M3904" s="127"/>
      <c r="N3904" s="133">
        <v>0</v>
      </c>
      <c r="O3904" s="133">
        <v>143128.99</v>
      </c>
      <c r="P3904" s="127" t="s">
        <v>1369</v>
      </c>
    </row>
    <row r="3905" spans="1:16" ht="76.5">
      <c r="A3905" s="127" t="s">
        <v>621</v>
      </c>
      <c r="B3905" s="127"/>
      <c r="C3905" s="128" t="s">
        <v>715</v>
      </c>
      <c r="D3905" s="122">
        <v>42970</v>
      </c>
      <c r="E3905" s="123" t="s">
        <v>9234</v>
      </c>
      <c r="F3905" s="123" t="s">
        <v>6</v>
      </c>
      <c r="G3905" s="123">
        <v>876281</v>
      </c>
      <c r="H3905" s="127"/>
      <c r="I3905" s="131" t="s">
        <v>9235</v>
      </c>
      <c r="J3905" s="127"/>
      <c r="K3905" s="127"/>
      <c r="L3905" s="127"/>
      <c r="M3905" s="127"/>
      <c r="N3905" s="133">
        <v>0</v>
      </c>
      <c r="O3905" s="133">
        <v>10000</v>
      </c>
      <c r="P3905" s="127" t="s">
        <v>1369</v>
      </c>
    </row>
    <row r="3906" spans="1:16" ht="38.25">
      <c r="A3906" s="127">
        <v>340</v>
      </c>
      <c r="B3906" s="127"/>
      <c r="C3906" s="128" t="s">
        <v>815</v>
      </c>
      <c r="D3906" s="122">
        <v>42970</v>
      </c>
      <c r="E3906" s="123" t="s">
        <v>9236</v>
      </c>
      <c r="F3906" s="123" t="s">
        <v>6</v>
      </c>
      <c r="G3906" s="123">
        <v>876353</v>
      </c>
      <c r="H3906" s="127"/>
      <c r="I3906" s="131" t="s">
        <v>9237</v>
      </c>
      <c r="J3906" s="127"/>
      <c r="K3906" s="127"/>
      <c r="L3906" s="127"/>
      <c r="M3906" s="127"/>
      <c r="N3906" s="133">
        <v>0</v>
      </c>
      <c r="O3906" s="133">
        <v>527.66</v>
      </c>
      <c r="P3906" s="127" t="s">
        <v>1369</v>
      </c>
    </row>
    <row r="3907" spans="1:16" ht="63.75">
      <c r="A3907" s="127">
        <v>25</v>
      </c>
      <c r="B3907" s="127"/>
      <c r="C3907" s="128" t="s">
        <v>695</v>
      </c>
      <c r="D3907" s="122">
        <v>42970</v>
      </c>
      <c r="E3907" s="123" t="s">
        <v>9238</v>
      </c>
      <c r="F3907" s="123" t="s">
        <v>1413</v>
      </c>
      <c r="G3907" s="123">
        <v>14575035</v>
      </c>
      <c r="H3907" s="127"/>
      <c r="I3907" s="131" t="s">
        <v>9239</v>
      </c>
      <c r="J3907" s="127"/>
      <c r="K3907" s="127"/>
      <c r="L3907" s="127"/>
      <c r="M3907" s="127"/>
      <c r="N3907" s="133">
        <v>21659.1</v>
      </c>
      <c r="O3907" s="133">
        <v>0</v>
      </c>
      <c r="P3907" s="127" t="s">
        <v>1369</v>
      </c>
    </row>
    <row r="3908" spans="1:16" ht="51">
      <c r="A3908" s="127">
        <v>513</v>
      </c>
      <c r="B3908" s="127"/>
      <c r="C3908" s="128" t="s">
        <v>201</v>
      </c>
      <c r="D3908" s="122">
        <v>42970</v>
      </c>
      <c r="E3908" s="123" t="s">
        <v>9240</v>
      </c>
      <c r="F3908" s="123" t="s">
        <v>15</v>
      </c>
      <c r="G3908" s="123">
        <v>525605</v>
      </c>
      <c r="H3908" s="127"/>
      <c r="I3908" s="131" t="s">
        <v>9241</v>
      </c>
      <c r="J3908" s="127"/>
      <c r="K3908" s="127"/>
      <c r="L3908" s="127"/>
      <c r="M3908" s="127"/>
      <c r="N3908" s="133">
        <v>50</v>
      </c>
      <c r="O3908" s="133">
        <v>0</v>
      </c>
      <c r="P3908" s="127" t="s">
        <v>1369</v>
      </c>
    </row>
    <row r="3909" spans="1:16" ht="63.75">
      <c r="A3909" s="127">
        <v>513</v>
      </c>
      <c r="B3909" s="127"/>
      <c r="C3909" s="128" t="s">
        <v>201</v>
      </c>
      <c r="D3909" s="122">
        <v>42970</v>
      </c>
      <c r="E3909" s="123" t="s">
        <v>9242</v>
      </c>
      <c r="F3909" s="123" t="s">
        <v>15</v>
      </c>
      <c r="G3909" s="123">
        <v>525728</v>
      </c>
      <c r="H3909" s="127"/>
      <c r="I3909" s="131" t="s">
        <v>9243</v>
      </c>
      <c r="J3909" s="127"/>
      <c r="K3909" s="127"/>
      <c r="L3909" s="127"/>
      <c r="M3909" s="127"/>
      <c r="N3909" s="133">
        <v>50</v>
      </c>
      <c r="O3909" s="133">
        <v>0</v>
      </c>
      <c r="P3909" s="127" t="s">
        <v>1369</v>
      </c>
    </row>
    <row r="3910" spans="1:16" ht="76.5">
      <c r="A3910" s="127" t="s">
        <v>620</v>
      </c>
      <c r="B3910" s="127"/>
      <c r="C3910" s="128" t="s">
        <v>714</v>
      </c>
      <c r="D3910" s="122">
        <v>42970</v>
      </c>
      <c r="E3910" s="123" t="s">
        <v>9244</v>
      </c>
      <c r="F3910" s="123" t="s">
        <v>15</v>
      </c>
      <c r="G3910" s="123">
        <v>2955</v>
      </c>
      <c r="H3910" s="127"/>
      <c r="I3910" s="131" t="s">
        <v>9245</v>
      </c>
      <c r="J3910" s="127"/>
      <c r="K3910" s="127"/>
      <c r="L3910" s="127"/>
      <c r="M3910" s="127"/>
      <c r="N3910" s="133">
        <v>517.37</v>
      </c>
      <c r="O3910" s="133">
        <v>0</v>
      </c>
      <c r="P3910" s="127" t="s">
        <v>1369</v>
      </c>
    </row>
    <row r="3911" spans="1:16" ht="89.25">
      <c r="A3911" s="127">
        <v>197</v>
      </c>
      <c r="B3911" s="127"/>
      <c r="C3911" s="128" t="s">
        <v>755</v>
      </c>
      <c r="D3911" s="122">
        <v>42970</v>
      </c>
      <c r="E3911" s="123" t="s">
        <v>9246</v>
      </c>
      <c r="F3911" s="123" t="s">
        <v>15</v>
      </c>
      <c r="G3911" s="123">
        <v>2976</v>
      </c>
      <c r="H3911" s="127"/>
      <c r="I3911" s="131" t="s">
        <v>9247</v>
      </c>
      <c r="J3911" s="127"/>
      <c r="K3911" s="127"/>
      <c r="L3911" s="127"/>
      <c r="M3911" s="127"/>
      <c r="N3911" s="133">
        <v>306.14999999999998</v>
      </c>
      <c r="O3911" s="133">
        <v>0</v>
      </c>
      <c r="P3911" s="127" t="s">
        <v>1369</v>
      </c>
    </row>
    <row r="3912" spans="1:16" ht="76.5">
      <c r="A3912" s="127">
        <v>513</v>
      </c>
      <c r="B3912" s="127"/>
      <c r="C3912" s="128" t="s">
        <v>201</v>
      </c>
      <c r="D3912" s="122">
        <v>42970</v>
      </c>
      <c r="E3912" s="123" t="s">
        <v>9248</v>
      </c>
      <c r="F3912" s="123" t="s">
        <v>15</v>
      </c>
      <c r="G3912" s="123">
        <v>2974</v>
      </c>
      <c r="H3912" s="127"/>
      <c r="I3912" s="131" t="s">
        <v>9249</v>
      </c>
      <c r="J3912" s="127"/>
      <c r="K3912" s="127"/>
      <c r="L3912" s="127"/>
      <c r="M3912" s="127"/>
      <c r="N3912" s="133">
        <v>7711.59</v>
      </c>
      <c r="O3912" s="133">
        <v>0</v>
      </c>
      <c r="P3912" s="127" t="s">
        <v>1369</v>
      </c>
    </row>
    <row r="3913" spans="1:16" ht="51">
      <c r="A3913" s="127">
        <v>513</v>
      </c>
      <c r="B3913" s="127"/>
      <c r="C3913" s="128" t="s">
        <v>201</v>
      </c>
      <c r="D3913" s="122">
        <v>42970</v>
      </c>
      <c r="E3913" s="123" t="s">
        <v>9250</v>
      </c>
      <c r="F3913" s="123" t="s">
        <v>15</v>
      </c>
      <c r="G3913" s="123">
        <v>526032</v>
      </c>
      <c r="H3913" s="127"/>
      <c r="I3913" s="131" t="s">
        <v>9251</v>
      </c>
      <c r="J3913" s="127"/>
      <c r="K3913" s="127"/>
      <c r="L3913" s="127"/>
      <c r="M3913" s="127"/>
      <c r="N3913" s="133">
        <v>50</v>
      </c>
      <c r="O3913" s="133">
        <v>0</v>
      </c>
      <c r="P3913" s="127" t="s">
        <v>1369</v>
      </c>
    </row>
    <row r="3914" spans="1:16" ht="63.75">
      <c r="A3914" s="127">
        <v>25</v>
      </c>
      <c r="B3914" s="127"/>
      <c r="C3914" s="128" t="s">
        <v>695</v>
      </c>
      <c r="D3914" s="122">
        <v>42970</v>
      </c>
      <c r="E3914" s="123" t="s">
        <v>9252</v>
      </c>
      <c r="F3914" s="123" t="s">
        <v>1413</v>
      </c>
      <c r="G3914" s="123">
        <v>14546130</v>
      </c>
      <c r="H3914" s="127"/>
      <c r="I3914" s="131" t="s">
        <v>9253</v>
      </c>
      <c r="J3914" s="127"/>
      <c r="K3914" s="127"/>
      <c r="L3914" s="127"/>
      <c r="M3914" s="127"/>
      <c r="N3914" s="133">
        <v>11913.12</v>
      </c>
      <c r="O3914" s="133">
        <v>0</v>
      </c>
      <c r="P3914" s="127" t="s">
        <v>1369</v>
      </c>
    </row>
    <row r="3915" spans="1:16" ht="63.75">
      <c r="A3915" s="127">
        <v>25</v>
      </c>
      <c r="B3915" s="127"/>
      <c r="C3915" s="128" t="s">
        <v>695</v>
      </c>
      <c r="D3915" s="122">
        <v>42970</v>
      </c>
      <c r="E3915" s="123" t="s">
        <v>9254</v>
      </c>
      <c r="F3915" s="123" t="s">
        <v>1413</v>
      </c>
      <c r="G3915" s="123">
        <v>14546129</v>
      </c>
      <c r="H3915" s="127"/>
      <c r="I3915" s="131" t="s">
        <v>9255</v>
      </c>
      <c r="J3915" s="127"/>
      <c r="K3915" s="127"/>
      <c r="L3915" s="127"/>
      <c r="M3915" s="127"/>
      <c r="N3915" s="133">
        <v>141275.49</v>
      </c>
      <c r="O3915" s="133">
        <v>0</v>
      </c>
      <c r="P3915" s="127" t="s">
        <v>1369</v>
      </c>
    </row>
    <row r="3916" spans="1:16" ht="63.75">
      <c r="A3916" s="127">
        <v>25</v>
      </c>
      <c r="B3916" s="127"/>
      <c r="C3916" s="128" t="s">
        <v>695</v>
      </c>
      <c r="D3916" s="122">
        <v>42970</v>
      </c>
      <c r="E3916" s="123" t="s">
        <v>9256</v>
      </c>
      <c r="F3916" s="123" t="s">
        <v>1413</v>
      </c>
      <c r="G3916" s="123">
        <v>14546128</v>
      </c>
      <c r="H3916" s="127"/>
      <c r="I3916" s="131" t="s">
        <v>9257</v>
      </c>
      <c r="J3916" s="127"/>
      <c r="K3916" s="127"/>
      <c r="L3916" s="127"/>
      <c r="M3916" s="127"/>
      <c r="N3916" s="133">
        <v>383640.16</v>
      </c>
      <c r="O3916" s="133">
        <v>0</v>
      </c>
      <c r="P3916" s="127" t="s">
        <v>1369</v>
      </c>
    </row>
    <row r="3917" spans="1:16" ht="63.75">
      <c r="A3917" s="127">
        <v>25</v>
      </c>
      <c r="B3917" s="127"/>
      <c r="C3917" s="128" t="s">
        <v>695</v>
      </c>
      <c r="D3917" s="122">
        <v>42970</v>
      </c>
      <c r="E3917" s="123" t="s">
        <v>9258</v>
      </c>
      <c r="F3917" s="123" t="s">
        <v>1413</v>
      </c>
      <c r="G3917" s="123">
        <v>14546127</v>
      </c>
      <c r="H3917" s="127"/>
      <c r="I3917" s="131" t="s">
        <v>9259</v>
      </c>
      <c r="J3917" s="127"/>
      <c r="K3917" s="127"/>
      <c r="L3917" s="127"/>
      <c r="M3917" s="127"/>
      <c r="N3917" s="133">
        <v>440627.87</v>
      </c>
      <c r="O3917" s="133">
        <v>0</v>
      </c>
      <c r="P3917" s="127" t="s">
        <v>1369</v>
      </c>
    </row>
    <row r="3918" spans="1:16" ht="63.75">
      <c r="A3918" s="127">
        <v>25</v>
      </c>
      <c r="B3918" s="127"/>
      <c r="C3918" s="128" t="s">
        <v>695</v>
      </c>
      <c r="D3918" s="122">
        <v>42970</v>
      </c>
      <c r="E3918" s="123" t="s">
        <v>9260</v>
      </c>
      <c r="F3918" s="123" t="s">
        <v>1413</v>
      </c>
      <c r="G3918" s="123">
        <v>14546126</v>
      </c>
      <c r="H3918" s="127"/>
      <c r="I3918" s="131" t="s">
        <v>9261</v>
      </c>
      <c r="J3918" s="127"/>
      <c r="K3918" s="127"/>
      <c r="L3918" s="127"/>
      <c r="M3918" s="127"/>
      <c r="N3918" s="133">
        <v>781565.79</v>
      </c>
      <c r="O3918" s="133">
        <v>0</v>
      </c>
      <c r="P3918" s="127" t="s">
        <v>1369</v>
      </c>
    </row>
    <row r="3919" spans="1:16" ht="63.75">
      <c r="A3919" s="127">
        <v>25</v>
      </c>
      <c r="B3919" s="127"/>
      <c r="C3919" s="128" t="s">
        <v>695</v>
      </c>
      <c r="D3919" s="122">
        <v>42970</v>
      </c>
      <c r="E3919" s="123" t="s">
        <v>9262</v>
      </c>
      <c r="F3919" s="123" t="s">
        <v>1413</v>
      </c>
      <c r="G3919" s="123">
        <v>14546125</v>
      </c>
      <c r="H3919" s="127"/>
      <c r="I3919" s="131" t="s">
        <v>9263</v>
      </c>
      <c r="J3919" s="127"/>
      <c r="K3919" s="127"/>
      <c r="L3919" s="127"/>
      <c r="M3919" s="127"/>
      <c r="N3919" s="133">
        <v>441668.71</v>
      </c>
      <c r="O3919" s="133">
        <v>0</v>
      </c>
      <c r="P3919" s="127" t="s">
        <v>1369</v>
      </c>
    </row>
    <row r="3920" spans="1:16" ht="63.75">
      <c r="A3920" s="127">
        <v>25</v>
      </c>
      <c r="B3920" s="127"/>
      <c r="C3920" s="128" t="s">
        <v>695</v>
      </c>
      <c r="D3920" s="122">
        <v>42970</v>
      </c>
      <c r="E3920" s="123" t="s">
        <v>9264</v>
      </c>
      <c r="F3920" s="123" t="s">
        <v>1413</v>
      </c>
      <c r="G3920" s="123">
        <v>14546121</v>
      </c>
      <c r="H3920" s="127"/>
      <c r="I3920" s="131" t="s">
        <v>1331</v>
      </c>
      <c r="J3920" s="127"/>
      <c r="K3920" s="127"/>
      <c r="L3920" s="127"/>
      <c r="M3920" s="127"/>
      <c r="N3920" s="133">
        <v>796379.06</v>
      </c>
      <c r="O3920" s="133">
        <v>0</v>
      </c>
      <c r="P3920" s="127" t="s">
        <v>1369</v>
      </c>
    </row>
    <row r="3921" spans="1:16" ht="63.75">
      <c r="A3921" s="127">
        <v>25</v>
      </c>
      <c r="B3921" s="127"/>
      <c r="C3921" s="128" t="s">
        <v>695</v>
      </c>
      <c r="D3921" s="122">
        <v>42970</v>
      </c>
      <c r="E3921" s="123" t="s">
        <v>9265</v>
      </c>
      <c r="F3921" s="123" t="s">
        <v>1413</v>
      </c>
      <c r="G3921" s="123">
        <v>14546113</v>
      </c>
      <c r="H3921" s="127"/>
      <c r="I3921" s="131" t="s">
        <v>9266</v>
      </c>
      <c r="J3921" s="127"/>
      <c r="K3921" s="127"/>
      <c r="L3921" s="127"/>
      <c r="M3921" s="127"/>
      <c r="N3921" s="133">
        <v>637730.51</v>
      </c>
      <c r="O3921" s="133">
        <v>0</v>
      </c>
      <c r="P3921" s="127" t="s">
        <v>1369</v>
      </c>
    </row>
    <row r="3922" spans="1:16" ht="63.75">
      <c r="A3922" s="127">
        <v>25</v>
      </c>
      <c r="B3922" s="127"/>
      <c r="C3922" s="128" t="s">
        <v>695</v>
      </c>
      <c r="D3922" s="122">
        <v>42970</v>
      </c>
      <c r="E3922" s="123" t="s">
        <v>9267</v>
      </c>
      <c r="F3922" s="123" t="s">
        <v>1413</v>
      </c>
      <c r="G3922" s="123">
        <v>14546112</v>
      </c>
      <c r="H3922" s="127"/>
      <c r="I3922" s="131" t="s">
        <v>9268</v>
      </c>
      <c r="J3922" s="127"/>
      <c r="K3922" s="127"/>
      <c r="L3922" s="127"/>
      <c r="M3922" s="127"/>
      <c r="N3922" s="133">
        <v>187543.72</v>
      </c>
      <c r="O3922" s="133">
        <v>0</v>
      </c>
      <c r="P3922" s="127" t="s">
        <v>1369</v>
      </c>
    </row>
    <row r="3923" spans="1:16" ht="63.75">
      <c r="A3923" s="127">
        <v>25</v>
      </c>
      <c r="B3923" s="127"/>
      <c r="C3923" s="128" t="s">
        <v>695</v>
      </c>
      <c r="D3923" s="122">
        <v>42970</v>
      </c>
      <c r="E3923" s="123" t="s">
        <v>9269</v>
      </c>
      <c r="F3923" s="123" t="s">
        <v>1413</v>
      </c>
      <c r="G3923" s="123">
        <v>14546111</v>
      </c>
      <c r="H3923" s="127"/>
      <c r="I3923" s="131" t="s">
        <v>9270</v>
      </c>
      <c r="J3923" s="127"/>
      <c r="K3923" s="127"/>
      <c r="L3923" s="127"/>
      <c r="M3923" s="127"/>
      <c r="N3923" s="133">
        <v>289498.45</v>
      </c>
      <c r="O3923" s="133">
        <v>0</v>
      </c>
      <c r="P3923" s="127" t="s">
        <v>1369</v>
      </c>
    </row>
    <row r="3924" spans="1:16" ht="63.75">
      <c r="A3924" s="127">
        <v>25</v>
      </c>
      <c r="B3924" s="127"/>
      <c r="C3924" s="128" t="s">
        <v>695</v>
      </c>
      <c r="D3924" s="122">
        <v>42970</v>
      </c>
      <c r="E3924" s="123" t="s">
        <v>9271</v>
      </c>
      <c r="F3924" s="123" t="s">
        <v>1413</v>
      </c>
      <c r="G3924" s="123">
        <v>14546110</v>
      </c>
      <c r="H3924" s="127"/>
      <c r="I3924" s="131" t="s">
        <v>9272</v>
      </c>
      <c r="J3924" s="127"/>
      <c r="K3924" s="127"/>
      <c r="L3924" s="127"/>
      <c r="M3924" s="127"/>
      <c r="N3924" s="133">
        <v>477076.98</v>
      </c>
      <c r="O3924" s="133">
        <v>0</v>
      </c>
      <c r="P3924" s="127" t="s">
        <v>1369</v>
      </c>
    </row>
    <row r="3925" spans="1:16" ht="63.75">
      <c r="A3925" s="127">
        <v>25</v>
      </c>
      <c r="B3925" s="127"/>
      <c r="C3925" s="128" t="s">
        <v>695</v>
      </c>
      <c r="D3925" s="122">
        <v>42970</v>
      </c>
      <c r="E3925" s="123" t="s">
        <v>9273</v>
      </c>
      <c r="F3925" s="123" t="s">
        <v>1413</v>
      </c>
      <c r="G3925" s="123">
        <v>14546109</v>
      </c>
      <c r="H3925" s="127"/>
      <c r="I3925" s="131" t="s">
        <v>9274</v>
      </c>
      <c r="J3925" s="127"/>
      <c r="K3925" s="127"/>
      <c r="L3925" s="127"/>
      <c r="M3925" s="127"/>
      <c r="N3925" s="133">
        <v>326575.71000000002</v>
      </c>
      <c r="O3925" s="133">
        <v>0</v>
      </c>
      <c r="P3925" s="127" t="s">
        <v>1369</v>
      </c>
    </row>
    <row r="3926" spans="1:16" ht="63.75">
      <c r="A3926" s="127">
        <v>25</v>
      </c>
      <c r="B3926" s="127"/>
      <c r="C3926" s="128" t="s">
        <v>695</v>
      </c>
      <c r="D3926" s="122">
        <v>42970</v>
      </c>
      <c r="E3926" s="123" t="s">
        <v>9275</v>
      </c>
      <c r="F3926" s="123" t="s">
        <v>1413</v>
      </c>
      <c r="G3926" s="123">
        <v>14546108</v>
      </c>
      <c r="H3926" s="127"/>
      <c r="I3926" s="131" t="s">
        <v>9276</v>
      </c>
      <c r="J3926" s="127"/>
      <c r="K3926" s="127"/>
      <c r="L3926" s="127"/>
      <c r="M3926" s="127"/>
      <c r="N3926" s="133">
        <v>519206.37</v>
      </c>
      <c r="O3926" s="133">
        <v>0</v>
      </c>
      <c r="P3926" s="127" t="s">
        <v>1369</v>
      </c>
    </row>
    <row r="3927" spans="1:16" ht="63.75">
      <c r="A3927" s="127">
        <v>25</v>
      </c>
      <c r="B3927" s="127"/>
      <c r="C3927" s="128" t="s">
        <v>695</v>
      </c>
      <c r="D3927" s="122">
        <v>42970</v>
      </c>
      <c r="E3927" s="123" t="s">
        <v>9277</v>
      </c>
      <c r="F3927" s="123" t="s">
        <v>1413</v>
      </c>
      <c r="G3927" s="123">
        <v>14546106</v>
      </c>
      <c r="H3927" s="127"/>
      <c r="I3927" s="131" t="s">
        <v>9278</v>
      </c>
      <c r="J3927" s="127"/>
      <c r="K3927" s="127"/>
      <c r="L3927" s="127"/>
      <c r="M3927" s="127"/>
      <c r="N3927" s="133">
        <v>564544.07999999996</v>
      </c>
      <c r="O3927" s="133">
        <v>0</v>
      </c>
      <c r="P3927" s="127" t="s">
        <v>1369</v>
      </c>
    </row>
    <row r="3928" spans="1:16" ht="63.75">
      <c r="A3928" s="127">
        <v>25</v>
      </c>
      <c r="B3928" s="127"/>
      <c r="C3928" s="128" t="s">
        <v>695</v>
      </c>
      <c r="D3928" s="122">
        <v>42970</v>
      </c>
      <c r="E3928" s="123" t="s">
        <v>9279</v>
      </c>
      <c r="F3928" s="123" t="s">
        <v>1413</v>
      </c>
      <c r="G3928" s="123">
        <v>14546105</v>
      </c>
      <c r="H3928" s="127"/>
      <c r="I3928" s="131" t="s">
        <v>9280</v>
      </c>
      <c r="J3928" s="127"/>
      <c r="K3928" s="127"/>
      <c r="L3928" s="127"/>
      <c r="M3928" s="127"/>
      <c r="N3928" s="133">
        <v>339854.6</v>
      </c>
      <c r="O3928" s="133">
        <v>0</v>
      </c>
      <c r="P3928" s="127" t="s">
        <v>1369</v>
      </c>
    </row>
    <row r="3929" spans="1:16" ht="63.75">
      <c r="A3929" s="127">
        <v>25</v>
      </c>
      <c r="B3929" s="127"/>
      <c r="C3929" s="128" t="s">
        <v>695</v>
      </c>
      <c r="D3929" s="122">
        <v>42970</v>
      </c>
      <c r="E3929" s="123" t="s">
        <v>9281</v>
      </c>
      <c r="F3929" s="123" t="s">
        <v>1413</v>
      </c>
      <c r="G3929" s="123">
        <v>14546104</v>
      </c>
      <c r="H3929" s="127"/>
      <c r="I3929" s="131" t="s">
        <v>9282</v>
      </c>
      <c r="J3929" s="127"/>
      <c r="K3929" s="127"/>
      <c r="L3929" s="127"/>
      <c r="M3929" s="127"/>
      <c r="N3929" s="133">
        <v>598169.41</v>
      </c>
      <c r="O3929" s="133">
        <v>0</v>
      </c>
      <c r="P3929" s="127" t="s">
        <v>1369</v>
      </c>
    </row>
    <row r="3930" spans="1:16" ht="63.75">
      <c r="A3930" s="127">
        <v>25</v>
      </c>
      <c r="B3930" s="127"/>
      <c r="C3930" s="128" t="s">
        <v>695</v>
      </c>
      <c r="D3930" s="122">
        <v>42970</v>
      </c>
      <c r="E3930" s="123" t="s">
        <v>9283</v>
      </c>
      <c r="F3930" s="123" t="s">
        <v>1413</v>
      </c>
      <c r="G3930" s="123">
        <v>14559583</v>
      </c>
      <c r="H3930" s="127"/>
      <c r="I3930" s="131" t="s">
        <v>9284</v>
      </c>
      <c r="J3930" s="127"/>
      <c r="K3930" s="127"/>
      <c r="L3930" s="127"/>
      <c r="M3930" s="127"/>
      <c r="N3930" s="133">
        <v>1314400.3999999999</v>
      </c>
      <c r="O3930" s="133">
        <v>0</v>
      </c>
      <c r="P3930" s="127" t="s">
        <v>1369</v>
      </c>
    </row>
    <row r="3931" spans="1:16" ht="63.75">
      <c r="A3931" s="127">
        <v>25</v>
      </c>
      <c r="B3931" s="127"/>
      <c r="C3931" s="128" t="s">
        <v>695</v>
      </c>
      <c r="D3931" s="122">
        <v>42970</v>
      </c>
      <c r="E3931" s="123" t="s">
        <v>9285</v>
      </c>
      <c r="F3931" s="123" t="s">
        <v>1413</v>
      </c>
      <c r="G3931" s="123">
        <v>14559533</v>
      </c>
      <c r="H3931" s="127"/>
      <c r="I3931" s="131" t="s">
        <v>9286</v>
      </c>
      <c r="J3931" s="127"/>
      <c r="K3931" s="127"/>
      <c r="L3931" s="127"/>
      <c r="M3931" s="127"/>
      <c r="N3931" s="133">
        <v>81725.14</v>
      </c>
      <c r="O3931" s="133">
        <v>0</v>
      </c>
      <c r="P3931" s="127" t="s">
        <v>1369</v>
      </c>
    </row>
    <row r="3932" spans="1:16" ht="63.75">
      <c r="A3932" s="127">
        <v>25</v>
      </c>
      <c r="B3932" s="127"/>
      <c r="C3932" s="128" t="s">
        <v>695</v>
      </c>
      <c r="D3932" s="122">
        <v>42970</v>
      </c>
      <c r="E3932" s="123" t="s">
        <v>9287</v>
      </c>
      <c r="F3932" s="123" t="s">
        <v>1413</v>
      </c>
      <c r="G3932" s="123">
        <v>14559530</v>
      </c>
      <c r="H3932" s="127"/>
      <c r="I3932" s="131" t="s">
        <v>9288</v>
      </c>
      <c r="J3932" s="127"/>
      <c r="K3932" s="127"/>
      <c r="L3932" s="127"/>
      <c r="M3932" s="127"/>
      <c r="N3932" s="133">
        <v>35478.300000000003</v>
      </c>
      <c r="O3932" s="133">
        <v>0</v>
      </c>
      <c r="P3932" s="127" t="s">
        <v>1369</v>
      </c>
    </row>
    <row r="3933" spans="1:16" ht="63.75">
      <c r="A3933" s="127">
        <v>25</v>
      </c>
      <c r="B3933" s="127"/>
      <c r="C3933" s="128" t="s">
        <v>695</v>
      </c>
      <c r="D3933" s="122">
        <v>42970</v>
      </c>
      <c r="E3933" s="123" t="s">
        <v>9289</v>
      </c>
      <c r="F3933" s="123" t="s">
        <v>1413</v>
      </c>
      <c r="G3933" s="123">
        <v>14559523</v>
      </c>
      <c r="H3933" s="127"/>
      <c r="I3933" s="131" t="s">
        <v>9290</v>
      </c>
      <c r="J3933" s="127"/>
      <c r="K3933" s="127"/>
      <c r="L3933" s="127"/>
      <c r="M3933" s="127"/>
      <c r="N3933" s="133">
        <v>85922.559999999998</v>
      </c>
      <c r="O3933" s="133">
        <v>0</v>
      </c>
      <c r="P3933" s="127" t="s">
        <v>1369</v>
      </c>
    </row>
    <row r="3934" spans="1:16" ht="63.75">
      <c r="A3934" s="127">
        <v>25</v>
      </c>
      <c r="B3934" s="127"/>
      <c r="C3934" s="128" t="s">
        <v>695</v>
      </c>
      <c r="D3934" s="122">
        <v>42970</v>
      </c>
      <c r="E3934" s="123" t="s">
        <v>9291</v>
      </c>
      <c r="F3934" s="123" t="s">
        <v>1413</v>
      </c>
      <c r="G3934" s="123">
        <v>14559520</v>
      </c>
      <c r="H3934" s="127"/>
      <c r="I3934" s="131" t="s">
        <v>9290</v>
      </c>
      <c r="J3934" s="127"/>
      <c r="K3934" s="127"/>
      <c r="L3934" s="127"/>
      <c r="M3934" s="127"/>
      <c r="N3934" s="133">
        <v>215492.41</v>
      </c>
      <c r="O3934" s="133">
        <v>0</v>
      </c>
      <c r="P3934" s="127" t="s">
        <v>1369</v>
      </c>
    </row>
    <row r="3935" spans="1:16" ht="63.75">
      <c r="A3935" s="127">
        <v>25</v>
      </c>
      <c r="B3935" s="127"/>
      <c r="C3935" s="128" t="s">
        <v>695</v>
      </c>
      <c r="D3935" s="122">
        <v>42970</v>
      </c>
      <c r="E3935" s="123" t="s">
        <v>9292</v>
      </c>
      <c r="F3935" s="123" t="s">
        <v>1413</v>
      </c>
      <c r="G3935" s="123">
        <v>14559500</v>
      </c>
      <c r="H3935" s="127"/>
      <c r="I3935" s="131" t="s">
        <v>9293</v>
      </c>
      <c r="J3935" s="127"/>
      <c r="K3935" s="127"/>
      <c r="L3935" s="127"/>
      <c r="M3935" s="127"/>
      <c r="N3935" s="133">
        <v>1822885.65</v>
      </c>
      <c r="O3935" s="133">
        <v>0</v>
      </c>
      <c r="P3935" s="127" t="s">
        <v>1369</v>
      </c>
    </row>
    <row r="3936" spans="1:16" ht="51">
      <c r="A3936" s="127">
        <v>35</v>
      </c>
      <c r="B3936" s="127"/>
      <c r="C3936" s="128" t="s">
        <v>697</v>
      </c>
      <c r="D3936" s="122">
        <v>42971</v>
      </c>
      <c r="E3936" s="123" t="s">
        <v>9294</v>
      </c>
      <c r="F3936" s="123" t="s">
        <v>1413</v>
      </c>
      <c r="G3936" s="123">
        <v>14596490</v>
      </c>
      <c r="H3936" s="127"/>
      <c r="I3936" s="131" t="s">
        <v>9295</v>
      </c>
      <c r="J3936" s="127"/>
      <c r="K3936" s="127"/>
      <c r="L3936" s="127"/>
      <c r="M3936" s="127"/>
      <c r="N3936" s="133">
        <v>0</v>
      </c>
      <c r="O3936" s="133">
        <v>55314.42</v>
      </c>
      <c r="P3936" s="127" t="s">
        <v>1369</v>
      </c>
    </row>
    <row r="3937" spans="1:16" ht="51">
      <c r="A3937" s="127">
        <v>35</v>
      </c>
      <c r="B3937" s="127"/>
      <c r="C3937" s="128" t="s">
        <v>697</v>
      </c>
      <c r="D3937" s="122">
        <v>42971</v>
      </c>
      <c r="E3937" s="123" t="s">
        <v>9296</v>
      </c>
      <c r="F3937" s="123" t="s">
        <v>1413</v>
      </c>
      <c r="G3937" s="123">
        <v>14596460</v>
      </c>
      <c r="H3937" s="127"/>
      <c r="I3937" s="131" t="s">
        <v>9297</v>
      </c>
      <c r="J3937" s="127"/>
      <c r="K3937" s="127"/>
      <c r="L3937" s="127"/>
      <c r="M3937" s="127"/>
      <c r="N3937" s="133">
        <v>0</v>
      </c>
      <c r="O3937" s="133">
        <v>288038.76</v>
      </c>
      <c r="P3937" s="127" t="s">
        <v>1369</v>
      </c>
    </row>
    <row r="3938" spans="1:16" ht="63.75">
      <c r="A3938" s="127">
        <v>35</v>
      </c>
      <c r="B3938" s="127"/>
      <c r="C3938" s="128" t="s">
        <v>697</v>
      </c>
      <c r="D3938" s="122">
        <v>42971</v>
      </c>
      <c r="E3938" s="123" t="s">
        <v>9298</v>
      </c>
      <c r="F3938" s="123" t="s">
        <v>1413</v>
      </c>
      <c r="G3938" s="123">
        <v>14596459</v>
      </c>
      <c r="H3938" s="127"/>
      <c r="I3938" s="131" t="s">
        <v>9299</v>
      </c>
      <c r="J3938" s="127"/>
      <c r="K3938" s="127"/>
      <c r="L3938" s="127"/>
      <c r="M3938" s="127"/>
      <c r="N3938" s="133">
        <v>0</v>
      </c>
      <c r="O3938" s="133">
        <v>141577.07999999999</v>
      </c>
      <c r="P3938" s="127" t="s">
        <v>1369</v>
      </c>
    </row>
    <row r="3939" spans="1:16" ht="63.75">
      <c r="A3939" s="127">
        <v>35</v>
      </c>
      <c r="B3939" s="127"/>
      <c r="C3939" s="128" t="s">
        <v>697</v>
      </c>
      <c r="D3939" s="122">
        <v>42971</v>
      </c>
      <c r="E3939" s="123" t="s">
        <v>9300</v>
      </c>
      <c r="F3939" s="123" t="s">
        <v>1413</v>
      </c>
      <c r="G3939" s="123">
        <v>14596458</v>
      </c>
      <c r="H3939" s="127"/>
      <c r="I3939" s="131" t="s">
        <v>9301</v>
      </c>
      <c r="J3939" s="127"/>
      <c r="K3939" s="127"/>
      <c r="L3939" s="127"/>
      <c r="M3939" s="127"/>
      <c r="N3939" s="133">
        <v>0</v>
      </c>
      <c r="O3939" s="133">
        <v>101138.36</v>
      </c>
      <c r="P3939" s="127" t="s">
        <v>1369</v>
      </c>
    </row>
    <row r="3940" spans="1:16" ht="63.75">
      <c r="A3940" s="127">
        <v>35</v>
      </c>
      <c r="B3940" s="127"/>
      <c r="C3940" s="128" t="s">
        <v>697</v>
      </c>
      <c r="D3940" s="122">
        <v>42971</v>
      </c>
      <c r="E3940" s="123" t="s">
        <v>9302</v>
      </c>
      <c r="F3940" s="123" t="s">
        <v>1413</v>
      </c>
      <c r="G3940" s="123">
        <v>14596457</v>
      </c>
      <c r="H3940" s="127"/>
      <c r="I3940" s="131" t="s">
        <v>9303</v>
      </c>
      <c r="J3940" s="127"/>
      <c r="K3940" s="127"/>
      <c r="L3940" s="127"/>
      <c r="M3940" s="127"/>
      <c r="N3940" s="133">
        <v>0</v>
      </c>
      <c r="O3940" s="133">
        <v>12021.11</v>
      </c>
      <c r="P3940" s="127" t="s">
        <v>1369</v>
      </c>
    </row>
    <row r="3941" spans="1:16" ht="63.75">
      <c r="A3941" s="127">
        <v>35</v>
      </c>
      <c r="B3941" s="127"/>
      <c r="C3941" s="128" t="s">
        <v>697</v>
      </c>
      <c r="D3941" s="122">
        <v>42971</v>
      </c>
      <c r="E3941" s="123" t="s">
        <v>9304</v>
      </c>
      <c r="F3941" s="123" t="s">
        <v>1413</v>
      </c>
      <c r="G3941" s="123">
        <v>14596456</v>
      </c>
      <c r="H3941" s="127"/>
      <c r="I3941" s="131" t="s">
        <v>9305</v>
      </c>
      <c r="J3941" s="127"/>
      <c r="K3941" s="127"/>
      <c r="L3941" s="127"/>
      <c r="M3941" s="127"/>
      <c r="N3941" s="133">
        <v>0</v>
      </c>
      <c r="O3941" s="133">
        <v>5185.2299999999996</v>
      </c>
      <c r="P3941" s="127" t="s">
        <v>1369</v>
      </c>
    </row>
    <row r="3942" spans="1:16" ht="51">
      <c r="A3942" s="127" t="s">
        <v>621</v>
      </c>
      <c r="B3942" s="127"/>
      <c r="C3942" s="128" t="s">
        <v>715</v>
      </c>
      <c r="D3942" s="122">
        <v>42971</v>
      </c>
      <c r="E3942" s="123" t="s">
        <v>9306</v>
      </c>
      <c r="F3942" s="123" t="s">
        <v>11</v>
      </c>
      <c r="G3942" s="123">
        <v>896201</v>
      </c>
      <c r="H3942" s="127"/>
      <c r="I3942" s="131" t="s">
        <v>9307</v>
      </c>
      <c r="J3942" s="127"/>
      <c r="K3942" s="127"/>
      <c r="L3942" s="127"/>
      <c r="M3942" s="127"/>
      <c r="N3942" s="133">
        <v>50</v>
      </c>
      <c r="O3942" s="133">
        <v>0</v>
      </c>
      <c r="P3942" s="127" t="s">
        <v>1369</v>
      </c>
    </row>
    <row r="3943" spans="1:16" ht="76.5">
      <c r="A3943" s="127">
        <v>513</v>
      </c>
      <c r="B3943" s="127"/>
      <c r="C3943" s="128" t="s">
        <v>201</v>
      </c>
      <c r="D3943" s="122">
        <v>42971</v>
      </c>
      <c r="E3943" s="123" t="s">
        <v>9308</v>
      </c>
      <c r="F3943" s="123" t="s">
        <v>15</v>
      </c>
      <c r="G3943" s="123">
        <v>2982</v>
      </c>
      <c r="H3943" s="127"/>
      <c r="I3943" s="131" t="s">
        <v>9309</v>
      </c>
      <c r="J3943" s="127"/>
      <c r="K3943" s="127"/>
      <c r="L3943" s="127"/>
      <c r="M3943" s="127"/>
      <c r="N3943" s="133">
        <v>424.9</v>
      </c>
      <c r="O3943" s="133">
        <v>0</v>
      </c>
      <c r="P3943" s="127" t="s">
        <v>1369</v>
      </c>
    </row>
    <row r="3944" spans="1:16" ht="51">
      <c r="A3944" s="127">
        <v>513</v>
      </c>
      <c r="B3944" s="127"/>
      <c r="C3944" s="128" t="s">
        <v>201</v>
      </c>
      <c r="D3944" s="122">
        <v>42971</v>
      </c>
      <c r="E3944" s="123" t="s">
        <v>9310</v>
      </c>
      <c r="F3944" s="123" t="s">
        <v>15</v>
      </c>
      <c r="G3944" s="123">
        <v>527429</v>
      </c>
      <c r="H3944" s="127"/>
      <c r="I3944" s="131" t="s">
        <v>4230</v>
      </c>
      <c r="J3944" s="127"/>
      <c r="K3944" s="127"/>
      <c r="L3944" s="127"/>
      <c r="M3944" s="127"/>
      <c r="N3944" s="133">
        <v>50</v>
      </c>
      <c r="O3944" s="133">
        <v>0</v>
      </c>
      <c r="P3944" s="127" t="s">
        <v>1369</v>
      </c>
    </row>
    <row r="3945" spans="1:16" ht="38.25">
      <c r="A3945" s="127">
        <v>340</v>
      </c>
      <c r="B3945" s="127"/>
      <c r="C3945" s="128" t="s">
        <v>815</v>
      </c>
      <c r="D3945" s="122">
        <v>42971</v>
      </c>
      <c r="E3945" s="123" t="s">
        <v>9311</v>
      </c>
      <c r="F3945" s="123" t="s">
        <v>15</v>
      </c>
      <c r="G3945" s="123">
        <v>527432</v>
      </c>
      <c r="H3945" s="127"/>
      <c r="I3945" s="131" t="s">
        <v>9312</v>
      </c>
      <c r="J3945" s="127"/>
      <c r="K3945" s="127"/>
      <c r="L3945" s="127"/>
      <c r="M3945" s="127"/>
      <c r="N3945" s="133">
        <v>50</v>
      </c>
      <c r="O3945" s="133">
        <v>0</v>
      </c>
      <c r="P3945" s="127" t="s">
        <v>1369</v>
      </c>
    </row>
    <row r="3946" spans="1:16" ht="63.75">
      <c r="A3946" s="127">
        <v>251</v>
      </c>
      <c r="B3946" s="127"/>
      <c r="C3946" s="128" t="s">
        <v>778</v>
      </c>
      <c r="D3946" s="122">
        <v>42971</v>
      </c>
      <c r="E3946" s="123" t="s">
        <v>9313</v>
      </c>
      <c r="F3946" s="123" t="s">
        <v>1413</v>
      </c>
      <c r="G3946" s="123">
        <v>14323207</v>
      </c>
      <c r="H3946" s="127"/>
      <c r="I3946" s="131" t="s">
        <v>9314</v>
      </c>
      <c r="J3946" s="127"/>
      <c r="K3946" s="127"/>
      <c r="L3946" s="127"/>
      <c r="M3946" s="127"/>
      <c r="N3946" s="133">
        <v>21424.23</v>
      </c>
      <c r="O3946" s="133">
        <v>0</v>
      </c>
      <c r="P3946" s="127" t="s">
        <v>1369</v>
      </c>
    </row>
    <row r="3947" spans="1:16" ht="38.25">
      <c r="A3947" s="127">
        <v>117</v>
      </c>
      <c r="B3947" s="127"/>
      <c r="C3947" s="128" t="s">
        <v>723</v>
      </c>
      <c r="D3947" s="122">
        <v>42971</v>
      </c>
      <c r="E3947" s="123" t="s">
        <v>9315</v>
      </c>
      <c r="F3947" s="123" t="s">
        <v>11</v>
      </c>
      <c r="G3947" s="123">
        <v>896150</v>
      </c>
      <c r="H3947" s="127"/>
      <c r="I3947" s="131" t="s">
        <v>9316</v>
      </c>
      <c r="J3947" s="127"/>
      <c r="K3947" s="127"/>
      <c r="L3947" s="127"/>
      <c r="M3947" s="127"/>
      <c r="N3947" s="133">
        <v>50</v>
      </c>
      <c r="O3947" s="133">
        <v>0</v>
      </c>
      <c r="P3947" s="127" t="s">
        <v>1369</v>
      </c>
    </row>
    <row r="3948" spans="1:16" ht="63.75">
      <c r="A3948" s="127" t="s">
        <v>621</v>
      </c>
      <c r="B3948" s="127"/>
      <c r="C3948" s="128" t="s">
        <v>715</v>
      </c>
      <c r="D3948" s="122">
        <v>42971</v>
      </c>
      <c r="E3948" s="123" t="s">
        <v>9317</v>
      </c>
      <c r="F3948" s="123" t="s">
        <v>13</v>
      </c>
      <c r="G3948" s="123">
        <v>896201</v>
      </c>
      <c r="H3948" s="127"/>
      <c r="I3948" s="131" t="s">
        <v>9318</v>
      </c>
      <c r="J3948" s="127"/>
      <c r="K3948" s="127"/>
      <c r="L3948" s="127"/>
      <c r="M3948" s="127"/>
      <c r="N3948" s="133">
        <v>3995723.83</v>
      </c>
      <c r="O3948" s="133">
        <v>0</v>
      </c>
      <c r="P3948" s="127" t="s">
        <v>1369</v>
      </c>
    </row>
    <row r="3949" spans="1:16" ht="63.75">
      <c r="A3949" s="127">
        <v>513</v>
      </c>
      <c r="B3949" s="127"/>
      <c r="C3949" s="128" t="s">
        <v>201</v>
      </c>
      <c r="D3949" s="122">
        <v>42971</v>
      </c>
      <c r="E3949" s="123" t="s">
        <v>9319</v>
      </c>
      <c r="F3949" s="123" t="s">
        <v>15</v>
      </c>
      <c r="G3949" s="123">
        <v>2978</v>
      </c>
      <c r="H3949" s="127"/>
      <c r="I3949" s="131" t="s">
        <v>9320</v>
      </c>
      <c r="J3949" s="127"/>
      <c r="K3949" s="127"/>
      <c r="L3949" s="127"/>
      <c r="M3949" s="127"/>
      <c r="N3949" s="133">
        <v>12695.93</v>
      </c>
      <c r="O3949" s="133">
        <v>0</v>
      </c>
      <c r="P3949" s="127" t="s">
        <v>1369</v>
      </c>
    </row>
    <row r="3950" spans="1:16" ht="89.25">
      <c r="A3950" s="127">
        <v>197</v>
      </c>
      <c r="B3950" s="127"/>
      <c r="C3950" s="128" t="s">
        <v>755</v>
      </c>
      <c r="D3950" s="122">
        <v>42972</v>
      </c>
      <c r="E3950" s="123" t="s">
        <v>9321</v>
      </c>
      <c r="F3950" s="123" t="s">
        <v>6</v>
      </c>
      <c r="G3950" s="123">
        <v>2980</v>
      </c>
      <c r="H3950" s="127"/>
      <c r="I3950" s="131" t="s">
        <v>9322</v>
      </c>
      <c r="J3950" s="127"/>
      <c r="K3950" s="127"/>
      <c r="L3950" s="127"/>
      <c r="M3950" s="127"/>
      <c r="N3950" s="133">
        <v>0</v>
      </c>
      <c r="O3950" s="133">
        <v>60.69</v>
      </c>
      <c r="P3950" s="127" t="s">
        <v>1369</v>
      </c>
    </row>
    <row r="3951" spans="1:16" ht="63.75">
      <c r="A3951" s="127" t="s">
        <v>621</v>
      </c>
      <c r="B3951" s="127"/>
      <c r="C3951" s="128" t="s">
        <v>715</v>
      </c>
      <c r="D3951" s="122">
        <v>42972</v>
      </c>
      <c r="E3951" s="123" t="s">
        <v>9323</v>
      </c>
      <c r="F3951" s="123" t="s">
        <v>6</v>
      </c>
      <c r="G3951" s="123">
        <v>877209</v>
      </c>
      <c r="H3951" s="127"/>
      <c r="I3951" s="131" t="s">
        <v>9324</v>
      </c>
      <c r="J3951" s="127"/>
      <c r="K3951" s="127"/>
      <c r="L3951" s="127"/>
      <c r="M3951" s="127"/>
      <c r="N3951" s="133">
        <v>0</v>
      </c>
      <c r="O3951" s="133">
        <v>72000</v>
      </c>
      <c r="P3951" s="127" t="s">
        <v>1369</v>
      </c>
    </row>
    <row r="3952" spans="1:16" ht="51">
      <c r="A3952" s="127">
        <v>513</v>
      </c>
      <c r="B3952" s="127"/>
      <c r="C3952" s="128" t="s">
        <v>201</v>
      </c>
      <c r="D3952" s="122">
        <v>42972</v>
      </c>
      <c r="E3952" s="123" t="s">
        <v>9325</v>
      </c>
      <c r="F3952" s="123" t="s">
        <v>6</v>
      </c>
      <c r="G3952" s="123">
        <v>877211</v>
      </c>
      <c r="H3952" s="127"/>
      <c r="I3952" s="131" t="s">
        <v>9326</v>
      </c>
      <c r="J3952" s="127"/>
      <c r="K3952" s="127"/>
      <c r="L3952" s="127"/>
      <c r="M3952" s="127"/>
      <c r="N3952" s="133">
        <v>0</v>
      </c>
      <c r="O3952" s="133">
        <v>101773653.95999999</v>
      </c>
      <c r="P3952" s="127" t="s">
        <v>1369</v>
      </c>
    </row>
    <row r="3953" spans="1:16" ht="76.5">
      <c r="A3953" s="127">
        <v>586</v>
      </c>
      <c r="B3953" s="127"/>
      <c r="C3953" s="128" t="s">
        <v>223</v>
      </c>
      <c r="D3953" s="122">
        <v>42972</v>
      </c>
      <c r="E3953" s="123" t="s">
        <v>9327</v>
      </c>
      <c r="F3953" s="123" t="s">
        <v>11</v>
      </c>
      <c r="G3953" s="123">
        <v>896269</v>
      </c>
      <c r="H3953" s="127"/>
      <c r="I3953" s="131" t="s">
        <v>9328</v>
      </c>
      <c r="J3953" s="127"/>
      <c r="K3953" s="127"/>
      <c r="L3953" s="127"/>
      <c r="M3953" s="127"/>
      <c r="N3953" s="133">
        <v>639.69000000000005</v>
      </c>
      <c r="O3953" s="133">
        <v>0</v>
      </c>
      <c r="P3953" s="127" t="s">
        <v>1369</v>
      </c>
    </row>
    <row r="3954" spans="1:16" ht="76.5">
      <c r="A3954" s="127">
        <v>513</v>
      </c>
      <c r="B3954" s="127"/>
      <c r="C3954" s="128" t="s">
        <v>201</v>
      </c>
      <c r="D3954" s="122">
        <v>42972</v>
      </c>
      <c r="E3954" s="123" t="s">
        <v>9329</v>
      </c>
      <c r="F3954" s="123" t="s">
        <v>11</v>
      </c>
      <c r="G3954" s="123">
        <v>896277</v>
      </c>
      <c r="H3954" s="127"/>
      <c r="I3954" s="131" t="s">
        <v>9330</v>
      </c>
      <c r="J3954" s="127"/>
      <c r="K3954" s="127"/>
      <c r="L3954" s="127"/>
      <c r="M3954" s="127"/>
      <c r="N3954" s="133">
        <v>270</v>
      </c>
      <c r="O3954" s="133">
        <v>0</v>
      </c>
      <c r="P3954" s="127" t="s">
        <v>1369</v>
      </c>
    </row>
    <row r="3955" spans="1:16" ht="38.25">
      <c r="A3955" s="127">
        <v>117</v>
      </c>
      <c r="B3955" s="127"/>
      <c r="C3955" s="128" t="s">
        <v>723</v>
      </c>
      <c r="D3955" s="122">
        <v>42972</v>
      </c>
      <c r="E3955" s="123" t="s">
        <v>9331</v>
      </c>
      <c r="F3955" s="123" t="s">
        <v>11</v>
      </c>
      <c r="G3955" s="123">
        <v>896296</v>
      </c>
      <c r="H3955" s="127"/>
      <c r="I3955" s="131" t="s">
        <v>9332</v>
      </c>
      <c r="J3955" s="127"/>
      <c r="K3955" s="127"/>
      <c r="L3955" s="127"/>
      <c r="M3955" s="127"/>
      <c r="N3955" s="133">
        <v>50</v>
      </c>
      <c r="O3955" s="133">
        <v>0</v>
      </c>
      <c r="P3955" s="127" t="s">
        <v>1369</v>
      </c>
    </row>
    <row r="3956" spans="1:16" ht="89.25">
      <c r="A3956" s="127">
        <v>197</v>
      </c>
      <c r="B3956" s="127"/>
      <c r="C3956" s="128" t="s">
        <v>755</v>
      </c>
      <c r="D3956" s="122">
        <v>42972</v>
      </c>
      <c r="E3956" s="123" t="s">
        <v>9333</v>
      </c>
      <c r="F3956" s="123" t="s">
        <v>15</v>
      </c>
      <c r="G3956" s="123">
        <v>2980</v>
      </c>
      <c r="H3956" s="127"/>
      <c r="I3956" s="131" t="s">
        <v>9334</v>
      </c>
      <c r="J3956" s="127"/>
      <c r="K3956" s="127"/>
      <c r="L3956" s="127"/>
      <c r="M3956" s="127"/>
      <c r="N3956" s="133">
        <v>310.2</v>
      </c>
      <c r="O3956" s="133">
        <v>0</v>
      </c>
      <c r="P3956" s="127" t="s">
        <v>1369</v>
      </c>
    </row>
    <row r="3957" spans="1:16" ht="51">
      <c r="A3957" s="127">
        <v>340</v>
      </c>
      <c r="B3957" s="127"/>
      <c r="C3957" s="128" t="s">
        <v>815</v>
      </c>
      <c r="D3957" s="122">
        <v>42972</v>
      </c>
      <c r="E3957" s="123" t="s">
        <v>9335</v>
      </c>
      <c r="F3957" s="123" t="s">
        <v>15</v>
      </c>
      <c r="G3957" s="123">
        <v>527839</v>
      </c>
      <c r="H3957" s="127"/>
      <c r="I3957" s="131" t="s">
        <v>9336</v>
      </c>
      <c r="J3957" s="127"/>
      <c r="K3957" s="127"/>
      <c r="L3957" s="127"/>
      <c r="M3957" s="127"/>
      <c r="N3957" s="133">
        <v>50</v>
      </c>
      <c r="O3957" s="133">
        <v>0</v>
      </c>
      <c r="P3957" s="127" t="s">
        <v>1369</v>
      </c>
    </row>
    <row r="3958" spans="1:16" ht="51">
      <c r="A3958" s="127">
        <v>513</v>
      </c>
      <c r="B3958" s="127"/>
      <c r="C3958" s="128" t="s">
        <v>201</v>
      </c>
      <c r="D3958" s="122">
        <v>42972</v>
      </c>
      <c r="E3958" s="123" t="s">
        <v>9337</v>
      </c>
      <c r="F3958" s="123" t="s">
        <v>15</v>
      </c>
      <c r="G3958" s="123">
        <v>527841</v>
      </c>
      <c r="H3958" s="127"/>
      <c r="I3958" s="131" t="s">
        <v>9338</v>
      </c>
      <c r="J3958" s="127"/>
      <c r="K3958" s="127"/>
      <c r="L3958" s="127"/>
      <c r="M3958" s="127"/>
      <c r="N3958" s="133">
        <v>50</v>
      </c>
      <c r="O3958" s="133">
        <v>0</v>
      </c>
      <c r="P3958" s="127" t="s">
        <v>1369</v>
      </c>
    </row>
    <row r="3959" spans="1:16" ht="76.5">
      <c r="A3959" s="127">
        <v>25</v>
      </c>
      <c r="B3959" s="127"/>
      <c r="C3959" s="128" t="s">
        <v>695</v>
      </c>
      <c r="D3959" s="122">
        <v>42972</v>
      </c>
      <c r="E3959" s="123" t="s">
        <v>9339</v>
      </c>
      <c r="F3959" s="123" t="s">
        <v>15</v>
      </c>
      <c r="G3959" s="123">
        <v>2992</v>
      </c>
      <c r="H3959" s="127"/>
      <c r="I3959" s="131" t="s">
        <v>9340</v>
      </c>
      <c r="J3959" s="127"/>
      <c r="K3959" s="127"/>
      <c r="L3959" s="127"/>
      <c r="M3959" s="127"/>
      <c r="N3959" s="133">
        <v>334</v>
      </c>
      <c r="O3959" s="133">
        <v>0</v>
      </c>
      <c r="P3959" s="127" t="s">
        <v>1369</v>
      </c>
    </row>
    <row r="3960" spans="1:16" ht="76.5">
      <c r="A3960" s="127">
        <v>25</v>
      </c>
      <c r="B3960" s="127"/>
      <c r="C3960" s="128" t="s">
        <v>695</v>
      </c>
      <c r="D3960" s="122">
        <v>42972</v>
      </c>
      <c r="E3960" s="123" t="s">
        <v>9341</v>
      </c>
      <c r="F3960" s="123" t="s">
        <v>15</v>
      </c>
      <c r="G3960" s="123">
        <v>2991</v>
      </c>
      <c r="H3960" s="127"/>
      <c r="I3960" s="131" t="s">
        <v>9342</v>
      </c>
      <c r="J3960" s="127"/>
      <c r="K3960" s="127"/>
      <c r="L3960" s="127"/>
      <c r="M3960" s="127"/>
      <c r="N3960" s="133">
        <v>512.09</v>
      </c>
      <c r="O3960" s="133">
        <v>0</v>
      </c>
      <c r="P3960" s="127" t="s">
        <v>1369</v>
      </c>
    </row>
    <row r="3961" spans="1:16" ht="76.5">
      <c r="A3961" s="127">
        <v>25</v>
      </c>
      <c r="B3961" s="127"/>
      <c r="C3961" s="128" t="s">
        <v>695</v>
      </c>
      <c r="D3961" s="122">
        <v>42972</v>
      </c>
      <c r="E3961" s="123" t="s">
        <v>9343</v>
      </c>
      <c r="F3961" s="123" t="s">
        <v>15</v>
      </c>
      <c r="G3961" s="123">
        <v>2993</v>
      </c>
      <c r="H3961" s="127"/>
      <c r="I3961" s="131" t="s">
        <v>9344</v>
      </c>
      <c r="J3961" s="127"/>
      <c r="K3961" s="127"/>
      <c r="L3961" s="127"/>
      <c r="M3961" s="127"/>
      <c r="N3961" s="133">
        <v>729.62</v>
      </c>
      <c r="O3961" s="133">
        <v>0</v>
      </c>
      <c r="P3961" s="127" t="s">
        <v>1369</v>
      </c>
    </row>
    <row r="3962" spans="1:16" ht="51">
      <c r="A3962" s="127">
        <v>340</v>
      </c>
      <c r="B3962" s="127"/>
      <c r="C3962" s="128" t="s">
        <v>815</v>
      </c>
      <c r="D3962" s="122">
        <v>42972</v>
      </c>
      <c r="E3962" s="123" t="s">
        <v>9345</v>
      </c>
      <c r="F3962" s="123" t="s">
        <v>15</v>
      </c>
      <c r="G3962" s="123">
        <v>528387</v>
      </c>
      <c r="H3962" s="127"/>
      <c r="I3962" s="131" t="s">
        <v>9346</v>
      </c>
      <c r="J3962" s="127"/>
      <c r="K3962" s="127"/>
      <c r="L3962" s="127"/>
      <c r="M3962" s="127"/>
      <c r="N3962" s="133">
        <v>50</v>
      </c>
      <c r="O3962" s="133">
        <v>0</v>
      </c>
      <c r="P3962" s="127" t="s">
        <v>1369</v>
      </c>
    </row>
    <row r="3963" spans="1:16" ht="63.75">
      <c r="A3963" s="127">
        <v>25</v>
      </c>
      <c r="B3963" s="127"/>
      <c r="C3963" s="128" t="s">
        <v>695</v>
      </c>
      <c r="D3963" s="122">
        <v>42975</v>
      </c>
      <c r="E3963" s="123" t="s">
        <v>9347</v>
      </c>
      <c r="F3963" s="123" t="s">
        <v>1262</v>
      </c>
      <c r="G3963" s="123">
        <v>14542058</v>
      </c>
      <c r="H3963" s="127"/>
      <c r="I3963" s="131" t="s">
        <v>9348</v>
      </c>
      <c r="J3963" s="127"/>
      <c r="K3963" s="127"/>
      <c r="L3963" s="127"/>
      <c r="M3963" s="127"/>
      <c r="N3963" s="133">
        <v>0</v>
      </c>
      <c r="O3963" s="133">
        <v>63988.11</v>
      </c>
      <c r="P3963" s="127" t="s">
        <v>1369</v>
      </c>
    </row>
    <row r="3964" spans="1:16" ht="63.75">
      <c r="A3964" s="127">
        <v>25</v>
      </c>
      <c r="B3964" s="127"/>
      <c r="C3964" s="128" t="s">
        <v>695</v>
      </c>
      <c r="D3964" s="122">
        <v>42975</v>
      </c>
      <c r="E3964" s="123" t="s">
        <v>9349</v>
      </c>
      <c r="F3964" s="123" t="s">
        <v>1262</v>
      </c>
      <c r="G3964" s="123">
        <v>14541418</v>
      </c>
      <c r="H3964" s="127"/>
      <c r="I3964" s="131" t="s">
        <v>9350</v>
      </c>
      <c r="J3964" s="127"/>
      <c r="K3964" s="127"/>
      <c r="L3964" s="127"/>
      <c r="M3964" s="127"/>
      <c r="N3964" s="133">
        <v>0</v>
      </c>
      <c r="O3964" s="133">
        <v>12320</v>
      </c>
      <c r="P3964" s="127" t="s">
        <v>1369</v>
      </c>
    </row>
    <row r="3965" spans="1:16" ht="51">
      <c r="A3965" s="127">
        <v>15</v>
      </c>
      <c r="B3965" s="127"/>
      <c r="C3965" s="128" t="s">
        <v>692</v>
      </c>
      <c r="D3965" s="122">
        <v>42975</v>
      </c>
      <c r="E3965" s="123" t="s">
        <v>9351</v>
      </c>
      <c r="F3965" s="123" t="s">
        <v>6</v>
      </c>
      <c r="G3965" s="123">
        <v>877496</v>
      </c>
      <c r="H3965" s="127"/>
      <c r="I3965" s="131" t="s">
        <v>9352</v>
      </c>
      <c r="J3965" s="127"/>
      <c r="K3965" s="127"/>
      <c r="L3965" s="127"/>
      <c r="M3965" s="127"/>
      <c r="N3965" s="133">
        <v>0</v>
      </c>
      <c r="O3965" s="133">
        <v>148500</v>
      </c>
      <c r="P3965" s="127" t="s">
        <v>1369</v>
      </c>
    </row>
    <row r="3966" spans="1:16" ht="76.5">
      <c r="A3966" s="127" t="s">
        <v>621</v>
      </c>
      <c r="B3966" s="127"/>
      <c r="C3966" s="128" t="s">
        <v>715</v>
      </c>
      <c r="D3966" s="122">
        <v>42975</v>
      </c>
      <c r="E3966" s="123" t="s">
        <v>9353</v>
      </c>
      <c r="F3966" s="123" t="s">
        <v>6</v>
      </c>
      <c r="G3966" s="123">
        <v>877878</v>
      </c>
      <c r="H3966" s="127"/>
      <c r="I3966" s="131" t="s">
        <v>9354</v>
      </c>
      <c r="J3966" s="127"/>
      <c r="K3966" s="127"/>
      <c r="L3966" s="127"/>
      <c r="M3966" s="127"/>
      <c r="N3966" s="133">
        <v>0</v>
      </c>
      <c r="O3966" s="133">
        <v>184000</v>
      </c>
      <c r="P3966" s="127" t="s">
        <v>1369</v>
      </c>
    </row>
    <row r="3967" spans="1:16" ht="51">
      <c r="A3967" s="127" t="s">
        <v>620</v>
      </c>
      <c r="B3967" s="127"/>
      <c r="C3967" s="128" t="s">
        <v>714</v>
      </c>
      <c r="D3967" s="122">
        <v>42975</v>
      </c>
      <c r="E3967" s="123" t="s">
        <v>9355</v>
      </c>
      <c r="F3967" s="123" t="s">
        <v>6</v>
      </c>
      <c r="G3967" s="123">
        <v>877911</v>
      </c>
      <c r="H3967" s="127"/>
      <c r="I3967" s="131" t="s">
        <v>9356</v>
      </c>
      <c r="J3967" s="127"/>
      <c r="K3967" s="127"/>
      <c r="L3967" s="127"/>
      <c r="M3967" s="127"/>
      <c r="N3967" s="133">
        <v>0</v>
      </c>
      <c r="O3967" s="133">
        <v>1310.1300000000001</v>
      </c>
      <c r="P3967" s="127" t="s">
        <v>1369</v>
      </c>
    </row>
    <row r="3968" spans="1:16" ht="76.5">
      <c r="A3968" s="127">
        <v>513</v>
      </c>
      <c r="B3968" s="127"/>
      <c r="C3968" s="128" t="s">
        <v>201</v>
      </c>
      <c r="D3968" s="122">
        <v>42975</v>
      </c>
      <c r="E3968" s="123" t="s">
        <v>9357</v>
      </c>
      <c r="F3968" s="123" t="s">
        <v>11</v>
      </c>
      <c r="G3968" s="123">
        <v>896444</v>
      </c>
      <c r="H3968" s="127"/>
      <c r="I3968" s="131" t="s">
        <v>9358</v>
      </c>
      <c r="J3968" s="127"/>
      <c r="K3968" s="127"/>
      <c r="L3968" s="127"/>
      <c r="M3968" s="127"/>
      <c r="N3968" s="133">
        <v>1953.17</v>
      </c>
      <c r="O3968" s="133">
        <v>0</v>
      </c>
      <c r="P3968" s="127" t="s">
        <v>1369</v>
      </c>
    </row>
    <row r="3969" spans="1:16" ht="38.25">
      <c r="A3969" s="127">
        <v>117</v>
      </c>
      <c r="B3969" s="127"/>
      <c r="C3969" s="128" t="s">
        <v>723</v>
      </c>
      <c r="D3969" s="122">
        <v>42975</v>
      </c>
      <c r="E3969" s="123" t="s">
        <v>9359</v>
      </c>
      <c r="F3969" s="123" t="s">
        <v>11</v>
      </c>
      <c r="G3969" s="123">
        <v>896486</v>
      </c>
      <c r="H3969" s="127"/>
      <c r="I3969" s="131" t="s">
        <v>9360</v>
      </c>
      <c r="J3969" s="127"/>
      <c r="K3969" s="127"/>
      <c r="L3969" s="127"/>
      <c r="M3969" s="127"/>
      <c r="N3969" s="133">
        <v>50</v>
      </c>
      <c r="O3969" s="133">
        <v>0</v>
      </c>
      <c r="P3969" s="127" t="s">
        <v>1369</v>
      </c>
    </row>
    <row r="3970" spans="1:16" ht="51">
      <c r="A3970" s="127">
        <v>117</v>
      </c>
      <c r="B3970" s="127"/>
      <c r="C3970" s="128" t="s">
        <v>723</v>
      </c>
      <c r="D3970" s="122">
        <v>42975</v>
      </c>
      <c r="E3970" s="123" t="s">
        <v>9361</v>
      </c>
      <c r="F3970" s="123" t="s">
        <v>11</v>
      </c>
      <c r="G3970" s="123">
        <v>896492</v>
      </c>
      <c r="H3970" s="127"/>
      <c r="I3970" s="131" t="s">
        <v>9362</v>
      </c>
      <c r="J3970" s="127"/>
      <c r="K3970" s="127"/>
      <c r="L3970" s="127"/>
      <c r="M3970" s="127"/>
      <c r="N3970" s="133">
        <v>50</v>
      </c>
      <c r="O3970" s="133">
        <v>0</v>
      </c>
      <c r="P3970" s="127" t="s">
        <v>1369</v>
      </c>
    </row>
    <row r="3971" spans="1:16" ht="76.5">
      <c r="A3971" s="127">
        <v>513</v>
      </c>
      <c r="B3971" s="127"/>
      <c r="C3971" s="128" t="s">
        <v>201</v>
      </c>
      <c r="D3971" s="122">
        <v>42975</v>
      </c>
      <c r="E3971" s="123" t="s">
        <v>9363</v>
      </c>
      <c r="F3971" s="123" t="s">
        <v>11</v>
      </c>
      <c r="G3971" s="123">
        <v>896498</v>
      </c>
      <c r="H3971" s="127"/>
      <c r="I3971" s="131" t="s">
        <v>9364</v>
      </c>
      <c r="J3971" s="127"/>
      <c r="K3971" s="127"/>
      <c r="L3971" s="127"/>
      <c r="M3971" s="127"/>
      <c r="N3971" s="133">
        <v>270</v>
      </c>
      <c r="O3971" s="133">
        <v>0</v>
      </c>
      <c r="P3971" s="127" t="s">
        <v>1369</v>
      </c>
    </row>
    <row r="3972" spans="1:16" ht="89.25">
      <c r="A3972" s="127">
        <v>197</v>
      </c>
      <c r="B3972" s="127"/>
      <c r="C3972" s="128" t="s">
        <v>755</v>
      </c>
      <c r="D3972" s="122">
        <v>42975</v>
      </c>
      <c r="E3972" s="123" t="s">
        <v>9365</v>
      </c>
      <c r="F3972" s="123" t="s">
        <v>1263</v>
      </c>
      <c r="G3972" s="123">
        <v>2979</v>
      </c>
      <c r="H3972" s="127"/>
      <c r="I3972" s="131" t="s">
        <v>9366</v>
      </c>
      <c r="J3972" s="127"/>
      <c r="K3972" s="127"/>
      <c r="L3972" s="127"/>
      <c r="M3972" s="127"/>
      <c r="N3972" s="133">
        <v>278.33</v>
      </c>
      <c r="O3972" s="133">
        <v>0</v>
      </c>
      <c r="P3972" s="127" t="s">
        <v>1369</v>
      </c>
    </row>
    <row r="3973" spans="1:16" ht="89.25">
      <c r="A3973" s="127">
        <v>197</v>
      </c>
      <c r="B3973" s="127"/>
      <c r="C3973" s="128" t="s">
        <v>755</v>
      </c>
      <c r="D3973" s="122">
        <v>42975</v>
      </c>
      <c r="E3973" s="123" t="s">
        <v>9367</v>
      </c>
      <c r="F3973" s="123" t="s">
        <v>15</v>
      </c>
      <c r="G3973" s="123">
        <v>2979</v>
      </c>
      <c r="H3973" s="127"/>
      <c r="I3973" s="131" t="s">
        <v>9368</v>
      </c>
      <c r="J3973" s="127"/>
      <c r="K3973" s="127"/>
      <c r="L3973" s="127"/>
      <c r="M3973" s="127"/>
      <c r="N3973" s="133">
        <v>290.44</v>
      </c>
      <c r="O3973" s="133">
        <v>0</v>
      </c>
      <c r="P3973" s="127" t="s">
        <v>1369</v>
      </c>
    </row>
    <row r="3974" spans="1:16" ht="51">
      <c r="A3974" s="127">
        <v>513</v>
      </c>
      <c r="B3974" s="127"/>
      <c r="C3974" s="128" t="s">
        <v>201</v>
      </c>
      <c r="D3974" s="122">
        <v>42975</v>
      </c>
      <c r="E3974" s="123" t="s">
        <v>9369</v>
      </c>
      <c r="F3974" s="123" t="s">
        <v>15</v>
      </c>
      <c r="G3974" s="123">
        <v>528766</v>
      </c>
      <c r="H3974" s="127"/>
      <c r="I3974" s="131" t="s">
        <v>9370</v>
      </c>
      <c r="J3974" s="127"/>
      <c r="K3974" s="127"/>
      <c r="L3974" s="127"/>
      <c r="M3974" s="127"/>
      <c r="N3974" s="133">
        <v>50</v>
      </c>
      <c r="O3974" s="133">
        <v>0</v>
      </c>
      <c r="P3974" s="127" t="s">
        <v>1369</v>
      </c>
    </row>
    <row r="3975" spans="1:16" ht="51">
      <c r="A3975" s="127">
        <v>513</v>
      </c>
      <c r="B3975" s="127"/>
      <c r="C3975" s="128" t="s">
        <v>201</v>
      </c>
      <c r="D3975" s="122">
        <v>42975</v>
      </c>
      <c r="E3975" s="123" t="s">
        <v>9371</v>
      </c>
      <c r="F3975" s="123" t="s">
        <v>15</v>
      </c>
      <c r="G3975" s="123">
        <v>528769</v>
      </c>
      <c r="H3975" s="127"/>
      <c r="I3975" s="131" t="s">
        <v>9372</v>
      </c>
      <c r="J3975" s="127"/>
      <c r="K3975" s="127"/>
      <c r="L3975" s="127"/>
      <c r="M3975" s="127"/>
      <c r="N3975" s="133">
        <v>50</v>
      </c>
      <c r="O3975" s="133">
        <v>0</v>
      </c>
      <c r="P3975" s="127" t="s">
        <v>1369</v>
      </c>
    </row>
    <row r="3976" spans="1:16" ht="63.75">
      <c r="A3976" s="127">
        <v>16</v>
      </c>
      <c r="B3976" s="127"/>
      <c r="C3976" s="128" t="s">
        <v>693</v>
      </c>
      <c r="D3976" s="122">
        <v>42975</v>
      </c>
      <c r="E3976" s="123" t="s">
        <v>9373</v>
      </c>
      <c r="F3976" s="123" t="s">
        <v>1263</v>
      </c>
      <c r="G3976" s="123">
        <v>2968</v>
      </c>
      <c r="H3976" s="127"/>
      <c r="I3976" s="131" t="s">
        <v>9374</v>
      </c>
      <c r="J3976" s="127"/>
      <c r="K3976" s="127"/>
      <c r="L3976" s="127"/>
      <c r="M3976" s="127"/>
      <c r="N3976" s="133">
        <v>26.05</v>
      </c>
      <c r="O3976" s="133">
        <v>0</v>
      </c>
      <c r="P3976" s="127" t="s">
        <v>1369</v>
      </c>
    </row>
    <row r="3977" spans="1:16" ht="51">
      <c r="A3977" s="127">
        <v>16</v>
      </c>
      <c r="B3977" s="127"/>
      <c r="C3977" s="128" t="s">
        <v>693</v>
      </c>
      <c r="D3977" s="122">
        <v>42975</v>
      </c>
      <c r="E3977" s="123" t="s">
        <v>9375</v>
      </c>
      <c r="F3977" s="123" t="s">
        <v>15</v>
      </c>
      <c r="G3977" s="123">
        <v>2968</v>
      </c>
      <c r="H3977" s="127"/>
      <c r="I3977" s="131" t="s">
        <v>9376</v>
      </c>
      <c r="J3977" s="127"/>
      <c r="K3977" s="127"/>
      <c r="L3977" s="127"/>
      <c r="M3977" s="127"/>
      <c r="N3977" s="133">
        <v>271.44</v>
      </c>
      <c r="O3977" s="133">
        <v>0</v>
      </c>
      <c r="P3977" s="127" t="s">
        <v>1369</v>
      </c>
    </row>
    <row r="3978" spans="1:16" ht="76.5">
      <c r="A3978" s="127">
        <v>340</v>
      </c>
      <c r="B3978" s="127"/>
      <c r="C3978" s="128" t="s">
        <v>815</v>
      </c>
      <c r="D3978" s="122">
        <v>42975</v>
      </c>
      <c r="E3978" s="123" t="s">
        <v>9377</v>
      </c>
      <c r="F3978" s="123" t="s">
        <v>15</v>
      </c>
      <c r="G3978" s="123">
        <v>2999</v>
      </c>
      <c r="H3978" s="127"/>
      <c r="I3978" s="131" t="s">
        <v>9378</v>
      </c>
      <c r="J3978" s="127"/>
      <c r="K3978" s="127"/>
      <c r="L3978" s="127"/>
      <c r="M3978" s="127"/>
      <c r="N3978" s="133">
        <v>301.35000000000002</v>
      </c>
      <c r="O3978" s="133">
        <v>0</v>
      </c>
      <c r="P3978" s="127" t="s">
        <v>1369</v>
      </c>
    </row>
    <row r="3979" spans="1:16" ht="63.75">
      <c r="A3979" s="127">
        <v>513</v>
      </c>
      <c r="B3979" s="127"/>
      <c r="C3979" s="128" t="s">
        <v>201</v>
      </c>
      <c r="D3979" s="122">
        <v>42975</v>
      </c>
      <c r="E3979" s="123" t="s">
        <v>9379</v>
      </c>
      <c r="F3979" s="123" t="s">
        <v>15</v>
      </c>
      <c r="G3979" s="123">
        <v>529203</v>
      </c>
      <c r="H3979" s="127"/>
      <c r="I3979" s="131" t="s">
        <v>9380</v>
      </c>
      <c r="J3979" s="127"/>
      <c r="K3979" s="127"/>
      <c r="L3979" s="127"/>
      <c r="M3979" s="127"/>
      <c r="N3979" s="133">
        <v>50</v>
      </c>
      <c r="O3979" s="133">
        <v>0</v>
      </c>
      <c r="P3979" s="127" t="s">
        <v>1369</v>
      </c>
    </row>
    <row r="3980" spans="1:16" ht="51">
      <c r="A3980" s="127">
        <v>513</v>
      </c>
      <c r="B3980" s="127"/>
      <c r="C3980" s="128" t="s">
        <v>201</v>
      </c>
      <c r="D3980" s="122">
        <v>42975</v>
      </c>
      <c r="E3980" s="123" t="s">
        <v>9381</v>
      </c>
      <c r="F3980" s="123" t="s">
        <v>15</v>
      </c>
      <c r="G3980" s="123">
        <v>529213</v>
      </c>
      <c r="H3980" s="127"/>
      <c r="I3980" s="131" t="s">
        <v>9382</v>
      </c>
      <c r="J3980" s="127"/>
      <c r="K3980" s="127"/>
      <c r="L3980" s="127"/>
      <c r="M3980" s="127"/>
      <c r="N3980" s="133">
        <v>50</v>
      </c>
      <c r="O3980" s="133">
        <v>0</v>
      </c>
      <c r="P3980" s="127" t="s">
        <v>1369</v>
      </c>
    </row>
    <row r="3981" spans="1:16" ht="89.25">
      <c r="A3981" s="127">
        <v>340</v>
      </c>
      <c r="B3981" s="127"/>
      <c r="C3981" s="128" t="s">
        <v>815</v>
      </c>
      <c r="D3981" s="122">
        <v>42975</v>
      </c>
      <c r="E3981" s="123" t="s">
        <v>9383</v>
      </c>
      <c r="F3981" s="123" t="s">
        <v>15</v>
      </c>
      <c r="G3981" s="123">
        <v>2997</v>
      </c>
      <c r="H3981" s="127"/>
      <c r="I3981" s="131" t="s">
        <v>9384</v>
      </c>
      <c r="J3981" s="127"/>
      <c r="K3981" s="127"/>
      <c r="L3981" s="127"/>
      <c r="M3981" s="127"/>
      <c r="N3981" s="133">
        <v>293.32</v>
      </c>
      <c r="O3981" s="133">
        <v>0</v>
      </c>
      <c r="P3981" s="127" t="s">
        <v>1369</v>
      </c>
    </row>
    <row r="3982" spans="1:16" ht="89.25">
      <c r="A3982" s="127">
        <v>340</v>
      </c>
      <c r="B3982" s="127"/>
      <c r="C3982" s="128" t="s">
        <v>815</v>
      </c>
      <c r="D3982" s="122">
        <v>42975</v>
      </c>
      <c r="E3982" s="123" t="s">
        <v>9385</v>
      </c>
      <c r="F3982" s="123" t="s">
        <v>15</v>
      </c>
      <c r="G3982" s="123">
        <v>2998</v>
      </c>
      <c r="H3982" s="127"/>
      <c r="I3982" s="131" t="s">
        <v>9386</v>
      </c>
      <c r="J3982" s="127"/>
      <c r="K3982" s="127"/>
      <c r="L3982" s="127"/>
      <c r="M3982" s="127"/>
      <c r="N3982" s="133">
        <v>293.32</v>
      </c>
      <c r="O3982" s="133">
        <v>0</v>
      </c>
      <c r="P3982" s="127" t="s">
        <v>1369</v>
      </c>
    </row>
    <row r="3983" spans="1:16" ht="76.5">
      <c r="A3983" s="127">
        <v>340</v>
      </c>
      <c r="B3983" s="127"/>
      <c r="C3983" s="128" t="s">
        <v>815</v>
      </c>
      <c r="D3983" s="122">
        <v>42975</v>
      </c>
      <c r="E3983" s="123" t="s">
        <v>9387</v>
      </c>
      <c r="F3983" s="123" t="s">
        <v>15</v>
      </c>
      <c r="G3983" s="123">
        <v>3001</v>
      </c>
      <c r="H3983" s="127"/>
      <c r="I3983" s="131" t="s">
        <v>9388</v>
      </c>
      <c r="J3983" s="127"/>
      <c r="K3983" s="127"/>
      <c r="L3983" s="127"/>
      <c r="M3983" s="127"/>
      <c r="N3983" s="133">
        <v>301.35000000000002</v>
      </c>
      <c r="O3983" s="133">
        <v>0</v>
      </c>
      <c r="P3983" s="127" t="s">
        <v>1369</v>
      </c>
    </row>
    <row r="3984" spans="1:16" ht="76.5">
      <c r="A3984" s="127">
        <v>340</v>
      </c>
      <c r="B3984" s="127"/>
      <c r="C3984" s="128" t="s">
        <v>815</v>
      </c>
      <c r="D3984" s="122">
        <v>42975</v>
      </c>
      <c r="E3984" s="123" t="s">
        <v>9389</v>
      </c>
      <c r="F3984" s="123" t="s">
        <v>15</v>
      </c>
      <c r="G3984" s="123">
        <v>3002</v>
      </c>
      <c r="H3984" s="127"/>
      <c r="I3984" s="131" t="s">
        <v>9390</v>
      </c>
      <c r="J3984" s="127"/>
      <c r="K3984" s="127"/>
      <c r="L3984" s="127"/>
      <c r="M3984" s="127"/>
      <c r="N3984" s="133">
        <v>275.63</v>
      </c>
      <c r="O3984" s="133">
        <v>0</v>
      </c>
      <c r="P3984" s="127" t="s">
        <v>1369</v>
      </c>
    </row>
    <row r="3985" spans="1:16" ht="51">
      <c r="A3985" s="127">
        <v>513</v>
      </c>
      <c r="B3985" s="127"/>
      <c r="C3985" s="128" t="s">
        <v>201</v>
      </c>
      <c r="D3985" s="122">
        <v>42975</v>
      </c>
      <c r="E3985" s="123" t="s">
        <v>9391</v>
      </c>
      <c r="F3985" s="123" t="s">
        <v>15</v>
      </c>
      <c r="G3985" s="123">
        <v>529225</v>
      </c>
      <c r="H3985" s="127"/>
      <c r="I3985" s="131" t="s">
        <v>9392</v>
      </c>
      <c r="J3985" s="127"/>
      <c r="K3985" s="127"/>
      <c r="L3985" s="127"/>
      <c r="M3985" s="127"/>
      <c r="N3985" s="133">
        <v>50</v>
      </c>
      <c r="O3985" s="133">
        <v>0</v>
      </c>
      <c r="P3985" s="127" t="s">
        <v>1369</v>
      </c>
    </row>
    <row r="3986" spans="1:16" ht="76.5">
      <c r="A3986" s="127">
        <v>340</v>
      </c>
      <c r="B3986" s="127"/>
      <c r="C3986" s="128" t="s">
        <v>815</v>
      </c>
      <c r="D3986" s="122">
        <v>42975</v>
      </c>
      <c r="E3986" s="123" t="s">
        <v>9393</v>
      </c>
      <c r="F3986" s="123" t="s">
        <v>15</v>
      </c>
      <c r="G3986" s="123">
        <v>3000</v>
      </c>
      <c r="H3986" s="127"/>
      <c r="I3986" s="131" t="s">
        <v>9394</v>
      </c>
      <c r="J3986" s="127"/>
      <c r="K3986" s="127"/>
      <c r="L3986" s="127"/>
      <c r="M3986" s="127"/>
      <c r="N3986" s="133">
        <v>281.39</v>
      </c>
      <c r="O3986" s="133">
        <v>0</v>
      </c>
      <c r="P3986" s="127" t="s">
        <v>1369</v>
      </c>
    </row>
    <row r="3987" spans="1:16" ht="89.25">
      <c r="A3987" s="127">
        <v>41</v>
      </c>
      <c r="B3987" s="127"/>
      <c r="C3987" s="128" t="s">
        <v>698</v>
      </c>
      <c r="D3987" s="122">
        <v>42975</v>
      </c>
      <c r="E3987" s="123" t="s">
        <v>9395</v>
      </c>
      <c r="F3987" s="123" t="s">
        <v>1263</v>
      </c>
      <c r="G3987" s="123">
        <v>2987</v>
      </c>
      <c r="H3987" s="127"/>
      <c r="I3987" s="131" t="s">
        <v>9396</v>
      </c>
      <c r="J3987" s="127"/>
      <c r="K3987" s="127"/>
      <c r="L3987" s="127"/>
      <c r="M3987" s="127"/>
      <c r="N3987" s="133">
        <v>5393.74</v>
      </c>
      <c r="O3987" s="133">
        <v>0</v>
      </c>
      <c r="P3987" s="127" t="s">
        <v>1369</v>
      </c>
    </row>
    <row r="3988" spans="1:16" ht="89.25">
      <c r="A3988" s="127">
        <v>41</v>
      </c>
      <c r="B3988" s="127"/>
      <c r="C3988" s="128" t="s">
        <v>698</v>
      </c>
      <c r="D3988" s="122">
        <v>42975</v>
      </c>
      <c r="E3988" s="123" t="s">
        <v>9397</v>
      </c>
      <c r="F3988" s="123" t="s">
        <v>15</v>
      </c>
      <c r="G3988" s="123">
        <v>2987</v>
      </c>
      <c r="H3988" s="127"/>
      <c r="I3988" s="131" t="s">
        <v>9398</v>
      </c>
      <c r="J3988" s="127"/>
      <c r="K3988" s="127"/>
      <c r="L3988" s="127"/>
      <c r="M3988" s="127"/>
      <c r="N3988" s="133">
        <v>898.17</v>
      </c>
      <c r="O3988" s="133">
        <v>0</v>
      </c>
      <c r="P3988" s="127" t="s">
        <v>1369</v>
      </c>
    </row>
    <row r="3989" spans="1:16" ht="76.5">
      <c r="A3989" s="127" t="s">
        <v>621</v>
      </c>
      <c r="B3989" s="127"/>
      <c r="C3989" s="128" t="s">
        <v>715</v>
      </c>
      <c r="D3989" s="122">
        <v>42975</v>
      </c>
      <c r="E3989" s="123" t="s">
        <v>9399</v>
      </c>
      <c r="F3989" s="123" t="s">
        <v>11</v>
      </c>
      <c r="G3989" s="123">
        <v>529805</v>
      </c>
      <c r="H3989" s="127"/>
      <c r="I3989" s="131" t="s">
        <v>9400</v>
      </c>
      <c r="J3989" s="127"/>
      <c r="K3989" s="127"/>
      <c r="L3989" s="127"/>
      <c r="M3989" s="127"/>
      <c r="N3989" s="133">
        <v>306.91000000000003</v>
      </c>
      <c r="O3989" s="133">
        <v>0</v>
      </c>
      <c r="P3989" s="127" t="s">
        <v>1369</v>
      </c>
    </row>
    <row r="3990" spans="1:16" ht="51">
      <c r="A3990" s="127">
        <v>513</v>
      </c>
      <c r="B3990" s="127"/>
      <c r="C3990" s="128" t="s">
        <v>201</v>
      </c>
      <c r="D3990" s="122">
        <v>42975</v>
      </c>
      <c r="E3990" s="123" t="s">
        <v>9401</v>
      </c>
      <c r="F3990" s="123" t="s">
        <v>15</v>
      </c>
      <c r="G3990" s="123">
        <v>529807</v>
      </c>
      <c r="H3990" s="127"/>
      <c r="I3990" s="131" t="s">
        <v>9402</v>
      </c>
      <c r="J3990" s="127"/>
      <c r="K3990" s="127"/>
      <c r="L3990" s="127"/>
      <c r="M3990" s="127"/>
      <c r="N3990" s="133">
        <v>50</v>
      </c>
      <c r="O3990" s="133">
        <v>0</v>
      </c>
      <c r="P3990" s="127" t="s">
        <v>1369</v>
      </c>
    </row>
    <row r="3991" spans="1:16" ht="51">
      <c r="A3991" s="127">
        <v>513</v>
      </c>
      <c r="B3991" s="127"/>
      <c r="C3991" s="128" t="s">
        <v>201</v>
      </c>
      <c r="D3991" s="122">
        <v>42975</v>
      </c>
      <c r="E3991" s="123" t="s">
        <v>9403</v>
      </c>
      <c r="F3991" s="123" t="s">
        <v>15</v>
      </c>
      <c r="G3991" s="123">
        <v>529811</v>
      </c>
      <c r="H3991" s="127"/>
      <c r="I3991" s="131" t="s">
        <v>9404</v>
      </c>
      <c r="J3991" s="127"/>
      <c r="K3991" s="127"/>
      <c r="L3991" s="127"/>
      <c r="M3991" s="127"/>
      <c r="N3991" s="133">
        <v>50</v>
      </c>
      <c r="O3991" s="133">
        <v>0</v>
      </c>
      <c r="P3991" s="127" t="s">
        <v>1369</v>
      </c>
    </row>
    <row r="3992" spans="1:16" ht="51">
      <c r="A3992" s="127">
        <v>81</v>
      </c>
      <c r="B3992" s="127"/>
      <c r="C3992" s="128" t="s">
        <v>710</v>
      </c>
      <c r="D3992" s="122">
        <v>42976</v>
      </c>
      <c r="E3992" s="123" t="s">
        <v>9405</v>
      </c>
      <c r="F3992" s="123" t="s">
        <v>6</v>
      </c>
      <c r="G3992" s="123">
        <v>878422</v>
      </c>
      <c r="H3992" s="127"/>
      <c r="I3992" s="131" t="s">
        <v>9406</v>
      </c>
      <c r="J3992" s="127"/>
      <c r="K3992" s="127"/>
      <c r="L3992" s="127"/>
      <c r="M3992" s="127"/>
      <c r="N3992" s="133">
        <v>0</v>
      </c>
      <c r="O3992" s="133">
        <v>61124.34</v>
      </c>
      <c r="P3992" s="127" t="s">
        <v>1369</v>
      </c>
    </row>
    <row r="3993" spans="1:16" ht="76.5">
      <c r="A3993" s="127">
        <v>132</v>
      </c>
      <c r="B3993" s="127"/>
      <c r="C3993" s="128" t="s">
        <v>729</v>
      </c>
      <c r="D3993" s="122">
        <v>42976</v>
      </c>
      <c r="E3993" s="123" t="s">
        <v>9407</v>
      </c>
      <c r="F3993" s="123" t="s">
        <v>6</v>
      </c>
      <c r="G3993" s="123">
        <v>896525</v>
      </c>
      <c r="H3993" s="127"/>
      <c r="I3993" s="131" t="s">
        <v>9408</v>
      </c>
      <c r="J3993" s="127"/>
      <c r="K3993" s="127"/>
      <c r="L3993" s="127"/>
      <c r="M3993" s="127"/>
      <c r="N3993" s="133">
        <v>0</v>
      </c>
      <c r="O3993" s="133">
        <v>120000000</v>
      </c>
      <c r="P3993" s="127" t="s">
        <v>1369</v>
      </c>
    </row>
    <row r="3994" spans="1:16" ht="76.5">
      <c r="A3994" s="127">
        <v>513</v>
      </c>
      <c r="B3994" s="127"/>
      <c r="C3994" s="128" t="s">
        <v>201</v>
      </c>
      <c r="D3994" s="122">
        <v>42976</v>
      </c>
      <c r="E3994" s="123" t="s">
        <v>9409</v>
      </c>
      <c r="F3994" s="123" t="s">
        <v>15</v>
      </c>
      <c r="G3994" s="123">
        <v>3004</v>
      </c>
      <c r="H3994" s="127"/>
      <c r="I3994" s="131" t="s">
        <v>9410</v>
      </c>
      <c r="J3994" s="127"/>
      <c r="K3994" s="127"/>
      <c r="L3994" s="127"/>
      <c r="M3994" s="127"/>
      <c r="N3994" s="133">
        <v>425.65</v>
      </c>
      <c r="O3994" s="133">
        <v>0</v>
      </c>
      <c r="P3994" s="127" t="s">
        <v>1369</v>
      </c>
    </row>
    <row r="3995" spans="1:16" ht="63.75">
      <c r="A3995" s="127">
        <v>291</v>
      </c>
      <c r="B3995" s="127"/>
      <c r="C3995" s="128" t="s">
        <v>795</v>
      </c>
      <c r="D3995" s="122">
        <v>42976</v>
      </c>
      <c r="E3995" s="123" t="s">
        <v>9411</v>
      </c>
      <c r="F3995" s="123" t="s">
        <v>11</v>
      </c>
      <c r="G3995" s="123">
        <v>531001</v>
      </c>
      <c r="H3995" s="127"/>
      <c r="I3995" s="131" t="s">
        <v>9412</v>
      </c>
      <c r="J3995" s="127"/>
      <c r="K3995" s="127"/>
      <c r="L3995" s="127"/>
      <c r="M3995" s="127"/>
      <c r="N3995" s="133">
        <v>50</v>
      </c>
      <c r="O3995" s="133">
        <v>0</v>
      </c>
      <c r="P3995" s="127" t="s">
        <v>1369</v>
      </c>
    </row>
    <row r="3996" spans="1:16" ht="76.5">
      <c r="A3996" s="127">
        <v>47</v>
      </c>
      <c r="B3996" s="127"/>
      <c r="C3996" s="128" t="s">
        <v>700</v>
      </c>
      <c r="D3996" s="122">
        <v>42976</v>
      </c>
      <c r="E3996" s="123" t="s">
        <v>9413</v>
      </c>
      <c r="F3996" s="123" t="s">
        <v>11</v>
      </c>
      <c r="G3996" s="123">
        <v>896565</v>
      </c>
      <c r="H3996" s="127"/>
      <c r="I3996" s="131" t="s">
        <v>9414</v>
      </c>
      <c r="J3996" s="127"/>
      <c r="K3996" s="127"/>
      <c r="L3996" s="127"/>
      <c r="M3996" s="127"/>
      <c r="N3996" s="133">
        <v>3125.27</v>
      </c>
      <c r="O3996" s="133">
        <v>0</v>
      </c>
      <c r="P3996" s="127" t="s">
        <v>1369</v>
      </c>
    </row>
    <row r="3997" spans="1:16" ht="51">
      <c r="A3997" s="127" t="s">
        <v>620</v>
      </c>
      <c r="B3997" s="127"/>
      <c r="C3997" s="128" t="s">
        <v>714</v>
      </c>
      <c r="D3997" s="122">
        <v>42976</v>
      </c>
      <c r="E3997" s="123" t="s">
        <v>9415</v>
      </c>
      <c r="F3997" s="123" t="s">
        <v>11</v>
      </c>
      <c r="G3997" s="123">
        <v>896675</v>
      </c>
      <c r="H3997" s="127"/>
      <c r="I3997" s="131" t="s">
        <v>9416</v>
      </c>
      <c r="J3997" s="127"/>
      <c r="K3997" s="127"/>
      <c r="L3997" s="127"/>
      <c r="M3997" s="127"/>
      <c r="N3997" s="133">
        <v>50</v>
      </c>
      <c r="O3997" s="133">
        <v>0</v>
      </c>
      <c r="P3997" s="127" t="s">
        <v>1369</v>
      </c>
    </row>
    <row r="3998" spans="1:16" ht="38.25">
      <c r="A3998" s="127">
        <v>117</v>
      </c>
      <c r="B3998" s="127"/>
      <c r="C3998" s="128" t="s">
        <v>723</v>
      </c>
      <c r="D3998" s="122">
        <v>42976</v>
      </c>
      <c r="E3998" s="123" t="s">
        <v>9417</v>
      </c>
      <c r="F3998" s="123" t="s">
        <v>11</v>
      </c>
      <c r="G3998" s="123">
        <v>896676</v>
      </c>
      <c r="H3998" s="127"/>
      <c r="I3998" s="131" t="s">
        <v>9418</v>
      </c>
      <c r="J3998" s="127"/>
      <c r="K3998" s="127"/>
      <c r="L3998" s="127"/>
      <c r="M3998" s="127"/>
      <c r="N3998" s="133">
        <v>50</v>
      </c>
      <c r="O3998" s="133">
        <v>0</v>
      </c>
      <c r="P3998" s="127" t="s">
        <v>1369</v>
      </c>
    </row>
    <row r="3999" spans="1:16" ht="38.25">
      <c r="A3999" s="127">
        <v>117</v>
      </c>
      <c r="B3999" s="127"/>
      <c r="C3999" s="128" t="s">
        <v>723</v>
      </c>
      <c r="D3999" s="122">
        <v>42976</v>
      </c>
      <c r="E3999" s="123" t="s">
        <v>9419</v>
      </c>
      <c r="F3999" s="123" t="s">
        <v>11</v>
      </c>
      <c r="G3999" s="123">
        <v>896677</v>
      </c>
      <c r="H3999" s="127"/>
      <c r="I3999" s="131" t="s">
        <v>9420</v>
      </c>
      <c r="J3999" s="127"/>
      <c r="K3999" s="127"/>
      <c r="L3999" s="127"/>
      <c r="M3999" s="127"/>
      <c r="N3999" s="133">
        <v>50</v>
      </c>
      <c r="O3999" s="133">
        <v>0</v>
      </c>
      <c r="P3999" s="127" t="s">
        <v>1369</v>
      </c>
    </row>
    <row r="4000" spans="1:16" ht="76.5">
      <c r="A4000" s="127">
        <v>373</v>
      </c>
      <c r="B4000" s="127"/>
      <c r="C4000" s="128" t="s">
        <v>1275</v>
      </c>
      <c r="D4000" s="122">
        <v>42977</v>
      </c>
      <c r="E4000" s="123" t="s">
        <v>9421</v>
      </c>
      <c r="F4000" s="123" t="s">
        <v>1413</v>
      </c>
      <c r="G4000" s="123">
        <v>14662864</v>
      </c>
      <c r="H4000" s="127"/>
      <c r="I4000" s="131" t="s">
        <v>9422</v>
      </c>
      <c r="J4000" s="127"/>
      <c r="K4000" s="127"/>
      <c r="L4000" s="127"/>
      <c r="M4000" s="127"/>
      <c r="N4000" s="133">
        <v>0</v>
      </c>
      <c r="O4000" s="133">
        <v>4183743.73</v>
      </c>
      <c r="P4000" s="127" t="s">
        <v>1369</v>
      </c>
    </row>
    <row r="4001" spans="1:16" ht="76.5">
      <c r="A4001" s="127" t="s">
        <v>621</v>
      </c>
      <c r="B4001" s="127"/>
      <c r="C4001" s="128" t="s">
        <v>715</v>
      </c>
      <c r="D4001" s="122">
        <v>42977</v>
      </c>
      <c r="E4001" s="123" t="s">
        <v>9423</v>
      </c>
      <c r="F4001" s="123" t="s">
        <v>6</v>
      </c>
      <c r="G4001" s="123">
        <v>879063</v>
      </c>
      <c r="H4001" s="127"/>
      <c r="I4001" s="131" t="s">
        <v>9424</v>
      </c>
      <c r="J4001" s="127"/>
      <c r="K4001" s="127"/>
      <c r="L4001" s="127"/>
      <c r="M4001" s="127"/>
      <c r="N4001" s="133">
        <v>0</v>
      </c>
      <c r="O4001" s="133">
        <v>530000</v>
      </c>
      <c r="P4001" s="127" t="s">
        <v>1369</v>
      </c>
    </row>
    <row r="4002" spans="1:16" ht="38.25">
      <c r="A4002" s="127">
        <v>342</v>
      </c>
      <c r="B4002" s="127"/>
      <c r="C4002" s="128" t="s">
        <v>817</v>
      </c>
      <c r="D4002" s="122">
        <v>42977</v>
      </c>
      <c r="E4002" s="123" t="s">
        <v>9425</v>
      </c>
      <c r="F4002" s="123" t="s">
        <v>6</v>
      </c>
      <c r="G4002" s="123">
        <v>879079</v>
      </c>
      <c r="H4002" s="127"/>
      <c r="I4002" s="131" t="s">
        <v>7227</v>
      </c>
      <c r="J4002" s="127"/>
      <c r="K4002" s="127"/>
      <c r="L4002" s="127"/>
      <c r="M4002" s="127"/>
      <c r="N4002" s="133">
        <v>0</v>
      </c>
      <c r="O4002" s="133">
        <v>849508.42</v>
      </c>
      <c r="P4002" s="127" t="s">
        <v>1369</v>
      </c>
    </row>
    <row r="4003" spans="1:16" ht="51">
      <c r="A4003" s="127">
        <v>513</v>
      </c>
      <c r="B4003" s="127"/>
      <c r="C4003" s="128" t="s">
        <v>201</v>
      </c>
      <c r="D4003" s="122">
        <v>42977</v>
      </c>
      <c r="E4003" s="123" t="s">
        <v>9426</v>
      </c>
      <c r="F4003" s="123" t="s">
        <v>15</v>
      </c>
      <c r="G4003" s="123">
        <v>531452</v>
      </c>
      <c r="H4003" s="127"/>
      <c r="I4003" s="131" t="s">
        <v>7080</v>
      </c>
      <c r="J4003" s="127"/>
      <c r="K4003" s="127"/>
      <c r="L4003" s="127"/>
      <c r="M4003" s="127"/>
      <c r="N4003" s="133">
        <v>50</v>
      </c>
      <c r="O4003" s="133">
        <v>0</v>
      </c>
      <c r="P4003" s="127" t="s">
        <v>1369</v>
      </c>
    </row>
    <row r="4004" spans="1:16" ht="51">
      <c r="A4004" s="127">
        <v>117</v>
      </c>
      <c r="B4004" s="127"/>
      <c r="C4004" s="128" t="s">
        <v>723</v>
      </c>
      <c r="D4004" s="122">
        <v>42977</v>
      </c>
      <c r="E4004" s="123" t="s">
        <v>9427</v>
      </c>
      <c r="F4004" s="123" t="s">
        <v>11</v>
      </c>
      <c r="G4004" s="123">
        <v>896894</v>
      </c>
      <c r="H4004" s="127"/>
      <c r="I4004" s="131" t="s">
        <v>9428</v>
      </c>
      <c r="J4004" s="127"/>
      <c r="K4004" s="127"/>
      <c r="L4004" s="127"/>
      <c r="M4004" s="127"/>
      <c r="N4004" s="133">
        <v>50</v>
      </c>
      <c r="O4004" s="133">
        <v>0</v>
      </c>
      <c r="P4004" s="127" t="s">
        <v>1369</v>
      </c>
    </row>
    <row r="4005" spans="1:16" ht="89.25">
      <c r="A4005" s="127">
        <v>513</v>
      </c>
      <c r="B4005" s="127"/>
      <c r="C4005" s="128" t="s">
        <v>201</v>
      </c>
      <c r="D4005" s="122">
        <v>42977</v>
      </c>
      <c r="E4005" s="123" t="s">
        <v>9429</v>
      </c>
      <c r="F4005" s="123" t="s">
        <v>15</v>
      </c>
      <c r="G4005" s="123">
        <v>3012</v>
      </c>
      <c r="H4005" s="127"/>
      <c r="I4005" s="131" t="s">
        <v>9430</v>
      </c>
      <c r="J4005" s="127"/>
      <c r="K4005" s="127"/>
      <c r="L4005" s="127"/>
      <c r="M4005" s="127"/>
      <c r="N4005" s="133">
        <v>50</v>
      </c>
      <c r="O4005" s="133">
        <v>0</v>
      </c>
      <c r="P4005" s="127" t="s">
        <v>1369</v>
      </c>
    </row>
    <row r="4006" spans="1:16" ht="89.25">
      <c r="A4006" s="127">
        <v>513</v>
      </c>
      <c r="B4006" s="127"/>
      <c r="C4006" s="128" t="s">
        <v>201</v>
      </c>
      <c r="D4006" s="122">
        <v>42977</v>
      </c>
      <c r="E4006" s="123" t="s">
        <v>9431</v>
      </c>
      <c r="F4006" s="123" t="s">
        <v>15</v>
      </c>
      <c r="G4006" s="123">
        <v>3014</v>
      </c>
      <c r="H4006" s="127"/>
      <c r="I4006" s="131" t="s">
        <v>9432</v>
      </c>
      <c r="J4006" s="127"/>
      <c r="K4006" s="127"/>
      <c r="L4006" s="127"/>
      <c r="M4006" s="127"/>
      <c r="N4006" s="133">
        <v>50</v>
      </c>
      <c r="O4006" s="133">
        <v>0</v>
      </c>
      <c r="P4006" s="127" t="s">
        <v>1369</v>
      </c>
    </row>
    <row r="4007" spans="1:16" ht="63.75">
      <c r="A4007" s="127">
        <v>513</v>
      </c>
      <c r="B4007" s="127"/>
      <c r="C4007" s="128" t="s">
        <v>201</v>
      </c>
      <c r="D4007" s="122">
        <v>42977</v>
      </c>
      <c r="E4007" s="123" t="s">
        <v>9433</v>
      </c>
      <c r="F4007" s="123" t="s">
        <v>1413</v>
      </c>
      <c r="G4007" s="123">
        <v>14646848</v>
      </c>
      <c r="H4007" s="127"/>
      <c r="I4007" s="131" t="s">
        <v>9434</v>
      </c>
      <c r="J4007" s="127"/>
      <c r="K4007" s="127"/>
      <c r="L4007" s="127"/>
      <c r="M4007" s="127"/>
      <c r="N4007" s="133">
        <v>37209.03</v>
      </c>
      <c r="O4007" s="133">
        <v>0</v>
      </c>
      <c r="P4007" s="127" t="s">
        <v>1369</v>
      </c>
    </row>
    <row r="4008" spans="1:16" ht="51">
      <c r="A4008" s="127">
        <v>117</v>
      </c>
      <c r="B4008" s="127"/>
      <c r="C4008" s="128" t="s">
        <v>723</v>
      </c>
      <c r="D4008" s="122">
        <v>42977</v>
      </c>
      <c r="E4008" s="123" t="s">
        <v>9435</v>
      </c>
      <c r="F4008" s="123" t="s">
        <v>11</v>
      </c>
      <c r="G4008" s="123">
        <v>896871</v>
      </c>
      <c r="H4008" s="127"/>
      <c r="I4008" s="131" t="s">
        <v>9436</v>
      </c>
      <c r="J4008" s="127"/>
      <c r="K4008" s="127"/>
      <c r="L4008" s="127"/>
      <c r="M4008" s="127"/>
      <c r="N4008" s="133">
        <v>50</v>
      </c>
      <c r="O4008" s="133">
        <v>0</v>
      </c>
      <c r="P4008" s="127" t="s">
        <v>1369</v>
      </c>
    </row>
    <row r="4009" spans="1:16" ht="63.75">
      <c r="A4009" s="127">
        <v>25</v>
      </c>
      <c r="B4009" s="127"/>
      <c r="C4009" s="128" t="s">
        <v>695</v>
      </c>
      <c r="D4009" s="122">
        <v>42978</v>
      </c>
      <c r="E4009" s="123" t="s">
        <v>9437</v>
      </c>
      <c r="F4009" s="123" t="s">
        <v>1262</v>
      </c>
      <c r="G4009" s="123">
        <v>14629306</v>
      </c>
      <c r="H4009" s="127"/>
      <c r="I4009" s="131" t="s">
        <v>9438</v>
      </c>
      <c r="J4009" s="127"/>
      <c r="K4009" s="127"/>
      <c r="L4009" s="127"/>
      <c r="M4009" s="127"/>
      <c r="N4009" s="133">
        <v>0</v>
      </c>
      <c r="O4009" s="133">
        <v>892550.8</v>
      </c>
      <c r="P4009" s="127" t="s">
        <v>1369</v>
      </c>
    </row>
    <row r="4010" spans="1:16" ht="51">
      <c r="A4010" s="127">
        <v>523</v>
      </c>
      <c r="B4010" s="127"/>
      <c r="C4010" s="128" t="s">
        <v>846</v>
      </c>
      <c r="D4010" s="122">
        <v>42978</v>
      </c>
      <c r="E4010" s="123" t="s">
        <v>9439</v>
      </c>
      <c r="F4010" s="123" t="s">
        <v>6</v>
      </c>
      <c r="G4010" s="123">
        <v>879589</v>
      </c>
      <c r="H4010" s="127"/>
      <c r="I4010" s="131" t="s">
        <v>9440</v>
      </c>
      <c r="J4010" s="127"/>
      <c r="K4010" s="127"/>
      <c r="L4010" s="127"/>
      <c r="M4010" s="127"/>
      <c r="N4010" s="133">
        <v>0</v>
      </c>
      <c r="O4010" s="133">
        <v>1930</v>
      </c>
      <c r="P4010" s="127" t="s">
        <v>1369</v>
      </c>
    </row>
    <row r="4011" spans="1:16" ht="76.5">
      <c r="A4011" s="127">
        <v>41</v>
      </c>
      <c r="B4011" s="127"/>
      <c r="C4011" s="128" t="s">
        <v>698</v>
      </c>
      <c r="D4011" s="122">
        <v>42978</v>
      </c>
      <c r="E4011" s="123" t="s">
        <v>9441</v>
      </c>
      <c r="F4011" s="123" t="s">
        <v>6</v>
      </c>
      <c r="G4011" s="123">
        <v>879624</v>
      </c>
      <c r="H4011" s="127"/>
      <c r="I4011" s="131" t="s">
        <v>9442</v>
      </c>
      <c r="J4011" s="127"/>
      <c r="K4011" s="127"/>
      <c r="L4011" s="127"/>
      <c r="M4011" s="127"/>
      <c r="N4011" s="133">
        <v>0</v>
      </c>
      <c r="O4011" s="133">
        <v>274000</v>
      </c>
      <c r="P4011" s="127" t="s">
        <v>1369</v>
      </c>
    </row>
    <row r="4012" spans="1:16" ht="63.75">
      <c r="A4012" s="127">
        <v>25</v>
      </c>
      <c r="B4012" s="127"/>
      <c r="C4012" s="128" t="s">
        <v>695</v>
      </c>
      <c r="D4012" s="122">
        <v>42978</v>
      </c>
      <c r="E4012" s="123" t="s">
        <v>9443</v>
      </c>
      <c r="F4012" s="123" t="s">
        <v>6</v>
      </c>
      <c r="G4012" s="123">
        <v>897037</v>
      </c>
      <c r="H4012" s="127"/>
      <c r="I4012" s="131" t="s">
        <v>9444</v>
      </c>
      <c r="J4012" s="127"/>
      <c r="K4012" s="127"/>
      <c r="L4012" s="127"/>
      <c r="M4012" s="127"/>
      <c r="N4012" s="133">
        <v>0</v>
      </c>
      <c r="O4012" s="133">
        <v>16273.54</v>
      </c>
      <c r="P4012" s="127" t="s">
        <v>1369</v>
      </c>
    </row>
    <row r="4013" spans="1:16" ht="63.75">
      <c r="A4013" s="127">
        <v>20</v>
      </c>
      <c r="B4013" s="127"/>
      <c r="C4013" s="128" t="s">
        <v>694</v>
      </c>
      <c r="D4013" s="122">
        <v>42978</v>
      </c>
      <c r="E4013" s="123" t="s">
        <v>9445</v>
      </c>
      <c r="F4013" s="123" t="s">
        <v>11</v>
      </c>
      <c r="G4013" s="123">
        <v>897004</v>
      </c>
      <c r="H4013" s="127"/>
      <c r="I4013" s="131" t="s">
        <v>9446</v>
      </c>
      <c r="J4013" s="127"/>
      <c r="K4013" s="127"/>
      <c r="L4013" s="127"/>
      <c r="M4013" s="127"/>
      <c r="N4013" s="133">
        <v>2525.02</v>
      </c>
      <c r="O4013" s="133">
        <v>0</v>
      </c>
      <c r="P4013" s="127" t="s">
        <v>1369</v>
      </c>
    </row>
    <row r="4014" spans="1:16" ht="63.75">
      <c r="A4014" s="127">
        <v>378</v>
      </c>
      <c r="B4014" s="127"/>
      <c r="C4014" s="128" t="s">
        <v>1280</v>
      </c>
      <c r="D4014" s="122">
        <v>42978</v>
      </c>
      <c r="E4014" s="123" t="s">
        <v>9447</v>
      </c>
      <c r="F4014" s="123" t="s">
        <v>13</v>
      </c>
      <c r="G4014" s="123">
        <v>897062</v>
      </c>
      <c r="H4014" s="127"/>
      <c r="I4014" s="131" t="s">
        <v>9448</v>
      </c>
      <c r="J4014" s="127"/>
      <c r="K4014" s="127"/>
      <c r="L4014" s="127"/>
      <c r="M4014" s="127"/>
      <c r="N4014" s="133">
        <v>50</v>
      </c>
      <c r="O4014" s="133">
        <v>0</v>
      </c>
      <c r="P4014" s="127" t="s">
        <v>1369</v>
      </c>
    </row>
    <row r="4015" spans="1:16" ht="38.25">
      <c r="A4015" s="127">
        <v>117</v>
      </c>
      <c r="B4015" s="127"/>
      <c r="C4015" s="128" t="s">
        <v>723</v>
      </c>
      <c r="D4015" s="122">
        <v>42978</v>
      </c>
      <c r="E4015" s="123" t="s">
        <v>9449</v>
      </c>
      <c r="F4015" s="123" t="s">
        <v>11</v>
      </c>
      <c r="G4015" s="123">
        <v>897064</v>
      </c>
      <c r="H4015" s="127"/>
      <c r="I4015" s="131" t="s">
        <v>9450</v>
      </c>
      <c r="J4015" s="127"/>
      <c r="K4015" s="127"/>
      <c r="L4015" s="127"/>
      <c r="M4015" s="127"/>
      <c r="N4015" s="133">
        <v>50</v>
      </c>
      <c r="O4015" s="133">
        <v>0</v>
      </c>
      <c r="P4015" s="127" t="s">
        <v>1369</v>
      </c>
    </row>
    <row r="4016" spans="1:16" ht="38.25">
      <c r="A4016" s="127">
        <v>117</v>
      </c>
      <c r="B4016" s="127"/>
      <c r="C4016" s="128" t="s">
        <v>723</v>
      </c>
      <c r="D4016" s="122">
        <v>42978</v>
      </c>
      <c r="E4016" s="123" t="s">
        <v>9451</v>
      </c>
      <c r="F4016" s="123" t="s">
        <v>11</v>
      </c>
      <c r="G4016" s="123">
        <v>897065</v>
      </c>
      <c r="H4016" s="127"/>
      <c r="I4016" s="131" t="s">
        <v>9452</v>
      </c>
      <c r="J4016" s="127"/>
      <c r="K4016" s="127"/>
      <c r="L4016" s="127"/>
      <c r="M4016" s="127"/>
      <c r="N4016" s="133">
        <v>50</v>
      </c>
      <c r="O4016" s="133">
        <v>0</v>
      </c>
      <c r="P4016" s="127" t="s">
        <v>1369</v>
      </c>
    </row>
    <row r="4017" spans="1:16" ht="38.25">
      <c r="A4017" s="127">
        <v>117</v>
      </c>
      <c r="B4017" s="127"/>
      <c r="C4017" s="128" t="s">
        <v>723</v>
      </c>
      <c r="D4017" s="122">
        <v>42978</v>
      </c>
      <c r="E4017" s="123" t="s">
        <v>9453</v>
      </c>
      <c r="F4017" s="123" t="s">
        <v>11</v>
      </c>
      <c r="G4017" s="123">
        <v>897066</v>
      </c>
      <c r="H4017" s="127"/>
      <c r="I4017" s="131" t="s">
        <v>9454</v>
      </c>
      <c r="J4017" s="127"/>
      <c r="K4017" s="127"/>
      <c r="L4017" s="127"/>
      <c r="M4017" s="127"/>
      <c r="N4017" s="133">
        <v>50</v>
      </c>
      <c r="O4017" s="133">
        <v>0</v>
      </c>
      <c r="P4017" s="127" t="s">
        <v>1369</v>
      </c>
    </row>
    <row r="4018" spans="1:16" ht="51">
      <c r="A4018" s="127">
        <v>513</v>
      </c>
      <c r="B4018" s="127"/>
      <c r="C4018" s="128" t="s">
        <v>201</v>
      </c>
      <c r="D4018" s="122">
        <v>42978</v>
      </c>
      <c r="E4018" s="123" t="s">
        <v>9455</v>
      </c>
      <c r="F4018" s="123" t="s">
        <v>15</v>
      </c>
      <c r="G4018" s="123">
        <v>532267</v>
      </c>
      <c r="H4018" s="127"/>
      <c r="I4018" s="131" t="s">
        <v>9456</v>
      </c>
      <c r="J4018" s="127"/>
      <c r="K4018" s="127"/>
      <c r="L4018" s="127"/>
      <c r="M4018" s="127"/>
      <c r="N4018" s="133">
        <v>50</v>
      </c>
      <c r="O4018" s="133">
        <v>0</v>
      </c>
      <c r="P4018" s="127" t="s">
        <v>1369</v>
      </c>
    </row>
    <row r="4019" spans="1:16" ht="63.75">
      <c r="A4019" s="127">
        <v>513</v>
      </c>
      <c r="B4019" s="127"/>
      <c r="C4019" s="128" t="s">
        <v>201</v>
      </c>
      <c r="D4019" s="122">
        <v>42978</v>
      </c>
      <c r="E4019" s="123" t="s">
        <v>9457</v>
      </c>
      <c r="F4019" s="123" t="s">
        <v>15</v>
      </c>
      <c r="G4019" s="123">
        <v>532272</v>
      </c>
      <c r="H4019" s="127"/>
      <c r="I4019" s="131" t="s">
        <v>9458</v>
      </c>
      <c r="J4019" s="127"/>
      <c r="K4019" s="127"/>
      <c r="L4019" s="127"/>
      <c r="M4019" s="127"/>
      <c r="N4019" s="133">
        <v>50</v>
      </c>
      <c r="O4019" s="133">
        <v>0</v>
      </c>
      <c r="P4019" s="127" t="s">
        <v>1369</v>
      </c>
    </row>
    <row r="4020" spans="1:16" ht="63.75">
      <c r="A4020" s="127">
        <v>513</v>
      </c>
      <c r="B4020" s="127"/>
      <c r="C4020" s="128" t="s">
        <v>201</v>
      </c>
      <c r="D4020" s="122">
        <v>42978</v>
      </c>
      <c r="E4020" s="123" t="s">
        <v>9459</v>
      </c>
      <c r="F4020" s="123" t="s">
        <v>15</v>
      </c>
      <c r="G4020" s="123">
        <v>532275</v>
      </c>
      <c r="H4020" s="127"/>
      <c r="I4020" s="131" t="s">
        <v>9460</v>
      </c>
      <c r="J4020" s="127"/>
      <c r="K4020" s="127"/>
      <c r="L4020" s="127"/>
      <c r="M4020" s="127"/>
      <c r="N4020" s="133">
        <v>50</v>
      </c>
      <c r="O4020" s="133">
        <v>0</v>
      </c>
      <c r="P4020" s="127" t="s">
        <v>1369</v>
      </c>
    </row>
    <row r="4021" spans="1:16" ht="89.25">
      <c r="A4021" s="127">
        <v>595</v>
      </c>
      <c r="B4021" s="127"/>
      <c r="C4021" s="128" t="s">
        <v>1281</v>
      </c>
      <c r="D4021" s="122">
        <v>42978</v>
      </c>
      <c r="E4021" s="123" t="s">
        <v>9461</v>
      </c>
      <c r="F4021" s="123" t="s">
        <v>15</v>
      </c>
      <c r="G4021" s="123">
        <v>3021</v>
      </c>
      <c r="H4021" s="127"/>
      <c r="I4021" s="131" t="s">
        <v>9462</v>
      </c>
      <c r="J4021" s="127"/>
      <c r="K4021" s="127"/>
      <c r="L4021" s="127"/>
      <c r="M4021" s="127"/>
      <c r="N4021" s="133">
        <v>1230.33</v>
      </c>
      <c r="O4021" s="133">
        <v>0</v>
      </c>
      <c r="P4021" s="127" t="s">
        <v>1369</v>
      </c>
    </row>
    <row r="4022" spans="1:16" ht="89.25">
      <c r="A4022" s="127">
        <v>46</v>
      </c>
      <c r="B4022" s="127"/>
      <c r="C4022" s="128" t="s">
        <v>699</v>
      </c>
      <c r="D4022" s="122">
        <v>42978</v>
      </c>
      <c r="E4022" s="123" t="s">
        <v>9463</v>
      </c>
      <c r="F4022" s="123" t="s">
        <v>15</v>
      </c>
      <c r="G4022" s="123">
        <v>3019</v>
      </c>
      <c r="H4022" s="127"/>
      <c r="I4022" s="131" t="s">
        <v>9464</v>
      </c>
      <c r="J4022" s="127"/>
      <c r="K4022" s="127"/>
      <c r="L4022" s="127"/>
      <c r="M4022" s="127"/>
      <c r="N4022" s="133">
        <v>570.54</v>
      </c>
      <c r="O4022" s="133">
        <v>0</v>
      </c>
      <c r="P4022" s="127" t="s">
        <v>1369</v>
      </c>
    </row>
    <row r="4023" spans="1:16" ht="63.75">
      <c r="A4023" s="127">
        <v>16</v>
      </c>
      <c r="B4023" s="127"/>
      <c r="C4023" s="128" t="s">
        <v>693</v>
      </c>
      <c r="D4023" s="122">
        <v>42978</v>
      </c>
      <c r="E4023" s="123" t="s">
        <v>9465</v>
      </c>
      <c r="F4023" s="123" t="s">
        <v>1263</v>
      </c>
      <c r="G4023" s="123">
        <v>3018</v>
      </c>
      <c r="H4023" s="127"/>
      <c r="I4023" s="131" t="s">
        <v>9466</v>
      </c>
      <c r="J4023" s="127"/>
      <c r="K4023" s="127"/>
      <c r="L4023" s="127"/>
      <c r="M4023" s="127"/>
      <c r="N4023" s="133">
        <v>83.31</v>
      </c>
      <c r="O4023" s="133">
        <v>0</v>
      </c>
      <c r="P4023" s="127" t="s">
        <v>1369</v>
      </c>
    </row>
    <row r="4024" spans="1:16" ht="51">
      <c r="A4024" s="127">
        <v>16</v>
      </c>
      <c r="B4024" s="127"/>
      <c r="C4024" s="128" t="s">
        <v>693</v>
      </c>
      <c r="D4024" s="122">
        <v>42978</v>
      </c>
      <c r="E4024" s="123" t="s">
        <v>9467</v>
      </c>
      <c r="F4024" s="123" t="s">
        <v>15</v>
      </c>
      <c r="G4024" s="123">
        <v>3018</v>
      </c>
      <c r="H4024" s="127"/>
      <c r="I4024" s="131" t="s">
        <v>9468</v>
      </c>
      <c r="J4024" s="127"/>
      <c r="K4024" s="127"/>
      <c r="L4024" s="127"/>
      <c r="M4024" s="127"/>
      <c r="N4024" s="133">
        <v>275.97000000000003</v>
      </c>
      <c r="O4024" s="133">
        <v>0</v>
      </c>
      <c r="P4024" s="127" t="s">
        <v>1369</v>
      </c>
    </row>
    <row r="4025" spans="1:16" ht="51">
      <c r="A4025" s="127">
        <v>16</v>
      </c>
      <c r="B4025" s="127"/>
      <c r="C4025" s="128" t="s">
        <v>693</v>
      </c>
      <c r="D4025" s="122">
        <v>42948</v>
      </c>
      <c r="E4025" s="123" t="s">
        <v>9469</v>
      </c>
      <c r="F4025" s="123" t="s">
        <v>3</v>
      </c>
      <c r="G4025" s="123">
        <v>1524383</v>
      </c>
      <c r="H4025" s="127"/>
      <c r="I4025" s="131" t="s">
        <v>9470</v>
      </c>
      <c r="J4025" s="127"/>
      <c r="K4025" s="127"/>
      <c r="L4025" s="127"/>
      <c r="M4025" s="127"/>
      <c r="N4025" s="133">
        <v>0</v>
      </c>
      <c r="O4025" s="133">
        <v>3946.3</v>
      </c>
      <c r="P4025" s="127" t="s">
        <v>1369</v>
      </c>
    </row>
    <row r="4026" spans="1:16" ht="51">
      <c r="A4026" s="127" t="s">
        <v>620</v>
      </c>
      <c r="B4026" s="127"/>
      <c r="C4026" s="128" t="s">
        <v>714</v>
      </c>
      <c r="D4026" s="122">
        <v>42948</v>
      </c>
      <c r="E4026" s="123" t="s">
        <v>9471</v>
      </c>
      <c r="F4026" s="123" t="s">
        <v>3</v>
      </c>
      <c r="G4026" s="123">
        <v>1524316</v>
      </c>
      <c r="H4026" s="127"/>
      <c r="I4026" s="131" t="s">
        <v>9472</v>
      </c>
      <c r="J4026" s="127"/>
      <c r="K4026" s="127"/>
      <c r="L4026" s="127"/>
      <c r="M4026" s="127"/>
      <c r="N4026" s="133">
        <v>0</v>
      </c>
      <c r="O4026" s="133">
        <v>78.739999999999995</v>
      </c>
      <c r="P4026" s="127" t="s">
        <v>1369</v>
      </c>
    </row>
    <row r="4027" spans="1:16" ht="51">
      <c r="A4027" s="127" t="s">
        <v>620</v>
      </c>
      <c r="B4027" s="127"/>
      <c r="C4027" s="128" t="s">
        <v>714</v>
      </c>
      <c r="D4027" s="122">
        <v>42948</v>
      </c>
      <c r="E4027" s="123" t="s">
        <v>9473</v>
      </c>
      <c r="F4027" s="123" t="s">
        <v>3</v>
      </c>
      <c r="G4027" s="123">
        <v>1524326</v>
      </c>
      <c r="H4027" s="127"/>
      <c r="I4027" s="131" t="s">
        <v>8350</v>
      </c>
      <c r="J4027" s="127"/>
      <c r="K4027" s="127"/>
      <c r="L4027" s="127"/>
      <c r="M4027" s="127"/>
      <c r="N4027" s="133">
        <v>0</v>
      </c>
      <c r="O4027" s="133">
        <v>1.1599999999999999</v>
      </c>
      <c r="P4027" s="127" t="s">
        <v>1369</v>
      </c>
    </row>
    <row r="4028" spans="1:16" ht="51">
      <c r="A4028" s="127" t="s">
        <v>620</v>
      </c>
      <c r="B4028" s="127"/>
      <c r="C4028" s="128" t="s">
        <v>714</v>
      </c>
      <c r="D4028" s="122">
        <v>42948</v>
      </c>
      <c r="E4028" s="123" t="s">
        <v>9474</v>
      </c>
      <c r="F4028" s="123" t="s">
        <v>3</v>
      </c>
      <c r="G4028" s="123">
        <v>1524377</v>
      </c>
      <c r="H4028" s="127"/>
      <c r="I4028" s="131" t="s">
        <v>4427</v>
      </c>
      <c r="J4028" s="127"/>
      <c r="K4028" s="127"/>
      <c r="L4028" s="127"/>
      <c r="M4028" s="127"/>
      <c r="N4028" s="133">
        <v>0</v>
      </c>
      <c r="O4028" s="133">
        <v>1839.23</v>
      </c>
      <c r="P4028" s="127" t="s">
        <v>1369</v>
      </c>
    </row>
    <row r="4029" spans="1:16" ht="51">
      <c r="A4029" s="127" t="s">
        <v>620</v>
      </c>
      <c r="B4029" s="127"/>
      <c r="C4029" s="128" t="s">
        <v>714</v>
      </c>
      <c r="D4029" s="122">
        <v>42948</v>
      </c>
      <c r="E4029" s="123" t="s">
        <v>9475</v>
      </c>
      <c r="F4029" s="123" t="s">
        <v>3</v>
      </c>
      <c r="G4029" s="123">
        <v>1524378</v>
      </c>
      <c r="H4029" s="127"/>
      <c r="I4029" s="131" t="s">
        <v>9476</v>
      </c>
      <c r="J4029" s="127"/>
      <c r="K4029" s="127"/>
      <c r="L4029" s="127"/>
      <c r="M4029" s="127"/>
      <c r="N4029" s="133">
        <v>0</v>
      </c>
      <c r="O4029" s="133">
        <v>815.45</v>
      </c>
      <c r="P4029" s="127" t="s">
        <v>1369</v>
      </c>
    </row>
    <row r="4030" spans="1:16" ht="51">
      <c r="A4030" s="127" t="s">
        <v>620</v>
      </c>
      <c r="B4030" s="127"/>
      <c r="C4030" s="128" t="s">
        <v>714</v>
      </c>
      <c r="D4030" s="122">
        <v>42948</v>
      </c>
      <c r="E4030" s="123" t="s">
        <v>9477</v>
      </c>
      <c r="F4030" s="123" t="s">
        <v>3</v>
      </c>
      <c r="G4030" s="123">
        <v>1524379</v>
      </c>
      <c r="H4030" s="127"/>
      <c r="I4030" s="131" t="s">
        <v>9478</v>
      </c>
      <c r="J4030" s="127"/>
      <c r="K4030" s="127"/>
      <c r="L4030" s="127"/>
      <c r="M4030" s="127"/>
      <c r="N4030" s="133">
        <v>0</v>
      </c>
      <c r="O4030" s="133">
        <v>1745.45</v>
      </c>
      <c r="P4030" s="127" t="s">
        <v>1369</v>
      </c>
    </row>
    <row r="4031" spans="1:16" ht="51">
      <c r="A4031" s="127" t="s">
        <v>620</v>
      </c>
      <c r="B4031" s="127"/>
      <c r="C4031" s="128" t="s">
        <v>714</v>
      </c>
      <c r="D4031" s="122">
        <v>42948</v>
      </c>
      <c r="E4031" s="123" t="s">
        <v>9479</v>
      </c>
      <c r="F4031" s="123" t="s">
        <v>3</v>
      </c>
      <c r="G4031" s="123">
        <v>1524406</v>
      </c>
      <c r="H4031" s="127"/>
      <c r="I4031" s="131" t="s">
        <v>9480</v>
      </c>
      <c r="J4031" s="127"/>
      <c r="K4031" s="127"/>
      <c r="L4031" s="127"/>
      <c r="M4031" s="127"/>
      <c r="N4031" s="133">
        <v>0</v>
      </c>
      <c r="O4031" s="133">
        <v>11724.380000000001</v>
      </c>
      <c r="P4031" s="127" t="s">
        <v>1369</v>
      </c>
    </row>
    <row r="4032" spans="1:16" ht="51">
      <c r="A4032" s="127" t="s">
        <v>620</v>
      </c>
      <c r="B4032" s="127"/>
      <c r="C4032" s="128" t="s">
        <v>714</v>
      </c>
      <c r="D4032" s="122">
        <v>42948</v>
      </c>
      <c r="E4032" s="123" t="s">
        <v>9481</v>
      </c>
      <c r="F4032" s="123" t="s">
        <v>3</v>
      </c>
      <c r="G4032" s="123">
        <v>1524411</v>
      </c>
      <c r="H4032" s="127"/>
      <c r="I4032" s="131" t="s">
        <v>2347</v>
      </c>
      <c r="J4032" s="127"/>
      <c r="K4032" s="127"/>
      <c r="L4032" s="127"/>
      <c r="M4032" s="127"/>
      <c r="N4032" s="133">
        <v>0</v>
      </c>
      <c r="O4032" s="133">
        <v>1000</v>
      </c>
      <c r="P4032" s="127" t="s">
        <v>1369</v>
      </c>
    </row>
    <row r="4033" spans="1:16" ht="51">
      <c r="A4033" s="127" t="s">
        <v>620</v>
      </c>
      <c r="B4033" s="127"/>
      <c r="C4033" s="128" t="s">
        <v>714</v>
      </c>
      <c r="D4033" s="122">
        <v>42948</v>
      </c>
      <c r="E4033" s="123" t="s">
        <v>9482</v>
      </c>
      <c r="F4033" s="123" t="s">
        <v>3</v>
      </c>
      <c r="G4033" s="123">
        <v>1524437</v>
      </c>
      <c r="H4033" s="127"/>
      <c r="I4033" s="131" t="s">
        <v>9483</v>
      </c>
      <c r="J4033" s="127"/>
      <c r="K4033" s="127"/>
      <c r="L4033" s="127"/>
      <c r="M4033" s="127"/>
      <c r="N4033" s="133">
        <v>0</v>
      </c>
      <c r="O4033" s="133">
        <v>56.5</v>
      </c>
      <c r="P4033" s="127" t="s">
        <v>1369</v>
      </c>
    </row>
    <row r="4034" spans="1:16" ht="51">
      <c r="A4034" s="127" t="s">
        <v>620</v>
      </c>
      <c r="B4034" s="127"/>
      <c r="C4034" s="128" t="s">
        <v>714</v>
      </c>
      <c r="D4034" s="122">
        <v>42948</v>
      </c>
      <c r="E4034" s="123" t="s">
        <v>9484</v>
      </c>
      <c r="F4034" s="123" t="s">
        <v>3</v>
      </c>
      <c r="G4034" s="123">
        <v>1524450</v>
      </c>
      <c r="H4034" s="127"/>
      <c r="I4034" s="131" t="s">
        <v>9485</v>
      </c>
      <c r="J4034" s="127"/>
      <c r="K4034" s="127"/>
      <c r="L4034" s="127"/>
      <c r="M4034" s="127"/>
      <c r="N4034" s="133">
        <v>0</v>
      </c>
      <c r="O4034" s="133">
        <v>77</v>
      </c>
      <c r="P4034" s="127" t="s">
        <v>1369</v>
      </c>
    </row>
    <row r="4035" spans="1:16" ht="51">
      <c r="A4035" s="127" t="s">
        <v>620</v>
      </c>
      <c r="B4035" s="127"/>
      <c r="C4035" s="128" t="s">
        <v>714</v>
      </c>
      <c r="D4035" s="122">
        <v>42948</v>
      </c>
      <c r="E4035" s="123" t="s">
        <v>9486</v>
      </c>
      <c r="F4035" s="123" t="s">
        <v>3</v>
      </c>
      <c r="G4035" s="123">
        <v>1524497</v>
      </c>
      <c r="H4035" s="127"/>
      <c r="I4035" s="131" t="s">
        <v>9487</v>
      </c>
      <c r="J4035" s="127"/>
      <c r="K4035" s="127"/>
      <c r="L4035" s="127"/>
      <c r="M4035" s="127"/>
      <c r="N4035" s="133">
        <v>0</v>
      </c>
      <c r="O4035" s="133">
        <v>5</v>
      </c>
      <c r="P4035" s="127" t="s">
        <v>1369</v>
      </c>
    </row>
    <row r="4036" spans="1:16" ht="51">
      <c r="A4036" s="127">
        <v>223</v>
      </c>
      <c r="B4036" s="127"/>
      <c r="C4036" s="128" t="s">
        <v>766</v>
      </c>
      <c r="D4036" s="122">
        <v>42948</v>
      </c>
      <c r="E4036" s="123" t="s">
        <v>9488</v>
      </c>
      <c r="F4036" s="123" t="s">
        <v>3</v>
      </c>
      <c r="G4036" s="123">
        <v>1524508</v>
      </c>
      <c r="H4036" s="127"/>
      <c r="I4036" s="131" t="s">
        <v>9489</v>
      </c>
      <c r="J4036" s="127"/>
      <c r="K4036" s="127"/>
      <c r="L4036" s="127"/>
      <c r="M4036" s="127"/>
      <c r="N4036" s="133">
        <v>0</v>
      </c>
      <c r="O4036" s="133">
        <v>20</v>
      </c>
      <c r="P4036" s="127" t="s">
        <v>1369</v>
      </c>
    </row>
    <row r="4037" spans="1:16" ht="38.25">
      <c r="A4037" s="127">
        <v>35</v>
      </c>
      <c r="B4037" s="127"/>
      <c r="C4037" s="128" t="s">
        <v>697</v>
      </c>
      <c r="D4037" s="122">
        <v>42948</v>
      </c>
      <c r="E4037" s="123" t="s">
        <v>9490</v>
      </c>
      <c r="F4037" s="123" t="s">
        <v>3</v>
      </c>
      <c r="G4037" s="123">
        <v>1524524</v>
      </c>
      <c r="H4037" s="127"/>
      <c r="I4037" s="131" t="s">
        <v>3322</v>
      </c>
      <c r="J4037" s="127"/>
      <c r="K4037" s="127"/>
      <c r="L4037" s="127"/>
      <c r="M4037" s="127"/>
      <c r="N4037" s="133">
        <v>0</v>
      </c>
      <c r="O4037" s="133">
        <v>1000</v>
      </c>
      <c r="P4037" s="127" t="s">
        <v>1369</v>
      </c>
    </row>
    <row r="4038" spans="1:16" ht="38.25">
      <c r="A4038" s="127">
        <v>15</v>
      </c>
      <c r="B4038" s="127"/>
      <c r="C4038" s="128" t="s">
        <v>692</v>
      </c>
      <c r="D4038" s="122">
        <v>42948</v>
      </c>
      <c r="E4038" s="123" t="s">
        <v>9491</v>
      </c>
      <c r="F4038" s="123" t="s">
        <v>3</v>
      </c>
      <c r="G4038" s="123">
        <v>1524588</v>
      </c>
      <c r="H4038" s="127"/>
      <c r="I4038" s="131" t="s">
        <v>9492</v>
      </c>
      <c r="J4038" s="127"/>
      <c r="K4038" s="127"/>
      <c r="L4038" s="127"/>
      <c r="M4038" s="127"/>
      <c r="N4038" s="133">
        <v>0</v>
      </c>
      <c r="O4038" s="133">
        <v>10.84</v>
      </c>
      <c r="P4038" s="127" t="s">
        <v>1369</v>
      </c>
    </row>
    <row r="4039" spans="1:16" ht="51">
      <c r="A4039" s="127">
        <v>41</v>
      </c>
      <c r="B4039" s="127"/>
      <c r="C4039" s="128" t="s">
        <v>698</v>
      </c>
      <c r="D4039" s="122">
        <v>42949</v>
      </c>
      <c r="E4039" s="123" t="s">
        <v>9493</v>
      </c>
      <c r="F4039" s="123" t="s">
        <v>3</v>
      </c>
      <c r="G4039" s="123">
        <v>1524759</v>
      </c>
      <c r="H4039" s="127"/>
      <c r="I4039" s="131" t="s">
        <v>9494</v>
      </c>
      <c r="J4039" s="127"/>
      <c r="K4039" s="127"/>
      <c r="L4039" s="127"/>
      <c r="M4039" s="127"/>
      <c r="N4039" s="133">
        <v>0</v>
      </c>
      <c r="O4039" s="133">
        <v>1855</v>
      </c>
      <c r="P4039" s="127" t="s">
        <v>1369</v>
      </c>
    </row>
    <row r="4040" spans="1:16" ht="51">
      <c r="A4040" s="127">
        <v>212</v>
      </c>
      <c r="B4040" s="127"/>
      <c r="C4040" s="128" t="s">
        <v>762</v>
      </c>
      <c r="D4040" s="122">
        <v>42949</v>
      </c>
      <c r="E4040" s="123" t="s">
        <v>9495</v>
      </c>
      <c r="F4040" s="123" t="s">
        <v>3</v>
      </c>
      <c r="G4040" s="123">
        <v>1524787</v>
      </c>
      <c r="H4040" s="127"/>
      <c r="I4040" s="131" t="s">
        <v>9496</v>
      </c>
      <c r="J4040" s="127"/>
      <c r="K4040" s="127"/>
      <c r="L4040" s="127"/>
      <c r="M4040" s="127"/>
      <c r="N4040" s="133">
        <v>0</v>
      </c>
      <c r="O4040" s="133">
        <v>863</v>
      </c>
      <c r="P4040" s="127" t="s">
        <v>1369</v>
      </c>
    </row>
    <row r="4041" spans="1:16" ht="51">
      <c r="A4041" s="127">
        <v>212</v>
      </c>
      <c r="B4041" s="127"/>
      <c r="C4041" s="128" t="s">
        <v>762</v>
      </c>
      <c r="D4041" s="122">
        <v>42949</v>
      </c>
      <c r="E4041" s="123" t="s">
        <v>9497</v>
      </c>
      <c r="F4041" s="123" t="s">
        <v>3</v>
      </c>
      <c r="G4041" s="123">
        <v>1524794</v>
      </c>
      <c r="H4041" s="127"/>
      <c r="I4041" s="131" t="s">
        <v>9498</v>
      </c>
      <c r="J4041" s="127"/>
      <c r="K4041" s="127"/>
      <c r="L4041" s="127"/>
      <c r="M4041" s="127"/>
      <c r="N4041" s="133">
        <v>0</v>
      </c>
      <c r="O4041" s="133">
        <v>387</v>
      </c>
      <c r="P4041" s="127" t="s">
        <v>1369</v>
      </c>
    </row>
    <row r="4042" spans="1:16" ht="63.75">
      <c r="A4042" s="127">
        <v>234</v>
      </c>
      <c r="B4042" s="127"/>
      <c r="C4042" s="128" t="s">
        <v>124</v>
      </c>
      <c r="D4042" s="122">
        <v>42949</v>
      </c>
      <c r="E4042" s="123" t="s">
        <v>9499</v>
      </c>
      <c r="F4042" s="123" t="s">
        <v>3</v>
      </c>
      <c r="G4042" s="123">
        <v>1524803</v>
      </c>
      <c r="H4042" s="127"/>
      <c r="I4042" s="131" t="s">
        <v>9500</v>
      </c>
      <c r="J4042" s="127"/>
      <c r="K4042" s="127"/>
      <c r="L4042" s="127"/>
      <c r="M4042" s="127"/>
      <c r="N4042" s="133">
        <v>0</v>
      </c>
      <c r="O4042" s="133">
        <v>2500000</v>
      </c>
      <c r="P4042" s="127" t="s">
        <v>1369</v>
      </c>
    </row>
    <row r="4043" spans="1:16" ht="38.25">
      <c r="A4043" s="127">
        <v>15</v>
      </c>
      <c r="B4043" s="127"/>
      <c r="C4043" s="128" t="s">
        <v>692</v>
      </c>
      <c r="D4043" s="122">
        <v>42949</v>
      </c>
      <c r="E4043" s="123" t="s">
        <v>9501</v>
      </c>
      <c r="F4043" s="123" t="s">
        <v>3</v>
      </c>
      <c r="G4043" s="123">
        <v>1524862</v>
      </c>
      <c r="H4043" s="127"/>
      <c r="I4043" s="131" t="s">
        <v>9502</v>
      </c>
      <c r="J4043" s="127"/>
      <c r="K4043" s="127"/>
      <c r="L4043" s="127"/>
      <c r="M4043" s="127"/>
      <c r="N4043" s="133">
        <v>0</v>
      </c>
      <c r="O4043" s="133">
        <v>70</v>
      </c>
      <c r="P4043" s="127" t="s">
        <v>1369</v>
      </c>
    </row>
    <row r="4044" spans="1:16" ht="38.25">
      <c r="A4044" s="127">
        <v>15</v>
      </c>
      <c r="B4044" s="127"/>
      <c r="C4044" s="128" t="s">
        <v>692</v>
      </c>
      <c r="D4044" s="122">
        <v>42949</v>
      </c>
      <c r="E4044" s="123" t="s">
        <v>9503</v>
      </c>
      <c r="F4044" s="123" t="s">
        <v>3</v>
      </c>
      <c r="G4044" s="123">
        <v>1524868</v>
      </c>
      <c r="H4044" s="127"/>
      <c r="I4044" s="131" t="s">
        <v>9504</v>
      </c>
      <c r="J4044" s="127"/>
      <c r="K4044" s="127"/>
      <c r="L4044" s="127"/>
      <c r="M4044" s="127"/>
      <c r="N4044" s="133">
        <v>0</v>
      </c>
      <c r="O4044" s="133">
        <v>100</v>
      </c>
      <c r="P4044" s="127" t="s">
        <v>1369</v>
      </c>
    </row>
    <row r="4045" spans="1:16" ht="38.25">
      <c r="A4045" s="127">
        <v>15</v>
      </c>
      <c r="B4045" s="127"/>
      <c r="C4045" s="128" t="s">
        <v>692</v>
      </c>
      <c r="D4045" s="122">
        <v>42949</v>
      </c>
      <c r="E4045" s="123" t="s">
        <v>9505</v>
      </c>
      <c r="F4045" s="123" t="s">
        <v>3</v>
      </c>
      <c r="G4045" s="123">
        <v>1524869</v>
      </c>
      <c r="H4045" s="127"/>
      <c r="I4045" s="131" t="s">
        <v>9506</v>
      </c>
      <c r="J4045" s="127"/>
      <c r="K4045" s="127"/>
      <c r="L4045" s="127"/>
      <c r="M4045" s="127"/>
      <c r="N4045" s="133">
        <v>0</v>
      </c>
      <c r="O4045" s="133">
        <v>2640</v>
      </c>
      <c r="P4045" s="127" t="s">
        <v>1369</v>
      </c>
    </row>
    <row r="4046" spans="1:16" ht="38.25">
      <c r="A4046" s="127">
        <v>15</v>
      </c>
      <c r="B4046" s="127"/>
      <c r="C4046" s="128" t="s">
        <v>692</v>
      </c>
      <c r="D4046" s="122">
        <v>42949</v>
      </c>
      <c r="E4046" s="123" t="s">
        <v>9507</v>
      </c>
      <c r="F4046" s="123" t="s">
        <v>3</v>
      </c>
      <c r="G4046" s="123">
        <v>1524870</v>
      </c>
      <c r="H4046" s="127"/>
      <c r="I4046" s="131" t="s">
        <v>9508</v>
      </c>
      <c r="J4046" s="127"/>
      <c r="K4046" s="127"/>
      <c r="L4046" s="127"/>
      <c r="M4046" s="127"/>
      <c r="N4046" s="133">
        <v>0</v>
      </c>
      <c r="O4046" s="133">
        <v>30</v>
      </c>
      <c r="P4046" s="127" t="s">
        <v>1369</v>
      </c>
    </row>
    <row r="4047" spans="1:16" ht="51">
      <c r="A4047" s="127">
        <v>15</v>
      </c>
      <c r="B4047" s="127"/>
      <c r="C4047" s="128" t="s">
        <v>692</v>
      </c>
      <c r="D4047" s="122">
        <v>42949</v>
      </c>
      <c r="E4047" s="123" t="s">
        <v>9509</v>
      </c>
      <c r="F4047" s="123" t="s">
        <v>3</v>
      </c>
      <c r="G4047" s="123">
        <v>1524777</v>
      </c>
      <c r="H4047" s="127"/>
      <c r="I4047" s="131" t="s">
        <v>9510</v>
      </c>
      <c r="J4047" s="127"/>
      <c r="K4047" s="127"/>
      <c r="L4047" s="127"/>
      <c r="M4047" s="127"/>
      <c r="N4047" s="133">
        <v>0</v>
      </c>
      <c r="O4047" s="133">
        <v>28</v>
      </c>
      <c r="P4047" s="127" t="s">
        <v>1369</v>
      </c>
    </row>
    <row r="4048" spans="1:16" ht="38.25">
      <c r="A4048" s="127">
        <v>292</v>
      </c>
      <c r="B4048" s="127"/>
      <c r="C4048" s="128" t="s">
        <v>152</v>
      </c>
      <c r="D4048" s="122">
        <v>42949</v>
      </c>
      <c r="E4048" s="123" t="s">
        <v>9511</v>
      </c>
      <c r="F4048" s="123" t="s">
        <v>3</v>
      </c>
      <c r="G4048" s="123">
        <v>1524784</v>
      </c>
      <c r="H4048" s="127"/>
      <c r="I4048" s="131" t="s">
        <v>9512</v>
      </c>
      <c r="J4048" s="127"/>
      <c r="K4048" s="127"/>
      <c r="L4048" s="127"/>
      <c r="M4048" s="127"/>
      <c r="N4048" s="133">
        <v>0</v>
      </c>
      <c r="O4048" s="133">
        <v>7409.18</v>
      </c>
      <c r="P4048" s="127" t="s">
        <v>1369</v>
      </c>
    </row>
    <row r="4049" spans="1:16" ht="51">
      <c r="A4049" s="127" t="s">
        <v>620</v>
      </c>
      <c r="B4049" s="127"/>
      <c r="C4049" s="128" t="s">
        <v>714</v>
      </c>
      <c r="D4049" s="122">
        <v>42949</v>
      </c>
      <c r="E4049" s="123" t="s">
        <v>9513</v>
      </c>
      <c r="F4049" s="123" t="s">
        <v>3</v>
      </c>
      <c r="G4049" s="123">
        <v>1524834</v>
      </c>
      <c r="H4049" s="127"/>
      <c r="I4049" s="131" t="s">
        <v>9514</v>
      </c>
      <c r="J4049" s="127"/>
      <c r="K4049" s="127"/>
      <c r="L4049" s="127"/>
      <c r="M4049" s="127"/>
      <c r="N4049" s="133">
        <v>0</v>
      </c>
      <c r="O4049" s="133">
        <v>3984.84</v>
      </c>
      <c r="P4049" s="127" t="s">
        <v>1369</v>
      </c>
    </row>
    <row r="4050" spans="1:16" ht="51">
      <c r="A4050" s="127" t="s">
        <v>620</v>
      </c>
      <c r="B4050" s="127"/>
      <c r="C4050" s="128" t="s">
        <v>714</v>
      </c>
      <c r="D4050" s="122">
        <v>42949</v>
      </c>
      <c r="E4050" s="123" t="s">
        <v>9515</v>
      </c>
      <c r="F4050" s="123" t="s">
        <v>3</v>
      </c>
      <c r="G4050" s="123">
        <v>1524886</v>
      </c>
      <c r="H4050" s="127"/>
      <c r="I4050" s="131" t="s">
        <v>9516</v>
      </c>
      <c r="J4050" s="127"/>
      <c r="K4050" s="127"/>
      <c r="L4050" s="127"/>
      <c r="M4050" s="127"/>
      <c r="N4050" s="133">
        <v>0</v>
      </c>
      <c r="O4050" s="133">
        <v>40</v>
      </c>
      <c r="P4050" s="127" t="s">
        <v>1369</v>
      </c>
    </row>
    <row r="4051" spans="1:16" ht="51">
      <c r="A4051" s="127">
        <v>203</v>
      </c>
      <c r="B4051" s="127"/>
      <c r="C4051" s="128" t="s">
        <v>758</v>
      </c>
      <c r="D4051" s="122">
        <v>42949</v>
      </c>
      <c r="E4051" s="123" t="s">
        <v>9517</v>
      </c>
      <c r="F4051" s="123" t="s">
        <v>3</v>
      </c>
      <c r="G4051" s="123">
        <v>1524888</v>
      </c>
      <c r="H4051" s="127"/>
      <c r="I4051" s="131" t="s">
        <v>9518</v>
      </c>
      <c r="J4051" s="127"/>
      <c r="K4051" s="127"/>
      <c r="L4051" s="127"/>
      <c r="M4051" s="127"/>
      <c r="N4051" s="133">
        <v>0</v>
      </c>
      <c r="O4051" s="133">
        <v>40</v>
      </c>
      <c r="P4051" s="127" t="s">
        <v>1369</v>
      </c>
    </row>
    <row r="4052" spans="1:16" ht="38.25">
      <c r="A4052" s="127">
        <v>292</v>
      </c>
      <c r="B4052" s="127"/>
      <c r="C4052" s="128" t="s">
        <v>152</v>
      </c>
      <c r="D4052" s="122">
        <v>42949</v>
      </c>
      <c r="E4052" s="123" t="s">
        <v>9519</v>
      </c>
      <c r="F4052" s="123" t="s">
        <v>3</v>
      </c>
      <c r="G4052" s="123">
        <v>1524889</v>
      </c>
      <c r="H4052" s="127"/>
      <c r="I4052" s="131" t="s">
        <v>9520</v>
      </c>
      <c r="J4052" s="127"/>
      <c r="K4052" s="127"/>
      <c r="L4052" s="127"/>
      <c r="M4052" s="127"/>
      <c r="N4052" s="133">
        <v>0</v>
      </c>
      <c r="O4052" s="133">
        <v>116</v>
      </c>
      <c r="P4052" s="127" t="s">
        <v>1369</v>
      </c>
    </row>
    <row r="4053" spans="1:16" ht="51">
      <c r="A4053" s="127" t="s">
        <v>620</v>
      </c>
      <c r="B4053" s="127"/>
      <c r="C4053" s="128" t="s">
        <v>714</v>
      </c>
      <c r="D4053" s="122">
        <v>42949</v>
      </c>
      <c r="E4053" s="123" t="s">
        <v>9521</v>
      </c>
      <c r="F4053" s="123" t="s">
        <v>3</v>
      </c>
      <c r="G4053" s="123">
        <v>1524892</v>
      </c>
      <c r="H4053" s="127"/>
      <c r="I4053" s="131" t="s">
        <v>9522</v>
      </c>
      <c r="J4053" s="127"/>
      <c r="K4053" s="127"/>
      <c r="L4053" s="127"/>
      <c r="M4053" s="127"/>
      <c r="N4053" s="133">
        <v>0</v>
      </c>
      <c r="O4053" s="133">
        <v>1702</v>
      </c>
      <c r="P4053" s="127" t="s">
        <v>1369</v>
      </c>
    </row>
    <row r="4054" spans="1:16" ht="51">
      <c r="A4054" s="127">
        <v>20</v>
      </c>
      <c r="B4054" s="127"/>
      <c r="C4054" s="128" t="s">
        <v>694</v>
      </c>
      <c r="D4054" s="122">
        <v>42949</v>
      </c>
      <c r="E4054" s="123" t="s">
        <v>9523</v>
      </c>
      <c r="F4054" s="123" t="s">
        <v>3</v>
      </c>
      <c r="G4054" s="123">
        <v>1524918</v>
      </c>
      <c r="H4054" s="127"/>
      <c r="I4054" s="131" t="s">
        <v>9524</v>
      </c>
      <c r="J4054" s="127"/>
      <c r="K4054" s="127"/>
      <c r="L4054" s="127"/>
      <c r="M4054" s="127"/>
      <c r="N4054" s="133">
        <v>0</v>
      </c>
      <c r="O4054" s="133">
        <v>2242</v>
      </c>
      <c r="P4054" s="127" t="s">
        <v>1369</v>
      </c>
    </row>
    <row r="4055" spans="1:16" ht="38.25">
      <c r="A4055" s="127">
        <v>290</v>
      </c>
      <c r="B4055" s="127"/>
      <c r="C4055" s="128" t="s">
        <v>794</v>
      </c>
      <c r="D4055" s="122">
        <v>42949</v>
      </c>
      <c r="E4055" s="123" t="s">
        <v>9525</v>
      </c>
      <c r="F4055" s="123" t="s">
        <v>3</v>
      </c>
      <c r="G4055" s="123">
        <v>1524944</v>
      </c>
      <c r="H4055" s="127"/>
      <c r="I4055" s="131" t="s">
        <v>9526</v>
      </c>
      <c r="J4055" s="127"/>
      <c r="K4055" s="127"/>
      <c r="L4055" s="127"/>
      <c r="M4055" s="127"/>
      <c r="N4055" s="133">
        <v>0</v>
      </c>
      <c r="O4055" s="133">
        <v>371</v>
      </c>
      <c r="P4055" s="127" t="s">
        <v>1369</v>
      </c>
    </row>
    <row r="4056" spans="1:16" ht="51">
      <c r="A4056" s="127" t="s">
        <v>620</v>
      </c>
      <c r="B4056" s="127"/>
      <c r="C4056" s="128" t="s">
        <v>714</v>
      </c>
      <c r="D4056" s="122">
        <v>42949</v>
      </c>
      <c r="E4056" s="123" t="s">
        <v>9527</v>
      </c>
      <c r="F4056" s="123" t="s">
        <v>3</v>
      </c>
      <c r="G4056" s="123">
        <v>1525002</v>
      </c>
      <c r="H4056" s="127"/>
      <c r="I4056" s="131" t="s">
        <v>7608</v>
      </c>
      <c r="J4056" s="127"/>
      <c r="K4056" s="127"/>
      <c r="L4056" s="127"/>
      <c r="M4056" s="127"/>
      <c r="N4056" s="133">
        <v>0</v>
      </c>
      <c r="O4056" s="133">
        <v>4748.6000000000004</v>
      </c>
      <c r="P4056" s="127" t="s">
        <v>1369</v>
      </c>
    </row>
    <row r="4057" spans="1:16" ht="51">
      <c r="A4057" s="127" t="s">
        <v>620</v>
      </c>
      <c r="B4057" s="127"/>
      <c r="C4057" s="128" t="s">
        <v>714</v>
      </c>
      <c r="D4057" s="122">
        <v>42949</v>
      </c>
      <c r="E4057" s="123" t="s">
        <v>9528</v>
      </c>
      <c r="F4057" s="123" t="s">
        <v>3</v>
      </c>
      <c r="G4057" s="123">
        <v>1525011</v>
      </c>
      <c r="H4057" s="127"/>
      <c r="I4057" s="131" t="s">
        <v>9529</v>
      </c>
      <c r="J4057" s="127"/>
      <c r="K4057" s="127"/>
      <c r="L4057" s="127"/>
      <c r="M4057" s="127"/>
      <c r="N4057" s="133">
        <v>0</v>
      </c>
      <c r="O4057" s="133">
        <v>3658.1</v>
      </c>
      <c r="P4057" s="127" t="s">
        <v>1369</v>
      </c>
    </row>
    <row r="4058" spans="1:16" ht="51">
      <c r="A4058" s="127" t="s">
        <v>620</v>
      </c>
      <c r="B4058" s="127"/>
      <c r="C4058" s="128" t="s">
        <v>714</v>
      </c>
      <c r="D4058" s="122">
        <v>42949</v>
      </c>
      <c r="E4058" s="123" t="s">
        <v>9530</v>
      </c>
      <c r="F4058" s="123" t="s">
        <v>3</v>
      </c>
      <c r="G4058" s="123">
        <v>1525012</v>
      </c>
      <c r="H4058" s="127"/>
      <c r="I4058" s="131" t="s">
        <v>9531</v>
      </c>
      <c r="J4058" s="127"/>
      <c r="K4058" s="127"/>
      <c r="L4058" s="127"/>
      <c r="M4058" s="127"/>
      <c r="N4058" s="133">
        <v>0</v>
      </c>
      <c r="O4058" s="133">
        <v>3658.1</v>
      </c>
      <c r="P4058" s="127" t="s">
        <v>1369</v>
      </c>
    </row>
    <row r="4059" spans="1:16" ht="51">
      <c r="A4059" s="127" t="s">
        <v>620</v>
      </c>
      <c r="B4059" s="127"/>
      <c r="C4059" s="128" t="s">
        <v>714</v>
      </c>
      <c r="D4059" s="122">
        <v>42949</v>
      </c>
      <c r="E4059" s="123" t="s">
        <v>9532</v>
      </c>
      <c r="F4059" s="123" t="s">
        <v>3</v>
      </c>
      <c r="G4059" s="123">
        <v>1525013</v>
      </c>
      <c r="H4059" s="127"/>
      <c r="I4059" s="131" t="s">
        <v>9533</v>
      </c>
      <c r="J4059" s="127"/>
      <c r="K4059" s="127"/>
      <c r="L4059" s="127"/>
      <c r="M4059" s="127"/>
      <c r="N4059" s="133">
        <v>0</v>
      </c>
      <c r="O4059" s="133">
        <v>3658.1</v>
      </c>
      <c r="P4059" s="127" t="s">
        <v>1369</v>
      </c>
    </row>
    <row r="4060" spans="1:16" ht="51">
      <c r="A4060" s="127" t="s">
        <v>620</v>
      </c>
      <c r="B4060" s="127"/>
      <c r="C4060" s="128" t="s">
        <v>714</v>
      </c>
      <c r="D4060" s="122">
        <v>42949</v>
      </c>
      <c r="E4060" s="123" t="s">
        <v>9534</v>
      </c>
      <c r="F4060" s="123" t="s">
        <v>3</v>
      </c>
      <c r="G4060" s="123">
        <v>1525015</v>
      </c>
      <c r="H4060" s="127"/>
      <c r="I4060" s="131" t="s">
        <v>9535</v>
      </c>
      <c r="J4060" s="127"/>
      <c r="K4060" s="127"/>
      <c r="L4060" s="127"/>
      <c r="M4060" s="127"/>
      <c r="N4060" s="133">
        <v>0</v>
      </c>
      <c r="O4060" s="133">
        <v>3658.1</v>
      </c>
      <c r="P4060" s="127" t="s">
        <v>1369</v>
      </c>
    </row>
    <row r="4061" spans="1:16" ht="51">
      <c r="A4061" s="127" t="s">
        <v>620</v>
      </c>
      <c r="B4061" s="127"/>
      <c r="C4061" s="128" t="s">
        <v>714</v>
      </c>
      <c r="D4061" s="122">
        <v>42949</v>
      </c>
      <c r="E4061" s="123" t="s">
        <v>9536</v>
      </c>
      <c r="F4061" s="123" t="s">
        <v>3</v>
      </c>
      <c r="G4061" s="123">
        <v>1525016</v>
      </c>
      <c r="H4061" s="127"/>
      <c r="I4061" s="131" t="s">
        <v>9537</v>
      </c>
      <c r="J4061" s="127"/>
      <c r="K4061" s="127"/>
      <c r="L4061" s="127"/>
      <c r="M4061" s="127"/>
      <c r="N4061" s="133">
        <v>0</v>
      </c>
      <c r="O4061" s="133">
        <v>3658.1</v>
      </c>
      <c r="P4061" s="127" t="s">
        <v>1369</v>
      </c>
    </row>
    <row r="4062" spans="1:16" ht="51">
      <c r="A4062" s="127" t="s">
        <v>620</v>
      </c>
      <c r="B4062" s="127"/>
      <c r="C4062" s="128" t="s">
        <v>714</v>
      </c>
      <c r="D4062" s="122">
        <v>42950</v>
      </c>
      <c r="E4062" s="123" t="s">
        <v>9538</v>
      </c>
      <c r="F4062" s="123" t="s">
        <v>3</v>
      </c>
      <c r="G4062" s="123">
        <v>1525162</v>
      </c>
      <c r="H4062" s="127"/>
      <c r="I4062" s="131" t="s">
        <v>9539</v>
      </c>
      <c r="J4062" s="127"/>
      <c r="K4062" s="127"/>
      <c r="L4062" s="127"/>
      <c r="M4062" s="127"/>
      <c r="N4062" s="133">
        <v>0</v>
      </c>
      <c r="O4062" s="133">
        <v>11810.9</v>
      </c>
      <c r="P4062" s="127" t="s">
        <v>1369</v>
      </c>
    </row>
    <row r="4063" spans="1:16" ht="63.75">
      <c r="A4063" s="127">
        <v>680</v>
      </c>
      <c r="B4063" s="127"/>
      <c r="C4063" s="128" t="s">
        <v>867</v>
      </c>
      <c r="D4063" s="122">
        <v>42950</v>
      </c>
      <c r="E4063" s="123" t="s">
        <v>9540</v>
      </c>
      <c r="F4063" s="123" t="s">
        <v>3</v>
      </c>
      <c r="G4063" s="123">
        <v>1525185</v>
      </c>
      <c r="H4063" s="127"/>
      <c r="I4063" s="131" t="s">
        <v>9541</v>
      </c>
      <c r="J4063" s="127"/>
      <c r="K4063" s="127"/>
      <c r="L4063" s="127"/>
      <c r="M4063" s="127"/>
      <c r="N4063" s="133">
        <v>0</v>
      </c>
      <c r="O4063" s="133">
        <v>2639.83</v>
      </c>
      <c r="P4063" s="127" t="s">
        <v>1369</v>
      </c>
    </row>
    <row r="4064" spans="1:16" ht="63.75">
      <c r="A4064" s="127">
        <v>680</v>
      </c>
      <c r="B4064" s="127"/>
      <c r="C4064" s="128" t="s">
        <v>867</v>
      </c>
      <c r="D4064" s="122">
        <v>42950</v>
      </c>
      <c r="E4064" s="123" t="s">
        <v>9542</v>
      </c>
      <c r="F4064" s="123" t="s">
        <v>3</v>
      </c>
      <c r="G4064" s="123">
        <v>1525188</v>
      </c>
      <c r="H4064" s="127"/>
      <c r="I4064" s="131" t="s">
        <v>9543</v>
      </c>
      <c r="J4064" s="127"/>
      <c r="K4064" s="127"/>
      <c r="L4064" s="127"/>
      <c r="M4064" s="127"/>
      <c r="N4064" s="133">
        <v>0</v>
      </c>
      <c r="O4064" s="133">
        <v>167.01</v>
      </c>
      <c r="P4064" s="127" t="s">
        <v>1369</v>
      </c>
    </row>
    <row r="4065" spans="1:16" ht="51">
      <c r="A4065" s="127">
        <v>16</v>
      </c>
      <c r="B4065" s="127"/>
      <c r="C4065" s="128" t="s">
        <v>693</v>
      </c>
      <c r="D4065" s="122">
        <v>42950</v>
      </c>
      <c r="E4065" s="123" t="s">
        <v>9544</v>
      </c>
      <c r="F4065" s="123" t="s">
        <v>3</v>
      </c>
      <c r="G4065" s="123">
        <v>1525196</v>
      </c>
      <c r="H4065" s="127"/>
      <c r="I4065" s="131" t="s">
        <v>9545</v>
      </c>
      <c r="J4065" s="127"/>
      <c r="K4065" s="127"/>
      <c r="L4065" s="127"/>
      <c r="M4065" s="127"/>
      <c r="N4065" s="133">
        <v>0</v>
      </c>
      <c r="O4065" s="133">
        <v>865</v>
      </c>
      <c r="P4065" s="127" t="s">
        <v>1369</v>
      </c>
    </row>
    <row r="4066" spans="1:16" ht="51">
      <c r="A4066" s="127">
        <v>35</v>
      </c>
      <c r="B4066" s="127"/>
      <c r="C4066" s="128" t="s">
        <v>697</v>
      </c>
      <c r="D4066" s="122">
        <v>42950</v>
      </c>
      <c r="E4066" s="123" t="s">
        <v>9546</v>
      </c>
      <c r="F4066" s="123" t="s">
        <v>3</v>
      </c>
      <c r="G4066" s="123">
        <v>1525212</v>
      </c>
      <c r="H4066" s="127"/>
      <c r="I4066" s="131" t="s">
        <v>9547</v>
      </c>
      <c r="J4066" s="127"/>
      <c r="K4066" s="127"/>
      <c r="L4066" s="127"/>
      <c r="M4066" s="127"/>
      <c r="N4066" s="133">
        <v>0</v>
      </c>
      <c r="O4066" s="133">
        <v>64</v>
      </c>
      <c r="P4066" s="127" t="s">
        <v>1369</v>
      </c>
    </row>
    <row r="4067" spans="1:16" ht="51">
      <c r="A4067" s="127">
        <v>292</v>
      </c>
      <c r="B4067" s="127"/>
      <c r="C4067" s="128" t="s">
        <v>152</v>
      </c>
      <c r="D4067" s="122">
        <v>42950</v>
      </c>
      <c r="E4067" s="123" t="s">
        <v>9548</v>
      </c>
      <c r="F4067" s="123" t="s">
        <v>3</v>
      </c>
      <c r="G4067" s="123">
        <v>1525236</v>
      </c>
      <c r="H4067" s="127"/>
      <c r="I4067" s="131" t="s">
        <v>9549</v>
      </c>
      <c r="J4067" s="127"/>
      <c r="K4067" s="127"/>
      <c r="L4067" s="127"/>
      <c r="M4067" s="127"/>
      <c r="N4067" s="133">
        <v>0</v>
      </c>
      <c r="O4067" s="133">
        <v>735</v>
      </c>
      <c r="P4067" s="127" t="s">
        <v>1369</v>
      </c>
    </row>
    <row r="4068" spans="1:16" ht="51">
      <c r="A4068" s="127">
        <v>292</v>
      </c>
      <c r="B4068" s="127"/>
      <c r="C4068" s="128" t="s">
        <v>152</v>
      </c>
      <c r="D4068" s="122">
        <v>42950</v>
      </c>
      <c r="E4068" s="123" t="s">
        <v>9550</v>
      </c>
      <c r="F4068" s="123" t="s">
        <v>3</v>
      </c>
      <c r="G4068" s="123">
        <v>1525237</v>
      </c>
      <c r="H4068" s="127"/>
      <c r="I4068" s="131" t="s">
        <v>9551</v>
      </c>
      <c r="J4068" s="127"/>
      <c r="K4068" s="127"/>
      <c r="L4068" s="127"/>
      <c r="M4068" s="127"/>
      <c r="N4068" s="133">
        <v>0</v>
      </c>
      <c r="O4068" s="133">
        <v>324</v>
      </c>
      <c r="P4068" s="127" t="s">
        <v>1369</v>
      </c>
    </row>
    <row r="4069" spans="1:16" ht="51">
      <c r="A4069" s="127">
        <v>292</v>
      </c>
      <c r="B4069" s="127"/>
      <c r="C4069" s="128" t="s">
        <v>152</v>
      </c>
      <c r="D4069" s="122">
        <v>42950</v>
      </c>
      <c r="E4069" s="123" t="s">
        <v>9552</v>
      </c>
      <c r="F4069" s="123" t="s">
        <v>3</v>
      </c>
      <c r="G4069" s="123">
        <v>1525239</v>
      </c>
      <c r="H4069" s="127"/>
      <c r="I4069" s="131" t="s">
        <v>9553</v>
      </c>
      <c r="J4069" s="127"/>
      <c r="K4069" s="127"/>
      <c r="L4069" s="127"/>
      <c r="M4069" s="127"/>
      <c r="N4069" s="133">
        <v>0</v>
      </c>
      <c r="O4069" s="133">
        <v>1190</v>
      </c>
      <c r="P4069" s="127" t="s">
        <v>1369</v>
      </c>
    </row>
    <row r="4070" spans="1:16" ht="51">
      <c r="A4070" s="127">
        <v>292</v>
      </c>
      <c r="B4070" s="127"/>
      <c r="C4070" s="128" t="s">
        <v>152</v>
      </c>
      <c r="D4070" s="122">
        <v>42950</v>
      </c>
      <c r="E4070" s="123" t="s">
        <v>9554</v>
      </c>
      <c r="F4070" s="123" t="s">
        <v>3</v>
      </c>
      <c r="G4070" s="123">
        <v>1525240</v>
      </c>
      <c r="H4070" s="127"/>
      <c r="I4070" s="131" t="s">
        <v>9555</v>
      </c>
      <c r="J4070" s="127"/>
      <c r="K4070" s="127"/>
      <c r="L4070" s="127"/>
      <c r="M4070" s="127"/>
      <c r="N4070" s="133">
        <v>0</v>
      </c>
      <c r="O4070" s="133">
        <v>674</v>
      </c>
      <c r="P4070" s="127" t="s">
        <v>1369</v>
      </c>
    </row>
    <row r="4071" spans="1:16" ht="51">
      <c r="A4071" s="127" t="s">
        <v>627</v>
      </c>
      <c r="B4071" s="127"/>
      <c r="C4071" s="128" t="s">
        <v>1235</v>
      </c>
      <c r="D4071" s="122">
        <v>42950</v>
      </c>
      <c r="E4071" s="123" t="s">
        <v>9556</v>
      </c>
      <c r="F4071" s="123" t="s">
        <v>3</v>
      </c>
      <c r="G4071" s="123">
        <v>1525255</v>
      </c>
      <c r="H4071" s="127"/>
      <c r="I4071" s="131" t="s">
        <v>9557</v>
      </c>
      <c r="J4071" s="127"/>
      <c r="K4071" s="127"/>
      <c r="L4071" s="127"/>
      <c r="M4071" s="127"/>
      <c r="N4071" s="133">
        <v>0</v>
      </c>
      <c r="O4071" s="133">
        <v>20242.73</v>
      </c>
      <c r="P4071" s="127" t="s">
        <v>1369</v>
      </c>
    </row>
    <row r="4072" spans="1:16" ht="51">
      <c r="A4072" s="127">
        <v>20</v>
      </c>
      <c r="B4072" s="127"/>
      <c r="C4072" s="128" t="s">
        <v>694</v>
      </c>
      <c r="D4072" s="122">
        <v>42950</v>
      </c>
      <c r="E4072" s="123" t="s">
        <v>9558</v>
      </c>
      <c r="F4072" s="123" t="s">
        <v>3</v>
      </c>
      <c r="G4072" s="123">
        <v>1525257</v>
      </c>
      <c r="H4072" s="127"/>
      <c r="I4072" s="131" t="s">
        <v>9559</v>
      </c>
      <c r="J4072" s="127"/>
      <c r="K4072" s="127"/>
      <c r="L4072" s="127"/>
      <c r="M4072" s="127"/>
      <c r="N4072" s="133">
        <v>0</v>
      </c>
      <c r="O4072" s="133">
        <v>633711.46</v>
      </c>
      <c r="P4072" s="127" t="s">
        <v>1369</v>
      </c>
    </row>
    <row r="4073" spans="1:16" ht="51">
      <c r="A4073" s="127">
        <v>132</v>
      </c>
      <c r="B4073" s="127"/>
      <c r="C4073" s="128" t="s">
        <v>729</v>
      </c>
      <c r="D4073" s="122">
        <v>42950</v>
      </c>
      <c r="E4073" s="123" t="s">
        <v>9560</v>
      </c>
      <c r="F4073" s="123" t="s">
        <v>3</v>
      </c>
      <c r="G4073" s="123">
        <v>1525138</v>
      </c>
      <c r="H4073" s="127"/>
      <c r="I4073" s="131" t="s">
        <v>9561</v>
      </c>
      <c r="J4073" s="127"/>
      <c r="K4073" s="127"/>
      <c r="L4073" s="127"/>
      <c r="M4073" s="127"/>
      <c r="N4073" s="133">
        <v>0</v>
      </c>
      <c r="O4073" s="133">
        <v>54.65</v>
      </c>
      <c r="P4073" s="127" t="s">
        <v>1369</v>
      </c>
    </row>
    <row r="4074" spans="1:16" ht="51">
      <c r="A4074" s="127" t="s">
        <v>620</v>
      </c>
      <c r="B4074" s="127"/>
      <c r="C4074" s="128" t="s">
        <v>714</v>
      </c>
      <c r="D4074" s="122">
        <v>42950</v>
      </c>
      <c r="E4074" s="123" t="s">
        <v>9562</v>
      </c>
      <c r="F4074" s="123" t="s">
        <v>3</v>
      </c>
      <c r="G4074" s="123">
        <v>1525141</v>
      </c>
      <c r="H4074" s="127"/>
      <c r="I4074" s="131" t="s">
        <v>6097</v>
      </c>
      <c r="J4074" s="127"/>
      <c r="K4074" s="127"/>
      <c r="L4074" s="127"/>
      <c r="M4074" s="127"/>
      <c r="N4074" s="133">
        <v>0</v>
      </c>
      <c r="O4074" s="133">
        <v>609.73</v>
      </c>
      <c r="P4074" s="127" t="s">
        <v>1369</v>
      </c>
    </row>
    <row r="4075" spans="1:16" ht="51">
      <c r="A4075" s="127" t="s">
        <v>620</v>
      </c>
      <c r="B4075" s="127"/>
      <c r="C4075" s="128" t="s">
        <v>714</v>
      </c>
      <c r="D4075" s="122">
        <v>42950</v>
      </c>
      <c r="E4075" s="123" t="s">
        <v>9563</v>
      </c>
      <c r="F4075" s="123" t="s">
        <v>3</v>
      </c>
      <c r="G4075" s="123">
        <v>1525153</v>
      </c>
      <c r="H4075" s="127"/>
      <c r="I4075" s="131" t="s">
        <v>9564</v>
      </c>
      <c r="J4075" s="127"/>
      <c r="K4075" s="127"/>
      <c r="L4075" s="127"/>
      <c r="M4075" s="127"/>
      <c r="N4075" s="133">
        <v>0</v>
      </c>
      <c r="O4075" s="133">
        <v>150</v>
      </c>
      <c r="P4075" s="127" t="s">
        <v>1369</v>
      </c>
    </row>
    <row r="4076" spans="1:16" ht="51">
      <c r="A4076" s="127" t="s">
        <v>620</v>
      </c>
      <c r="B4076" s="127"/>
      <c r="C4076" s="128" t="s">
        <v>714</v>
      </c>
      <c r="D4076" s="122">
        <v>42950</v>
      </c>
      <c r="E4076" s="123" t="s">
        <v>9565</v>
      </c>
      <c r="F4076" s="123" t="s">
        <v>3</v>
      </c>
      <c r="G4076" s="123">
        <v>1525157</v>
      </c>
      <c r="H4076" s="127"/>
      <c r="I4076" s="131" t="s">
        <v>9566</v>
      </c>
      <c r="J4076" s="127"/>
      <c r="K4076" s="127"/>
      <c r="L4076" s="127"/>
      <c r="M4076" s="127"/>
      <c r="N4076" s="133">
        <v>0</v>
      </c>
      <c r="O4076" s="133">
        <v>1083.18</v>
      </c>
      <c r="P4076" s="127" t="s">
        <v>1369</v>
      </c>
    </row>
    <row r="4077" spans="1:16" ht="38.25">
      <c r="A4077" s="127">
        <v>35</v>
      </c>
      <c r="B4077" s="127"/>
      <c r="C4077" s="128" t="s">
        <v>697</v>
      </c>
      <c r="D4077" s="122">
        <v>42950</v>
      </c>
      <c r="E4077" s="123" t="s">
        <v>9567</v>
      </c>
      <c r="F4077" s="123" t="s">
        <v>3</v>
      </c>
      <c r="G4077" s="123">
        <v>1525198</v>
      </c>
      <c r="H4077" s="127"/>
      <c r="I4077" s="131" t="s">
        <v>2651</v>
      </c>
      <c r="J4077" s="127"/>
      <c r="K4077" s="127"/>
      <c r="L4077" s="127"/>
      <c r="M4077" s="127"/>
      <c r="N4077" s="133">
        <v>0</v>
      </c>
      <c r="O4077" s="133">
        <v>1278</v>
      </c>
      <c r="P4077" s="127" t="s">
        <v>1369</v>
      </c>
    </row>
    <row r="4078" spans="1:16" ht="51">
      <c r="A4078" s="127" t="s">
        <v>620</v>
      </c>
      <c r="B4078" s="127"/>
      <c r="C4078" s="128" t="s">
        <v>714</v>
      </c>
      <c r="D4078" s="122">
        <v>42950</v>
      </c>
      <c r="E4078" s="123" t="s">
        <v>9568</v>
      </c>
      <c r="F4078" s="123" t="s">
        <v>3</v>
      </c>
      <c r="G4078" s="123">
        <v>1525199</v>
      </c>
      <c r="H4078" s="127"/>
      <c r="I4078" s="131" t="s">
        <v>9569</v>
      </c>
      <c r="J4078" s="127"/>
      <c r="K4078" s="127"/>
      <c r="L4078" s="127"/>
      <c r="M4078" s="127"/>
      <c r="N4078" s="133">
        <v>0</v>
      </c>
      <c r="O4078" s="133">
        <v>800</v>
      </c>
      <c r="P4078" s="127" t="s">
        <v>1369</v>
      </c>
    </row>
    <row r="4079" spans="1:16" ht="51">
      <c r="A4079" s="127" t="s">
        <v>620</v>
      </c>
      <c r="B4079" s="127"/>
      <c r="C4079" s="128" t="s">
        <v>714</v>
      </c>
      <c r="D4079" s="122">
        <v>42950</v>
      </c>
      <c r="E4079" s="123" t="s">
        <v>9570</v>
      </c>
      <c r="F4079" s="123" t="s">
        <v>3</v>
      </c>
      <c r="G4079" s="123">
        <v>1525230</v>
      </c>
      <c r="H4079" s="127"/>
      <c r="I4079" s="131" t="s">
        <v>9571</v>
      </c>
      <c r="J4079" s="127"/>
      <c r="K4079" s="127"/>
      <c r="L4079" s="127"/>
      <c r="M4079" s="127"/>
      <c r="N4079" s="133">
        <v>0</v>
      </c>
      <c r="O4079" s="133">
        <v>1721.46</v>
      </c>
      <c r="P4079" s="127" t="s">
        <v>1369</v>
      </c>
    </row>
    <row r="4080" spans="1:16" ht="38.25">
      <c r="A4080" s="127">
        <v>130</v>
      </c>
      <c r="B4080" s="127"/>
      <c r="C4080" s="128" t="s">
        <v>728</v>
      </c>
      <c r="D4080" s="122">
        <v>42950</v>
      </c>
      <c r="E4080" s="123" t="s">
        <v>9572</v>
      </c>
      <c r="F4080" s="123" t="s">
        <v>3</v>
      </c>
      <c r="G4080" s="123">
        <v>1525256</v>
      </c>
      <c r="H4080" s="127"/>
      <c r="I4080" s="131" t="s">
        <v>9573</v>
      </c>
      <c r="J4080" s="127"/>
      <c r="K4080" s="127"/>
      <c r="L4080" s="127"/>
      <c r="M4080" s="127"/>
      <c r="N4080" s="133">
        <v>0</v>
      </c>
      <c r="O4080" s="133">
        <v>34</v>
      </c>
      <c r="P4080" s="127" t="s">
        <v>1369</v>
      </c>
    </row>
    <row r="4081" spans="1:16" ht="51">
      <c r="A4081" s="127" t="s">
        <v>620</v>
      </c>
      <c r="B4081" s="127"/>
      <c r="C4081" s="128" t="s">
        <v>714</v>
      </c>
      <c r="D4081" s="122">
        <v>42950</v>
      </c>
      <c r="E4081" s="123" t="s">
        <v>9574</v>
      </c>
      <c r="F4081" s="123" t="s">
        <v>3</v>
      </c>
      <c r="G4081" s="123">
        <v>1525265</v>
      </c>
      <c r="H4081" s="127"/>
      <c r="I4081" s="131" t="s">
        <v>9575</v>
      </c>
      <c r="J4081" s="127"/>
      <c r="K4081" s="127"/>
      <c r="L4081" s="127"/>
      <c r="M4081" s="127"/>
      <c r="N4081" s="133">
        <v>0</v>
      </c>
      <c r="O4081" s="133">
        <v>310</v>
      </c>
      <c r="P4081" s="127" t="s">
        <v>1369</v>
      </c>
    </row>
    <row r="4082" spans="1:16" ht="38.25">
      <c r="A4082" s="127">
        <v>130</v>
      </c>
      <c r="B4082" s="127"/>
      <c r="C4082" s="128" t="s">
        <v>728</v>
      </c>
      <c r="D4082" s="122">
        <v>42950</v>
      </c>
      <c r="E4082" s="123" t="s">
        <v>9576</v>
      </c>
      <c r="F4082" s="123" t="s">
        <v>3</v>
      </c>
      <c r="G4082" s="123">
        <v>1525274</v>
      </c>
      <c r="H4082" s="127"/>
      <c r="I4082" s="131" t="s">
        <v>9577</v>
      </c>
      <c r="J4082" s="127"/>
      <c r="K4082" s="127"/>
      <c r="L4082" s="127"/>
      <c r="M4082" s="127"/>
      <c r="N4082" s="133">
        <v>0</v>
      </c>
      <c r="O4082" s="133">
        <v>742</v>
      </c>
      <c r="P4082" s="127" t="s">
        <v>1369</v>
      </c>
    </row>
    <row r="4083" spans="1:16" ht="38.25">
      <c r="A4083" s="127">
        <v>130</v>
      </c>
      <c r="B4083" s="127"/>
      <c r="C4083" s="128" t="s">
        <v>728</v>
      </c>
      <c r="D4083" s="122">
        <v>42950</v>
      </c>
      <c r="E4083" s="123" t="s">
        <v>9578</v>
      </c>
      <c r="F4083" s="123" t="s">
        <v>3</v>
      </c>
      <c r="G4083" s="123">
        <v>1525275</v>
      </c>
      <c r="H4083" s="127"/>
      <c r="I4083" s="131" t="s">
        <v>9579</v>
      </c>
      <c r="J4083" s="127"/>
      <c r="K4083" s="127"/>
      <c r="L4083" s="127"/>
      <c r="M4083" s="127"/>
      <c r="N4083" s="133">
        <v>0</v>
      </c>
      <c r="O4083" s="133">
        <v>200</v>
      </c>
      <c r="P4083" s="127" t="s">
        <v>1369</v>
      </c>
    </row>
    <row r="4084" spans="1:16" ht="38.25">
      <c r="A4084" s="127">
        <v>130</v>
      </c>
      <c r="B4084" s="127"/>
      <c r="C4084" s="128" t="s">
        <v>728</v>
      </c>
      <c r="D4084" s="122">
        <v>42950</v>
      </c>
      <c r="E4084" s="123" t="s">
        <v>9580</v>
      </c>
      <c r="F4084" s="123" t="s">
        <v>3</v>
      </c>
      <c r="G4084" s="123">
        <v>1525276</v>
      </c>
      <c r="H4084" s="127"/>
      <c r="I4084" s="131" t="s">
        <v>8113</v>
      </c>
      <c r="J4084" s="127"/>
      <c r="K4084" s="127"/>
      <c r="L4084" s="127"/>
      <c r="M4084" s="127"/>
      <c r="N4084" s="133">
        <v>0</v>
      </c>
      <c r="O4084" s="133">
        <v>16</v>
      </c>
      <c r="P4084" s="127" t="s">
        <v>1369</v>
      </c>
    </row>
    <row r="4085" spans="1:16" ht="51">
      <c r="A4085" s="127" t="s">
        <v>620</v>
      </c>
      <c r="B4085" s="127"/>
      <c r="C4085" s="128" t="s">
        <v>714</v>
      </c>
      <c r="D4085" s="122">
        <v>42950</v>
      </c>
      <c r="E4085" s="123" t="s">
        <v>9581</v>
      </c>
      <c r="F4085" s="123" t="s">
        <v>3</v>
      </c>
      <c r="G4085" s="123">
        <v>1525319</v>
      </c>
      <c r="H4085" s="127"/>
      <c r="I4085" s="131" t="s">
        <v>3583</v>
      </c>
      <c r="J4085" s="127"/>
      <c r="K4085" s="127"/>
      <c r="L4085" s="127"/>
      <c r="M4085" s="127"/>
      <c r="N4085" s="133">
        <v>0</v>
      </c>
      <c r="O4085" s="133">
        <v>500</v>
      </c>
      <c r="P4085" s="127" t="s">
        <v>1369</v>
      </c>
    </row>
    <row r="4086" spans="1:16" ht="38.25">
      <c r="A4086" s="127">
        <v>46</v>
      </c>
      <c r="B4086" s="127"/>
      <c r="C4086" s="128" t="s">
        <v>699</v>
      </c>
      <c r="D4086" s="122">
        <v>42950</v>
      </c>
      <c r="E4086" s="123" t="s">
        <v>9582</v>
      </c>
      <c r="F4086" s="123" t="s">
        <v>3</v>
      </c>
      <c r="G4086" s="123">
        <v>1525323</v>
      </c>
      <c r="H4086" s="127"/>
      <c r="I4086" s="131" t="s">
        <v>9583</v>
      </c>
      <c r="J4086" s="127"/>
      <c r="K4086" s="127"/>
      <c r="L4086" s="127"/>
      <c r="M4086" s="127"/>
      <c r="N4086" s="133">
        <v>0</v>
      </c>
      <c r="O4086" s="133">
        <v>742</v>
      </c>
      <c r="P4086" s="127" t="s">
        <v>1369</v>
      </c>
    </row>
    <row r="4087" spans="1:16" ht="51">
      <c r="A4087" s="127" t="s">
        <v>620</v>
      </c>
      <c r="B4087" s="127"/>
      <c r="C4087" s="128" t="s">
        <v>714</v>
      </c>
      <c r="D4087" s="122">
        <v>42950</v>
      </c>
      <c r="E4087" s="123" t="s">
        <v>9584</v>
      </c>
      <c r="F4087" s="123" t="s">
        <v>3</v>
      </c>
      <c r="G4087" s="123">
        <v>1525337</v>
      </c>
      <c r="H4087" s="127"/>
      <c r="I4087" s="131" t="s">
        <v>9585</v>
      </c>
      <c r="J4087" s="127"/>
      <c r="K4087" s="127"/>
      <c r="L4087" s="127"/>
      <c r="M4087" s="127"/>
      <c r="N4087" s="133">
        <v>0</v>
      </c>
      <c r="O4087" s="133">
        <v>16.03</v>
      </c>
      <c r="P4087" s="127" t="s">
        <v>1369</v>
      </c>
    </row>
    <row r="4088" spans="1:16" ht="51">
      <c r="A4088" s="127" t="s">
        <v>620</v>
      </c>
      <c r="B4088" s="127"/>
      <c r="C4088" s="128" t="s">
        <v>714</v>
      </c>
      <c r="D4088" s="122">
        <v>42950</v>
      </c>
      <c r="E4088" s="123" t="s">
        <v>9586</v>
      </c>
      <c r="F4088" s="123" t="s">
        <v>3</v>
      </c>
      <c r="G4088" s="123">
        <v>1525338</v>
      </c>
      <c r="H4088" s="127"/>
      <c r="I4088" s="131" t="s">
        <v>9587</v>
      </c>
      <c r="J4088" s="127"/>
      <c r="K4088" s="127"/>
      <c r="L4088" s="127"/>
      <c r="M4088" s="127"/>
      <c r="N4088" s="133">
        <v>0</v>
      </c>
      <c r="O4088" s="133">
        <v>20.150000000000002</v>
      </c>
      <c r="P4088" s="127" t="s">
        <v>1369</v>
      </c>
    </row>
    <row r="4089" spans="1:16" ht="51">
      <c r="A4089" s="127" t="s">
        <v>620</v>
      </c>
      <c r="B4089" s="127"/>
      <c r="C4089" s="128" t="s">
        <v>714</v>
      </c>
      <c r="D4089" s="122">
        <v>42950</v>
      </c>
      <c r="E4089" s="123" t="s">
        <v>9588</v>
      </c>
      <c r="F4089" s="123" t="s">
        <v>3</v>
      </c>
      <c r="G4089" s="123">
        <v>1525339</v>
      </c>
      <c r="H4089" s="127"/>
      <c r="I4089" s="131" t="s">
        <v>9589</v>
      </c>
      <c r="J4089" s="127"/>
      <c r="K4089" s="127"/>
      <c r="L4089" s="127"/>
      <c r="M4089" s="127"/>
      <c r="N4089" s="133">
        <v>0</v>
      </c>
      <c r="O4089" s="133">
        <v>38.07</v>
      </c>
      <c r="P4089" s="127" t="s">
        <v>1369</v>
      </c>
    </row>
    <row r="4090" spans="1:16" ht="51">
      <c r="A4090" s="127" t="s">
        <v>620</v>
      </c>
      <c r="B4090" s="127"/>
      <c r="C4090" s="128" t="s">
        <v>714</v>
      </c>
      <c r="D4090" s="122">
        <v>42950</v>
      </c>
      <c r="E4090" s="123" t="s">
        <v>9590</v>
      </c>
      <c r="F4090" s="123" t="s">
        <v>3</v>
      </c>
      <c r="G4090" s="123">
        <v>1525340</v>
      </c>
      <c r="H4090" s="127"/>
      <c r="I4090" s="131" t="s">
        <v>9591</v>
      </c>
      <c r="J4090" s="127"/>
      <c r="K4090" s="127"/>
      <c r="L4090" s="127"/>
      <c r="M4090" s="127"/>
      <c r="N4090" s="133">
        <v>0</v>
      </c>
      <c r="O4090" s="133">
        <v>17.38</v>
      </c>
      <c r="P4090" s="127" t="s">
        <v>1369</v>
      </c>
    </row>
    <row r="4091" spans="1:16" ht="51">
      <c r="A4091" s="127">
        <v>46</v>
      </c>
      <c r="B4091" s="127"/>
      <c r="C4091" s="128" t="s">
        <v>699</v>
      </c>
      <c r="D4091" s="122">
        <v>42950</v>
      </c>
      <c r="E4091" s="123" t="s">
        <v>9592</v>
      </c>
      <c r="F4091" s="123" t="s">
        <v>3</v>
      </c>
      <c r="G4091" s="123">
        <v>1525341</v>
      </c>
      <c r="H4091" s="127"/>
      <c r="I4091" s="131" t="s">
        <v>9593</v>
      </c>
      <c r="J4091" s="127"/>
      <c r="K4091" s="127"/>
      <c r="L4091" s="127"/>
      <c r="M4091" s="127"/>
      <c r="N4091" s="133">
        <v>0</v>
      </c>
      <c r="O4091" s="133">
        <v>391</v>
      </c>
      <c r="P4091" s="127" t="s">
        <v>1369</v>
      </c>
    </row>
    <row r="4092" spans="1:16" ht="51">
      <c r="A4092" s="127" t="s">
        <v>620</v>
      </c>
      <c r="B4092" s="127"/>
      <c r="C4092" s="128" t="s">
        <v>714</v>
      </c>
      <c r="D4092" s="122">
        <v>42950</v>
      </c>
      <c r="E4092" s="123" t="s">
        <v>9594</v>
      </c>
      <c r="F4092" s="123" t="s">
        <v>3</v>
      </c>
      <c r="G4092" s="123">
        <v>1525342</v>
      </c>
      <c r="H4092" s="127"/>
      <c r="I4092" s="131" t="s">
        <v>9595</v>
      </c>
      <c r="J4092" s="127"/>
      <c r="K4092" s="127"/>
      <c r="L4092" s="127"/>
      <c r="M4092" s="127"/>
      <c r="N4092" s="133">
        <v>0</v>
      </c>
      <c r="O4092" s="133">
        <v>39.950000000000003</v>
      </c>
      <c r="P4092" s="127" t="s">
        <v>1369</v>
      </c>
    </row>
    <row r="4093" spans="1:16" ht="51">
      <c r="A4093" s="127" t="s">
        <v>620</v>
      </c>
      <c r="B4093" s="127"/>
      <c r="C4093" s="128" t="s">
        <v>714</v>
      </c>
      <c r="D4093" s="122">
        <v>42950</v>
      </c>
      <c r="E4093" s="123" t="s">
        <v>9596</v>
      </c>
      <c r="F4093" s="123" t="s">
        <v>3</v>
      </c>
      <c r="G4093" s="123">
        <v>1525343</v>
      </c>
      <c r="H4093" s="127"/>
      <c r="I4093" s="131" t="s">
        <v>9597</v>
      </c>
      <c r="J4093" s="127"/>
      <c r="K4093" s="127"/>
      <c r="L4093" s="127"/>
      <c r="M4093" s="127"/>
      <c r="N4093" s="133">
        <v>0</v>
      </c>
      <c r="O4093" s="133">
        <v>11.99</v>
      </c>
      <c r="P4093" s="127" t="s">
        <v>1369</v>
      </c>
    </row>
    <row r="4094" spans="1:16" ht="51">
      <c r="A4094" s="127" t="s">
        <v>620</v>
      </c>
      <c r="B4094" s="127"/>
      <c r="C4094" s="128" t="s">
        <v>714</v>
      </c>
      <c r="D4094" s="122">
        <v>42950</v>
      </c>
      <c r="E4094" s="123" t="s">
        <v>9598</v>
      </c>
      <c r="F4094" s="123" t="s">
        <v>3</v>
      </c>
      <c r="G4094" s="123">
        <v>1525344</v>
      </c>
      <c r="H4094" s="127"/>
      <c r="I4094" s="131" t="s">
        <v>9599</v>
      </c>
      <c r="J4094" s="127"/>
      <c r="K4094" s="127"/>
      <c r="L4094" s="127"/>
      <c r="M4094" s="127"/>
      <c r="N4094" s="133">
        <v>0</v>
      </c>
      <c r="O4094" s="133">
        <v>32.980000000000004</v>
      </c>
      <c r="P4094" s="127" t="s">
        <v>1369</v>
      </c>
    </row>
    <row r="4095" spans="1:16" ht="51">
      <c r="A4095" s="127">
        <v>86</v>
      </c>
      <c r="B4095" s="127"/>
      <c r="C4095" s="128" t="s">
        <v>711</v>
      </c>
      <c r="D4095" s="122">
        <v>42950</v>
      </c>
      <c r="E4095" s="123" t="s">
        <v>9600</v>
      </c>
      <c r="F4095" s="123" t="s">
        <v>3</v>
      </c>
      <c r="G4095" s="123">
        <v>1525363</v>
      </c>
      <c r="H4095" s="127"/>
      <c r="I4095" s="131" t="s">
        <v>9601</v>
      </c>
      <c r="J4095" s="127"/>
      <c r="K4095" s="127"/>
      <c r="L4095" s="127"/>
      <c r="M4095" s="127"/>
      <c r="N4095" s="133">
        <v>0</v>
      </c>
      <c r="O4095" s="133">
        <v>413.96000000000004</v>
      </c>
      <c r="P4095" s="127" t="s">
        <v>1369</v>
      </c>
    </row>
    <row r="4096" spans="1:16" ht="51">
      <c r="A4096" s="127">
        <v>86</v>
      </c>
      <c r="B4096" s="127"/>
      <c r="C4096" s="128" t="s">
        <v>711</v>
      </c>
      <c r="D4096" s="122">
        <v>42950</v>
      </c>
      <c r="E4096" s="123" t="s">
        <v>9602</v>
      </c>
      <c r="F4096" s="123" t="s">
        <v>3</v>
      </c>
      <c r="G4096" s="123">
        <v>1525365</v>
      </c>
      <c r="H4096" s="127"/>
      <c r="I4096" s="131" t="s">
        <v>9603</v>
      </c>
      <c r="J4096" s="127"/>
      <c r="K4096" s="127"/>
      <c r="L4096" s="127"/>
      <c r="M4096" s="127"/>
      <c r="N4096" s="133">
        <v>0</v>
      </c>
      <c r="O4096" s="133">
        <v>21.73</v>
      </c>
      <c r="P4096" s="127" t="s">
        <v>1369</v>
      </c>
    </row>
    <row r="4097" spans="1:16" ht="51">
      <c r="A4097" s="127">
        <v>591</v>
      </c>
      <c r="B4097" s="127"/>
      <c r="C4097" s="128" t="s">
        <v>862</v>
      </c>
      <c r="D4097" s="122">
        <v>42950</v>
      </c>
      <c r="E4097" s="123" t="s">
        <v>9604</v>
      </c>
      <c r="F4097" s="123" t="s">
        <v>3</v>
      </c>
      <c r="G4097" s="123">
        <v>1525386</v>
      </c>
      <c r="H4097" s="127"/>
      <c r="I4097" s="131" t="s">
        <v>9605</v>
      </c>
      <c r="J4097" s="127"/>
      <c r="K4097" s="127"/>
      <c r="L4097" s="127"/>
      <c r="M4097" s="127"/>
      <c r="N4097" s="133">
        <v>0</v>
      </c>
      <c r="O4097" s="133">
        <v>3134.78</v>
      </c>
      <c r="P4097" s="127" t="s">
        <v>1369</v>
      </c>
    </row>
    <row r="4098" spans="1:16" ht="51">
      <c r="A4098" s="127">
        <v>292</v>
      </c>
      <c r="B4098" s="127"/>
      <c r="C4098" s="128" t="s">
        <v>152</v>
      </c>
      <c r="D4098" s="122">
        <v>42950</v>
      </c>
      <c r="E4098" s="123" t="s">
        <v>9606</v>
      </c>
      <c r="F4098" s="123" t="s">
        <v>3</v>
      </c>
      <c r="G4098" s="123">
        <v>1525403</v>
      </c>
      <c r="H4098" s="127"/>
      <c r="I4098" s="131" t="s">
        <v>8204</v>
      </c>
      <c r="J4098" s="127"/>
      <c r="K4098" s="127"/>
      <c r="L4098" s="127"/>
      <c r="M4098" s="127"/>
      <c r="N4098" s="133">
        <v>0</v>
      </c>
      <c r="O4098" s="133">
        <v>105</v>
      </c>
      <c r="P4098" s="127" t="s">
        <v>1369</v>
      </c>
    </row>
    <row r="4099" spans="1:16" ht="51">
      <c r="A4099" s="127">
        <v>292</v>
      </c>
      <c r="B4099" s="127"/>
      <c r="C4099" s="128" t="s">
        <v>152</v>
      </c>
      <c r="D4099" s="122">
        <v>42950</v>
      </c>
      <c r="E4099" s="123" t="s">
        <v>9607</v>
      </c>
      <c r="F4099" s="123" t="s">
        <v>3</v>
      </c>
      <c r="G4099" s="123">
        <v>1525410</v>
      </c>
      <c r="H4099" s="127"/>
      <c r="I4099" s="131" t="s">
        <v>8204</v>
      </c>
      <c r="J4099" s="127"/>
      <c r="K4099" s="127"/>
      <c r="L4099" s="127"/>
      <c r="M4099" s="127"/>
      <c r="N4099" s="133">
        <v>0</v>
      </c>
      <c r="O4099" s="133">
        <v>109</v>
      </c>
      <c r="P4099" s="127" t="s">
        <v>1369</v>
      </c>
    </row>
    <row r="4100" spans="1:16" ht="51">
      <c r="A4100" s="127">
        <v>35</v>
      </c>
      <c r="B4100" s="127"/>
      <c r="C4100" s="128" t="s">
        <v>697</v>
      </c>
      <c r="D4100" s="122">
        <v>42951</v>
      </c>
      <c r="E4100" s="123" t="s">
        <v>9608</v>
      </c>
      <c r="F4100" s="123" t="s">
        <v>3</v>
      </c>
      <c r="G4100" s="123">
        <v>1525639</v>
      </c>
      <c r="H4100" s="127"/>
      <c r="I4100" s="131" t="s">
        <v>9609</v>
      </c>
      <c r="J4100" s="127"/>
      <c r="K4100" s="127"/>
      <c r="L4100" s="127"/>
      <c r="M4100" s="127"/>
      <c r="N4100" s="133">
        <v>0</v>
      </c>
      <c r="O4100" s="133">
        <v>456.8</v>
      </c>
      <c r="P4100" s="127" t="s">
        <v>14401</v>
      </c>
    </row>
    <row r="4101" spans="1:16" ht="51">
      <c r="A4101" s="127">
        <v>591</v>
      </c>
      <c r="B4101" s="127"/>
      <c r="C4101" s="128" t="s">
        <v>862</v>
      </c>
      <c r="D4101" s="122">
        <v>42951</v>
      </c>
      <c r="E4101" s="123" t="s">
        <v>9610</v>
      </c>
      <c r="F4101" s="123" t="s">
        <v>3</v>
      </c>
      <c r="G4101" s="123">
        <v>1525665</v>
      </c>
      <c r="H4101" s="127"/>
      <c r="I4101" s="131" t="s">
        <v>9611</v>
      </c>
      <c r="J4101" s="127"/>
      <c r="K4101" s="127"/>
      <c r="L4101" s="127"/>
      <c r="M4101" s="127"/>
      <c r="N4101" s="133">
        <v>0</v>
      </c>
      <c r="O4101" s="133">
        <v>399367.43</v>
      </c>
      <c r="P4101" s="127" t="s">
        <v>1369</v>
      </c>
    </row>
    <row r="4102" spans="1:16" ht="63.75">
      <c r="A4102" s="127">
        <v>20</v>
      </c>
      <c r="B4102" s="127"/>
      <c r="C4102" s="128" t="s">
        <v>694</v>
      </c>
      <c r="D4102" s="122">
        <v>42951</v>
      </c>
      <c r="E4102" s="123" t="s">
        <v>9612</v>
      </c>
      <c r="F4102" s="123" t="s">
        <v>3</v>
      </c>
      <c r="G4102" s="123">
        <v>1525666</v>
      </c>
      <c r="H4102" s="127"/>
      <c r="I4102" s="131" t="s">
        <v>9613</v>
      </c>
      <c r="J4102" s="127"/>
      <c r="K4102" s="127"/>
      <c r="L4102" s="127"/>
      <c r="M4102" s="127"/>
      <c r="N4102" s="133">
        <v>0</v>
      </c>
      <c r="O4102" s="133">
        <v>714771.12</v>
      </c>
      <c r="P4102" s="127" t="s">
        <v>1369</v>
      </c>
    </row>
    <row r="4103" spans="1:16" ht="51">
      <c r="A4103" s="127">
        <v>20</v>
      </c>
      <c r="B4103" s="127"/>
      <c r="C4103" s="128" t="s">
        <v>694</v>
      </c>
      <c r="D4103" s="122">
        <v>42951</v>
      </c>
      <c r="E4103" s="123" t="s">
        <v>9614</v>
      </c>
      <c r="F4103" s="123" t="s">
        <v>3</v>
      </c>
      <c r="G4103" s="123">
        <v>1525669</v>
      </c>
      <c r="H4103" s="127"/>
      <c r="I4103" s="131" t="s">
        <v>9615</v>
      </c>
      <c r="J4103" s="127"/>
      <c r="K4103" s="127"/>
      <c r="L4103" s="127"/>
      <c r="M4103" s="127"/>
      <c r="N4103" s="133">
        <v>0</v>
      </c>
      <c r="O4103" s="133">
        <v>135662.39999999999</v>
      </c>
      <c r="P4103" s="127" t="s">
        <v>1369</v>
      </c>
    </row>
    <row r="4104" spans="1:16" ht="51">
      <c r="A4104" s="127">
        <v>283</v>
      </c>
      <c r="B4104" s="127"/>
      <c r="C4104" s="128" t="s">
        <v>146</v>
      </c>
      <c r="D4104" s="122">
        <v>42951</v>
      </c>
      <c r="E4104" s="123" t="s">
        <v>9616</v>
      </c>
      <c r="F4104" s="123" t="s">
        <v>3</v>
      </c>
      <c r="G4104" s="123">
        <v>1525714</v>
      </c>
      <c r="H4104" s="127"/>
      <c r="I4104" s="131" t="s">
        <v>9617</v>
      </c>
      <c r="J4104" s="127"/>
      <c r="K4104" s="127"/>
      <c r="L4104" s="127"/>
      <c r="M4104" s="127"/>
      <c r="N4104" s="133">
        <v>0</v>
      </c>
      <c r="O4104" s="133">
        <v>1160.42</v>
      </c>
      <c r="P4104" s="127" t="s">
        <v>1369</v>
      </c>
    </row>
    <row r="4105" spans="1:16" ht="51">
      <c r="A4105" s="127" t="s">
        <v>620</v>
      </c>
      <c r="B4105" s="127"/>
      <c r="C4105" s="128" t="s">
        <v>714</v>
      </c>
      <c r="D4105" s="122">
        <v>42951</v>
      </c>
      <c r="E4105" s="123" t="s">
        <v>9618</v>
      </c>
      <c r="F4105" s="123" t="s">
        <v>3</v>
      </c>
      <c r="G4105" s="123">
        <v>1525717</v>
      </c>
      <c r="H4105" s="127"/>
      <c r="I4105" s="131" t="s">
        <v>9619</v>
      </c>
      <c r="J4105" s="127"/>
      <c r="K4105" s="127"/>
      <c r="L4105" s="127"/>
      <c r="M4105" s="127"/>
      <c r="N4105" s="133">
        <v>0</v>
      </c>
      <c r="O4105" s="133">
        <v>1342.75</v>
      </c>
      <c r="P4105" s="127" t="s">
        <v>1369</v>
      </c>
    </row>
    <row r="4106" spans="1:16" ht="51">
      <c r="A4106" s="127" t="s">
        <v>620</v>
      </c>
      <c r="B4106" s="127"/>
      <c r="C4106" s="128" t="s">
        <v>714</v>
      </c>
      <c r="D4106" s="122">
        <v>42951</v>
      </c>
      <c r="E4106" s="123" t="s">
        <v>9620</v>
      </c>
      <c r="F4106" s="123" t="s">
        <v>3</v>
      </c>
      <c r="G4106" s="123">
        <v>1525589</v>
      </c>
      <c r="H4106" s="127"/>
      <c r="I4106" s="131" t="s">
        <v>9621</v>
      </c>
      <c r="J4106" s="127"/>
      <c r="K4106" s="127"/>
      <c r="L4106" s="127"/>
      <c r="M4106" s="127"/>
      <c r="N4106" s="133">
        <v>0</v>
      </c>
      <c r="O4106" s="133">
        <v>377</v>
      </c>
      <c r="P4106" s="127" t="s">
        <v>1369</v>
      </c>
    </row>
    <row r="4107" spans="1:16" ht="51">
      <c r="A4107" s="127" t="s">
        <v>620</v>
      </c>
      <c r="B4107" s="127"/>
      <c r="C4107" s="128" t="s">
        <v>714</v>
      </c>
      <c r="D4107" s="122">
        <v>42951</v>
      </c>
      <c r="E4107" s="123" t="s">
        <v>9622</v>
      </c>
      <c r="F4107" s="123" t="s">
        <v>3</v>
      </c>
      <c r="G4107" s="123">
        <v>1525601</v>
      </c>
      <c r="H4107" s="127"/>
      <c r="I4107" s="131" t="s">
        <v>9623</v>
      </c>
      <c r="J4107" s="127"/>
      <c r="K4107" s="127"/>
      <c r="L4107" s="127"/>
      <c r="M4107" s="127"/>
      <c r="N4107" s="133">
        <v>0</v>
      </c>
      <c r="O4107" s="133">
        <v>1506</v>
      </c>
      <c r="P4107" s="127" t="s">
        <v>1369</v>
      </c>
    </row>
    <row r="4108" spans="1:16" ht="51">
      <c r="A4108" s="127" t="s">
        <v>620</v>
      </c>
      <c r="B4108" s="127"/>
      <c r="C4108" s="128" t="s">
        <v>714</v>
      </c>
      <c r="D4108" s="122">
        <v>42951</v>
      </c>
      <c r="E4108" s="123" t="s">
        <v>9624</v>
      </c>
      <c r="F4108" s="123" t="s">
        <v>3</v>
      </c>
      <c r="G4108" s="123">
        <v>1525641</v>
      </c>
      <c r="H4108" s="127"/>
      <c r="I4108" s="131" t="s">
        <v>9625</v>
      </c>
      <c r="J4108" s="127"/>
      <c r="K4108" s="127"/>
      <c r="L4108" s="127"/>
      <c r="M4108" s="127"/>
      <c r="N4108" s="133">
        <v>0</v>
      </c>
      <c r="O4108" s="133">
        <v>771.66</v>
      </c>
      <c r="P4108" s="127" t="s">
        <v>1369</v>
      </c>
    </row>
    <row r="4109" spans="1:16" ht="51">
      <c r="A4109" s="127" t="s">
        <v>620</v>
      </c>
      <c r="B4109" s="127"/>
      <c r="C4109" s="128" t="s">
        <v>714</v>
      </c>
      <c r="D4109" s="122">
        <v>42951</v>
      </c>
      <c r="E4109" s="123" t="s">
        <v>9626</v>
      </c>
      <c r="F4109" s="123" t="s">
        <v>3</v>
      </c>
      <c r="G4109" s="123">
        <v>1525675</v>
      </c>
      <c r="H4109" s="127"/>
      <c r="I4109" s="131" t="s">
        <v>9627</v>
      </c>
      <c r="J4109" s="127"/>
      <c r="K4109" s="127"/>
      <c r="L4109" s="127"/>
      <c r="M4109" s="127"/>
      <c r="N4109" s="133">
        <v>0</v>
      </c>
      <c r="O4109" s="133">
        <v>24</v>
      </c>
      <c r="P4109" s="127" t="s">
        <v>1369</v>
      </c>
    </row>
    <row r="4110" spans="1:16" ht="63.75">
      <c r="A4110" s="127">
        <v>35</v>
      </c>
      <c r="B4110" s="127"/>
      <c r="C4110" s="128" t="s">
        <v>697</v>
      </c>
      <c r="D4110" s="122">
        <v>42951</v>
      </c>
      <c r="E4110" s="123" t="s">
        <v>9628</v>
      </c>
      <c r="F4110" s="123" t="s">
        <v>3</v>
      </c>
      <c r="G4110" s="123">
        <v>1525708</v>
      </c>
      <c r="H4110" s="127"/>
      <c r="I4110" s="131" t="s">
        <v>9629</v>
      </c>
      <c r="J4110" s="127"/>
      <c r="K4110" s="127"/>
      <c r="L4110" s="127"/>
      <c r="M4110" s="127"/>
      <c r="N4110" s="133">
        <v>0</v>
      </c>
      <c r="O4110" s="133">
        <v>24590</v>
      </c>
      <c r="P4110" s="127" t="s">
        <v>1369</v>
      </c>
    </row>
    <row r="4111" spans="1:16" ht="51">
      <c r="A4111" s="127" t="s">
        <v>620</v>
      </c>
      <c r="B4111" s="127"/>
      <c r="C4111" s="128" t="s">
        <v>714</v>
      </c>
      <c r="D4111" s="122">
        <v>42951</v>
      </c>
      <c r="E4111" s="123" t="s">
        <v>9630</v>
      </c>
      <c r="F4111" s="123" t="s">
        <v>3</v>
      </c>
      <c r="G4111" s="123">
        <v>1525724</v>
      </c>
      <c r="H4111" s="127"/>
      <c r="I4111" s="131" t="s">
        <v>3667</v>
      </c>
      <c r="J4111" s="127"/>
      <c r="K4111" s="127"/>
      <c r="L4111" s="127"/>
      <c r="M4111" s="127"/>
      <c r="N4111" s="133">
        <v>0</v>
      </c>
      <c r="O4111" s="133">
        <v>1713</v>
      </c>
      <c r="P4111" s="127" t="s">
        <v>1369</v>
      </c>
    </row>
    <row r="4112" spans="1:16" ht="38.25">
      <c r="A4112" s="127">
        <v>35</v>
      </c>
      <c r="B4112" s="127"/>
      <c r="C4112" s="128" t="s">
        <v>697</v>
      </c>
      <c r="D4112" s="122">
        <v>42951</v>
      </c>
      <c r="E4112" s="123" t="s">
        <v>9631</v>
      </c>
      <c r="F4112" s="123" t="s">
        <v>3</v>
      </c>
      <c r="G4112" s="123">
        <v>1525731</v>
      </c>
      <c r="H4112" s="127"/>
      <c r="I4112" s="131" t="s">
        <v>6050</v>
      </c>
      <c r="J4112" s="127"/>
      <c r="K4112" s="127"/>
      <c r="L4112" s="127"/>
      <c r="M4112" s="127"/>
      <c r="N4112" s="133">
        <v>0</v>
      </c>
      <c r="O4112" s="133">
        <v>1277</v>
      </c>
      <c r="P4112" s="127" t="s">
        <v>1369</v>
      </c>
    </row>
    <row r="4113" spans="1:16" ht="51">
      <c r="A4113" s="127" t="s">
        <v>620</v>
      </c>
      <c r="B4113" s="127"/>
      <c r="C4113" s="128" t="s">
        <v>714</v>
      </c>
      <c r="D4113" s="122">
        <v>42951</v>
      </c>
      <c r="E4113" s="123" t="s">
        <v>9632</v>
      </c>
      <c r="F4113" s="123" t="s">
        <v>3</v>
      </c>
      <c r="G4113" s="123">
        <v>1525732</v>
      </c>
      <c r="H4113" s="127"/>
      <c r="I4113" s="131" t="s">
        <v>9633</v>
      </c>
      <c r="J4113" s="127"/>
      <c r="K4113" s="127"/>
      <c r="L4113" s="127"/>
      <c r="M4113" s="127"/>
      <c r="N4113" s="133">
        <v>0</v>
      </c>
      <c r="O4113" s="133">
        <v>5669.4800000000005</v>
      </c>
      <c r="P4113" s="127" t="s">
        <v>1369</v>
      </c>
    </row>
    <row r="4114" spans="1:16" ht="51">
      <c r="A4114" s="127" t="s">
        <v>620</v>
      </c>
      <c r="B4114" s="127"/>
      <c r="C4114" s="128" t="s">
        <v>714</v>
      </c>
      <c r="D4114" s="122">
        <v>42951</v>
      </c>
      <c r="E4114" s="123" t="s">
        <v>9634</v>
      </c>
      <c r="F4114" s="123" t="s">
        <v>3</v>
      </c>
      <c r="G4114" s="123">
        <v>1525740</v>
      </c>
      <c r="H4114" s="127"/>
      <c r="I4114" s="131" t="s">
        <v>2907</v>
      </c>
      <c r="J4114" s="127"/>
      <c r="K4114" s="127"/>
      <c r="L4114" s="127"/>
      <c r="M4114" s="127"/>
      <c r="N4114" s="133">
        <v>0</v>
      </c>
      <c r="O4114" s="133">
        <v>711.18000000000006</v>
      </c>
      <c r="P4114" s="127" t="s">
        <v>1369</v>
      </c>
    </row>
    <row r="4115" spans="1:16" ht="51">
      <c r="A4115" s="127" t="s">
        <v>620</v>
      </c>
      <c r="B4115" s="127"/>
      <c r="C4115" s="128" t="s">
        <v>714</v>
      </c>
      <c r="D4115" s="122">
        <v>42951</v>
      </c>
      <c r="E4115" s="123" t="s">
        <v>9635</v>
      </c>
      <c r="F4115" s="123" t="s">
        <v>3</v>
      </c>
      <c r="G4115" s="123">
        <v>1525742</v>
      </c>
      <c r="H4115" s="127"/>
      <c r="I4115" s="131" t="s">
        <v>4448</v>
      </c>
      <c r="J4115" s="127"/>
      <c r="K4115" s="127"/>
      <c r="L4115" s="127"/>
      <c r="M4115" s="127"/>
      <c r="N4115" s="133">
        <v>0</v>
      </c>
      <c r="O4115" s="133">
        <v>545</v>
      </c>
      <c r="P4115" s="127" t="s">
        <v>1369</v>
      </c>
    </row>
    <row r="4116" spans="1:16" ht="38.25">
      <c r="A4116" s="127">
        <v>223</v>
      </c>
      <c r="B4116" s="127"/>
      <c r="C4116" s="128" t="s">
        <v>766</v>
      </c>
      <c r="D4116" s="122">
        <v>42951</v>
      </c>
      <c r="E4116" s="123" t="s">
        <v>9636</v>
      </c>
      <c r="F4116" s="123" t="s">
        <v>3</v>
      </c>
      <c r="G4116" s="123">
        <v>1525754</v>
      </c>
      <c r="H4116" s="127"/>
      <c r="I4116" s="131" t="s">
        <v>9637</v>
      </c>
      <c r="J4116" s="127"/>
      <c r="K4116" s="127"/>
      <c r="L4116" s="127"/>
      <c r="M4116" s="127"/>
      <c r="N4116" s="133">
        <v>0</v>
      </c>
      <c r="O4116" s="133">
        <v>457</v>
      </c>
      <c r="P4116" s="127" t="s">
        <v>1369</v>
      </c>
    </row>
    <row r="4117" spans="1:16" ht="51">
      <c r="A4117" s="127">
        <v>16</v>
      </c>
      <c r="B4117" s="127"/>
      <c r="C4117" s="128" t="s">
        <v>693</v>
      </c>
      <c r="D4117" s="122">
        <v>42951</v>
      </c>
      <c r="E4117" s="123" t="s">
        <v>9638</v>
      </c>
      <c r="F4117" s="123" t="s">
        <v>3</v>
      </c>
      <c r="G4117" s="123">
        <v>1525859</v>
      </c>
      <c r="H4117" s="127"/>
      <c r="I4117" s="131" t="s">
        <v>9639</v>
      </c>
      <c r="J4117" s="127"/>
      <c r="K4117" s="127"/>
      <c r="L4117" s="127"/>
      <c r="M4117" s="127"/>
      <c r="N4117" s="133">
        <v>0</v>
      </c>
      <c r="O4117" s="133">
        <v>24858</v>
      </c>
      <c r="P4117" s="127" t="s">
        <v>1369</v>
      </c>
    </row>
    <row r="4118" spans="1:16" ht="38.25">
      <c r="A4118" s="127">
        <v>283</v>
      </c>
      <c r="B4118" s="127"/>
      <c r="C4118" s="128" t="s">
        <v>146</v>
      </c>
      <c r="D4118" s="122">
        <v>42951</v>
      </c>
      <c r="E4118" s="123" t="s">
        <v>9640</v>
      </c>
      <c r="F4118" s="123" t="s">
        <v>3</v>
      </c>
      <c r="G4118" s="123">
        <v>1525884</v>
      </c>
      <c r="H4118" s="127"/>
      <c r="I4118" s="131" t="s">
        <v>9641</v>
      </c>
      <c r="J4118" s="127"/>
      <c r="K4118" s="127"/>
      <c r="L4118" s="127"/>
      <c r="M4118" s="127"/>
      <c r="N4118" s="133">
        <v>0</v>
      </c>
      <c r="O4118" s="133">
        <v>31.88</v>
      </c>
      <c r="P4118" s="127" t="s">
        <v>1369</v>
      </c>
    </row>
    <row r="4119" spans="1:16" ht="38.25">
      <c r="A4119" s="127">
        <v>586</v>
      </c>
      <c r="B4119" s="127"/>
      <c r="C4119" s="128" t="s">
        <v>223</v>
      </c>
      <c r="D4119" s="122">
        <v>42951</v>
      </c>
      <c r="E4119" s="123" t="s">
        <v>9642</v>
      </c>
      <c r="F4119" s="123" t="s">
        <v>3</v>
      </c>
      <c r="G4119" s="123">
        <v>1525891</v>
      </c>
      <c r="H4119" s="127"/>
      <c r="I4119" s="131" t="s">
        <v>9643</v>
      </c>
      <c r="J4119" s="127"/>
      <c r="K4119" s="127"/>
      <c r="L4119" s="127"/>
      <c r="M4119" s="127"/>
      <c r="N4119" s="133">
        <v>0</v>
      </c>
      <c r="O4119" s="133">
        <v>4256</v>
      </c>
      <c r="P4119" s="127" t="s">
        <v>1369</v>
      </c>
    </row>
    <row r="4120" spans="1:16" ht="51">
      <c r="A4120" s="127" t="s">
        <v>620</v>
      </c>
      <c r="B4120" s="127"/>
      <c r="C4120" s="128" t="s">
        <v>714</v>
      </c>
      <c r="D4120" s="122">
        <v>42951</v>
      </c>
      <c r="E4120" s="123" t="s">
        <v>9644</v>
      </c>
      <c r="F4120" s="123" t="s">
        <v>3</v>
      </c>
      <c r="G4120" s="123">
        <v>1525979</v>
      </c>
      <c r="H4120" s="127"/>
      <c r="I4120" s="131" t="s">
        <v>9645</v>
      </c>
      <c r="J4120" s="127"/>
      <c r="K4120" s="127"/>
      <c r="L4120" s="127"/>
      <c r="M4120" s="127"/>
      <c r="N4120" s="133">
        <v>0</v>
      </c>
      <c r="O4120" s="133">
        <v>11507.48</v>
      </c>
      <c r="P4120" s="127" t="s">
        <v>1369</v>
      </c>
    </row>
    <row r="4121" spans="1:16" ht="63.75">
      <c r="A4121" s="127">
        <v>16</v>
      </c>
      <c r="B4121" s="127"/>
      <c r="C4121" s="128" t="s">
        <v>693</v>
      </c>
      <c r="D4121" s="122">
        <v>42951</v>
      </c>
      <c r="E4121" s="123" t="s">
        <v>9646</v>
      </c>
      <c r="F4121" s="123" t="s">
        <v>3</v>
      </c>
      <c r="G4121" s="123">
        <v>1526027</v>
      </c>
      <c r="H4121" s="127"/>
      <c r="I4121" s="131" t="s">
        <v>9647</v>
      </c>
      <c r="J4121" s="127"/>
      <c r="K4121" s="127"/>
      <c r="L4121" s="127"/>
      <c r="M4121" s="127"/>
      <c r="N4121" s="133">
        <v>0</v>
      </c>
      <c r="O4121" s="133">
        <v>6060.62</v>
      </c>
      <c r="P4121" s="127" t="s">
        <v>1369</v>
      </c>
    </row>
    <row r="4122" spans="1:16" ht="51">
      <c r="A4122" s="127" t="s">
        <v>620</v>
      </c>
      <c r="B4122" s="127"/>
      <c r="C4122" s="128" t="s">
        <v>714</v>
      </c>
      <c r="D4122" s="122">
        <v>42951</v>
      </c>
      <c r="E4122" s="123" t="s">
        <v>9648</v>
      </c>
      <c r="F4122" s="123" t="s">
        <v>3</v>
      </c>
      <c r="G4122" s="123">
        <v>1526094</v>
      </c>
      <c r="H4122" s="127"/>
      <c r="I4122" s="131" t="s">
        <v>9649</v>
      </c>
      <c r="J4122" s="127"/>
      <c r="K4122" s="127"/>
      <c r="L4122" s="127"/>
      <c r="M4122" s="127"/>
      <c r="N4122" s="133">
        <v>0</v>
      </c>
      <c r="O4122" s="133">
        <v>102</v>
      </c>
      <c r="P4122" s="127" t="s">
        <v>1369</v>
      </c>
    </row>
    <row r="4123" spans="1:16" ht="63.75">
      <c r="A4123" s="127">
        <v>20</v>
      </c>
      <c r="B4123" s="127"/>
      <c r="C4123" s="128" t="s">
        <v>694</v>
      </c>
      <c r="D4123" s="122">
        <v>42955</v>
      </c>
      <c r="E4123" s="123" t="s">
        <v>9650</v>
      </c>
      <c r="F4123" s="123" t="s">
        <v>3</v>
      </c>
      <c r="G4123" s="123">
        <v>1526287</v>
      </c>
      <c r="H4123" s="127"/>
      <c r="I4123" s="131" t="s">
        <v>9651</v>
      </c>
      <c r="J4123" s="127"/>
      <c r="K4123" s="127"/>
      <c r="L4123" s="127"/>
      <c r="M4123" s="127"/>
      <c r="N4123" s="133">
        <v>0</v>
      </c>
      <c r="O4123" s="133">
        <v>208854.78</v>
      </c>
      <c r="P4123" s="127" t="s">
        <v>1369</v>
      </c>
    </row>
    <row r="4124" spans="1:16" ht="51">
      <c r="A4124" s="127">
        <v>70</v>
      </c>
      <c r="B4124" s="127"/>
      <c r="C4124" s="128" t="s">
        <v>706</v>
      </c>
      <c r="D4124" s="122">
        <v>42955</v>
      </c>
      <c r="E4124" s="123" t="s">
        <v>9652</v>
      </c>
      <c r="F4124" s="123" t="s">
        <v>3</v>
      </c>
      <c r="G4124" s="123">
        <v>1526422</v>
      </c>
      <c r="H4124" s="127"/>
      <c r="I4124" s="131" t="s">
        <v>9653</v>
      </c>
      <c r="J4124" s="127"/>
      <c r="K4124" s="127"/>
      <c r="L4124" s="127"/>
      <c r="M4124" s="127"/>
      <c r="N4124" s="133">
        <v>0</v>
      </c>
      <c r="O4124" s="133">
        <v>220</v>
      </c>
      <c r="P4124" s="127" t="s">
        <v>1369</v>
      </c>
    </row>
    <row r="4125" spans="1:16" ht="51">
      <c r="A4125" s="127" t="s">
        <v>620</v>
      </c>
      <c r="B4125" s="127"/>
      <c r="C4125" s="128" t="s">
        <v>714</v>
      </c>
      <c r="D4125" s="122">
        <v>42955</v>
      </c>
      <c r="E4125" s="123" t="s">
        <v>9654</v>
      </c>
      <c r="F4125" s="123" t="s">
        <v>3</v>
      </c>
      <c r="G4125" s="123">
        <v>1526266</v>
      </c>
      <c r="H4125" s="127"/>
      <c r="I4125" s="131" t="s">
        <v>9655</v>
      </c>
      <c r="J4125" s="127"/>
      <c r="K4125" s="127"/>
      <c r="L4125" s="127"/>
      <c r="M4125" s="127"/>
      <c r="N4125" s="133">
        <v>0</v>
      </c>
      <c r="O4125" s="133">
        <v>410</v>
      </c>
      <c r="P4125" s="127" t="s">
        <v>1369</v>
      </c>
    </row>
    <row r="4126" spans="1:16" ht="51">
      <c r="A4126" s="127" t="s">
        <v>620</v>
      </c>
      <c r="B4126" s="127"/>
      <c r="C4126" s="128" t="s">
        <v>714</v>
      </c>
      <c r="D4126" s="122">
        <v>42955</v>
      </c>
      <c r="E4126" s="123" t="s">
        <v>9656</v>
      </c>
      <c r="F4126" s="123" t="s">
        <v>3</v>
      </c>
      <c r="G4126" s="123">
        <v>1526278</v>
      </c>
      <c r="H4126" s="127"/>
      <c r="I4126" s="131" t="s">
        <v>9657</v>
      </c>
      <c r="J4126" s="127"/>
      <c r="K4126" s="127"/>
      <c r="L4126" s="127"/>
      <c r="M4126" s="127"/>
      <c r="N4126" s="133">
        <v>0</v>
      </c>
      <c r="O4126" s="133">
        <v>7941.43</v>
      </c>
      <c r="P4126" s="127" t="s">
        <v>1369</v>
      </c>
    </row>
    <row r="4127" spans="1:16" ht="51">
      <c r="A4127" s="127" t="s">
        <v>620</v>
      </c>
      <c r="B4127" s="127"/>
      <c r="C4127" s="128" t="s">
        <v>714</v>
      </c>
      <c r="D4127" s="122">
        <v>42955</v>
      </c>
      <c r="E4127" s="123" t="s">
        <v>9658</v>
      </c>
      <c r="F4127" s="123" t="s">
        <v>3</v>
      </c>
      <c r="G4127" s="123">
        <v>1526291</v>
      </c>
      <c r="H4127" s="127"/>
      <c r="I4127" s="131" t="s">
        <v>9659</v>
      </c>
      <c r="J4127" s="127"/>
      <c r="K4127" s="127"/>
      <c r="L4127" s="127"/>
      <c r="M4127" s="127"/>
      <c r="N4127" s="133">
        <v>0</v>
      </c>
      <c r="O4127" s="133">
        <v>1694.2</v>
      </c>
      <c r="P4127" s="127" t="s">
        <v>1369</v>
      </c>
    </row>
    <row r="4128" spans="1:16" ht="38.25">
      <c r="A4128" s="127">
        <v>35</v>
      </c>
      <c r="B4128" s="127"/>
      <c r="C4128" s="128" t="s">
        <v>697</v>
      </c>
      <c r="D4128" s="122">
        <v>42955</v>
      </c>
      <c r="E4128" s="123" t="s">
        <v>9660</v>
      </c>
      <c r="F4128" s="123" t="s">
        <v>3</v>
      </c>
      <c r="G4128" s="123">
        <v>1526303</v>
      </c>
      <c r="H4128" s="127"/>
      <c r="I4128" s="131" t="s">
        <v>9661</v>
      </c>
      <c r="J4128" s="127"/>
      <c r="K4128" s="127"/>
      <c r="L4128" s="127"/>
      <c r="M4128" s="127"/>
      <c r="N4128" s="133">
        <v>0</v>
      </c>
      <c r="O4128" s="133">
        <v>1500</v>
      </c>
      <c r="P4128" s="127" t="s">
        <v>1369</v>
      </c>
    </row>
    <row r="4129" spans="1:16" ht="51">
      <c r="A4129" s="127" t="s">
        <v>620</v>
      </c>
      <c r="B4129" s="127"/>
      <c r="C4129" s="128" t="s">
        <v>714</v>
      </c>
      <c r="D4129" s="122">
        <v>42955</v>
      </c>
      <c r="E4129" s="123" t="s">
        <v>9662</v>
      </c>
      <c r="F4129" s="123" t="s">
        <v>3</v>
      </c>
      <c r="G4129" s="123">
        <v>1526313</v>
      </c>
      <c r="H4129" s="127"/>
      <c r="I4129" s="131" t="s">
        <v>9663</v>
      </c>
      <c r="J4129" s="127"/>
      <c r="K4129" s="127"/>
      <c r="L4129" s="127"/>
      <c r="M4129" s="127"/>
      <c r="N4129" s="133">
        <v>0</v>
      </c>
      <c r="O4129" s="133">
        <v>10166</v>
      </c>
      <c r="P4129" s="127" t="s">
        <v>1369</v>
      </c>
    </row>
    <row r="4130" spans="1:16" ht="51">
      <c r="A4130" s="127" t="s">
        <v>620</v>
      </c>
      <c r="B4130" s="127"/>
      <c r="C4130" s="128" t="s">
        <v>714</v>
      </c>
      <c r="D4130" s="122">
        <v>42955</v>
      </c>
      <c r="E4130" s="123" t="s">
        <v>9664</v>
      </c>
      <c r="F4130" s="123" t="s">
        <v>3</v>
      </c>
      <c r="G4130" s="123">
        <v>1526361</v>
      </c>
      <c r="H4130" s="127"/>
      <c r="I4130" s="131" t="s">
        <v>9665</v>
      </c>
      <c r="J4130" s="127"/>
      <c r="K4130" s="127"/>
      <c r="L4130" s="127"/>
      <c r="M4130" s="127"/>
      <c r="N4130" s="133">
        <v>0</v>
      </c>
      <c r="O4130" s="133">
        <v>3561.05</v>
      </c>
      <c r="P4130" s="127" t="s">
        <v>1369</v>
      </c>
    </row>
    <row r="4131" spans="1:16" ht="51">
      <c r="A4131" s="127" t="s">
        <v>620</v>
      </c>
      <c r="B4131" s="127"/>
      <c r="C4131" s="128" t="s">
        <v>714</v>
      </c>
      <c r="D4131" s="122">
        <v>42955</v>
      </c>
      <c r="E4131" s="123" t="s">
        <v>9666</v>
      </c>
      <c r="F4131" s="123" t="s">
        <v>3</v>
      </c>
      <c r="G4131" s="123">
        <v>1526367</v>
      </c>
      <c r="H4131" s="127"/>
      <c r="I4131" s="131" t="s">
        <v>9667</v>
      </c>
      <c r="J4131" s="127"/>
      <c r="K4131" s="127"/>
      <c r="L4131" s="127"/>
      <c r="M4131" s="127"/>
      <c r="N4131" s="133">
        <v>0</v>
      </c>
      <c r="O4131" s="133">
        <v>33383.89</v>
      </c>
      <c r="P4131" s="127" t="s">
        <v>1369</v>
      </c>
    </row>
    <row r="4132" spans="1:16" ht="51">
      <c r="A4132" s="127" t="s">
        <v>620</v>
      </c>
      <c r="B4132" s="127"/>
      <c r="C4132" s="128" t="s">
        <v>714</v>
      </c>
      <c r="D4132" s="122">
        <v>42955</v>
      </c>
      <c r="E4132" s="123" t="s">
        <v>9668</v>
      </c>
      <c r="F4132" s="123" t="s">
        <v>3</v>
      </c>
      <c r="G4132" s="123">
        <v>1526370</v>
      </c>
      <c r="H4132" s="127"/>
      <c r="I4132" s="131" t="s">
        <v>9669</v>
      </c>
      <c r="J4132" s="127"/>
      <c r="K4132" s="127"/>
      <c r="L4132" s="127"/>
      <c r="M4132" s="127"/>
      <c r="N4132" s="133">
        <v>0</v>
      </c>
      <c r="O4132" s="133">
        <v>1800</v>
      </c>
      <c r="P4132" s="127" t="s">
        <v>1369</v>
      </c>
    </row>
    <row r="4133" spans="1:16" ht="51">
      <c r="A4133" s="127" t="s">
        <v>620</v>
      </c>
      <c r="B4133" s="127"/>
      <c r="C4133" s="128" t="s">
        <v>714</v>
      </c>
      <c r="D4133" s="122">
        <v>42955</v>
      </c>
      <c r="E4133" s="123" t="s">
        <v>9670</v>
      </c>
      <c r="F4133" s="123" t="s">
        <v>3</v>
      </c>
      <c r="G4133" s="123">
        <v>1526371</v>
      </c>
      <c r="H4133" s="127"/>
      <c r="I4133" s="131" t="s">
        <v>9671</v>
      </c>
      <c r="J4133" s="127"/>
      <c r="K4133" s="127"/>
      <c r="L4133" s="127"/>
      <c r="M4133" s="127"/>
      <c r="N4133" s="133">
        <v>0</v>
      </c>
      <c r="O4133" s="133">
        <v>5544.59</v>
      </c>
      <c r="P4133" s="127" t="s">
        <v>1369</v>
      </c>
    </row>
    <row r="4134" spans="1:16" ht="51">
      <c r="A4134" s="127" t="s">
        <v>620</v>
      </c>
      <c r="B4134" s="127"/>
      <c r="C4134" s="128" t="s">
        <v>714</v>
      </c>
      <c r="D4134" s="122">
        <v>42955</v>
      </c>
      <c r="E4134" s="123" t="s">
        <v>9672</v>
      </c>
      <c r="F4134" s="123" t="s">
        <v>3</v>
      </c>
      <c r="G4134" s="123">
        <v>1526373</v>
      </c>
      <c r="H4134" s="127"/>
      <c r="I4134" s="131" t="s">
        <v>9673</v>
      </c>
      <c r="J4134" s="127"/>
      <c r="K4134" s="127"/>
      <c r="L4134" s="127"/>
      <c r="M4134" s="127"/>
      <c r="N4134" s="133">
        <v>0</v>
      </c>
      <c r="O4134" s="133">
        <v>144</v>
      </c>
      <c r="P4134" s="127" t="s">
        <v>1369</v>
      </c>
    </row>
    <row r="4135" spans="1:16" ht="51">
      <c r="A4135" s="127" t="s">
        <v>620</v>
      </c>
      <c r="B4135" s="127"/>
      <c r="C4135" s="128" t="s">
        <v>714</v>
      </c>
      <c r="D4135" s="122">
        <v>42955</v>
      </c>
      <c r="E4135" s="123" t="s">
        <v>9674</v>
      </c>
      <c r="F4135" s="123" t="s">
        <v>3</v>
      </c>
      <c r="G4135" s="123">
        <v>1526375</v>
      </c>
      <c r="H4135" s="127"/>
      <c r="I4135" s="131" t="s">
        <v>9675</v>
      </c>
      <c r="J4135" s="127"/>
      <c r="K4135" s="127"/>
      <c r="L4135" s="127"/>
      <c r="M4135" s="127"/>
      <c r="N4135" s="133">
        <v>0</v>
      </c>
      <c r="O4135" s="133">
        <v>1697</v>
      </c>
      <c r="P4135" s="127" t="s">
        <v>1369</v>
      </c>
    </row>
    <row r="4136" spans="1:16" ht="51">
      <c r="A4136" s="127" t="s">
        <v>620</v>
      </c>
      <c r="B4136" s="127"/>
      <c r="C4136" s="128" t="s">
        <v>714</v>
      </c>
      <c r="D4136" s="122">
        <v>42955</v>
      </c>
      <c r="E4136" s="123" t="s">
        <v>9676</v>
      </c>
      <c r="F4136" s="123" t="s">
        <v>3</v>
      </c>
      <c r="G4136" s="123">
        <v>1526379</v>
      </c>
      <c r="H4136" s="127"/>
      <c r="I4136" s="131" t="s">
        <v>6048</v>
      </c>
      <c r="J4136" s="127"/>
      <c r="K4136" s="127"/>
      <c r="L4136" s="127"/>
      <c r="M4136" s="127"/>
      <c r="N4136" s="133">
        <v>0</v>
      </c>
      <c r="O4136" s="133">
        <v>1412</v>
      </c>
      <c r="P4136" s="127" t="s">
        <v>1369</v>
      </c>
    </row>
    <row r="4137" spans="1:16" ht="38.25">
      <c r="A4137" s="127">
        <v>15</v>
      </c>
      <c r="B4137" s="127"/>
      <c r="C4137" s="128" t="s">
        <v>692</v>
      </c>
      <c r="D4137" s="122">
        <v>42955</v>
      </c>
      <c r="E4137" s="123" t="s">
        <v>9677</v>
      </c>
      <c r="F4137" s="123" t="s">
        <v>3</v>
      </c>
      <c r="G4137" s="123">
        <v>1526388</v>
      </c>
      <c r="H4137" s="127"/>
      <c r="I4137" s="131" t="s">
        <v>9678</v>
      </c>
      <c r="J4137" s="127"/>
      <c r="K4137" s="127"/>
      <c r="L4137" s="127"/>
      <c r="M4137" s="127"/>
      <c r="N4137" s="133">
        <v>0</v>
      </c>
      <c r="O4137" s="133">
        <v>11.120000000000001</v>
      </c>
      <c r="P4137" s="127" t="s">
        <v>1369</v>
      </c>
    </row>
    <row r="4138" spans="1:16" ht="51">
      <c r="A4138" s="127" t="s">
        <v>620</v>
      </c>
      <c r="B4138" s="127"/>
      <c r="C4138" s="128" t="s">
        <v>714</v>
      </c>
      <c r="D4138" s="122">
        <v>42955</v>
      </c>
      <c r="E4138" s="123" t="s">
        <v>9679</v>
      </c>
      <c r="F4138" s="123" t="s">
        <v>3</v>
      </c>
      <c r="G4138" s="123">
        <v>1526423</v>
      </c>
      <c r="H4138" s="127"/>
      <c r="I4138" s="131" t="s">
        <v>9680</v>
      </c>
      <c r="J4138" s="127"/>
      <c r="K4138" s="127"/>
      <c r="L4138" s="127"/>
      <c r="M4138" s="127"/>
      <c r="N4138" s="133">
        <v>0</v>
      </c>
      <c r="O4138" s="133">
        <v>860.16</v>
      </c>
      <c r="P4138" s="127" t="s">
        <v>1369</v>
      </c>
    </row>
    <row r="4139" spans="1:16" ht="51">
      <c r="A4139" s="127" t="s">
        <v>620</v>
      </c>
      <c r="B4139" s="127"/>
      <c r="C4139" s="128" t="s">
        <v>714</v>
      </c>
      <c r="D4139" s="122">
        <v>42955</v>
      </c>
      <c r="E4139" s="123" t="s">
        <v>9681</v>
      </c>
      <c r="F4139" s="123" t="s">
        <v>3</v>
      </c>
      <c r="G4139" s="123">
        <v>1526447</v>
      </c>
      <c r="H4139" s="127"/>
      <c r="I4139" s="131" t="s">
        <v>9682</v>
      </c>
      <c r="J4139" s="127"/>
      <c r="K4139" s="127"/>
      <c r="L4139" s="127"/>
      <c r="M4139" s="127"/>
      <c r="N4139" s="133">
        <v>0</v>
      </c>
      <c r="O4139" s="133">
        <v>1726</v>
      </c>
      <c r="P4139" s="127" t="s">
        <v>1369</v>
      </c>
    </row>
    <row r="4140" spans="1:16" ht="51">
      <c r="A4140" s="127" t="s">
        <v>620</v>
      </c>
      <c r="B4140" s="127"/>
      <c r="C4140" s="128" t="s">
        <v>714</v>
      </c>
      <c r="D4140" s="122">
        <v>42955</v>
      </c>
      <c r="E4140" s="123" t="s">
        <v>9683</v>
      </c>
      <c r="F4140" s="123" t="s">
        <v>3</v>
      </c>
      <c r="G4140" s="123">
        <v>1526455</v>
      </c>
      <c r="H4140" s="127"/>
      <c r="I4140" s="131" t="s">
        <v>9684</v>
      </c>
      <c r="J4140" s="127"/>
      <c r="K4140" s="127"/>
      <c r="L4140" s="127"/>
      <c r="M4140" s="127"/>
      <c r="N4140" s="133">
        <v>0</v>
      </c>
      <c r="O4140" s="133">
        <v>2501.04</v>
      </c>
      <c r="P4140" s="127" t="s">
        <v>1369</v>
      </c>
    </row>
    <row r="4141" spans="1:16" ht="38.25">
      <c r="A4141" s="127">
        <v>35</v>
      </c>
      <c r="B4141" s="127"/>
      <c r="C4141" s="128" t="s">
        <v>697</v>
      </c>
      <c r="D4141" s="122">
        <v>42955</v>
      </c>
      <c r="E4141" s="123" t="s">
        <v>9685</v>
      </c>
      <c r="F4141" s="123" t="s">
        <v>3</v>
      </c>
      <c r="G4141" s="123">
        <v>1526461</v>
      </c>
      <c r="H4141" s="127"/>
      <c r="I4141" s="131" t="s">
        <v>9686</v>
      </c>
      <c r="J4141" s="127"/>
      <c r="K4141" s="127"/>
      <c r="L4141" s="127"/>
      <c r="M4141" s="127"/>
      <c r="N4141" s="133">
        <v>0</v>
      </c>
      <c r="O4141" s="133">
        <v>1018</v>
      </c>
      <c r="P4141" s="127" t="s">
        <v>1369</v>
      </c>
    </row>
    <row r="4142" spans="1:16" ht="51">
      <c r="A4142" s="127">
        <v>292</v>
      </c>
      <c r="B4142" s="127"/>
      <c r="C4142" s="128" t="s">
        <v>152</v>
      </c>
      <c r="D4142" s="122">
        <v>42955</v>
      </c>
      <c r="E4142" s="123" t="s">
        <v>9687</v>
      </c>
      <c r="F4142" s="123" t="s">
        <v>3</v>
      </c>
      <c r="G4142" s="123">
        <v>1526496</v>
      </c>
      <c r="H4142" s="127"/>
      <c r="I4142" s="131" t="s">
        <v>9688</v>
      </c>
      <c r="J4142" s="127"/>
      <c r="K4142" s="127"/>
      <c r="L4142" s="127"/>
      <c r="M4142" s="127"/>
      <c r="N4142" s="133">
        <v>0</v>
      </c>
      <c r="O4142" s="133">
        <v>115</v>
      </c>
      <c r="P4142" s="127" t="s">
        <v>1369</v>
      </c>
    </row>
    <row r="4143" spans="1:16" ht="51">
      <c r="A4143" s="127">
        <v>292</v>
      </c>
      <c r="B4143" s="127"/>
      <c r="C4143" s="128" t="s">
        <v>152</v>
      </c>
      <c r="D4143" s="122">
        <v>42955</v>
      </c>
      <c r="E4143" s="123" t="s">
        <v>9689</v>
      </c>
      <c r="F4143" s="123" t="s">
        <v>3</v>
      </c>
      <c r="G4143" s="123">
        <v>1526497</v>
      </c>
      <c r="H4143" s="127"/>
      <c r="I4143" s="131" t="s">
        <v>9688</v>
      </c>
      <c r="J4143" s="127"/>
      <c r="K4143" s="127"/>
      <c r="L4143" s="127"/>
      <c r="M4143" s="127"/>
      <c r="N4143" s="133">
        <v>0</v>
      </c>
      <c r="O4143" s="133">
        <v>104</v>
      </c>
      <c r="P4143" s="127" t="s">
        <v>1369</v>
      </c>
    </row>
    <row r="4144" spans="1:16" ht="51">
      <c r="A4144" s="127">
        <v>292</v>
      </c>
      <c r="B4144" s="127"/>
      <c r="C4144" s="128" t="s">
        <v>152</v>
      </c>
      <c r="D4144" s="122">
        <v>42955</v>
      </c>
      <c r="E4144" s="123" t="s">
        <v>9690</v>
      </c>
      <c r="F4144" s="123" t="s">
        <v>3</v>
      </c>
      <c r="G4144" s="123">
        <v>1526498</v>
      </c>
      <c r="H4144" s="127"/>
      <c r="I4144" s="131" t="s">
        <v>9688</v>
      </c>
      <c r="J4144" s="127"/>
      <c r="K4144" s="127"/>
      <c r="L4144" s="127"/>
      <c r="M4144" s="127"/>
      <c r="N4144" s="133">
        <v>0</v>
      </c>
      <c r="O4144" s="133">
        <v>98</v>
      </c>
      <c r="P4144" s="127" t="s">
        <v>1369</v>
      </c>
    </row>
    <row r="4145" spans="1:16" ht="51">
      <c r="A4145" s="127">
        <v>292</v>
      </c>
      <c r="B4145" s="127"/>
      <c r="C4145" s="128" t="s">
        <v>152</v>
      </c>
      <c r="D4145" s="122">
        <v>42955</v>
      </c>
      <c r="E4145" s="123" t="s">
        <v>9691</v>
      </c>
      <c r="F4145" s="123" t="s">
        <v>3</v>
      </c>
      <c r="G4145" s="123">
        <v>1526499</v>
      </c>
      <c r="H4145" s="127"/>
      <c r="I4145" s="131" t="s">
        <v>9688</v>
      </c>
      <c r="J4145" s="127"/>
      <c r="K4145" s="127"/>
      <c r="L4145" s="127"/>
      <c r="M4145" s="127"/>
      <c r="N4145" s="133">
        <v>0</v>
      </c>
      <c r="O4145" s="133">
        <v>92</v>
      </c>
      <c r="P4145" s="127" t="s">
        <v>1369</v>
      </c>
    </row>
    <row r="4146" spans="1:16" ht="51">
      <c r="A4146" s="127">
        <v>292</v>
      </c>
      <c r="B4146" s="127"/>
      <c r="C4146" s="128" t="s">
        <v>152</v>
      </c>
      <c r="D4146" s="122">
        <v>42955</v>
      </c>
      <c r="E4146" s="123" t="s">
        <v>9692</v>
      </c>
      <c r="F4146" s="123" t="s">
        <v>3</v>
      </c>
      <c r="G4146" s="123">
        <v>1526500</v>
      </c>
      <c r="H4146" s="127"/>
      <c r="I4146" s="131" t="s">
        <v>9688</v>
      </c>
      <c r="J4146" s="127"/>
      <c r="K4146" s="127"/>
      <c r="L4146" s="127"/>
      <c r="M4146" s="127"/>
      <c r="N4146" s="133">
        <v>0</v>
      </c>
      <c r="O4146" s="133">
        <v>68</v>
      </c>
      <c r="P4146" s="127" t="s">
        <v>1369</v>
      </c>
    </row>
    <row r="4147" spans="1:16" ht="51">
      <c r="A4147" s="127" t="s">
        <v>620</v>
      </c>
      <c r="B4147" s="127"/>
      <c r="C4147" s="128" t="s">
        <v>714</v>
      </c>
      <c r="D4147" s="122">
        <v>42955</v>
      </c>
      <c r="E4147" s="123" t="s">
        <v>9693</v>
      </c>
      <c r="F4147" s="123" t="s">
        <v>3</v>
      </c>
      <c r="G4147" s="123">
        <v>1526544</v>
      </c>
      <c r="H4147" s="127"/>
      <c r="I4147" s="131" t="s">
        <v>9694</v>
      </c>
      <c r="J4147" s="127"/>
      <c r="K4147" s="127"/>
      <c r="L4147" s="127"/>
      <c r="M4147" s="127"/>
      <c r="N4147" s="133">
        <v>0</v>
      </c>
      <c r="O4147" s="133">
        <v>14631.43</v>
      </c>
      <c r="P4147" s="127" t="s">
        <v>1369</v>
      </c>
    </row>
    <row r="4148" spans="1:16" ht="51">
      <c r="A4148" s="127" t="s">
        <v>620</v>
      </c>
      <c r="B4148" s="127"/>
      <c r="C4148" s="128" t="s">
        <v>714</v>
      </c>
      <c r="D4148" s="122">
        <v>42955</v>
      </c>
      <c r="E4148" s="123" t="s">
        <v>9695</v>
      </c>
      <c r="F4148" s="123" t="s">
        <v>3</v>
      </c>
      <c r="G4148" s="123">
        <v>1526547</v>
      </c>
      <c r="H4148" s="127"/>
      <c r="I4148" s="131" t="s">
        <v>9696</v>
      </c>
      <c r="J4148" s="127"/>
      <c r="K4148" s="127"/>
      <c r="L4148" s="127"/>
      <c r="M4148" s="127"/>
      <c r="N4148" s="133">
        <v>0</v>
      </c>
      <c r="O4148" s="133">
        <v>105</v>
      </c>
      <c r="P4148" s="127" t="s">
        <v>1369</v>
      </c>
    </row>
    <row r="4149" spans="1:16" ht="38.25">
      <c r="A4149" s="127">
        <v>203</v>
      </c>
      <c r="B4149" s="127"/>
      <c r="C4149" s="128" t="s">
        <v>758</v>
      </c>
      <c r="D4149" s="122">
        <v>42955</v>
      </c>
      <c r="E4149" s="123" t="s">
        <v>9697</v>
      </c>
      <c r="F4149" s="123" t="s">
        <v>3</v>
      </c>
      <c r="G4149" s="123">
        <v>1526572</v>
      </c>
      <c r="H4149" s="127"/>
      <c r="I4149" s="131" t="s">
        <v>9698</v>
      </c>
      <c r="J4149" s="127"/>
      <c r="K4149" s="127"/>
      <c r="L4149" s="127"/>
      <c r="M4149" s="127"/>
      <c r="N4149" s="133">
        <v>0</v>
      </c>
      <c r="O4149" s="133">
        <v>371</v>
      </c>
      <c r="P4149" s="127" t="s">
        <v>1369</v>
      </c>
    </row>
    <row r="4150" spans="1:16" ht="51">
      <c r="A4150" s="127" t="s">
        <v>620</v>
      </c>
      <c r="B4150" s="127"/>
      <c r="C4150" s="128" t="s">
        <v>714</v>
      </c>
      <c r="D4150" s="122">
        <v>42955</v>
      </c>
      <c r="E4150" s="123" t="s">
        <v>9699</v>
      </c>
      <c r="F4150" s="123" t="s">
        <v>3</v>
      </c>
      <c r="G4150" s="123">
        <v>1526639</v>
      </c>
      <c r="H4150" s="127"/>
      <c r="I4150" s="131" t="s">
        <v>9700</v>
      </c>
      <c r="J4150" s="127"/>
      <c r="K4150" s="127"/>
      <c r="L4150" s="127"/>
      <c r="M4150" s="127"/>
      <c r="N4150" s="133">
        <v>0</v>
      </c>
      <c r="O4150" s="133">
        <v>29846.27</v>
      </c>
      <c r="P4150" s="127" t="s">
        <v>1369</v>
      </c>
    </row>
    <row r="4151" spans="1:16" ht="38.25">
      <c r="A4151" s="127">
        <v>586</v>
      </c>
      <c r="B4151" s="127"/>
      <c r="C4151" s="128" t="s">
        <v>223</v>
      </c>
      <c r="D4151" s="122">
        <v>42955</v>
      </c>
      <c r="E4151" s="123" t="s">
        <v>9701</v>
      </c>
      <c r="F4151" s="123" t="s">
        <v>3</v>
      </c>
      <c r="G4151" s="123">
        <v>1526649</v>
      </c>
      <c r="H4151" s="127"/>
      <c r="I4151" s="131" t="s">
        <v>9702</v>
      </c>
      <c r="J4151" s="127"/>
      <c r="K4151" s="127"/>
      <c r="L4151" s="127"/>
      <c r="M4151" s="127"/>
      <c r="N4151" s="133">
        <v>0</v>
      </c>
      <c r="O4151" s="133">
        <v>552.5</v>
      </c>
      <c r="P4151" s="127" t="s">
        <v>1369</v>
      </c>
    </row>
    <row r="4152" spans="1:16" ht="51">
      <c r="A4152" s="127">
        <v>201</v>
      </c>
      <c r="B4152" s="127"/>
      <c r="C4152" s="128" t="s">
        <v>757</v>
      </c>
      <c r="D4152" s="122">
        <v>42955</v>
      </c>
      <c r="E4152" s="123" t="s">
        <v>9703</v>
      </c>
      <c r="F4152" s="123" t="s">
        <v>3</v>
      </c>
      <c r="G4152" s="123">
        <v>1526720</v>
      </c>
      <c r="H4152" s="127"/>
      <c r="I4152" s="131" t="s">
        <v>9704</v>
      </c>
      <c r="J4152" s="127"/>
      <c r="K4152" s="127"/>
      <c r="L4152" s="127"/>
      <c r="M4152" s="127"/>
      <c r="N4152" s="133">
        <v>0</v>
      </c>
      <c r="O4152" s="133">
        <v>211.19</v>
      </c>
      <c r="P4152" s="127" t="s">
        <v>1369</v>
      </c>
    </row>
    <row r="4153" spans="1:16" ht="38.25">
      <c r="A4153" s="127">
        <v>290</v>
      </c>
      <c r="B4153" s="127"/>
      <c r="C4153" s="128" t="s">
        <v>794</v>
      </c>
      <c r="D4153" s="122">
        <v>42955</v>
      </c>
      <c r="E4153" s="123" t="s">
        <v>9705</v>
      </c>
      <c r="F4153" s="123" t="s">
        <v>3</v>
      </c>
      <c r="G4153" s="123">
        <v>1526724</v>
      </c>
      <c r="H4153" s="127"/>
      <c r="I4153" s="131" t="s">
        <v>9706</v>
      </c>
      <c r="J4153" s="127"/>
      <c r="K4153" s="127"/>
      <c r="L4153" s="127"/>
      <c r="M4153" s="127"/>
      <c r="N4153" s="133">
        <v>0</v>
      </c>
      <c r="O4153" s="133">
        <v>742</v>
      </c>
      <c r="P4153" s="127" t="s">
        <v>1369</v>
      </c>
    </row>
    <row r="4154" spans="1:16" ht="51">
      <c r="A4154" s="127">
        <v>20</v>
      </c>
      <c r="B4154" s="127"/>
      <c r="C4154" s="128" t="s">
        <v>694</v>
      </c>
      <c r="D4154" s="122">
        <v>42956</v>
      </c>
      <c r="E4154" s="123" t="s">
        <v>9707</v>
      </c>
      <c r="F4154" s="123" t="s">
        <v>3</v>
      </c>
      <c r="G4154" s="123">
        <v>1527012</v>
      </c>
      <c r="H4154" s="127"/>
      <c r="I4154" s="131" t="s">
        <v>9708</v>
      </c>
      <c r="J4154" s="127"/>
      <c r="K4154" s="127"/>
      <c r="L4154" s="127"/>
      <c r="M4154" s="127"/>
      <c r="N4154" s="133">
        <v>0</v>
      </c>
      <c r="O4154" s="133">
        <v>750</v>
      </c>
      <c r="P4154" s="127" t="s">
        <v>1369</v>
      </c>
    </row>
    <row r="4155" spans="1:16" ht="51">
      <c r="A4155" s="127">
        <v>20</v>
      </c>
      <c r="B4155" s="127"/>
      <c r="C4155" s="128" t="s">
        <v>694</v>
      </c>
      <c r="D4155" s="122">
        <v>42956</v>
      </c>
      <c r="E4155" s="123" t="s">
        <v>9709</v>
      </c>
      <c r="F4155" s="123" t="s">
        <v>3</v>
      </c>
      <c r="G4155" s="123">
        <v>1527015</v>
      </c>
      <c r="H4155" s="127"/>
      <c r="I4155" s="131" t="s">
        <v>9710</v>
      </c>
      <c r="J4155" s="127"/>
      <c r="K4155" s="127"/>
      <c r="L4155" s="127"/>
      <c r="M4155" s="127"/>
      <c r="N4155" s="133">
        <v>0</v>
      </c>
      <c r="O4155" s="133">
        <v>29304.260000000002</v>
      </c>
      <c r="P4155" s="127" t="s">
        <v>1369</v>
      </c>
    </row>
    <row r="4156" spans="1:16" ht="51">
      <c r="A4156" s="127">
        <v>222</v>
      </c>
      <c r="B4156" s="127"/>
      <c r="C4156" s="128" t="s">
        <v>765</v>
      </c>
      <c r="D4156" s="122">
        <v>42956</v>
      </c>
      <c r="E4156" s="123" t="s">
        <v>9711</v>
      </c>
      <c r="F4156" s="123" t="s">
        <v>3</v>
      </c>
      <c r="G4156" s="123">
        <v>1527027</v>
      </c>
      <c r="H4156" s="127"/>
      <c r="I4156" s="131" t="s">
        <v>9712</v>
      </c>
      <c r="J4156" s="127"/>
      <c r="K4156" s="127"/>
      <c r="L4156" s="127"/>
      <c r="M4156" s="127"/>
      <c r="N4156" s="133">
        <v>0</v>
      </c>
      <c r="O4156" s="133">
        <v>106204.43000000001</v>
      </c>
      <c r="P4156" s="127" t="s">
        <v>1369</v>
      </c>
    </row>
    <row r="4157" spans="1:16" ht="38.25">
      <c r="A4157" s="127">
        <v>46</v>
      </c>
      <c r="B4157" s="127"/>
      <c r="C4157" s="128" t="s">
        <v>699</v>
      </c>
      <c r="D4157" s="122">
        <v>42956</v>
      </c>
      <c r="E4157" s="123" t="s">
        <v>9713</v>
      </c>
      <c r="F4157" s="123" t="s">
        <v>3</v>
      </c>
      <c r="G4157" s="123">
        <v>1527040</v>
      </c>
      <c r="H4157" s="127"/>
      <c r="I4157" s="131" t="s">
        <v>9714</v>
      </c>
      <c r="J4157" s="127"/>
      <c r="K4157" s="127"/>
      <c r="L4157" s="127"/>
      <c r="M4157" s="127"/>
      <c r="N4157" s="133">
        <v>0</v>
      </c>
      <c r="O4157" s="133">
        <v>50000</v>
      </c>
      <c r="P4157" s="127" t="s">
        <v>1369</v>
      </c>
    </row>
    <row r="4158" spans="1:16" ht="51">
      <c r="A4158" s="127">
        <v>35</v>
      </c>
      <c r="B4158" s="127"/>
      <c r="C4158" s="128" t="s">
        <v>697</v>
      </c>
      <c r="D4158" s="122">
        <v>42956</v>
      </c>
      <c r="E4158" s="123" t="s">
        <v>9715</v>
      </c>
      <c r="F4158" s="123" t="s">
        <v>3</v>
      </c>
      <c r="G4158" s="123">
        <v>1526951</v>
      </c>
      <c r="H4158" s="127"/>
      <c r="I4158" s="131" t="s">
        <v>9716</v>
      </c>
      <c r="J4158" s="127"/>
      <c r="K4158" s="127"/>
      <c r="L4158" s="127"/>
      <c r="M4158" s="127"/>
      <c r="N4158" s="133">
        <v>0</v>
      </c>
      <c r="O4158" s="133">
        <v>384</v>
      </c>
      <c r="P4158" s="127" t="s">
        <v>1369</v>
      </c>
    </row>
    <row r="4159" spans="1:16" ht="51">
      <c r="A4159" s="127">
        <v>20</v>
      </c>
      <c r="B4159" s="127"/>
      <c r="C4159" s="128" t="s">
        <v>694</v>
      </c>
      <c r="D4159" s="122">
        <v>42956</v>
      </c>
      <c r="E4159" s="123" t="s">
        <v>9717</v>
      </c>
      <c r="F4159" s="123" t="s">
        <v>3</v>
      </c>
      <c r="G4159" s="123">
        <v>1526974</v>
      </c>
      <c r="H4159" s="127"/>
      <c r="I4159" s="131" t="s">
        <v>9718</v>
      </c>
      <c r="J4159" s="127"/>
      <c r="K4159" s="127"/>
      <c r="L4159" s="127"/>
      <c r="M4159" s="127"/>
      <c r="N4159" s="133">
        <v>0</v>
      </c>
      <c r="O4159" s="133">
        <v>373</v>
      </c>
      <c r="P4159" s="127" t="s">
        <v>1369</v>
      </c>
    </row>
    <row r="4160" spans="1:16" ht="51">
      <c r="A4160" s="127">
        <v>586</v>
      </c>
      <c r="B4160" s="127"/>
      <c r="C4160" s="128" t="s">
        <v>223</v>
      </c>
      <c r="D4160" s="122">
        <v>42956</v>
      </c>
      <c r="E4160" s="123" t="s">
        <v>9719</v>
      </c>
      <c r="F4160" s="123" t="s">
        <v>3</v>
      </c>
      <c r="G4160" s="123">
        <v>1526976</v>
      </c>
      <c r="H4160" s="127"/>
      <c r="I4160" s="131" t="s">
        <v>9720</v>
      </c>
      <c r="J4160" s="127"/>
      <c r="K4160" s="127"/>
      <c r="L4160" s="127"/>
      <c r="M4160" s="127"/>
      <c r="N4160" s="133">
        <v>0</v>
      </c>
      <c r="O4160" s="133">
        <v>143</v>
      </c>
      <c r="P4160" s="127" t="s">
        <v>1369</v>
      </c>
    </row>
    <row r="4161" spans="1:16" ht="51">
      <c r="A4161" s="127">
        <v>586</v>
      </c>
      <c r="B4161" s="127"/>
      <c r="C4161" s="128" t="s">
        <v>223</v>
      </c>
      <c r="D4161" s="122">
        <v>42956</v>
      </c>
      <c r="E4161" s="123" t="s">
        <v>9721</v>
      </c>
      <c r="F4161" s="123" t="s">
        <v>3</v>
      </c>
      <c r="G4161" s="123">
        <v>1526980</v>
      </c>
      <c r="H4161" s="127"/>
      <c r="I4161" s="131" t="s">
        <v>9722</v>
      </c>
      <c r="J4161" s="127"/>
      <c r="K4161" s="127"/>
      <c r="L4161" s="127"/>
      <c r="M4161" s="127"/>
      <c r="N4161" s="133">
        <v>0</v>
      </c>
      <c r="O4161" s="133">
        <v>221</v>
      </c>
      <c r="P4161" s="127" t="s">
        <v>1369</v>
      </c>
    </row>
    <row r="4162" spans="1:16" ht="51">
      <c r="A4162" s="127">
        <v>586</v>
      </c>
      <c r="B4162" s="127"/>
      <c r="C4162" s="128" t="s">
        <v>223</v>
      </c>
      <c r="D4162" s="122">
        <v>42956</v>
      </c>
      <c r="E4162" s="123" t="s">
        <v>9723</v>
      </c>
      <c r="F4162" s="123" t="s">
        <v>3</v>
      </c>
      <c r="G4162" s="123">
        <v>1526982</v>
      </c>
      <c r="H4162" s="127"/>
      <c r="I4162" s="131" t="s">
        <v>9724</v>
      </c>
      <c r="J4162" s="127"/>
      <c r="K4162" s="127"/>
      <c r="L4162" s="127"/>
      <c r="M4162" s="127"/>
      <c r="N4162" s="133">
        <v>0</v>
      </c>
      <c r="O4162" s="133">
        <v>234</v>
      </c>
      <c r="P4162" s="127" t="s">
        <v>1369</v>
      </c>
    </row>
    <row r="4163" spans="1:16" ht="51">
      <c r="A4163" s="127">
        <v>586</v>
      </c>
      <c r="B4163" s="127"/>
      <c r="C4163" s="128" t="s">
        <v>223</v>
      </c>
      <c r="D4163" s="122">
        <v>42956</v>
      </c>
      <c r="E4163" s="123" t="s">
        <v>9725</v>
      </c>
      <c r="F4163" s="123" t="s">
        <v>3</v>
      </c>
      <c r="G4163" s="123">
        <v>1526984</v>
      </c>
      <c r="H4163" s="127"/>
      <c r="I4163" s="131" t="s">
        <v>9726</v>
      </c>
      <c r="J4163" s="127"/>
      <c r="K4163" s="127"/>
      <c r="L4163" s="127"/>
      <c r="M4163" s="127"/>
      <c r="N4163" s="133">
        <v>0</v>
      </c>
      <c r="O4163" s="133">
        <v>143</v>
      </c>
      <c r="P4163" s="127" t="s">
        <v>1369</v>
      </c>
    </row>
    <row r="4164" spans="1:16" ht="51">
      <c r="A4164" s="127" t="s">
        <v>620</v>
      </c>
      <c r="B4164" s="127"/>
      <c r="C4164" s="128" t="s">
        <v>714</v>
      </c>
      <c r="D4164" s="122">
        <v>42956</v>
      </c>
      <c r="E4164" s="123" t="s">
        <v>9727</v>
      </c>
      <c r="F4164" s="123" t="s">
        <v>3</v>
      </c>
      <c r="G4164" s="123">
        <v>1526994</v>
      </c>
      <c r="H4164" s="127"/>
      <c r="I4164" s="131" t="s">
        <v>9728</v>
      </c>
      <c r="J4164" s="127"/>
      <c r="K4164" s="127"/>
      <c r="L4164" s="127"/>
      <c r="M4164" s="127"/>
      <c r="N4164" s="133">
        <v>0</v>
      </c>
      <c r="O4164" s="133">
        <v>30</v>
      </c>
      <c r="P4164" s="127" t="s">
        <v>1369</v>
      </c>
    </row>
    <row r="4165" spans="1:16" ht="51">
      <c r="A4165" s="127">
        <v>86</v>
      </c>
      <c r="B4165" s="127"/>
      <c r="C4165" s="128" t="s">
        <v>711</v>
      </c>
      <c r="D4165" s="122">
        <v>42956</v>
      </c>
      <c r="E4165" s="123" t="s">
        <v>9729</v>
      </c>
      <c r="F4165" s="123" t="s">
        <v>3</v>
      </c>
      <c r="G4165" s="123">
        <v>1527029</v>
      </c>
      <c r="H4165" s="127"/>
      <c r="I4165" s="131" t="s">
        <v>9730</v>
      </c>
      <c r="J4165" s="127"/>
      <c r="K4165" s="127"/>
      <c r="L4165" s="127"/>
      <c r="M4165" s="127"/>
      <c r="N4165" s="133">
        <v>0</v>
      </c>
      <c r="O4165" s="133">
        <v>358</v>
      </c>
      <c r="P4165" s="127" t="s">
        <v>1369</v>
      </c>
    </row>
    <row r="4166" spans="1:16" ht="51">
      <c r="A4166" s="127">
        <v>20</v>
      </c>
      <c r="B4166" s="127"/>
      <c r="C4166" s="128" t="s">
        <v>694</v>
      </c>
      <c r="D4166" s="122">
        <v>42956</v>
      </c>
      <c r="E4166" s="123" t="s">
        <v>9731</v>
      </c>
      <c r="F4166" s="123" t="s">
        <v>3</v>
      </c>
      <c r="G4166" s="123">
        <v>1527055</v>
      </c>
      <c r="H4166" s="127"/>
      <c r="I4166" s="131" t="s">
        <v>9732</v>
      </c>
      <c r="J4166" s="127"/>
      <c r="K4166" s="127"/>
      <c r="L4166" s="127"/>
      <c r="M4166" s="127"/>
      <c r="N4166" s="133">
        <v>0</v>
      </c>
      <c r="O4166" s="133">
        <v>391</v>
      </c>
      <c r="P4166" s="127" t="s">
        <v>1369</v>
      </c>
    </row>
    <row r="4167" spans="1:16" ht="38.25">
      <c r="A4167" s="127">
        <v>35</v>
      </c>
      <c r="B4167" s="127"/>
      <c r="C4167" s="128" t="s">
        <v>697</v>
      </c>
      <c r="D4167" s="122">
        <v>42956</v>
      </c>
      <c r="E4167" s="123" t="s">
        <v>9733</v>
      </c>
      <c r="F4167" s="123" t="s">
        <v>3</v>
      </c>
      <c r="G4167" s="123">
        <v>1527070</v>
      </c>
      <c r="H4167" s="127"/>
      <c r="I4167" s="131" t="s">
        <v>9734</v>
      </c>
      <c r="J4167" s="127"/>
      <c r="K4167" s="127"/>
      <c r="L4167" s="127"/>
      <c r="M4167" s="127"/>
      <c r="N4167" s="133">
        <v>0</v>
      </c>
      <c r="O4167" s="133">
        <v>460</v>
      </c>
      <c r="P4167" s="127" t="s">
        <v>1369</v>
      </c>
    </row>
    <row r="4168" spans="1:16" ht="38.25">
      <c r="A4168" s="127">
        <v>291</v>
      </c>
      <c r="B4168" s="127"/>
      <c r="C4168" s="128" t="s">
        <v>795</v>
      </c>
      <c r="D4168" s="122">
        <v>42956</v>
      </c>
      <c r="E4168" s="123" t="s">
        <v>9735</v>
      </c>
      <c r="F4168" s="123" t="s">
        <v>3</v>
      </c>
      <c r="G4168" s="123">
        <v>1527080</v>
      </c>
      <c r="H4168" s="127"/>
      <c r="I4168" s="131" t="s">
        <v>9736</v>
      </c>
      <c r="J4168" s="127"/>
      <c r="K4168" s="127"/>
      <c r="L4168" s="127"/>
      <c r="M4168" s="127"/>
      <c r="N4168" s="133">
        <v>0</v>
      </c>
      <c r="O4168" s="133">
        <v>18</v>
      </c>
      <c r="P4168" s="127" t="s">
        <v>1369</v>
      </c>
    </row>
    <row r="4169" spans="1:16" ht="51">
      <c r="A4169" s="127" t="s">
        <v>620</v>
      </c>
      <c r="B4169" s="127"/>
      <c r="C4169" s="128" t="s">
        <v>714</v>
      </c>
      <c r="D4169" s="122">
        <v>42956</v>
      </c>
      <c r="E4169" s="123" t="s">
        <v>9737</v>
      </c>
      <c r="F4169" s="123" t="s">
        <v>3</v>
      </c>
      <c r="G4169" s="123">
        <v>1527086</v>
      </c>
      <c r="H4169" s="127"/>
      <c r="I4169" s="131" t="s">
        <v>9738</v>
      </c>
      <c r="J4169" s="127"/>
      <c r="K4169" s="127"/>
      <c r="L4169" s="127"/>
      <c r="M4169" s="127"/>
      <c r="N4169" s="133">
        <v>0</v>
      </c>
      <c r="O4169" s="133">
        <v>3048.76</v>
      </c>
      <c r="P4169" s="127" t="s">
        <v>1369</v>
      </c>
    </row>
    <row r="4170" spans="1:16" ht="51">
      <c r="A4170" s="127" t="s">
        <v>620</v>
      </c>
      <c r="B4170" s="127"/>
      <c r="C4170" s="128" t="s">
        <v>714</v>
      </c>
      <c r="D4170" s="122">
        <v>42956</v>
      </c>
      <c r="E4170" s="123" t="s">
        <v>9739</v>
      </c>
      <c r="F4170" s="123" t="s">
        <v>3</v>
      </c>
      <c r="G4170" s="123">
        <v>1527098</v>
      </c>
      <c r="H4170" s="127"/>
      <c r="I4170" s="131" t="s">
        <v>9740</v>
      </c>
      <c r="J4170" s="127"/>
      <c r="K4170" s="127"/>
      <c r="L4170" s="127"/>
      <c r="M4170" s="127"/>
      <c r="N4170" s="133">
        <v>0</v>
      </c>
      <c r="O4170" s="133">
        <v>5399.74</v>
      </c>
      <c r="P4170" s="127" t="s">
        <v>1369</v>
      </c>
    </row>
    <row r="4171" spans="1:16" ht="38.25">
      <c r="A4171" s="127">
        <v>20</v>
      </c>
      <c r="B4171" s="127"/>
      <c r="C4171" s="128" t="s">
        <v>694</v>
      </c>
      <c r="D4171" s="122">
        <v>42956</v>
      </c>
      <c r="E4171" s="123" t="s">
        <v>9742</v>
      </c>
      <c r="F4171" s="123" t="s">
        <v>3</v>
      </c>
      <c r="G4171" s="123">
        <v>1527110</v>
      </c>
      <c r="H4171" s="127"/>
      <c r="I4171" s="131" t="s">
        <v>9741</v>
      </c>
      <c r="J4171" s="127"/>
      <c r="K4171" s="127"/>
      <c r="L4171" s="127"/>
      <c r="M4171" s="127"/>
      <c r="N4171" s="133">
        <v>0</v>
      </c>
      <c r="O4171" s="133">
        <v>5</v>
      </c>
      <c r="P4171" s="127" t="s">
        <v>1369</v>
      </c>
    </row>
    <row r="4172" spans="1:16" ht="51">
      <c r="A4172" s="127" t="s">
        <v>620</v>
      </c>
      <c r="B4172" s="127"/>
      <c r="C4172" s="128" t="s">
        <v>714</v>
      </c>
      <c r="D4172" s="122">
        <v>42956</v>
      </c>
      <c r="E4172" s="123" t="s">
        <v>9743</v>
      </c>
      <c r="F4172" s="123" t="s">
        <v>3</v>
      </c>
      <c r="G4172" s="123">
        <v>1527154</v>
      </c>
      <c r="H4172" s="127"/>
      <c r="I4172" s="131" t="s">
        <v>9744</v>
      </c>
      <c r="J4172" s="127"/>
      <c r="K4172" s="127"/>
      <c r="L4172" s="127"/>
      <c r="M4172" s="127"/>
      <c r="N4172" s="133">
        <v>0</v>
      </c>
      <c r="O4172" s="133">
        <v>250</v>
      </c>
      <c r="P4172" s="127" t="s">
        <v>1369</v>
      </c>
    </row>
    <row r="4173" spans="1:16" ht="51">
      <c r="A4173" s="127" t="s">
        <v>620</v>
      </c>
      <c r="B4173" s="127"/>
      <c r="C4173" s="128" t="s">
        <v>714</v>
      </c>
      <c r="D4173" s="122">
        <v>42956</v>
      </c>
      <c r="E4173" s="123" t="s">
        <v>9745</v>
      </c>
      <c r="F4173" s="123" t="s">
        <v>3</v>
      </c>
      <c r="G4173" s="123">
        <v>1527162</v>
      </c>
      <c r="H4173" s="127"/>
      <c r="I4173" s="131" t="s">
        <v>9746</v>
      </c>
      <c r="J4173" s="127"/>
      <c r="K4173" s="127"/>
      <c r="L4173" s="127"/>
      <c r="M4173" s="127"/>
      <c r="N4173" s="133">
        <v>0</v>
      </c>
      <c r="O4173" s="133">
        <v>50</v>
      </c>
      <c r="P4173" s="127" t="s">
        <v>1369</v>
      </c>
    </row>
    <row r="4174" spans="1:16" ht="51">
      <c r="A4174" s="127">
        <v>201</v>
      </c>
      <c r="B4174" s="127"/>
      <c r="C4174" s="128" t="s">
        <v>757</v>
      </c>
      <c r="D4174" s="122">
        <v>42956</v>
      </c>
      <c r="E4174" s="123" t="s">
        <v>9747</v>
      </c>
      <c r="F4174" s="123" t="s">
        <v>3</v>
      </c>
      <c r="G4174" s="123">
        <v>1527195</v>
      </c>
      <c r="H4174" s="127"/>
      <c r="I4174" s="131" t="s">
        <v>9748</v>
      </c>
      <c r="J4174" s="127"/>
      <c r="K4174" s="127"/>
      <c r="L4174" s="127"/>
      <c r="M4174" s="127"/>
      <c r="N4174" s="133">
        <v>0</v>
      </c>
      <c r="O4174" s="133">
        <v>340</v>
      </c>
      <c r="P4174" s="127" t="s">
        <v>1369</v>
      </c>
    </row>
    <row r="4175" spans="1:16" ht="51">
      <c r="A4175" s="127">
        <v>201</v>
      </c>
      <c r="B4175" s="127"/>
      <c r="C4175" s="128" t="s">
        <v>757</v>
      </c>
      <c r="D4175" s="122">
        <v>42956</v>
      </c>
      <c r="E4175" s="123" t="s">
        <v>9749</v>
      </c>
      <c r="F4175" s="123" t="s">
        <v>3</v>
      </c>
      <c r="G4175" s="123">
        <v>1527196</v>
      </c>
      <c r="H4175" s="127"/>
      <c r="I4175" s="131" t="s">
        <v>9750</v>
      </c>
      <c r="J4175" s="127"/>
      <c r="K4175" s="127"/>
      <c r="L4175" s="127"/>
      <c r="M4175" s="127"/>
      <c r="N4175" s="133">
        <v>0</v>
      </c>
      <c r="O4175" s="133">
        <v>64</v>
      </c>
      <c r="P4175" s="127" t="s">
        <v>1369</v>
      </c>
    </row>
    <row r="4176" spans="1:16" ht="51">
      <c r="A4176" s="127">
        <v>222</v>
      </c>
      <c r="B4176" s="127"/>
      <c r="C4176" s="128" t="s">
        <v>765</v>
      </c>
      <c r="D4176" s="122">
        <v>42957</v>
      </c>
      <c r="E4176" s="123" t="s">
        <v>9751</v>
      </c>
      <c r="F4176" s="123" t="s">
        <v>3</v>
      </c>
      <c r="G4176" s="123">
        <v>1527306</v>
      </c>
      <c r="H4176" s="127"/>
      <c r="I4176" s="131" t="s">
        <v>9752</v>
      </c>
      <c r="J4176" s="127"/>
      <c r="K4176" s="127"/>
      <c r="L4176" s="127"/>
      <c r="M4176" s="127"/>
      <c r="N4176" s="133">
        <v>0</v>
      </c>
      <c r="O4176" s="133">
        <v>8073.53</v>
      </c>
      <c r="P4176" s="127" t="s">
        <v>1369</v>
      </c>
    </row>
    <row r="4177" spans="1:16" ht="51">
      <c r="A4177" s="127">
        <v>222</v>
      </c>
      <c r="B4177" s="127"/>
      <c r="C4177" s="128" t="s">
        <v>765</v>
      </c>
      <c r="D4177" s="122">
        <v>42957</v>
      </c>
      <c r="E4177" s="123" t="s">
        <v>9753</v>
      </c>
      <c r="F4177" s="123" t="s">
        <v>3</v>
      </c>
      <c r="G4177" s="123">
        <v>1527307</v>
      </c>
      <c r="H4177" s="127"/>
      <c r="I4177" s="131" t="s">
        <v>9754</v>
      </c>
      <c r="J4177" s="127"/>
      <c r="K4177" s="127"/>
      <c r="L4177" s="127"/>
      <c r="M4177" s="127"/>
      <c r="N4177" s="133">
        <v>0</v>
      </c>
      <c r="O4177" s="133">
        <v>3567.2200000000003</v>
      </c>
      <c r="P4177" s="127" t="s">
        <v>14401</v>
      </c>
    </row>
    <row r="4178" spans="1:16" ht="51">
      <c r="A4178" s="127">
        <v>222</v>
      </c>
      <c r="B4178" s="127"/>
      <c r="C4178" s="128" t="s">
        <v>765</v>
      </c>
      <c r="D4178" s="122">
        <v>42957</v>
      </c>
      <c r="E4178" s="123" t="s">
        <v>9755</v>
      </c>
      <c r="F4178" s="123" t="s">
        <v>3</v>
      </c>
      <c r="G4178" s="123">
        <v>1527308</v>
      </c>
      <c r="H4178" s="127"/>
      <c r="I4178" s="131" t="s">
        <v>9756</v>
      </c>
      <c r="J4178" s="127"/>
      <c r="K4178" s="127"/>
      <c r="L4178" s="127"/>
      <c r="M4178" s="127"/>
      <c r="N4178" s="133">
        <v>0</v>
      </c>
      <c r="O4178" s="133">
        <v>1356.27</v>
      </c>
      <c r="P4178" s="127" t="s">
        <v>1369</v>
      </c>
    </row>
    <row r="4179" spans="1:16" ht="51">
      <c r="A4179" s="127">
        <v>222</v>
      </c>
      <c r="B4179" s="127"/>
      <c r="C4179" s="128" t="s">
        <v>765</v>
      </c>
      <c r="D4179" s="122">
        <v>42957</v>
      </c>
      <c r="E4179" s="123" t="s">
        <v>9757</v>
      </c>
      <c r="F4179" s="123" t="s">
        <v>3</v>
      </c>
      <c r="G4179" s="123">
        <v>1527309</v>
      </c>
      <c r="H4179" s="127"/>
      <c r="I4179" s="131" t="s">
        <v>9758</v>
      </c>
      <c r="J4179" s="127"/>
      <c r="K4179" s="127"/>
      <c r="L4179" s="127"/>
      <c r="M4179" s="127"/>
      <c r="N4179" s="133">
        <v>0</v>
      </c>
      <c r="O4179" s="133">
        <v>661</v>
      </c>
      <c r="P4179" s="127" t="s">
        <v>1369</v>
      </c>
    </row>
    <row r="4180" spans="1:16" ht="51">
      <c r="A4180" s="127">
        <v>222</v>
      </c>
      <c r="B4180" s="127"/>
      <c r="C4180" s="128" t="s">
        <v>765</v>
      </c>
      <c r="D4180" s="122">
        <v>42957</v>
      </c>
      <c r="E4180" s="123" t="s">
        <v>9759</v>
      </c>
      <c r="F4180" s="123" t="s">
        <v>3</v>
      </c>
      <c r="G4180" s="123">
        <v>1527310</v>
      </c>
      <c r="H4180" s="127"/>
      <c r="I4180" s="131" t="s">
        <v>9760</v>
      </c>
      <c r="J4180" s="127"/>
      <c r="K4180" s="127"/>
      <c r="L4180" s="127"/>
      <c r="M4180" s="127"/>
      <c r="N4180" s="133">
        <v>0</v>
      </c>
      <c r="O4180" s="133">
        <v>475.5</v>
      </c>
      <c r="P4180" s="127" t="s">
        <v>1369</v>
      </c>
    </row>
    <row r="4181" spans="1:16" ht="51">
      <c r="A4181" s="127">
        <v>222</v>
      </c>
      <c r="B4181" s="127"/>
      <c r="C4181" s="128" t="s">
        <v>765</v>
      </c>
      <c r="D4181" s="122">
        <v>42957</v>
      </c>
      <c r="E4181" s="123" t="s">
        <v>9761</v>
      </c>
      <c r="F4181" s="123" t="s">
        <v>3</v>
      </c>
      <c r="G4181" s="123">
        <v>1527311</v>
      </c>
      <c r="H4181" s="127"/>
      <c r="I4181" s="131" t="s">
        <v>9762</v>
      </c>
      <c r="J4181" s="127"/>
      <c r="K4181" s="127"/>
      <c r="L4181" s="127"/>
      <c r="M4181" s="127"/>
      <c r="N4181" s="133">
        <v>0</v>
      </c>
      <c r="O4181" s="133">
        <v>3000</v>
      </c>
      <c r="P4181" s="127" t="s">
        <v>1369</v>
      </c>
    </row>
    <row r="4182" spans="1:16" ht="51">
      <c r="A4182" s="127">
        <v>222</v>
      </c>
      <c r="B4182" s="127"/>
      <c r="C4182" s="128" t="s">
        <v>765</v>
      </c>
      <c r="D4182" s="122">
        <v>42957</v>
      </c>
      <c r="E4182" s="123" t="s">
        <v>9763</v>
      </c>
      <c r="F4182" s="123" t="s">
        <v>3</v>
      </c>
      <c r="G4182" s="123">
        <v>1527312</v>
      </c>
      <c r="H4182" s="127"/>
      <c r="I4182" s="131" t="s">
        <v>9764</v>
      </c>
      <c r="J4182" s="127"/>
      <c r="K4182" s="127"/>
      <c r="L4182" s="127"/>
      <c r="M4182" s="127"/>
      <c r="N4182" s="133">
        <v>0</v>
      </c>
      <c r="O4182" s="133">
        <v>29.26</v>
      </c>
      <c r="P4182" s="127" t="s">
        <v>1369</v>
      </c>
    </row>
    <row r="4183" spans="1:16" ht="63.75">
      <c r="A4183" s="127" t="s">
        <v>620</v>
      </c>
      <c r="B4183" s="127"/>
      <c r="C4183" s="128" t="s">
        <v>714</v>
      </c>
      <c r="D4183" s="122">
        <v>42957</v>
      </c>
      <c r="E4183" s="123" t="s">
        <v>9765</v>
      </c>
      <c r="F4183" s="123" t="s">
        <v>3</v>
      </c>
      <c r="G4183" s="123">
        <v>1527359</v>
      </c>
      <c r="H4183" s="127"/>
      <c r="I4183" s="131" t="s">
        <v>9766</v>
      </c>
      <c r="J4183" s="127"/>
      <c r="K4183" s="127"/>
      <c r="L4183" s="127"/>
      <c r="M4183" s="127"/>
      <c r="N4183" s="133">
        <v>0</v>
      </c>
      <c r="O4183" s="133">
        <v>112.18</v>
      </c>
      <c r="P4183" s="127" t="s">
        <v>1369</v>
      </c>
    </row>
    <row r="4184" spans="1:16" ht="51">
      <c r="A4184" s="127" t="s">
        <v>620</v>
      </c>
      <c r="B4184" s="127"/>
      <c r="C4184" s="128" t="s">
        <v>714</v>
      </c>
      <c r="D4184" s="122">
        <v>42957</v>
      </c>
      <c r="E4184" s="123" t="s">
        <v>9767</v>
      </c>
      <c r="F4184" s="123" t="s">
        <v>3</v>
      </c>
      <c r="G4184" s="123">
        <v>1527395</v>
      </c>
      <c r="H4184" s="127"/>
      <c r="I4184" s="131" t="s">
        <v>9768</v>
      </c>
      <c r="J4184" s="127"/>
      <c r="K4184" s="127"/>
      <c r="L4184" s="127"/>
      <c r="M4184" s="127"/>
      <c r="N4184" s="133">
        <v>0</v>
      </c>
      <c r="O4184" s="133">
        <v>19278.25</v>
      </c>
      <c r="P4184" s="127" t="s">
        <v>1369</v>
      </c>
    </row>
    <row r="4185" spans="1:16" ht="51">
      <c r="A4185" s="127">
        <v>254</v>
      </c>
      <c r="B4185" s="127"/>
      <c r="C4185" s="128" t="s">
        <v>780</v>
      </c>
      <c r="D4185" s="122">
        <v>42957</v>
      </c>
      <c r="E4185" s="123" t="s">
        <v>9769</v>
      </c>
      <c r="F4185" s="123" t="s">
        <v>3</v>
      </c>
      <c r="G4185" s="123">
        <v>1527411</v>
      </c>
      <c r="H4185" s="127"/>
      <c r="I4185" s="131" t="s">
        <v>9770</v>
      </c>
      <c r="J4185" s="127"/>
      <c r="K4185" s="127"/>
      <c r="L4185" s="127"/>
      <c r="M4185" s="127"/>
      <c r="N4185" s="133">
        <v>0</v>
      </c>
      <c r="O4185" s="133">
        <v>52417.58</v>
      </c>
      <c r="P4185" s="127" t="s">
        <v>1369</v>
      </c>
    </row>
    <row r="4186" spans="1:16" ht="38.25">
      <c r="A4186" s="127">
        <v>46</v>
      </c>
      <c r="B4186" s="127"/>
      <c r="C4186" s="128" t="s">
        <v>699</v>
      </c>
      <c r="D4186" s="122">
        <v>42957</v>
      </c>
      <c r="E4186" s="123" t="s">
        <v>9771</v>
      </c>
      <c r="F4186" s="123" t="s">
        <v>3</v>
      </c>
      <c r="G4186" s="123">
        <v>1527431</v>
      </c>
      <c r="H4186" s="127"/>
      <c r="I4186" s="131" t="s">
        <v>9772</v>
      </c>
      <c r="J4186" s="127"/>
      <c r="K4186" s="127"/>
      <c r="L4186" s="127"/>
      <c r="M4186" s="127"/>
      <c r="N4186" s="133">
        <v>0</v>
      </c>
      <c r="O4186" s="133">
        <v>5200</v>
      </c>
      <c r="P4186" s="127" t="s">
        <v>1369</v>
      </c>
    </row>
    <row r="4187" spans="1:16" ht="38.25">
      <c r="A4187" s="127">
        <v>46</v>
      </c>
      <c r="B4187" s="127"/>
      <c r="C4187" s="128" t="s">
        <v>699</v>
      </c>
      <c r="D4187" s="122">
        <v>42957</v>
      </c>
      <c r="E4187" s="123" t="s">
        <v>9773</v>
      </c>
      <c r="F4187" s="123" t="s">
        <v>3</v>
      </c>
      <c r="G4187" s="123">
        <v>1527435</v>
      </c>
      <c r="H4187" s="127"/>
      <c r="I4187" s="131" t="s">
        <v>9774</v>
      </c>
      <c r="J4187" s="127"/>
      <c r="K4187" s="127"/>
      <c r="L4187" s="127"/>
      <c r="M4187" s="127"/>
      <c r="N4187" s="133">
        <v>0</v>
      </c>
      <c r="O4187" s="133">
        <v>1108</v>
      </c>
      <c r="P4187" s="127" t="s">
        <v>1369</v>
      </c>
    </row>
    <row r="4188" spans="1:16" ht="51">
      <c r="A4188" s="127">
        <v>513</v>
      </c>
      <c r="B4188" s="127"/>
      <c r="C4188" s="128" t="s">
        <v>201</v>
      </c>
      <c r="D4188" s="122">
        <v>42957</v>
      </c>
      <c r="E4188" s="123" t="s">
        <v>9775</v>
      </c>
      <c r="F4188" s="123" t="s">
        <v>3</v>
      </c>
      <c r="G4188" s="123">
        <v>1527441</v>
      </c>
      <c r="H4188" s="127"/>
      <c r="I4188" s="131" t="s">
        <v>9776</v>
      </c>
      <c r="J4188" s="127"/>
      <c r="K4188" s="127"/>
      <c r="L4188" s="127"/>
      <c r="M4188" s="127"/>
      <c r="N4188" s="133">
        <v>0</v>
      </c>
      <c r="O4188" s="133">
        <v>3496.8</v>
      </c>
      <c r="P4188" s="127" t="s">
        <v>1369</v>
      </c>
    </row>
    <row r="4189" spans="1:16" ht="51">
      <c r="A4189" s="127">
        <v>580</v>
      </c>
      <c r="B4189" s="127"/>
      <c r="C4189" s="128" t="s">
        <v>218</v>
      </c>
      <c r="D4189" s="122">
        <v>42957</v>
      </c>
      <c r="E4189" s="123" t="s">
        <v>9777</v>
      </c>
      <c r="F4189" s="123" t="s">
        <v>3</v>
      </c>
      <c r="G4189" s="123">
        <v>1527446</v>
      </c>
      <c r="H4189" s="127"/>
      <c r="I4189" s="131" t="s">
        <v>9778</v>
      </c>
      <c r="J4189" s="127"/>
      <c r="K4189" s="127"/>
      <c r="L4189" s="127"/>
      <c r="M4189" s="127"/>
      <c r="N4189" s="133">
        <v>0</v>
      </c>
      <c r="O4189" s="133">
        <v>39</v>
      </c>
      <c r="P4189" s="127" t="s">
        <v>1369</v>
      </c>
    </row>
    <row r="4190" spans="1:16" ht="51">
      <c r="A4190" s="127">
        <v>580</v>
      </c>
      <c r="B4190" s="127"/>
      <c r="C4190" s="128" t="s">
        <v>218</v>
      </c>
      <c r="D4190" s="122">
        <v>42957</v>
      </c>
      <c r="E4190" s="123" t="s">
        <v>9779</v>
      </c>
      <c r="F4190" s="123" t="s">
        <v>3</v>
      </c>
      <c r="G4190" s="123">
        <v>1527447</v>
      </c>
      <c r="H4190" s="127"/>
      <c r="I4190" s="131" t="s">
        <v>9780</v>
      </c>
      <c r="J4190" s="127"/>
      <c r="K4190" s="127"/>
      <c r="L4190" s="127"/>
      <c r="M4190" s="127"/>
      <c r="N4190" s="133">
        <v>0</v>
      </c>
      <c r="O4190" s="133">
        <v>1431.64</v>
      </c>
      <c r="P4190" s="127" t="s">
        <v>1369</v>
      </c>
    </row>
    <row r="4191" spans="1:16" ht="51">
      <c r="A4191" s="127">
        <v>580</v>
      </c>
      <c r="B4191" s="127"/>
      <c r="C4191" s="128" t="s">
        <v>218</v>
      </c>
      <c r="D4191" s="122">
        <v>42957</v>
      </c>
      <c r="E4191" s="123" t="s">
        <v>9781</v>
      </c>
      <c r="F4191" s="123" t="s">
        <v>3</v>
      </c>
      <c r="G4191" s="123">
        <v>1527450</v>
      </c>
      <c r="H4191" s="127"/>
      <c r="I4191" s="131" t="s">
        <v>9782</v>
      </c>
      <c r="J4191" s="127"/>
      <c r="K4191" s="127"/>
      <c r="L4191" s="127"/>
      <c r="M4191" s="127"/>
      <c r="N4191" s="133">
        <v>0</v>
      </c>
      <c r="O4191" s="133">
        <v>1418.25</v>
      </c>
      <c r="P4191" s="127" t="s">
        <v>1369</v>
      </c>
    </row>
    <row r="4192" spans="1:16" ht="51">
      <c r="A4192" s="127">
        <v>580</v>
      </c>
      <c r="B4192" s="127"/>
      <c r="C4192" s="128" t="s">
        <v>218</v>
      </c>
      <c r="D4192" s="122">
        <v>42957</v>
      </c>
      <c r="E4192" s="123" t="s">
        <v>9783</v>
      </c>
      <c r="F4192" s="123" t="s">
        <v>3</v>
      </c>
      <c r="G4192" s="123">
        <v>1527453</v>
      </c>
      <c r="H4192" s="127"/>
      <c r="I4192" s="131" t="s">
        <v>9784</v>
      </c>
      <c r="J4192" s="127"/>
      <c r="K4192" s="127"/>
      <c r="L4192" s="127"/>
      <c r="M4192" s="127"/>
      <c r="N4192" s="133">
        <v>0</v>
      </c>
      <c r="O4192" s="133">
        <v>8152</v>
      </c>
      <c r="P4192" s="127" t="s">
        <v>1369</v>
      </c>
    </row>
    <row r="4193" spans="1:16" ht="51">
      <c r="A4193" s="127" t="s">
        <v>627</v>
      </c>
      <c r="B4193" s="127"/>
      <c r="C4193" s="128" t="s">
        <v>1235</v>
      </c>
      <c r="D4193" s="122">
        <v>42957</v>
      </c>
      <c r="E4193" s="123" t="s">
        <v>9785</v>
      </c>
      <c r="F4193" s="123" t="s">
        <v>3</v>
      </c>
      <c r="G4193" s="123">
        <v>1527462</v>
      </c>
      <c r="H4193" s="127"/>
      <c r="I4193" s="131" t="s">
        <v>9786</v>
      </c>
      <c r="J4193" s="127"/>
      <c r="K4193" s="127"/>
      <c r="L4193" s="127"/>
      <c r="M4193" s="127"/>
      <c r="N4193" s="133">
        <v>0</v>
      </c>
      <c r="O4193" s="133">
        <v>3389.9300000000003</v>
      </c>
      <c r="P4193" s="127" t="s">
        <v>1369</v>
      </c>
    </row>
    <row r="4194" spans="1:16" ht="51">
      <c r="A4194" s="127" t="s">
        <v>620</v>
      </c>
      <c r="B4194" s="127"/>
      <c r="C4194" s="128" t="s">
        <v>714</v>
      </c>
      <c r="D4194" s="122">
        <v>42957</v>
      </c>
      <c r="E4194" s="123" t="s">
        <v>9787</v>
      </c>
      <c r="F4194" s="123" t="s">
        <v>3</v>
      </c>
      <c r="G4194" s="123">
        <v>1527305</v>
      </c>
      <c r="H4194" s="127"/>
      <c r="I4194" s="131" t="s">
        <v>9788</v>
      </c>
      <c r="J4194" s="127"/>
      <c r="K4194" s="127"/>
      <c r="L4194" s="127"/>
      <c r="M4194" s="127"/>
      <c r="N4194" s="133">
        <v>0</v>
      </c>
      <c r="O4194" s="133">
        <v>760</v>
      </c>
      <c r="P4194" s="127" t="s">
        <v>1369</v>
      </c>
    </row>
    <row r="4195" spans="1:16" ht="38.25">
      <c r="A4195" s="127">
        <v>373</v>
      </c>
      <c r="B4195" s="127"/>
      <c r="C4195" s="128" t="s">
        <v>1275</v>
      </c>
      <c r="D4195" s="122">
        <v>42957</v>
      </c>
      <c r="E4195" s="123" t="s">
        <v>9789</v>
      </c>
      <c r="F4195" s="123" t="s">
        <v>3</v>
      </c>
      <c r="G4195" s="123">
        <v>1527373</v>
      </c>
      <c r="H4195" s="127"/>
      <c r="I4195" s="131" t="s">
        <v>9790</v>
      </c>
      <c r="J4195" s="127"/>
      <c r="K4195" s="127"/>
      <c r="L4195" s="127"/>
      <c r="M4195" s="127"/>
      <c r="N4195" s="133">
        <v>0</v>
      </c>
      <c r="O4195" s="133">
        <v>980</v>
      </c>
      <c r="P4195" s="127" t="s">
        <v>1369</v>
      </c>
    </row>
    <row r="4196" spans="1:16" ht="38.25">
      <c r="A4196" s="127">
        <v>373</v>
      </c>
      <c r="B4196" s="127"/>
      <c r="C4196" s="128" t="s">
        <v>1275</v>
      </c>
      <c r="D4196" s="122">
        <v>42957</v>
      </c>
      <c r="E4196" s="123" t="s">
        <v>9791</v>
      </c>
      <c r="F4196" s="123" t="s">
        <v>3</v>
      </c>
      <c r="G4196" s="123">
        <v>1527374</v>
      </c>
      <c r="H4196" s="127"/>
      <c r="I4196" s="131" t="s">
        <v>9792</v>
      </c>
      <c r="J4196" s="127"/>
      <c r="K4196" s="127"/>
      <c r="L4196" s="127"/>
      <c r="M4196" s="127"/>
      <c r="N4196" s="133">
        <v>0</v>
      </c>
      <c r="O4196" s="133">
        <v>219</v>
      </c>
      <c r="P4196" s="127" t="s">
        <v>1369</v>
      </c>
    </row>
    <row r="4197" spans="1:16" ht="51">
      <c r="A4197" s="127" t="s">
        <v>620</v>
      </c>
      <c r="B4197" s="127"/>
      <c r="C4197" s="128" t="s">
        <v>714</v>
      </c>
      <c r="D4197" s="122">
        <v>42957</v>
      </c>
      <c r="E4197" s="123" t="s">
        <v>9793</v>
      </c>
      <c r="F4197" s="123" t="s">
        <v>3</v>
      </c>
      <c r="G4197" s="123">
        <v>1527392</v>
      </c>
      <c r="H4197" s="127"/>
      <c r="I4197" s="131" t="s">
        <v>9794</v>
      </c>
      <c r="J4197" s="127"/>
      <c r="K4197" s="127"/>
      <c r="L4197" s="127"/>
      <c r="M4197" s="127"/>
      <c r="N4197" s="133">
        <v>0</v>
      </c>
      <c r="O4197" s="133">
        <v>242</v>
      </c>
      <c r="P4197" s="127" t="s">
        <v>1369</v>
      </c>
    </row>
    <row r="4198" spans="1:16" ht="51">
      <c r="A4198" s="127">
        <v>234</v>
      </c>
      <c r="B4198" s="127"/>
      <c r="C4198" s="128" t="s">
        <v>124</v>
      </c>
      <c r="D4198" s="122">
        <v>42957</v>
      </c>
      <c r="E4198" s="123" t="s">
        <v>9795</v>
      </c>
      <c r="F4198" s="123" t="s">
        <v>3</v>
      </c>
      <c r="G4198" s="123">
        <v>1527514</v>
      </c>
      <c r="H4198" s="127"/>
      <c r="I4198" s="131" t="s">
        <v>9796</v>
      </c>
      <c r="J4198" s="127"/>
      <c r="K4198" s="127"/>
      <c r="L4198" s="127"/>
      <c r="M4198" s="127"/>
      <c r="N4198" s="133">
        <v>0</v>
      </c>
      <c r="O4198" s="133">
        <v>2868.9</v>
      </c>
      <c r="P4198" s="127" t="s">
        <v>1369</v>
      </c>
    </row>
    <row r="4199" spans="1:16" ht="38.25">
      <c r="A4199" s="127">
        <v>212</v>
      </c>
      <c r="B4199" s="127"/>
      <c r="C4199" s="128" t="s">
        <v>762</v>
      </c>
      <c r="D4199" s="122">
        <v>42957</v>
      </c>
      <c r="E4199" s="123" t="s">
        <v>9797</v>
      </c>
      <c r="F4199" s="123" t="s">
        <v>3</v>
      </c>
      <c r="G4199" s="123">
        <v>1527516</v>
      </c>
      <c r="H4199" s="127"/>
      <c r="I4199" s="131" t="s">
        <v>9798</v>
      </c>
      <c r="J4199" s="127"/>
      <c r="K4199" s="127"/>
      <c r="L4199" s="127"/>
      <c r="M4199" s="127"/>
      <c r="N4199" s="133">
        <v>0</v>
      </c>
      <c r="O4199" s="133">
        <v>213.18</v>
      </c>
      <c r="P4199" s="127" t="s">
        <v>1369</v>
      </c>
    </row>
    <row r="4200" spans="1:16" ht="51">
      <c r="A4200" s="127">
        <v>20</v>
      </c>
      <c r="B4200" s="127"/>
      <c r="C4200" s="128" t="s">
        <v>694</v>
      </c>
      <c r="D4200" s="122">
        <v>42957</v>
      </c>
      <c r="E4200" s="123" t="s">
        <v>9799</v>
      </c>
      <c r="F4200" s="123" t="s">
        <v>3</v>
      </c>
      <c r="G4200" s="123">
        <v>1527532</v>
      </c>
      <c r="H4200" s="127"/>
      <c r="I4200" s="131" t="s">
        <v>9800</v>
      </c>
      <c r="J4200" s="127"/>
      <c r="K4200" s="127"/>
      <c r="L4200" s="127"/>
      <c r="M4200" s="127"/>
      <c r="N4200" s="133">
        <v>0</v>
      </c>
      <c r="O4200" s="133">
        <v>217</v>
      </c>
      <c r="P4200" s="127" t="s">
        <v>1369</v>
      </c>
    </row>
    <row r="4201" spans="1:16" ht="51">
      <c r="A4201" s="127" t="s">
        <v>620</v>
      </c>
      <c r="B4201" s="127"/>
      <c r="C4201" s="128" t="s">
        <v>714</v>
      </c>
      <c r="D4201" s="122">
        <v>42957</v>
      </c>
      <c r="E4201" s="123" t="s">
        <v>9801</v>
      </c>
      <c r="F4201" s="123" t="s">
        <v>3</v>
      </c>
      <c r="G4201" s="123">
        <v>1527538</v>
      </c>
      <c r="H4201" s="127"/>
      <c r="I4201" s="131" t="s">
        <v>9802</v>
      </c>
      <c r="J4201" s="127"/>
      <c r="K4201" s="127"/>
      <c r="L4201" s="127"/>
      <c r="M4201" s="127"/>
      <c r="N4201" s="133">
        <v>0</v>
      </c>
      <c r="O4201" s="133">
        <v>0.82000000000000006</v>
      </c>
      <c r="P4201" s="127" t="s">
        <v>14401</v>
      </c>
    </row>
    <row r="4202" spans="1:16" ht="51">
      <c r="A4202" s="127">
        <v>41</v>
      </c>
      <c r="B4202" s="127"/>
      <c r="C4202" s="128" t="s">
        <v>698</v>
      </c>
      <c r="D4202" s="122">
        <v>42957</v>
      </c>
      <c r="E4202" s="123" t="s">
        <v>9803</v>
      </c>
      <c r="F4202" s="123" t="s">
        <v>3</v>
      </c>
      <c r="G4202" s="123">
        <v>1527543</v>
      </c>
      <c r="H4202" s="127"/>
      <c r="I4202" s="131" t="s">
        <v>9804</v>
      </c>
      <c r="J4202" s="127"/>
      <c r="K4202" s="127"/>
      <c r="L4202" s="127"/>
      <c r="M4202" s="127"/>
      <c r="N4202" s="133">
        <v>0</v>
      </c>
      <c r="O4202" s="133">
        <v>1738</v>
      </c>
      <c r="P4202" s="127" t="s">
        <v>1369</v>
      </c>
    </row>
    <row r="4203" spans="1:16" ht="38.25">
      <c r="A4203" s="127">
        <v>586</v>
      </c>
      <c r="B4203" s="127"/>
      <c r="C4203" s="128" t="s">
        <v>223</v>
      </c>
      <c r="D4203" s="122">
        <v>42957</v>
      </c>
      <c r="E4203" s="123" t="s">
        <v>9805</v>
      </c>
      <c r="F4203" s="123" t="s">
        <v>3</v>
      </c>
      <c r="G4203" s="123">
        <v>1527547</v>
      </c>
      <c r="H4203" s="127"/>
      <c r="I4203" s="131" t="s">
        <v>9806</v>
      </c>
      <c r="J4203" s="127"/>
      <c r="K4203" s="127"/>
      <c r="L4203" s="127"/>
      <c r="M4203" s="127"/>
      <c r="N4203" s="133">
        <v>0</v>
      </c>
      <c r="O4203" s="133">
        <v>10241.969999999999</v>
      </c>
      <c r="P4203" s="127" t="s">
        <v>1369</v>
      </c>
    </row>
    <row r="4204" spans="1:16" ht="51">
      <c r="A4204" s="127" t="s">
        <v>620</v>
      </c>
      <c r="B4204" s="127"/>
      <c r="C4204" s="128" t="s">
        <v>714</v>
      </c>
      <c r="D4204" s="122">
        <v>42957</v>
      </c>
      <c r="E4204" s="123" t="s">
        <v>9807</v>
      </c>
      <c r="F4204" s="123" t="s">
        <v>3</v>
      </c>
      <c r="G4204" s="123">
        <v>1527548</v>
      </c>
      <c r="H4204" s="127"/>
      <c r="I4204" s="131" t="s">
        <v>9808</v>
      </c>
      <c r="J4204" s="127"/>
      <c r="K4204" s="127"/>
      <c r="L4204" s="127"/>
      <c r="M4204" s="127"/>
      <c r="N4204" s="133">
        <v>0</v>
      </c>
      <c r="O4204" s="133">
        <v>36</v>
      </c>
      <c r="P4204" s="127" t="s">
        <v>1369</v>
      </c>
    </row>
    <row r="4205" spans="1:16" ht="38.25">
      <c r="A4205" s="127" t="s">
        <v>621</v>
      </c>
      <c r="B4205" s="127"/>
      <c r="C4205" s="128" t="s">
        <v>715</v>
      </c>
      <c r="D4205" s="122">
        <v>42957</v>
      </c>
      <c r="E4205" s="123" t="s">
        <v>9809</v>
      </c>
      <c r="F4205" s="123" t="s">
        <v>3</v>
      </c>
      <c r="G4205" s="123">
        <v>1527549</v>
      </c>
      <c r="H4205" s="127"/>
      <c r="I4205" s="131" t="s">
        <v>9810</v>
      </c>
      <c r="J4205" s="127"/>
      <c r="K4205" s="127"/>
      <c r="L4205" s="127"/>
      <c r="M4205" s="127"/>
      <c r="N4205" s="133">
        <v>0</v>
      </c>
      <c r="O4205" s="133">
        <v>3.87</v>
      </c>
      <c r="P4205" s="127" t="s">
        <v>1369</v>
      </c>
    </row>
    <row r="4206" spans="1:16" ht="38.25">
      <c r="A4206" s="127" t="s">
        <v>627</v>
      </c>
      <c r="B4206" s="127"/>
      <c r="C4206" s="128" t="s">
        <v>1235</v>
      </c>
      <c r="D4206" s="122">
        <v>42957</v>
      </c>
      <c r="E4206" s="123" t="s">
        <v>9811</v>
      </c>
      <c r="F4206" s="123" t="s">
        <v>3</v>
      </c>
      <c r="G4206" s="123">
        <v>1527550</v>
      </c>
      <c r="H4206" s="127"/>
      <c r="I4206" s="131" t="s">
        <v>9812</v>
      </c>
      <c r="J4206" s="127"/>
      <c r="K4206" s="127"/>
      <c r="L4206" s="127"/>
      <c r="M4206" s="127"/>
      <c r="N4206" s="133">
        <v>0</v>
      </c>
      <c r="O4206" s="133">
        <v>5.8100000000000005</v>
      </c>
      <c r="P4206" s="127" t="s">
        <v>1369</v>
      </c>
    </row>
    <row r="4207" spans="1:16" ht="51">
      <c r="A4207" s="127" t="s">
        <v>620</v>
      </c>
      <c r="B4207" s="127"/>
      <c r="C4207" s="128" t="s">
        <v>714</v>
      </c>
      <c r="D4207" s="122">
        <v>42957</v>
      </c>
      <c r="E4207" s="123" t="s">
        <v>9813</v>
      </c>
      <c r="F4207" s="123" t="s">
        <v>3</v>
      </c>
      <c r="G4207" s="123">
        <v>1527552</v>
      </c>
      <c r="H4207" s="127"/>
      <c r="I4207" s="131" t="s">
        <v>9814</v>
      </c>
      <c r="J4207" s="127"/>
      <c r="K4207" s="127"/>
      <c r="L4207" s="127"/>
      <c r="M4207" s="127"/>
      <c r="N4207" s="133">
        <v>0</v>
      </c>
      <c r="O4207" s="133">
        <v>3.87</v>
      </c>
      <c r="P4207" s="127" t="s">
        <v>1369</v>
      </c>
    </row>
    <row r="4208" spans="1:16" ht="51">
      <c r="A4208" s="127" t="s">
        <v>620</v>
      </c>
      <c r="B4208" s="127"/>
      <c r="C4208" s="128" t="s">
        <v>714</v>
      </c>
      <c r="D4208" s="122">
        <v>42957</v>
      </c>
      <c r="E4208" s="123" t="s">
        <v>9815</v>
      </c>
      <c r="F4208" s="123" t="s">
        <v>3</v>
      </c>
      <c r="G4208" s="123">
        <v>1527554</v>
      </c>
      <c r="H4208" s="127"/>
      <c r="I4208" s="131" t="s">
        <v>9816</v>
      </c>
      <c r="J4208" s="127"/>
      <c r="K4208" s="127"/>
      <c r="L4208" s="127"/>
      <c r="M4208" s="127"/>
      <c r="N4208" s="133">
        <v>0</v>
      </c>
      <c r="O4208" s="133">
        <v>193.93</v>
      </c>
      <c r="P4208" s="127" t="s">
        <v>1369</v>
      </c>
    </row>
    <row r="4209" spans="1:16" ht="51">
      <c r="A4209" s="127" t="s">
        <v>620</v>
      </c>
      <c r="B4209" s="127"/>
      <c r="C4209" s="128" t="s">
        <v>714</v>
      </c>
      <c r="D4209" s="122">
        <v>42957</v>
      </c>
      <c r="E4209" s="123" t="s">
        <v>9817</v>
      </c>
      <c r="F4209" s="123" t="s">
        <v>3</v>
      </c>
      <c r="G4209" s="123">
        <v>1527559</v>
      </c>
      <c r="H4209" s="127"/>
      <c r="I4209" s="131" t="s">
        <v>9818</v>
      </c>
      <c r="J4209" s="127"/>
      <c r="K4209" s="127"/>
      <c r="L4209" s="127"/>
      <c r="M4209" s="127"/>
      <c r="N4209" s="133">
        <v>0</v>
      </c>
      <c r="O4209" s="133">
        <v>19.39</v>
      </c>
      <c r="P4209" s="127" t="s">
        <v>1369</v>
      </c>
    </row>
    <row r="4210" spans="1:16" ht="51">
      <c r="A4210" s="127" t="s">
        <v>620</v>
      </c>
      <c r="B4210" s="127"/>
      <c r="C4210" s="128" t="s">
        <v>714</v>
      </c>
      <c r="D4210" s="122">
        <v>42957</v>
      </c>
      <c r="E4210" s="123" t="s">
        <v>9819</v>
      </c>
      <c r="F4210" s="123" t="s">
        <v>3</v>
      </c>
      <c r="G4210" s="123">
        <v>1527561</v>
      </c>
      <c r="H4210" s="127"/>
      <c r="I4210" s="131" t="s">
        <v>9814</v>
      </c>
      <c r="J4210" s="127"/>
      <c r="K4210" s="127"/>
      <c r="L4210" s="127"/>
      <c r="M4210" s="127"/>
      <c r="N4210" s="133">
        <v>0</v>
      </c>
      <c r="O4210" s="133">
        <v>3.31</v>
      </c>
      <c r="P4210" s="127" t="s">
        <v>1369</v>
      </c>
    </row>
    <row r="4211" spans="1:16" ht="51">
      <c r="A4211" s="127">
        <v>132</v>
      </c>
      <c r="B4211" s="127"/>
      <c r="C4211" s="128" t="s">
        <v>729</v>
      </c>
      <c r="D4211" s="122">
        <v>42957</v>
      </c>
      <c r="E4211" s="123" t="s">
        <v>9820</v>
      </c>
      <c r="F4211" s="123" t="s">
        <v>3</v>
      </c>
      <c r="G4211" s="123">
        <v>1527567</v>
      </c>
      <c r="H4211" s="127"/>
      <c r="I4211" s="131" t="s">
        <v>9821</v>
      </c>
      <c r="J4211" s="127"/>
      <c r="K4211" s="127"/>
      <c r="L4211" s="127"/>
      <c r="M4211" s="127"/>
      <c r="N4211" s="133">
        <v>0</v>
      </c>
      <c r="O4211" s="133">
        <v>12973</v>
      </c>
      <c r="P4211" s="127" t="s">
        <v>1369</v>
      </c>
    </row>
    <row r="4212" spans="1:16" ht="51">
      <c r="A4212" s="127">
        <v>378</v>
      </c>
      <c r="B4212" s="127"/>
      <c r="C4212" s="128" t="s">
        <v>1280</v>
      </c>
      <c r="D4212" s="122">
        <v>42957</v>
      </c>
      <c r="E4212" s="123" t="s">
        <v>9822</v>
      </c>
      <c r="F4212" s="123" t="s">
        <v>3</v>
      </c>
      <c r="G4212" s="123">
        <v>1527597</v>
      </c>
      <c r="H4212" s="127"/>
      <c r="I4212" s="131" t="s">
        <v>9823</v>
      </c>
      <c r="J4212" s="127"/>
      <c r="K4212" s="127"/>
      <c r="L4212" s="127"/>
      <c r="M4212" s="127"/>
      <c r="N4212" s="133">
        <v>0</v>
      </c>
      <c r="O4212" s="133">
        <v>360.56</v>
      </c>
      <c r="P4212" s="127" t="s">
        <v>1369</v>
      </c>
    </row>
    <row r="4213" spans="1:16" ht="51">
      <c r="A4213" s="127" t="s">
        <v>620</v>
      </c>
      <c r="B4213" s="127"/>
      <c r="C4213" s="128" t="s">
        <v>714</v>
      </c>
      <c r="D4213" s="122">
        <v>42958</v>
      </c>
      <c r="E4213" s="123" t="s">
        <v>9824</v>
      </c>
      <c r="F4213" s="123" t="s">
        <v>3</v>
      </c>
      <c r="G4213" s="123">
        <v>1527820</v>
      </c>
      <c r="H4213" s="127"/>
      <c r="I4213" s="131" t="s">
        <v>9825</v>
      </c>
      <c r="J4213" s="127"/>
      <c r="K4213" s="127"/>
      <c r="L4213" s="127"/>
      <c r="M4213" s="127"/>
      <c r="N4213" s="133">
        <v>0</v>
      </c>
      <c r="O4213" s="133">
        <v>1137.77</v>
      </c>
      <c r="P4213" s="127" t="s">
        <v>1369</v>
      </c>
    </row>
    <row r="4214" spans="1:16" ht="51">
      <c r="A4214" s="127">
        <v>680</v>
      </c>
      <c r="B4214" s="127"/>
      <c r="C4214" s="128" t="s">
        <v>867</v>
      </c>
      <c r="D4214" s="122">
        <v>42958</v>
      </c>
      <c r="E4214" s="123" t="s">
        <v>9826</v>
      </c>
      <c r="F4214" s="123" t="s">
        <v>3</v>
      </c>
      <c r="G4214" s="123">
        <v>1527893</v>
      </c>
      <c r="H4214" s="127"/>
      <c r="I4214" s="131" t="s">
        <v>9827</v>
      </c>
      <c r="J4214" s="127"/>
      <c r="K4214" s="127"/>
      <c r="L4214" s="127"/>
      <c r="M4214" s="127"/>
      <c r="N4214" s="133">
        <v>0</v>
      </c>
      <c r="O4214" s="133">
        <v>2000</v>
      </c>
      <c r="P4214" s="127" t="s">
        <v>1369</v>
      </c>
    </row>
    <row r="4215" spans="1:16" ht="51">
      <c r="A4215" s="127" t="s">
        <v>627</v>
      </c>
      <c r="B4215" s="127"/>
      <c r="C4215" s="128" t="s">
        <v>1235</v>
      </c>
      <c r="D4215" s="122">
        <v>42958</v>
      </c>
      <c r="E4215" s="123" t="s">
        <v>9828</v>
      </c>
      <c r="F4215" s="123" t="s">
        <v>3</v>
      </c>
      <c r="G4215" s="123">
        <v>1527964</v>
      </c>
      <c r="H4215" s="127"/>
      <c r="I4215" s="131" t="s">
        <v>9829</v>
      </c>
      <c r="J4215" s="127"/>
      <c r="K4215" s="127"/>
      <c r="L4215" s="127"/>
      <c r="M4215" s="127"/>
      <c r="N4215" s="133">
        <v>0</v>
      </c>
      <c r="O4215" s="133">
        <v>3220.83</v>
      </c>
      <c r="P4215" s="127" t="s">
        <v>1369</v>
      </c>
    </row>
    <row r="4216" spans="1:16" ht="51">
      <c r="A4216" s="127" t="s">
        <v>627</v>
      </c>
      <c r="B4216" s="127"/>
      <c r="C4216" s="128" t="s">
        <v>1235</v>
      </c>
      <c r="D4216" s="122">
        <v>42958</v>
      </c>
      <c r="E4216" s="123" t="s">
        <v>9830</v>
      </c>
      <c r="F4216" s="123" t="s">
        <v>3</v>
      </c>
      <c r="G4216" s="123">
        <v>1527967</v>
      </c>
      <c r="H4216" s="127"/>
      <c r="I4216" s="131" t="s">
        <v>9831</v>
      </c>
      <c r="J4216" s="127"/>
      <c r="K4216" s="127"/>
      <c r="L4216" s="127"/>
      <c r="M4216" s="127"/>
      <c r="N4216" s="133">
        <v>0</v>
      </c>
      <c r="O4216" s="133">
        <v>205010.79</v>
      </c>
      <c r="P4216" s="127" t="s">
        <v>1369</v>
      </c>
    </row>
    <row r="4217" spans="1:16" ht="51">
      <c r="A4217" s="127" t="s">
        <v>620</v>
      </c>
      <c r="B4217" s="127"/>
      <c r="C4217" s="128" t="s">
        <v>714</v>
      </c>
      <c r="D4217" s="122">
        <v>42958</v>
      </c>
      <c r="E4217" s="123" t="s">
        <v>9832</v>
      </c>
      <c r="F4217" s="123" t="s">
        <v>3</v>
      </c>
      <c r="G4217" s="123">
        <v>1527763</v>
      </c>
      <c r="H4217" s="127"/>
      <c r="I4217" s="131" t="s">
        <v>9833</v>
      </c>
      <c r="J4217" s="127"/>
      <c r="K4217" s="127"/>
      <c r="L4217" s="127"/>
      <c r="M4217" s="127"/>
      <c r="N4217" s="133">
        <v>0</v>
      </c>
      <c r="O4217" s="133">
        <v>4220</v>
      </c>
      <c r="P4217" s="127" t="s">
        <v>1369</v>
      </c>
    </row>
    <row r="4218" spans="1:16" ht="38.25">
      <c r="A4218" s="127">
        <v>16</v>
      </c>
      <c r="B4218" s="127"/>
      <c r="C4218" s="128" t="s">
        <v>693</v>
      </c>
      <c r="D4218" s="122">
        <v>42958</v>
      </c>
      <c r="E4218" s="123" t="s">
        <v>9834</v>
      </c>
      <c r="F4218" s="123" t="s">
        <v>3</v>
      </c>
      <c r="G4218" s="123">
        <v>1527780</v>
      </c>
      <c r="H4218" s="127"/>
      <c r="I4218" s="131" t="s">
        <v>9835</v>
      </c>
      <c r="J4218" s="127"/>
      <c r="K4218" s="127"/>
      <c r="L4218" s="127"/>
      <c r="M4218" s="127"/>
      <c r="N4218" s="133">
        <v>0</v>
      </c>
      <c r="O4218" s="133">
        <v>350</v>
      </c>
      <c r="P4218" s="127" t="s">
        <v>1369</v>
      </c>
    </row>
    <row r="4219" spans="1:16" ht="51">
      <c r="A4219" s="127" t="s">
        <v>620</v>
      </c>
      <c r="B4219" s="127"/>
      <c r="C4219" s="128" t="s">
        <v>714</v>
      </c>
      <c r="D4219" s="122">
        <v>42958</v>
      </c>
      <c r="E4219" s="123" t="s">
        <v>9836</v>
      </c>
      <c r="F4219" s="123" t="s">
        <v>3</v>
      </c>
      <c r="G4219" s="123">
        <v>1527841</v>
      </c>
      <c r="H4219" s="127"/>
      <c r="I4219" s="131" t="s">
        <v>9837</v>
      </c>
      <c r="J4219" s="127"/>
      <c r="K4219" s="127"/>
      <c r="L4219" s="127"/>
      <c r="M4219" s="127"/>
      <c r="N4219" s="133">
        <v>0</v>
      </c>
      <c r="O4219" s="133">
        <v>877.39</v>
      </c>
      <c r="P4219" s="127" t="s">
        <v>1369</v>
      </c>
    </row>
    <row r="4220" spans="1:16" ht="51">
      <c r="A4220" s="127" t="s">
        <v>620</v>
      </c>
      <c r="B4220" s="127"/>
      <c r="C4220" s="128" t="s">
        <v>714</v>
      </c>
      <c r="D4220" s="122">
        <v>42958</v>
      </c>
      <c r="E4220" s="123" t="s">
        <v>9838</v>
      </c>
      <c r="F4220" s="123" t="s">
        <v>3</v>
      </c>
      <c r="G4220" s="123">
        <v>1527844</v>
      </c>
      <c r="H4220" s="127"/>
      <c r="I4220" s="131" t="s">
        <v>9839</v>
      </c>
      <c r="J4220" s="127"/>
      <c r="K4220" s="127"/>
      <c r="L4220" s="127"/>
      <c r="M4220" s="127"/>
      <c r="N4220" s="133">
        <v>0</v>
      </c>
      <c r="O4220" s="133">
        <v>877.39</v>
      </c>
      <c r="P4220" s="127" t="s">
        <v>1369</v>
      </c>
    </row>
    <row r="4221" spans="1:16" ht="51">
      <c r="A4221" s="127" t="s">
        <v>620</v>
      </c>
      <c r="B4221" s="127"/>
      <c r="C4221" s="128" t="s">
        <v>714</v>
      </c>
      <c r="D4221" s="122">
        <v>42958</v>
      </c>
      <c r="E4221" s="123" t="s">
        <v>9840</v>
      </c>
      <c r="F4221" s="123" t="s">
        <v>3</v>
      </c>
      <c r="G4221" s="123">
        <v>1527977</v>
      </c>
      <c r="H4221" s="127"/>
      <c r="I4221" s="131" t="s">
        <v>9841</v>
      </c>
      <c r="J4221" s="127"/>
      <c r="K4221" s="127"/>
      <c r="L4221" s="127"/>
      <c r="M4221" s="127"/>
      <c r="N4221" s="133">
        <v>0</v>
      </c>
      <c r="O4221" s="133">
        <v>2521.7200000000003</v>
      </c>
      <c r="P4221" s="127" t="s">
        <v>1369</v>
      </c>
    </row>
    <row r="4222" spans="1:16" ht="38.25">
      <c r="A4222" s="127">
        <v>526</v>
      </c>
      <c r="B4222" s="127"/>
      <c r="C4222" s="128" t="s">
        <v>847</v>
      </c>
      <c r="D4222" s="122">
        <v>42958</v>
      </c>
      <c r="E4222" s="123" t="s">
        <v>9842</v>
      </c>
      <c r="F4222" s="123" t="s">
        <v>3</v>
      </c>
      <c r="G4222" s="123">
        <v>1528035</v>
      </c>
      <c r="H4222" s="127"/>
      <c r="I4222" s="131" t="s">
        <v>9843</v>
      </c>
      <c r="J4222" s="127"/>
      <c r="K4222" s="127"/>
      <c r="L4222" s="127"/>
      <c r="M4222" s="127"/>
      <c r="N4222" s="133">
        <v>0</v>
      </c>
      <c r="O4222" s="133">
        <v>819</v>
      </c>
      <c r="P4222" s="127" t="s">
        <v>1369</v>
      </c>
    </row>
    <row r="4223" spans="1:16" ht="51">
      <c r="A4223" s="127" t="s">
        <v>620</v>
      </c>
      <c r="B4223" s="127"/>
      <c r="C4223" s="128" t="s">
        <v>714</v>
      </c>
      <c r="D4223" s="122">
        <v>42958</v>
      </c>
      <c r="E4223" s="123" t="s">
        <v>9844</v>
      </c>
      <c r="F4223" s="123" t="s">
        <v>3</v>
      </c>
      <c r="G4223" s="123">
        <v>1528103</v>
      </c>
      <c r="H4223" s="127"/>
      <c r="I4223" s="131" t="s">
        <v>9845</v>
      </c>
      <c r="J4223" s="127"/>
      <c r="K4223" s="127"/>
      <c r="L4223" s="127"/>
      <c r="M4223" s="127"/>
      <c r="N4223" s="133">
        <v>0</v>
      </c>
      <c r="O4223" s="133">
        <v>0.4</v>
      </c>
      <c r="P4223" s="127" t="s">
        <v>14401</v>
      </c>
    </row>
    <row r="4224" spans="1:16" ht="51">
      <c r="A4224" s="127">
        <v>292</v>
      </c>
      <c r="B4224" s="127"/>
      <c r="C4224" s="128" t="s">
        <v>152</v>
      </c>
      <c r="D4224" s="122">
        <v>42958</v>
      </c>
      <c r="E4224" s="123" t="s">
        <v>9846</v>
      </c>
      <c r="F4224" s="123" t="s">
        <v>3</v>
      </c>
      <c r="G4224" s="123">
        <v>1528159</v>
      </c>
      <c r="H4224" s="127"/>
      <c r="I4224" s="131" t="s">
        <v>9688</v>
      </c>
      <c r="J4224" s="127"/>
      <c r="K4224" s="127"/>
      <c r="L4224" s="127"/>
      <c r="M4224" s="127"/>
      <c r="N4224" s="133">
        <v>0</v>
      </c>
      <c r="O4224" s="133">
        <v>125</v>
      </c>
      <c r="P4224" s="127" t="s">
        <v>1369</v>
      </c>
    </row>
    <row r="4225" spans="1:16" ht="51">
      <c r="A4225" s="127">
        <v>292</v>
      </c>
      <c r="B4225" s="127"/>
      <c r="C4225" s="128" t="s">
        <v>152</v>
      </c>
      <c r="D4225" s="122">
        <v>42958</v>
      </c>
      <c r="E4225" s="123" t="s">
        <v>9847</v>
      </c>
      <c r="F4225" s="123" t="s">
        <v>3</v>
      </c>
      <c r="G4225" s="123">
        <v>1528162</v>
      </c>
      <c r="H4225" s="127"/>
      <c r="I4225" s="131" t="s">
        <v>9688</v>
      </c>
      <c r="J4225" s="127"/>
      <c r="K4225" s="127"/>
      <c r="L4225" s="127"/>
      <c r="M4225" s="127"/>
      <c r="N4225" s="133">
        <v>0</v>
      </c>
      <c r="O4225" s="133">
        <v>133</v>
      </c>
      <c r="P4225" s="127" t="s">
        <v>1369</v>
      </c>
    </row>
    <row r="4226" spans="1:16" ht="51">
      <c r="A4226" s="127">
        <v>292</v>
      </c>
      <c r="B4226" s="127"/>
      <c r="C4226" s="128" t="s">
        <v>152</v>
      </c>
      <c r="D4226" s="122">
        <v>42958</v>
      </c>
      <c r="E4226" s="123" t="s">
        <v>9848</v>
      </c>
      <c r="F4226" s="123" t="s">
        <v>3</v>
      </c>
      <c r="G4226" s="123">
        <v>1528164</v>
      </c>
      <c r="H4226" s="127"/>
      <c r="I4226" s="131" t="s">
        <v>9688</v>
      </c>
      <c r="J4226" s="127"/>
      <c r="K4226" s="127"/>
      <c r="L4226" s="127"/>
      <c r="M4226" s="127"/>
      <c r="N4226" s="133">
        <v>0</v>
      </c>
      <c r="O4226" s="133">
        <v>124</v>
      </c>
      <c r="P4226" s="127" t="s">
        <v>1369</v>
      </c>
    </row>
    <row r="4227" spans="1:16" ht="38.25">
      <c r="A4227" s="127">
        <v>52</v>
      </c>
      <c r="B4227" s="127"/>
      <c r="C4227" s="128" t="s">
        <v>704</v>
      </c>
      <c r="D4227" s="122">
        <v>42958</v>
      </c>
      <c r="E4227" s="123" t="s">
        <v>9849</v>
      </c>
      <c r="F4227" s="123" t="s">
        <v>3</v>
      </c>
      <c r="G4227" s="123">
        <v>1528166</v>
      </c>
      <c r="H4227" s="127"/>
      <c r="I4227" s="131" t="s">
        <v>9850</v>
      </c>
      <c r="J4227" s="127"/>
      <c r="K4227" s="127"/>
      <c r="L4227" s="127"/>
      <c r="M4227" s="127"/>
      <c r="N4227" s="133">
        <v>0</v>
      </c>
      <c r="O4227" s="133">
        <v>1115</v>
      </c>
      <c r="P4227" s="127" t="s">
        <v>1369</v>
      </c>
    </row>
    <row r="4228" spans="1:16" ht="51">
      <c r="A4228" s="127">
        <v>344</v>
      </c>
      <c r="B4228" s="127"/>
      <c r="C4228" s="128" t="s">
        <v>819</v>
      </c>
      <c r="D4228" s="122">
        <v>42958</v>
      </c>
      <c r="E4228" s="123" t="s">
        <v>9851</v>
      </c>
      <c r="F4228" s="123" t="s">
        <v>3</v>
      </c>
      <c r="G4228" s="123">
        <v>1528223</v>
      </c>
      <c r="H4228" s="127"/>
      <c r="I4228" s="131" t="s">
        <v>9852</v>
      </c>
      <c r="J4228" s="127"/>
      <c r="K4228" s="127"/>
      <c r="L4228" s="127"/>
      <c r="M4228" s="127"/>
      <c r="N4228" s="133">
        <v>0</v>
      </c>
      <c r="O4228" s="133">
        <v>2790</v>
      </c>
      <c r="P4228" s="127" t="s">
        <v>1369</v>
      </c>
    </row>
    <row r="4229" spans="1:16" ht="51">
      <c r="A4229" s="127">
        <v>66</v>
      </c>
      <c r="B4229" s="127"/>
      <c r="C4229" s="128" t="s">
        <v>705</v>
      </c>
      <c r="D4229" s="122">
        <v>42958</v>
      </c>
      <c r="E4229" s="123" t="s">
        <v>9853</v>
      </c>
      <c r="F4229" s="123" t="s">
        <v>3</v>
      </c>
      <c r="G4229" s="123">
        <v>1528237</v>
      </c>
      <c r="H4229" s="127"/>
      <c r="I4229" s="131" t="s">
        <v>9854</v>
      </c>
      <c r="J4229" s="127"/>
      <c r="K4229" s="127"/>
      <c r="L4229" s="127"/>
      <c r="M4229" s="127"/>
      <c r="N4229" s="133">
        <v>0</v>
      </c>
      <c r="O4229" s="133">
        <v>3870.4</v>
      </c>
      <c r="P4229" s="127" t="s">
        <v>1369</v>
      </c>
    </row>
    <row r="4230" spans="1:16" ht="51">
      <c r="A4230" s="127" t="s">
        <v>620</v>
      </c>
      <c r="B4230" s="127"/>
      <c r="C4230" s="128" t="s">
        <v>714</v>
      </c>
      <c r="D4230" s="122">
        <v>42961</v>
      </c>
      <c r="E4230" s="123" t="s">
        <v>9855</v>
      </c>
      <c r="F4230" s="123" t="s">
        <v>3</v>
      </c>
      <c r="G4230" s="123">
        <v>1528476</v>
      </c>
      <c r="H4230" s="127"/>
      <c r="I4230" s="131" t="s">
        <v>9856</v>
      </c>
      <c r="J4230" s="127"/>
      <c r="K4230" s="127"/>
      <c r="L4230" s="127"/>
      <c r="M4230" s="127"/>
      <c r="N4230" s="133">
        <v>0</v>
      </c>
      <c r="O4230" s="133">
        <v>9003.32</v>
      </c>
      <c r="P4230" s="127" t="s">
        <v>1369</v>
      </c>
    </row>
    <row r="4231" spans="1:16" ht="51">
      <c r="A4231" s="127" t="s">
        <v>620</v>
      </c>
      <c r="B4231" s="127"/>
      <c r="C4231" s="128" t="s">
        <v>714</v>
      </c>
      <c r="D4231" s="122">
        <v>42961</v>
      </c>
      <c r="E4231" s="123" t="s">
        <v>9857</v>
      </c>
      <c r="F4231" s="123" t="s">
        <v>3</v>
      </c>
      <c r="G4231" s="123">
        <v>1528478</v>
      </c>
      <c r="H4231" s="127"/>
      <c r="I4231" s="131" t="s">
        <v>9858</v>
      </c>
      <c r="J4231" s="127"/>
      <c r="K4231" s="127"/>
      <c r="L4231" s="127"/>
      <c r="M4231" s="127"/>
      <c r="N4231" s="133">
        <v>0</v>
      </c>
      <c r="O4231" s="133">
        <v>630.58000000000004</v>
      </c>
      <c r="P4231" s="127" t="s">
        <v>1369</v>
      </c>
    </row>
    <row r="4232" spans="1:16" ht="51">
      <c r="A4232" s="127" t="s">
        <v>620</v>
      </c>
      <c r="B4232" s="127"/>
      <c r="C4232" s="128" t="s">
        <v>714</v>
      </c>
      <c r="D4232" s="122">
        <v>42961</v>
      </c>
      <c r="E4232" s="123" t="s">
        <v>9859</v>
      </c>
      <c r="F4232" s="123" t="s">
        <v>3</v>
      </c>
      <c r="G4232" s="123">
        <v>1528481</v>
      </c>
      <c r="H4232" s="127"/>
      <c r="I4232" s="131" t="s">
        <v>9860</v>
      </c>
      <c r="J4232" s="127"/>
      <c r="K4232" s="127"/>
      <c r="L4232" s="127"/>
      <c r="M4232" s="127"/>
      <c r="N4232" s="133">
        <v>0</v>
      </c>
      <c r="O4232" s="133">
        <v>920.53</v>
      </c>
      <c r="P4232" s="127" t="s">
        <v>1369</v>
      </c>
    </row>
    <row r="4233" spans="1:16" ht="51">
      <c r="A4233" s="127">
        <v>46</v>
      </c>
      <c r="B4233" s="127"/>
      <c r="C4233" s="128" t="s">
        <v>699</v>
      </c>
      <c r="D4233" s="122">
        <v>42961</v>
      </c>
      <c r="E4233" s="123" t="s">
        <v>9861</v>
      </c>
      <c r="F4233" s="123" t="s">
        <v>3</v>
      </c>
      <c r="G4233" s="123">
        <v>1528565</v>
      </c>
      <c r="H4233" s="127"/>
      <c r="I4233" s="131" t="s">
        <v>9862</v>
      </c>
      <c r="J4233" s="127"/>
      <c r="K4233" s="127"/>
      <c r="L4233" s="127"/>
      <c r="M4233" s="127"/>
      <c r="N4233" s="133">
        <v>0</v>
      </c>
      <c r="O4233" s="133">
        <v>2895.25</v>
      </c>
      <c r="P4233" s="127" t="s">
        <v>1369</v>
      </c>
    </row>
    <row r="4234" spans="1:16" ht="63.75">
      <c r="A4234" s="127" t="s">
        <v>620</v>
      </c>
      <c r="B4234" s="127"/>
      <c r="C4234" s="128" t="s">
        <v>714</v>
      </c>
      <c r="D4234" s="122">
        <v>42961</v>
      </c>
      <c r="E4234" s="123" t="s">
        <v>9863</v>
      </c>
      <c r="F4234" s="123" t="s">
        <v>3</v>
      </c>
      <c r="G4234" s="123">
        <v>1528613</v>
      </c>
      <c r="H4234" s="127"/>
      <c r="I4234" s="131" t="s">
        <v>9864</v>
      </c>
      <c r="J4234" s="127"/>
      <c r="K4234" s="127"/>
      <c r="L4234" s="127"/>
      <c r="M4234" s="127"/>
      <c r="N4234" s="133">
        <v>0</v>
      </c>
      <c r="O4234" s="133">
        <v>5576</v>
      </c>
      <c r="P4234" s="127" t="s">
        <v>1369</v>
      </c>
    </row>
    <row r="4235" spans="1:16" ht="51">
      <c r="A4235" s="127" t="s">
        <v>620</v>
      </c>
      <c r="B4235" s="127"/>
      <c r="C4235" s="128" t="s">
        <v>714</v>
      </c>
      <c r="D4235" s="122">
        <v>42961</v>
      </c>
      <c r="E4235" s="123" t="s">
        <v>9865</v>
      </c>
      <c r="F4235" s="123" t="s">
        <v>3</v>
      </c>
      <c r="G4235" s="123">
        <v>1528436</v>
      </c>
      <c r="H4235" s="127"/>
      <c r="I4235" s="131" t="s">
        <v>2900</v>
      </c>
      <c r="J4235" s="127"/>
      <c r="K4235" s="127"/>
      <c r="L4235" s="127"/>
      <c r="M4235" s="127"/>
      <c r="N4235" s="133">
        <v>0</v>
      </c>
      <c r="O4235" s="133">
        <v>1016</v>
      </c>
      <c r="P4235" s="127" t="s">
        <v>1369</v>
      </c>
    </row>
    <row r="4236" spans="1:16" ht="51">
      <c r="A4236" s="127" t="s">
        <v>620</v>
      </c>
      <c r="B4236" s="127"/>
      <c r="C4236" s="128" t="s">
        <v>714</v>
      </c>
      <c r="D4236" s="122">
        <v>42961</v>
      </c>
      <c r="E4236" s="123" t="s">
        <v>9866</v>
      </c>
      <c r="F4236" s="123" t="s">
        <v>3</v>
      </c>
      <c r="G4236" s="123">
        <v>1528439</v>
      </c>
      <c r="H4236" s="127"/>
      <c r="I4236" s="131" t="s">
        <v>9867</v>
      </c>
      <c r="J4236" s="127"/>
      <c r="K4236" s="127"/>
      <c r="L4236" s="127"/>
      <c r="M4236" s="127"/>
      <c r="N4236" s="133">
        <v>0</v>
      </c>
      <c r="O4236" s="133">
        <v>10341.719999999999</v>
      </c>
      <c r="P4236" s="127" t="s">
        <v>1369</v>
      </c>
    </row>
    <row r="4237" spans="1:16" ht="51">
      <c r="A4237" s="127" t="s">
        <v>620</v>
      </c>
      <c r="B4237" s="127"/>
      <c r="C4237" s="128" t="s">
        <v>714</v>
      </c>
      <c r="D4237" s="122">
        <v>42961</v>
      </c>
      <c r="E4237" s="123" t="s">
        <v>9868</v>
      </c>
      <c r="F4237" s="123" t="s">
        <v>3</v>
      </c>
      <c r="G4237" s="123">
        <v>1528510</v>
      </c>
      <c r="H4237" s="127"/>
      <c r="I4237" s="131" t="s">
        <v>9869</v>
      </c>
      <c r="J4237" s="127"/>
      <c r="K4237" s="127"/>
      <c r="L4237" s="127"/>
      <c r="M4237" s="127"/>
      <c r="N4237" s="133">
        <v>0</v>
      </c>
      <c r="O4237" s="133">
        <v>5000</v>
      </c>
      <c r="P4237" s="127" t="s">
        <v>1369</v>
      </c>
    </row>
    <row r="4238" spans="1:16" ht="51">
      <c r="A4238" s="127">
        <v>526</v>
      </c>
      <c r="B4238" s="127"/>
      <c r="C4238" s="128" t="s">
        <v>847</v>
      </c>
      <c r="D4238" s="122">
        <v>42961</v>
      </c>
      <c r="E4238" s="123" t="s">
        <v>9870</v>
      </c>
      <c r="F4238" s="123" t="s">
        <v>3</v>
      </c>
      <c r="G4238" s="123">
        <v>1528602</v>
      </c>
      <c r="H4238" s="127"/>
      <c r="I4238" s="131" t="s">
        <v>9871</v>
      </c>
      <c r="J4238" s="127"/>
      <c r="K4238" s="127"/>
      <c r="L4238" s="127"/>
      <c r="M4238" s="127"/>
      <c r="N4238" s="133">
        <v>0</v>
      </c>
      <c r="O4238" s="133">
        <v>304</v>
      </c>
      <c r="P4238" s="127" t="s">
        <v>1369</v>
      </c>
    </row>
    <row r="4239" spans="1:16" ht="38.25">
      <c r="A4239" s="127">
        <v>234</v>
      </c>
      <c r="B4239" s="127"/>
      <c r="C4239" s="128" t="s">
        <v>124</v>
      </c>
      <c r="D4239" s="122">
        <v>42961</v>
      </c>
      <c r="E4239" s="123" t="s">
        <v>9872</v>
      </c>
      <c r="F4239" s="123" t="s">
        <v>3</v>
      </c>
      <c r="G4239" s="123">
        <v>1528681</v>
      </c>
      <c r="H4239" s="127"/>
      <c r="I4239" s="131" t="s">
        <v>9873</v>
      </c>
      <c r="J4239" s="127"/>
      <c r="K4239" s="127"/>
      <c r="L4239" s="127"/>
      <c r="M4239" s="127"/>
      <c r="N4239" s="133">
        <v>0</v>
      </c>
      <c r="O4239" s="133">
        <v>26.5</v>
      </c>
      <c r="P4239" s="127" t="s">
        <v>1369</v>
      </c>
    </row>
    <row r="4240" spans="1:16" ht="51">
      <c r="A4240" s="127">
        <v>234</v>
      </c>
      <c r="B4240" s="127"/>
      <c r="C4240" s="128" t="s">
        <v>124</v>
      </c>
      <c r="D4240" s="122">
        <v>42961</v>
      </c>
      <c r="E4240" s="123" t="s">
        <v>9874</v>
      </c>
      <c r="F4240" s="123" t="s">
        <v>3</v>
      </c>
      <c r="G4240" s="123">
        <v>1528682</v>
      </c>
      <c r="H4240" s="127"/>
      <c r="I4240" s="131" t="s">
        <v>9875</v>
      </c>
      <c r="J4240" s="127"/>
      <c r="K4240" s="127"/>
      <c r="L4240" s="127"/>
      <c r="M4240" s="127"/>
      <c r="N4240" s="133">
        <v>0</v>
      </c>
      <c r="O4240" s="133">
        <v>600</v>
      </c>
      <c r="P4240" s="127" t="s">
        <v>1369</v>
      </c>
    </row>
    <row r="4241" spans="1:16" ht="51">
      <c r="A4241" s="127">
        <v>234</v>
      </c>
      <c r="B4241" s="127"/>
      <c r="C4241" s="128" t="s">
        <v>124</v>
      </c>
      <c r="D4241" s="122">
        <v>42961</v>
      </c>
      <c r="E4241" s="123" t="s">
        <v>9876</v>
      </c>
      <c r="F4241" s="123" t="s">
        <v>3</v>
      </c>
      <c r="G4241" s="123">
        <v>1528683</v>
      </c>
      <c r="H4241" s="127"/>
      <c r="I4241" s="131" t="s">
        <v>9877</v>
      </c>
      <c r="J4241" s="127"/>
      <c r="K4241" s="127"/>
      <c r="L4241" s="127"/>
      <c r="M4241" s="127"/>
      <c r="N4241" s="133">
        <v>0</v>
      </c>
      <c r="O4241" s="133">
        <v>1107.2</v>
      </c>
      <c r="P4241" s="127" t="s">
        <v>1369</v>
      </c>
    </row>
    <row r="4242" spans="1:16" ht="51">
      <c r="A4242" s="127">
        <v>234</v>
      </c>
      <c r="B4242" s="127"/>
      <c r="C4242" s="128" t="s">
        <v>124</v>
      </c>
      <c r="D4242" s="122">
        <v>42961</v>
      </c>
      <c r="E4242" s="123" t="s">
        <v>9878</v>
      </c>
      <c r="F4242" s="123" t="s">
        <v>3</v>
      </c>
      <c r="G4242" s="123">
        <v>1528685</v>
      </c>
      <c r="H4242" s="127"/>
      <c r="I4242" s="131" t="s">
        <v>9879</v>
      </c>
      <c r="J4242" s="127"/>
      <c r="K4242" s="127"/>
      <c r="L4242" s="127"/>
      <c r="M4242" s="127"/>
      <c r="N4242" s="133">
        <v>0</v>
      </c>
      <c r="O4242" s="133">
        <v>190</v>
      </c>
      <c r="P4242" s="127" t="s">
        <v>1369</v>
      </c>
    </row>
    <row r="4243" spans="1:16" ht="51">
      <c r="A4243" s="127" t="s">
        <v>620</v>
      </c>
      <c r="B4243" s="127"/>
      <c r="C4243" s="128" t="s">
        <v>714</v>
      </c>
      <c r="D4243" s="122">
        <v>42961</v>
      </c>
      <c r="E4243" s="123" t="s">
        <v>9880</v>
      </c>
      <c r="F4243" s="123" t="s">
        <v>3</v>
      </c>
      <c r="G4243" s="123">
        <v>1528697</v>
      </c>
      <c r="H4243" s="127"/>
      <c r="I4243" s="131" t="s">
        <v>9881</v>
      </c>
      <c r="J4243" s="127"/>
      <c r="K4243" s="127"/>
      <c r="L4243" s="127"/>
      <c r="M4243" s="127"/>
      <c r="N4243" s="133">
        <v>0</v>
      </c>
      <c r="O4243" s="133">
        <v>313</v>
      </c>
      <c r="P4243" s="127" t="s">
        <v>1369</v>
      </c>
    </row>
    <row r="4244" spans="1:16" ht="51">
      <c r="A4244" s="127" t="s">
        <v>620</v>
      </c>
      <c r="B4244" s="127"/>
      <c r="C4244" s="128" t="s">
        <v>714</v>
      </c>
      <c r="D4244" s="122">
        <v>42961</v>
      </c>
      <c r="E4244" s="123" t="s">
        <v>9882</v>
      </c>
      <c r="F4244" s="123" t="s">
        <v>3</v>
      </c>
      <c r="G4244" s="123">
        <v>1528760</v>
      </c>
      <c r="H4244" s="127"/>
      <c r="I4244" s="131" t="s">
        <v>9883</v>
      </c>
      <c r="J4244" s="127"/>
      <c r="K4244" s="127"/>
      <c r="L4244" s="127"/>
      <c r="M4244" s="127"/>
      <c r="N4244" s="133">
        <v>0</v>
      </c>
      <c r="O4244" s="133">
        <v>2044.52</v>
      </c>
      <c r="P4244" s="127" t="s">
        <v>1369</v>
      </c>
    </row>
    <row r="4245" spans="1:16" ht="51">
      <c r="A4245" s="127" t="s">
        <v>620</v>
      </c>
      <c r="B4245" s="127"/>
      <c r="C4245" s="128" t="s">
        <v>714</v>
      </c>
      <c r="D4245" s="122">
        <v>42961</v>
      </c>
      <c r="E4245" s="123" t="s">
        <v>9884</v>
      </c>
      <c r="F4245" s="123" t="s">
        <v>3</v>
      </c>
      <c r="G4245" s="123">
        <v>1528761</v>
      </c>
      <c r="H4245" s="127"/>
      <c r="I4245" s="131" t="s">
        <v>9885</v>
      </c>
      <c r="J4245" s="127"/>
      <c r="K4245" s="127"/>
      <c r="L4245" s="127"/>
      <c r="M4245" s="127"/>
      <c r="N4245" s="133">
        <v>0</v>
      </c>
      <c r="O4245" s="133">
        <v>18572.55</v>
      </c>
      <c r="P4245" s="127" t="s">
        <v>1369</v>
      </c>
    </row>
    <row r="4246" spans="1:16" ht="51">
      <c r="A4246" s="127" t="s">
        <v>620</v>
      </c>
      <c r="B4246" s="127"/>
      <c r="C4246" s="128" t="s">
        <v>714</v>
      </c>
      <c r="D4246" s="122">
        <v>42961</v>
      </c>
      <c r="E4246" s="123" t="s">
        <v>9886</v>
      </c>
      <c r="F4246" s="123" t="s">
        <v>3</v>
      </c>
      <c r="G4246" s="123">
        <v>1528796</v>
      </c>
      <c r="H4246" s="127"/>
      <c r="I4246" s="131" t="s">
        <v>9887</v>
      </c>
      <c r="J4246" s="127"/>
      <c r="K4246" s="127"/>
      <c r="L4246" s="127"/>
      <c r="M4246" s="127"/>
      <c r="N4246" s="133">
        <v>0</v>
      </c>
      <c r="O4246" s="133">
        <v>153.15</v>
      </c>
      <c r="P4246" s="127" t="s">
        <v>1369</v>
      </c>
    </row>
    <row r="4247" spans="1:16" ht="51">
      <c r="A4247" s="127">
        <v>292</v>
      </c>
      <c r="B4247" s="127"/>
      <c r="C4247" s="128" t="s">
        <v>152</v>
      </c>
      <c r="D4247" s="122">
        <v>42961</v>
      </c>
      <c r="E4247" s="123" t="s">
        <v>9888</v>
      </c>
      <c r="F4247" s="123" t="s">
        <v>3</v>
      </c>
      <c r="G4247" s="123">
        <v>1528846</v>
      </c>
      <c r="H4247" s="127"/>
      <c r="I4247" s="131" t="s">
        <v>9889</v>
      </c>
      <c r="J4247" s="127"/>
      <c r="K4247" s="127"/>
      <c r="L4247" s="127"/>
      <c r="M4247" s="127"/>
      <c r="N4247" s="133">
        <v>0</v>
      </c>
      <c r="O4247" s="133">
        <v>118</v>
      </c>
      <c r="P4247" s="127" t="s">
        <v>1369</v>
      </c>
    </row>
    <row r="4248" spans="1:16" ht="51">
      <c r="A4248" s="127">
        <v>292</v>
      </c>
      <c r="B4248" s="127"/>
      <c r="C4248" s="128" t="s">
        <v>152</v>
      </c>
      <c r="D4248" s="122">
        <v>42961</v>
      </c>
      <c r="E4248" s="123" t="s">
        <v>9890</v>
      </c>
      <c r="F4248" s="123" t="s">
        <v>3</v>
      </c>
      <c r="G4248" s="123">
        <v>1528847</v>
      </c>
      <c r="H4248" s="127"/>
      <c r="I4248" s="131" t="s">
        <v>9889</v>
      </c>
      <c r="J4248" s="127"/>
      <c r="K4248" s="127"/>
      <c r="L4248" s="127"/>
      <c r="M4248" s="127"/>
      <c r="N4248" s="133">
        <v>0</v>
      </c>
      <c r="O4248" s="133">
        <v>94</v>
      </c>
      <c r="P4248" s="127" t="s">
        <v>1369</v>
      </c>
    </row>
    <row r="4249" spans="1:16" ht="51">
      <c r="A4249" s="127">
        <v>292</v>
      </c>
      <c r="B4249" s="127"/>
      <c r="C4249" s="128" t="s">
        <v>152</v>
      </c>
      <c r="D4249" s="122">
        <v>42961</v>
      </c>
      <c r="E4249" s="123" t="s">
        <v>9891</v>
      </c>
      <c r="F4249" s="123" t="s">
        <v>3</v>
      </c>
      <c r="G4249" s="123">
        <v>1528849</v>
      </c>
      <c r="H4249" s="127"/>
      <c r="I4249" s="131" t="s">
        <v>9889</v>
      </c>
      <c r="J4249" s="127"/>
      <c r="K4249" s="127"/>
      <c r="L4249" s="127"/>
      <c r="M4249" s="127"/>
      <c r="N4249" s="133">
        <v>0</v>
      </c>
      <c r="O4249" s="133">
        <v>84</v>
      </c>
      <c r="P4249" s="127" t="s">
        <v>1369</v>
      </c>
    </row>
    <row r="4250" spans="1:16" ht="51">
      <c r="A4250" s="127">
        <v>155</v>
      </c>
      <c r="B4250" s="127"/>
      <c r="C4250" s="128" t="s">
        <v>745</v>
      </c>
      <c r="D4250" s="122">
        <v>42962</v>
      </c>
      <c r="E4250" s="123" t="s">
        <v>9892</v>
      </c>
      <c r="F4250" s="123" t="s">
        <v>3</v>
      </c>
      <c r="G4250" s="123">
        <v>1529034</v>
      </c>
      <c r="H4250" s="127"/>
      <c r="I4250" s="131" t="s">
        <v>9893</v>
      </c>
      <c r="J4250" s="127"/>
      <c r="K4250" s="127"/>
      <c r="L4250" s="127"/>
      <c r="M4250" s="127"/>
      <c r="N4250" s="133">
        <v>0</v>
      </c>
      <c r="O4250" s="133">
        <v>14060</v>
      </c>
      <c r="P4250" s="127" t="s">
        <v>1369</v>
      </c>
    </row>
    <row r="4251" spans="1:16" ht="51">
      <c r="A4251" s="127" t="s">
        <v>620</v>
      </c>
      <c r="B4251" s="127"/>
      <c r="C4251" s="128" t="s">
        <v>714</v>
      </c>
      <c r="D4251" s="122">
        <v>42962</v>
      </c>
      <c r="E4251" s="123" t="s">
        <v>9894</v>
      </c>
      <c r="F4251" s="123" t="s">
        <v>3</v>
      </c>
      <c r="G4251" s="123">
        <v>1529042</v>
      </c>
      <c r="H4251" s="127"/>
      <c r="I4251" s="131" t="s">
        <v>9895</v>
      </c>
      <c r="J4251" s="127"/>
      <c r="K4251" s="127"/>
      <c r="L4251" s="127"/>
      <c r="M4251" s="127"/>
      <c r="N4251" s="133">
        <v>0</v>
      </c>
      <c r="O4251" s="133">
        <v>3595.4</v>
      </c>
      <c r="P4251" s="127" t="s">
        <v>1369</v>
      </c>
    </row>
    <row r="4252" spans="1:16" ht="63.75">
      <c r="A4252" s="127" t="s">
        <v>620</v>
      </c>
      <c r="B4252" s="127"/>
      <c r="C4252" s="128" t="s">
        <v>714</v>
      </c>
      <c r="D4252" s="122">
        <v>42962</v>
      </c>
      <c r="E4252" s="123" t="s">
        <v>9896</v>
      </c>
      <c r="F4252" s="123" t="s">
        <v>3</v>
      </c>
      <c r="G4252" s="123">
        <v>1529064</v>
      </c>
      <c r="H4252" s="127"/>
      <c r="I4252" s="131" t="s">
        <v>9897</v>
      </c>
      <c r="J4252" s="127"/>
      <c r="K4252" s="127"/>
      <c r="L4252" s="127"/>
      <c r="M4252" s="127"/>
      <c r="N4252" s="133">
        <v>0</v>
      </c>
      <c r="O4252" s="133">
        <v>25394.28</v>
      </c>
      <c r="P4252" s="127" t="s">
        <v>1369</v>
      </c>
    </row>
    <row r="4253" spans="1:16" ht="63.75">
      <c r="A4253" s="127" t="s">
        <v>620</v>
      </c>
      <c r="B4253" s="127"/>
      <c r="C4253" s="128" t="s">
        <v>714</v>
      </c>
      <c r="D4253" s="122">
        <v>42962</v>
      </c>
      <c r="E4253" s="123" t="s">
        <v>9898</v>
      </c>
      <c r="F4253" s="123" t="s">
        <v>3</v>
      </c>
      <c r="G4253" s="123">
        <v>1529067</v>
      </c>
      <c r="H4253" s="127"/>
      <c r="I4253" s="131" t="s">
        <v>9899</v>
      </c>
      <c r="J4253" s="127"/>
      <c r="K4253" s="127"/>
      <c r="L4253" s="127"/>
      <c r="M4253" s="127"/>
      <c r="N4253" s="133">
        <v>0</v>
      </c>
      <c r="O4253" s="133">
        <v>253259.2</v>
      </c>
      <c r="P4253" s="127" t="s">
        <v>1369</v>
      </c>
    </row>
    <row r="4254" spans="1:16" ht="63.75">
      <c r="A4254" s="127" t="s">
        <v>620</v>
      </c>
      <c r="B4254" s="127"/>
      <c r="C4254" s="128" t="s">
        <v>714</v>
      </c>
      <c r="D4254" s="122">
        <v>42962</v>
      </c>
      <c r="E4254" s="123" t="s">
        <v>9900</v>
      </c>
      <c r="F4254" s="123" t="s">
        <v>3</v>
      </c>
      <c r="G4254" s="123">
        <v>1529068</v>
      </c>
      <c r="H4254" s="127"/>
      <c r="I4254" s="131" t="s">
        <v>9901</v>
      </c>
      <c r="J4254" s="127"/>
      <c r="K4254" s="127"/>
      <c r="L4254" s="127"/>
      <c r="M4254" s="127"/>
      <c r="N4254" s="133">
        <v>0</v>
      </c>
      <c r="O4254" s="133">
        <v>147272.04</v>
      </c>
      <c r="P4254" s="127" t="s">
        <v>1369</v>
      </c>
    </row>
    <row r="4255" spans="1:16" ht="63.75">
      <c r="A4255" s="127" t="s">
        <v>620</v>
      </c>
      <c r="B4255" s="127"/>
      <c r="C4255" s="128" t="s">
        <v>714</v>
      </c>
      <c r="D4255" s="122">
        <v>42962</v>
      </c>
      <c r="E4255" s="123" t="s">
        <v>9902</v>
      </c>
      <c r="F4255" s="123" t="s">
        <v>3</v>
      </c>
      <c r="G4255" s="123">
        <v>1529069</v>
      </c>
      <c r="H4255" s="127"/>
      <c r="I4255" s="131" t="s">
        <v>9903</v>
      </c>
      <c r="J4255" s="127"/>
      <c r="K4255" s="127"/>
      <c r="L4255" s="127"/>
      <c r="M4255" s="127"/>
      <c r="N4255" s="133">
        <v>0</v>
      </c>
      <c r="O4255" s="133">
        <v>649559.74</v>
      </c>
      <c r="P4255" s="127" t="s">
        <v>1369</v>
      </c>
    </row>
    <row r="4256" spans="1:16" ht="63.75">
      <c r="A4256" s="127" t="s">
        <v>620</v>
      </c>
      <c r="B4256" s="127"/>
      <c r="C4256" s="128" t="s">
        <v>714</v>
      </c>
      <c r="D4256" s="122">
        <v>42962</v>
      </c>
      <c r="E4256" s="123" t="s">
        <v>9904</v>
      </c>
      <c r="F4256" s="123" t="s">
        <v>3</v>
      </c>
      <c r="G4256" s="123">
        <v>1529072</v>
      </c>
      <c r="H4256" s="127"/>
      <c r="I4256" s="131" t="s">
        <v>9905</v>
      </c>
      <c r="J4256" s="127"/>
      <c r="K4256" s="127"/>
      <c r="L4256" s="127"/>
      <c r="M4256" s="127"/>
      <c r="N4256" s="133">
        <v>0</v>
      </c>
      <c r="O4256" s="133">
        <v>12722.85</v>
      </c>
      <c r="P4256" s="127" t="s">
        <v>1369</v>
      </c>
    </row>
    <row r="4257" spans="1:16" ht="63.75">
      <c r="A4257" s="127" t="s">
        <v>620</v>
      </c>
      <c r="B4257" s="127"/>
      <c r="C4257" s="128" t="s">
        <v>714</v>
      </c>
      <c r="D4257" s="122">
        <v>42962</v>
      </c>
      <c r="E4257" s="123" t="s">
        <v>9906</v>
      </c>
      <c r="F4257" s="123" t="s">
        <v>3</v>
      </c>
      <c r="G4257" s="123">
        <v>1529073</v>
      </c>
      <c r="H4257" s="127"/>
      <c r="I4257" s="131" t="s">
        <v>9907</v>
      </c>
      <c r="J4257" s="127"/>
      <c r="K4257" s="127"/>
      <c r="L4257" s="127"/>
      <c r="M4257" s="127"/>
      <c r="N4257" s="133">
        <v>0</v>
      </c>
      <c r="O4257" s="133">
        <v>207357.67</v>
      </c>
      <c r="P4257" s="127" t="s">
        <v>1369</v>
      </c>
    </row>
    <row r="4258" spans="1:16" ht="63.75">
      <c r="A4258" s="127">
        <v>15</v>
      </c>
      <c r="B4258" s="127"/>
      <c r="C4258" s="128" t="s">
        <v>692</v>
      </c>
      <c r="D4258" s="122">
        <v>42962</v>
      </c>
      <c r="E4258" s="123" t="s">
        <v>9908</v>
      </c>
      <c r="F4258" s="123" t="s">
        <v>3</v>
      </c>
      <c r="G4258" s="123">
        <v>1529077</v>
      </c>
      <c r="H4258" s="127"/>
      <c r="I4258" s="131" t="s">
        <v>9909</v>
      </c>
      <c r="J4258" s="127"/>
      <c r="K4258" s="127"/>
      <c r="L4258" s="127"/>
      <c r="M4258" s="127"/>
      <c r="N4258" s="133">
        <v>0</v>
      </c>
      <c r="O4258" s="133">
        <v>316.18</v>
      </c>
      <c r="P4258" s="127" t="s">
        <v>1369</v>
      </c>
    </row>
    <row r="4259" spans="1:16" ht="63.75">
      <c r="A4259" s="127">
        <v>16</v>
      </c>
      <c r="B4259" s="127"/>
      <c r="C4259" s="128" t="s">
        <v>693</v>
      </c>
      <c r="D4259" s="122">
        <v>42962</v>
      </c>
      <c r="E4259" s="123" t="s">
        <v>9910</v>
      </c>
      <c r="F4259" s="123" t="s">
        <v>3</v>
      </c>
      <c r="G4259" s="123">
        <v>1529080</v>
      </c>
      <c r="H4259" s="127"/>
      <c r="I4259" s="131" t="s">
        <v>9911</v>
      </c>
      <c r="J4259" s="127"/>
      <c r="K4259" s="127"/>
      <c r="L4259" s="127"/>
      <c r="M4259" s="127"/>
      <c r="N4259" s="133">
        <v>0</v>
      </c>
      <c r="O4259" s="133">
        <v>310183.88</v>
      </c>
      <c r="P4259" s="127" t="s">
        <v>1369</v>
      </c>
    </row>
    <row r="4260" spans="1:16" ht="63.75">
      <c r="A4260" s="127">
        <v>47</v>
      </c>
      <c r="B4260" s="127"/>
      <c r="C4260" s="128" t="s">
        <v>700</v>
      </c>
      <c r="D4260" s="122">
        <v>42962</v>
      </c>
      <c r="E4260" s="123" t="s">
        <v>9910</v>
      </c>
      <c r="F4260" s="123" t="s">
        <v>3</v>
      </c>
      <c r="G4260" s="123">
        <v>1529080</v>
      </c>
      <c r="H4260" s="127"/>
      <c r="I4260" s="131" t="s">
        <v>9911</v>
      </c>
      <c r="J4260" s="127"/>
      <c r="K4260" s="127"/>
      <c r="L4260" s="127"/>
      <c r="M4260" s="127"/>
      <c r="N4260" s="133">
        <v>0</v>
      </c>
      <c r="O4260" s="133">
        <v>7684.2</v>
      </c>
      <c r="P4260" s="127" t="s">
        <v>1369</v>
      </c>
    </row>
    <row r="4261" spans="1:16" ht="63.75">
      <c r="A4261" s="127">
        <v>660</v>
      </c>
      <c r="B4261" s="127"/>
      <c r="C4261" s="128" t="s">
        <v>234</v>
      </c>
      <c r="D4261" s="122">
        <v>42962</v>
      </c>
      <c r="E4261" s="123" t="s">
        <v>9910</v>
      </c>
      <c r="F4261" s="123" t="s">
        <v>3</v>
      </c>
      <c r="G4261" s="123">
        <v>1529080</v>
      </c>
      <c r="H4261" s="127"/>
      <c r="I4261" s="131" t="s">
        <v>9911</v>
      </c>
      <c r="J4261" s="127"/>
      <c r="K4261" s="127"/>
      <c r="L4261" s="127"/>
      <c r="M4261" s="127"/>
      <c r="N4261" s="133">
        <v>0</v>
      </c>
      <c r="O4261" s="133">
        <v>20159.68</v>
      </c>
      <c r="P4261" s="127" t="s">
        <v>1369</v>
      </c>
    </row>
    <row r="4262" spans="1:16" ht="63.75">
      <c r="A4262" s="127">
        <v>269</v>
      </c>
      <c r="B4262" s="127"/>
      <c r="C4262" s="128" t="s">
        <v>785</v>
      </c>
      <c r="D4262" s="122">
        <v>42962</v>
      </c>
      <c r="E4262" s="123" t="s">
        <v>9910</v>
      </c>
      <c r="F4262" s="123" t="s">
        <v>3</v>
      </c>
      <c r="G4262" s="123">
        <v>1529080</v>
      </c>
      <c r="H4262" s="127"/>
      <c r="I4262" s="131" t="s">
        <v>9911</v>
      </c>
      <c r="J4262" s="127"/>
      <c r="K4262" s="127"/>
      <c r="L4262" s="127"/>
      <c r="M4262" s="127"/>
      <c r="N4262" s="133">
        <v>0</v>
      </c>
      <c r="O4262" s="133">
        <v>113641.34000000001</v>
      </c>
      <c r="P4262" s="127" t="s">
        <v>1369</v>
      </c>
    </row>
    <row r="4263" spans="1:16" ht="63.75">
      <c r="A4263" s="127">
        <v>15</v>
      </c>
      <c r="B4263" s="127"/>
      <c r="C4263" s="128" t="s">
        <v>692</v>
      </c>
      <c r="D4263" s="122">
        <v>42962</v>
      </c>
      <c r="E4263" s="123" t="s">
        <v>9912</v>
      </c>
      <c r="F4263" s="123" t="s">
        <v>3</v>
      </c>
      <c r="G4263" s="123">
        <v>1529082</v>
      </c>
      <c r="H4263" s="127"/>
      <c r="I4263" s="131" t="s">
        <v>9913</v>
      </c>
      <c r="J4263" s="127"/>
      <c r="K4263" s="127"/>
      <c r="L4263" s="127"/>
      <c r="M4263" s="127"/>
      <c r="N4263" s="133">
        <v>0</v>
      </c>
      <c r="O4263" s="133">
        <v>8325.7000000000007</v>
      </c>
      <c r="P4263" s="127" t="s">
        <v>1369</v>
      </c>
    </row>
    <row r="4264" spans="1:16" ht="63.75">
      <c r="A4264" s="127">
        <v>47</v>
      </c>
      <c r="B4264" s="127"/>
      <c r="C4264" s="128" t="s">
        <v>700</v>
      </c>
      <c r="D4264" s="122">
        <v>42962</v>
      </c>
      <c r="E4264" s="123" t="s">
        <v>9912</v>
      </c>
      <c r="F4264" s="123" t="s">
        <v>3</v>
      </c>
      <c r="G4264" s="123">
        <v>1529082</v>
      </c>
      <c r="H4264" s="127"/>
      <c r="I4264" s="131" t="s">
        <v>9913</v>
      </c>
      <c r="J4264" s="127"/>
      <c r="K4264" s="127"/>
      <c r="L4264" s="127"/>
      <c r="M4264" s="127"/>
      <c r="N4264" s="133">
        <v>0</v>
      </c>
      <c r="O4264" s="133">
        <v>782.65</v>
      </c>
      <c r="P4264" s="127" t="s">
        <v>1369</v>
      </c>
    </row>
    <row r="4265" spans="1:16" ht="63.75">
      <c r="A4265" s="127">
        <v>660</v>
      </c>
      <c r="B4265" s="127"/>
      <c r="C4265" s="128" t="s">
        <v>234</v>
      </c>
      <c r="D4265" s="122">
        <v>42962</v>
      </c>
      <c r="E4265" s="123" t="s">
        <v>9912</v>
      </c>
      <c r="F4265" s="123" t="s">
        <v>3</v>
      </c>
      <c r="G4265" s="123">
        <v>1529082</v>
      </c>
      <c r="H4265" s="127"/>
      <c r="I4265" s="131" t="s">
        <v>9913</v>
      </c>
      <c r="J4265" s="127"/>
      <c r="K4265" s="127"/>
      <c r="L4265" s="127"/>
      <c r="M4265" s="127"/>
      <c r="N4265" s="133">
        <v>0</v>
      </c>
      <c r="O4265" s="133">
        <v>3645</v>
      </c>
      <c r="P4265" s="127" t="s">
        <v>1369</v>
      </c>
    </row>
    <row r="4266" spans="1:16" ht="63.75">
      <c r="A4266" s="127">
        <v>16</v>
      </c>
      <c r="B4266" s="127"/>
      <c r="C4266" s="128" t="s">
        <v>693</v>
      </c>
      <c r="D4266" s="122">
        <v>42962</v>
      </c>
      <c r="E4266" s="123" t="s">
        <v>9912</v>
      </c>
      <c r="F4266" s="123" t="s">
        <v>3</v>
      </c>
      <c r="G4266" s="123">
        <v>1529082</v>
      </c>
      <c r="H4266" s="127"/>
      <c r="I4266" s="131" t="s">
        <v>9913</v>
      </c>
      <c r="J4266" s="127"/>
      <c r="K4266" s="127"/>
      <c r="L4266" s="127"/>
      <c r="M4266" s="127"/>
      <c r="N4266" s="133">
        <v>0</v>
      </c>
      <c r="O4266" s="133">
        <v>405.6</v>
      </c>
      <c r="P4266" s="127" t="s">
        <v>1369</v>
      </c>
    </row>
    <row r="4267" spans="1:16" ht="63.75">
      <c r="A4267" s="127">
        <v>269</v>
      </c>
      <c r="B4267" s="127"/>
      <c r="C4267" s="128" t="s">
        <v>785</v>
      </c>
      <c r="D4267" s="122">
        <v>42962</v>
      </c>
      <c r="E4267" s="123" t="s">
        <v>9912</v>
      </c>
      <c r="F4267" s="123" t="s">
        <v>3</v>
      </c>
      <c r="G4267" s="123">
        <v>1529082</v>
      </c>
      <c r="H4267" s="127"/>
      <c r="I4267" s="131" t="s">
        <v>9913</v>
      </c>
      <c r="J4267" s="127"/>
      <c r="K4267" s="127"/>
      <c r="L4267" s="127"/>
      <c r="M4267" s="127"/>
      <c r="N4267" s="133">
        <v>0</v>
      </c>
      <c r="O4267" s="133">
        <v>173.28</v>
      </c>
      <c r="P4267" s="127" t="s">
        <v>1369</v>
      </c>
    </row>
    <row r="4268" spans="1:16" ht="51">
      <c r="A4268" s="127">
        <v>86</v>
      </c>
      <c r="B4268" s="127"/>
      <c r="C4268" s="128" t="s">
        <v>711</v>
      </c>
      <c r="D4268" s="122">
        <v>42962</v>
      </c>
      <c r="E4268" s="123" t="s">
        <v>9914</v>
      </c>
      <c r="F4268" s="123" t="s">
        <v>3</v>
      </c>
      <c r="G4268" s="123">
        <v>1529085</v>
      </c>
      <c r="H4268" s="127"/>
      <c r="I4268" s="131" t="s">
        <v>9915</v>
      </c>
      <c r="J4268" s="127"/>
      <c r="K4268" s="127"/>
      <c r="L4268" s="127"/>
      <c r="M4268" s="127"/>
      <c r="N4268" s="133">
        <v>0</v>
      </c>
      <c r="O4268" s="133">
        <v>6211.2</v>
      </c>
      <c r="P4268" s="127" t="s">
        <v>1369</v>
      </c>
    </row>
    <row r="4269" spans="1:16" ht="51">
      <c r="A4269" s="127">
        <v>86</v>
      </c>
      <c r="B4269" s="127"/>
      <c r="C4269" s="128" t="s">
        <v>711</v>
      </c>
      <c r="D4269" s="122">
        <v>42962</v>
      </c>
      <c r="E4269" s="123" t="s">
        <v>9916</v>
      </c>
      <c r="F4269" s="123" t="s">
        <v>3</v>
      </c>
      <c r="G4269" s="123">
        <v>1529088</v>
      </c>
      <c r="H4269" s="127"/>
      <c r="I4269" s="131" t="s">
        <v>9917</v>
      </c>
      <c r="J4269" s="127"/>
      <c r="K4269" s="127"/>
      <c r="L4269" s="127"/>
      <c r="M4269" s="127"/>
      <c r="N4269" s="133">
        <v>0</v>
      </c>
      <c r="O4269" s="133">
        <v>2839.1</v>
      </c>
      <c r="P4269" s="127" t="s">
        <v>1369</v>
      </c>
    </row>
    <row r="4270" spans="1:16" ht="51">
      <c r="A4270" s="127">
        <v>86</v>
      </c>
      <c r="B4270" s="127"/>
      <c r="C4270" s="128" t="s">
        <v>711</v>
      </c>
      <c r="D4270" s="122">
        <v>42962</v>
      </c>
      <c r="E4270" s="123" t="s">
        <v>9918</v>
      </c>
      <c r="F4270" s="123" t="s">
        <v>3</v>
      </c>
      <c r="G4270" s="123">
        <v>1529093</v>
      </c>
      <c r="H4270" s="127"/>
      <c r="I4270" s="131" t="s">
        <v>9919</v>
      </c>
      <c r="J4270" s="127"/>
      <c r="K4270" s="127"/>
      <c r="L4270" s="127"/>
      <c r="M4270" s="127"/>
      <c r="N4270" s="133">
        <v>0</v>
      </c>
      <c r="O4270" s="133">
        <v>704</v>
      </c>
      <c r="P4270" s="127" t="s">
        <v>1369</v>
      </c>
    </row>
    <row r="4271" spans="1:16" ht="51">
      <c r="A4271" s="127">
        <v>86</v>
      </c>
      <c r="B4271" s="127"/>
      <c r="C4271" s="128" t="s">
        <v>711</v>
      </c>
      <c r="D4271" s="122">
        <v>42962</v>
      </c>
      <c r="E4271" s="123" t="s">
        <v>9920</v>
      </c>
      <c r="F4271" s="123" t="s">
        <v>3</v>
      </c>
      <c r="G4271" s="123">
        <v>1529095</v>
      </c>
      <c r="H4271" s="127"/>
      <c r="I4271" s="131" t="s">
        <v>9921</v>
      </c>
      <c r="J4271" s="127"/>
      <c r="K4271" s="127"/>
      <c r="L4271" s="127"/>
      <c r="M4271" s="127"/>
      <c r="N4271" s="133">
        <v>0</v>
      </c>
      <c r="O4271" s="133">
        <v>731.6</v>
      </c>
      <c r="P4271" s="127" t="s">
        <v>1369</v>
      </c>
    </row>
    <row r="4272" spans="1:16" ht="51">
      <c r="A4272" s="127">
        <v>340</v>
      </c>
      <c r="B4272" s="127"/>
      <c r="C4272" s="128" t="s">
        <v>815</v>
      </c>
      <c r="D4272" s="122">
        <v>42962</v>
      </c>
      <c r="E4272" s="123" t="s">
        <v>9922</v>
      </c>
      <c r="F4272" s="123" t="s">
        <v>3</v>
      </c>
      <c r="G4272" s="123">
        <v>1529103</v>
      </c>
      <c r="H4272" s="127"/>
      <c r="I4272" s="131" t="s">
        <v>9923</v>
      </c>
      <c r="J4272" s="127"/>
      <c r="K4272" s="127"/>
      <c r="L4272" s="127"/>
      <c r="M4272" s="127"/>
      <c r="N4272" s="133">
        <v>0</v>
      </c>
      <c r="O4272" s="133">
        <v>315</v>
      </c>
      <c r="P4272" s="127" t="s">
        <v>1369</v>
      </c>
    </row>
    <row r="4273" spans="1:16" ht="38.25">
      <c r="A4273" s="127">
        <v>15</v>
      </c>
      <c r="B4273" s="127"/>
      <c r="C4273" s="128" t="s">
        <v>692</v>
      </c>
      <c r="D4273" s="122">
        <v>42962</v>
      </c>
      <c r="E4273" s="123" t="s">
        <v>9924</v>
      </c>
      <c r="F4273" s="123" t="s">
        <v>3</v>
      </c>
      <c r="G4273" s="123">
        <v>1529113</v>
      </c>
      <c r="H4273" s="127"/>
      <c r="I4273" s="131" t="s">
        <v>9925</v>
      </c>
      <c r="J4273" s="127"/>
      <c r="K4273" s="127"/>
      <c r="L4273" s="127"/>
      <c r="M4273" s="127"/>
      <c r="N4273" s="133">
        <v>0</v>
      </c>
      <c r="O4273" s="133">
        <v>441</v>
      </c>
      <c r="P4273" s="127" t="s">
        <v>1369</v>
      </c>
    </row>
    <row r="4274" spans="1:16" ht="38.25">
      <c r="A4274" s="127">
        <v>15</v>
      </c>
      <c r="B4274" s="127"/>
      <c r="C4274" s="128" t="s">
        <v>692</v>
      </c>
      <c r="D4274" s="122">
        <v>42962</v>
      </c>
      <c r="E4274" s="123" t="s">
        <v>9926</v>
      </c>
      <c r="F4274" s="123" t="s">
        <v>3</v>
      </c>
      <c r="G4274" s="123">
        <v>1529115</v>
      </c>
      <c r="H4274" s="127"/>
      <c r="I4274" s="131" t="s">
        <v>9927</v>
      </c>
      <c r="J4274" s="127"/>
      <c r="K4274" s="127"/>
      <c r="L4274" s="127"/>
      <c r="M4274" s="127"/>
      <c r="N4274" s="133">
        <v>0</v>
      </c>
      <c r="O4274" s="133">
        <v>750</v>
      </c>
      <c r="P4274" s="127" t="s">
        <v>1369</v>
      </c>
    </row>
    <row r="4275" spans="1:16" ht="51">
      <c r="A4275" s="127">
        <v>342</v>
      </c>
      <c r="B4275" s="127"/>
      <c r="C4275" s="128" t="s">
        <v>817</v>
      </c>
      <c r="D4275" s="122">
        <v>42962</v>
      </c>
      <c r="E4275" s="123" t="s">
        <v>9928</v>
      </c>
      <c r="F4275" s="123" t="s">
        <v>3</v>
      </c>
      <c r="G4275" s="123">
        <v>1529129</v>
      </c>
      <c r="H4275" s="127"/>
      <c r="I4275" s="131" t="s">
        <v>9929</v>
      </c>
      <c r="J4275" s="127"/>
      <c r="K4275" s="127"/>
      <c r="L4275" s="127"/>
      <c r="M4275" s="127"/>
      <c r="N4275" s="133">
        <v>0</v>
      </c>
      <c r="O4275" s="133">
        <v>8689.1</v>
      </c>
      <c r="P4275" s="127" t="s">
        <v>1369</v>
      </c>
    </row>
    <row r="4276" spans="1:16" ht="51">
      <c r="A4276" s="127" t="s">
        <v>627</v>
      </c>
      <c r="B4276" s="127"/>
      <c r="C4276" s="128" t="s">
        <v>1235</v>
      </c>
      <c r="D4276" s="122">
        <v>42962</v>
      </c>
      <c r="E4276" s="123" t="s">
        <v>9930</v>
      </c>
      <c r="F4276" s="123" t="s">
        <v>3</v>
      </c>
      <c r="G4276" s="123">
        <v>1529149</v>
      </c>
      <c r="H4276" s="127"/>
      <c r="I4276" s="131" t="s">
        <v>9931</v>
      </c>
      <c r="J4276" s="127"/>
      <c r="K4276" s="127"/>
      <c r="L4276" s="127"/>
      <c r="M4276" s="127"/>
      <c r="N4276" s="133">
        <v>0</v>
      </c>
      <c r="O4276" s="133">
        <v>382.40000000000003</v>
      </c>
      <c r="P4276" s="127" t="s">
        <v>14401</v>
      </c>
    </row>
    <row r="4277" spans="1:16" ht="63.75">
      <c r="A4277" s="127">
        <v>25</v>
      </c>
      <c r="B4277" s="127"/>
      <c r="C4277" s="128" t="s">
        <v>695</v>
      </c>
      <c r="D4277" s="122">
        <v>42962</v>
      </c>
      <c r="E4277" s="123" t="s">
        <v>9932</v>
      </c>
      <c r="F4277" s="123" t="s">
        <v>3</v>
      </c>
      <c r="G4277" s="123">
        <v>1529167</v>
      </c>
      <c r="H4277" s="127"/>
      <c r="I4277" s="131" t="s">
        <v>9933</v>
      </c>
      <c r="J4277" s="127"/>
      <c r="K4277" s="127"/>
      <c r="L4277" s="127"/>
      <c r="M4277" s="127"/>
      <c r="N4277" s="133">
        <v>0</v>
      </c>
      <c r="O4277" s="133">
        <v>87884.98</v>
      </c>
      <c r="P4277" s="127" t="s">
        <v>1369</v>
      </c>
    </row>
    <row r="4278" spans="1:16" ht="51">
      <c r="A4278" s="127">
        <v>25</v>
      </c>
      <c r="B4278" s="127"/>
      <c r="C4278" s="128" t="s">
        <v>695</v>
      </c>
      <c r="D4278" s="122">
        <v>42962</v>
      </c>
      <c r="E4278" s="123" t="s">
        <v>9934</v>
      </c>
      <c r="F4278" s="123" t="s">
        <v>3</v>
      </c>
      <c r="G4278" s="123">
        <v>1529168</v>
      </c>
      <c r="H4278" s="127"/>
      <c r="I4278" s="131" t="s">
        <v>9935</v>
      </c>
      <c r="J4278" s="127"/>
      <c r="K4278" s="127"/>
      <c r="L4278" s="127"/>
      <c r="M4278" s="127"/>
      <c r="N4278" s="133">
        <v>0</v>
      </c>
      <c r="O4278" s="133">
        <v>306617.26</v>
      </c>
      <c r="P4278" s="127" t="s">
        <v>1369</v>
      </c>
    </row>
    <row r="4279" spans="1:16" ht="51">
      <c r="A4279" s="127">
        <v>41</v>
      </c>
      <c r="B4279" s="127"/>
      <c r="C4279" s="128" t="s">
        <v>698</v>
      </c>
      <c r="D4279" s="122">
        <v>42962</v>
      </c>
      <c r="E4279" s="123" t="s">
        <v>9936</v>
      </c>
      <c r="F4279" s="123" t="s">
        <v>3</v>
      </c>
      <c r="G4279" s="123">
        <v>1529018</v>
      </c>
      <c r="H4279" s="127"/>
      <c r="I4279" s="131" t="s">
        <v>9937</v>
      </c>
      <c r="J4279" s="127"/>
      <c r="K4279" s="127"/>
      <c r="L4279" s="127"/>
      <c r="M4279" s="127"/>
      <c r="N4279" s="133">
        <v>0</v>
      </c>
      <c r="O4279" s="133">
        <v>37.200000000000003</v>
      </c>
      <c r="P4279" s="127" t="s">
        <v>1369</v>
      </c>
    </row>
    <row r="4280" spans="1:16" ht="38.25">
      <c r="A4280" s="127">
        <v>526</v>
      </c>
      <c r="B4280" s="127"/>
      <c r="C4280" s="128" t="s">
        <v>847</v>
      </c>
      <c r="D4280" s="122">
        <v>42962</v>
      </c>
      <c r="E4280" s="123" t="s">
        <v>9938</v>
      </c>
      <c r="F4280" s="123" t="s">
        <v>3</v>
      </c>
      <c r="G4280" s="123">
        <v>1529031</v>
      </c>
      <c r="H4280" s="127"/>
      <c r="I4280" s="131" t="s">
        <v>5350</v>
      </c>
      <c r="J4280" s="127"/>
      <c r="K4280" s="127"/>
      <c r="L4280" s="127"/>
      <c r="M4280" s="127"/>
      <c r="N4280" s="133">
        <v>0</v>
      </c>
      <c r="O4280" s="133">
        <v>30</v>
      </c>
      <c r="P4280" s="127" t="s">
        <v>1369</v>
      </c>
    </row>
    <row r="4281" spans="1:16" ht="51">
      <c r="A4281" s="127">
        <v>526</v>
      </c>
      <c r="B4281" s="127"/>
      <c r="C4281" s="128" t="s">
        <v>847</v>
      </c>
      <c r="D4281" s="122">
        <v>42962</v>
      </c>
      <c r="E4281" s="123" t="s">
        <v>9939</v>
      </c>
      <c r="F4281" s="123" t="s">
        <v>3</v>
      </c>
      <c r="G4281" s="123">
        <v>1529047</v>
      </c>
      <c r="H4281" s="127"/>
      <c r="I4281" s="131" t="s">
        <v>9940</v>
      </c>
      <c r="J4281" s="127"/>
      <c r="K4281" s="127"/>
      <c r="L4281" s="127"/>
      <c r="M4281" s="127"/>
      <c r="N4281" s="133">
        <v>0</v>
      </c>
      <c r="O4281" s="133">
        <v>286</v>
      </c>
      <c r="P4281" s="127" t="s">
        <v>1369</v>
      </c>
    </row>
    <row r="4282" spans="1:16" ht="38.25">
      <c r="A4282" s="127">
        <v>526</v>
      </c>
      <c r="B4282" s="127"/>
      <c r="C4282" s="128" t="s">
        <v>847</v>
      </c>
      <c r="D4282" s="122">
        <v>42962</v>
      </c>
      <c r="E4282" s="123" t="s">
        <v>9941</v>
      </c>
      <c r="F4282" s="123" t="s">
        <v>3</v>
      </c>
      <c r="G4282" s="123">
        <v>1529049</v>
      </c>
      <c r="H4282" s="127"/>
      <c r="I4282" s="131" t="s">
        <v>9942</v>
      </c>
      <c r="J4282" s="127"/>
      <c r="K4282" s="127"/>
      <c r="L4282" s="127"/>
      <c r="M4282" s="127"/>
      <c r="N4282" s="133">
        <v>0</v>
      </c>
      <c r="O4282" s="133">
        <v>227</v>
      </c>
      <c r="P4282" s="127" t="s">
        <v>1369</v>
      </c>
    </row>
    <row r="4283" spans="1:16" ht="51">
      <c r="A4283" s="127">
        <v>47</v>
      </c>
      <c r="B4283" s="127"/>
      <c r="C4283" s="128" t="s">
        <v>700</v>
      </c>
      <c r="D4283" s="122">
        <v>42962</v>
      </c>
      <c r="E4283" s="123" t="s">
        <v>9943</v>
      </c>
      <c r="F4283" s="123" t="s">
        <v>3</v>
      </c>
      <c r="G4283" s="123">
        <v>1529090</v>
      </c>
      <c r="H4283" s="127"/>
      <c r="I4283" s="131" t="s">
        <v>9944</v>
      </c>
      <c r="J4283" s="127"/>
      <c r="K4283" s="127"/>
      <c r="L4283" s="127"/>
      <c r="M4283" s="127"/>
      <c r="N4283" s="133">
        <v>0</v>
      </c>
      <c r="O4283" s="133">
        <v>1247</v>
      </c>
      <c r="P4283" s="127" t="s">
        <v>1369</v>
      </c>
    </row>
    <row r="4284" spans="1:16" ht="51">
      <c r="A4284" s="127">
        <v>592</v>
      </c>
      <c r="B4284" s="127"/>
      <c r="C4284" s="128" t="s">
        <v>863</v>
      </c>
      <c r="D4284" s="122">
        <v>42962</v>
      </c>
      <c r="E4284" s="123" t="s">
        <v>9945</v>
      </c>
      <c r="F4284" s="123" t="s">
        <v>3</v>
      </c>
      <c r="G4284" s="123">
        <v>1529125</v>
      </c>
      <c r="H4284" s="127"/>
      <c r="I4284" s="131" t="s">
        <v>9946</v>
      </c>
      <c r="J4284" s="127"/>
      <c r="K4284" s="127"/>
      <c r="L4284" s="127"/>
      <c r="M4284" s="127"/>
      <c r="N4284" s="133">
        <v>0</v>
      </c>
      <c r="O4284" s="133">
        <v>39457.79</v>
      </c>
      <c r="P4284" s="127" t="s">
        <v>1369</v>
      </c>
    </row>
    <row r="4285" spans="1:16" ht="51">
      <c r="A4285" s="127">
        <v>46</v>
      </c>
      <c r="B4285" s="127"/>
      <c r="C4285" s="128" t="s">
        <v>699</v>
      </c>
      <c r="D4285" s="122">
        <v>42962</v>
      </c>
      <c r="E4285" s="123" t="s">
        <v>9947</v>
      </c>
      <c r="F4285" s="123" t="s">
        <v>3</v>
      </c>
      <c r="G4285" s="123">
        <v>1529143</v>
      </c>
      <c r="H4285" s="127"/>
      <c r="I4285" s="131" t="s">
        <v>9948</v>
      </c>
      <c r="J4285" s="127"/>
      <c r="K4285" s="127"/>
      <c r="L4285" s="127"/>
      <c r="M4285" s="127"/>
      <c r="N4285" s="133">
        <v>0</v>
      </c>
      <c r="O4285" s="133">
        <v>790</v>
      </c>
      <c r="P4285" s="127" t="s">
        <v>1369</v>
      </c>
    </row>
    <row r="4286" spans="1:16" ht="51">
      <c r="A4286" s="127">
        <v>15</v>
      </c>
      <c r="B4286" s="127"/>
      <c r="C4286" s="128" t="s">
        <v>692</v>
      </c>
      <c r="D4286" s="122">
        <v>42962</v>
      </c>
      <c r="E4286" s="123" t="s">
        <v>9949</v>
      </c>
      <c r="F4286" s="123" t="s">
        <v>3</v>
      </c>
      <c r="G4286" s="123">
        <v>1529146</v>
      </c>
      <c r="H4286" s="127"/>
      <c r="I4286" s="131" t="s">
        <v>9950</v>
      </c>
      <c r="J4286" s="127"/>
      <c r="K4286" s="127"/>
      <c r="L4286" s="127"/>
      <c r="M4286" s="127"/>
      <c r="N4286" s="133">
        <v>0</v>
      </c>
      <c r="O4286" s="133">
        <v>98.31</v>
      </c>
      <c r="P4286" s="127" t="s">
        <v>1369</v>
      </c>
    </row>
    <row r="4287" spans="1:16" ht="51">
      <c r="A4287" s="127">
        <v>15</v>
      </c>
      <c r="B4287" s="127"/>
      <c r="C4287" s="128" t="s">
        <v>692</v>
      </c>
      <c r="D4287" s="122">
        <v>42962</v>
      </c>
      <c r="E4287" s="123" t="s">
        <v>9951</v>
      </c>
      <c r="F4287" s="123" t="s">
        <v>3</v>
      </c>
      <c r="G4287" s="123">
        <v>1529147</v>
      </c>
      <c r="H4287" s="127"/>
      <c r="I4287" s="131" t="s">
        <v>9952</v>
      </c>
      <c r="J4287" s="127"/>
      <c r="K4287" s="127"/>
      <c r="L4287" s="127"/>
      <c r="M4287" s="127"/>
      <c r="N4287" s="133">
        <v>0</v>
      </c>
      <c r="O4287" s="133">
        <v>25</v>
      </c>
      <c r="P4287" s="127" t="s">
        <v>1369</v>
      </c>
    </row>
    <row r="4288" spans="1:16" ht="51">
      <c r="A4288" s="127">
        <v>25</v>
      </c>
      <c r="B4288" s="127"/>
      <c r="C4288" s="128" t="s">
        <v>695</v>
      </c>
      <c r="D4288" s="122">
        <v>42962</v>
      </c>
      <c r="E4288" s="123" t="s">
        <v>9954</v>
      </c>
      <c r="F4288" s="123" t="s">
        <v>3</v>
      </c>
      <c r="G4288" s="123">
        <v>1529171</v>
      </c>
      <c r="H4288" s="127"/>
      <c r="I4288" s="131" t="s">
        <v>9955</v>
      </c>
      <c r="J4288" s="127"/>
      <c r="K4288" s="127"/>
      <c r="L4288" s="127"/>
      <c r="M4288" s="127"/>
      <c r="N4288" s="133">
        <v>0</v>
      </c>
      <c r="O4288" s="133">
        <v>28.86</v>
      </c>
      <c r="P4288" s="127" t="s">
        <v>14401</v>
      </c>
    </row>
    <row r="4289" spans="1:16" ht="51">
      <c r="A4289" s="127" t="s">
        <v>620</v>
      </c>
      <c r="B4289" s="127"/>
      <c r="C4289" s="128" t="s">
        <v>714</v>
      </c>
      <c r="D4289" s="122">
        <v>42962</v>
      </c>
      <c r="E4289" s="123" t="s">
        <v>9956</v>
      </c>
      <c r="F4289" s="123" t="s">
        <v>3</v>
      </c>
      <c r="G4289" s="123">
        <v>1529195</v>
      </c>
      <c r="H4289" s="127"/>
      <c r="I4289" s="131" t="s">
        <v>9957</v>
      </c>
      <c r="J4289" s="127"/>
      <c r="K4289" s="127"/>
      <c r="L4289" s="127"/>
      <c r="M4289" s="127"/>
      <c r="N4289" s="133">
        <v>0</v>
      </c>
      <c r="O4289" s="133">
        <v>11400</v>
      </c>
      <c r="P4289" s="127" t="s">
        <v>1369</v>
      </c>
    </row>
    <row r="4290" spans="1:16" ht="51">
      <c r="A4290" s="127" t="s">
        <v>620</v>
      </c>
      <c r="B4290" s="127"/>
      <c r="C4290" s="128" t="s">
        <v>714</v>
      </c>
      <c r="D4290" s="122">
        <v>42962</v>
      </c>
      <c r="E4290" s="123" t="s">
        <v>9958</v>
      </c>
      <c r="F4290" s="123" t="s">
        <v>3</v>
      </c>
      <c r="G4290" s="123">
        <v>1529200</v>
      </c>
      <c r="H4290" s="127"/>
      <c r="I4290" s="131" t="s">
        <v>9959</v>
      </c>
      <c r="J4290" s="127"/>
      <c r="K4290" s="127"/>
      <c r="L4290" s="127"/>
      <c r="M4290" s="127"/>
      <c r="N4290" s="133">
        <v>0</v>
      </c>
      <c r="O4290" s="133">
        <v>676</v>
      </c>
      <c r="P4290" s="127" t="s">
        <v>1369</v>
      </c>
    </row>
    <row r="4291" spans="1:16" ht="51">
      <c r="A4291" s="127" t="s">
        <v>620</v>
      </c>
      <c r="B4291" s="127"/>
      <c r="C4291" s="128" t="s">
        <v>714</v>
      </c>
      <c r="D4291" s="122">
        <v>42962</v>
      </c>
      <c r="E4291" s="123" t="s">
        <v>9960</v>
      </c>
      <c r="F4291" s="123" t="s">
        <v>3</v>
      </c>
      <c r="G4291" s="123">
        <v>1529242</v>
      </c>
      <c r="H4291" s="127"/>
      <c r="I4291" s="131" t="s">
        <v>5215</v>
      </c>
      <c r="J4291" s="127"/>
      <c r="K4291" s="127"/>
      <c r="L4291" s="127"/>
      <c r="M4291" s="127"/>
      <c r="N4291" s="133">
        <v>0</v>
      </c>
      <c r="O4291" s="133">
        <v>1200</v>
      </c>
      <c r="P4291" s="127" t="s">
        <v>1369</v>
      </c>
    </row>
    <row r="4292" spans="1:16" ht="38.25">
      <c r="A4292" s="127">
        <v>526</v>
      </c>
      <c r="B4292" s="127"/>
      <c r="C4292" s="128" t="s">
        <v>847</v>
      </c>
      <c r="D4292" s="122">
        <v>42962</v>
      </c>
      <c r="E4292" s="123" t="s">
        <v>9961</v>
      </c>
      <c r="F4292" s="123" t="s">
        <v>3</v>
      </c>
      <c r="G4292" s="123">
        <v>1529267</v>
      </c>
      <c r="H4292" s="127"/>
      <c r="I4292" s="131" t="s">
        <v>9962</v>
      </c>
      <c r="J4292" s="127"/>
      <c r="K4292" s="127"/>
      <c r="L4292" s="127"/>
      <c r="M4292" s="127"/>
      <c r="N4292" s="133">
        <v>0</v>
      </c>
      <c r="O4292" s="133">
        <v>130</v>
      </c>
      <c r="P4292" s="127" t="s">
        <v>1369</v>
      </c>
    </row>
    <row r="4293" spans="1:16" ht="51">
      <c r="A4293" s="127">
        <v>526</v>
      </c>
      <c r="B4293" s="127"/>
      <c r="C4293" s="128" t="s">
        <v>847</v>
      </c>
      <c r="D4293" s="122">
        <v>42962</v>
      </c>
      <c r="E4293" s="123" t="s">
        <v>9963</v>
      </c>
      <c r="F4293" s="123" t="s">
        <v>3</v>
      </c>
      <c r="G4293" s="123">
        <v>1529272</v>
      </c>
      <c r="H4293" s="127"/>
      <c r="I4293" s="131" t="s">
        <v>9964</v>
      </c>
      <c r="J4293" s="127"/>
      <c r="K4293" s="127"/>
      <c r="L4293" s="127"/>
      <c r="M4293" s="127"/>
      <c r="N4293" s="133">
        <v>0</v>
      </c>
      <c r="O4293" s="133">
        <v>130</v>
      </c>
      <c r="P4293" s="127" t="s">
        <v>1369</v>
      </c>
    </row>
    <row r="4294" spans="1:16" ht="51">
      <c r="A4294" s="127" t="s">
        <v>620</v>
      </c>
      <c r="B4294" s="127"/>
      <c r="C4294" s="128" t="s">
        <v>714</v>
      </c>
      <c r="D4294" s="122">
        <v>42962</v>
      </c>
      <c r="E4294" s="123" t="s">
        <v>9965</v>
      </c>
      <c r="F4294" s="123" t="s">
        <v>3</v>
      </c>
      <c r="G4294" s="123">
        <v>1529281</v>
      </c>
      <c r="H4294" s="127"/>
      <c r="I4294" s="131" t="s">
        <v>9966</v>
      </c>
      <c r="J4294" s="127"/>
      <c r="K4294" s="127"/>
      <c r="L4294" s="127"/>
      <c r="M4294" s="127"/>
      <c r="N4294" s="133">
        <v>0</v>
      </c>
      <c r="O4294" s="133">
        <v>20</v>
      </c>
      <c r="P4294" s="127" t="s">
        <v>1369</v>
      </c>
    </row>
    <row r="4295" spans="1:16" ht="51">
      <c r="A4295" s="127" t="s">
        <v>620</v>
      </c>
      <c r="B4295" s="127"/>
      <c r="C4295" s="128" t="s">
        <v>714</v>
      </c>
      <c r="D4295" s="122">
        <v>42962</v>
      </c>
      <c r="E4295" s="123" t="s">
        <v>9967</v>
      </c>
      <c r="F4295" s="123" t="s">
        <v>3</v>
      </c>
      <c r="G4295" s="123">
        <v>1529282</v>
      </c>
      <c r="H4295" s="127"/>
      <c r="I4295" s="131" t="s">
        <v>9968</v>
      </c>
      <c r="J4295" s="127"/>
      <c r="K4295" s="127"/>
      <c r="L4295" s="127"/>
      <c r="M4295" s="127"/>
      <c r="N4295" s="133">
        <v>0</v>
      </c>
      <c r="O4295" s="133">
        <v>308</v>
      </c>
      <c r="P4295" s="127" t="s">
        <v>1369</v>
      </c>
    </row>
    <row r="4296" spans="1:16" ht="38.25">
      <c r="A4296" s="127">
        <v>15</v>
      </c>
      <c r="B4296" s="127"/>
      <c r="C4296" s="128" t="s">
        <v>692</v>
      </c>
      <c r="D4296" s="122">
        <v>42962</v>
      </c>
      <c r="E4296" s="123" t="s">
        <v>9969</v>
      </c>
      <c r="F4296" s="123" t="s">
        <v>3</v>
      </c>
      <c r="G4296" s="123">
        <v>1529290</v>
      </c>
      <c r="H4296" s="127"/>
      <c r="I4296" s="131" t="s">
        <v>9970</v>
      </c>
      <c r="J4296" s="127"/>
      <c r="K4296" s="127"/>
      <c r="L4296" s="127"/>
      <c r="M4296" s="127"/>
      <c r="N4296" s="133">
        <v>0</v>
      </c>
      <c r="O4296" s="133">
        <v>5761.41</v>
      </c>
      <c r="P4296" s="127" t="s">
        <v>1369</v>
      </c>
    </row>
    <row r="4297" spans="1:16" ht="51">
      <c r="A4297" s="127" t="s">
        <v>620</v>
      </c>
      <c r="B4297" s="127"/>
      <c r="C4297" s="128" t="s">
        <v>714</v>
      </c>
      <c r="D4297" s="122">
        <v>42962</v>
      </c>
      <c r="E4297" s="123" t="s">
        <v>9971</v>
      </c>
      <c r="F4297" s="123" t="s">
        <v>3</v>
      </c>
      <c r="G4297" s="123">
        <v>1529292</v>
      </c>
      <c r="H4297" s="127"/>
      <c r="I4297" s="131" t="s">
        <v>9972</v>
      </c>
      <c r="J4297" s="127"/>
      <c r="K4297" s="127"/>
      <c r="L4297" s="127"/>
      <c r="M4297" s="127"/>
      <c r="N4297" s="133">
        <v>0</v>
      </c>
      <c r="O4297" s="133">
        <v>672.87</v>
      </c>
      <c r="P4297" s="127" t="s">
        <v>1369</v>
      </c>
    </row>
    <row r="4298" spans="1:16" ht="51">
      <c r="A4298" s="127">
        <v>20</v>
      </c>
      <c r="B4298" s="127"/>
      <c r="C4298" s="128" t="s">
        <v>694</v>
      </c>
      <c r="D4298" s="122">
        <v>42962</v>
      </c>
      <c r="E4298" s="123" t="s">
        <v>9973</v>
      </c>
      <c r="F4298" s="123" t="s">
        <v>3</v>
      </c>
      <c r="G4298" s="123">
        <v>1529294</v>
      </c>
      <c r="H4298" s="127"/>
      <c r="I4298" s="131" t="s">
        <v>9974</v>
      </c>
      <c r="J4298" s="127"/>
      <c r="K4298" s="127"/>
      <c r="L4298" s="127"/>
      <c r="M4298" s="127"/>
      <c r="N4298" s="133">
        <v>0</v>
      </c>
      <c r="O4298" s="133">
        <v>0.4</v>
      </c>
      <c r="P4298" s="127" t="s">
        <v>1369</v>
      </c>
    </row>
    <row r="4299" spans="1:16" ht="38.25">
      <c r="A4299" s="127">
        <v>20</v>
      </c>
      <c r="B4299" s="127"/>
      <c r="C4299" s="128" t="s">
        <v>694</v>
      </c>
      <c r="D4299" s="122">
        <v>42962</v>
      </c>
      <c r="E4299" s="123" t="s">
        <v>9975</v>
      </c>
      <c r="F4299" s="123" t="s">
        <v>3</v>
      </c>
      <c r="G4299" s="123">
        <v>1529303</v>
      </c>
      <c r="H4299" s="127"/>
      <c r="I4299" s="131" t="s">
        <v>9976</v>
      </c>
      <c r="J4299" s="127"/>
      <c r="K4299" s="127"/>
      <c r="L4299" s="127"/>
      <c r="M4299" s="127"/>
      <c r="N4299" s="133">
        <v>0</v>
      </c>
      <c r="O4299" s="133">
        <v>0.4</v>
      </c>
      <c r="P4299" s="127" t="s">
        <v>1369</v>
      </c>
    </row>
    <row r="4300" spans="1:16" ht="51">
      <c r="A4300" s="127" t="s">
        <v>620</v>
      </c>
      <c r="B4300" s="127"/>
      <c r="C4300" s="128" t="s">
        <v>714</v>
      </c>
      <c r="D4300" s="122">
        <v>42962</v>
      </c>
      <c r="E4300" s="123" t="s">
        <v>9977</v>
      </c>
      <c r="F4300" s="123" t="s">
        <v>3</v>
      </c>
      <c r="G4300" s="123">
        <v>1529316</v>
      </c>
      <c r="H4300" s="127"/>
      <c r="I4300" s="131" t="s">
        <v>9978</v>
      </c>
      <c r="J4300" s="127"/>
      <c r="K4300" s="127"/>
      <c r="L4300" s="127"/>
      <c r="M4300" s="127"/>
      <c r="N4300" s="133">
        <v>0</v>
      </c>
      <c r="O4300" s="133">
        <v>17834.8</v>
      </c>
      <c r="P4300" s="127" t="s">
        <v>1369</v>
      </c>
    </row>
    <row r="4301" spans="1:16" ht="38.25">
      <c r="A4301" s="127">
        <v>203</v>
      </c>
      <c r="B4301" s="127"/>
      <c r="C4301" s="128" t="s">
        <v>758</v>
      </c>
      <c r="D4301" s="122">
        <v>42962</v>
      </c>
      <c r="E4301" s="123" t="s">
        <v>9979</v>
      </c>
      <c r="F4301" s="123" t="s">
        <v>3</v>
      </c>
      <c r="G4301" s="123">
        <v>1529358</v>
      </c>
      <c r="H4301" s="127"/>
      <c r="I4301" s="131" t="s">
        <v>9980</v>
      </c>
      <c r="J4301" s="127"/>
      <c r="K4301" s="127"/>
      <c r="L4301" s="127"/>
      <c r="M4301" s="127"/>
      <c r="N4301" s="133">
        <v>0</v>
      </c>
      <c r="O4301" s="133">
        <v>50</v>
      </c>
      <c r="P4301" s="127" t="s">
        <v>1369</v>
      </c>
    </row>
    <row r="4302" spans="1:16" ht="51">
      <c r="A4302" s="127" t="s">
        <v>620</v>
      </c>
      <c r="B4302" s="127"/>
      <c r="C4302" s="128" t="s">
        <v>714</v>
      </c>
      <c r="D4302" s="122">
        <v>42962</v>
      </c>
      <c r="E4302" s="123" t="s">
        <v>9981</v>
      </c>
      <c r="F4302" s="123" t="s">
        <v>3</v>
      </c>
      <c r="G4302" s="123">
        <v>1529369</v>
      </c>
      <c r="H4302" s="127"/>
      <c r="I4302" s="131" t="s">
        <v>9982</v>
      </c>
      <c r="J4302" s="127"/>
      <c r="K4302" s="127"/>
      <c r="L4302" s="127"/>
      <c r="M4302" s="127"/>
      <c r="N4302" s="133">
        <v>0</v>
      </c>
      <c r="O4302" s="133">
        <v>29.5</v>
      </c>
      <c r="P4302" s="127" t="s">
        <v>1369</v>
      </c>
    </row>
    <row r="4303" spans="1:16" ht="63.75">
      <c r="A4303" s="127">
        <v>287</v>
      </c>
      <c r="B4303" s="127"/>
      <c r="C4303" s="128" t="s">
        <v>791</v>
      </c>
      <c r="D4303" s="122">
        <v>42963</v>
      </c>
      <c r="E4303" s="123" t="s">
        <v>9983</v>
      </c>
      <c r="F4303" s="123" t="s">
        <v>3</v>
      </c>
      <c r="G4303" s="123">
        <v>1529505</v>
      </c>
      <c r="H4303" s="127"/>
      <c r="I4303" s="131" t="s">
        <v>9984</v>
      </c>
      <c r="J4303" s="127"/>
      <c r="K4303" s="127"/>
      <c r="L4303" s="127"/>
      <c r="M4303" s="127"/>
      <c r="N4303" s="133">
        <v>0</v>
      </c>
      <c r="O4303" s="133">
        <v>19218.810000000001</v>
      </c>
      <c r="P4303" s="127" t="s">
        <v>1369</v>
      </c>
    </row>
    <row r="4304" spans="1:16" ht="51">
      <c r="A4304" s="127">
        <v>574</v>
      </c>
      <c r="B4304" s="127"/>
      <c r="C4304" s="128" t="s">
        <v>851</v>
      </c>
      <c r="D4304" s="122">
        <v>42963</v>
      </c>
      <c r="E4304" s="123" t="s">
        <v>9985</v>
      </c>
      <c r="F4304" s="123" t="s">
        <v>3</v>
      </c>
      <c r="G4304" s="123">
        <v>1529515</v>
      </c>
      <c r="H4304" s="127"/>
      <c r="I4304" s="131" t="s">
        <v>9986</v>
      </c>
      <c r="J4304" s="127"/>
      <c r="K4304" s="127"/>
      <c r="L4304" s="127"/>
      <c r="M4304" s="127"/>
      <c r="N4304" s="133">
        <v>0</v>
      </c>
      <c r="O4304" s="133">
        <v>96.710000000000008</v>
      </c>
      <c r="P4304" s="127" t="s">
        <v>14401</v>
      </c>
    </row>
    <row r="4305" spans="1:16" ht="51">
      <c r="A4305" s="127" t="s">
        <v>620</v>
      </c>
      <c r="B4305" s="127"/>
      <c r="C4305" s="128" t="s">
        <v>714</v>
      </c>
      <c r="D4305" s="122">
        <v>42963</v>
      </c>
      <c r="E4305" s="123" t="s">
        <v>9987</v>
      </c>
      <c r="F4305" s="123" t="s">
        <v>3</v>
      </c>
      <c r="G4305" s="123">
        <v>1529508</v>
      </c>
      <c r="H4305" s="127"/>
      <c r="I4305" s="131" t="s">
        <v>9988</v>
      </c>
      <c r="J4305" s="127"/>
      <c r="K4305" s="127"/>
      <c r="L4305" s="127"/>
      <c r="M4305" s="127"/>
      <c r="N4305" s="133">
        <v>0</v>
      </c>
      <c r="O4305" s="133">
        <v>62.93</v>
      </c>
      <c r="P4305" s="127" t="s">
        <v>1369</v>
      </c>
    </row>
    <row r="4306" spans="1:16" ht="38.25">
      <c r="A4306" s="127">
        <v>133</v>
      </c>
      <c r="B4306" s="127"/>
      <c r="C4306" s="128" t="s">
        <v>730</v>
      </c>
      <c r="D4306" s="122">
        <v>42963</v>
      </c>
      <c r="E4306" s="123" t="s">
        <v>9990</v>
      </c>
      <c r="F4306" s="123" t="s">
        <v>3</v>
      </c>
      <c r="G4306" s="123">
        <v>1529531</v>
      </c>
      <c r="H4306" s="127"/>
      <c r="I4306" s="131" t="s">
        <v>9991</v>
      </c>
      <c r="J4306" s="127"/>
      <c r="K4306" s="127"/>
      <c r="L4306" s="127"/>
      <c r="M4306" s="127"/>
      <c r="N4306" s="133">
        <v>0</v>
      </c>
      <c r="O4306" s="133">
        <v>4000</v>
      </c>
      <c r="P4306" s="127" t="s">
        <v>1369</v>
      </c>
    </row>
    <row r="4307" spans="1:16" ht="38.25">
      <c r="A4307" s="127">
        <v>526</v>
      </c>
      <c r="B4307" s="127"/>
      <c r="C4307" s="128" t="s">
        <v>847</v>
      </c>
      <c r="D4307" s="122">
        <v>42963</v>
      </c>
      <c r="E4307" s="123" t="s">
        <v>9992</v>
      </c>
      <c r="F4307" s="123" t="s">
        <v>3</v>
      </c>
      <c r="G4307" s="123">
        <v>1529532</v>
      </c>
      <c r="H4307" s="127"/>
      <c r="I4307" s="131" t="s">
        <v>6376</v>
      </c>
      <c r="J4307" s="127"/>
      <c r="K4307" s="127"/>
      <c r="L4307" s="127"/>
      <c r="M4307" s="127"/>
      <c r="N4307" s="133">
        <v>0</v>
      </c>
      <c r="O4307" s="133">
        <v>130</v>
      </c>
      <c r="P4307" s="127" t="s">
        <v>1369</v>
      </c>
    </row>
    <row r="4308" spans="1:16" ht="38.25">
      <c r="A4308" s="127">
        <v>133</v>
      </c>
      <c r="B4308" s="127"/>
      <c r="C4308" s="128" t="s">
        <v>730</v>
      </c>
      <c r="D4308" s="122">
        <v>42963</v>
      </c>
      <c r="E4308" s="123" t="s">
        <v>9993</v>
      </c>
      <c r="F4308" s="123" t="s">
        <v>3</v>
      </c>
      <c r="G4308" s="123">
        <v>1529546</v>
      </c>
      <c r="H4308" s="127"/>
      <c r="I4308" s="131" t="s">
        <v>9994</v>
      </c>
      <c r="J4308" s="127"/>
      <c r="K4308" s="127"/>
      <c r="L4308" s="127"/>
      <c r="M4308" s="127"/>
      <c r="N4308" s="133">
        <v>0</v>
      </c>
      <c r="O4308" s="133">
        <v>1000</v>
      </c>
      <c r="P4308" s="127" t="s">
        <v>1369</v>
      </c>
    </row>
    <row r="4309" spans="1:16" ht="51">
      <c r="A4309" s="127" t="s">
        <v>620</v>
      </c>
      <c r="B4309" s="127"/>
      <c r="C4309" s="128" t="s">
        <v>714</v>
      </c>
      <c r="D4309" s="122">
        <v>42963</v>
      </c>
      <c r="E4309" s="123" t="s">
        <v>9995</v>
      </c>
      <c r="F4309" s="123" t="s">
        <v>3</v>
      </c>
      <c r="G4309" s="123">
        <v>1529674</v>
      </c>
      <c r="H4309" s="127"/>
      <c r="I4309" s="131" t="s">
        <v>9996</v>
      </c>
      <c r="J4309" s="127"/>
      <c r="K4309" s="127"/>
      <c r="L4309" s="127"/>
      <c r="M4309" s="127"/>
      <c r="N4309" s="133">
        <v>0</v>
      </c>
      <c r="O4309" s="133">
        <v>3774.4500000000003</v>
      </c>
      <c r="P4309" s="127" t="s">
        <v>1369</v>
      </c>
    </row>
    <row r="4310" spans="1:16" ht="38.25">
      <c r="A4310" s="127">
        <v>586</v>
      </c>
      <c r="B4310" s="127"/>
      <c r="C4310" s="128" t="s">
        <v>223</v>
      </c>
      <c r="D4310" s="122">
        <v>42963</v>
      </c>
      <c r="E4310" s="123" t="s">
        <v>9997</v>
      </c>
      <c r="F4310" s="123" t="s">
        <v>3</v>
      </c>
      <c r="G4310" s="123">
        <v>1529675</v>
      </c>
      <c r="H4310" s="127"/>
      <c r="I4310" s="131" t="s">
        <v>9998</v>
      </c>
      <c r="J4310" s="127"/>
      <c r="K4310" s="127"/>
      <c r="L4310" s="127"/>
      <c r="M4310" s="127"/>
      <c r="N4310" s="133">
        <v>0</v>
      </c>
      <c r="O4310" s="133">
        <v>6560</v>
      </c>
      <c r="P4310" s="127" t="s">
        <v>1369</v>
      </c>
    </row>
    <row r="4311" spans="1:16" ht="51">
      <c r="A4311" s="127" t="s">
        <v>620</v>
      </c>
      <c r="B4311" s="127"/>
      <c r="C4311" s="128" t="s">
        <v>714</v>
      </c>
      <c r="D4311" s="122">
        <v>42963</v>
      </c>
      <c r="E4311" s="123" t="s">
        <v>9999</v>
      </c>
      <c r="F4311" s="123" t="s">
        <v>3</v>
      </c>
      <c r="G4311" s="123">
        <v>1529683</v>
      </c>
      <c r="H4311" s="127"/>
      <c r="I4311" s="131" t="s">
        <v>10000</v>
      </c>
      <c r="J4311" s="127"/>
      <c r="K4311" s="127"/>
      <c r="L4311" s="127"/>
      <c r="M4311" s="127"/>
      <c r="N4311" s="133">
        <v>0</v>
      </c>
      <c r="O4311" s="133">
        <v>6262</v>
      </c>
      <c r="P4311" s="127" t="s">
        <v>1369</v>
      </c>
    </row>
    <row r="4312" spans="1:16" ht="51">
      <c r="A4312" s="127">
        <v>592</v>
      </c>
      <c r="B4312" s="127"/>
      <c r="C4312" s="128" t="s">
        <v>863</v>
      </c>
      <c r="D4312" s="122">
        <v>42963</v>
      </c>
      <c r="E4312" s="123" t="s">
        <v>10001</v>
      </c>
      <c r="F4312" s="123" t="s">
        <v>3</v>
      </c>
      <c r="G4312" s="123">
        <v>1529700</v>
      </c>
      <c r="H4312" s="127"/>
      <c r="I4312" s="131" t="s">
        <v>10002</v>
      </c>
      <c r="J4312" s="127"/>
      <c r="K4312" s="127"/>
      <c r="L4312" s="127"/>
      <c r="M4312" s="127"/>
      <c r="N4312" s="133">
        <v>0</v>
      </c>
      <c r="O4312" s="133">
        <v>516</v>
      </c>
      <c r="P4312" s="127" t="s">
        <v>1369</v>
      </c>
    </row>
    <row r="4313" spans="1:16" ht="51">
      <c r="A4313" s="127" t="s">
        <v>620</v>
      </c>
      <c r="B4313" s="127"/>
      <c r="C4313" s="128" t="s">
        <v>714</v>
      </c>
      <c r="D4313" s="122">
        <v>42963</v>
      </c>
      <c r="E4313" s="123" t="s">
        <v>10003</v>
      </c>
      <c r="F4313" s="123" t="s">
        <v>3</v>
      </c>
      <c r="G4313" s="123">
        <v>1529766</v>
      </c>
      <c r="H4313" s="127"/>
      <c r="I4313" s="131" t="s">
        <v>10004</v>
      </c>
      <c r="J4313" s="127"/>
      <c r="K4313" s="127"/>
      <c r="L4313" s="127"/>
      <c r="M4313" s="127"/>
      <c r="N4313" s="133">
        <v>0</v>
      </c>
      <c r="O4313" s="133">
        <v>5</v>
      </c>
      <c r="P4313" s="127" t="s">
        <v>1369</v>
      </c>
    </row>
    <row r="4314" spans="1:16" ht="51">
      <c r="A4314" s="127" t="s">
        <v>620</v>
      </c>
      <c r="B4314" s="127"/>
      <c r="C4314" s="128" t="s">
        <v>714</v>
      </c>
      <c r="D4314" s="122">
        <v>42963</v>
      </c>
      <c r="E4314" s="123" t="s">
        <v>10005</v>
      </c>
      <c r="F4314" s="123" t="s">
        <v>3</v>
      </c>
      <c r="G4314" s="123">
        <v>1529769</v>
      </c>
      <c r="H4314" s="127"/>
      <c r="I4314" s="131" t="s">
        <v>10006</v>
      </c>
      <c r="J4314" s="127"/>
      <c r="K4314" s="127"/>
      <c r="L4314" s="127"/>
      <c r="M4314" s="127"/>
      <c r="N4314" s="133">
        <v>0</v>
      </c>
      <c r="O4314" s="133">
        <v>5</v>
      </c>
      <c r="P4314" s="127" t="s">
        <v>1369</v>
      </c>
    </row>
    <row r="4315" spans="1:16" ht="38.25">
      <c r="A4315" s="127">
        <v>46</v>
      </c>
      <c r="B4315" s="127"/>
      <c r="C4315" s="128" t="s">
        <v>699</v>
      </c>
      <c r="D4315" s="122">
        <v>42964</v>
      </c>
      <c r="E4315" s="123" t="s">
        <v>10007</v>
      </c>
      <c r="F4315" s="123" t="s">
        <v>3</v>
      </c>
      <c r="G4315" s="123">
        <v>1529999</v>
      </c>
      <c r="H4315" s="127"/>
      <c r="I4315" s="131" t="s">
        <v>10008</v>
      </c>
      <c r="J4315" s="127"/>
      <c r="K4315" s="127"/>
      <c r="L4315" s="127"/>
      <c r="M4315" s="127"/>
      <c r="N4315" s="133">
        <v>0</v>
      </c>
      <c r="O4315" s="133">
        <v>100000</v>
      </c>
      <c r="P4315" s="127" t="s">
        <v>1369</v>
      </c>
    </row>
    <row r="4316" spans="1:16" ht="51">
      <c r="A4316" s="127" t="s">
        <v>627</v>
      </c>
      <c r="B4316" s="127"/>
      <c r="C4316" s="128" t="s">
        <v>1235</v>
      </c>
      <c r="D4316" s="122">
        <v>42964</v>
      </c>
      <c r="E4316" s="123" t="s">
        <v>10009</v>
      </c>
      <c r="F4316" s="123" t="s">
        <v>3</v>
      </c>
      <c r="G4316" s="123">
        <v>1530049</v>
      </c>
      <c r="H4316" s="127"/>
      <c r="I4316" s="131" t="s">
        <v>10010</v>
      </c>
      <c r="J4316" s="127"/>
      <c r="K4316" s="127"/>
      <c r="L4316" s="127"/>
      <c r="M4316" s="127"/>
      <c r="N4316" s="133">
        <v>0</v>
      </c>
      <c r="O4316" s="133">
        <v>866.83</v>
      </c>
      <c r="P4316" s="127" t="s">
        <v>1369</v>
      </c>
    </row>
    <row r="4317" spans="1:16" ht="51">
      <c r="A4317" s="127" t="s">
        <v>627</v>
      </c>
      <c r="B4317" s="127"/>
      <c r="C4317" s="128" t="s">
        <v>1235</v>
      </c>
      <c r="D4317" s="122">
        <v>42964</v>
      </c>
      <c r="E4317" s="123" t="s">
        <v>10011</v>
      </c>
      <c r="F4317" s="123" t="s">
        <v>3</v>
      </c>
      <c r="G4317" s="123">
        <v>1530050</v>
      </c>
      <c r="H4317" s="127"/>
      <c r="I4317" s="131" t="s">
        <v>10012</v>
      </c>
      <c r="J4317" s="127"/>
      <c r="K4317" s="127"/>
      <c r="L4317" s="127"/>
      <c r="M4317" s="127"/>
      <c r="N4317" s="133">
        <v>0</v>
      </c>
      <c r="O4317" s="133">
        <v>731.79</v>
      </c>
      <c r="P4317" s="127" t="s">
        <v>1369</v>
      </c>
    </row>
    <row r="4318" spans="1:16" ht="51">
      <c r="A4318" s="127" t="s">
        <v>627</v>
      </c>
      <c r="B4318" s="127"/>
      <c r="C4318" s="128" t="s">
        <v>1235</v>
      </c>
      <c r="D4318" s="122">
        <v>42964</v>
      </c>
      <c r="E4318" s="123" t="s">
        <v>10013</v>
      </c>
      <c r="F4318" s="123" t="s">
        <v>3</v>
      </c>
      <c r="G4318" s="123">
        <v>1530054</v>
      </c>
      <c r="H4318" s="127"/>
      <c r="I4318" s="131" t="s">
        <v>10014</v>
      </c>
      <c r="J4318" s="127"/>
      <c r="K4318" s="127"/>
      <c r="L4318" s="127"/>
      <c r="M4318" s="127"/>
      <c r="N4318" s="133">
        <v>0</v>
      </c>
      <c r="O4318" s="133">
        <v>40955.660000000003</v>
      </c>
      <c r="P4318" s="127" t="s">
        <v>1369</v>
      </c>
    </row>
    <row r="4319" spans="1:16" ht="51">
      <c r="A4319" s="127" t="s">
        <v>627</v>
      </c>
      <c r="B4319" s="127"/>
      <c r="C4319" s="128" t="s">
        <v>1235</v>
      </c>
      <c r="D4319" s="122">
        <v>42964</v>
      </c>
      <c r="E4319" s="123" t="s">
        <v>10015</v>
      </c>
      <c r="F4319" s="123" t="s">
        <v>3</v>
      </c>
      <c r="G4319" s="123">
        <v>1530056</v>
      </c>
      <c r="H4319" s="127"/>
      <c r="I4319" s="131" t="s">
        <v>10016</v>
      </c>
      <c r="J4319" s="127"/>
      <c r="K4319" s="127"/>
      <c r="L4319" s="127"/>
      <c r="M4319" s="127"/>
      <c r="N4319" s="133">
        <v>0</v>
      </c>
      <c r="O4319" s="133">
        <v>44821.01</v>
      </c>
      <c r="P4319" s="127" t="s">
        <v>1369</v>
      </c>
    </row>
    <row r="4320" spans="1:16" ht="51">
      <c r="A4320" s="127" t="s">
        <v>627</v>
      </c>
      <c r="B4320" s="127"/>
      <c r="C4320" s="128" t="s">
        <v>1235</v>
      </c>
      <c r="D4320" s="122">
        <v>42964</v>
      </c>
      <c r="E4320" s="123" t="s">
        <v>10017</v>
      </c>
      <c r="F4320" s="123" t="s">
        <v>3</v>
      </c>
      <c r="G4320" s="123">
        <v>1530057</v>
      </c>
      <c r="H4320" s="127"/>
      <c r="I4320" s="131" t="s">
        <v>10018</v>
      </c>
      <c r="J4320" s="127"/>
      <c r="K4320" s="127"/>
      <c r="L4320" s="127"/>
      <c r="M4320" s="127"/>
      <c r="N4320" s="133">
        <v>0</v>
      </c>
      <c r="O4320" s="133">
        <v>4102.79</v>
      </c>
      <c r="P4320" s="127" t="s">
        <v>1369</v>
      </c>
    </row>
    <row r="4321" spans="1:16" ht="51">
      <c r="A4321" s="127" t="s">
        <v>627</v>
      </c>
      <c r="B4321" s="127"/>
      <c r="C4321" s="128" t="s">
        <v>1235</v>
      </c>
      <c r="D4321" s="122">
        <v>42964</v>
      </c>
      <c r="E4321" s="123" t="s">
        <v>10019</v>
      </c>
      <c r="F4321" s="123" t="s">
        <v>3</v>
      </c>
      <c r="G4321" s="123">
        <v>1530061</v>
      </c>
      <c r="H4321" s="127"/>
      <c r="I4321" s="131" t="s">
        <v>10020</v>
      </c>
      <c r="J4321" s="127"/>
      <c r="K4321" s="127"/>
      <c r="L4321" s="127"/>
      <c r="M4321" s="127"/>
      <c r="N4321" s="133">
        <v>0</v>
      </c>
      <c r="O4321" s="133">
        <v>28271</v>
      </c>
      <c r="P4321" s="127" t="s">
        <v>1369</v>
      </c>
    </row>
    <row r="4322" spans="1:16" ht="51">
      <c r="A4322" s="127" t="s">
        <v>627</v>
      </c>
      <c r="B4322" s="127"/>
      <c r="C4322" s="128" t="s">
        <v>1235</v>
      </c>
      <c r="D4322" s="122">
        <v>42964</v>
      </c>
      <c r="E4322" s="123" t="s">
        <v>10021</v>
      </c>
      <c r="F4322" s="123" t="s">
        <v>3</v>
      </c>
      <c r="G4322" s="123">
        <v>1530064</v>
      </c>
      <c r="H4322" s="127"/>
      <c r="I4322" s="131" t="s">
        <v>10022</v>
      </c>
      <c r="J4322" s="127"/>
      <c r="K4322" s="127"/>
      <c r="L4322" s="127"/>
      <c r="M4322" s="127"/>
      <c r="N4322" s="133">
        <v>0</v>
      </c>
      <c r="O4322" s="133">
        <v>4730.26</v>
      </c>
      <c r="P4322" s="127" t="s">
        <v>1369</v>
      </c>
    </row>
    <row r="4323" spans="1:16" ht="51">
      <c r="A4323" s="127" t="s">
        <v>627</v>
      </c>
      <c r="B4323" s="127"/>
      <c r="C4323" s="128" t="s">
        <v>1235</v>
      </c>
      <c r="D4323" s="122">
        <v>42964</v>
      </c>
      <c r="E4323" s="123" t="s">
        <v>10023</v>
      </c>
      <c r="F4323" s="123" t="s">
        <v>3</v>
      </c>
      <c r="G4323" s="123">
        <v>1530066</v>
      </c>
      <c r="H4323" s="127"/>
      <c r="I4323" s="131" t="s">
        <v>10024</v>
      </c>
      <c r="J4323" s="127"/>
      <c r="K4323" s="127"/>
      <c r="L4323" s="127"/>
      <c r="M4323" s="127"/>
      <c r="N4323" s="133">
        <v>0</v>
      </c>
      <c r="O4323" s="133">
        <v>40642.22</v>
      </c>
      <c r="P4323" s="127" t="s">
        <v>1369</v>
      </c>
    </row>
    <row r="4324" spans="1:16" ht="51">
      <c r="A4324" s="127">
        <v>86</v>
      </c>
      <c r="B4324" s="127"/>
      <c r="C4324" s="128" t="s">
        <v>711</v>
      </c>
      <c r="D4324" s="122">
        <v>42964</v>
      </c>
      <c r="E4324" s="123" t="s">
        <v>10025</v>
      </c>
      <c r="F4324" s="123" t="s">
        <v>3</v>
      </c>
      <c r="G4324" s="123">
        <v>1530071</v>
      </c>
      <c r="H4324" s="127"/>
      <c r="I4324" s="131" t="s">
        <v>10026</v>
      </c>
      <c r="J4324" s="127"/>
      <c r="K4324" s="127"/>
      <c r="L4324" s="127"/>
      <c r="M4324" s="127"/>
      <c r="N4324" s="133">
        <v>0</v>
      </c>
      <c r="O4324" s="133">
        <v>396</v>
      </c>
      <c r="P4324" s="127" t="s">
        <v>1369</v>
      </c>
    </row>
    <row r="4325" spans="1:16" ht="51">
      <c r="A4325" s="127">
        <v>86</v>
      </c>
      <c r="B4325" s="127"/>
      <c r="C4325" s="128" t="s">
        <v>711</v>
      </c>
      <c r="D4325" s="122">
        <v>42964</v>
      </c>
      <c r="E4325" s="123" t="s">
        <v>10027</v>
      </c>
      <c r="F4325" s="123" t="s">
        <v>3</v>
      </c>
      <c r="G4325" s="123">
        <v>1530074</v>
      </c>
      <c r="H4325" s="127"/>
      <c r="I4325" s="131" t="s">
        <v>10028</v>
      </c>
      <c r="J4325" s="127"/>
      <c r="K4325" s="127"/>
      <c r="L4325" s="127"/>
      <c r="M4325" s="127"/>
      <c r="N4325" s="133">
        <v>0</v>
      </c>
      <c r="O4325" s="133">
        <v>22500</v>
      </c>
      <c r="P4325" s="127" t="s">
        <v>1369</v>
      </c>
    </row>
    <row r="4326" spans="1:16" ht="51">
      <c r="A4326" s="127">
        <v>86</v>
      </c>
      <c r="B4326" s="127"/>
      <c r="C4326" s="128" t="s">
        <v>711</v>
      </c>
      <c r="D4326" s="122">
        <v>42964</v>
      </c>
      <c r="E4326" s="123" t="s">
        <v>10029</v>
      </c>
      <c r="F4326" s="123" t="s">
        <v>3</v>
      </c>
      <c r="G4326" s="123">
        <v>1530077</v>
      </c>
      <c r="H4326" s="127"/>
      <c r="I4326" s="131" t="s">
        <v>10030</v>
      </c>
      <c r="J4326" s="127"/>
      <c r="K4326" s="127"/>
      <c r="L4326" s="127"/>
      <c r="M4326" s="127"/>
      <c r="N4326" s="133">
        <v>0</v>
      </c>
      <c r="O4326" s="133">
        <v>1200</v>
      </c>
      <c r="P4326" s="127" t="s">
        <v>1369</v>
      </c>
    </row>
    <row r="4327" spans="1:16" ht="51">
      <c r="A4327" s="127">
        <v>86</v>
      </c>
      <c r="B4327" s="127"/>
      <c r="C4327" s="128" t="s">
        <v>711</v>
      </c>
      <c r="D4327" s="122">
        <v>42964</v>
      </c>
      <c r="E4327" s="123" t="s">
        <v>10031</v>
      </c>
      <c r="F4327" s="123" t="s">
        <v>3</v>
      </c>
      <c r="G4327" s="123">
        <v>1530078</v>
      </c>
      <c r="H4327" s="127"/>
      <c r="I4327" s="131" t="s">
        <v>10032</v>
      </c>
      <c r="J4327" s="127"/>
      <c r="K4327" s="127"/>
      <c r="L4327" s="127"/>
      <c r="M4327" s="127"/>
      <c r="N4327" s="133">
        <v>0</v>
      </c>
      <c r="O4327" s="133">
        <v>5000</v>
      </c>
      <c r="P4327" s="127" t="s">
        <v>1369</v>
      </c>
    </row>
    <row r="4328" spans="1:16" ht="51">
      <c r="A4328" s="127">
        <v>86</v>
      </c>
      <c r="B4328" s="127"/>
      <c r="C4328" s="128" t="s">
        <v>711</v>
      </c>
      <c r="D4328" s="122">
        <v>42964</v>
      </c>
      <c r="E4328" s="123" t="s">
        <v>10033</v>
      </c>
      <c r="F4328" s="123" t="s">
        <v>3</v>
      </c>
      <c r="G4328" s="123">
        <v>1530079</v>
      </c>
      <c r="H4328" s="127"/>
      <c r="I4328" s="131" t="s">
        <v>10034</v>
      </c>
      <c r="J4328" s="127"/>
      <c r="K4328" s="127"/>
      <c r="L4328" s="127"/>
      <c r="M4328" s="127"/>
      <c r="N4328" s="133">
        <v>0</v>
      </c>
      <c r="O4328" s="133">
        <v>1500</v>
      </c>
      <c r="P4328" s="127" t="s">
        <v>1369</v>
      </c>
    </row>
    <row r="4329" spans="1:16" ht="51">
      <c r="A4329" s="127">
        <v>222</v>
      </c>
      <c r="B4329" s="127"/>
      <c r="C4329" s="128" t="s">
        <v>765</v>
      </c>
      <c r="D4329" s="122">
        <v>42964</v>
      </c>
      <c r="E4329" s="123" t="s">
        <v>10035</v>
      </c>
      <c r="F4329" s="123" t="s">
        <v>3</v>
      </c>
      <c r="G4329" s="123">
        <v>1530085</v>
      </c>
      <c r="H4329" s="127"/>
      <c r="I4329" s="131" t="s">
        <v>10036</v>
      </c>
      <c r="J4329" s="127"/>
      <c r="K4329" s="127"/>
      <c r="L4329" s="127"/>
      <c r="M4329" s="127"/>
      <c r="N4329" s="133">
        <v>0</v>
      </c>
      <c r="O4329" s="133">
        <v>16</v>
      </c>
      <c r="P4329" s="127" t="s">
        <v>1369</v>
      </c>
    </row>
    <row r="4330" spans="1:16" ht="51">
      <c r="A4330" s="127">
        <v>222</v>
      </c>
      <c r="B4330" s="127"/>
      <c r="C4330" s="128" t="s">
        <v>765</v>
      </c>
      <c r="D4330" s="122">
        <v>42964</v>
      </c>
      <c r="E4330" s="123" t="s">
        <v>10037</v>
      </c>
      <c r="F4330" s="123" t="s">
        <v>3</v>
      </c>
      <c r="G4330" s="123">
        <v>1530086</v>
      </c>
      <c r="H4330" s="127"/>
      <c r="I4330" s="131" t="s">
        <v>10038</v>
      </c>
      <c r="J4330" s="127"/>
      <c r="K4330" s="127"/>
      <c r="L4330" s="127"/>
      <c r="M4330" s="127"/>
      <c r="N4330" s="133">
        <v>0</v>
      </c>
      <c r="O4330" s="133">
        <v>278.40000000000003</v>
      </c>
      <c r="P4330" s="127" t="s">
        <v>1369</v>
      </c>
    </row>
    <row r="4331" spans="1:16" ht="38.25">
      <c r="A4331" s="127">
        <v>203</v>
      </c>
      <c r="B4331" s="127"/>
      <c r="C4331" s="128" t="s">
        <v>758</v>
      </c>
      <c r="D4331" s="122">
        <v>42964</v>
      </c>
      <c r="E4331" s="123" t="s">
        <v>10039</v>
      </c>
      <c r="F4331" s="123" t="s">
        <v>3</v>
      </c>
      <c r="G4331" s="123">
        <v>1529975</v>
      </c>
      <c r="H4331" s="127"/>
      <c r="I4331" s="131" t="s">
        <v>10040</v>
      </c>
      <c r="J4331" s="127"/>
      <c r="K4331" s="127"/>
      <c r="L4331" s="127"/>
      <c r="M4331" s="127"/>
      <c r="N4331" s="133">
        <v>0</v>
      </c>
      <c r="O4331" s="133">
        <v>15</v>
      </c>
      <c r="P4331" s="127" t="s">
        <v>1369</v>
      </c>
    </row>
    <row r="4332" spans="1:16" ht="38.25">
      <c r="A4332" s="127">
        <v>203</v>
      </c>
      <c r="B4332" s="127"/>
      <c r="C4332" s="128" t="s">
        <v>758</v>
      </c>
      <c r="D4332" s="122">
        <v>42964</v>
      </c>
      <c r="E4332" s="123" t="s">
        <v>10041</v>
      </c>
      <c r="F4332" s="123" t="s">
        <v>3</v>
      </c>
      <c r="G4332" s="123">
        <v>1529978</v>
      </c>
      <c r="H4332" s="127"/>
      <c r="I4332" s="131" t="s">
        <v>10042</v>
      </c>
      <c r="J4332" s="127"/>
      <c r="K4332" s="127"/>
      <c r="L4332" s="127"/>
      <c r="M4332" s="127"/>
      <c r="N4332" s="133">
        <v>0</v>
      </c>
      <c r="O4332" s="133">
        <v>5</v>
      </c>
      <c r="P4332" s="127" t="s">
        <v>1369</v>
      </c>
    </row>
    <row r="4333" spans="1:16" ht="51">
      <c r="A4333" s="127">
        <v>203</v>
      </c>
      <c r="B4333" s="127"/>
      <c r="C4333" s="128" t="s">
        <v>758</v>
      </c>
      <c r="D4333" s="122">
        <v>42964</v>
      </c>
      <c r="E4333" s="123" t="s">
        <v>10043</v>
      </c>
      <c r="F4333" s="123" t="s">
        <v>3</v>
      </c>
      <c r="G4333" s="123">
        <v>1529983</v>
      </c>
      <c r="H4333" s="127"/>
      <c r="I4333" s="131" t="s">
        <v>10044</v>
      </c>
      <c r="J4333" s="127"/>
      <c r="K4333" s="127"/>
      <c r="L4333" s="127"/>
      <c r="M4333" s="127"/>
      <c r="N4333" s="133">
        <v>0</v>
      </c>
      <c r="O4333" s="133">
        <v>55</v>
      </c>
      <c r="P4333" s="127" t="s">
        <v>1369</v>
      </c>
    </row>
    <row r="4334" spans="1:16" ht="51">
      <c r="A4334" s="127" t="s">
        <v>620</v>
      </c>
      <c r="B4334" s="127"/>
      <c r="C4334" s="128" t="s">
        <v>714</v>
      </c>
      <c r="D4334" s="122">
        <v>42964</v>
      </c>
      <c r="E4334" s="123" t="s">
        <v>10045</v>
      </c>
      <c r="F4334" s="123" t="s">
        <v>3</v>
      </c>
      <c r="G4334" s="123">
        <v>1529984</v>
      </c>
      <c r="H4334" s="127"/>
      <c r="I4334" s="131" t="s">
        <v>10046</v>
      </c>
      <c r="J4334" s="127"/>
      <c r="K4334" s="127"/>
      <c r="L4334" s="127"/>
      <c r="M4334" s="127"/>
      <c r="N4334" s="133">
        <v>0</v>
      </c>
      <c r="O4334" s="133">
        <v>3116.54</v>
      </c>
      <c r="P4334" s="127" t="s">
        <v>1369</v>
      </c>
    </row>
    <row r="4335" spans="1:16" ht="38.25">
      <c r="A4335" s="127">
        <v>15</v>
      </c>
      <c r="B4335" s="127"/>
      <c r="C4335" s="128" t="s">
        <v>692</v>
      </c>
      <c r="D4335" s="122">
        <v>42964</v>
      </c>
      <c r="E4335" s="123" t="s">
        <v>10047</v>
      </c>
      <c r="F4335" s="123" t="s">
        <v>3</v>
      </c>
      <c r="G4335" s="123">
        <v>1530018</v>
      </c>
      <c r="H4335" s="127"/>
      <c r="I4335" s="131" t="s">
        <v>10048</v>
      </c>
      <c r="J4335" s="127"/>
      <c r="K4335" s="127"/>
      <c r="L4335" s="127"/>
      <c r="M4335" s="127"/>
      <c r="N4335" s="133">
        <v>0</v>
      </c>
      <c r="O4335" s="133">
        <v>0.09</v>
      </c>
      <c r="P4335" s="127" t="s">
        <v>1369</v>
      </c>
    </row>
    <row r="4336" spans="1:16" ht="51">
      <c r="A4336" s="127" t="s">
        <v>620</v>
      </c>
      <c r="B4336" s="127"/>
      <c r="C4336" s="128" t="s">
        <v>714</v>
      </c>
      <c r="D4336" s="122">
        <v>42964</v>
      </c>
      <c r="E4336" s="123" t="s">
        <v>10049</v>
      </c>
      <c r="F4336" s="123" t="s">
        <v>3</v>
      </c>
      <c r="G4336" s="123">
        <v>1530022</v>
      </c>
      <c r="H4336" s="127"/>
      <c r="I4336" s="131" t="s">
        <v>10050</v>
      </c>
      <c r="J4336" s="127"/>
      <c r="K4336" s="127"/>
      <c r="L4336" s="127"/>
      <c r="M4336" s="127"/>
      <c r="N4336" s="133">
        <v>0</v>
      </c>
      <c r="O4336" s="133">
        <v>230000</v>
      </c>
      <c r="P4336" s="127" t="s">
        <v>1369</v>
      </c>
    </row>
    <row r="4337" spans="1:16" ht="51">
      <c r="A4337" s="127">
        <v>513</v>
      </c>
      <c r="B4337" s="127"/>
      <c r="C4337" s="128" t="s">
        <v>201</v>
      </c>
      <c r="D4337" s="122">
        <v>42964</v>
      </c>
      <c r="E4337" s="123" t="s">
        <v>10051</v>
      </c>
      <c r="F4337" s="123" t="s">
        <v>3</v>
      </c>
      <c r="G4337" s="123">
        <v>1530042</v>
      </c>
      <c r="H4337" s="127"/>
      <c r="I4337" s="131" t="s">
        <v>10052</v>
      </c>
      <c r="J4337" s="127"/>
      <c r="K4337" s="127"/>
      <c r="L4337" s="127"/>
      <c r="M4337" s="127"/>
      <c r="N4337" s="133">
        <v>0</v>
      </c>
      <c r="O4337" s="133">
        <v>6522.01</v>
      </c>
      <c r="P4337" s="127" t="s">
        <v>1369</v>
      </c>
    </row>
    <row r="4338" spans="1:16" ht="51">
      <c r="A4338" s="127">
        <v>15</v>
      </c>
      <c r="B4338" s="127"/>
      <c r="C4338" s="128" t="s">
        <v>692</v>
      </c>
      <c r="D4338" s="122">
        <v>42964</v>
      </c>
      <c r="E4338" s="123" t="s">
        <v>10053</v>
      </c>
      <c r="F4338" s="123" t="s">
        <v>3</v>
      </c>
      <c r="G4338" s="123">
        <v>1530043</v>
      </c>
      <c r="H4338" s="127"/>
      <c r="I4338" s="131" t="s">
        <v>10054</v>
      </c>
      <c r="J4338" s="127"/>
      <c r="K4338" s="127"/>
      <c r="L4338" s="127"/>
      <c r="M4338" s="127"/>
      <c r="N4338" s="133">
        <v>0</v>
      </c>
      <c r="O4338" s="133">
        <v>45.29</v>
      </c>
      <c r="P4338" s="127" t="s">
        <v>1369</v>
      </c>
    </row>
    <row r="4339" spans="1:16" ht="51">
      <c r="A4339" s="127">
        <v>15</v>
      </c>
      <c r="B4339" s="127"/>
      <c r="C4339" s="128" t="s">
        <v>692</v>
      </c>
      <c r="D4339" s="122">
        <v>42964</v>
      </c>
      <c r="E4339" s="123" t="s">
        <v>10055</v>
      </c>
      <c r="F4339" s="123" t="s">
        <v>3</v>
      </c>
      <c r="G4339" s="123">
        <v>1530082</v>
      </c>
      <c r="H4339" s="127"/>
      <c r="I4339" s="131" t="s">
        <v>10056</v>
      </c>
      <c r="J4339" s="127"/>
      <c r="K4339" s="127"/>
      <c r="L4339" s="127"/>
      <c r="M4339" s="127"/>
      <c r="N4339" s="133">
        <v>0</v>
      </c>
      <c r="O4339" s="133">
        <v>17.34</v>
      </c>
      <c r="P4339" s="127" t="s">
        <v>1369</v>
      </c>
    </row>
    <row r="4340" spans="1:16" ht="51">
      <c r="A4340" s="127" t="s">
        <v>620</v>
      </c>
      <c r="B4340" s="127"/>
      <c r="C4340" s="128" t="s">
        <v>714</v>
      </c>
      <c r="D4340" s="122">
        <v>42964</v>
      </c>
      <c r="E4340" s="123" t="s">
        <v>10057</v>
      </c>
      <c r="F4340" s="123" t="s">
        <v>3</v>
      </c>
      <c r="G4340" s="123">
        <v>1530098</v>
      </c>
      <c r="H4340" s="127"/>
      <c r="I4340" s="131" t="s">
        <v>10058</v>
      </c>
      <c r="J4340" s="127"/>
      <c r="K4340" s="127"/>
      <c r="L4340" s="127"/>
      <c r="M4340" s="127"/>
      <c r="N4340" s="133">
        <v>0</v>
      </c>
      <c r="O4340" s="133">
        <v>1232.1000000000001</v>
      </c>
      <c r="P4340" s="127" t="s">
        <v>1369</v>
      </c>
    </row>
    <row r="4341" spans="1:16" ht="51">
      <c r="A4341" s="127">
        <v>86</v>
      </c>
      <c r="B4341" s="127"/>
      <c r="C4341" s="128" t="s">
        <v>711</v>
      </c>
      <c r="D4341" s="122">
        <v>42964</v>
      </c>
      <c r="E4341" s="123" t="s">
        <v>10059</v>
      </c>
      <c r="F4341" s="123" t="s">
        <v>3</v>
      </c>
      <c r="G4341" s="123">
        <v>1530142</v>
      </c>
      <c r="H4341" s="127"/>
      <c r="I4341" s="131" t="s">
        <v>10060</v>
      </c>
      <c r="J4341" s="127"/>
      <c r="K4341" s="127"/>
      <c r="L4341" s="127"/>
      <c r="M4341" s="127"/>
      <c r="N4341" s="133">
        <v>0</v>
      </c>
      <c r="O4341" s="133">
        <v>2122</v>
      </c>
      <c r="P4341" s="127" t="s">
        <v>1369</v>
      </c>
    </row>
    <row r="4342" spans="1:16" ht="51">
      <c r="A4342" s="127">
        <v>15</v>
      </c>
      <c r="B4342" s="127"/>
      <c r="C4342" s="128" t="s">
        <v>692</v>
      </c>
      <c r="D4342" s="122">
        <v>42964</v>
      </c>
      <c r="E4342" s="123" t="s">
        <v>10061</v>
      </c>
      <c r="F4342" s="123" t="s">
        <v>3</v>
      </c>
      <c r="G4342" s="123">
        <v>1530177</v>
      </c>
      <c r="H4342" s="127"/>
      <c r="I4342" s="131" t="s">
        <v>10062</v>
      </c>
      <c r="J4342" s="127"/>
      <c r="K4342" s="127"/>
      <c r="L4342" s="127"/>
      <c r="M4342" s="127"/>
      <c r="N4342" s="133">
        <v>0</v>
      </c>
      <c r="O4342" s="133">
        <v>0.25</v>
      </c>
      <c r="P4342" s="127" t="s">
        <v>1369</v>
      </c>
    </row>
    <row r="4343" spans="1:16" ht="51">
      <c r="A4343" s="127">
        <v>16</v>
      </c>
      <c r="B4343" s="127"/>
      <c r="C4343" s="128" t="s">
        <v>693</v>
      </c>
      <c r="D4343" s="122">
        <v>42964</v>
      </c>
      <c r="E4343" s="123" t="s">
        <v>10063</v>
      </c>
      <c r="F4343" s="123" t="s">
        <v>3</v>
      </c>
      <c r="G4343" s="123">
        <v>1530204</v>
      </c>
      <c r="H4343" s="127"/>
      <c r="I4343" s="131" t="s">
        <v>10064</v>
      </c>
      <c r="J4343" s="127"/>
      <c r="K4343" s="127"/>
      <c r="L4343" s="127"/>
      <c r="M4343" s="127"/>
      <c r="N4343" s="133">
        <v>0</v>
      </c>
      <c r="O4343" s="133">
        <v>5498.5</v>
      </c>
      <c r="P4343" s="127" t="s">
        <v>1369</v>
      </c>
    </row>
    <row r="4344" spans="1:16" ht="51">
      <c r="A4344" s="127">
        <v>291</v>
      </c>
      <c r="B4344" s="127"/>
      <c r="C4344" s="128" t="s">
        <v>795</v>
      </c>
      <c r="D4344" s="122">
        <v>42964</v>
      </c>
      <c r="E4344" s="123" t="s">
        <v>10065</v>
      </c>
      <c r="F4344" s="123" t="s">
        <v>3</v>
      </c>
      <c r="G4344" s="123">
        <v>1530216</v>
      </c>
      <c r="H4344" s="127"/>
      <c r="I4344" s="131" t="s">
        <v>10066</v>
      </c>
      <c r="J4344" s="127"/>
      <c r="K4344" s="127"/>
      <c r="L4344" s="127"/>
      <c r="M4344" s="127"/>
      <c r="N4344" s="133">
        <v>0</v>
      </c>
      <c r="O4344" s="133">
        <v>3609.1</v>
      </c>
      <c r="P4344" s="127" t="s">
        <v>1369</v>
      </c>
    </row>
    <row r="4345" spans="1:16" ht="51">
      <c r="A4345" s="127">
        <v>66</v>
      </c>
      <c r="B4345" s="127"/>
      <c r="C4345" s="128" t="s">
        <v>705</v>
      </c>
      <c r="D4345" s="122">
        <v>42964</v>
      </c>
      <c r="E4345" s="123" t="s">
        <v>10067</v>
      </c>
      <c r="F4345" s="123" t="s">
        <v>3</v>
      </c>
      <c r="G4345" s="123">
        <v>1530217</v>
      </c>
      <c r="H4345" s="127"/>
      <c r="I4345" s="131" t="s">
        <v>10068</v>
      </c>
      <c r="J4345" s="127"/>
      <c r="K4345" s="127"/>
      <c r="L4345" s="127"/>
      <c r="M4345" s="127"/>
      <c r="N4345" s="133">
        <v>0</v>
      </c>
      <c r="O4345" s="133">
        <v>1</v>
      </c>
      <c r="P4345" s="127" t="s">
        <v>1369</v>
      </c>
    </row>
    <row r="4346" spans="1:16" ht="51">
      <c r="A4346" s="127">
        <v>41</v>
      </c>
      <c r="B4346" s="127"/>
      <c r="C4346" s="128" t="s">
        <v>698</v>
      </c>
      <c r="D4346" s="122">
        <v>42964</v>
      </c>
      <c r="E4346" s="123" t="s">
        <v>10069</v>
      </c>
      <c r="F4346" s="123" t="s">
        <v>3</v>
      </c>
      <c r="G4346" s="123">
        <v>1530252</v>
      </c>
      <c r="H4346" s="127"/>
      <c r="I4346" s="131" t="s">
        <v>10070</v>
      </c>
      <c r="J4346" s="127"/>
      <c r="K4346" s="127"/>
      <c r="L4346" s="127"/>
      <c r="M4346" s="127"/>
      <c r="N4346" s="133">
        <v>0</v>
      </c>
      <c r="O4346" s="133">
        <v>300</v>
      </c>
      <c r="P4346" s="127" t="s">
        <v>1369</v>
      </c>
    </row>
    <row r="4347" spans="1:16" ht="51">
      <c r="A4347" s="127">
        <v>292</v>
      </c>
      <c r="B4347" s="127"/>
      <c r="C4347" s="128" t="s">
        <v>152</v>
      </c>
      <c r="D4347" s="122">
        <v>42964</v>
      </c>
      <c r="E4347" s="123" t="s">
        <v>10071</v>
      </c>
      <c r="F4347" s="123" t="s">
        <v>3</v>
      </c>
      <c r="G4347" s="123">
        <v>1530300</v>
      </c>
      <c r="H4347" s="127"/>
      <c r="I4347" s="131" t="s">
        <v>8076</v>
      </c>
      <c r="J4347" s="127"/>
      <c r="K4347" s="127"/>
      <c r="L4347" s="127"/>
      <c r="M4347" s="127"/>
      <c r="N4347" s="133">
        <v>0</v>
      </c>
      <c r="O4347" s="133">
        <v>120</v>
      </c>
      <c r="P4347" s="127" t="s">
        <v>1369</v>
      </c>
    </row>
    <row r="4348" spans="1:16" ht="51">
      <c r="A4348" s="127">
        <v>292</v>
      </c>
      <c r="B4348" s="127"/>
      <c r="C4348" s="128" t="s">
        <v>152</v>
      </c>
      <c r="D4348" s="122">
        <v>42964</v>
      </c>
      <c r="E4348" s="123" t="s">
        <v>10072</v>
      </c>
      <c r="F4348" s="123" t="s">
        <v>3</v>
      </c>
      <c r="G4348" s="123">
        <v>1530301</v>
      </c>
      <c r="H4348" s="127"/>
      <c r="I4348" s="131" t="s">
        <v>8076</v>
      </c>
      <c r="J4348" s="127"/>
      <c r="K4348" s="127"/>
      <c r="L4348" s="127"/>
      <c r="M4348" s="127"/>
      <c r="N4348" s="133">
        <v>0</v>
      </c>
      <c r="O4348" s="133">
        <v>108</v>
      </c>
      <c r="P4348" s="127" t="s">
        <v>1369</v>
      </c>
    </row>
    <row r="4349" spans="1:16" ht="51">
      <c r="A4349" s="127">
        <v>87</v>
      </c>
      <c r="B4349" s="127"/>
      <c r="C4349" s="128" t="s">
        <v>712</v>
      </c>
      <c r="D4349" s="122">
        <v>42965</v>
      </c>
      <c r="E4349" s="123" t="s">
        <v>10073</v>
      </c>
      <c r="F4349" s="123" t="s">
        <v>3</v>
      </c>
      <c r="G4349" s="123">
        <v>1530444</v>
      </c>
      <c r="H4349" s="127"/>
      <c r="I4349" s="131" t="s">
        <v>10074</v>
      </c>
      <c r="J4349" s="127"/>
      <c r="K4349" s="127"/>
      <c r="L4349" s="127"/>
      <c r="M4349" s="127"/>
      <c r="N4349" s="133">
        <v>0</v>
      </c>
      <c r="O4349" s="133">
        <v>510</v>
      </c>
      <c r="P4349" s="127" t="s">
        <v>1369</v>
      </c>
    </row>
    <row r="4350" spans="1:16" ht="51">
      <c r="A4350" s="127" t="s">
        <v>620</v>
      </c>
      <c r="B4350" s="127"/>
      <c r="C4350" s="128" t="s">
        <v>714</v>
      </c>
      <c r="D4350" s="122">
        <v>42965</v>
      </c>
      <c r="E4350" s="123" t="s">
        <v>10075</v>
      </c>
      <c r="F4350" s="123" t="s">
        <v>3</v>
      </c>
      <c r="G4350" s="123">
        <v>1530526</v>
      </c>
      <c r="H4350" s="127"/>
      <c r="I4350" s="131" t="s">
        <v>10076</v>
      </c>
      <c r="J4350" s="127"/>
      <c r="K4350" s="127"/>
      <c r="L4350" s="127"/>
      <c r="M4350" s="127"/>
      <c r="N4350" s="133">
        <v>0</v>
      </c>
      <c r="O4350" s="133">
        <v>6218</v>
      </c>
      <c r="P4350" s="127" t="s">
        <v>1369</v>
      </c>
    </row>
    <row r="4351" spans="1:16" ht="51">
      <c r="A4351" s="127" t="s">
        <v>620</v>
      </c>
      <c r="B4351" s="127"/>
      <c r="C4351" s="128" t="s">
        <v>714</v>
      </c>
      <c r="D4351" s="122">
        <v>42965</v>
      </c>
      <c r="E4351" s="123" t="s">
        <v>10077</v>
      </c>
      <c r="F4351" s="123" t="s">
        <v>3</v>
      </c>
      <c r="G4351" s="123">
        <v>1530529</v>
      </c>
      <c r="H4351" s="127"/>
      <c r="I4351" s="131" t="s">
        <v>10078</v>
      </c>
      <c r="J4351" s="127"/>
      <c r="K4351" s="127"/>
      <c r="L4351" s="127"/>
      <c r="M4351" s="127"/>
      <c r="N4351" s="133">
        <v>0</v>
      </c>
      <c r="O4351" s="133">
        <v>8409.09</v>
      </c>
      <c r="P4351" s="127" t="s">
        <v>1369</v>
      </c>
    </row>
    <row r="4352" spans="1:16" ht="38.25">
      <c r="A4352" s="127">
        <v>254</v>
      </c>
      <c r="B4352" s="127"/>
      <c r="C4352" s="128" t="s">
        <v>780</v>
      </c>
      <c r="D4352" s="122">
        <v>42965</v>
      </c>
      <c r="E4352" s="123" t="s">
        <v>10079</v>
      </c>
      <c r="F4352" s="123" t="s">
        <v>3</v>
      </c>
      <c r="G4352" s="123">
        <v>1530552</v>
      </c>
      <c r="H4352" s="127"/>
      <c r="I4352" s="131" t="s">
        <v>10080</v>
      </c>
      <c r="J4352" s="127"/>
      <c r="K4352" s="127"/>
      <c r="L4352" s="127"/>
      <c r="M4352" s="127"/>
      <c r="N4352" s="133">
        <v>0</v>
      </c>
      <c r="O4352" s="133">
        <v>97.13</v>
      </c>
      <c r="P4352" s="127" t="s">
        <v>1369</v>
      </c>
    </row>
    <row r="4353" spans="1:16" ht="38.25">
      <c r="A4353" s="127">
        <v>254</v>
      </c>
      <c r="B4353" s="127"/>
      <c r="C4353" s="128" t="s">
        <v>780</v>
      </c>
      <c r="D4353" s="122">
        <v>42965</v>
      </c>
      <c r="E4353" s="123" t="s">
        <v>10081</v>
      </c>
      <c r="F4353" s="123" t="s">
        <v>3</v>
      </c>
      <c r="G4353" s="123">
        <v>1530554</v>
      </c>
      <c r="H4353" s="127"/>
      <c r="I4353" s="131" t="s">
        <v>10082</v>
      </c>
      <c r="J4353" s="127"/>
      <c r="K4353" s="127"/>
      <c r="L4353" s="127"/>
      <c r="M4353" s="127"/>
      <c r="N4353" s="133">
        <v>0</v>
      </c>
      <c r="O4353" s="133">
        <v>387</v>
      </c>
      <c r="P4353" s="127" t="s">
        <v>1369</v>
      </c>
    </row>
    <row r="4354" spans="1:16" ht="38.25">
      <c r="A4354" s="127">
        <v>254</v>
      </c>
      <c r="B4354" s="127"/>
      <c r="C4354" s="128" t="s">
        <v>780</v>
      </c>
      <c r="D4354" s="122">
        <v>42965</v>
      </c>
      <c r="E4354" s="123" t="s">
        <v>10083</v>
      </c>
      <c r="F4354" s="123" t="s">
        <v>3</v>
      </c>
      <c r="G4354" s="123">
        <v>1530556</v>
      </c>
      <c r="H4354" s="127"/>
      <c r="I4354" s="131" t="s">
        <v>10084</v>
      </c>
      <c r="J4354" s="127"/>
      <c r="K4354" s="127"/>
      <c r="L4354" s="127"/>
      <c r="M4354" s="127"/>
      <c r="N4354" s="133">
        <v>0</v>
      </c>
      <c r="O4354" s="133">
        <v>5849.9800000000005</v>
      </c>
      <c r="P4354" s="127" t="s">
        <v>1369</v>
      </c>
    </row>
    <row r="4355" spans="1:16" ht="38.25">
      <c r="A4355" s="127">
        <v>254</v>
      </c>
      <c r="B4355" s="127"/>
      <c r="C4355" s="128" t="s">
        <v>780</v>
      </c>
      <c r="D4355" s="122">
        <v>42965</v>
      </c>
      <c r="E4355" s="123" t="s">
        <v>10085</v>
      </c>
      <c r="F4355" s="123" t="s">
        <v>3</v>
      </c>
      <c r="G4355" s="123">
        <v>1530559</v>
      </c>
      <c r="H4355" s="127"/>
      <c r="I4355" s="131" t="s">
        <v>10086</v>
      </c>
      <c r="J4355" s="127"/>
      <c r="K4355" s="127"/>
      <c r="L4355" s="127"/>
      <c r="M4355" s="127"/>
      <c r="N4355" s="133">
        <v>0</v>
      </c>
      <c r="O4355" s="133">
        <v>3740</v>
      </c>
      <c r="P4355" s="127" t="s">
        <v>1369</v>
      </c>
    </row>
    <row r="4356" spans="1:16" ht="38.25">
      <c r="A4356" s="127">
        <v>254</v>
      </c>
      <c r="B4356" s="127"/>
      <c r="C4356" s="128" t="s">
        <v>780</v>
      </c>
      <c r="D4356" s="122">
        <v>42965</v>
      </c>
      <c r="E4356" s="123" t="s">
        <v>10087</v>
      </c>
      <c r="F4356" s="123" t="s">
        <v>3</v>
      </c>
      <c r="G4356" s="123">
        <v>1530561</v>
      </c>
      <c r="H4356" s="127"/>
      <c r="I4356" s="131" t="s">
        <v>10088</v>
      </c>
      <c r="J4356" s="127"/>
      <c r="K4356" s="127"/>
      <c r="L4356" s="127"/>
      <c r="M4356" s="127"/>
      <c r="N4356" s="133">
        <v>0</v>
      </c>
      <c r="O4356" s="133">
        <v>3566</v>
      </c>
      <c r="P4356" s="127" t="s">
        <v>1369</v>
      </c>
    </row>
    <row r="4357" spans="1:16" ht="38.25">
      <c r="A4357" s="127">
        <v>254</v>
      </c>
      <c r="B4357" s="127"/>
      <c r="C4357" s="128" t="s">
        <v>780</v>
      </c>
      <c r="D4357" s="122">
        <v>42965</v>
      </c>
      <c r="E4357" s="123" t="s">
        <v>10089</v>
      </c>
      <c r="F4357" s="123" t="s">
        <v>3</v>
      </c>
      <c r="G4357" s="123">
        <v>1530562</v>
      </c>
      <c r="H4357" s="127"/>
      <c r="I4357" s="131" t="s">
        <v>10090</v>
      </c>
      <c r="J4357" s="127"/>
      <c r="K4357" s="127"/>
      <c r="L4357" s="127"/>
      <c r="M4357" s="127"/>
      <c r="N4357" s="133">
        <v>0</v>
      </c>
      <c r="O4357" s="133">
        <v>373</v>
      </c>
      <c r="P4357" s="127" t="s">
        <v>1369</v>
      </c>
    </row>
    <row r="4358" spans="1:16" ht="38.25">
      <c r="A4358" s="127">
        <v>254</v>
      </c>
      <c r="B4358" s="127"/>
      <c r="C4358" s="128" t="s">
        <v>780</v>
      </c>
      <c r="D4358" s="122">
        <v>42965</v>
      </c>
      <c r="E4358" s="123" t="s">
        <v>10091</v>
      </c>
      <c r="F4358" s="123" t="s">
        <v>3</v>
      </c>
      <c r="G4358" s="123">
        <v>1530563</v>
      </c>
      <c r="H4358" s="127"/>
      <c r="I4358" s="131" t="s">
        <v>10092</v>
      </c>
      <c r="J4358" s="127"/>
      <c r="K4358" s="127"/>
      <c r="L4358" s="127"/>
      <c r="M4358" s="127"/>
      <c r="N4358" s="133">
        <v>0</v>
      </c>
      <c r="O4358" s="133">
        <v>7615</v>
      </c>
      <c r="P4358" s="127" t="s">
        <v>1369</v>
      </c>
    </row>
    <row r="4359" spans="1:16" ht="38.25">
      <c r="A4359" s="127">
        <v>254</v>
      </c>
      <c r="B4359" s="127"/>
      <c r="C4359" s="128" t="s">
        <v>780</v>
      </c>
      <c r="D4359" s="122">
        <v>42965</v>
      </c>
      <c r="E4359" s="123" t="s">
        <v>10093</v>
      </c>
      <c r="F4359" s="123" t="s">
        <v>3</v>
      </c>
      <c r="G4359" s="123">
        <v>1530566</v>
      </c>
      <c r="H4359" s="127"/>
      <c r="I4359" s="131" t="s">
        <v>10094</v>
      </c>
      <c r="J4359" s="127"/>
      <c r="K4359" s="127"/>
      <c r="L4359" s="127"/>
      <c r="M4359" s="127"/>
      <c r="N4359" s="133">
        <v>0</v>
      </c>
      <c r="O4359" s="133">
        <v>405</v>
      </c>
      <c r="P4359" s="127" t="s">
        <v>1369</v>
      </c>
    </row>
    <row r="4360" spans="1:16" ht="38.25">
      <c r="A4360" s="127">
        <v>254</v>
      </c>
      <c r="B4360" s="127"/>
      <c r="C4360" s="128" t="s">
        <v>780</v>
      </c>
      <c r="D4360" s="122">
        <v>42965</v>
      </c>
      <c r="E4360" s="123" t="s">
        <v>10095</v>
      </c>
      <c r="F4360" s="123" t="s">
        <v>3</v>
      </c>
      <c r="G4360" s="123">
        <v>1530567</v>
      </c>
      <c r="H4360" s="127"/>
      <c r="I4360" s="131" t="s">
        <v>10096</v>
      </c>
      <c r="J4360" s="127"/>
      <c r="K4360" s="127"/>
      <c r="L4360" s="127"/>
      <c r="M4360" s="127"/>
      <c r="N4360" s="133">
        <v>0</v>
      </c>
      <c r="O4360" s="133">
        <v>1162.02</v>
      </c>
      <c r="P4360" s="127" t="s">
        <v>1369</v>
      </c>
    </row>
    <row r="4361" spans="1:16" ht="38.25">
      <c r="A4361" s="127">
        <v>254</v>
      </c>
      <c r="B4361" s="127"/>
      <c r="C4361" s="128" t="s">
        <v>780</v>
      </c>
      <c r="D4361" s="122">
        <v>42965</v>
      </c>
      <c r="E4361" s="123" t="s">
        <v>10097</v>
      </c>
      <c r="F4361" s="123" t="s">
        <v>3</v>
      </c>
      <c r="G4361" s="123">
        <v>1530569</v>
      </c>
      <c r="H4361" s="127"/>
      <c r="I4361" s="131" t="s">
        <v>10098</v>
      </c>
      <c r="J4361" s="127"/>
      <c r="K4361" s="127"/>
      <c r="L4361" s="127"/>
      <c r="M4361" s="127"/>
      <c r="N4361" s="133">
        <v>0</v>
      </c>
      <c r="O4361" s="133">
        <v>85</v>
      </c>
      <c r="P4361" s="127" t="s">
        <v>1369</v>
      </c>
    </row>
    <row r="4362" spans="1:16" ht="38.25">
      <c r="A4362" s="127">
        <v>254</v>
      </c>
      <c r="B4362" s="127"/>
      <c r="C4362" s="128" t="s">
        <v>780</v>
      </c>
      <c r="D4362" s="122">
        <v>42965</v>
      </c>
      <c r="E4362" s="123" t="s">
        <v>10099</v>
      </c>
      <c r="F4362" s="123" t="s">
        <v>3</v>
      </c>
      <c r="G4362" s="123">
        <v>1530573</v>
      </c>
      <c r="H4362" s="127"/>
      <c r="I4362" s="131" t="s">
        <v>10100</v>
      </c>
      <c r="J4362" s="127"/>
      <c r="K4362" s="127"/>
      <c r="L4362" s="127"/>
      <c r="M4362" s="127"/>
      <c r="N4362" s="133">
        <v>0</v>
      </c>
      <c r="O4362" s="133">
        <v>6090</v>
      </c>
      <c r="P4362" s="127" t="s">
        <v>1369</v>
      </c>
    </row>
    <row r="4363" spans="1:16" ht="38.25">
      <c r="A4363" s="127">
        <v>578</v>
      </c>
      <c r="B4363" s="127"/>
      <c r="C4363" s="128" t="s">
        <v>854</v>
      </c>
      <c r="D4363" s="122">
        <v>42965</v>
      </c>
      <c r="E4363" s="123" t="s">
        <v>10101</v>
      </c>
      <c r="F4363" s="123" t="s">
        <v>3</v>
      </c>
      <c r="G4363" s="123">
        <v>1530575</v>
      </c>
      <c r="H4363" s="127"/>
      <c r="I4363" s="131" t="s">
        <v>10102</v>
      </c>
      <c r="J4363" s="127"/>
      <c r="K4363" s="127"/>
      <c r="L4363" s="127"/>
      <c r="M4363" s="127"/>
      <c r="N4363" s="133">
        <v>0</v>
      </c>
      <c r="O4363" s="133">
        <v>68689.45</v>
      </c>
      <c r="P4363" s="127" t="s">
        <v>1369</v>
      </c>
    </row>
    <row r="4364" spans="1:16" ht="38.25">
      <c r="A4364" s="127">
        <v>254</v>
      </c>
      <c r="B4364" s="127"/>
      <c r="C4364" s="128" t="s">
        <v>780</v>
      </c>
      <c r="D4364" s="122">
        <v>42965</v>
      </c>
      <c r="E4364" s="123" t="s">
        <v>10103</v>
      </c>
      <c r="F4364" s="123" t="s">
        <v>3</v>
      </c>
      <c r="G4364" s="123">
        <v>1530576</v>
      </c>
      <c r="H4364" s="127"/>
      <c r="I4364" s="131" t="s">
        <v>10104</v>
      </c>
      <c r="J4364" s="127"/>
      <c r="K4364" s="127"/>
      <c r="L4364" s="127"/>
      <c r="M4364" s="127"/>
      <c r="N4364" s="133">
        <v>0</v>
      </c>
      <c r="O4364" s="133">
        <v>389</v>
      </c>
      <c r="P4364" s="127" t="s">
        <v>1369</v>
      </c>
    </row>
    <row r="4365" spans="1:16" ht="51">
      <c r="A4365" s="127">
        <v>201</v>
      </c>
      <c r="B4365" s="127"/>
      <c r="C4365" s="128" t="s">
        <v>757</v>
      </c>
      <c r="D4365" s="122">
        <v>42965</v>
      </c>
      <c r="E4365" s="123" t="s">
        <v>10105</v>
      </c>
      <c r="F4365" s="123" t="s">
        <v>3</v>
      </c>
      <c r="G4365" s="123">
        <v>1530616</v>
      </c>
      <c r="H4365" s="127"/>
      <c r="I4365" s="131" t="s">
        <v>10106</v>
      </c>
      <c r="J4365" s="127"/>
      <c r="K4365" s="127"/>
      <c r="L4365" s="127"/>
      <c r="M4365" s="127"/>
      <c r="N4365" s="133">
        <v>0</v>
      </c>
      <c r="O4365" s="133">
        <v>3818.9300000000003</v>
      </c>
      <c r="P4365" s="127" t="s">
        <v>1369</v>
      </c>
    </row>
    <row r="4366" spans="1:16" ht="51">
      <c r="A4366" s="127">
        <v>15</v>
      </c>
      <c r="B4366" s="127"/>
      <c r="C4366" s="128" t="s">
        <v>692</v>
      </c>
      <c r="D4366" s="122">
        <v>42965</v>
      </c>
      <c r="E4366" s="123" t="s">
        <v>10107</v>
      </c>
      <c r="F4366" s="123" t="s">
        <v>3</v>
      </c>
      <c r="G4366" s="123">
        <v>1530654</v>
      </c>
      <c r="H4366" s="127"/>
      <c r="I4366" s="131" t="s">
        <v>10108</v>
      </c>
      <c r="J4366" s="127"/>
      <c r="K4366" s="127"/>
      <c r="L4366" s="127"/>
      <c r="M4366" s="127"/>
      <c r="N4366" s="133">
        <v>0</v>
      </c>
      <c r="O4366" s="133">
        <v>2.36</v>
      </c>
      <c r="P4366" s="127" t="s">
        <v>1369</v>
      </c>
    </row>
    <row r="4367" spans="1:16" ht="51">
      <c r="A4367" s="127" t="s">
        <v>620</v>
      </c>
      <c r="B4367" s="127"/>
      <c r="C4367" s="128" t="s">
        <v>714</v>
      </c>
      <c r="D4367" s="122">
        <v>42965</v>
      </c>
      <c r="E4367" s="123" t="s">
        <v>10109</v>
      </c>
      <c r="F4367" s="123" t="s">
        <v>3</v>
      </c>
      <c r="G4367" s="123">
        <v>1530721</v>
      </c>
      <c r="H4367" s="127"/>
      <c r="I4367" s="131" t="s">
        <v>10110</v>
      </c>
      <c r="J4367" s="127"/>
      <c r="K4367" s="127"/>
      <c r="L4367" s="127"/>
      <c r="M4367" s="127"/>
      <c r="N4367" s="133">
        <v>0</v>
      </c>
      <c r="O4367" s="133">
        <v>7123.1900000000005</v>
      </c>
      <c r="P4367" s="127" t="s">
        <v>1369</v>
      </c>
    </row>
    <row r="4368" spans="1:16" ht="51">
      <c r="A4368" s="127" t="s">
        <v>620</v>
      </c>
      <c r="B4368" s="127"/>
      <c r="C4368" s="128" t="s">
        <v>714</v>
      </c>
      <c r="D4368" s="122">
        <v>42965</v>
      </c>
      <c r="E4368" s="123" t="s">
        <v>10111</v>
      </c>
      <c r="F4368" s="123" t="s">
        <v>3</v>
      </c>
      <c r="G4368" s="123">
        <v>1530767</v>
      </c>
      <c r="H4368" s="127"/>
      <c r="I4368" s="131" t="s">
        <v>10112</v>
      </c>
      <c r="J4368" s="127"/>
      <c r="K4368" s="127"/>
      <c r="L4368" s="127"/>
      <c r="M4368" s="127"/>
      <c r="N4368" s="133">
        <v>0</v>
      </c>
      <c r="O4368" s="133">
        <v>30</v>
      </c>
      <c r="P4368" s="127" t="s">
        <v>1369</v>
      </c>
    </row>
    <row r="4369" spans="1:16" ht="51">
      <c r="A4369" s="127">
        <v>46</v>
      </c>
      <c r="B4369" s="127"/>
      <c r="C4369" s="128" t="s">
        <v>699</v>
      </c>
      <c r="D4369" s="122">
        <v>42968</v>
      </c>
      <c r="E4369" s="123" t="s">
        <v>10113</v>
      </c>
      <c r="F4369" s="123" t="s">
        <v>3</v>
      </c>
      <c r="G4369" s="123">
        <v>1531127</v>
      </c>
      <c r="H4369" s="127"/>
      <c r="I4369" s="131" t="s">
        <v>10114</v>
      </c>
      <c r="J4369" s="127"/>
      <c r="K4369" s="127"/>
      <c r="L4369" s="127"/>
      <c r="M4369" s="127"/>
      <c r="N4369" s="133">
        <v>0</v>
      </c>
      <c r="O4369" s="133">
        <v>439014.5</v>
      </c>
      <c r="P4369" s="127" t="s">
        <v>1369</v>
      </c>
    </row>
    <row r="4370" spans="1:16" ht="51">
      <c r="A4370" s="127" t="s">
        <v>620</v>
      </c>
      <c r="B4370" s="127"/>
      <c r="C4370" s="128" t="s">
        <v>714</v>
      </c>
      <c r="D4370" s="122">
        <v>42968</v>
      </c>
      <c r="E4370" s="123" t="s">
        <v>10115</v>
      </c>
      <c r="F4370" s="123" t="s">
        <v>3</v>
      </c>
      <c r="G4370" s="123">
        <v>1531161</v>
      </c>
      <c r="H4370" s="127"/>
      <c r="I4370" s="131" t="s">
        <v>10116</v>
      </c>
      <c r="J4370" s="127"/>
      <c r="K4370" s="127"/>
      <c r="L4370" s="127"/>
      <c r="M4370" s="127"/>
      <c r="N4370" s="133">
        <v>0</v>
      </c>
      <c r="O4370" s="133">
        <v>4158.8599999999997</v>
      </c>
      <c r="P4370" s="127" t="s">
        <v>1369</v>
      </c>
    </row>
    <row r="4371" spans="1:16" ht="51">
      <c r="A4371" s="127" t="s">
        <v>620</v>
      </c>
      <c r="B4371" s="127"/>
      <c r="C4371" s="128" t="s">
        <v>714</v>
      </c>
      <c r="D4371" s="122">
        <v>42968</v>
      </c>
      <c r="E4371" s="123" t="s">
        <v>10117</v>
      </c>
      <c r="F4371" s="123" t="s">
        <v>3</v>
      </c>
      <c r="G4371" s="123">
        <v>1531164</v>
      </c>
      <c r="H4371" s="127"/>
      <c r="I4371" s="131" t="s">
        <v>10118</v>
      </c>
      <c r="J4371" s="127"/>
      <c r="K4371" s="127"/>
      <c r="L4371" s="127"/>
      <c r="M4371" s="127"/>
      <c r="N4371" s="133">
        <v>0</v>
      </c>
      <c r="O4371" s="133">
        <v>3917.63</v>
      </c>
      <c r="P4371" s="127" t="s">
        <v>1369</v>
      </c>
    </row>
    <row r="4372" spans="1:16" ht="51">
      <c r="A4372" s="127" t="s">
        <v>620</v>
      </c>
      <c r="B4372" s="127"/>
      <c r="C4372" s="128" t="s">
        <v>714</v>
      </c>
      <c r="D4372" s="122">
        <v>42968</v>
      </c>
      <c r="E4372" s="123" t="s">
        <v>10119</v>
      </c>
      <c r="F4372" s="123" t="s">
        <v>3</v>
      </c>
      <c r="G4372" s="123">
        <v>1531166</v>
      </c>
      <c r="H4372" s="127"/>
      <c r="I4372" s="131" t="s">
        <v>10120</v>
      </c>
      <c r="J4372" s="127"/>
      <c r="K4372" s="127"/>
      <c r="L4372" s="127"/>
      <c r="M4372" s="127"/>
      <c r="N4372" s="133">
        <v>0</v>
      </c>
      <c r="O4372" s="133">
        <v>1529.9</v>
      </c>
      <c r="P4372" s="127" t="s">
        <v>1369</v>
      </c>
    </row>
    <row r="4373" spans="1:16" ht="51">
      <c r="A4373" s="127">
        <v>234</v>
      </c>
      <c r="B4373" s="127"/>
      <c r="C4373" s="128" t="s">
        <v>124</v>
      </c>
      <c r="D4373" s="122">
        <v>42968</v>
      </c>
      <c r="E4373" s="123" t="s">
        <v>10121</v>
      </c>
      <c r="F4373" s="123" t="s">
        <v>3</v>
      </c>
      <c r="G4373" s="123">
        <v>1531172</v>
      </c>
      <c r="H4373" s="127"/>
      <c r="I4373" s="131" t="s">
        <v>10122</v>
      </c>
      <c r="J4373" s="127"/>
      <c r="K4373" s="127"/>
      <c r="L4373" s="127"/>
      <c r="M4373" s="127"/>
      <c r="N4373" s="133">
        <v>0</v>
      </c>
      <c r="O4373" s="133">
        <v>6</v>
      </c>
      <c r="P4373" s="127" t="s">
        <v>1369</v>
      </c>
    </row>
    <row r="4374" spans="1:16" ht="63.75">
      <c r="A4374" s="127">
        <v>130</v>
      </c>
      <c r="B4374" s="127"/>
      <c r="C4374" s="128" t="s">
        <v>728</v>
      </c>
      <c r="D4374" s="122">
        <v>42968</v>
      </c>
      <c r="E4374" s="123" t="s">
        <v>10123</v>
      </c>
      <c r="F4374" s="123" t="s">
        <v>3</v>
      </c>
      <c r="G4374" s="123">
        <v>1531199</v>
      </c>
      <c r="H4374" s="127"/>
      <c r="I4374" s="131" t="s">
        <v>10124</v>
      </c>
      <c r="J4374" s="127"/>
      <c r="K4374" s="127"/>
      <c r="L4374" s="127"/>
      <c r="M4374" s="127"/>
      <c r="N4374" s="133">
        <v>0</v>
      </c>
      <c r="O4374" s="133">
        <v>5670</v>
      </c>
      <c r="P4374" s="127" t="s">
        <v>1369</v>
      </c>
    </row>
    <row r="4375" spans="1:16" ht="63.75">
      <c r="A4375" s="127">
        <v>130</v>
      </c>
      <c r="B4375" s="127"/>
      <c r="C4375" s="128" t="s">
        <v>728</v>
      </c>
      <c r="D4375" s="122">
        <v>42968</v>
      </c>
      <c r="E4375" s="123" t="s">
        <v>10125</v>
      </c>
      <c r="F4375" s="123" t="s">
        <v>3</v>
      </c>
      <c r="G4375" s="123">
        <v>1531200</v>
      </c>
      <c r="H4375" s="127"/>
      <c r="I4375" s="131" t="s">
        <v>10126</v>
      </c>
      <c r="J4375" s="127"/>
      <c r="K4375" s="127"/>
      <c r="L4375" s="127"/>
      <c r="M4375" s="127"/>
      <c r="N4375" s="133">
        <v>0</v>
      </c>
      <c r="O4375" s="133">
        <v>6845</v>
      </c>
      <c r="P4375" s="127" t="s">
        <v>1369</v>
      </c>
    </row>
    <row r="4376" spans="1:16" ht="51">
      <c r="A4376" s="127" t="s">
        <v>620</v>
      </c>
      <c r="B4376" s="127"/>
      <c r="C4376" s="128" t="s">
        <v>714</v>
      </c>
      <c r="D4376" s="122">
        <v>42968</v>
      </c>
      <c r="E4376" s="123" t="s">
        <v>10127</v>
      </c>
      <c r="F4376" s="123" t="s">
        <v>3</v>
      </c>
      <c r="G4376" s="123">
        <v>1531098</v>
      </c>
      <c r="H4376" s="127"/>
      <c r="I4376" s="131" t="s">
        <v>4745</v>
      </c>
      <c r="J4376" s="127"/>
      <c r="K4376" s="127"/>
      <c r="L4376" s="127"/>
      <c r="M4376" s="127"/>
      <c r="N4376" s="133">
        <v>0</v>
      </c>
      <c r="O4376" s="133">
        <v>3400</v>
      </c>
      <c r="P4376" s="127" t="s">
        <v>1369</v>
      </c>
    </row>
    <row r="4377" spans="1:16" ht="38.25">
      <c r="A4377" s="127">
        <v>526</v>
      </c>
      <c r="B4377" s="127"/>
      <c r="C4377" s="128" t="s">
        <v>847</v>
      </c>
      <c r="D4377" s="122">
        <v>42968</v>
      </c>
      <c r="E4377" s="123" t="s">
        <v>10128</v>
      </c>
      <c r="F4377" s="123" t="s">
        <v>3</v>
      </c>
      <c r="G4377" s="123">
        <v>1531123</v>
      </c>
      <c r="H4377" s="127"/>
      <c r="I4377" s="131" t="s">
        <v>10129</v>
      </c>
      <c r="J4377" s="127"/>
      <c r="K4377" s="127"/>
      <c r="L4377" s="127"/>
      <c r="M4377" s="127"/>
      <c r="N4377" s="133">
        <v>0</v>
      </c>
      <c r="O4377" s="133">
        <v>60</v>
      </c>
      <c r="P4377" s="127" t="s">
        <v>1369</v>
      </c>
    </row>
    <row r="4378" spans="1:16" ht="38.25">
      <c r="A4378" s="127">
        <v>526</v>
      </c>
      <c r="B4378" s="127"/>
      <c r="C4378" s="128" t="s">
        <v>847</v>
      </c>
      <c r="D4378" s="122">
        <v>42968</v>
      </c>
      <c r="E4378" s="123" t="s">
        <v>10130</v>
      </c>
      <c r="F4378" s="123" t="s">
        <v>3</v>
      </c>
      <c r="G4378" s="123">
        <v>1531126</v>
      </c>
      <c r="H4378" s="127"/>
      <c r="I4378" s="131" t="s">
        <v>10131</v>
      </c>
      <c r="J4378" s="127"/>
      <c r="K4378" s="127"/>
      <c r="L4378" s="127"/>
      <c r="M4378" s="127"/>
      <c r="N4378" s="133">
        <v>0</v>
      </c>
      <c r="O4378" s="133">
        <v>60</v>
      </c>
      <c r="P4378" s="127" t="s">
        <v>1369</v>
      </c>
    </row>
    <row r="4379" spans="1:16" ht="63.75">
      <c r="A4379" s="127">
        <v>512</v>
      </c>
      <c r="B4379" s="127"/>
      <c r="C4379" s="128" t="s">
        <v>841</v>
      </c>
      <c r="D4379" s="122">
        <v>42968</v>
      </c>
      <c r="E4379" s="123" t="s">
        <v>10132</v>
      </c>
      <c r="F4379" s="123" t="s">
        <v>3</v>
      </c>
      <c r="G4379" s="123">
        <v>1531134</v>
      </c>
      <c r="H4379" s="127"/>
      <c r="I4379" s="131" t="s">
        <v>10133</v>
      </c>
      <c r="J4379" s="127"/>
      <c r="K4379" s="127"/>
      <c r="L4379" s="127"/>
      <c r="M4379" s="127"/>
      <c r="N4379" s="133">
        <v>0</v>
      </c>
      <c r="O4379" s="133">
        <v>320</v>
      </c>
      <c r="P4379" s="127" t="s">
        <v>1369</v>
      </c>
    </row>
    <row r="4380" spans="1:16" ht="63.75">
      <c r="A4380" s="127">
        <v>15</v>
      </c>
      <c r="B4380" s="127"/>
      <c r="C4380" s="128" t="s">
        <v>692</v>
      </c>
      <c r="D4380" s="122">
        <v>42968</v>
      </c>
      <c r="E4380" s="123" t="s">
        <v>10134</v>
      </c>
      <c r="F4380" s="123" t="s">
        <v>3</v>
      </c>
      <c r="G4380" s="123">
        <v>1531147</v>
      </c>
      <c r="H4380" s="127"/>
      <c r="I4380" s="131" t="s">
        <v>10135</v>
      </c>
      <c r="J4380" s="127"/>
      <c r="K4380" s="127"/>
      <c r="L4380" s="127"/>
      <c r="M4380" s="127"/>
      <c r="N4380" s="133">
        <v>0</v>
      </c>
      <c r="O4380" s="133">
        <v>1232.58</v>
      </c>
      <c r="P4380" s="127" t="s">
        <v>1369</v>
      </c>
    </row>
    <row r="4381" spans="1:16" ht="51">
      <c r="A4381" s="127" t="s">
        <v>620</v>
      </c>
      <c r="B4381" s="127"/>
      <c r="C4381" s="128" t="s">
        <v>714</v>
      </c>
      <c r="D4381" s="122">
        <v>42968</v>
      </c>
      <c r="E4381" s="123" t="s">
        <v>10136</v>
      </c>
      <c r="F4381" s="123" t="s">
        <v>3</v>
      </c>
      <c r="G4381" s="123">
        <v>1531159</v>
      </c>
      <c r="H4381" s="127"/>
      <c r="I4381" s="131" t="s">
        <v>10137</v>
      </c>
      <c r="J4381" s="127"/>
      <c r="K4381" s="127"/>
      <c r="L4381" s="127"/>
      <c r="M4381" s="127"/>
      <c r="N4381" s="133">
        <v>0</v>
      </c>
      <c r="O4381" s="133">
        <v>3471</v>
      </c>
      <c r="P4381" s="127" t="s">
        <v>1369</v>
      </c>
    </row>
    <row r="4382" spans="1:16" ht="51">
      <c r="A4382" s="127" t="s">
        <v>620</v>
      </c>
      <c r="B4382" s="127"/>
      <c r="C4382" s="128" t="s">
        <v>714</v>
      </c>
      <c r="D4382" s="122">
        <v>42968</v>
      </c>
      <c r="E4382" s="123" t="s">
        <v>10138</v>
      </c>
      <c r="F4382" s="123" t="s">
        <v>3</v>
      </c>
      <c r="G4382" s="123">
        <v>1531180</v>
      </c>
      <c r="H4382" s="127"/>
      <c r="I4382" s="131" t="s">
        <v>10139</v>
      </c>
      <c r="J4382" s="127"/>
      <c r="K4382" s="127"/>
      <c r="L4382" s="127"/>
      <c r="M4382" s="127"/>
      <c r="N4382" s="133">
        <v>0</v>
      </c>
      <c r="O4382" s="133">
        <v>960.36</v>
      </c>
      <c r="P4382" s="127" t="s">
        <v>1369</v>
      </c>
    </row>
    <row r="4383" spans="1:16" ht="51">
      <c r="A4383" s="127">
        <v>10</v>
      </c>
      <c r="B4383" s="127"/>
      <c r="C4383" s="128" t="s">
        <v>691</v>
      </c>
      <c r="D4383" s="122">
        <v>42968</v>
      </c>
      <c r="E4383" s="123" t="s">
        <v>10140</v>
      </c>
      <c r="F4383" s="123" t="s">
        <v>3</v>
      </c>
      <c r="G4383" s="123">
        <v>1531228</v>
      </c>
      <c r="H4383" s="127"/>
      <c r="I4383" s="131" t="s">
        <v>10141</v>
      </c>
      <c r="J4383" s="127"/>
      <c r="K4383" s="127"/>
      <c r="L4383" s="127"/>
      <c r="M4383" s="127"/>
      <c r="N4383" s="133">
        <v>0</v>
      </c>
      <c r="O4383" s="133">
        <v>32339.780000000002</v>
      </c>
      <c r="P4383" s="127" t="s">
        <v>1369</v>
      </c>
    </row>
    <row r="4384" spans="1:16" ht="51">
      <c r="A4384" s="127" t="s">
        <v>620</v>
      </c>
      <c r="B4384" s="127"/>
      <c r="C4384" s="128" t="s">
        <v>714</v>
      </c>
      <c r="D4384" s="122">
        <v>42968</v>
      </c>
      <c r="E4384" s="123" t="s">
        <v>10142</v>
      </c>
      <c r="F4384" s="123" t="s">
        <v>3</v>
      </c>
      <c r="G4384" s="123">
        <v>1531231</v>
      </c>
      <c r="H4384" s="127"/>
      <c r="I4384" s="131" t="s">
        <v>10143</v>
      </c>
      <c r="J4384" s="127"/>
      <c r="K4384" s="127"/>
      <c r="L4384" s="127"/>
      <c r="M4384" s="127"/>
      <c r="N4384" s="133">
        <v>0</v>
      </c>
      <c r="O4384" s="133">
        <v>800</v>
      </c>
      <c r="P4384" s="127" t="s">
        <v>1369</v>
      </c>
    </row>
    <row r="4385" spans="1:16" ht="51">
      <c r="A4385" s="127">
        <v>15</v>
      </c>
      <c r="B4385" s="127"/>
      <c r="C4385" s="128" t="s">
        <v>692</v>
      </c>
      <c r="D4385" s="122">
        <v>42968</v>
      </c>
      <c r="E4385" s="123" t="s">
        <v>10144</v>
      </c>
      <c r="F4385" s="123" t="s">
        <v>3</v>
      </c>
      <c r="G4385" s="123">
        <v>1531233</v>
      </c>
      <c r="H4385" s="127"/>
      <c r="I4385" s="131" t="s">
        <v>10145</v>
      </c>
      <c r="J4385" s="127"/>
      <c r="K4385" s="127"/>
      <c r="L4385" s="127"/>
      <c r="M4385" s="127"/>
      <c r="N4385" s="133">
        <v>0</v>
      </c>
      <c r="O4385" s="133">
        <v>51.78</v>
      </c>
      <c r="P4385" s="127" t="s">
        <v>1369</v>
      </c>
    </row>
    <row r="4386" spans="1:16" ht="51">
      <c r="A4386" s="127">
        <v>46</v>
      </c>
      <c r="B4386" s="127"/>
      <c r="C4386" s="128" t="s">
        <v>699</v>
      </c>
      <c r="D4386" s="122">
        <v>42968</v>
      </c>
      <c r="E4386" s="123" t="s">
        <v>10146</v>
      </c>
      <c r="F4386" s="123" t="s">
        <v>3</v>
      </c>
      <c r="G4386" s="123">
        <v>1531245</v>
      </c>
      <c r="H4386" s="127"/>
      <c r="I4386" s="131" t="s">
        <v>10147</v>
      </c>
      <c r="J4386" s="127"/>
      <c r="K4386" s="127"/>
      <c r="L4386" s="127"/>
      <c r="M4386" s="127"/>
      <c r="N4386" s="133">
        <v>0</v>
      </c>
      <c r="O4386" s="133">
        <v>111.3</v>
      </c>
      <c r="P4386" s="127" t="s">
        <v>1369</v>
      </c>
    </row>
    <row r="4387" spans="1:16" ht="51">
      <c r="A4387" s="127" t="s">
        <v>620</v>
      </c>
      <c r="B4387" s="127"/>
      <c r="C4387" s="128" t="s">
        <v>714</v>
      </c>
      <c r="D4387" s="122">
        <v>42968</v>
      </c>
      <c r="E4387" s="123" t="s">
        <v>10148</v>
      </c>
      <c r="F4387" s="123" t="s">
        <v>3</v>
      </c>
      <c r="G4387" s="123">
        <v>1531307</v>
      </c>
      <c r="H4387" s="127"/>
      <c r="I4387" s="131" t="s">
        <v>10149</v>
      </c>
      <c r="J4387" s="127"/>
      <c r="K4387" s="127"/>
      <c r="L4387" s="127"/>
      <c r="M4387" s="127"/>
      <c r="N4387" s="133">
        <v>0</v>
      </c>
      <c r="O4387" s="133">
        <v>810</v>
      </c>
      <c r="P4387" s="127" t="s">
        <v>1369</v>
      </c>
    </row>
    <row r="4388" spans="1:16" ht="38.25">
      <c r="A4388" s="127">
        <v>15</v>
      </c>
      <c r="B4388" s="127"/>
      <c r="C4388" s="128" t="s">
        <v>692</v>
      </c>
      <c r="D4388" s="122">
        <v>42968</v>
      </c>
      <c r="E4388" s="123" t="s">
        <v>10150</v>
      </c>
      <c r="F4388" s="123" t="s">
        <v>3</v>
      </c>
      <c r="G4388" s="123">
        <v>1531340</v>
      </c>
      <c r="H4388" s="127"/>
      <c r="I4388" s="131" t="s">
        <v>10151</v>
      </c>
      <c r="J4388" s="127"/>
      <c r="K4388" s="127"/>
      <c r="L4388" s="127"/>
      <c r="M4388" s="127"/>
      <c r="N4388" s="133">
        <v>0</v>
      </c>
      <c r="O4388" s="133">
        <v>1.01</v>
      </c>
      <c r="P4388" s="127" t="s">
        <v>1369</v>
      </c>
    </row>
    <row r="4389" spans="1:16" ht="38.25">
      <c r="A4389" s="127">
        <v>15</v>
      </c>
      <c r="B4389" s="127"/>
      <c r="C4389" s="128" t="s">
        <v>692</v>
      </c>
      <c r="D4389" s="122">
        <v>42968</v>
      </c>
      <c r="E4389" s="123" t="s">
        <v>10152</v>
      </c>
      <c r="F4389" s="123" t="s">
        <v>3</v>
      </c>
      <c r="G4389" s="123">
        <v>1531368</v>
      </c>
      <c r="H4389" s="127"/>
      <c r="I4389" s="131" t="s">
        <v>10153</v>
      </c>
      <c r="J4389" s="127"/>
      <c r="K4389" s="127"/>
      <c r="L4389" s="127"/>
      <c r="M4389" s="127"/>
      <c r="N4389" s="133">
        <v>0</v>
      </c>
      <c r="O4389" s="133">
        <v>1.6600000000000001</v>
      </c>
      <c r="P4389" s="127" t="s">
        <v>1369</v>
      </c>
    </row>
    <row r="4390" spans="1:16" ht="51">
      <c r="A4390" s="127" t="s">
        <v>620</v>
      </c>
      <c r="B4390" s="127"/>
      <c r="C4390" s="128" t="s">
        <v>714</v>
      </c>
      <c r="D4390" s="122">
        <v>42968</v>
      </c>
      <c r="E4390" s="123" t="s">
        <v>10154</v>
      </c>
      <c r="F4390" s="123" t="s">
        <v>3</v>
      </c>
      <c r="G4390" s="123">
        <v>1531399</v>
      </c>
      <c r="H4390" s="127"/>
      <c r="I4390" s="131" t="s">
        <v>10155</v>
      </c>
      <c r="J4390" s="127"/>
      <c r="K4390" s="127"/>
      <c r="L4390" s="127"/>
      <c r="M4390" s="127"/>
      <c r="N4390" s="133">
        <v>0</v>
      </c>
      <c r="O4390" s="133">
        <v>25.09</v>
      </c>
      <c r="P4390" s="127" t="s">
        <v>1369</v>
      </c>
    </row>
    <row r="4391" spans="1:16" ht="38.25">
      <c r="A4391" s="127">
        <v>15</v>
      </c>
      <c r="B4391" s="127"/>
      <c r="C4391" s="128" t="s">
        <v>692</v>
      </c>
      <c r="D4391" s="122">
        <v>42968</v>
      </c>
      <c r="E4391" s="123" t="s">
        <v>10156</v>
      </c>
      <c r="F4391" s="123" t="s">
        <v>3</v>
      </c>
      <c r="G4391" s="123">
        <v>1531401</v>
      </c>
      <c r="H4391" s="127"/>
      <c r="I4391" s="131" t="s">
        <v>10157</v>
      </c>
      <c r="J4391" s="127"/>
      <c r="K4391" s="127"/>
      <c r="L4391" s="127"/>
      <c r="M4391" s="127"/>
      <c r="N4391" s="133">
        <v>0</v>
      </c>
      <c r="O4391" s="133">
        <v>0.6</v>
      </c>
      <c r="P4391" s="127" t="s">
        <v>1369</v>
      </c>
    </row>
    <row r="4392" spans="1:16" ht="38.25">
      <c r="A4392" s="127">
        <v>292</v>
      </c>
      <c r="B4392" s="127"/>
      <c r="C4392" s="128" t="s">
        <v>152</v>
      </c>
      <c r="D4392" s="122">
        <v>42968</v>
      </c>
      <c r="E4392" s="123" t="s">
        <v>10158</v>
      </c>
      <c r="F4392" s="123" t="s">
        <v>3</v>
      </c>
      <c r="G4392" s="123">
        <v>1531417</v>
      </c>
      <c r="H4392" s="127"/>
      <c r="I4392" s="131" t="s">
        <v>10159</v>
      </c>
      <c r="J4392" s="127"/>
      <c r="K4392" s="127"/>
      <c r="L4392" s="127"/>
      <c r="M4392" s="127"/>
      <c r="N4392" s="133">
        <v>0</v>
      </c>
      <c r="O4392" s="133">
        <v>102</v>
      </c>
      <c r="P4392" s="127" t="s">
        <v>1369</v>
      </c>
    </row>
    <row r="4393" spans="1:16" ht="51">
      <c r="A4393" s="127">
        <v>292</v>
      </c>
      <c r="B4393" s="127"/>
      <c r="C4393" s="128" t="s">
        <v>152</v>
      </c>
      <c r="D4393" s="122">
        <v>42968</v>
      </c>
      <c r="E4393" s="123" t="s">
        <v>10160</v>
      </c>
      <c r="F4393" s="123" t="s">
        <v>3</v>
      </c>
      <c r="G4393" s="123">
        <v>1531421</v>
      </c>
      <c r="H4393" s="127"/>
      <c r="I4393" s="131" t="s">
        <v>8076</v>
      </c>
      <c r="J4393" s="127"/>
      <c r="K4393" s="127"/>
      <c r="L4393" s="127"/>
      <c r="M4393" s="127"/>
      <c r="N4393" s="133">
        <v>0</v>
      </c>
      <c r="O4393" s="133">
        <v>115</v>
      </c>
      <c r="P4393" s="127" t="s">
        <v>1369</v>
      </c>
    </row>
    <row r="4394" spans="1:16" ht="51">
      <c r="A4394" s="127">
        <v>292</v>
      </c>
      <c r="B4394" s="127"/>
      <c r="C4394" s="128" t="s">
        <v>152</v>
      </c>
      <c r="D4394" s="122">
        <v>42968</v>
      </c>
      <c r="E4394" s="123" t="s">
        <v>10161</v>
      </c>
      <c r="F4394" s="123" t="s">
        <v>3</v>
      </c>
      <c r="G4394" s="123">
        <v>1531422</v>
      </c>
      <c r="H4394" s="127"/>
      <c r="I4394" s="131" t="s">
        <v>8076</v>
      </c>
      <c r="J4394" s="127"/>
      <c r="K4394" s="127"/>
      <c r="L4394" s="127"/>
      <c r="M4394" s="127"/>
      <c r="N4394" s="133">
        <v>0</v>
      </c>
      <c r="O4394" s="133">
        <v>124</v>
      </c>
      <c r="P4394" s="127" t="s">
        <v>1369</v>
      </c>
    </row>
    <row r="4395" spans="1:16" ht="51">
      <c r="A4395" s="127">
        <v>292</v>
      </c>
      <c r="B4395" s="127"/>
      <c r="C4395" s="128" t="s">
        <v>152</v>
      </c>
      <c r="D4395" s="122">
        <v>42968</v>
      </c>
      <c r="E4395" s="123" t="s">
        <v>10162</v>
      </c>
      <c r="F4395" s="123" t="s">
        <v>3</v>
      </c>
      <c r="G4395" s="123">
        <v>1531423</v>
      </c>
      <c r="H4395" s="127"/>
      <c r="I4395" s="131" t="s">
        <v>8076</v>
      </c>
      <c r="J4395" s="127"/>
      <c r="K4395" s="127"/>
      <c r="L4395" s="127"/>
      <c r="M4395" s="127"/>
      <c r="N4395" s="133">
        <v>0</v>
      </c>
      <c r="O4395" s="133">
        <v>92</v>
      </c>
      <c r="P4395" s="127" t="s">
        <v>1369</v>
      </c>
    </row>
    <row r="4396" spans="1:16" ht="51">
      <c r="A4396" s="127">
        <v>292</v>
      </c>
      <c r="B4396" s="127"/>
      <c r="C4396" s="128" t="s">
        <v>152</v>
      </c>
      <c r="D4396" s="122">
        <v>42968</v>
      </c>
      <c r="E4396" s="123" t="s">
        <v>10163</v>
      </c>
      <c r="F4396" s="123" t="s">
        <v>3</v>
      </c>
      <c r="G4396" s="123">
        <v>1531425</v>
      </c>
      <c r="H4396" s="127"/>
      <c r="I4396" s="131" t="s">
        <v>8076</v>
      </c>
      <c r="J4396" s="127"/>
      <c r="K4396" s="127"/>
      <c r="L4396" s="127"/>
      <c r="M4396" s="127"/>
      <c r="N4396" s="133">
        <v>0</v>
      </c>
      <c r="O4396" s="133">
        <v>75</v>
      </c>
      <c r="P4396" s="127" t="s">
        <v>1369</v>
      </c>
    </row>
    <row r="4397" spans="1:16" ht="51">
      <c r="A4397" s="127">
        <v>582</v>
      </c>
      <c r="B4397" s="127"/>
      <c r="C4397" s="128" t="s">
        <v>857</v>
      </c>
      <c r="D4397" s="122">
        <v>42968</v>
      </c>
      <c r="E4397" s="123" t="s">
        <v>10164</v>
      </c>
      <c r="F4397" s="123" t="s">
        <v>3</v>
      </c>
      <c r="G4397" s="123">
        <v>1531427</v>
      </c>
      <c r="H4397" s="127"/>
      <c r="I4397" s="131" t="s">
        <v>10165</v>
      </c>
      <c r="J4397" s="127"/>
      <c r="K4397" s="127"/>
      <c r="L4397" s="127"/>
      <c r="M4397" s="127"/>
      <c r="N4397" s="133">
        <v>0</v>
      </c>
      <c r="O4397" s="133">
        <v>409</v>
      </c>
      <c r="P4397" s="127" t="s">
        <v>1369</v>
      </c>
    </row>
    <row r="4398" spans="1:16" ht="63.75">
      <c r="A4398" s="127" t="s">
        <v>620</v>
      </c>
      <c r="B4398" s="127"/>
      <c r="C4398" s="128" t="s">
        <v>714</v>
      </c>
      <c r="D4398" s="122">
        <v>42969</v>
      </c>
      <c r="E4398" s="123" t="s">
        <v>10166</v>
      </c>
      <c r="F4398" s="123" t="s">
        <v>3</v>
      </c>
      <c r="G4398" s="123">
        <v>1531632</v>
      </c>
      <c r="H4398" s="127"/>
      <c r="I4398" s="131" t="s">
        <v>10167</v>
      </c>
      <c r="J4398" s="127"/>
      <c r="K4398" s="127"/>
      <c r="L4398" s="127"/>
      <c r="M4398" s="127"/>
      <c r="N4398" s="133">
        <v>0</v>
      </c>
      <c r="O4398" s="133">
        <v>372217.93</v>
      </c>
      <c r="P4398" s="127" t="s">
        <v>1369</v>
      </c>
    </row>
    <row r="4399" spans="1:16" ht="63.75">
      <c r="A4399" s="127" t="s">
        <v>620</v>
      </c>
      <c r="B4399" s="127"/>
      <c r="C4399" s="128" t="s">
        <v>714</v>
      </c>
      <c r="D4399" s="122">
        <v>42969</v>
      </c>
      <c r="E4399" s="123" t="s">
        <v>10168</v>
      </c>
      <c r="F4399" s="123" t="s">
        <v>3</v>
      </c>
      <c r="G4399" s="123">
        <v>1531635</v>
      </c>
      <c r="H4399" s="127"/>
      <c r="I4399" s="131" t="s">
        <v>10169</v>
      </c>
      <c r="J4399" s="127"/>
      <c r="K4399" s="127"/>
      <c r="L4399" s="127"/>
      <c r="M4399" s="127"/>
      <c r="N4399" s="133">
        <v>0</v>
      </c>
      <c r="O4399" s="133">
        <v>80830.650000000009</v>
      </c>
      <c r="P4399" s="127" t="s">
        <v>1369</v>
      </c>
    </row>
    <row r="4400" spans="1:16" ht="63.75">
      <c r="A4400" s="127" t="s">
        <v>620</v>
      </c>
      <c r="B4400" s="127"/>
      <c r="C4400" s="128" t="s">
        <v>714</v>
      </c>
      <c r="D4400" s="122">
        <v>42969</v>
      </c>
      <c r="E4400" s="123" t="s">
        <v>10170</v>
      </c>
      <c r="F4400" s="123" t="s">
        <v>3</v>
      </c>
      <c r="G4400" s="123">
        <v>1531636</v>
      </c>
      <c r="H4400" s="127"/>
      <c r="I4400" s="131" t="s">
        <v>10171</v>
      </c>
      <c r="J4400" s="127"/>
      <c r="K4400" s="127"/>
      <c r="L4400" s="127"/>
      <c r="M4400" s="127"/>
      <c r="N4400" s="133">
        <v>0</v>
      </c>
      <c r="O4400" s="133">
        <v>218736.61000000002</v>
      </c>
      <c r="P4400" s="127" t="s">
        <v>1369</v>
      </c>
    </row>
    <row r="4401" spans="1:16" ht="63.75">
      <c r="A4401" s="127" t="s">
        <v>620</v>
      </c>
      <c r="B4401" s="127"/>
      <c r="C4401" s="128" t="s">
        <v>714</v>
      </c>
      <c r="D4401" s="122">
        <v>42969</v>
      </c>
      <c r="E4401" s="123" t="s">
        <v>10172</v>
      </c>
      <c r="F4401" s="123" t="s">
        <v>3</v>
      </c>
      <c r="G4401" s="123">
        <v>1531639</v>
      </c>
      <c r="H4401" s="127"/>
      <c r="I4401" s="131" t="s">
        <v>10173</v>
      </c>
      <c r="J4401" s="127"/>
      <c r="K4401" s="127"/>
      <c r="L4401" s="127"/>
      <c r="M4401" s="127"/>
      <c r="N4401" s="133">
        <v>0</v>
      </c>
      <c r="O4401" s="133">
        <v>138459.14000000001</v>
      </c>
      <c r="P4401" s="127" t="s">
        <v>1369</v>
      </c>
    </row>
    <row r="4402" spans="1:16" ht="63.75">
      <c r="A4402" s="127" t="s">
        <v>620</v>
      </c>
      <c r="B4402" s="127"/>
      <c r="C4402" s="128" t="s">
        <v>714</v>
      </c>
      <c r="D4402" s="122">
        <v>42969</v>
      </c>
      <c r="E4402" s="123" t="s">
        <v>10174</v>
      </c>
      <c r="F4402" s="123" t="s">
        <v>3</v>
      </c>
      <c r="G4402" s="123">
        <v>1531640</v>
      </c>
      <c r="H4402" s="127"/>
      <c r="I4402" s="131" t="s">
        <v>10175</v>
      </c>
      <c r="J4402" s="127"/>
      <c r="K4402" s="127"/>
      <c r="L4402" s="127"/>
      <c r="M4402" s="127"/>
      <c r="N4402" s="133">
        <v>0</v>
      </c>
      <c r="O4402" s="133">
        <v>34724.25</v>
      </c>
      <c r="P4402" s="127" t="s">
        <v>1369</v>
      </c>
    </row>
    <row r="4403" spans="1:16" ht="63.75">
      <c r="A4403" s="127" t="s">
        <v>620</v>
      </c>
      <c r="B4403" s="127"/>
      <c r="C4403" s="128" t="s">
        <v>714</v>
      </c>
      <c r="D4403" s="122">
        <v>42969</v>
      </c>
      <c r="E4403" s="123" t="s">
        <v>10176</v>
      </c>
      <c r="F4403" s="123" t="s">
        <v>3</v>
      </c>
      <c r="G4403" s="123">
        <v>1531647</v>
      </c>
      <c r="H4403" s="127"/>
      <c r="I4403" s="131" t="s">
        <v>10177</v>
      </c>
      <c r="J4403" s="127"/>
      <c r="K4403" s="127"/>
      <c r="L4403" s="127"/>
      <c r="M4403" s="127"/>
      <c r="N4403" s="133">
        <v>0</v>
      </c>
      <c r="O4403" s="133">
        <v>38850.43</v>
      </c>
      <c r="P4403" s="127" t="s">
        <v>1369</v>
      </c>
    </row>
    <row r="4404" spans="1:16" ht="51">
      <c r="A4404" s="127" t="s">
        <v>620</v>
      </c>
      <c r="B4404" s="127"/>
      <c r="C4404" s="128" t="s">
        <v>714</v>
      </c>
      <c r="D4404" s="122">
        <v>42969</v>
      </c>
      <c r="E4404" s="123" t="s">
        <v>10178</v>
      </c>
      <c r="F4404" s="123" t="s">
        <v>3</v>
      </c>
      <c r="G4404" s="123">
        <v>1531651</v>
      </c>
      <c r="H4404" s="127"/>
      <c r="I4404" s="131" t="s">
        <v>10179</v>
      </c>
      <c r="J4404" s="127"/>
      <c r="K4404" s="127"/>
      <c r="L4404" s="127"/>
      <c r="M4404" s="127"/>
      <c r="N4404" s="133">
        <v>0</v>
      </c>
      <c r="O4404" s="133">
        <v>5099.8500000000004</v>
      </c>
      <c r="P4404" s="127" t="s">
        <v>1369</v>
      </c>
    </row>
    <row r="4405" spans="1:16" ht="51">
      <c r="A4405" s="127">
        <v>47</v>
      </c>
      <c r="B4405" s="127"/>
      <c r="C4405" s="128" t="s">
        <v>700</v>
      </c>
      <c r="D4405" s="122">
        <v>42969</v>
      </c>
      <c r="E4405" s="123" t="s">
        <v>10180</v>
      </c>
      <c r="F4405" s="123" t="s">
        <v>3</v>
      </c>
      <c r="G4405" s="123">
        <v>1531655</v>
      </c>
      <c r="H4405" s="127"/>
      <c r="I4405" s="131" t="s">
        <v>10181</v>
      </c>
      <c r="J4405" s="127"/>
      <c r="K4405" s="127"/>
      <c r="L4405" s="127"/>
      <c r="M4405" s="127"/>
      <c r="N4405" s="133">
        <v>0</v>
      </c>
      <c r="O4405" s="133">
        <v>4250</v>
      </c>
      <c r="P4405" s="127" t="s">
        <v>1369</v>
      </c>
    </row>
    <row r="4406" spans="1:16" ht="51">
      <c r="A4406" s="127" t="s">
        <v>620</v>
      </c>
      <c r="B4406" s="127"/>
      <c r="C4406" s="128" t="s">
        <v>714</v>
      </c>
      <c r="D4406" s="122">
        <v>42969</v>
      </c>
      <c r="E4406" s="123" t="s">
        <v>10182</v>
      </c>
      <c r="F4406" s="123" t="s">
        <v>3</v>
      </c>
      <c r="G4406" s="123">
        <v>1531670</v>
      </c>
      <c r="H4406" s="127"/>
      <c r="I4406" s="131" t="s">
        <v>10183</v>
      </c>
      <c r="J4406" s="127"/>
      <c r="K4406" s="127"/>
      <c r="L4406" s="127"/>
      <c r="M4406" s="127"/>
      <c r="N4406" s="133">
        <v>0</v>
      </c>
      <c r="O4406" s="133">
        <v>1485.7</v>
      </c>
      <c r="P4406" s="127" t="s">
        <v>1369</v>
      </c>
    </row>
    <row r="4407" spans="1:16" ht="38.25">
      <c r="A4407" s="127">
        <v>283</v>
      </c>
      <c r="B4407" s="127"/>
      <c r="C4407" s="128" t="s">
        <v>146</v>
      </c>
      <c r="D4407" s="122">
        <v>42969</v>
      </c>
      <c r="E4407" s="123" t="s">
        <v>10184</v>
      </c>
      <c r="F4407" s="123" t="s">
        <v>3</v>
      </c>
      <c r="G4407" s="123">
        <v>1531693</v>
      </c>
      <c r="H4407" s="127"/>
      <c r="I4407" s="131" t="s">
        <v>10185</v>
      </c>
      <c r="J4407" s="127"/>
      <c r="K4407" s="127"/>
      <c r="L4407" s="127"/>
      <c r="M4407" s="127"/>
      <c r="N4407" s="133">
        <v>0</v>
      </c>
      <c r="O4407" s="133">
        <v>178.94</v>
      </c>
      <c r="P4407" s="127" t="s">
        <v>1369</v>
      </c>
    </row>
    <row r="4408" spans="1:16" ht="51">
      <c r="A4408" s="127">
        <v>70</v>
      </c>
      <c r="B4408" s="127"/>
      <c r="C4408" s="128" t="s">
        <v>706</v>
      </c>
      <c r="D4408" s="122">
        <v>42969</v>
      </c>
      <c r="E4408" s="123" t="s">
        <v>10186</v>
      </c>
      <c r="F4408" s="123" t="s">
        <v>3</v>
      </c>
      <c r="G4408" s="123">
        <v>1531745</v>
      </c>
      <c r="H4408" s="127"/>
      <c r="I4408" s="131" t="s">
        <v>10187</v>
      </c>
      <c r="J4408" s="127"/>
      <c r="K4408" s="127"/>
      <c r="L4408" s="127"/>
      <c r="M4408" s="127"/>
      <c r="N4408" s="133">
        <v>0</v>
      </c>
      <c r="O4408" s="133">
        <v>100</v>
      </c>
      <c r="P4408" s="127" t="s">
        <v>1369</v>
      </c>
    </row>
    <row r="4409" spans="1:16" ht="38.25">
      <c r="A4409" s="127">
        <v>70</v>
      </c>
      <c r="B4409" s="127"/>
      <c r="C4409" s="128" t="s">
        <v>706</v>
      </c>
      <c r="D4409" s="122">
        <v>42969</v>
      </c>
      <c r="E4409" s="123" t="s">
        <v>10188</v>
      </c>
      <c r="F4409" s="123" t="s">
        <v>3</v>
      </c>
      <c r="G4409" s="123">
        <v>1531748</v>
      </c>
      <c r="H4409" s="127"/>
      <c r="I4409" s="131" t="s">
        <v>10189</v>
      </c>
      <c r="J4409" s="127"/>
      <c r="K4409" s="127"/>
      <c r="L4409" s="127"/>
      <c r="M4409" s="127"/>
      <c r="N4409" s="133">
        <v>0</v>
      </c>
      <c r="O4409" s="133">
        <v>4.37</v>
      </c>
      <c r="P4409" s="127" t="s">
        <v>1369</v>
      </c>
    </row>
    <row r="4410" spans="1:16" ht="38.25">
      <c r="A4410" s="127">
        <v>70</v>
      </c>
      <c r="B4410" s="127"/>
      <c r="C4410" s="128" t="s">
        <v>706</v>
      </c>
      <c r="D4410" s="122">
        <v>42969</v>
      </c>
      <c r="E4410" s="123" t="s">
        <v>10190</v>
      </c>
      <c r="F4410" s="123" t="s">
        <v>3</v>
      </c>
      <c r="G4410" s="123">
        <v>1531751</v>
      </c>
      <c r="H4410" s="127"/>
      <c r="I4410" s="131" t="s">
        <v>10191</v>
      </c>
      <c r="J4410" s="127"/>
      <c r="K4410" s="127"/>
      <c r="L4410" s="127"/>
      <c r="M4410" s="127"/>
      <c r="N4410" s="133">
        <v>0</v>
      </c>
      <c r="O4410" s="133">
        <v>15</v>
      </c>
      <c r="P4410" s="127" t="s">
        <v>1369</v>
      </c>
    </row>
    <row r="4411" spans="1:16" ht="51">
      <c r="A4411" s="127" t="s">
        <v>620</v>
      </c>
      <c r="B4411" s="127"/>
      <c r="C4411" s="128" t="s">
        <v>714</v>
      </c>
      <c r="D4411" s="122">
        <v>42969</v>
      </c>
      <c r="E4411" s="123" t="s">
        <v>10192</v>
      </c>
      <c r="F4411" s="123" t="s">
        <v>3</v>
      </c>
      <c r="G4411" s="123">
        <v>1531590</v>
      </c>
      <c r="H4411" s="127"/>
      <c r="I4411" s="131" t="s">
        <v>10193</v>
      </c>
      <c r="J4411" s="127"/>
      <c r="K4411" s="127"/>
      <c r="L4411" s="127"/>
      <c r="M4411" s="127"/>
      <c r="N4411" s="133">
        <v>0</v>
      </c>
      <c r="O4411" s="133">
        <v>1</v>
      </c>
      <c r="P4411" s="127" t="s">
        <v>1369</v>
      </c>
    </row>
    <row r="4412" spans="1:16" ht="51">
      <c r="A4412" s="127">
        <v>41</v>
      </c>
      <c r="B4412" s="127"/>
      <c r="C4412" s="128" t="s">
        <v>698</v>
      </c>
      <c r="D4412" s="122">
        <v>42969</v>
      </c>
      <c r="E4412" s="123" t="s">
        <v>10194</v>
      </c>
      <c r="F4412" s="123" t="s">
        <v>3</v>
      </c>
      <c r="G4412" s="123">
        <v>1531634</v>
      </c>
      <c r="H4412" s="127"/>
      <c r="I4412" s="131" t="s">
        <v>10195</v>
      </c>
      <c r="J4412" s="127"/>
      <c r="K4412" s="127"/>
      <c r="L4412" s="127"/>
      <c r="M4412" s="127"/>
      <c r="N4412" s="133">
        <v>0</v>
      </c>
      <c r="O4412" s="133">
        <v>0.77</v>
      </c>
      <c r="P4412" s="127" t="s">
        <v>1369</v>
      </c>
    </row>
    <row r="4413" spans="1:16" ht="51">
      <c r="A4413" s="127">
        <v>86</v>
      </c>
      <c r="B4413" s="127"/>
      <c r="C4413" s="128" t="s">
        <v>711</v>
      </c>
      <c r="D4413" s="122">
        <v>42969</v>
      </c>
      <c r="E4413" s="123" t="s">
        <v>10196</v>
      </c>
      <c r="F4413" s="123" t="s">
        <v>3</v>
      </c>
      <c r="G4413" s="123">
        <v>1531667</v>
      </c>
      <c r="H4413" s="127"/>
      <c r="I4413" s="131" t="s">
        <v>10197</v>
      </c>
      <c r="J4413" s="127"/>
      <c r="K4413" s="127"/>
      <c r="L4413" s="127"/>
      <c r="M4413" s="127"/>
      <c r="N4413" s="133">
        <v>0</v>
      </c>
      <c r="O4413" s="133">
        <v>476</v>
      </c>
      <c r="P4413" s="127" t="s">
        <v>1369</v>
      </c>
    </row>
    <row r="4414" spans="1:16" ht="51">
      <c r="A4414" s="127">
        <v>86</v>
      </c>
      <c r="B4414" s="127"/>
      <c r="C4414" s="128" t="s">
        <v>711</v>
      </c>
      <c r="D4414" s="122">
        <v>42969</v>
      </c>
      <c r="E4414" s="123" t="s">
        <v>10198</v>
      </c>
      <c r="F4414" s="123" t="s">
        <v>3</v>
      </c>
      <c r="G4414" s="123">
        <v>1531668</v>
      </c>
      <c r="H4414" s="127"/>
      <c r="I4414" s="131" t="s">
        <v>10199</v>
      </c>
      <c r="J4414" s="127"/>
      <c r="K4414" s="127"/>
      <c r="L4414" s="127"/>
      <c r="M4414" s="127"/>
      <c r="N4414" s="133">
        <v>0</v>
      </c>
      <c r="O4414" s="133">
        <v>396</v>
      </c>
      <c r="P4414" s="127" t="s">
        <v>1369</v>
      </c>
    </row>
    <row r="4415" spans="1:16" ht="51">
      <c r="A4415" s="127">
        <v>582</v>
      </c>
      <c r="B4415" s="127"/>
      <c r="C4415" s="128" t="s">
        <v>857</v>
      </c>
      <c r="D4415" s="122">
        <v>42969</v>
      </c>
      <c r="E4415" s="123" t="s">
        <v>10200</v>
      </c>
      <c r="F4415" s="123" t="s">
        <v>3</v>
      </c>
      <c r="G4415" s="123">
        <v>1531674</v>
      </c>
      <c r="H4415" s="127"/>
      <c r="I4415" s="131" t="s">
        <v>10201</v>
      </c>
      <c r="J4415" s="127"/>
      <c r="K4415" s="127"/>
      <c r="L4415" s="127"/>
      <c r="M4415" s="127"/>
      <c r="N4415" s="133">
        <v>0</v>
      </c>
      <c r="O4415" s="133">
        <v>90</v>
      </c>
      <c r="P4415" s="127" t="s">
        <v>1369</v>
      </c>
    </row>
    <row r="4416" spans="1:16" ht="51">
      <c r="A4416" s="127">
        <v>582</v>
      </c>
      <c r="B4416" s="127"/>
      <c r="C4416" s="128" t="s">
        <v>857</v>
      </c>
      <c r="D4416" s="122">
        <v>42969</v>
      </c>
      <c r="E4416" s="123" t="s">
        <v>10202</v>
      </c>
      <c r="F4416" s="123" t="s">
        <v>3</v>
      </c>
      <c r="G4416" s="123">
        <v>1531677</v>
      </c>
      <c r="H4416" s="127"/>
      <c r="I4416" s="131" t="s">
        <v>10203</v>
      </c>
      <c r="J4416" s="127"/>
      <c r="K4416" s="127"/>
      <c r="L4416" s="127"/>
      <c r="M4416" s="127"/>
      <c r="N4416" s="133">
        <v>0</v>
      </c>
      <c r="O4416" s="133">
        <v>54</v>
      </c>
      <c r="P4416" s="127" t="s">
        <v>1369</v>
      </c>
    </row>
    <row r="4417" spans="1:16" ht="51">
      <c r="A4417" s="127" t="s">
        <v>620</v>
      </c>
      <c r="B4417" s="127"/>
      <c r="C4417" s="128" t="s">
        <v>714</v>
      </c>
      <c r="D4417" s="122">
        <v>42969</v>
      </c>
      <c r="E4417" s="123" t="s">
        <v>10204</v>
      </c>
      <c r="F4417" s="123" t="s">
        <v>3</v>
      </c>
      <c r="G4417" s="123">
        <v>1531679</v>
      </c>
      <c r="H4417" s="127"/>
      <c r="I4417" s="131" t="s">
        <v>10205</v>
      </c>
      <c r="J4417" s="127"/>
      <c r="K4417" s="127"/>
      <c r="L4417" s="127"/>
      <c r="M4417" s="127"/>
      <c r="N4417" s="133">
        <v>0</v>
      </c>
      <c r="O4417" s="133">
        <v>20</v>
      </c>
      <c r="P4417" s="127" t="s">
        <v>1369</v>
      </c>
    </row>
    <row r="4418" spans="1:16" ht="51">
      <c r="A4418" s="127">
        <v>582</v>
      </c>
      <c r="B4418" s="127"/>
      <c r="C4418" s="128" t="s">
        <v>857</v>
      </c>
      <c r="D4418" s="122">
        <v>42969</v>
      </c>
      <c r="E4418" s="123" t="s">
        <v>10206</v>
      </c>
      <c r="F4418" s="123" t="s">
        <v>3</v>
      </c>
      <c r="G4418" s="123">
        <v>1531680</v>
      </c>
      <c r="H4418" s="127"/>
      <c r="I4418" s="131" t="s">
        <v>10207</v>
      </c>
      <c r="J4418" s="127"/>
      <c r="K4418" s="127"/>
      <c r="L4418" s="127"/>
      <c r="M4418" s="127"/>
      <c r="N4418" s="133">
        <v>0</v>
      </c>
      <c r="O4418" s="133">
        <v>248.04</v>
      </c>
      <c r="P4418" s="127" t="s">
        <v>1369</v>
      </c>
    </row>
    <row r="4419" spans="1:16" ht="51">
      <c r="A4419" s="127">
        <v>582</v>
      </c>
      <c r="B4419" s="127"/>
      <c r="C4419" s="128" t="s">
        <v>857</v>
      </c>
      <c r="D4419" s="122">
        <v>42969</v>
      </c>
      <c r="E4419" s="123" t="s">
        <v>10208</v>
      </c>
      <c r="F4419" s="123" t="s">
        <v>3</v>
      </c>
      <c r="G4419" s="123">
        <v>1531681</v>
      </c>
      <c r="H4419" s="127"/>
      <c r="I4419" s="131" t="s">
        <v>10209</v>
      </c>
      <c r="J4419" s="127"/>
      <c r="K4419" s="127"/>
      <c r="L4419" s="127"/>
      <c r="M4419" s="127"/>
      <c r="N4419" s="133">
        <v>0</v>
      </c>
      <c r="O4419" s="133">
        <v>90</v>
      </c>
      <c r="P4419" s="127" t="s">
        <v>1369</v>
      </c>
    </row>
    <row r="4420" spans="1:16" ht="51">
      <c r="A4420" s="127" t="s">
        <v>620</v>
      </c>
      <c r="B4420" s="127"/>
      <c r="C4420" s="128" t="s">
        <v>714</v>
      </c>
      <c r="D4420" s="122">
        <v>42969</v>
      </c>
      <c r="E4420" s="123" t="s">
        <v>10210</v>
      </c>
      <c r="F4420" s="123" t="s">
        <v>3</v>
      </c>
      <c r="G4420" s="123">
        <v>1531696</v>
      </c>
      <c r="H4420" s="127"/>
      <c r="I4420" s="131" t="s">
        <v>10211</v>
      </c>
      <c r="J4420" s="127"/>
      <c r="K4420" s="127"/>
      <c r="L4420" s="127"/>
      <c r="M4420" s="127"/>
      <c r="N4420" s="133">
        <v>0</v>
      </c>
      <c r="O4420" s="133">
        <v>363.48</v>
      </c>
      <c r="P4420" s="127" t="s">
        <v>1369</v>
      </c>
    </row>
    <row r="4421" spans="1:16" ht="51">
      <c r="A4421" s="127" t="s">
        <v>620</v>
      </c>
      <c r="B4421" s="127"/>
      <c r="C4421" s="128" t="s">
        <v>714</v>
      </c>
      <c r="D4421" s="122">
        <v>42969</v>
      </c>
      <c r="E4421" s="123" t="s">
        <v>10212</v>
      </c>
      <c r="F4421" s="123" t="s">
        <v>3</v>
      </c>
      <c r="G4421" s="123">
        <v>1531716</v>
      </c>
      <c r="H4421" s="127"/>
      <c r="I4421" s="131" t="s">
        <v>10213</v>
      </c>
      <c r="J4421" s="127"/>
      <c r="K4421" s="127"/>
      <c r="L4421" s="127"/>
      <c r="M4421" s="127"/>
      <c r="N4421" s="133">
        <v>0</v>
      </c>
      <c r="O4421" s="133">
        <v>261</v>
      </c>
      <c r="P4421" s="127" t="s">
        <v>1369</v>
      </c>
    </row>
    <row r="4422" spans="1:16" ht="51">
      <c r="A4422" s="127" t="s">
        <v>620</v>
      </c>
      <c r="B4422" s="127"/>
      <c r="C4422" s="128" t="s">
        <v>714</v>
      </c>
      <c r="D4422" s="122">
        <v>42969</v>
      </c>
      <c r="E4422" s="123" t="s">
        <v>10214</v>
      </c>
      <c r="F4422" s="123" t="s">
        <v>3</v>
      </c>
      <c r="G4422" s="123">
        <v>1531719</v>
      </c>
      <c r="H4422" s="127"/>
      <c r="I4422" s="131" t="s">
        <v>10215</v>
      </c>
      <c r="J4422" s="127"/>
      <c r="K4422" s="127"/>
      <c r="L4422" s="127"/>
      <c r="M4422" s="127"/>
      <c r="N4422" s="133">
        <v>0</v>
      </c>
      <c r="O4422" s="133">
        <v>200</v>
      </c>
      <c r="P4422" s="127" t="s">
        <v>1369</v>
      </c>
    </row>
    <row r="4423" spans="1:16" ht="51">
      <c r="A4423" s="127" t="s">
        <v>620</v>
      </c>
      <c r="B4423" s="127"/>
      <c r="C4423" s="128" t="s">
        <v>714</v>
      </c>
      <c r="D4423" s="122">
        <v>42969</v>
      </c>
      <c r="E4423" s="123" t="s">
        <v>10216</v>
      </c>
      <c r="F4423" s="123" t="s">
        <v>3</v>
      </c>
      <c r="G4423" s="123">
        <v>1531720</v>
      </c>
      <c r="H4423" s="127"/>
      <c r="I4423" s="131" t="s">
        <v>10217</v>
      </c>
      <c r="J4423" s="127"/>
      <c r="K4423" s="127"/>
      <c r="L4423" s="127"/>
      <c r="M4423" s="127"/>
      <c r="N4423" s="133">
        <v>0</v>
      </c>
      <c r="O4423" s="133">
        <v>522</v>
      </c>
      <c r="P4423" s="127" t="s">
        <v>1369</v>
      </c>
    </row>
    <row r="4424" spans="1:16" ht="51">
      <c r="A4424" s="127" t="s">
        <v>620</v>
      </c>
      <c r="B4424" s="127"/>
      <c r="C4424" s="128" t="s">
        <v>714</v>
      </c>
      <c r="D4424" s="122">
        <v>42969</v>
      </c>
      <c r="E4424" s="123" t="s">
        <v>10218</v>
      </c>
      <c r="F4424" s="123" t="s">
        <v>3</v>
      </c>
      <c r="G4424" s="123">
        <v>1531779</v>
      </c>
      <c r="H4424" s="127"/>
      <c r="I4424" s="131" t="s">
        <v>10219</v>
      </c>
      <c r="J4424" s="127"/>
      <c r="K4424" s="127"/>
      <c r="L4424" s="127"/>
      <c r="M4424" s="127"/>
      <c r="N4424" s="133">
        <v>0</v>
      </c>
      <c r="O4424" s="133">
        <v>371</v>
      </c>
      <c r="P4424" s="127" t="s">
        <v>1369</v>
      </c>
    </row>
    <row r="4425" spans="1:16" ht="38.25">
      <c r="A4425" s="127">
        <v>373</v>
      </c>
      <c r="B4425" s="127"/>
      <c r="C4425" s="128" t="s">
        <v>1275</v>
      </c>
      <c r="D4425" s="122">
        <v>42969</v>
      </c>
      <c r="E4425" s="123" t="s">
        <v>10220</v>
      </c>
      <c r="F4425" s="123" t="s">
        <v>3</v>
      </c>
      <c r="G4425" s="123">
        <v>1531785</v>
      </c>
      <c r="H4425" s="127"/>
      <c r="I4425" s="131" t="s">
        <v>10221</v>
      </c>
      <c r="J4425" s="127"/>
      <c r="K4425" s="127"/>
      <c r="L4425" s="127"/>
      <c r="M4425" s="127"/>
      <c r="N4425" s="133">
        <v>0</v>
      </c>
      <c r="O4425" s="133">
        <v>514</v>
      </c>
      <c r="P4425" s="127" t="s">
        <v>1369</v>
      </c>
    </row>
    <row r="4426" spans="1:16" ht="51">
      <c r="A4426" s="127" t="s">
        <v>620</v>
      </c>
      <c r="B4426" s="127"/>
      <c r="C4426" s="128" t="s">
        <v>714</v>
      </c>
      <c r="D4426" s="122">
        <v>42969</v>
      </c>
      <c r="E4426" s="123" t="s">
        <v>10222</v>
      </c>
      <c r="F4426" s="123" t="s">
        <v>3</v>
      </c>
      <c r="G4426" s="123">
        <v>1531830</v>
      </c>
      <c r="H4426" s="127"/>
      <c r="I4426" s="131" t="s">
        <v>10223</v>
      </c>
      <c r="J4426" s="127"/>
      <c r="K4426" s="127"/>
      <c r="L4426" s="127"/>
      <c r="M4426" s="127"/>
      <c r="N4426" s="133">
        <v>0</v>
      </c>
      <c r="O4426" s="133">
        <v>1305.4000000000001</v>
      </c>
      <c r="P4426" s="127" t="s">
        <v>1369</v>
      </c>
    </row>
    <row r="4427" spans="1:16" ht="51">
      <c r="A4427" s="127" t="s">
        <v>620</v>
      </c>
      <c r="B4427" s="127"/>
      <c r="C4427" s="128" t="s">
        <v>714</v>
      </c>
      <c r="D4427" s="122">
        <v>42969</v>
      </c>
      <c r="E4427" s="123" t="s">
        <v>10224</v>
      </c>
      <c r="F4427" s="123" t="s">
        <v>3</v>
      </c>
      <c r="G4427" s="123">
        <v>1531849</v>
      </c>
      <c r="H4427" s="127"/>
      <c r="I4427" s="131" t="s">
        <v>10225</v>
      </c>
      <c r="J4427" s="127"/>
      <c r="K4427" s="127"/>
      <c r="L4427" s="127"/>
      <c r="M4427" s="127"/>
      <c r="N4427" s="133">
        <v>0</v>
      </c>
      <c r="O4427" s="133">
        <v>1151.6400000000001</v>
      </c>
      <c r="P4427" s="127" t="s">
        <v>1369</v>
      </c>
    </row>
    <row r="4428" spans="1:16" ht="51">
      <c r="A4428" s="127">
        <v>292</v>
      </c>
      <c r="B4428" s="127"/>
      <c r="C4428" s="128" t="s">
        <v>152</v>
      </c>
      <c r="D4428" s="122">
        <v>42970</v>
      </c>
      <c r="E4428" s="123" t="s">
        <v>10226</v>
      </c>
      <c r="F4428" s="123" t="s">
        <v>3</v>
      </c>
      <c r="G4428" s="123">
        <v>1532036</v>
      </c>
      <c r="H4428" s="127"/>
      <c r="I4428" s="131" t="s">
        <v>10227</v>
      </c>
      <c r="J4428" s="127"/>
      <c r="K4428" s="127"/>
      <c r="L4428" s="127"/>
      <c r="M4428" s="127"/>
      <c r="N4428" s="133">
        <v>0</v>
      </c>
      <c r="O4428" s="133">
        <v>1656</v>
      </c>
      <c r="P4428" s="127" t="s">
        <v>1369</v>
      </c>
    </row>
    <row r="4429" spans="1:16" ht="51">
      <c r="A4429" s="127">
        <v>52</v>
      </c>
      <c r="B4429" s="127"/>
      <c r="C4429" s="128" t="s">
        <v>704</v>
      </c>
      <c r="D4429" s="122">
        <v>42970</v>
      </c>
      <c r="E4429" s="123" t="s">
        <v>10228</v>
      </c>
      <c r="F4429" s="123" t="s">
        <v>3</v>
      </c>
      <c r="G4429" s="123">
        <v>1532037</v>
      </c>
      <c r="H4429" s="127"/>
      <c r="I4429" s="131" t="s">
        <v>10229</v>
      </c>
      <c r="J4429" s="127"/>
      <c r="K4429" s="127"/>
      <c r="L4429" s="127"/>
      <c r="M4429" s="127"/>
      <c r="N4429" s="133">
        <v>0</v>
      </c>
      <c r="O4429" s="133">
        <v>41031</v>
      </c>
      <c r="P4429" s="127" t="s">
        <v>1369</v>
      </c>
    </row>
    <row r="4430" spans="1:16" ht="51">
      <c r="A4430" s="127">
        <v>526</v>
      </c>
      <c r="B4430" s="127"/>
      <c r="C4430" s="128" t="s">
        <v>847</v>
      </c>
      <c r="D4430" s="122">
        <v>42970</v>
      </c>
      <c r="E4430" s="123" t="s">
        <v>10230</v>
      </c>
      <c r="F4430" s="123" t="s">
        <v>3</v>
      </c>
      <c r="G4430" s="123">
        <v>1532042</v>
      </c>
      <c r="H4430" s="127"/>
      <c r="I4430" s="131" t="s">
        <v>10231</v>
      </c>
      <c r="J4430" s="127"/>
      <c r="K4430" s="127"/>
      <c r="L4430" s="127"/>
      <c r="M4430" s="127"/>
      <c r="N4430" s="133">
        <v>0</v>
      </c>
      <c r="O4430" s="133">
        <v>4.0999999999999996</v>
      </c>
      <c r="P4430" s="127" t="s">
        <v>14401</v>
      </c>
    </row>
    <row r="4431" spans="1:16" ht="51">
      <c r="A4431" s="127" t="s">
        <v>620</v>
      </c>
      <c r="B4431" s="127"/>
      <c r="C4431" s="128" t="s">
        <v>714</v>
      </c>
      <c r="D4431" s="122">
        <v>42970</v>
      </c>
      <c r="E4431" s="123" t="s">
        <v>10232</v>
      </c>
      <c r="F4431" s="123" t="s">
        <v>3</v>
      </c>
      <c r="G4431" s="123">
        <v>1532087</v>
      </c>
      <c r="H4431" s="127"/>
      <c r="I4431" s="131" t="s">
        <v>10233</v>
      </c>
      <c r="J4431" s="127"/>
      <c r="K4431" s="127"/>
      <c r="L4431" s="127"/>
      <c r="M4431" s="127"/>
      <c r="N4431" s="133">
        <v>0</v>
      </c>
      <c r="O4431" s="133">
        <v>9958.49</v>
      </c>
      <c r="P4431" s="127" t="s">
        <v>1369</v>
      </c>
    </row>
    <row r="4432" spans="1:16" ht="51">
      <c r="A4432" s="127">
        <v>47</v>
      </c>
      <c r="B4432" s="127"/>
      <c r="C4432" s="128" t="s">
        <v>700</v>
      </c>
      <c r="D4432" s="122">
        <v>42970</v>
      </c>
      <c r="E4432" s="123" t="s">
        <v>10234</v>
      </c>
      <c r="F4432" s="123" t="s">
        <v>3</v>
      </c>
      <c r="G4432" s="123">
        <v>1532122</v>
      </c>
      <c r="H4432" s="127"/>
      <c r="I4432" s="131" t="s">
        <v>10235</v>
      </c>
      <c r="J4432" s="127"/>
      <c r="K4432" s="127"/>
      <c r="L4432" s="127"/>
      <c r="M4432" s="127"/>
      <c r="N4432" s="133">
        <v>0</v>
      </c>
      <c r="O4432" s="133">
        <v>6351</v>
      </c>
      <c r="P4432" s="127" t="s">
        <v>1369</v>
      </c>
    </row>
    <row r="4433" spans="1:16" ht="51">
      <c r="A4433" s="127">
        <v>41</v>
      </c>
      <c r="B4433" s="127"/>
      <c r="C4433" s="128" t="s">
        <v>698</v>
      </c>
      <c r="D4433" s="122">
        <v>42970</v>
      </c>
      <c r="E4433" s="123" t="s">
        <v>10236</v>
      </c>
      <c r="F4433" s="123" t="s">
        <v>3</v>
      </c>
      <c r="G4433" s="123">
        <v>1532140</v>
      </c>
      <c r="H4433" s="127"/>
      <c r="I4433" s="131" t="s">
        <v>10237</v>
      </c>
      <c r="J4433" s="127"/>
      <c r="K4433" s="127"/>
      <c r="L4433" s="127"/>
      <c r="M4433" s="127"/>
      <c r="N4433" s="133">
        <v>0</v>
      </c>
      <c r="O4433" s="133">
        <v>504722.37</v>
      </c>
      <c r="P4433" s="127" t="s">
        <v>1369</v>
      </c>
    </row>
    <row r="4434" spans="1:16" ht="51">
      <c r="A4434" s="127">
        <v>41</v>
      </c>
      <c r="B4434" s="127"/>
      <c r="C4434" s="128" t="s">
        <v>698</v>
      </c>
      <c r="D4434" s="122">
        <v>42970</v>
      </c>
      <c r="E4434" s="123" t="s">
        <v>10238</v>
      </c>
      <c r="F4434" s="123" t="s">
        <v>3</v>
      </c>
      <c r="G4434" s="123">
        <v>1532142</v>
      </c>
      <c r="H4434" s="127"/>
      <c r="I4434" s="131" t="s">
        <v>10239</v>
      </c>
      <c r="J4434" s="127"/>
      <c r="K4434" s="127"/>
      <c r="L4434" s="127"/>
      <c r="M4434" s="127"/>
      <c r="N4434" s="133">
        <v>0</v>
      </c>
      <c r="O4434" s="133">
        <v>115009.34</v>
      </c>
      <c r="P4434" s="127" t="s">
        <v>1369</v>
      </c>
    </row>
    <row r="4435" spans="1:16" ht="51">
      <c r="A4435" s="127">
        <v>291</v>
      </c>
      <c r="B4435" s="127"/>
      <c r="C4435" s="128" t="s">
        <v>795</v>
      </c>
      <c r="D4435" s="122">
        <v>42970</v>
      </c>
      <c r="E4435" s="123" t="s">
        <v>10240</v>
      </c>
      <c r="F4435" s="123" t="s">
        <v>3</v>
      </c>
      <c r="G4435" s="123">
        <v>1532159</v>
      </c>
      <c r="H4435" s="127"/>
      <c r="I4435" s="131" t="s">
        <v>10241</v>
      </c>
      <c r="J4435" s="127"/>
      <c r="K4435" s="127"/>
      <c r="L4435" s="127"/>
      <c r="M4435" s="127"/>
      <c r="N4435" s="133">
        <v>0</v>
      </c>
      <c r="O4435" s="133">
        <v>8016.45</v>
      </c>
      <c r="P4435" s="127" t="s">
        <v>1369</v>
      </c>
    </row>
    <row r="4436" spans="1:16" ht="51">
      <c r="A4436" s="127">
        <v>291</v>
      </c>
      <c r="B4436" s="127"/>
      <c r="C4436" s="128" t="s">
        <v>795</v>
      </c>
      <c r="D4436" s="122">
        <v>42970</v>
      </c>
      <c r="E4436" s="123" t="s">
        <v>10242</v>
      </c>
      <c r="F4436" s="123" t="s">
        <v>3</v>
      </c>
      <c r="G4436" s="123">
        <v>1532163</v>
      </c>
      <c r="H4436" s="127"/>
      <c r="I4436" s="131" t="s">
        <v>10243</v>
      </c>
      <c r="J4436" s="127"/>
      <c r="K4436" s="127"/>
      <c r="L4436" s="127"/>
      <c r="M4436" s="127"/>
      <c r="N4436" s="133">
        <v>0</v>
      </c>
      <c r="O4436" s="133">
        <v>4794.38</v>
      </c>
      <c r="P4436" s="127" t="s">
        <v>1369</v>
      </c>
    </row>
    <row r="4437" spans="1:16" ht="51">
      <c r="A4437" s="127">
        <v>16</v>
      </c>
      <c r="B4437" s="127"/>
      <c r="C4437" s="128" t="s">
        <v>693</v>
      </c>
      <c r="D4437" s="122">
        <v>42970</v>
      </c>
      <c r="E4437" s="123" t="s">
        <v>10244</v>
      </c>
      <c r="F4437" s="123" t="s">
        <v>3</v>
      </c>
      <c r="G4437" s="123">
        <v>1532171</v>
      </c>
      <c r="H4437" s="127"/>
      <c r="I4437" s="131" t="s">
        <v>10245</v>
      </c>
      <c r="J4437" s="127"/>
      <c r="K4437" s="127"/>
      <c r="L4437" s="127"/>
      <c r="M4437" s="127"/>
      <c r="N4437" s="133">
        <v>0</v>
      </c>
      <c r="O4437" s="133">
        <v>244336.4</v>
      </c>
      <c r="P4437" s="127" t="s">
        <v>1369</v>
      </c>
    </row>
    <row r="4438" spans="1:16" ht="38.25">
      <c r="A4438" s="127">
        <v>15</v>
      </c>
      <c r="B4438" s="127"/>
      <c r="C4438" s="128" t="s">
        <v>692</v>
      </c>
      <c r="D4438" s="122">
        <v>42970</v>
      </c>
      <c r="E4438" s="123" t="s">
        <v>10246</v>
      </c>
      <c r="F4438" s="123" t="s">
        <v>3</v>
      </c>
      <c r="G4438" s="123">
        <v>1532050</v>
      </c>
      <c r="H4438" s="127"/>
      <c r="I4438" s="131" t="s">
        <v>10247</v>
      </c>
      <c r="J4438" s="127"/>
      <c r="K4438" s="127"/>
      <c r="L4438" s="127"/>
      <c r="M4438" s="127"/>
      <c r="N4438" s="133">
        <v>0</v>
      </c>
      <c r="O4438" s="133">
        <v>19.59</v>
      </c>
      <c r="P4438" s="127" t="s">
        <v>1369</v>
      </c>
    </row>
    <row r="4439" spans="1:16" ht="51">
      <c r="A4439" s="127" t="s">
        <v>620</v>
      </c>
      <c r="B4439" s="127"/>
      <c r="C4439" s="128" t="s">
        <v>714</v>
      </c>
      <c r="D4439" s="122">
        <v>42970</v>
      </c>
      <c r="E4439" s="123" t="s">
        <v>10248</v>
      </c>
      <c r="F4439" s="123" t="s">
        <v>3</v>
      </c>
      <c r="G4439" s="123">
        <v>1532053</v>
      </c>
      <c r="H4439" s="127"/>
      <c r="I4439" s="131" t="s">
        <v>10249</v>
      </c>
      <c r="J4439" s="127"/>
      <c r="K4439" s="127"/>
      <c r="L4439" s="127"/>
      <c r="M4439" s="127"/>
      <c r="N4439" s="133">
        <v>0</v>
      </c>
      <c r="O4439" s="133">
        <v>3309.94</v>
      </c>
      <c r="P4439" s="127" t="s">
        <v>1369</v>
      </c>
    </row>
    <row r="4440" spans="1:16" ht="38.25">
      <c r="A4440" s="127">
        <v>35</v>
      </c>
      <c r="B4440" s="127"/>
      <c r="C4440" s="128" t="s">
        <v>697</v>
      </c>
      <c r="D4440" s="122">
        <v>42970</v>
      </c>
      <c r="E4440" s="123" t="s">
        <v>10250</v>
      </c>
      <c r="F4440" s="123" t="s">
        <v>3</v>
      </c>
      <c r="G4440" s="123">
        <v>1532062</v>
      </c>
      <c r="H4440" s="127"/>
      <c r="I4440" s="131" t="s">
        <v>10251</v>
      </c>
      <c r="J4440" s="127"/>
      <c r="K4440" s="127"/>
      <c r="L4440" s="127"/>
      <c r="M4440" s="127"/>
      <c r="N4440" s="133">
        <v>0</v>
      </c>
      <c r="O4440" s="133">
        <v>20</v>
      </c>
      <c r="P4440" s="127" t="s">
        <v>1369</v>
      </c>
    </row>
    <row r="4441" spans="1:16" ht="51">
      <c r="A4441" s="127" t="s">
        <v>620</v>
      </c>
      <c r="B4441" s="127"/>
      <c r="C4441" s="128" t="s">
        <v>714</v>
      </c>
      <c r="D4441" s="122">
        <v>42970</v>
      </c>
      <c r="E4441" s="123" t="s">
        <v>10252</v>
      </c>
      <c r="F4441" s="123" t="s">
        <v>3</v>
      </c>
      <c r="G4441" s="123">
        <v>1532070</v>
      </c>
      <c r="H4441" s="127"/>
      <c r="I4441" s="131" t="s">
        <v>10253</v>
      </c>
      <c r="J4441" s="127"/>
      <c r="K4441" s="127"/>
      <c r="L4441" s="127"/>
      <c r="M4441" s="127"/>
      <c r="N4441" s="133">
        <v>0</v>
      </c>
      <c r="O4441" s="133">
        <v>437.79</v>
      </c>
      <c r="P4441" s="127" t="s">
        <v>14401</v>
      </c>
    </row>
    <row r="4442" spans="1:16" ht="38.25">
      <c r="A4442" s="127">
        <v>526</v>
      </c>
      <c r="B4442" s="127"/>
      <c r="C4442" s="128" t="s">
        <v>847</v>
      </c>
      <c r="D4442" s="122">
        <v>42970</v>
      </c>
      <c r="E4442" s="123" t="s">
        <v>10254</v>
      </c>
      <c r="F4442" s="123" t="s">
        <v>3</v>
      </c>
      <c r="G4442" s="123">
        <v>1532119</v>
      </c>
      <c r="H4442" s="127"/>
      <c r="I4442" s="131" t="s">
        <v>10255</v>
      </c>
      <c r="J4442" s="127"/>
      <c r="K4442" s="127"/>
      <c r="L4442" s="127"/>
      <c r="M4442" s="127"/>
      <c r="N4442" s="133">
        <v>0</v>
      </c>
      <c r="O4442" s="133">
        <v>120</v>
      </c>
      <c r="P4442" s="127" t="s">
        <v>1369</v>
      </c>
    </row>
    <row r="4443" spans="1:16" ht="51">
      <c r="A4443" s="127">
        <v>192</v>
      </c>
      <c r="B4443" s="127"/>
      <c r="C4443" s="128" t="s">
        <v>754</v>
      </c>
      <c r="D4443" s="122">
        <v>42970</v>
      </c>
      <c r="E4443" s="123" t="s">
        <v>10256</v>
      </c>
      <c r="F4443" s="123" t="s">
        <v>3</v>
      </c>
      <c r="G4443" s="123">
        <v>1532153</v>
      </c>
      <c r="H4443" s="127"/>
      <c r="I4443" s="131" t="s">
        <v>10257</v>
      </c>
      <c r="J4443" s="127"/>
      <c r="K4443" s="127"/>
      <c r="L4443" s="127"/>
      <c r="M4443" s="127"/>
      <c r="N4443" s="133">
        <v>0</v>
      </c>
      <c r="O4443" s="133">
        <v>31</v>
      </c>
      <c r="P4443" s="127" t="s">
        <v>1369</v>
      </c>
    </row>
    <row r="4444" spans="1:16" ht="51">
      <c r="A4444" s="127" t="s">
        <v>620</v>
      </c>
      <c r="B4444" s="127"/>
      <c r="C4444" s="128" t="s">
        <v>714</v>
      </c>
      <c r="D4444" s="122">
        <v>42970</v>
      </c>
      <c r="E4444" s="123" t="s">
        <v>10258</v>
      </c>
      <c r="F4444" s="123" t="s">
        <v>3</v>
      </c>
      <c r="G4444" s="123">
        <v>1532173</v>
      </c>
      <c r="H4444" s="127"/>
      <c r="I4444" s="131" t="s">
        <v>10259</v>
      </c>
      <c r="J4444" s="127"/>
      <c r="K4444" s="127"/>
      <c r="L4444" s="127"/>
      <c r="M4444" s="127"/>
      <c r="N4444" s="133">
        <v>0</v>
      </c>
      <c r="O4444" s="133">
        <v>6251.6100000000006</v>
      </c>
      <c r="P4444" s="127" t="s">
        <v>1369</v>
      </c>
    </row>
    <row r="4445" spans="1:16" ht="63.75">
      <c r="A4445" s="127">
        <v>15</v>
      </c>
      <c r="B4445" s="127"/>
      <c r="C4445" s="128" t="s">
        <v>692</v>
      </c>
      <c r="D4445" s="122">
        <v>42970</v>
      </c>
      <c r="E4445" s="123" t="s">
        <v>10260</v>
      </c>
      <c r="F4445" s="123" t="s">
        <v>3</v>
      </c>
      <c r="G4445" s="123">
        <v>1532177</v>
      </c>
      <c r="H4445" s="127"/>
      <c r="I4445" s="131" t="s">
        <v>10261</v>
      </c>
      <c r="J4445" s="127"/>
      <c r="K4445" s="127"/>
      <c r="L4445" s="127"/>
      <c r="M4445" s="127"/>
      <c r="N4445" s="133">
        <v>0</v>
      </c>
      <c r="O4445" s="133">
        <v>1.48</v>
      </c>
      <c r="P4445" s="127" t="s">
        <v>1369</v>
      </c>
    </row>
    <row r="4446" spans="1:16" ht="51">
      <c r="A4446" s="127">
        <v>30</v>
      </c>
      <c r="B4446" s="127"/>
      <c r="C4446" s="128" t="s">
        <v>696</v>
      </c>
      <c r="D4446" s="122">
        <v>42970</v>
      </c>
      <c r="E4446" s="123" t="s">
        <v>10262</v>
      </c>
      <c r="F4446" s="123" t="s">
        <v>3</v>
      </c>
      <c r="G4446" s="123">
        <v>1532183</v>
      </c>
      <c r="H4446" s="127"/>
      <c r="I4446" s="131" t="s">
        <v>10263</v>
      </c>
      <c r="J4446" s="127"/>
      <c r="K4446" s="127"/>
      <c r="L4446" s="127"/>
      <c r="M4446" s="127"/>
      <c r="N4446" s="133">
        <v>0</v>
      </c>
      <c r="O4446" s="133">
        <v>80</v>
      </c>
      <c r="P4446" s="127" t="s">
        <v>1369</v>
      </c>
    </row>
    <row r="4447" spans="1:16" ht="38.25">
      <c r="A4447" s="127">
        <v>30</v>
      </c>
      <c r="B4447" s="127"/>
      <c r="C4447" s="128" t="s">
        <v>696</v>
      </c>
      <c r="D4447" s="122">
        <v>42970</v>
      </c>
      <c r="E4447" s="123" t="s">
        <v>10264</v>
      </c>
      <c r="F4447" s="123" t="s">
        <v>3</v>
      </c>
      <c r="G4447" s="123">
        <v>1532187</v>
      </c>
      <c r="H4447" s="127"/>
      <c r="I4447" s="131" t="s">
        <v>10265</v>
      </c>
      <c r="J4447" s="127"/>
      <c r="K4447" s="127"/>
      <c r="L4447" s="127"/>
      <c r="M4447" s="127"/>
      <c r="N4447" s="133">
        <v>0</v>
      </c>
      <c r="O4447" s="133">
        <v>534</v>
      </c>
      <c r="P4447" s="127" t="s">
        <v>1369</v>
      </c>
    </row>
    <row r="4448" spans="1:16" ht="51">
      <c r="A4448" s="127">
        <v>203</v>
      </c>
      <c r="B4448" s="127"/>
      <c r="C4448" s="128" t="s">
        <v>758</v>
      </c>
      <c r="D4448" s="122">
        <v>42970</v>
      </c>
      <c r="E4448" s="123" t="s">
        <v>10266</v>
      </c>
      <c r="F4448" s="123" t="s">
        <v>3</v>
      </c>
      <c r="G4448" s="123">
        <v>1532215</v>
      </c>
      <c r="H4448" s="127"/>
      <c r="I4448" s="131" t="s">
        <v>10267</v>
      </c>
      <c r="J4448" s="127"/>
      <c r="K4448" s="127"/>
      <c r="L4448" s="127"/>
      <c r="M4448" s="127"/>
      <c r="N4448" s="133">
        <v>0</v>
      </c>
      <c r="O4448" s="133">
        <v>50</v>
      </c>
      <c r="P4448" s="127" t="s">
        <v>1369</v>
      </c>
    </row>
    <row r="4449" spans="1:16" ht="38.25">
      <c r="A4449" s="127">
        <v>203</v>
      </c>
      <c r="B4449" s="127"/>
      <c r="C4449" s="128" t="s">
        <v>758</v>
      </c>
      <c r="D4449" s="122">
        <v>42970</v>
      </c>
      <c r="E4449" s="123" t="s">
        <v>10268</v>
      </c>
      <c r="F4449" s="123" t="s">
        <v>3</v>
      </c>
      <c r="G4449" s="123">
        <v>1532219</v>
      </c>
      <c r="H4449" s="127"/>
      <c r="I4449" s="131" t="s">
        <v>10269</v>
      </c>
      <c r="J4449" s="127"/>
      <c r="K4449" s="127"/>
      <c r="L4449" s="127"/>
      <c r="M4449" s="127"/>
      <c r="N4449" s="133">
        <v>0</v>
      </c>
      <c r="O4449" s="133">
        <v>371</v>
      </c>
      <c r="P4449" s="127" t="s">
        <v>1369</v>
      </c>
    </row>
    <row r="4450" spans="1:16" ht="38.25">
      <c r="A4450" s="127">
        <v>203</v>
      </c>
      <c r="B4450" s="127"/>
      <c r="C4450" s="128" t="s">
        <v>758</v>
      </c>
      <c r="D4450" s="122">
        <v>42970</v>
      </c>
      <c r="E4450" s="123" t="s">
        <v>10270</v>
      </c>
      <c r="F4450" s="123" t="s">
        <v>3</v>
      </c>
      <c r="G4450" s="123">
        <v>1532230</v>
      </c>
      <c r="H4450" s="127"/>
      <c r="I4450" s="131" t="s">
        <v>10271</v>
      </c>
      <c r="J4450" s="127"/>
      <c r="K4450" s="127"/>
      <c r="L4450" s="127"/>
      <c r="M4450" s="127"/>
      <c r="N4450" s="133">
        <v>0</v>
      </c>
      <c r="O4450" s="133">
        <v>30</v>
      </c>
      <c r="P4450" s="127" t="s">
        <v>1369</v>
      </c>
    </row>
    <row r="4451" spans="1:16" ht="38.25">
      <c r="A4451" s="127">
        <v>20</v>
      </c>
      <c r="B4451" s="127"/>
      <c r="C4451" s="128" t="s">
        <v>694</v>
      </c>
      <c r="D4451" s="122">
        <v>42970</v>
      </c>
      <c r="E4451" s="123" t="s">
        <v>10272</v>
      </c>
      <c r="F4451" s="123" t="s">
        <v>3</v>
      </c>
      <c r="G4451" s="123">
        <v>1532231</v>
      </c>
      <c r="H4451" s="127"/>
      <c r="I4451" s="131" t="s">
        <v>10273</v>
      </c>
      <c r="J4451" s="127"/>
      <c r="K4451" s="127"/>
      <c r="L4451" s="127"/>
      <c r="M4451" s="127"/>
      <c r="N4451" s="133">
        <v>0</v>
      </c>
      <c r="O4451" s="133">
        <v>63.24</v>
      </c>
      <c r="P4451" s="127" t="s">
        <v>1369</v>
      </c>
    </row>
    <row r="4452" spans="1:16" ht="38.25">
      <c r="A4452" s="127">
        <v>15</v>
      </c>
      <c r="B4452" s="127"/>
      <c r="C4452" s="128" t="s">
        <v>692</v>
      </c>
      <c r="D4452" s="122">
        <v>42970</v>
      </c>
      <c r="E4452" s="123" t="s">
        <v>10274</v>
      </c>
      <c r="F4452" s="123" t="s">
        <v>3</v>
      </c>
      <c r="G4452" s="123">
        <v>1532260</v>
      </c>
      <c r="H4452" s="127"/>
      <c r="I4452" s="131" t="s">
        <v>10275</v>
      </c>
      <c r="J4452" s="127"/>
      <c r="K4452" s="127"/>
      <c r="L4452" s="127"/>
      <c r="M4452" s="127"/>
      <c r="N4452" s="133">
        <v>0</v>
      </c>
      <c r="O4452" s="133">
        <v>38.22</v>
      </c>
      <c r="P4452" s="127" t="s">
        <v>1369</v>
      </c>
    </row>
    <row r="4453" spans="1:16" ht="51">
      <c r="A4453" s="127" t="s">
        <v>620</v>
      </c>
      <c r="B4453" s="127"/>
      <c r="C4453" s="128" t="s">
        <v>714</v>
      </c>
      <c r="D4453" s="122">
        <v>42970</v>
      </c>
      <c r="E4453" s="123" t="s">
        <v>10276</v>
      </c>
      <c r="F4453" s="123" t="s">
        <v>3</v>
      </c>
      <c r="G4453" s="123">
        <v>1532276</v>
      </c>
      <c r="H4453" s="127"/>
      <c r="I4453" s="131" t="s">
        <v>10277</v>
      </c>
      <c r="J4453" s="127"/>
      <c r="K4453" s="127"/>
      <c r="L4453" s="127"/>
      <c r="M4453" s="127"/>
      <c r="N4453" s="133">
        <v>0</v>
      </c>
      <c r="O4453" s="133">
        <v>5</v>
      </c>
      <c r="P4453" s="127" t="s">
        <v>1369</v>
      </c>
    </row>
    <row r="4454" spans="1:16" ht="38.25">
      <c r="A4454" s="127">
        <v>15</v>
      </c>
      <c r="B4454" s="127"/>
      <c r="C4454" s="128" t="s">
        <v>692</v>
      </c>
      <c r="D4454" s="122">
        <v>42970</v>
      </c>
      <c r="E4454" s="123" t="s">
        <v>10278</v>
      </c>
      <c r="F4454" s="123" t="s">
        <v>3</v>
      </c>
      <c r="G4454" s="123">
        <v>1532280</v>
      </c>
      <c r="H4454" s="127"/>
      <c r="I4454" s="131" t="s">
        <v>10279</v>
      </c>
      <c r="J4454" s="127"/>
      <c r="K4454" s="127"/>
      <c r="L4454" s="127"/>
      <c r="M4454" s="127"/>
      <c r="N4454" s="133">
        <v>0</v>
      </c>
      <c r="O4454" s="133">
        <v>0.04</v>
      </c>
      <c r="P4454" s="127" t="s">
        <v>1369</v>
      </c>
    </row>
    <row r="4455" spans="1:16" ht="38.25">
      <c r="A4455" s="127">
        <v>526</v>
      </c>
      <c r="B4455" s="127"/>
      <c r="C4455" s="128" t="s">
        <v>847</v>
      </c>
      <c r="D4455" s="122">
        <v>42970</v>
      </c>
      <c r="E4455" s="123" t="s">
        <v>10280</v>
      </c>
      <c r="F4455" s="123" t="s">
        <v>3</v>
      </c>
      <c r="G4455" s="123">
        <v>1532283</v>
      </c>
      <c r="H4455" s="127"/>
      <c r="I4455" s="131" t="s">
        <v>5128</v>
      </c>
      <c r="J4455" s="127"/>
      <c r="K4455" s="127"/>
      <c r="L4455" s="127"/>
      <c r="M4455" s="127"/>
      <c r="N4455" s="133">
        <v>0</v>
      </c>
      <c r="O4455" s="133">
        <v>170</v>
      </c>
      <c r="P4455" s="127" t="s">
        <v>1369</v>
      </c>
    </row>
    <row r="4456" spans="1:16" ht="38.25">
      <c r="A4456" s="127">
        <v>526</v>
      </c>
      <c r="B4456" s="127"/>
      <c r="C4456" s="128" t="s">
        <v>847</v>
      </c>
      <c r="D4456" s="122">
        <v>42970</v>
      </c>
      <c r="E4456" s="123" t="s">
        <v>10281</v>
      </c>
      <c r="F4456" s="123" t="s">
        <v>3</v>
      </c>
      <c r="G4456" s="123">
        <v>1532284</v>
      </c>
      <c r="H4456" s="127"/>
      <c r="I4456" s="131" t="s">
        <v>5503</v>
      </c>
      <c r="J4456" s="127"/>
      <c r="K4456" s="127"/>
      <c r="L4456" s="127"/>
      <c r="M4456" s="127"/>
      <c r="N4456" s="133">
        <v>0</v>
      </c>
      <c r="O4456" s="133">
        <v>170</v>
      </c>
      <c r="P4456" s="127" t="s">
        <v>1369</v>
      </c>
    </row>
    <row r="4457" spans="1:16" ht="51">
      <c r="A4457" s="127">
        <v>132</v>
      </c>
      <c r="B4457" s="127"/>
      <c r="C4457" s="128" t="s">
        <v>729</v>
      </c>
      <c r="D4457" s="122">
        <v>42970</v>
      </c>
      <c r="E4457" s="123" t="s">
        <v>10282</v>
      </c>
      <c r="F4457" s="123" t="s">
        <v>3</v>
      </c>
      <c r="G4457" s="123">
        <v>1532320</v>
      </c>
      <c r="H4457" s="127"/>
      <c r="I4457" s="131" t="s">
        <v>10283</v>
      </c>
      <c r="J4457" s="127"/>
      <c r="K4457" s="127"/>
      <c r="L4457" s="127"/>
      <c r="M4457" s="127"/>
      <c r="N4457" s="133">
        <v>0</v>
      </c>
      <c r="O4457" s="133">
        <v>371</v>
      </c>
      <c r="P4457" s="127" t="s">
        <v>1369</v>
      </c>
    </row>
    <row r="4458" spans="1:16" ht="38.25">
      <c r="A4458" s="127">
        <v>526</v>
      </c>
      <c r="B4458" s="127"/>
      <c r="C4458" s="128" t="s">
        <v>847</v>
      </c>
      <c r="D4458" s="122">
        <v>42970</v>
      </c>
      <c r="E4458" s="123" t="s">
        <v>10284</v>
      </c>
      <c r="F4458" s="123" t="s">
        <v>3</v>
      </c>
      <c r="G4458" s="123">
        <v>1532323</v>
      </c>
      <c r="H4458" s="127"/>
      <c r="I4458" s="131" t="s">
        <v>10285</v>
      </c>
      <c r="J4458" s="127"/>
      <c r="K4458" s="127"/>
      <c r="L4458" s="127"/>
      <c r="M4458" s="127"/>
      <c r="N4458" s="133">
        <v>0</v>
      </c>
      <c r="O4458" s="133">
        <v>130</v>
      </c>
      <c r="P4458" s="127" t="s">
        <v>1369</v>
      </c>
    </row>
    <row r="4459" spans="1:16" ht="51">
      <c r="A4459" s="127">
        <v>132</v>
      </c>
      <c r="B4459" s="127"/>
      <c r="C4459" s="128" t="s">
        <v>729</v>
      </c>
      <c r="D4459" s="122">
        <v>42970</v>
      </c>
      <c r="E4459" s="123" t="s">
        <v>10286</v>
      </c>
      <c r="F4459" s="123" t="s">
        <v>3</v>
      </c>
      <c r="G4459" s="123">
        <v>1532332</v>
      </c>
      <c r="H4459" s="127"/>
      <c r="I4459" s="131" t="s">
        <v>8216</v>
      </c>
      <c r="J4459" s="127"/>
      <c r="K4459" s="127"/>
      <c r="L4459" s="127"/>
      <c r="M4459" s="127"/>
      <c r="N4459" s="133">
        <v>0</v>
      </c>
      <c r="O4459" s="133">
        <v>475.5</v>
      </c>
      <c r="P4459" s="127" t="s">
        <v>1369</v>
      </c>
    </row>
    <row r="4460" spans="1:16" ht="51">
      <c r="A4460" s="127">
        <v>222</v>
      </c>
      <c r="B4460" s="127"/>
      <c r="C4460" s="128" t="s">
        <v>765</v>
      </c>
      <c r="D4460" s="122">
        <v>42971</v>
      </c>
      <c r="E4460" s="123" t="s">
        <v>10287</v>
      </c>
      <c r="F4460" s="123" t="s">
        <v>3</v>
      </c>
      <c r="G4460" s="123">
        <v>1532534</v>
      </c>
      <c r="H4460" s="127"/>
      <c r="I4460" s="131" t="s">
        <v>10288</v>
      </c>
      <c r="J4460" s="127"/>
      <c r="K4460" s="127"/>
      <c r="L4460" s="127"/>
      <c r="M4460" s="127"/>
      <c r="N4460" s="133">
        <v>0</v>
      </c>
      <c r="O4460" s="133">
        <v>2</v>
      </c>
      <c r="P4460" s="127" t="s">
        <v>1369</v>
      </c>
    </row>
    <row r="4461" spans="1:16" ht="51">
      <c r="A4461" s="127">
        <v>222</v>
      </c>
      <c r="B4461" s="127"/>
      <c r="C4461" s="128" t="s">
        <v>765</v>
      </c>
      <c r="D4461" s="122">
        <v>42971</v>
      </c>
      <c r="E4461" s="123" t="s">
        <v>10289</v>
      </c>
      <c r="F4461" s="123" t="s">
        <v>3</v>
      </c>
      <c r="G4461" s="123">
        <v>1532535</v>
      </c>
      <c r="H4461" s="127"/>
      <c r="I4461" s="131" t="s">
        <v>10290</v>
      </c>
      <c r="J4461" s="127"/>
      <c r="K4461" s="127"/>
      <c r="L4461" s="127"/>
      <c r="M4461" s="127"/>
      <c r="N4461" s="133">
        <v>0</v>
      </c>
      <c r="O4461" s="133">
        <v>100</v>
      </c>
      <c r="P4461" s="127" t="s">
        <v>1369</v>
      </c>
    </row>
    <row r="4462" spans="1:16" ht="51">
      <c r="A4462" s="127">
        <v>222</v>
      </c>
      <c r="B4462" s="127"/>
      <c r="C4462" s="128" t="s">
        <v>765</v>
      </c>
      <c r="D4462" s="122">
        <v>42971</v>
      </c>
      <c r="E4462" s="123" t="s">
        <v>10291</v>
      </c>
      <c r="F4462" s="123" t="s">
        <v>3</v>
      </c>
      <c r="G4462" s="123">
        <v>1532537</v>
      </c>
      <c r="H4462" s="127"/>
      <c r="I4462" s="131" t="s">
        <v>10292</v>
      </c>
      <c r="J4462" s="127"/>
      <c r="K4462" s="127"/>
      <c r="L4462" s="127"/>
      <c r="M4462" s="127"/>
      <c r="N4462" s="133">
        <v>0</v>
      </c>
      <c r="O4462" s="133">
        <v>20</v>
      </c>
      <c r="P4462" s="127" t="s">
        <v>1369</v>
      </c>
    </row>
    <row r="4463" spans="1:16" ht="51">
      <c r="A4463" s="127">
        <v>222</v>
      </c>
      <c r="B4463" s="127"/>
      <c r="C4463" s="128" t="s">
        <v>765</v>
      </c>
      <c r="D4463" s="122">
        <v>42971</v>
      </c>
      <c r="E4463" s="123" t="s">
        <v>10293</v>
      </c>
      <c r="F4463" s="123" t="s">
        <v>3</v>
      </c>
      <c r="G4463" s="123">
        <v>1532544</v>
      </c>
      <c r="H4463" s="127"/>
      <c r="I4463" s="131" t="s">
        <v>10294</v>
      </c>
      <c r="J4463" s="127"/>
      <c r="K4463" s="127"/>
      <c r="L4463" s="127"/>
      <c r="M4463" s="127"/>
      <c r="N4463" s="133">
        <v>0</v>
      </c>
      <c r="O4463" s="133">
        <v>11</v>
      </c>
      <c r="P4463" s="127" t="s">
        <v>1369</v>
      </c>
    </row>
    <row r="4464" spans="1:16" ht="51">
      <c r="A4464" s="127">
        <v>222</v>
      </c>
      <c r="B4464" s="127"/>
      <c r="C4464" s="128" t="s">
        <v>765</v>
      </c>
      <c r="D4464" s="122">
        <v>42971</v>
      </c>
      <c r="E4464" s="123" t="s">
        <v>10295</v>
      </c>
      <c r="F4464" s="123" t="s">
        <v>3</v>
      </c>
      <c r="G4464" s="123">
        <v>1532546</v>
      </c>
      <c r="H4464" s="127"/>
      <c r="I4464" s="131" t="s">
        <v>10296</v>
      </c>
      <c r="J4464" s="127"/>
      <c r="K4464" s="127"/>
      <c r="L4464" s="127"/>
      <c r="M4464" s="127"/>
      <c r="N4464" s="133">
        <v>0</v>
      </c>
      <c r="O4464" s="133">
        <v>500</v>
      </c>
      <c r="P4464" s="127" t="s">
        <v>1369</v>
      </c>
    </row>
    <row r="4465" spans="1:16" ht="63.75">
      <c r="A4465" s="127" t="s">
        <v>620</v>
      </c>
      <c r="B4465" s="127"/>
      <c r="C4465" s="128" t="s">
        <v>714</v>
      </c>
      <c r="D4465" s="122">
        <v>42971</v>
      </c>
      <c r="E4465" s="123" t="s">
        <v>10297</v>
      </c>
      <c r="F4465" s="123" t="s">
        <v>3</v>
      </c>
      <c r="G4465" s="123">
        <v>1532549</v>
      </c>
      <c r="H4465" s="127"/>
      <c r="I4465" s="131" t="s">
        <v>10298</v>
      </c>
      <c r="J4465" s="127"/>
      <c r="K4465" s="127"/>
      <c r="L4465" s="127"/>
      <c r="M4465" s="127"/>
      <c r="N4465" s="133">
        <v>0</v>
      </c>
      <c r="O4465" s="133">
        <v>33224.559999999998</v>
      </c>
      <c r="P4465" s="127" t="s">
        <v>1369</v>
      </c>
    </row>
    <row r="4466" spans="1:16" ht="63.75">
      <c r="A4466" s="127" t="s">
        <v>620</v>
      </c>
      <c r="B4466" s="127"/>
      <c r="C4466" s="128" t="s">
        <v>714</v>
      </c>
      <c r="D4466" s="122">
        <v>42971</v>
      </c>
      <c r="E4466" s="123" t="s">
        <v>10299</v>
      </c>
      <c r="F4466" s="123" t="s">
        <v>3</v>
      </c>
      <c r="G4466" s="123">
        <v>1532552</v>
      </c>
      <c r="H4466" s="127"/>
      <c r="I4466" s="131" t="s">
        <v>10300</v>
      </c>
      <c r="J4466" s="127"/>
      <c r="K4466" s="127"/>
      <c r="L4466" s="127"/>
      <c r="M4466" s="127"/>
      <c r="N4466" s="133">
        <v>0</v>
      </c>
      <c r="O4466" s="133">
        <v>158694.15</v>
      </c>
      <c r="P4466" s="127" t="s">
        <v>1369</v>
      </c>
    </row>
    <row r="4467" spans="1:16" ht="63.75">
      <c r="A4467" s="127" t="s">
        <v>620</v>
      </c>
      <c r="B4467" s="127"/>
      <c r="C4467" s="128" t="s">
        <v>714</v>
      </c>
      <c r="D4467" s="122">
        <v>42971</v>
      </c>
      <c r="E4467" s="123" t="s">
        <v>10301</v>
      </c>
      <c r="F4467" s="123" t="s">
        <v>3</v>
      </c>
      <c r="G4467" s="123">
        <v>1532557</v>
      </c>
      <c r="H4467" s="127"/>
      <c r="I4467" s="131" t="s">
        <v>10302</v>
      </c>
      <c r="J4467" s="127"/>
      <c r="K4467" s="127"/>
      <c r="L4467" s="127"/>
      <c r="M4467" s="127"/>
      <c r="N4467" s="133">
        <v>0</v>
      </c>
      <c r="O4467" s="133">
        <v>457897.56</v>
      </c>
      <c r="P4467" s="127" t="s">
        <v>1369</v>
      </c>
    </row>
    <row r="4468" spans="1:16" ht="63.75">
      <c r="A4468" s="127" t="s">
        <v>620</v>
      </c>
      <c r="B4468" s="127"/>
      <c r="C4468" s="128" t="s">
        <v>714</v>
      </c>
      <c r="D4468" s="122">
        <v>42971</v>
      </c>
      <c r="E4468" s="123" t="s">
        <v>10303</v>
      </c>
      <c r="F4468" s="123" t="s">
        <v>3</v>
      </c>
      <c r="G4468" s="123">
        <v>1532562</v>
      </c>
      <c r="H4468" s="127"/>
      <c r="I4468" s="131" t="s">
        <v>10304</v>
      </c>
      <c r="J4468" s="127"/>
      <c r="K4468" s="127"/>
      <c r="L4468" s="127"/>
      <c r="M4468" s="127"/>
      <c r="N4468" s="133">
        <v>0</v>
      </c>
      <c r="O4468" s="133">
        <v>216650.82</v>
      </c>
      <c r="P4468" s="127" t="s">
        <v>1369</v>
      </c>
    </row>
    <row r="4469" spans="1:16" ht="63.75">
      <c r="A4469" s="127" t="s">
        <v>620</v>
      </c>
      <c r="B4469" s="127"/>
      <c r="C4469" s="128" t="s">
        <v>714</v>
      </c>
      <c r="D4469" s="122">
        <v>42971</v>
      </c>
      <c r="E4469" s="123" t="s">
        <v>10305</v>
      </c>
      <c r="F4469" s="123" t="s">
        <v>3</v>
      </c>
      <c r="G4469" s="123">
        <v>1532567</v>
      </c>
      <c r="H4469" s="127"/>
      <c r="I4469" s="131" t="s">
        <v>10306</v>
      </c>
      <c r="J4469" s="127"/>
      <c r="K4469" s="127"/>
      <c r="L4469" s="127"/>
      <c r="M4469" s="127"/>
      <c r="N4469" s="133">
        <v>0</v>
      </c>
      <c r="O4469" s="133">
        <v>29453.920000000002</v>
      </c>
      <c r="P4469" s="127" t="s">
        <v>1369</v>
      </c>
    </row>
    <row r="4470" spans="1:16" ht="63.75">
      <c r="A4470" s="127" t="s">
        <v>620</v>
      </c>
      <c r="B4470" s="127"/>
      <c r="C4470" s="128" t="s">
        <v>714</v>
      </c>
      <c r="D4470" s="122">
        <v>42971</v>
      </c>
      <c r="E4470" s="123" t="s">
        <v>10307</v>
      </c>
      <c r="F4470" s="123" t="s">
        <v>3</v>
      </c>
      <c r="G4470" s="123">
        <v>1532571</v>
      </c>
      <c r="H4470" s="127"/>
      <c r="I4470" s="131" t="s">
        <v>10308</v>
      </c>
      <c r="J4470" s="127"/>
      <c r="K4470" s="127"/>
      <c r="L4470" s="127"/>
      <c r="M4470" s="127"/>
      <c r="N4470" s="133">
        <v>0</v>
      </c>
      <c r="O4470" s="133">
        <v>985079.77</v>
      </c>
      <c r="P4470" s="127" t="s">
        <v>1369</v>
      </c>
    </row>
    <row r="4471" spans="1:16" ht="63.75">
      <c r="A4471" s="127" t="s">
        <v>620</v>
      </c>
      <c r="B4471" s="127"/>
      <c r="C4471" s="128" t="s">
        <v>714</v>
      </c>
      <c r="D4471" s="122">
        <v>42971</v>
      </c>
      <c r="E4471" s="123" t="s">
        <v>10309</v>
      </c>
      <c r="F4471" s="123" t="s">
        <v>3</v>
      </c>
      <c r="G4471" s="123">
        <v>1532575</v>
      </c>
      <c r="H4471" s="127"/>
      <c r="I4471" s="131" t="s">
        <v>10310</v>
      </c>
      <c r="J4471" s="127"/>
      <c r="K4471" s="127"/>
      <c r="L4471" s="127"/>
      <c r="M4471" s="127"/>
      <c r="N4471" s="133">
        <v>0</v>
      </c>
      <c r="O4471" s="133">
        <v>81231.42</v>
      </c>
      <c r="P4471" s="127" t="s">
        <v>1369</v>
      </c>
    </row>
    <row r="4472" spans="1:16" ht="63.75">
      <c r="A4472" s="127" t="s">
        <v>620</v>
      </c>
      <c r="B4472" s="127"/>
      <c r="C4472" s="128" t="s">
        <v>714</v>
      </c>
      <c r="D4472" s="122">
        <v>42971</v>
      </c>
      <c r="E4472" s="123" t="s">
        <v>10311</v>
      </c>
      <c r="F4472" s="123" t="s">
        <v>3</v>
      </c>
      <c r="G4472" s="123">
        <v>1532580</v>
      </c>
      <c r="H4472" s="127"/>
      <c r="I4472" s="131" t="s">
        <v>10312</v>
      </c>
      <c r="J4472" s="127"/>
      <c r="K4472" s="127"/>
      <c r="L4472" s="127"/>
      <c r="M4472" s="127"/>
      <c r="N4472" s="133">
        <v>0</v>
      </c>
      <c r="O4472" s="133">
        <v>314611.28000000003</v>
      </c>
      <c r="P4472" s="127" t="s">
        <v>1369</v>
      </c>
    </row>
    <row r="4473" spans="1:16" ht="38.25">
      <c r="A4473" s="127">
        <v>46</v>
      </c>
      <c r="B4473" s="127"/>
      <c r="C4473" s="128" t="s">
        <v>699</v>
      </c>
      <c r="D4473" s="122">
        <v>42971</v>
      </c>
      <c r="E4473" s="123" t="s">
        <v>10313</v>
      </c>
      <c r="F4473" s="123" t="s">
        <v>3</v>
      </c>
      <c r="G4473" s="123">
        <v>1532592</v>
      </c>
      <c r="H4473" s="127"/>
      <c r="I4473" s="131" t="s">
        <v>10314</v>
      </c>
      <c r="J4473" s="127"/>
      <c r="K4473" s="127"/>
      <c r="L4473" s="127"/>
      <c r="M4473" s="127"/>
      <c r="N4473" s="133">
        <v>0</v>
      </c>
      <c r="O4473" s="133">
        <v>55000</v>
      </c>
      <c r="P4473" s="127" t="s">
        <v>1369</v>
      </c>
    </row>
    <row r="4474" spans="1:16" ht="51">
      <c r="A4474" s="127">
        <v>130</v>
      </c>
      <c r="B4474" s="127"/>
      <c r="C4474" s="128" t="s">
        <v>728</v>
      </c>
      <c r="D4474" s="122">
        <v>42971</v>
      </c>
      <c r="E4474" s="123" t="s">
        <v>10315</v>
      </c>
      <c r="F4474" s="123" t="s">
        <v>3</v>
      </c>
      <c r="G4474" s="123">
        <v>1532600</v>
      </c>
      <c r="H4474" s="127"/>
      <c r="I4474" s="131" t="s">
        <v>10316</v>
      </c>
      <c r="J4474" s="127"/>
      <c r="K4474" s="127"/>
      <c r="L4474" s="127"/>
      <c r="M4474" s="127"/>
      <c r="N4474" s="133">
        <v>0</v>
      </c>
      <c r="O4474" s="133">
        <v>688336.35</v>
      </c>
      <c r="P4474" s="127" t="s">
        <v>1369</v>
      </c>
    </row>
    <row r="4475" spans="1:16" ht="51">
      <c r="A4475" s="127">
        <v>130</v>
      </c>
      <c r="B4475" s="127"/>
      <c r="C4475" s="128" t="s">
        <v>728</v>
      </c>
      <c r="D4475" s="122">
        <v>42971</v>
      </c>
      <c r="E4475" s="123" t="s">
        <v>10317</v>
      </c>
      <c r="F4475" s="123" t="s">
        <v>3</v>
      </c>
      <c r="G4475" s="123">
        <v>1532602</v>
      </c>
      <c r="H4475" s="127"/>
      <c r="I4475" s="131" t="s">
        <v>10318</v>
      </c>
      <c r="J4475" s="127"/>
      <c r="K4475" s="127"/>
      <c r="L4475" s="127"/>
      <c r="M4475" s="127"/>
      <c r="N4475" s="133">
        <v>0</v>
      </c>
      <c r="O4475" s="133">
        <v>149713.16</v>
      </c>
      <c r="P4475" s="127" t="s">
        <v>1369</v>
      </c>
    </row>
    <row r="4476" spans="1:16" ht="51">
      <c r="A4476" s="127">
        <v>41</v>
      </c>
      <c r="B4476" s="127"/>
      <c r="C4476" s="128" t="s">
        <v>698</v>
      </c>
      <c r="D4476" s="122">
        <v>42971</v>
      </c>
      <c r="E4476" s="123" t="s">
        <v>10319</v>
      </c>
      <c r="F4476" s="123" t="s">
        <v>3</v>
      </c>
      <c r="G4476" s="123">
        <v>1532664</v>
      </c>
      <c r="H4476" s="127"/>
      <c r="I4476" s="131" t="s">
        <v>10320</v>
      </c>
      <c r="J4476" s="127"/>
      <c r="K4476" s="127"/>
      <c r="L4476" s="127"/>
      <c r="M4476" s="127"/>
      <c r="N4476" s="133">
        <v>0</v>
      </c>
      <c r="O4476" s="133">
        <v>409.96000000000004</v>
      </c>
      <c r="P4476" s="127" t="s">
        <v>1369</v>
      </c>
    </row>
    <row r="4477" spans="1:16" ht="51">
      <c r="A4477" s="127" t="s">
        <v>620</v>
      </c>
      <c r="B4477" s="127"/>
      <c r="C4477" s="128" t="s">
        <v>714</v>
      </c>
      <c r="D4477" s="122">
        <v>42971</v>
      </c>
      <c r="E4477" s="123" t="s">
        <v>10321</v>
      </c>
      <c r="F4477" s="123" t="s">
        <v>3</v>
      </c>
      <c r="G4477" s="123">
        <v>1532510</v>
      </c>
      <c r="H4477" s="127"/>
      <c r="I4477" s="131" t="s">
        <v>10322</v>
      </c>
      <c r="J4477" s="127"/>
      <c r="K4477" s="127"/>
      <c r="L4477" s="127"/>
      <c r="M4477" s="127"/>
      <c r="N4477" s="133">
        <v>0</v>
      </c>
      <c r="O4477" s="133">
        <v>1</v>
      </c>
      <c r="P4477" s="127" t="s">
        <v>1369</v>
      </c>
    </row>
    <row r="4478" spans="1:16" ht="51">
      <c r="A4478" s="127" t="s">
        <v>620</v>
      </c>
      <c r="B4478" s="127"/>
      <c r="C4478" s="128" t="s">
        <v>714</v>
      </c>
      <c r="D4478" s="122">
        <v>42971</v>
      </c>
      <c r="E4478" s="123" t="s">
        <v>10323</v>
      </c>
      <c r="F4478" s="123" t="s">
        <v>3</v>
      </c>
      <c r="G4478" s="123">
        <v>1532525</v>
      </c>
      <c r="H4478" s="127"/>
      <c r="I4478" s="131" t="s">
        <v>10324</v>
      </c>
      <c r="J4478" s="127"/>
      <c r="K4478" s="127"/>
      <c r="L4478" s="127"/>
      <c r="M4478" s="127"/>
      <c r="N4478" s="133">
        <v>0</v>
      </c>
      <c r="O4478" s="133">
        <v>8718.3700000000008</v>
      </c>
      <c r="P4478" s="127" t="s">
        <v>1369</v>
      </c>
    </row>
    <row r="4479" spans="1:16" ht="51">
      <c r="A4479" s="127" t="s">
        <v>620</v>
      </c>
      <c r="B4479" s="127"/>
      <c r="C4479" s="128" t="s">
        <v>714</v>
      </c>
      <c r="D4479" s="122">
        <v>42971</v>
      </c>
      <c r="E4479" s="123" t="s">
        <v>10325</v>
      </c>
      <c r="F4479" s="123" t="s">
        <v>3</v>
      </c>
      <c r="G4479" s="123">
        <v>1532559</v>
      </c>
      <c r="H4479" s="127"/>
      <c r="I4479" s="131" t="s">
        <v>10326</v>
      </c>
      <c r="J4479" s="127"/>
      <c r="K4479" s="127"/>
      <c r="L4479" s="127"/>
      <c r="M4479" s="127"/>
      <c r="N4479" s="133">
        <v>0</v>
      </c>
      <c r="O4479" s="133">
        <v>569.81000000000006</v>
      </c>
      <c r="P4479" s="127" t="s">
        <v>1369</v>
      </c>
    </row>
    <row r="4480" spans="1:16" ht="38.25">
      <c r="A4480" s="127">
        <v>47</v>
      </c>
      <c r="B4480" s="127"/>
      <c r="C4480" s="128" t="s">
        <v>700</v>
      </c>
      <c r="D4480" s="122">
        <v>42971</v>
      </c>
      <c r="E4480" s="123" t="s">
        <v>10327</v>
      </c>
      <c r="F4480" s="123" t="s">
        <v>3</v>
      </c>
      <c r="G4480" s="123">
        <v>1532605</v>
      </c>
      <c r="H4480" s="127"/>
      <c r="I4480" s="131" t="s">
        <v>10328</v>
      </c>
      <c r="J4480" s="127"/>
      <c r="K4480" s="127"/>
      <c r="L4480" s="127"/>
      <c r="M4480" s="127"/>
      <c r="N4480" s="133">
        <v>0</v>
      </c>
      <c r="O4480" s="133">
        <v>128.25</v>
      </c>
      <c r="P4480" s="127" t="s">
        <v>1369</v>
      </c>
    </row>
    <row r="4481" spans="1:16" ht="51">
      <c r="A4481" s="127" t="s">
        <v>620</v>
      </c>
      <c r="B4481" s="127"/>
      <c r="C4481" s="128" t="s">
        <v>714</v>
      </c>
      <c r="D4481" s="122">
        <v>42971</v>
      </c>
      <c r="E4481" s="123" t="s">
        <v>10329</v>
      </c>
      <c r="F4481" s="123" t="s">
        <v>3</v>
      </c>
      <c r="G4481" s="123">
        <v>1532633</v>
      </c>
      <c r="H4481" s="127"/>
      <c r="I4481" s="131" t="s">
        <v>10330</v>
      </c>
      <c r="J4481" s="127"/>
      <c r="K4481" s="127"/>
      <c r="L4481" s="127"/>
      <c r="M4481" s="127"/>
      <c r="N4481" s="133">
        <v>0</v>
      </c>
      <c r="O4481" s="133">
        <v>4780.24</v>
      </c>
      <c r="P4481" s="127" t="s">
        <v>1369</v>
      </c>
    </row>
    <row r="4482" spans="1:16" ht="38.25">
      <c r="A4482" s="127">
        <v>224</v>
      </c>
      <c r="B4482" s="127"/>
      <c r="C4482" s="128" t="s">
        <v>120</v>
      </c>
      <c r="D4482" s="122">
        <v>42971</v>
      </c>
      <c r="E4482" s="123" t="s">
        <v>10331</v>
      </c>
      <c r="F4482" s="123" t="s">
        <v>3</v>
      </c>
      <c r="G4482" s="123">
        <v>1532665</v>
      </c>
      <c r="H4482" s="127"/>
      <c r="I4482" s="131" t="s">
        <v>10332</v>
      </c>
      <c r="J4482" s="127"/>
      <c r="K4482" s="127"/>
      <c r="L4482" s="127"/>
      <c r="M4482" s="127"/>
      <c r="N4482" s="133">
        <v>0</v>
      </c>
      <c r="O4482" s="133">
        <v>278.40000000000003</v>
      </c>
      <c r="P4482" s="127" t="s">
        <v>1369</v>
      </c>
    </row>
    <row r="4483" spans="1:16" ht="51">
      <c r="A4483" s="127" t="s">
        <v>620</v>
      </c>
      <c r="B4483" s="127"/>
      <c r="C4483" s="128" t="s">
        <v>714</v>
      </c>
      <c r="D4483" s="122">
        <v>42971</v>
      </c>
      <c r="E4483" s="123" t="s">
        <v>10333</v>
      </c>
      <c r="F4483" s="123" t="s">
        <v>3</v>
      </c>
      <c r="G4483" s="123">
        <v>1532749</v>
      </c>
      <c r="H4483" s="127"/>
      <c r="I4483" s="131" t="s">
        <v>10334</v>
      </c>
      <c r="J4483" s="127"/>
      <c r="K4483" s="127"/>
      <c r="L4483" s="127"/>
      <c r="M4483" s="127"/>
      <c r="N4483" s="133">
        <v>0</v>
      </c>
      <c r="O4483" s="133">
        <v>162</v>
      </c>
      <c r="P4483" s="127" t="s">
        <v>1369</v>
      </c>
    </row>
    <row r="4484" spans="1:16" ht="51">
      <c r="A4484" s="127">
        <v>291</v>
      </c>
      <c r="B4484" s="127"/>
      <c r="C4484" s="128" t="s">
        <v>795</v>
      </c>
      <c r="D4484" s="122">
        <v>42972</v>
      </c>
      <c r="E4484" s="123" t="s">
        <v>10335</v>
      </c>
      <c r="F4484" s="123" t="s">
        <v>3</v>
      </c>
      <c r="G4484" s="123">
        <v>1533064</v>
      </c>
      <c r="H4484" s="127"/>
      <c r="I4484" s="131" t="s">
        <v>10336</v>
      </c>
      <c r="J4484" s="127"/>
      <c r="K4484" s="127"/>
      <c r="L4484" s="127"/>
      <c r="M4484" s="127"/>
      <c r="N4484" s="133">
        <v>0</v>
      </c>
      <c r="O4484" s="133">
        <v>60194.770000000004</v>
      </c>
      <c r="P4484" s="127" t="s">
        <v>1369</v>
      </c>
    </row>
    <row r="4485" spans="1:16" ht="51">
      <c r="A4485" s="127">
        <v>682</v>
      </c>
      <c r="B4485" s="127"/>
      <c r="C4485" s="128" t="s">
        <v>868</v>
      </c>
      <c r="D4485" s="122">
        <v>42972</v>
      </c>
      <c r="E4485" s="123" t="s">
        <v>10337</v>
      </c>
      <c r="F4485" s="123" t="s">
        <v>3</v>
      </c>
      <c r="G4485" s="123">
        <v>1533176</v>
      </c>
      <c r="H4485" s="127"/>
      <c r="I4485" s="131" t="s">
        <v>10338</v>
      </c>
      <c r="J4485" s="127"/>
      <c r="K4485" s="127"/>
      <c r="L4485" s="127"/>
      <c r="M4485" s="127"/>
      <c r="N4485" s="133">
        <v>0</v>
      </c>
      <c r="O4485" s="133">
        <v>10</v>
      </c>
      <c r="P4485" s="127" t="s">
        <v>1369</v>
      </c>
    </row>
    <row r="4486" spans="1:16" ht="51">
      <c r="A4486" s="127">
        <v>46</v>
      </c>
      <c r="B4486" s="127"/>
      <c r="C4486" s="128" t="s">
        <v>699</v>
      </c>
      <c r="D4486" s="122">
        <v>42972</v>
      </c>
      <c r="E4486" s="123" t="s">
        <v>10339</v>
      </c>
      <c r="F4486" s="123" t="s">
        <v>3</v>
      </c>
      <c r="G4486" s="123">
        <v>1532930</v>
      </c>
      <c r="H4486" s="127"/>
      <c r="I4486" s="131" t="s">
        <v>10340</v>
      </c>
      <c r="J4486" s="127"/>
      <c r="K4486" s="127"/>
      <c r="L4486" s="127"/>
      <c r="M4486" s="127"/>
      <c r="N4486" s="133">
        <v>0</v>
      </c>
      <c r="O4486" s="133">
        <v>290.09000000000003</v>
      </c>
      <c r="P4486" s="127" t="s">
        <v>1369</v>
      </c>
    </row>
    <row r="4487" spans="1:16" ht="51">
      <c r="A4487" s="127">
        <v>46</v>
      </c>
      <c r="B4487" s="127"/>
      <c r="C4487" s="128" t="s">
        <v>699</v>
      </c>
      <c r="D4487" s="122">
        <v>42972</v>
      </c>
      <c r="E4487" s="123" t="s">
        <v>10341</v>
      </c>
      <c r="F4487" s="123" t="s">
        <v>3</v>
      </c>
      <c r="G4487" s="123">
        <v>1532937</v>
      </c>
      <c r="H4487" s="127"/>
      <c r="I4487" s="131" t="s">
        <v>10342</v>
      </c>
      <c r="J4487" s="127"/>
      <c r="K4487" s="127"/>
      <c r="L4487" s="127"/>
      <c r="M4487" s="127"/>
      <c r="N4487" s="133">
        <v>0</v>
      </c>
      <c r="O4487" s="133">
        <v>100</v>
      </c>
      <c r="P4487" s="127" t="s">
        <v>1369</v>
      </c>
    </row>
    <row r="4488" spans="1:16" ht="51">
      <c r="A4488" s="127" t="s">
        <v>620</v>
      </c>
      <c r="B4488" s="127"/>
      <c r="C4488" s="128" t="s">
        <v>714</v>
      </c>
      <c r="D4488" s="122">
        <v>42972</v>
      </c>
      <c r="E4488" s="123" t="s">
        <v>10343</v>
      </c>
      <c r="F4488" s="123" t="s">
        <v>3</v>
      </c>
      <c r="G4488" s="123">
        <v>1533016</v>
      </c>
      <c r="H4488" s="127"/>
      <c r="I4488" s="131" t="s">
        <v>10344</v>
      </c>
      <c r="J4488" s="127"/>
      <c r="K4488" s="127"/>
      <c r="L4488" s="127"/>
      <c r="M4488" s="127"/>
      <c r="N4488" s="133">
        <v>0</v>
      </c>
      <c r="O4488" s="133">
        <v>604.76</v>
      </c>
      <c r="P4488" s="127" t="s">
        <v>1369</v>
      </c>
    </row>
    <row r="4489" spans="1:16" ht="38.25">
      <c r="A4489" s="127">
        <v>35</v>
      </c>
      <c r="B4489" s="127"/>
      <c r="C4489" s="128" t="s">
        <v>697</v>
      </c>
      <c r="D4489" s="122">
        <v>42972</v>
      </c>
      <c r="E4489" s="123" t="s">
        <v>10345</v>
      </c>
      <c r="F4489" s="123" t="s">
        <v>3</v>
      </c>
      <c r="G4489" s="123">
        <v>1533139</v>
      </c>
      <c r="H4489" s="127"/>
      <c r="I4489" s="131" t="s">
        <v>10346</v>
      </c>
      <c r="J4489" s="127"/>
      <c r="K4489" s="127"/>
      <c r="L4489" s="127"/>
      <c r="M4489" s="127"/>
      <c r="N4489" s="133">
        <v>0</v>
      </c>
      <c r="O4489" s="133">
        <v>7882.4400000000005</v>
      </c>
      <c r="P4489" s="127" t="s">
        <v>1369</v>
      </c>
    </row>
    <row r="4490" spans="1:16" ht="51">
      <c r="A4490" s="127">
        <v>373</v>
      </c>
      <c r="B4490" s="127"/>
      <c r="C4490" s="128" t="s">
        <v>1275</v>
      </c>
      <c r="D4490" s="122">
        <v>42972</v>
      </c>
      <c r="E4490" s="123" t="s">
        <v>10347</v>
      </c>
      <c r="F4490" s="123" t="s">
        <v>3</v>
      </c>
      <c r="G4490" s="123">
        <v>1533143</v>
      </c>
      <c r="H4490" s="127"/>
      <c r="I4490" s="131" t="s">
        <v>10348</v>
      </c>
      <c r="J4490" s="127"/>
      <c r="K4490" s="127"/>
      <c r="L4490" s="127"/>
      <c r="M4490" s="127"/>
      <c r="N4490" s="133">
        <v>0</v>
      </c>
      <c r="O4490" s="133">
        <v>650</v>
      </c>
      <c r="P4490" s="127" t="s">
        <v>1369</v>
      </c>
    </row>
    <row r="4491" spans="1:16" ht="38.25">
      <c r="A4491" s="127">
        <v>373</v>
      </c>
      <c r="B4491" s="127"/>
      <c r="C4491" s="128" t="s">
        <v>1275</v>
      </c>
      <c r="D4491" s="122">
        <v>42972</v>
      </c>
      <c r="E4491" s="123" t="s">
        <v>10349</v>
      </c>
      <c r="F4491" s="123" t="s">
        <v>3</v>
      </c>
      <c r="G4491" s="123">
        <v>1533147</v>
      </c>
      <c r="H4491" s="127"/>
      <c r="I4491" s="131" t="s">
        <v>10350</v>
      </c>
      <c r="J4491" s="127"/>
      <c r="K4491" s="127"/>
      <c r="L4491" s="127"/>
      <c r="M4491" s="127"/>
      <c r="N4491" s="133">
        <v>0</v>
      </c>
      <c r="O4491" s="133">
        <v>11107.800000000001</v>
      </c>
      <c r="P4491" s="127" t="s">
        <v>1369</v>
      </c>
    </row>
    <row r="4492" spans="1:16" ht="51">
      <c r="A4492" s="127" t="s">
        <v>620</v>
      </c>
      <c r="B4492" s="127"/>
      <c r="C4492" s="128" t="s">
        <v>714</v>
      </c>
      <c r="D4492" s="122">
        <v>42972</v>
      </c>
      <c r="E4492" s="123" t="s">
        <v>10351</v>
      </c>
      <c r="F4492" s="123" t="s">
        <v>3</v>
      </c>
      <c r="G4492" s="123">
        <v>1533151</v>
      </c>
      <c r="H4492" s="127"/>
      <c r="I4492" s="131" t="s">
        <v>10352</v>
      </c>
      <c r="J4492" s="127"/>
      <c r="K4492" s="127"/>
      <c r="L4492" s="127"/>
      <c r="M4492" s="127"/>
      <c r="N4492" s="133">
        <v>0</v>
      </c>
      <c r="O4492" s="133">
        <v>5590</v>
      </c>
      <c r="P4492" s="127" t="s">
        <v>1369</v>
      </c>
    </row>
    <row r="4493" spans="1:16" ht="38.25">
      <c r="A4493" s="127">
        <v>30</v>
      </c>
      <c r="B4493" s="127"/>
      <c r="C4493" s="128" t="s">
        <v>696</v>
      </c>
      <c r="D4493" s="122">
        <v>42972</v>
      </c>
      <c r="E4493" s="123" t="s">
        <v>10353</v>
      </c>
      <c r="F4493" s="123" t="s">
        <v>3</v>
      </c>
      <c r="G4493" s="123">
        <v>1533184</v>
      </c>
      <c r="H4493" s="127"/>
      <c r="I4493" s="131" t="s">
        <v>10354</v>
      </c>
      <c r="J4493" s="127"/>
      <c r="K4493" s="127"/>
      <c r="L4493" s="127"/>
      <c r="M4493" s="127"/>
      <c r="N4493" s="133">
        <v>0</v>
      </c>
      <c r="O4493" s="133">
        <v>590</v>
      </c>
      <c r="P4493" s="127" t="s">
        <v>1369</v>
      </c>
    </row>
    <row r="4494" spans="1:16" ht="38.25">
      <c r="A4494" s="127">
        <v>46</v>
      </c>
      <c r="B4494" s="127"/>
      <c r="C4494" s="128" t="s">
        <v>699</v>
      </c>
      <c r="D4494" s="122">
        <v>42972</v>
      </c>
      <c r="E4494" s="123" t="s">
        <v>10355</v>
      </c>
      <c r="F4494" s="123" t="s">
        <v>3</v>
      </c>
      <c r="G4494" s="123">
        <v>1533240</v>
      </c>
      <c r="H4494" s="127"/>
      <c r="I4494" s="131" t="s">
        <v>10356</v>
      </c>
      <c r="J4494" s="127"/>
      <c r="K4494" s="127"/>
      <c r="L4494" s="127"/>
      <c r="M4494" s="127"/>
      <c r="N4494" s="133">
        <v>0</v>
      </c>
      <c r="O4494" s="133">
        <v>90000</v>
      </c>
      <c r="P4494" s="127" t="s">
        <v>1369</v>
      </c>
    </row>
    <row r="4495" spans="1:16" ht="38.25">
      <c r="A4495" s="127">
        <v>586</v>
      </c>
      <c r="B4495" s="127"/>
      <c r="C4495" s="128" t="s">
        <v>223</v>
      </c>
      <c r="D4495" s="122">
        <v>42972</v>
      </c>
      <c r="E4495" s="123" t="s">
        <v>10357</v>
      </c>
      <c r="F4495" s="123" t="s">
        <v>3</v>
      </c>
      <c r="G4495" s="123">
        <v>1533253</v>
      </c>
      <c r="H4495" s="127"/>
      <c r="I4495" s="131" t="s">
        <v>10358</v>
      </c>
      <c r="J4495" s="127"/>
      <c r="K4495" s="127"/>
      <c r="L4495" s="127"/>
      <c r="M4495" s="127"/>
      <c r="N4495" s="133">
        <v>0</v>
      </c>
      <c r="O4495" s="133">
        <v>52600</v>
      </c>
      <c r="P4495" s="127" t="s">
        <v>1369</v>
      </c>
    </row>
    <row r="4496" spans="1:16" ht="51">
      <c r="A4496" s="127" t="s">
        <v>620</v>
      </c>
      <c r="B4496" s="127"/>
      <c r="C4496" s="128" t="s">
        <v>714</v>
      </c>
      <c r="D4496" s="122">
        <v>42972</v>
      </c>
      <c r="E4496" s="123" t="s">
        <v>10359</v>
      </c>
      <c r="F4496" s="123" t="s">
        <v>3</v>
      </c>
      <c r="G4496" s="123">
        <v>1533299</v>
      </c>
      <c r="H4496" s="127"/>
      <c r="I4496" s="131" t="s">
        <v>10360</v>
      </c>
      <c r="J4496" s="127"/>
      <c r="K4496" s="127"/>
      <c r="L4496" s="127"/>
      <c r="M4496" s="127"/>
      <c r="N4496" s="133">
        <v>0</v>
      </c>
      <c r="O4496" s="133">
        <v>2878</v>
      </c>
      <c r="P4496" s="127" t="s">
        <v>1369</v>
      </c>
    </row>
    <row r="4497" spans="1:16" ht="38.25">
      <c r="A4497" s="127">
        <v>586</v>
      </c>
      <c r="B4497" s="127"/>
      <c r="C4497" s="128" t="s">
        <v>223</v>
      </c>
      <c r="D4497" s="122">
        <v>42972</v>
      </c>
      <c r="E4497" s="123" t="s">
        <v>10361</v>
      </c>
      <c r="F4497" s="123" t="s">
        <v>3</v>
      </c>
      <c r="G4497" s="123">
        <v>1533312</v>
      </c>
      <c r="H4497" s="127"/>
      <c r="I4497" s="131" t="s">
        <v>10362</v>
      </c>
      <c r="J4497" s="127"/>
      <c r="K4497" s="127"/>
      <c r="L4497" s="127"/>
      <c r="M4497" s="127"/>
      <c r="N4497" s="133">
        <v>0</v>
      </c>
      <c r="O4497" s="133">
        <v>3110</v>
      </c>
      <c r="P4497" s="127" t="s">
        <v>1369</v>
      </c>
    </row>
    <row r="4498" spans="1:16" ht="38.25">
      <c r="A4498" s="127">
        <v>586</v>
      </c>
      <c r="B4498" s="127"/>
      <c r="C4498" s="128" t="s">
        <v>223</v>
      </c>
      <c r="D4498" s="122">
        <v>42972</v>
      </c>
      <c r="E4498" s="123" t="s">
        <v>10363</v>
      </c>
      <c r="F4498" s="123" t="s">
        <v>3</v>
      </c>
      <c r="G4498" s="123">
        <v>1533317</v>
      </c>
      <c r="H4498" s="127"/>
      <c r="I4498" s="131" t="s">
        <v>10364</v>
      </c>
      <c r="J4498" s="127"/>
      <c r="K4498" s="127"/>
      <c r="L4498" s="127"/>
      <c r="M4498" s="127"/>
      <c r="N4498" s="133">
        <v>0</v>
      </c>
      <c r="O4498" s="133">
        <v>324.40000000000003</v>
      </c>
      <c r="P4498" s="127" t="s">
        <v>1369</v>
      </c>
    </row>
    <row r="4499" spans="1:16" ht="51">
      <c r="A4499" s="127" t="s">
        <v>620</v>
      </c>
      <c r="B4499" s="127"/>
      <c r="C4499" s="128" t="s">
        <v>714</v>
      </c>
      <c r="D4499" s="122">
        <v>42972</v>
      </c>
      <c r="E4499" s="123" t="s">
        <v>10365</v>
      </c>
      <c r="F4499" s="123" t="s">
        <v>3</v>
      </c>
      <c r="G4499" s="123">
        <v>1533346</v>
      </c>
      <c r="H4499" s="127"/>
      <c r="I4499" s="131" t="s">
        <v>10366</v>
      </c>
      <c r="J4499" s="127"/>
      <c r="K4499" s="127"/>
      <c r="L4499" s="127"/>
      <c r="M4499" s="127"/>
      <c r="N4499" s="133">
        <v>0</v>
      </c>
      <c r="O4499" s="133">
        <v>14000</v>
      </c>
      <c r="P4499" s="127" t="s">
        <v>1369</v>
      </c>
    </row>
    <row r="4500" spans="1:16" ht="51">
      <c r="A4500" s="127">
        <v>292</v>
      </c>
      <c r="B4500" s="127"/>
      <c r="C4500" s="128" t="s">
        <v>152</v>
      </c>
      <c r="D4500" s="122">
        <v>42972</v>
      </c>
      <c r="E4500" s="123" t="s">
        <v>10367</v>
      </c>
      <c r="F4500" s="123" t="s">
        <v>3</v>
      </c>
      <c r="G4500" s="123">
        <v>1533350</v>
      </c>
      <c r="H4500" s="127"/>
      <c r="I4500" s="131" t="s">
        <v>8076</v>
      </c>
      <c r="J4500" s="127"/>
      <c r="K4500" s="127"/>
      <c r="L4500" s="127"/>
      <c r="M4500" s="127"/>
      <c r="N4500" s="133">
        <v>0</v>
      </c>
      <c r="O4500" s="133">
        <v>110</v>
      </c>
      <c r="P4500" s="127" t="s">
        <v>1369</v>
      </c>
    </row>
    <row r="4501" spans="1:16" ht="51">
      <c r="A4501" s="127">
        <v>292</v>
      </c>
      <c r="B4501" s="127"/>
      <c r="C4501" s="128" t="s">
        <v>152</v>
      </c>
      <c r="D4501" s="122">
        <v>42972</v>
      </c>
      <c r="E4501" s="123" t="s">
        <v>10368</v>
      </c>
      <c r="F4501" s="123" t="s">
        <v>3</v>
      </c>
      <c r="G4501" s="123">
        <v>1533351</v>
      </c>
      <c r="H4501" s="127"/>
      <c r="I4501" s="131" t="s">
        <v>8076</v>
      </c>
      <c r="J4501" s="127"/>
      <c r="K4501" s="127"/>
      <c r="L4501" s="127"/>
      <c r="M4501" s="127"/>
      <c r="N4501" s="133">
        <v>0</v>
      </c>
      <c r="O4501" s="133">
        <v>127</v>
      </c>
      <c r="P4501" s="127" t="s">
        <v>1369</v>
      </c>
    </row>
    <row r="4502" spans="1:16" ht="51">
      <c r="A4502" s="127">
        <v>292</v>
      </c>
      <c r="B4502" s="127"/>
      <c r="C4502" s="128" t="s">
        <v>152</v>
      </c>
      <c r="D4502" s="122">
        <v>42972</v>
      </c>
      <c r="E4502" s="123" t="s">
        <v>10369</v>
      </c>
      <c r="F4502" s="123" t="s">
        <v>3</v>
      </c>
      <c r="G4502" s="123">
        <v>1533354</v>
      </c>
      <c r="H4502" s="127"/>
      <c r="I4502" s="131" t="s">
        <v>8076</v>
      </c>
      <c r="J4502" s="127"/>
      <c r="K4502" s="127"/>
      <c r="L4502" s="127"/>
      <c r="M4502" s="127"/>
      <c r="N4502" s="133">
        <v>0</v>
      </c>
      <c r="O4502" s="133">
        <v>125</v>
      </c>
      <c r="P4502" s="127" t="s">
        <v>1369</v>
      </c>
    </row>
    <row r="4503" spans="1:16" ht="51">
      <c r="A4503" s="127">
        <v>292</v>
      </c>
      <c r="B4503" s="127"/>
      <c r="C4503" s="128" t="s">
        <v>152</v>
      </c>
      <c r="D4503" s="122">
        <v>42972</v>
      </c>
      <c r="E4503" s="123" t="s">
        <v>10370</v>
      </c>
      <c r="F4503" s="123" t="s">
        <v>3</v>
      </c>
      <c r="G4503" s="123">
        <v>1533356</v>
      </c>
      <c r="H4503" s="127"/>
      <c r="I4503" s="131" t="s">
        <v>8076</v>
      </c>
      <c r="J4503" s="127"/>
      <c r="K4503" s="127"/>
      <c r="L4503" s="127"/>
      <c r="M4503" s="127"/>
      <c r="N4503" s="133">
        <v>0</v>
      </c>
      <c r="O4503" s="133">
        <v>139</v>
      </c>
      <c r="P4503" s="127" t="s">
        <v>1369</v>
      </c>
    </row>
    <row r="4504" spans="1:16" ht="63.75">
      <c r="A4504" s="127" t="s">
        <v>620</v>
      </c>
      <c r="B4504" s="127"/>
      <c r="C4504" s="128" t="s">
        <v>714</v>
      </c>
      <c r="D4504" s="122">
        <v>42972</v>
      </c>
      <c r="E4504" s="123" t="s">
        <v>10371</v>
      </c>
      <c r="F4504" s="123" t="s">
        <v>3</v>
      </c>
      <c r="G4504" s="123">
        <v>1533388</v>
      </c>
      <c r="H4504" s="127"/>
      <c r="I4504" s="131" t="s">
        <v>10372</v>
      </c>
      <c r="J4504" s="127"/>
      <c r="K4504" s="127"/>
      <c r="L4504" s="127"/>
      <c r="M4504" s="127"/>
      <c r="N4504" s="133">
        <v>0</v>
      </c>
      <c r="O4504" s="133">
        <v>90.88</v>
      </c>
      <c r="P4504" s="127" t="s">
        <v>1369</v>
      </c>
    </row>
    <row r="4505" spans="1:16" ht="51">
      <c r="A4505" s="127" t="s">
        <v>620</v>
      </c>
      <c r="B4505" s="127"/>
      <c r="C4505" s="128" t="s">
        <v>714</v>
      </c>
      <c r="D4505" s="122">
        <v>42972</v>
      </c>
      <c r="E4505" s="123" t="s">
        <v>10373</v>
      </c>
      <c r="F4505" s="123" t="s">
        <v>3</v>
      </c>
      <c r="G4505" s="123">
        <v>1533389</v>
      </c>
      <c r="H4505" s="127"/>
      <c r="I4505" s="131" t="s">
        <v>10374</v>
      </c>
      <c r="J4505" s="127"/>
      <c r="K4505" s="127"/>
      <c r="L4505" s="127"/>
      <c r="M4505" s="127"/>
      <c r="N4505" s="133">
        <v>0</v>
      </c>
      <c r="O4505" s="133">
        <v>191.28</v>
      </c>
      <c r="P4505" s="127" t="s">
        <v>1369</v>
      </c>
    </row>
    <row r="4506" spans="1:16" ht="63.75">
      <c r="A4506" s="127" t="s">
        <v>620</v>
      </c>
      <c r="B4506" s="127"/>
      <c r="C4506" s="128" t="s">
        <v>714</v>
      </c>
      <c r="D4506" s="122">
        <v>42972</v>
      </c>
      <c r="E4506" s="123" t="s">
        <v>10375</v>
      </c>
      <c r="F4506" s="123" t="s">
        <v>3</v>
      </c>
      <c r="G4506" s="123">
        <v>1533391</v>
      </c>
      <c r="H4506" s="127"/>
      <c r="I4506" s="131" t="s">
        <v>10376</v>
      </c>
      <c r="J4506" s="127"/>
      <c r="K4506" s="127"/>
      <c r="L4506" s="127"/>
      <c r="M4506" s="127"/>
      <c r="N4506" s="133">
        <v>0</v>
      </c>
      <c r="O4506" s="133">
        <v>579</v>
      </c>
      <c r="P4506" s="127" t="s">
        <v>1369</v>
      </c>
    </row>
    <row r="4507" spans="1:16" ht="51">
      <c r="A4507" s="127" t="s">
        <v>620</v>
      </c>
      <c r="B4507" s="127"/>
      <c r="C4507" s="128" t="s">
        <v>714</v>
      </c>
      <c r="D4507" s="122">
        <v>42972</v>
      </c>
      <c r="E4507" s="123" t="s">
        <v>10377</v>
      </c>
      <c r="F4507" s="123" t="s">
        <v>3</v>
      </c>
      <c r="G4507" s="123">
        <v>1533392</v>
      </c>
      <c r="H4507" s="127"/>
      <c r="I4507" s="131" t="s">
        <v>10378</v>
      </c>
      <c r="J4507" s="127"/>
      <c r="K4507" s="127"/>
      <c r="L4507" s="127"/>
      <c r="M4507" s="127"/>
      <c r="N4507" s="133">
        <v>0</v>
      </c>
      <c r="O4507" s="133">
        <v>8.66</v>
      </c>
      <c r="P4507" s="127" t="s">
        <v>1369</v>
      </c>
    </row>
    <row r="4508" spans="1:16" ht="51">
      <c r="A4508" s="127" t="s">
        <v>620</v>
      </c>
      <c r="B4508" s="127"/>
      <c r="C4508" s="128" t="s">
        <v>714</v>
      </c>
      <c r="D4508" s="122">
        <v>42972</v>
      </c>
      <c r="E4508" s="123" t="s">
        <v>10379</v>
      </c>
      <c r="F4508" s="123" t="s">
        <v>3</v>
      </c>
      <c r="G4508" s="123">
        <v>1533393</v>
      </c>
      <c r="H4508" s="127"/>
      <c r="I4508" s="131" t="s">
        <v>10380</v>
      </c>
      <c r="J4508" s="127"/>
      <c r="K4508" s="127"/>
      <c r="L4508" s="127"/>
      <c r="M4508" s="127"/>
      <c r="N4508" s="133">
        <v>0</v>
      </c>
      <c r="O4508" s="133">
        <v>0.75</v>
      </c>
      <c r="P4508" s="127" t="s">
        <v>1369</v>
      </c>
    </row>
    <row r="4509" spans="1:16" ht="63.75">
      <c r="A4509" s="127" t="s">
        <v>620</v>
      </c>
      <c r="B4509" s="127"/>
      <c r="C4509" s="128" t="s">
        <v>714</v>
      </c>
      <c r="D4509" s="122">
        <v>42972</v>
      </c>
      <c r="E4509" s="123" t="s">
        <v>10381</v>
      </c>
      <c r="F4509" s="123" t="s">
        <v>3</v>
      </c>
      <c r="G4509" s="123">
        <v>1533396</v>
      </c>
      <c r="H4509" s="127"/>
      <c r="I4509" s="131" t="s">
        <v>10382</v>
      </c>
      <c r="J4509" s="127"/>
      <c r="K4509" s="127"/>
      <c r="L4509" s="127"/>
      <c r="M4509" s="127"/>
      <c r="N4509" s="133">
        <v>0</v>
      </c>
      <c r="O4509" s="133">
        <v>220</v>
      </c>
      <c r="P4509" s="127" t="s">
        <v>1369</v>
      </c>
    </row>
    <row r="4510" spans="1:16" ht="51">
      <c r="A4510" s="127" t="s">
        <v>620</v>
      </c>
      <c r="B4510" s="127"/>
      <c r="C4510" s="128" t="s">
        <v>714</v>
      </c>
      <c r="D4510" s="122">
        <v>42972</v>
      </c>
      <c r="E4510" s="123" t="s">
        <v>10383</v>
      </c>
      <c r="F4510" s="123" t="s">
        <v>3</v>
      </c>
      <c r="G4510" s="123">
        <v>1533400</v>
      </c>
      <c r="H4510" s="127"/>
      <c r="I4510" s="131" t="s">
        <v>10384</v>
      </c>
      <c r="J4510" s="127"/>
      <c r="K4510" s="127"/>
      <c r="L4510" s="127"/>
      <c r="M4510" s="127"/>
      <c r="N4510" s="133">
        <v>0</v>
      </c>
      <c r="O4510" s="133">
        <v>84.5</v>
      </c>
      <c r="P4510" s="127" t="s">
        <v>1369</v>
      </c>
    </row>
    <row r="4511" spans="1:16" ht="51">
      <c r="A4511" s="127" t="s">
        <v>620</v>
      </c>
      <c r="B4511" s="127"/>
      <c r="C4511" s="128" t="s">
        <v>714</v>
      </c>
      <c r="D4511" s="122">
        <v>42972</v>
      </c>
      <c r="E4511" s="123" t="s">
        <v>10385</v>
      </c>
      <c r="F4511" s="123" t="s">
        <v>3</v>
      </c>
      <c r="G4511" s="123">
        <v>1533402</v>
      </c>
      <c r="H4511" s="127"/>
      <c r="I4511" s="131" t="s">
        <v>10386</v>
      </c>
      <c r="J4511" s="127"/>
      <c r="K4511" s="127"/>
      <c r="L4511" s="127"/>
      <c r="M4511" s="127"/>
      <c r="N4511" s="133">
        <v>0</v>
      </c>
      <c r="O4511" s="133">
        <v>244</v>
      </c>
      <c r="P4511" s="127" t="s">
        <v>1369</v>
      </c>
    </row>
    <row r="4512" spans="1:16" ht="51">
      <c r="A4512" s="127">
        <v>86</v>
      </c>
      <c r="B4512" s="127"/>
      <c r="C4512" s="128" t="s">
        <v>711</v>
      </c>
      <c r="D4512" s="122">
        <v>42975</v>
      </c>
      <c r="E4512" s="123" t="s">
        <v>10387</v>
      </c>
      <c r="F4512" s="123" t="s">
        <v>3</v>
      </c>
      <c r="G4512" s="123">
        <v>1533611</v>
      </c>
      <c r="H4512" s="127"/>
      <c r="I4512" s="131" t="s">
        <v>10388</v>
      </c>
      <c r="J4512" s="127"/>
      <c r="K4512" s="127"/>
      <c r="L4512" s="127"/>
      <c r="M4512" s="127"/>
      <c r="N4512" s="133">
        <v>0</v>
      </c>
      <c r="O4512" s="133">
        <v>119758.55</v>
      </c>
      <c r="P4512" s="127" t="s">
        <v>1369</v>
      </c>
    </row>
    <row r="4513" spans="1:16" ht="51">
      <c r="A4513" s="127">
        <v>86</v>
      </c>
      <c r="B4513" s="127"/>
      <c r="C4513" s="128" t="s">
        <v>711</v>
      </c>
      <c r="D4513" s="122">
        <v>42975</v>
      </c>
      <c r="E4513" s="123" t="s">
        <v>10389</v>
      </c>
      <c r="F4513" s="123" t="s">
        <v>3</v>
      </c>
      <c r="G4513" s="123">
        <v>1533612</v>
      </c>
      <c r="H4513" s="127"/>
      <c r="I4513" s="131" t="s">
        <v>10390</v>
      </c>
      <c r="J4513" s="127"/>
      <c r="K4513" s="127"/>
      <c r="L4513" s="127"/>
      <c r="M4513" s="127"/>
      <c r="N4513" s="133">
        <v>0</v>
      </c>
      <c r="O4513" s="133">
        <v>1335750</v>
      </c>
      <c r="P4513" s="127" t="s">
        <v>1369</v>
      </c>
    </row>
    <row r="4514" spans="1:16" ht="51">
      <c r="A4514" s="127">
        <v>86</v>
      </c>
      <c r="B4514" s="127"/>
      <c r="C4514" s="128" t="s">
        <v>711</v>
      </c>
      <c r="D4514" s="122">
        <v>42975</v>
      </c>
      <c r="E4514" s="123" t="s">
        <v>10391</v>
      </c>
      <c r="F4514" s="123" t="s">
        <v>3</v>
      </c>
      <c r="G4514" s="123">
        <v>1533613</v>
      </c>
      <c r="H4514" s="127"/>
      <c r="I4514" s="131" t="s">
        <v>10392</v>
      </c>
      <c r="J4514" s="127"/>
      <c r="K4514" s="127"/>
      <c r="L4514" s="127"/>
      <c r="M4514" s="127"/>
      <c r="N4514" s="133">
        <v>0</v>
      </c>
      <c r="O4514" s="133">
        <v>191457.5</v>
      </c>
      <c r="P4514" s="127" t="s">
        <v>1369</v>
      </c>
    </row>
    <row r="4515" spans="1:16" ht="63.75">
      <c r="A4515" s="127">
        <v>660</v>
      </c>
      <c r="B4515" s="127"/>
      <c r="C4515" s="128" t="s">
        <v>234</v>
      </c>
      <c r="D4515" s="122">
        <v>42975</v>
      </c>
      <c r="E4515" s="123" t="s">
        <v>10393</v>
      </c>
      <c r="F4515" s="123" t="s">
        <v>3</v>
      </c>
      <c r="G4515" s="123">
        <v>1533614</v>
      </c>
      <c r="H4515" s="127"/>
      <c r="I4515" s="131" t="s">
        <v>10394</v>
      </c>
      <c r="J4515" s="127"/>
      <c r="K4515" s="127"/>
      <c r="L4515" s="127"/>
      <c r="M4515" s="127"/>
      <c r="N4515" s="133">
        <v>0</v>
      </c>
      <c r="O4515" s="133">
        <v>421.2</v>
      </c>
      <c r="P4515" s="127" t="s">
        <v>1369</v>
      </c>
    </row>
    <row r="4516" spans="1:16" ht="51">
      <c r="A4516" s="127">
        <v>680</v>
      </c>
      <c r="B4516" s="127"/>
      <c r="C4516" s="128" t="s">
        <v>867</v>
      </c>
      <c r="D4516" s="122">
        <v>42975</v>
      </c>
      <c r="E4516" s="123" t="s">
        <v>10395</v>
      </c>
      <c r="F4516" s="123" t="s">
        <v>3</v>
      </c>
      <c r="G4516" s="123">
        <v>1533620</v>
      </c>
      <c r="H4516" s="127"/>
      <c r="I4516" s="131" t="s">
        <v>10396</v>
      </c>
      <c r="J4516" s="127"/>
      <c r="K4516" s="127"/>
      <c r="L4516" s="127"/>
      <c r="M4516" s="127"/>
      <c r="N4516" s="133">
        <v>0</v>
      </c>
      <c r="O4516" s="133">
        <v>3120.8</v>
      </c>
      <c r="P4516" s="127" t="s">
        <v>1369</v>
      </c>
    </row>
    <row r="4517" spans="1:16" ht="51">
      <c r="A4517" s="127">
        <v>660</v>
      </c>
      <c r="B4517" s="127"/>
      <c r="C4517" s="128" t="s">
        <v>234</v>
      </c>
      <c r="D4517" s="122">
        <v>42975</v>
      </c>
      <c r="E4517" s="123" t="s">
        <v>10397</v>
      </c>
      <c r="F4517" s="123" t="s">
        <v>3</v>
      </c>
      <c r="G4517" s="123">
        <v>1533706</v>
      </c>
      <c r="H4517" s="127"/>
      <c r="I4517" s="131" t="s">
        <v>10398</v>
      </c>
      <c r="J4517" s="127"/>
      <c r="K4517" s="127"/>
      <c r="L4517" s="127"/>
      <c r="M4517" s="127"/>
      <c r="N4517" s="133">
        <v>0</v>
      </c>
      <c r="O4517" s="133">
        <v>860</v>
      </c>
      <c r="P4517" s="127" t="s">
        <v>1369</v>
      </c>
    </row>
    <row r="4518" spans="1:16" ht="51">
      <c r="A4518" s="127" t="s">
        <v>620</v>
      </c>
      <c r="B4518" s="127"/>
      <c r="C4518" s="128" t="s">
        <v>714</v>
      </c>
      <c r="D4518" s="122">
        <v>42975</v>
      </c>
      <c r="E4518" s="123" t="s">
        <v>10399</v>
      </c>
      <c r="F4518" s="123" t="s">
        <v>3</v>
      </c>
      <c r="G4518" s="123">
        <v>1533574</v>
      </c>
      <c r="H4518" s="127"/>
      <c r="I4518" s="131" t="s">
        <v>10400</v>
      </c>
      <c r="J4518" s="127"/>
      <c r="K4518" s="127"/>
      <c r="L4518" s="127"/>
      <c r="M4518" s="127"/>
      <c r="N4518" s="133">
        <v>0</v>
      </c>
      <c r="O4518" s="133">
        <v>5</v>
      </c>
      <c r="P4518" s="127" t="s">
        <v>1369</v>
      </c>
    </row>
    <row r="4519" spans="1:16" ht="38.25">
      <c r="A4519" s="127">
        <v>86</v>
      </c>
      <c r="B4519" s="127"/>
      <c r="C4519" s="128" t="s">
        <v>711</v>
      </c>
      <c r="D4519" s="122">
        <v>42975</v>
      </c>
      <c r="E4519" s="123" t="s">
        <v>10401</v>
      </c>
      <c r="F4519" s="123" t="s">
        <v>3</v>
      </c>
      <c r="G4519" s="123">
        <v>1533582</v>
      </c>
      <c r="H4519" s="127"/>
      <c r="I4519" s="131" t="s">
        <v>10402</v>
      </c>
      <c r="J4519" s="127"/>
      <c r="K4519" s="127"/>
      <c r="L4519" s="127"/>
      <c r="M4519" s="127"/>
      <c r="N4519" s="133">
        <v>0</v>
      </c>
      <c r="O4519" s="133">
        <v>4547.04</v>
      </c>
      <c r="P4519" s="127" t="s">
        <v>1369</v>
      </c>
    </row>
    <row r="4520" spans="1:16" ht="51">
      <c r="A4520" s="127" t="s">
        <v>620</v>
      </c>
      <c r="B4520" s="127"/>
      <c r="C4520" s="128" t="s">
        <v>714</v>
      </c>
      <c r="D4520" s="122">
        <v>42975</v>
      </c>
      <c r="E4520" s="123" t="s">
        <v>10403</v>
      </c>
      <c r="F4520" s="123" t="s">
        <v>3</v>
      </c>
      <c r="G4520" s="123">
        <v>1533617</v>
      </c>
      <c r="H4520" s="127"/>
      <c r="I4520" s="131" t="s">
        <v>10404</v>
      </c>
      <c r="J4520" s="127"/>
      <c r="K4520" s="127"/>
      <c r="L4520" s="127"/>
      <c r="M4520" s="127"/>
      <c r="N4520" s="133">
        <v>0</v>
      </c>
      <c r="O4520" s="133">
        <v>5000</v>
      </c>
      <c r="P4520" s="127" t="s">
        <v>1369</v>
      </c>
    </row>
    <row r="4521" spans="1:16" ht="51">
      <c r="A4521" s="127" t="s">
        <v>620</v>
      </c>
      <c r="B4521" s="127"/>
      <c r="C4521" s="128" t="s">
        <v>714</v>
      </c>
      <c r="D4521" s="122">
        <v>42975</v>
      </c>
      <c r="E4521" s="123" t="s">
        <v>10405</v>
      </c>
      <c r="F4521" s="123" t="s">
        <v>3</v>
      </c>
      <c r="G4521" s="123">
        <v>1533621</v>
      </c>
      <c r="H4521" s="127"/>
      <c r="I4521" s="131" t="s">
        <v>10406</v>
      </c>
      <c r="J4521" s="127"/>
      <c r="K4521" s="127"/>
      <c r="L4521" s="127"/>
      <c r="M4521" s="127"/>
      <c r="N4521" s="133">
        <v>0</v>
      </c>
      <c r="O4521" s="133">
        <v>10000</v>
      </c>
      <c r="P4521" s="127" t="s">
        <v>1369</v>
      </c>
    </row>
    <row r="4522" spans="1:16" ht="51">
      <c r="A4522" s="127">
        <v>76</v>
      </c>
      <c r="B4522" s="127"/>
      <c r="C4522" s="128" t="s">
        <v>707</v>
      </c>
      <c r="D4522" s="122">
        <v>42975</v>
      </c>
      <c r="E4522" s="123" t="s">
        <v>10407</v>
      </c>
      <c r="F4522" s="123" t="s">
        <v>3</v>
      </c>
      <c r="G4522" s="123">
        <v>1533654</v>
      </c>
      <c r="H4522" s="127"/>
      <c r="I4522" s="131" t="s">
        <v>10408</v>
      </c>
      <c r="J4522" s="127"/>
      <c r="K4522" s="127"/>
      <c r="L4522" s="127"/>
      <c r="M4522" s="127"/>
      <c r="N4522" s="133">
        <v>0</v>
      </c>
      <c r="O4522" s="133">
        <v>388.2</v>
      </c>
      <c r="P4522" s="127" t="s">
        <v>1369</v>
      </c>
    </row>
    <row r="4523" spans="1:16" ht="51">
      <c r="A4523" s="127" t="s">
        <v>620</v>
      </c>
      <c r="B4523" s="127"/>
      <c r="C4523" s="128" t="s">
        <v>714</v>
      </c>
      <c r="D4523" s="122">
        <v>42975</v>
      </c>
      <c r="E4523" s="123" t="s">
        <v>10409</v>
      </c>
      <c r="F4523" s="123" t="s">
        <v>3</v>
      </c>
      <c r="G4523" s="123">
        <v>1533708</v>
      </c>
      <c r="H4523" s="127"/>
      <c r="I4523" s="131" t="s">
        <v>10410</v>
      </c>
      <c r="J4523" s="127"/>
      <c r="K4523" s="127"/>
      <c r="L4523" s="127"/>
      <c r="M4523" s="127"/>
      <c r="N4523" s="133">
        <v>0</v>
      </c>
      <c r="O4523" s="133">
        <v>300</v>
      </c>
      <c r="P4523" s="127" t="s">
        <v>1369</v>
      </c>
    </row>
    <row r="4524" spans="1:16" ht="51">
      <c r="A4524" s="127">
        <v>586</v>
      </c>
      <c r="B4524" s="127"/>
      <c r="C4524" s="128" t="s">
        <v>223</v>
      </c>
      <c r="D4524" s="122">
        <v>42975</v>
      </c>
      <c r="E4524" s="123" t="s">
        <v>10411</v>
      </c>
      <c r="F4524" s="123" t="s">
        <v>3</v>
      </c>
      <c r="G4524" s="123">
        <v>1533709</v>
      </c>
      <c r="H4524" s="127"/>
      <c r="I4524" s="131" t="s">
        <v>10412</v>
      </c>
      <c r="J4524" s="127"/>
      <c r="K4524" s="127"/>
      <c r="L4524" s="127"/>
      <c r="M4524" s="127"/>
      <c r="N4524" s="133">
        <v>0</v>
      </c>
      <c r="O4524" s="133">
        <v>382</v>
      </c>
      <c r="P4524" s="127" t="s">
        <v>1369</v>
      </c>
    </row>
    <row r="4525" spans="1:16" ht="38.25">
      <c r="A4525" s="127">
        <v>526</v>
      </c>
      <c r="B4525" s="127"/>
      <c r="C4525" s="128" t="s">
        <v>847</v>
      </c>
      <c r="D4525" s="122">
        <v>42975</v>
      </c>
      <c r="E4525" s="123" t="s">
        <v>10413</v>
      </c>
      <c r="F4525" s="123" t="s">
        <v>3</v>
      </c>
      <c r="G4525" s="123">
        <v>1533728</v>
      </c>
      <c r="H4525" s="127"/>
      <c r="I4525" s="131" t="s">
        <v>6557</v>
      </c>
      <c r="J4525" s="127"/>
      <c r="K4525" s="127"/>
      <c r="L4525" s="127"/>
      <c r="M4525" s="127"/>
      <c r="N4525" s="133">
        <v>0</v>
      </c>
      <c r="O4525" s="133">
        <v>100</v>
      </c>
      <c r="P4525" s="127" t="s">
        <v>1369</v>
      </c>
    </row>
    <row r="4526" spans="1:16" ht="38.25">
      <c r="A4526" s="127">
        <v>46</v>
      </c>
      <c r="B4526" s="127"/>
      <c r="C4526" s="128" t="s">
        <v>699</v>
      </c>
      <c r="D4526" s="122">
        <v>42975</v>
      </c>
      <c r="E4526" s="123" t="s">
        <v>10414</v>
      </c>
      <c r="F4526" s="123" t="s">
        <v>3</v>
      </c>
      <c r="G4526" s="123">
        <v>1533744</v>
      </c>
      <c r="H4526" s="127"/>
      <c r="I4526" s="131" t="s">
        <v>10415</v>
      </c>
      <c r="J4526" s="127"/>
      <c r="K4526" s="127"/>
      <c r="L4526" s="127"/>
      <c r="M4526" s="127"/>
      <c r="N4526" s="133">
        <v>0</v>
      </c>
      <c r="O4526" s="133">
        <v>371</v>
      </c>
      <c r="P4526" s="127" t="s">
        <v>1369</v>
      </c>
    </row>
    <row r="4527" spans="1:16" ht="38.25">
      <c r="A4527" s="127">
        <v>46</v>
      </c>
      <c r="B4527" s="127"/>
      <c r="C4527" s="128" t="s">
        <v>699</v>
      </c>
      <c r="D4527" s="122">
        <v>42975</v>
      </c>
      <c r="E4527" s="123" t="s">
        <v>10416</v>
      </c>
      <c r="F4527" s="123" t="s">
        <v>3</v>
      </c>
      <c r="G4527" s="123">
        <v>1533745</v>
      </c>
      <c r="H4527" s="127"/>
      <c r="I4527" s="131" t="s">
        <v>10417</v>
      </c>
      <c r="J4527" s="127"/>
      <c r="K4527" s="127"/>
      <c r="L4527" s="127"/>
      <c r="M4527" s="127"/>
      <c r="N4527" s="133">
        <v>0</v>
      </c>
      <c r="O4527" s="133">
        <v>371</v>
      </c>
      <c r="P4527" s="127" t="s">
        <v>1369</v>
      </c>
    </row>
    <row r="4528" spans="1:16" ht="38.25">
      <c r="A4528" s="127">
        <v>526</v>
      </c>
      <c r="B4528" s="127"/>
      <c r="C4528" s="128" t="s">
        <v>847</v>
      </c>
      <c r="D4528" s="122">
        <v>42975</v>
      </c>
      <c r="E4528" s="123" t="s">
        <v>10418</v>
      </c>
      <c r="F4528" s="123" t="s">
        <v>3</v>
      </c>
      <c r="G4528" s="123">
        <v>1533819</v>
      </c>
      <c r="H4528" s="127"/>
      <c r="I4528" s="131" t="s">
        <v>10419</v>
      </c>
      <c r="J4528" s="127"/>
      <c r="K4528" s="127"/>
      <c r="L4528" s="127"/>
      <c r="M4528" s="127"/>
      <c r="N4528" s="133">
        <v>0</v>
      </c>
      <c r="O4528" s="133">
        <v>100</v>
      </c>
      <c r="P4528" s="127" t="s">
        <v>1369</v>
      </c>
    </row>
    <row r="4529" spans="1:16" ht="38.25">
      <c r="A4529" s="127">
        <v>526</v>
      </c>
      <c r="B4529" s="127"/>
      <c r="C4529" s="128" t="s">
        <v>847</v>
      </c>
      <c r="D4529" s="122">
        <v>42975</v>
      </c>
      <c r="E4529" s="123" t="s">
        <v>10420</v>
      </c>
      <c r="F4529" s="123" t="s">
        <v>3</v>
      </c>
      <c r="G4529" s="123">
        <v>1533820</v>
      </c>
      <c r="H4529" s="127"/>
      <c r="I4529" s="131" t="s">
        <v>10421</v>
      </c>
      <c r="J4529" s="127"/>
      <c r="K4529" s="127"/>
      <c r="L4529" s="127"/>
      <c r="M4529" s="127"/>
      <c r="N4529" s="133">
        <v>0</v>
      </c>
      <c r="O4529" s="133">
        <v>160</v>
      </c>
      <c r="P4529" s="127" t="s">
        <v>1369</v>
      </c>
    </row>
    <row r="4530" spans="1:16" ht="38.25">
      <c r="A4530" s="127">
        <v>526</v>
      </c>
      <c r="B4530" s="127"/>
      <c r="C4530" s="128" t="s">
        <v>847</v>
      </c>
      <c r="D4530" s="122">
        <v>42975</v>
      </c>
      <c r="E4530" s="123" t="s">
        <v>10422</v>
      </c>
      <c r="F4530" s="123" t="s">
        <v>3</v>
      </c>
      <c r="G4530" s="123">
        <v>1533821</v>
      </c>
      <c r="H4530" s="127"/>
      <c r="I4530" s="131" t="s">
        <v>10423</v>
      </c>
      <c r="J4530" s="127"/>
      <c r="K4530" s="127"/>
      <c r="L4530" s="127"/>
      <c r="M4530" s="127"/>
      <c r="N4530" s="133">
        <v>0</v>
      </c>
      <c r="O4530" s="133">
        <v>155</v>
      </c>
      <c r="P4530" s="127" t="s">
        <v>1369</v>
      </c>
    </row>
    <row r="4531" spans="1:16" ht="38.25">
      <c r="A4531" s="127">
        <v>526</v>
      </c>
      <c r="B4531" s="127"/>
      <c r="C4531" s="128" t="s">
        <v>847</v>
      </c>
      <c r="D4531" s="122">
        <v>42975</v>
      </c>
      <c r="E4531" s="123" t="s">
        <v>10424</v>
      </c>
      <c r="F4531" s="123" t="s">
        <v>3</v>
      </c>
      <c r="G4531" s="123">
        <v>1533822</v>
      </c>
      <c r="H4531" s="127"/>
      <c r="I4531" s="131" t="s">
        <v>10425</v>
      </c>
      <c r="J4531" s="127"/>
      <c r="K4531" s="127"/>
      <c r="L4531" s="127"/>
      <c r="M4531" s="127"/>
      <c r="N4531" s="133">
        <v>0</v>
      </c>
      <c r="O4531" s="133">
        <v>100</v>
      </c>
      <c r="P4531" s="127" t="s">
        <v>1369</v>
      </c>
    </row>
    <row r="4532" spans="1:16" ht="38.25">
      <c r="A4532" s="127">
        <v>526</v>
      </c>
      <c r="B4532" s="127"/>
      <c r="C4532" s="128" t="s">
        <v>847</v>
      </c>
      <c r="D4532" s="122">
        <v>42975</v>
      </c>
      <c r="E4532" s="123" t="s">
        <v>10426</v>
      </c>
      <c r="F4532" s="123" t="s">
        <v>3</v>
      </c>
      <c r="G4532" s="123">
        <v>1533823</v>
      </c>
      <c r="H4532" s="127"/>
      <c r="I4532" s="131" t="s">
        <v>10427</v>
      </c>
      <c r="J4532" s="127"/>
      <c r="K4532" s="127"/>
      <c r="L4532" s="127"/>
      <c r="M4532" s="127"/>
      <c r="N4532" s="133">
        <v>0</v>
      </c>
      <c r="O4532" s="133">
        <v>100</v>
      </c>
      <c r="P4532" s="127" t="s">
        <v>1369</v>
      </c>
    </row>
    <row r="4533" spans="1:16" ht="38.25">
      <c r="A4533" s="127">
        <v>526</v>
      </c>
      <c r="B4533" s="127"/>
      <c r="C4533" s="128" t="s">
        <v>847</v>
      </c>
      <c r="D4533" s="122">
        <v>42975</v>
      </c>
      <c r="E4533" s="123" t="s">
        <v>10428</v>
      </c>
      <c r="F4533" s="123" t="s">
        <v>3</v>
      </c>
      <c r="G4533" s="123">
        <v>1533831</v>
      </c>
      <c r="H4533" s="127"/>
      <c r="I4533" s="131" t="s">
        <v>10429</v>
      </c>
      <c r="J4533" s="127"/>
      <c r="K4533" s="127"/>
      <c r="L4533" s="127"/>
      <c r="M4533" s="127"/>
      <c r="N4533" s="133">
        <v>0</v>
      </c>
      <c r="O4533" s="133">
        <v>155</v>
      </c>
      <c r="P4533" s="127" t="s">
        <v>1369</v>
      </c>
    </row>
    <row r="4534" spans="1:16" ht="38.25">
      <c r="A4534" s="127">
        <v>526</v>
      </c>
      <c r="B4534" s="127"/>
      <c r="C4534" s="128" t="s">
        <v>847</v>
      </c>
      <c r="D4534" s="122">
        <v>42975</v>
      </c>
      <c r="E4534" s="123" t="s">
        <v>10430</v>
      </c>
      <c r="F4534" s="123" t="s">
        <v>3</v>
      </c>
      <c r="G4534" s="123">
        <v>1533832</v>
      </c>
      <c r="H4534" s="127"/>
      <c r="I4534" s="131" t="s">
        <v>10431</v>
      </c>
      <c r="J4534" s="127"/>
      <c r="K4534" s="127"/>
      <c r="L4534" s="127"/>
      <c r="M4534" s="127"/>
      <c r="N4534" s="133">
        <v>0</v>
      </c>
      <c r="O4534" s="133">
        <v>100</v>
      </c>
      <c r="P4534" s="127" t="s">
        <v>1369</v>
      </c>
    </row>
    <row r="4535" spans="1:16" ht="38.25">
      <c r="A4535" s="127">
        <v>526</v>
      </c>
      <c r="B4535" s="127"/>
      <c r="C4535" s="128" t="s">
        <v>847</v>
      </c>
      <c r="D4535" s="122">
        <v>42975</v>
      </c>
      <c r="E4535" s="123" t="s">
        <v>10432</v>
      </c>
      <c r="F4535" s="123" t="s">
        <v>3</v>
      </c>
      <c r="G4535" s="123">
        <v>1533845</v>
      </c>
      <c r="H4535" s="127"/>
      <c r="I4535" s="131" t="s">
        <v>10433</v>
      </c>
      <c r="J4535" s="127"/>
      <c r="K4535" s="127"/>
      <c r="L4535" s="127"/>
      <c r="M4535" s="127"/>
      <c r="N4535" s="133">
        <v>0</v>
      </c>
      <c r="O4535" s="133">
        <v>305</v>
      </c>
      <c r="P4535" s="127" t="s">
        <v>1369</v>
      </c>
    </row>
    <row r="4536" spans="1:16" ht="51">
      <c r="A4536" s="127">
        <v>20</v>
      </c>
      <c r="B4536" s="127"/>
      <c r="C4536" s="128" t="s">
        <v>694</v>
      </c>
      <c r="D4536" s="122">
        <v>42975</v>
      </c>
      <c r="E4536" s="123" t="s">
        <v>10434</v>
      </c>
      <c r="F4536" s="123" t="s">
        <v>3</v>
      </c>
      <c r="G4536" s="123">
        <v>1533867</v>
      </c>
      <c r="H4536" s="127"/>
      <c r="I4536" s="131" t="s">
        <v>10435</v>
      </c>
      <c r="J4536" s="127"/>
      <c r="K4536" s="127"/>
      <c r="L4536" s="127"/>
      <c r="M4536" s="127"/>
      <c r="N4536" s="133">
        <v>0</v>
      </c>
      <c r="O4536" s="133">
        <v>527</v>
      </c>
      <c r="P4536" s="127" t="s">
        <v>1369</v>
      </c>
    </row>
    <row r="4537" spans="1:16" ht="51">
      <c r="A4537" s="127" t="s">
        <v>620</v>
      </c>
      <c r="B4537" s="127"/>
      <c r="C4537" s="128" t="s">
        <v>714</v>
      </c>
      <c r="D4537" s="122">
        <v>42975</v>
      </c>
      <c r="E4537" s="123" t="s">
        <v>10436</v>
      </c>
      <c r="F4537" s="123" t="s">
        <v>3</v>
      </c>
      <c r="G4537" s="123">
        <v>1533868</v>
      </c>
      <c r="H4537" s="127"/>
      <c r="I4537" s="131" t="s">
        <v>10437</v>
      </c>
      <c r="J4537" s="127"/>
      <c r="K4537" s="127"/>
      <c r="L4537" s="127"/>
      <c r="M4537" s="127"/>
      <c r="N4537" s="133">
        <v>0</v>
      </c>
      <c r="O4537" s="133">
        <v>147</v>
      </c>
      <c r="P4537" s="127" t="s">
        <v>1369</v>
      </c>
    </row>
    <row r="4538" spans="1:16" ht="38.25">
      <c r="A4538" s="127">
        <v>290</v>
      </c>
      <c r="B4538" s="127"/>
      <c r="C4538" s="128" t="s">
        <v>794</v>
      </c>
      <c r="D4538" s="122">
        <v>42975</v>
      </c>
      <c r="E4538" s="123" t="s">
        <v>10438</v>
      </c>
      <c r="F4538" s="123" t="s">
        <v>3</v>
      </c>
      <c r="G4538" s="123">
        <v>1533895</v>
      </c>
      <c r="H4538" s="127"/>
      <c r="I4538" s="131" t="s">
        <v>10439</v>
      </c>
      <c r="J4538" s="127"/>
      <c r="K4538" s="127"/>
      <c r="L4538" s="127"/>
      <c r="M4538" s="127"/>
      <c r="N4538" s="133">
        <v>0</v>
      </c>
      <c r="O4538" s="133">
        <v>15</v>
      </c>
      <c r="P4538" s="127" t="s">
        <v>1369</v>
      </c>
    </row>
    <row r="4539" spans="1:16" ht="51">
      <c r="A4539" s="127" t="s">
        <v>620</v>
      </c>
      <c r="B4539" s="127"/>
      <c r="C4539" s="128" t="s">
        <v>714</v>
      </c>
      <c r="D4539" s="122">
        <v>42975</v>
      </c>
      <c r="E4539" s="123" t="s">
        <v>10440</v>
      </c>
      <c r="F4539" s="123" t="s">
        <v>3</v>
      </c>
      <c r="G4539" s="123">
        <v>1533901</v>
      </c>
      <c r="H4539" s="127"/>
      <c r="I4539" s="131" t="s">
        <v>10441</v>
      </c>
      <c r="J4539" s="127"/>
      <c r="K4539" s="127"/>
      <c r="L4539" s="127"/>
      <c r="M4539" s="127"/>
      <c r="N4539" s="133">
        <v>0</v>
      </c>
      <c r="O4539" s="133">
        <v>1636</v>
      </c>
      <c r="P4539" s="127" t="s">
        <v>1369</v>
      </c>
    </row>
    <row r="4540" spans="1:16" ht="51">
      <c r="A4540" s="127">
        <v>292</v>
      </c>
      <c r="B4540" s="127"/>
      <c r="C4540" s="128" t="s">
        <v>152</v>
      </c>
      <c r="D4540" s="122">
        <v>42975</v>
      </c>
      <c r="E4540" s="123" t="s">
        <v>10442</v>
      </c>
      <c r="F4540" s="123" t="s">
        <v>3</v>
      </c>
      <c r="G4540" s="123">
        <v>1533929</v>
      </c>
      <c r="H4540" s="127"/>
      <c r="I4540" s="131" t="s">
        <v>8204</v>
      </c>
      <c r="J4540" s="127"/>
      <c r="K4540" s="127"/>
      <c r="L4540" s="127"/>
      <c r="M4540" s="127"/>
      <c r="N4540" s="133">
        <v>0</v>
      </c>
      <c r="O4540" s="133">
        <v>133</v>
      </c>
      <c r="P4540" s="127" t="s">
        <v>1369</v>
      </c>
    </row>
    <row r="4541" spans="1:16" ht="51">
      <c r="A4541" s="127">
        <v>292</v>
      </c>
      <c r="B4541" s="127"/>
      <c r="C4541" s="128" t="s">
        <v>152</v>
      </c>
      <c r="D4541" s="122">
        <v>42975</v>
      </c>
      <c r="E4541" s="123" t="s">
        <v>10443</v>
      </c>
      <c r="F4541" s="123" t="s">
        <v>3</v>
      </c>
      <c r="G4541" s="123">
        <v>1533930</v>
      </c>
      <c r="H4541" s="127"/>
      <c r="I4541" s="131" t="s">
        <v>8204</v>
      </c>
      <c r="J4541" s="127"/>
      <c r="K4541" s="127"/>
      <c r="L4541" s="127"/>
      <c r="M4541" s="127"/>
      <c r="N4541" s="133">
        <v>0</v>
      </c>
      <c r="O4541" s="133">
        <v>104</v>
      </c>
      <c r="P4541" s="127" t="s">
        <v>1369</v>
      </c>
    </row>
    <row r="4542" spans="1:16" ht="51">
      <c r="A4542" s="127">
        <v>292</v>
      </c>
      <c r="B4542" s="127"/>
      <c r="C4542" s="128" t="s">
        <v>152</v>
      </c>
      <c r="D4542" s="122">
        <v>42975</v>
      </c>
      <c r="E4542" s="123" t="s">
        <v>10444</v>
      </c>
      <c r="F4542" s="123" t="s">
        <v>3</v>
      </c>
      <c r="G4542" s="123">
        <v>1533933</v>
      </c>
      <c r="H4542" s="127"/>
      <c r="I4542" s="131" t="s">
        <v>8204</v>
      </c>
      <c r="J4542" s="127"/>
      <c r="K4542" s="127"/>
      <c r="L4542" s="127"/>
      <c r="M4542" s="127"/>
      <c r="N4542" s="133">
        <v>0</v>
      </c>
      <c r="O4542" s="133">
        <v>90</v>
      </c>
      <c r="P4542" s="127" t="s">
        <v>1369</v>
      </c>
    </row>
    <row r="4543" spans="1:16" ht="51">
      <c r="A4543" s="127">
        <v>574</v>
      </c>
      <c r="B4543" s="127"/>
      <c r="C4543" s="128" t="s">
        <v>851</v>
      </c>
      <c r="D4543" s="122">
        <v>42976</v>
      </c>
      <c r="E4543" s="123" t="s">
        <v>10445</v>
      </c>
      <c r="F4543" s="123" t="s">
        <v>3</v>
      </c>
      <c r="G4543" s="123">
        <v>1534057</v>
      </c>
      <c r="H4543" s="127"/>
      <c r="I4543" s="131" t="s">
        <v>10446</v>
      </c>
      <c r="J4543" s="127"/>
      <c r="K4543" s="127"/>
      <c r="L4543" s="127"/>
      <c r="M4543" s="127"/>
      <c r="N4543" s="133">
        <v>0</v>
      </c>
      <c r="O4543" s="133">
        <v>94</v>
      </c>
      <c r="P4543" s="127" t="s">
        <v>14401</v>
      </c>
    </row>
    <row r="4544" spans="1:16" ht="38.25">
      <c r="A4544" s="127">
        <v>346</v>
      </c>
      <c r="B4544" s="127"/>
      <c r="C4544" s="128" t="s">
        <v>821</v>
      </c>
      <c r="D4544" s="122">
        <v>42976</v>
      </c>
      <c r="E4544" s="123" t="s">
        <v>10447</v>
      </c>
      <c r="F4544" s="123" t="s">
        <v>3</v>
      </c>
      <c r="G4544" s="123">
        <v>1534070</v>
      </c>
      <c r="H4544" s="127"/>
      <c r="I4544" s="131" t="s">
        <v>10448</v>
      </c>
      <c r="J4544" s="127"/>
      <c r="K4544" s="127"/>
      <c r="L4544" s="127"/>
      <c r="M4544" s="127"/>
      <c r="N4544" s="133">
        <v>0</v>
      </c>
      <c r="O4544" s="133">
        <v>19576.98</v>
      </c>
      <c r="P4544" s="127" t="s">
        <v>1369</v>
      </c>
    </row>
    <row r="4545" spans="1:16" ht="38.25">
      <c r="A4545" s="127">
        <v>291</v>
      </c>
      <c r="B4545" s="127"/>
      <c r="C4545" s="128" t="s">
        <v>795</v>
      </c>
      <c r="D4545" s="122">
        <v>42976</v>
      </c>
      <c r="E4545" s="123" t="s">
        <v>10449</v>
      </c>
      <c r="F4545" s="123" t="s">
        <v>3</v>
      </c>
      <c r="G4545" s="123">
        <v>1534075</v>
      </c>
      <c r="H4545" s="127"/>
      <c r="I4545" s="131" t="s">
        <v>10450</v>
      </c>
      <c r="J4545" s="127"/>
      <c r="K4545" s="127"/>
      <c r="L4545" s="127"/>
      <c r="M4545" s="127"/>
      <c r="N4545" s="133">
        <v>0</v>
      </c>
      <c r="O4545" s="133">
        <v>9425</v>
      </c>
      <c r="P4545" s="127" t="s">
        <v>1369</v>
      </c>
    </row>
    <row r="4546" spans="1:16" ht="89.25">
      <c r="A4546" s="127">
        <v>587</v>
      </c>
      <c r="B4546" s="127"/>
      <c r="C4546" s="128" t="s">
        <v>859</v>
      </c>
      <c r="D4546" s="122">
        <v>42976</v>
      </c>
      <c r="E4546" s="123" t="s">
        <v>10451</v>
      </c>
      <c r="F4546" s="123" t="s">
        <v>3</v>
      </c>
      <c r="G4546" s="123">
        <v>1534087</v>
      </c>
      <c r="H4546" s="127"/>
      <c r="I4546" s="131" t="s">
        <v>10452</v>
      </c>
      <c r="J4546" s="127"/>
      <c r="K4546" s="127"/>
      <c r="L4546" s="127"/>
      <c r="M4546" s="127"/>
      <c r="N4546" s="133">
        <v>0</v>
      </c>
      <c r="O4546" s="133">
        <v>57.32</v>
      </c>
      <c r="P4546" s="127" t="s">
        <v>1369</v>
      </c>
    </row>
    <row r="4547" spans="1:16" ht="89.25">
      <c r="A4547" s="127">
        <v>587</v>
      </c>
      <c r="B4547" s="127"/>
      <c r="C4547" s="128" t="s">
        <v>859</v>
      </c>
      <c r="D4547" s="122">
        <v>42976</v>
      </c>
      <c r="E4547" s="123" t="s">
        <v>10453</v>
      </c>
      <c r="F4547" s="123" t="s">
        <v>3</v>
      </c>
      <c r="G4547" s="123">
        <v>1534089</v>
      </c>
      <c r="H4547" s="127"/>
      <c r="I4547" s="131" t="s">
        <v>10454</v>
      </c>
      <c r="J4547" s="127"/>
      <c r="K4547" s="127"/>
      <c r="L4547" s="127"/>
      <c r="M4547" s="127"/>
      <c r="N4547" s="133">
        <v>0</v>
      </c>
      <c r="O4547" s="133">
        <v>161.6</v>
      </c>
      <c r="P4547" s="127" t="s">
        <v>1369</v>
      </c>
    </row>
    <row r="4548" spans="1:16" ht="89.25">
      <c r="A4548" s="127">
        <v>587</v>
      </c>
      <c r="B4548" s="127"/>
      <c r="C4548" s="128" t="s">
        <v>859</v>
      </c>
      <c r="D4548" s="122">
        <v>42976</v>
      </c>
      <c r="E4548" s="123" t="s">
        <v>10455</v>
      </c>
      <c r="F4548" s="123" t="s">
        <v>3</v>
      </c>
      <c r="G4548" s="123">
        <v>1534090</v>
      </c>
      <c r="H4548" s="127"/>
      <c r="I4548" s="131" t="s">
        <v>10456</v>
      </c>
      <c r="J4548" s="127"/>
      <c r="K4548" s="127"/>
      <c r="L4548" s="127"/>
      <c r="M4548" s="127"/>
      <c r="N4548" s="133">
        <v>0</v>
      </c>
      <c r="O4548" s="133">
        <v>4171.91</v>
      </c>
      <c r="P4548" s="127" t="s">
        <v>1369</v>
      </c>
    </row>
    <row r="4549" spans="1:16" ht="89.25">
      <c r="A4549" s="127">
        <v>587</v>
      </c>
      <c r="B4549" s="127"/>
      <c r="C4549" s="128" t="s">
        <v>859</v>
      </c>
      <c r="D4549" s="122">
        <v>42976</v>
      </c>
      <c r="E4549" s="123" t="s">
        <v>10457</v>
      </c>
      <c r="F4549" s="123" t="s">
        <v>3</v>
      </c>
      <c r="G4549" s="123">
        <v>1534092</v>
      </c>
      <c r="H4549" s="127"/>
      <c r="I4549" s="131" t="s">
        <v>10458</v>
      </c>
      <c r="J4549" s="127"/>
      <c r="K4549" s="127"/>
      <c r="L4549" s="127"/>
      <c r="M4549" s="127"/>
      <c r="N4549" s="133">
        <v>0</v>
      </c>
      <c r="O4549" s="133">
        <v>5201.37</v>
      </c>
      <c r="P4549" s="127" t="s">
        <v>1369</v>
      </c>
    </row>
    <row r="4550" spans="1:16" ht="89.25">
      <c r="A4550" s="127">
        <v>587</v>
      </c>
      <c r="B4550" s="127"/>
      <c r="C4550" s="128" t="s">
        <v>859</v>
      </c>
      <c r="D4550" s="122">
        <v>42976</v>
      </c>
      <c r="E4550" s="123" t="s">
        <v>10459</v>
      </c>
      <c r="F4550" s="123" t="s">
        <v>3</v>
      </c>
      <c r="G4550" s="123">
        <v>1534095</v>
      </c>
      <c r="H4550" s="127"/>
      <c r="I4550" s="131" t="s">
        <v>10460</v>
      </c>
      <c r="J4550" s="127"/>
      <c r="K4550" s="127"/>
      <c r="L4550" s="127"/>
      <c r="M4550" s="127"/>
      <c r="N4550" s="133">
        <v>0</v>
      </c>
      <c r="O4550" s="133">
        <v>410.42</v>
      </c>
      <c r="P4550" s="127" t="s">
        <v>1369</v>
      </c>
    </row>
    <row r="4551" spans="1:16" ht="89.25">
      <c r="A4551" s="127">
        <v>587</v>
      </c>
      <c r="B4551" s="127"/>
      <c r="C4551" s="128" t="s">
        <v>859</v>
      </c>
      <c r="D4551" s="122">
        <v>42976</v>
      </c>
      <c r="E4551" s="123" t="s">
        <v>10461</v>
      </c>
      <c r="F4551" s="123" t="s">
        <v>3</v>
      </c>
      <c r="G4551" s="123">
        <v>1534097</v>
      </c>
      <c r="H4551" s="127"/>
      <c r="I4551" s="131" t="s">
        <v>10462</v>
      </c>
      <c r="J4551" s="127"/>
      <c r="K4551" s="127"/>
      <c r="L4551" s="127"/>
      <c r="M4551" s="127"/>
      <c r="N4551" s="133">
        <v>0</v>
      </c>
      <c r="O4551" s="133">
        <v>9063.5</v>
      </c>
      <c r="P4551" s="127" t="s">
        <v>1369</v>
      </c>
    </row>
    <row r="4552" spans="1:16" ht="89.25">
      <c r="A4552" s="127">
        <v>587</v>
      </c>
      <c r="B4552" s="127"/>
      <c r="C4552" s="128" t="s">
        <v>859</v>
      </c>
      <c r="D4552" s="122">
        <v>42976</v>
      </c>
      <c r="E4552" s="123" t="s">
        <v>10463</v>
      </c>
      <c r="F4552" s="123" t="s">
        <v>3</v>
      </c>
      <c r="G4552" s="123">
        <v>1534099</v>
      </c>
      <c r="H4552" s="127"/>
      <c r="I4552" s="131" t="s">
        <v>10464</v>
      </c>
      <c r="J4552" s="127"/>
      <c r="K4552" s="127"/>
      <c r="L4552" s="127"/>
      <c r="M4552" s="127"/>
      <c r="N4552" s="133">
        <v>0</v>
      </c>
      <c r="O4552" s="133">
        <v>38.49</v>
      </c>
      <c r="P4552" s="127" t="s">
        <v>1369</v>
      </c>
    </row>
    <row r="4553" spans="1:16" ht="89.25">
      <c r="A4553" s="127">
        <v>587</v>
      </c>
      <c r="B4553" s="127"/>
      <c r="C4553" s="128" t="s">
        <v>859</v>
      </c>
      <c r="D4553" s="122">
        <v>42976</v>
      </c>
      <c r="E4553" s="123" t="s">
        <v>10465</v>
      </c>
      <c r="F4553" s="123" t="s">
        <v>3</v>
      </c>
      <c r="G4553" s="123">
        <v>1534101</v>
      </c>
      <c r="H4553" s="127"/>
      <c r="I4553" s="131" t="s">
        <v>10466</v>
      </c>
      <c r="J4553" s="127"/>
      <c r="K4553" s="127"/>
      <c r="L4553" s="127"/>
      <c r="M4553" s="127"/>
      <c r="N4553" s="133">
        <v>0</v>
      </c>
      <c r="O4553" s="133">
        <v>107.88</v>
      </c>
      <c r="P4553" s="127" t="s">
        <v>1369</v>
      </c>
    </row>
    <row r="4554" spans="1:16" ht="89.25">
      <c r="A4554" s="127">
        <v>587</v>
      </c>
      <c r="B4554" s="127"/>
      <c r="C4554" s="128" t="s">
        <v>859</v>
      </c>
      <c r="D4554" s="122">
        <v>42976</v>
      </c>
      <c r="E4554" s="123" t="s">
        <v>10467</v>
      </c>
      <c r="F4554" s="123" t="s">
        <v>3</v>
      </c>
      <c r="G4554" s="123">
        <v>1534104</v>
      </c>
      <c r="H4554" s="127"/>
      <c r="I4554" s="131" t="s">
        <v>10468</v>
      </c>
      <c r="J4554" s="127"/>
      <c r="K4554" s="127"/>
      <c r="L4554" s="127"/>
      <c r="M4554" s="127"/>
      <c r="N4554" s="133">
        <v>0</v>
      </c>
      <c r="O4554" s="133">
        <v>26.82</v>
      </c>
      <c r="P4554" s="127" t="s">
        <v>1369</v>
      </c>
    </row>
    <row r="4555" spans="1:16" ht="89.25">
      <c r="A4555" s="127">
        <v>587</v>
      </c>
      <c r="B4555" s="127"/>
      <c r="C4555" s="128" t="s">
        <v>859</v>
      </c>
      <c r="D4555" s="122">
        <v>42976</v>
      </c>
      <c r="E4555" s="123" t="s">
        <v>10469</v>
      </c>
      <c r="F4555" s="123" t="s">
        <v>3</v>
      </c>
      <c r="G4555" s="123">
        <v>1534107</v>
      </c>
      <c r="H4555" s="127"/>
      <c r="I4555" s="131" t="s">
        <v>10470</v>
      </c>
      <c r="J4555" s="127"/>
      <c r="K4555" s="127"/>
      <c r="L4555" s="127"/>
      <c r="M4555" s="127"/>
      <c r="N4555" s="133">
        <v>0</v>
      </c>
      <c r="O4555" s="133">
        <v>4630.99</v>
      </c>
      <c r="P4555" s="127" t="s">
        <v>1369</v>
      </c>
    </row>
    <row r="4556" spans="1:16" ht="89.25">
      <c r="A4556" s="127">
        <v>587</v>
      </c>
      <c r="B4556" s="127"/>
      <c r="C4556" s="128" t="s">
        <v>859</v>
      </c>
      <c r="D4556" s="122">
        <v>42976</v>
      </c>
      <c r="E4556" s="123" t="s">
        <v>10471</v>
      </c>
      <c r="F4556" s="123" t="s">
        <v>3</v>
      </c>
      <c r="G4556" s="123">
        <v>1534109</v>
      </c>
      <c r="H4556" s="127"/>
      <c r="I4556" s="131" t="s">
        <v>10472</v>
      </c>
      <c r="J4556" s="127"/>
      <c r="K4556" s="127"/>
      <c r="L4556" s="127"/>
      <c r="M4556" s="127"/>
      <c r="N4556" s="133">
        <v>0</v>
      </c>
      <c r="O4556" s="133">
        <v>677</v>
      </c>
      <c r="P4556" s="127" t="s">
        <v>1369</v>
      </c>
    </row>
    <row r="4557" spans="1:16" ht="89.25">
      <c r="A4557" s="127">
        <v>587</v>
      </c>
      <c r="B4557" s="127"/>
      <c r="C4557" s="128" t="s">
        <v>859</v>
      </c>
      <c r="D4557" s="122">
        <v>42976</v>
      </c>
      <c r="E4557" s="123" t="s">
        <v>10473</v>
      </c>
      <c r="F4557" s="123" t="s">
        <v>3</v>
      </c>
      <c r="G4557" s="123">
        <v>1534114</v>
      </c>
      <c r="H4557" s="127"/>
      <c r="I4557" s="131" t="s">
        <v>10474</v>
      </c>
      <c r="J4557" s="127"/>
      <c r="K4557" s="127"/>
      <c r="L4557" s="127"/>
      <c r="M4557" s="127"/>
      <c r="N4557" s="133">
        <v>0</v>
      </c>
      <c r="O4557" s="133">
        <v>640</v>
      </c>
      <c r="P4557" s="127" t="s">
        <v>1369</v>
      </c>
    </row>
    <row r="4558" spans="1:16" ht="89.25">
      <c r="A4558" s="127">
        <v>587</v>
      </c>
      <c r="B4558" s="127"/>
      <c r="C4558" s="128" t="s">
        <v>859</v>
      </c>
      <c r="D4558" s="122">
        <v>42976</v>
      </c>
      <c r="E4558" s="123" t="s">
        <v>10475</v>
      </c>
      <c r="F4558" s="123" t="s">
        <v>3</v>
      </c>
      <c r="G4558" s="123">
        <v>1534115</v>
      </c>
      <c r="H4558" s="127"/>
      <c r="I4558" s="131" t="s">
        <v>10476</v>
      </c>
      <c r="J4558" s="127"/>
      <c r="K4558" s="127"/>
      <c r="L4558" s="127"/>
      <c r="M4558" s="127"/>
      <c r="N4558" s="133">
        <v>0</v>
      </c>
      <c r="O4558" s="133">
        <v>370.49</v>
      </c>
      <c r="P4558" s="127" t="s">
        <v>1369</v>
      </c>
    </row>
    <row r="4559" spans="1:16" ht="89.25">
      <c r="A4559" s="127">
        <v>587</v>
      </c>
      <c r="B4559" s="127"/>
      <c r="C4559" s="128" t="s">
        <v>859</v>
      </c>
      <c r="D4559" s="122">
        <v>42976</v>
      </c>
      <c r="E4559" s="123" t="s">
        <v>10477</v>
      </c>
      <c r="F4559" s="123" t="s">
        <v>3</v>
      </c>
      <c r="G4559" s="123">
        <v>1534117</v>
      </c>
      <c r="H4559" s="127"/>
      <c r="I4559" s="131" t="s">
        <v>10478</v>
      </c>
      <c r="J4559" s="127"/>
      <c r="K4559" s="127"/>
      <c r="L4559" s="127"/>
      <c r="M4559" s="127"/>
      <c r="N4559" s="133">
        <v>0</v>
      </c>
      <c r="O4559" s="133">
        <v>394.34000000000003</v>
      </c>
      <c r="P4559" s="127" t="s">
        <v>1369</v>
      </c>
    </row>
    <row r="4560" spans="1:16" ht="89.25">
      <c r="A4560" s="127">
        <v>587</v>
      </c>
      <c r="B4560" s="127"/>
      <c r="C4560" s="128" t="s">
        <v>859</v>
      </c>
      <c r="D4560" s="122">
        <v>42976</v>
      </c>
      <c r="E4560" s="123" t="s">
        <v>10479</v>
      </c>
      <c r="F4560" s="123" t="s">
        <v>3</v>
      </c>
      <c r="G4560" s="123">
        <v>1534120</v>
      </c>
      <c r="H4560" s="127"/>
      <c r="I4560" s="131" t="s">
        <v>10480</v>
      </c>
      <c r="J4560" s="127"/>
      <c r="K4560" s="127"/>
      <c r="L4560" s="127"/>
      <c r="M4560" s="127"/>
      <c r="N4560" s="133">
        <v>0</v>
      </c>
      <c r="O4560" s="133">
        <v>2100</v>
      </c>
      <c r="P4560" s="127" t="s">
        <v>1369</v>
      </c>
    </row>
    <row r="4561" spans="1:16" ht="89.25">
      <c r="A4561" s="127">
        <v>587</v>
      </c>
      <c r="B4561" s="127"/>
      <c r="C4561" s="128" t="s">
        <v>859</v>
      </c>
      <c r="D4561" s="122">
        <v>42976</v>
      </c>
      <c r="E4561" s="123" t="s">
        <v>10481</v>
      </c>
      <c r="F4561" s="123" t="s">
        <v>3</v>
      </c>
      <c r="G4561" s="123">
        <v>1534121</v>
      </c>
      <c r="H4561" s="127"/>
      <c r="I4561" s="131" t="s">
        <v>10482</v>
      </c>
      <c r="J4561" s="127"/>
      <c r="K4561" s="127"/>
      <c r="L4561" s="127"/>
      <c r="M4561" s="127"/>
      <c r="N4561" s="133">
        <v>0</v>
      </c>
      <c r="O4561" s="133">
        <v>3983.57</v>
      </c>
      <c r="P4561" s="127" t="s">
        <v>1369</v>
      </c>
    </row>
    <row r="4562" spans="1:16" ht="89.25">
      <c r="A4562" s="127">
        <v>587</v>
      </c>
      <c r="B4562" s="127"/>
      <c r="C4562" s="128" t="s">
        <v>859</v>
      </c>
      <c r="D4562" s="122">
        <v>42976</v>
      </c>
      <c r="E4562" s="123" t="s">
        <v>10483</v>
      </c>
      <c r="F4562" s="123" t="s">
        <v>3</v>
      </c>
      <c r="G4562" s="123">
        <v>1534124</v>
      </c>
      <c r="H4562" s="127"/>
      <c r="I4562" s="131" t="s">
        <v>10484</v>
      </c>
      <c r="J4562" s="127"/>
      <c r="K4562" s="127"/>
      <c r="L4562" s="127"/>
      <c r="M4562" s="127"/>
      <c r="N4562" s="133">
        <v>0</v>
      </c>
      <c r="O4562" s="133">
        <v>548.73</v>
      </c>
      <c r="P4562" s="127" t="s">
        <v>1369</v>
      </c>
    </row>
    <row r="4563" spans="1:16" ht="89.25">
      <c r="A4563" s="127">
        <v>587</v>
      </c>
      <c r="B4563" s="127"/>
      <c r="C4563" s="128" t="s">
        <v>859</v>
      </c>
      <c r="D4563" s="122">
        <v>42976</v>
      </c>
      <c r="E4563" s="123" t="s">
        <v>10485</v>
      </c>
      <c r="F4563" s="123" t="s">
        <v>3</v>
      </c>
      <c r="G4563" s="123">
        <v>1534125</v>
      </c>
      <c r="H4563" s="127"/>
      <c r="I4563" s="131" t="s">
        <v>10486</v>
      </c>
      <c r="J4563" s="127"/>
      <c r="K4563" s="127"/>
      <c r="L4563" s="127"/>
      <c r="M4563" s="127"/>
      <c r="N4563" s="133">
        <v>0</v>
      </c>
      <c r="O4563" s="133">
        <v>2689.78</v>
      </c>
      <c r="P4563" s="127" t="s">
        <v>1369</v>
      </c>
    </row>
    <row r="4564" spans="1:16" ht="51">
      <c r="A4564" s="127">
        <v>340</v>
      </c>
      <c r="B4564" s="127"/>
      <c r="C4564" s="128" t="s">
        <v>815</v>
      </c>
      <c r="D4564" s="122">
        <v>42976</v>
      </c>
      <c r="E4564" s="123" t="s">
        <v>10487</v>
      </c>
      <c r="F4564" s="123" t="s">
        <v>3</v>
      </c>
      <c r="G4564" s="123">
        <v>1534126</v>
      </c>
      <c r="H4564" s="127"/>
      <c r="I4564" s="131" t="s">
        <v>10488</v>
      </c>
      <c r="J4564" s="127"/>
      <c r="K4564" s="127"/>
      <c r="L4564" s="127"/>
      <c r="M4564" s="127"/>
      <c r="N4564" s="133">
        <v>0</v>
      </c>
      <c r="O4564" s="133">
        <v>270.72000000000003</v>
      </c>
      <c r="P4564" s="127" t="s">
        <v>1369</v>
      </c>
    </row>
    <row r="4565" spans="1:16" ht="51">
      <c r="A4565" s="127" t="s">
        <v>620</v>
      </c>
      <c r="B4565" s="127"/>
      <c r="C4565" s="128" t="s">
        <v>714</v>
      </c>
      <c r="D4565" s="122">
        <v>42976</v>
      </c>
      <c r="E4565" s="123" t="s">
        <v>10489</v>
      </c>
      <c r="F4565" s="123" t="s">
        <v>3</v>
      </c>
      <c r="G4565" s="123">
        <v>1534182</v>
      </c>
      <c r="H4565" s="127"/>
      <c r="I4565" s="131" t="s">
        <v>10490</v>
      </c>
      <c r="J4565" s="127"/>
      <c r="K4565" s="127"/>
      <c r="L4565" s="127"/>
      <c r="M4565" s="127"/>
      <c r="N4565" s="133">
        <v>0</v>
      </c>
      <c r="O4565" s="133">
        <v>3743.26</v>
      </c>
      <c r="P4565" s="127" t="s">
        <v>1369</v>
      </c>
    </row>
    <row r="4566" spans="1:16" ht="51">
      <c r="A4566" s="127" t="s">
        <v>620</v>
      </c>
      <c r="B4566" s="127"/>
      <c r="C4566" s="128" t="s">
        <v>714</v>
      </c>
      <c r="D4566" s="122">
        <v>42976</v>
      </c>
      <c r="E4566" s="123" t="s">
        <v>10491</v>
      </c>
      <c r="F4566" s="123" t="s">
        <v>3</v>
      </c>
      <c r="G4566" s="123">
        <v>1534184</v>
      </c>
      <c r="H4566" s="127"/>
      <c r="I4566" s="131" t="s">
        <v>10492</v>
      </c>
      <c r="J4566" s="127"/>
      <c r="K4566" s="127"/>
      <c r="L4566" s="127"/>
      <c r="M4566" s="127"/>
      <c r="N4566" s="133">
        <v>0</v>
      </c>
      <c r="O4566" s="133">
        <v>2262.17</v>
      </c>
      <c r="P4566" s="127" t="s">
        <v>1369</v>
      </c>
    </row>
    <row r="4567" spans="1:16" ht="51">
      <c r="A4567" s="127">
        <v>680</v>
      </c>
      <c r="B4567" s="127"/>
      <c r="C4567" s="128" t="s">
        <v>867</v>
      </c>
      <c r="D4567" s="122">
        <v>42976</v>
      </c>
      <c r="E4567" s="123" t="s">
        <v>10493</v>
      </c>
      <c r="F4567" s="123" t="s">
        <v>3</v>
      </c>
      <c r="G4567" s="123">
        <v>1534229</v>
      </c>
      <c r="H4567" s="127"/>
      <c r="I4567" s="131" t="s">
        <v>10494</v>
      </c>
      <c r="J4567" s="127"/>
      <c r="K4567" s="127"/>
      <c r="L4567" s="127"/>
      <c r="M4567" s="127"/>
      <c r="N4567" s="133">
        <v>0</v>
      </c>
      <c r="O4567" s="133">
        <v>5798.9800000000005</v>
      </c>
      <c r="P4567" s="127" t="s">
        <v>1369</v>
      </c>
    </row>
    <row r="4568" spans="1:16" ht="51">
      <c r="A4568" s="127" t="s">
        <v>620</v>
      </c>
      <c r="B4568" s="127"/>
      <c r="C4568" s="128" t="s">
        <v>714</v>
      </c>
      <c r="D4568" s="122">
        <v>42976</v>
      </c>
      <c r="E4568" s="123" t="s">
        <v>10495</v>
      </c>
      <c r="F4568" s="123" t="s">
        <v>3</v>
      </c>
      <c r="G4568" s="123">
        <v>1534241</v>
      </c>
      <c r="H4568" s="127"/>
      <c r="I4568" s="131" t="s">
        <v>10496</v>
      </c>
      <c r="J4568" s="127"/>
      <c r="K4568" s="127"/>
      <c r="L4568" s="127"/>
      <c r="M4568" s="127"/>
      <c r="N4568" s="133">
        <v>0</v>
      </c>
      <c r="O4568" s="133">
        <v>9209.7000000000007</v>
      </c>
      <c r="P4568" s="127" t="s">
        <v>1369</v>
      </c>
    </row>
    <row r="4569" spans="1:16" ht="51">
      <c r="A4569" s="127" t="s">
        <v>620</v>
      </c>
      <c r="B4569" s="127"/>
      <c r="C4569" s="128" t="s">
        <v>714</v>
      </c>
      <c r="D4569" s="122">
        <v>42976</v>
      </c>
      <c r="E4569" s="123" t="s">
        <v>10497</v>
      </c>
      <c r="F4569" s="123" t="s">
        <v>3</v>
      </c>
      <c r="G4569" s="123">
        <v>1534248</v>
      </c>
      <c r="H4569" s="127"/>
      <c r="I4569" s="131" t="s">
        <v>10498</v>
      </c>
      <c r="J4569" s="127"/>
      <c r="K4569" s="127"/>
      <c r="L4569" s="127"/>
      <c r="M4569" s="127"/>
      <c r="N4569" s="133">
        <v>0</v>
      </c>
      <c r="O4569" s="133">
        <v>7673.1900000000005</v>
      </c>
      <c r="P4569" s="127" t="s">
        <v>1369</v>
      </c>
    </row>
    <row r="4570" spans="1:16" ht="63.75">
      <c r="A4570" s="127">
        <v>290</v>
      </c>
      <c r="B4570" s="127"/>
      <c r="C4570" s="128" t="s">
        <v>794</v>
      </c>
      <c r="D4570" s="122">
        <v>42976</v>
      </c>
      <c r="E4570" s="123" t="s">
        <v>10499</v>
      </c>
      <c r="F4570" s="123" t="s">
        <v>3</v>
      </c>
      <c r="G4570" s="123">
        <v>1534263</v>
      </c>
      <c r="H4570" s="127"/>
      <c r="I4570" s="131" t="s">
        <v>10500</v>
      </c>
      <c r="J4570" s="127"/>
      <c r="K4570" s="127"/>
      <c r="L4570" s="127"/>
      <c r="M4570" s="127"/>
      <c r="N4570" s="133">
        <v>0</v>
      </c>
      <c r="O4570" s="133">
        <v>2380.85</v>
      </c>
      <c r="P4570" s="127" t="s">
        <v>1369</v>
      </c>
    </row>
    <row r="4571" spans="1:16" ht="51">
      <c r="A4571" s="127">
        <v>290</v>
      </c>
      <c r="B4571" s="127"/>
      <c r="C4571" s="128" t="s">
        <v>794</v>
      </c>
      <c r="D4571" s="122">
        <v>42976</v>
      </c>
      <c r="E4571" s="123" t="s">
        <v>10501</v>
      </c>
      <c r="F4571" s="123" t="s">
        <v>3</v>
      </c>
      <c r="G4571" s="123">
        <v>1534265</v>
      </c>
      <c r="H4571" s="127"/>
      <c r="I4571" s="131" t="s">
        <v>10502</v>
      </c>
      <c r="J4571" s="127"/>
      <c r="K4571" s="127"/>
      <c r="L4571" s="127"/>
      <c r="M4571" s="127"/>
      <c r="N4571" s="133">
        <v>0</v>
      </c>
      <c r="O4571" s="133">
        <v>112007.94</v>
      </c>
      <c r="P4571" s="127" t="s">
        <v>1369</v>
      </c>
    </row>
    <row r="4572" spans="1:16" ht="51">
      <c r="A4572" s="127">
        <v>290</v>
      </c>
      <c r="B4572" s="127"/>
      <c r="C4572" s="128" t="s">
        <v>794</v>
      </c>
      <c r="D4572" s="122">
        <v>42976</v>
      </c>
      <c r="E4572" s="123" t="s">
        <v>10503</v>
      </c>
      <c r="F4572" s="123" t="s">
        <v>3</v>
      </c>
      <c r="G4572" s="123">
        <v>1534267</v>
      </c>
      <c r="H4572" s="127"/>
      <c r="I4572" s="131" t="s">
        <v>10504</v>
      </c>
      <c r="J4572" s="127"/>
      <c r="K4572" s="127"/>
      <c r="L4572" s="127"/>
      <c r="M4572" s="127"/>
      <c r="N4572" s="133">
        <v>0</v>
      </c>
      <c r="O4572" s="133">
        <v>44058.53</v>
      </c>
      <c r="P4572" s="127" t="s">
        <v>1369</v>
      </c>
    </row>
    <row r="4573" spans="1:16" ht="51">
      <c r="A4573" s="127">
        <v>290</v>
      </c>
      <c r="B4573" s="127"/>
      <c r="C4573" s="128" t="s">
        <v>794</v>
      </c>
      <c r="D4573" s="122">
        <v>42976</v>
      </c>
      <c r="E4573" s="123" t="s">
        <v>10505</v>
      </c>
      <c r="F4573" s="123" t="s">
        <v>3</v>
      </c>
      <c r="G4573" s="123">
        <v>1534269</v>
      </c>
      <c r="H4573" s="127"/>
      <c r="I4573" s="131" t="s">
        <v>10506</v>
      </c>
      <c r="J4573" s="127"/>
      <c r="K4573" s="127"/>
      <c r="L4573" s="127"/>
      <c r="M4573" s="127"/>
      <c r="N4573" s="133">
        <v>0</v>
      </c>
      <c r="O4573" s="133">
        <v>24408.639999999999</v>
      </c>
      <c r="P4573" s="127" t="s">
        <v>1369</v>
      </c>
    </row>
    <row r="4574" spans="1:16" ht="63.75">
      <c r="A4574" s="127">
        <v>290</v>
      </c>
      <c r="B4574" s="127"/>
      <c r="C4574" s="128" t="s">
        <v>794</v>
      </c>
      <c r="D4574" s="122">
        <v>42976</v>
      </c>
      <c r="E4574" s="123" t="s">
        <v>10507</v>
      </c>
      <c r="F4574" s="123" t="s">
        <v>3</v>
      </c>
      <c r="G4574" s="123">
        <v>1534270</v>
      </c>
      <c r="H4574" s="127"/>
      <c r="I4574" s="131" t="s">
        <v>10508</v>
      </c>
      <c r="J4574" s="127"/>
      <c r="K4574" s="127"/>
      <c r="L4574" s="127"/>
      <c r="M4574" s="127"/>
      <c r="N4574" s="133">
        <v>0</v>
      </c>
      <c r="O4574" s="133">
        <v>23044.639999999999</v>
      </c>
      <c r="P4574" s="127" t="s">
        <v>1369</v>
      </c>
    </row>
    <row r="4575" spans="1:16" ht="63.75">
      <c r="A4575" s="127">
        <v>290</v>
      </c>
      <c r="B4575" s="127"/>
      <c r="C4575" s="128" t="s">
        <v>794</v>
      </c>
      <c r="D4575" s="122">
        <v>42976</v>
      </c>
      <c r="E4575" s="123" t="s">
        <v>10509</v>
      </c>
      <c r="F4575" s="123" t="s">
        <v>3</v>
      </c>
      <c r="G4575" s="123">
        <v>1534273</v>
      </c>
      <c r="H4575" s="127"/>
      <c r="I4575" s="131" t="s">
        <v>10510</v>
      </c>
      <c r="J4575" s="127"/>
      <c r="K4575" s="127"/>
      <c r="L4575" s="127"/>
      <c r="M4575" s="127"/>
      <c r="N4575" s="133">
        <v>0</v>
      </c>
      <c r="O4575" s="133">
        <v>7600.12</v>
      </c>
      <c r="P4575" s="127" t="s">
        <v>1369</v>
      </c>
    </row>
    <row r="4576" spans="1:16" ht="38.25">
      <c r="A4576" s="127">
        <v>526</v>
      </c>
      <c r="B4576" s="127"/>
      <c r="C4576" s="128" t="s">
        <v>847</v>
      </c>
      <c r="D4576" s="122">
        <v>42976</v>
      </c>
      <c r="E4576" s="123" t="s">
        <v>10511</v>
      </c>
      <c r="F4576" s="123" t="s">
        <v>3</v>
      </c>
      <c r="G4576" s="123">
        <v>1534074</v>
      </c>
      <c r="H4576" s="127"/>
      <c r="I4576" s="131" t="s">
        <v>10512</v>
      </c>
      <c r="J4576" s="127"/>
      <c r="K4576" s="127"/>
      <c r="L4576" s="127"/>
      <c r="M4576" s="127"/>
      <c r="N4576" s="133">
        <v>0</v>
      </c>
      <c r="O4576" s="133">
        <v>305</v>
      </c>
      <c r="P4576" s="127" t="s">
        <v>1369</v>
      </c>
    </row>
    <row r="4577" spans="1:16" ht="38.25">
      <c r="A4577" s="127">
        <v>47</v>
      </c>
      <c r="B4577" s="127"/>
      <c r="C4577" s="128" t="s">
        <v>700</v>
      </c>
      <c r="D4577" s="122">
        <v>42976</v>
      </c>
      <c r="E4577" s="123" t="s">
        <v>10513</v>
      </c>
      <c r="F4577" s="123" t="s">
        <v>3</v>
      </c>
      <c r="G4577" s="123">
        <v>1534105</v>
      </c>
      <c r="H4577" s="127"/>
      <c r="I4577" s="131" t="s">
        <v>10514</v>
      </c>
      <c r="J4577" s="127"/>
      <c r="K4577" s="127"/>
      <c r="L4577" s="127"/>
      <c r="M4577" s="127"/>
      <c r="N4577" s="133">
        <v>0</v>
      </c>
      <c r="O4577" s="133">
        <v>2563.42</v>
      </c>
      <c r="P4577" s="127" t="s">
        <v>1369</v>
      </c>
    </row>
    <row r="4578" spans="1:16" ht="51">
      <c r="A4578" s="127" t="s">
        <v>620</v>
      </c>
      <c r="B4578" s="127"/>
      <c r="C4578" s="128" t="s">
        <v>714</v>
      </c>
      <c r="D4578" s="122">
        <v>42976</v>
      </c>
      <c r="E4578" s="123" t="s">
        <v>10515</v>
      </c>
      <c r="F4578" s="123" t="s">
        <v>3</v>
      </c>
      <c r="G4578" s="123">
        <v>1534127</v>
      </c>
      <c r="H4578" s="127"/>
      <c r="I4578" s="131" t="s">
        <v>10516</v>
      </c>
      <c r="J4578" s="127"/>
      <c r="K4578" s="127"/>
      <c r="L4578" s="127"/>
      <c r="M4578" s="127"/>
      <c r="N4578" s="133">
        <v>0</v>
      </c>
      <c r="O4578" s="133">
        <v>87</v>
      </c>
      <c r="P4578" s="127" t="s">
        <v>1369</v>
      </c>
    </row>
    <row r="4579" spans="1:16" ht="51">
      <c r="A4579" s="127" t="s">
        <v>620</v>
      </c>
      <c r="B4579" s="127"/>
      <c r="C4579" s="128" t="s">
        <v>714</v>
      </c>
      <c r="D4579" s="122">
        <v>42976</v>
      </c>
      <c r="E4579" s="123" t="s">
        <v>10517</v>
      </c>
      <c r="F4579" s="123" t="s">
        <v>3</v>
      </c>
      <c r="G4579" s="123">
        <v>1534171</v>
      </c>
      <c r="H4579" s="127"/>
      <c r="I4579" s="131" t="s">
        <v>10518</v>
      </c>
      <c r="J4579" s="127"/>
      <c r="K4579" s="127"/>
      <c r="L4579" s="127"/>
      <c r="M4579" s="127"/>
      <c r="N4579" s="133">
        <v>0</v>
      </c>
      <c r="O4579" s="133">
        <v>5327.59</v>
      </c>
      <c r="P4579" s="127" t="s">
        <v>1369</v>
      </c>
    </row>
    <row r="4580" spans="1:16" ht="51">
      <c r="A4580" s="127">
        <v>15</v>
      </c>
      <c r="B4580" s="127"/>
      <c r="C4580" s="128" t="s">
        <v>692</v>
      </c>
      <c r="D4580" s="122">
        <v>42976</v>
      </c>
      <c r="E4580" s="123" t="s">
        <v>10519</v>
      </c>
      <c r="F4580" s="123" t="s">
        <v>3</v>
      </c>
      <c r="G4580" s="123">
        <v>1534173</v>
      </c>
      <c r="H4580" s="127"/>
      <c r="I4580" s="131" t="s">
        <v>10520</v>
      </c>
      <c r="J4580" s="127"/>
      <c r="K4580" s="127"/>
      <c r="L4580" s="127"/>
      <c r="M4580" s="127"/>
      <c r="N4580" s="133">
        <v>0</v>
      </c>
      <c r="O4580" s="133">
        <v>300</v>
      </c>
      <c r="P4580" s="127" t="s">
        <v>1369</v>
      </c>
    </row>
    <row r="4581" spans="1:16" ht="51">
      <c r="A4581" s="127" t="s">
        <v>620</v>
      </c>
      <c r="B4581" s="127"/>
      <c r="C4581" s="128" t="s">
        <v>714</v>
      </c>
      <c r="D4581" s="122">
        <v>42976</v>
      </c>
      <c r="E4581" s="123" t="s">
        <v>10521</v>
      </c>
      <c r="F4581" s="123" t="s">
        <v>3</v>
      </c>
      <c r="G4581" s="123">
        <v>1534188</v>
      </c>
      <c r="H4581" s="127"/>
      <c r="I4581" s="131" t="s">
        <v>10522</v>
      </c>
      <c r="J4581" s="127"/>
      <c r="K4581" s="127"/>
      <c r="L4581" s="127"/>
      <c r="M4581" s="127"/>
      <c r="N4581" s="133">
        <v>0</v>
      </c>
      <c r="O4581" s="133">
        <v>7434.67</v>
      </c>
      <c r="P4581" s="127" t="s">
        <v>1369</v>
      </c>
    </row>
    <row r="4582" spans="1:16" ht="38.25">
      <c r="A4582" s="127">
        <v>526</v>
      </c>
      <c r="B4582" s="127"/>
      <c r="C4582" s="128" t="s">
        <v>847</v>
      </c>
      <c r="D4582" s="122">
        <v>42976</v>
      </c>
      <c r="E4582" s="123" t="s">
        <v>10523</v>
      </c>
      <c r="F4582" s="123" t="s">
        <v>3</v>
      </c>
      <c r="G4582" s="123">
        <v>1534194</v>
      </c>
      <c r="H4582" s="127"/>
      <c r="I4582" s="131" t="s">
        <v>10524</v>
      </c>
      <c r="J4582" s="127"/>
      <c r="K4582" s="127"/>
      <c r="L4582" s="127"/>
      <c r="M4582" s="127"/>
      <c r="N4582" s="133">
        <v>0</v>
      </c>
      <c r="O4582" s="133">
        <v>305</v>
      </c>
      <c r="P4582" s="127" t="s">
        <v>1369</v>
      </c>
    </row>
    <row r="4583" spans="1:16" ht="51">
      <c r="A4583" s="127" t="s">
        <v>620</v>
      </c>
      <c r="B4583" s="127"/>
      <c r="C4583" s="128" t="s">
        <v>714</v>
      </c>
      <c r="D4583" s="122">
        <v>42976</v>
      </c>
      <c r="E4583" s="123" t="s">
        <v>10525</v>
      </c>
      <c r="F4583" s="123" t="s">
        <v>3</v>
      </c>
      <c r="G4583" s="123">
        <v>1534213</v>
      </c>
      <c r="H4583" s="127"/>
      <c r="I4583" s="131" t="s">
        <v>10526</v>
      </c>
      <c r="J4583" s="127"/>
      <c r="K4583" s="127"/>
      <c r="L4583" s="127"/>
      <c r="M4583" s="127"/>
      <c r="N4583" s="133">
        <v>0</v>
      </c>
      <c r="O4583" s="133">
        <v>1129.05</v>
      </c>
      <c r="P4583" s="127" t="s">
        <v>1369</v>
      </c>
    </row>
    <row r="4584" spans="1:16" ht="51">
      <c r="A4584" s="127" t="s">
        <v>620</v>
      </c>
      <c r="B4584" s="127"/>
      <c r="C4584" s="128" t="s">
        <v>714</v>
      </c>
      <c r="D4584" s="122">
        <v>42976</v>
      </c>
      <c r="E4584" s="123" t="s">
        <v>10527</v>
      </c>
      <c r="F4584" s="123" t="s">
        <v>3</v>
      </c>
      <c r="G4584" s="123">
        <v>1534225</v>
      </c>
      <c r="H4584" s="127"/>
      <c r="I4584" s="131" t="s">
        <v>10528</v>
      </c>
      <c r="J4584" s="127"/>
      <c r="K4584" s="127"/>
      <c r="L4584" s="127"/>
      <c r="M4584" s="127"/>
      <c r="N4584" s="133">
        <v>0</v>
      </c>
      <c r="O4584" s="133">
        <v>7737.26</v>
      </c>
      <c r="P4584" s="127" t="s">
        <v>1369</v>
      </c>
    </row>
    <row r="4585" spans="1:16" ht="51">
      <c r="A4585" s="127">
        <v>41</v>
      </c>
      <c r="B4585" s="127"/>
      <c r="C4585" s="128" t="s">
        <v>698</v>
      </c>
      <c r="D4585" s="122">
        <v>42976</v>
      </c>
      <c r="E4585" s="123" t="s">
        <v>10529</v>
      </c>
      <c r="F4585" s="123" t="s">
        <v>3</v>
      </c>
      <c r="G4585" s="123">
        <v>1534242</v>
      </c>
      <c r="H4585" s="127"/>
      <c r="I4585" s="131" t="s">
        <v>10530</v>
      </c>
      <c r="J4585" s="127"/>
      <c r="K4585" s="127"/>
      <c r="L4585" s="127"/>
      <c r="M4585" s="127"/>
      <c r="N4585" s="133">
        <v>0</v>
      </c>
      <c r="O4585" s="133">
        <v>8335</v>
      </c>
      <c r="P4585" s="127" t="s">
        <v>1369</v>
      </c>
    </row>
    <row r="4586" spans="1:16" ht="51">
      <c r="A4586" s="127">
        <v>41</v>
      </c>
      <c r="B4586" s="127"/>
      <c r="C4586" s="128" t="s">
        <v>698</v>
      </c>
      <c r="D4586" s="122">
        <v>42976</v>
      </c>
      <c r="E4586" s="123" t="s">
        <v>10531</v>
      </c>
      <c r="F4586" s="123" t="s">
        <v>3</v>
      </c>
      <c r="G4586" s="123">
        <v>1534244</v>
      </c>
      <c r="H4586" s="127"/>
      <c r="I4586" s="131" t="s">
        <v>10530</v>
      </c>
      <c r="J4586" s="127"/>
      <c r="K4586" s="127"/>
      <c r="L4586" s="127"/>
      <c r="M4586" s="127"/>
      <c r="N4586" s="133">
        <v>0</v>
      </c>
      <c r="O4586" s="133">
        <v>228</v>
      </c>
      <c r="P4586" s="127" t="s">
        <v>1369</v>
      </c>
    </row>
    <row r="4587" spans="1:16" ht="51">
      <c r="A4587" s="127">
        <v>41</v>
      </c>
      <c r="B4587" s="127"/>
      <c r="C4587" s="128" t="s">
        <v>698</v>
      </c>
      <c r="D4587" s="122">
        <v>42976</v>
      </c>
      <c r="E4587" s="123" t="s">
        <v>10532</v>
      </c>
      <c r="F4587" s="123" t="s">
        <v>3</v>
      </c>
      <c r="G4587" s="123">
        <v>1534247</v>
      </c>
      <c r="H4587" s="127"/>
      <c r="I4587" s="131" t="s">
        <v>10530</v>
      </c>
      <c r="J4587" s="127"/>
      <c r="K4587" s="127"/>
      <c r="L4587" s="127"/>
      <c r="M4587" s="127"/>
      <c r="N4587" s="133">
        <v>0</v>
      </c>
      <c r="O4587" s="133">
        <v>17146</v>
      </c>
      <c r="P4587" s="127" t="s">
        <v>1369</v>
      </c>
    </row>
    <row r="4588" spans="1:16" ht="51">
      <c r="A4588" s="127" t="s">
        <v>620</v>
      </c>
      <c r="B4588" s="127"/>
      <c r="C4588" s="128" t="s">
        <v>714</v>
      </c>
      <c r="D4588" s="122">
        <v>42976</v>
      </c>
      <c r="E4588" s="123" t="s">
        <v>10533</v>
      </c>
      <c r="F4588" s="123" t="s">
        <v>3</v>
      </c>
      <c r="G4588" s="123">
        <v>1534250</v>
      </c>
      <c r="H4588" s="127"/>
      <c r="I4588" s="131" t="s">
        <v>10534</v>
      </c>
      <c r="J4588" s="127"/>
      <c r="K4588" s="127"/>
      <c r="L4588" s="127"/>
      <c r="M4588" s="127"/>
      <c r="N4588" s="133">
        <v>0</v>
      </c>
      <c r="O4588" s="133">
        <v>40</v>
      </c>
      <c r="P4588" s="127" t="s">
        <v>1369</v>
      </c>
    </row>
    <row r="4589" spans="1:16" ht="51">
      <c r="A4589" s="127">
        <v>16</v>
      </c>
      <c r="B4589" s="127"/>
      <c r="C4589" s="128" t="s">
        <v>693</v>
      </c>
      <c r="D4589" s="122">
        <v>42976</v>
      </c>
      <c r="E4589" s="123" t="s">
        <v>10535</v>
      </c>
      <c r="F4589" s="123" t="s">
        <v>3</v>
      </c>
      <c r="G4589" s="123">
        <v>1534260</v>
      </c>
      <c r="H4589" s="127"/>
      <c r="I4589" s="131" t="s">
        <v>10536</v>
      </c>
      <c r="J4589" s="127"/>
      <c r="K4589" s="127"/>
      <c r="L4589" s="127"/>
      <c r="M4589" s="127"/>
      <c r="N4589" s="133">
        <v>0</v>
      </c>
      <c r="O4589" s="133">
        <v>20</v>
      </c>
      <c r="P4589" s="127" t="s">
        <v>1369</v>
      </c>
    </row>
    <row r="4590" spans="1:16" ht="51">
      <c r="A4590" s="127" t="s">
        <v>620</v>
      </c>
      <c r="B4590" s="127"/>
      <c r="C4590" s="128" t="s">
        <v>714</v>
      </c>
      <c r="D4590" s="122">
        <v>42976</v>
      </c>
      <c r="E4590" s="123" t="s">
        <v>10537</v>
      </c>
      <c r="F4590" s="123" t="s">
        <v>3</v>
      </c>
      <c r="G4590" s="123">
        <v>1534281</v>
      </c>
      <c r="H4590" s="127"/>
      <c r="I4590" s="131" t="s">
        <v>10538</v>
      </c>
      <c r="J4590" s="127"/>
      <c r="K4590" s="127"/>
      <c r="L4590" s="127"/>
      <c r="M4590" s="127"/>
      <c r="N4590" s="133">
        <v>0</v>
      </c>
      <c r="O4590" s="133">
        <v>4814.28</v>
      </c>
      <c r="P4590" s="127" t="s">
        <v>1369</v>
      </c>
    </row>
    <row r="4591" spans="1:16" ht="51">
      <c r="A4591" s="127">
        <v>234</v>
      </c>
      <c r="B4591" s="127"/>
      <c r="C4591" s="128" t="s">
        <v>124</v>
      </c>
      <c r="D4591" s="122">
        <v>42976</v>
      </c>
      <c r="E4591" s="123" t="s">
        <v>10539</v>
      </c>
      <c r="F4591" s="123" t="s">
        <v>3</v>
      </c>
      <c r="G4591" s="123">
        <v>1534303</v>
      </c>
      <c r="H4591" s="127"/>
      <c r="I4591" s="131" t="s">
        <v>10540</v>
      </c>
      <c r="J4591" s="127"/>
      <c r="K4591" s="127"/>
      <c r="L4591" s="127"/>
      <c r="M4591" s="127"/>
      <c r="N4591" s="133">
        <v>0</v>
      </c>
      <c r="O4591" s="133">
        <v>396</v>
      </c>
      <c r="P4591" s="127" t="s">
        <v>1369</v>
      </c>
    </row>
    <row r="4592" spans="1:16" ht="51">
      <c r="A4592" s="127">
        <v>132</v>
      </c>
      <c r="B4592" s="127"/>
      <c r="C4592" s="128" t="s">
        <v>729</v>
      </c>
      <c r="D4592" s="122">
        <v>42976</v>
      </c>
      <c r="E4592" s="123" t="s">
        <v>10541</v>
      </c>
      <c r="F4592" s="123" t="s">
        <v>3</v>
      </c>
      <c r="G4592" s="123">
        <v>1534323</v>
      </c>
      <c r="H4592" s="127"/>
      <c r="I4592" s="131" t="s">
        <v>10542</v>
      </c>
      <c r="J4592" s="127"/>
      <c r="K4592" s="127"/>
      <c r="L4592" s="127"/>
      <c r="M4592" s="127"/>
      <c r="N4592" s="133">
        <v>0</v>
      </c>
      <c r="O4592" s="133">
        <v>9946</v>
      </c>
      <c r="P4592" s="127" t="s">
        <v>1369</v>
      </c>
    </row>
    <row r="4593" spans="1:16" ht="38.25">
      <c r="A4593" s="127">
        <v>526</v>
      </c>
      <c r="B4593" s="127"/>
      <c r="C4593" s="128" t="s">
        <v>847</v>
      </c>
      <c r="D4593" s="122">
        <v>42976</v>
      </c>
      <c r="E4593" s="123" t="s">
        <v>10543</v>
      </c>
      <c r="F4593" s="123" t="s">
        <v>3</v>
      </c>
      <c r="G4593" s="123">
        <v>1534337</v>
      </c>
      <c r="H4593" s="127"/>
      <c r="I4593" s="131" t="s">
        <v>5522</v>
      </c>
      <c r="J4593" s="127"/>
      <c r="K4593" s="127"/>
      <c r="L4593" s="127"/>
      <c r="M4593" s="127"/>
      <c r="N4593" s="133">
        <v>0</v>
      </c>
      <c r="O4593" s="133">
        <v>100</v>
      </c>
      <c r="P4593" s="127" t="s">
        <v>1369</v>
      </c>
    </row>
    <row r="4594" spans="1:16" ht="38.25">
      <c r="A4594" s="127">
        <v>526</v>
      </c>
      <c r="B4594" s="127"/>
      <c r="C4594" s="128" t="s">
        <v>847</v>
      </c>
      <c r="D4594" s="122">
        <v>42976</v>
      </c>
      <c r="E4594" s="123" t="s">
        <v>10544</v>
      </c>
      <c r="F4594" s="123" t="s">
        <v>3</v>
      </c>
      <c r="G4594" s="123">
        <v>1534394</v>
      </c>
      <c r="H4594" s="127"/>
      <c r="I4594" s="131" t="s">
        <v>10545</v>
      </c>
      <c r="J4594" s="127"/>
      <c r="K4594" s="127"/>
      <c r="L4594" s="127"/>
      <c r="M4594" s="127"/>
      <c r="N4594" s="133">
        <v>0</v>
      </c>
      <c r="O4594" s="133">
        <v>100</v>
      </c>
      <c r="P4594" s="127" t="s">
        <v>1369</v>
      </c>
    </row>
    <row r="4595" spans="1:16" ht="51">
      <c r="A4595" s="127">
        <v>592</v>
      </c>
      <c r="B4595" s="127"/>
      <c r="C4595" s="128" t="s">
        <v>863</v>
      </c>
      <c r="D4595" s="122">
        <v>42977</v>
      </c>
      <c r="E4595" s="123" t="s">
        <v>10546</v>
      </c>
      <c r="F4595" s="123" t="s">
        <v>3</v>
      </c>
      <c r="G4595" s="123">
        <v>1534610</v>
      </c>
      <c r="H4595" s="127"/>
      <c r="I4595" s="131" t="s">
        <v>10547</v>
      </c>
      <c r="J4595" s="127"/>
      <c r="K4595" s="127"/>
      <c r="L4595" s="127"/>
      <c r="M4595" s="127"/>
      <c r="N4595" s="133">
        <v>0</v>
      </c>
      <c r="O4595" s="133">
        <v>89018.5</v>
      </c>
      <c r="P4595" s="127" t="s">
        <v>1369</v>
      </c>
    </row>
    <row r="4596" spans="1:16" ht="63.75">
      <c r="A4596" s="127">
        <v>660</v>
      </c>
      <c r="B4596" s="127"/>
      <c r="C4596" s="128" t="s">
        <v>234</v>
      </c>
      <c r="D4596" s="122">
        <v>42977</v>
      </c>
      <c r="E4596" s="123" t="s">
        <v>10548</v>
      </c>
      <c r="F4596" s="123" t="s">
        <v>3</v>
      </c>
      <c r="G4596" s="123">
        <v>1534635</v>
      </c>
      <c r="H4596" s="127"/>
      <c r="I4596" s="131" t="s">
        <v>10549</v>
      </c>
      <c r="J4596" s="127"/>
      <c r="K4596" s="127"/>
      <c r="L4596" s="127"/>
      <c r="M4596" s="127"/>
      <c r="N4596" s="133">
        <v>0</v>
      </c>
      <c r="O4596" s="133">
        <v>238.69</v>
      </c>
      <c r="P4596" s="127" t="s">
        <v>14401</v>
      </c>
    </row>
    <row r="4597" spans="1:16" ht="51">
      <c r="A4597" s="127">
        <v>35</v>
      </c>
      <c r="B4597" s="127"/>
      <c r="C4597" s="128" t="s">
        <v>697</v>
      </c>
      <c r="D4597" s="122">
        <v>42977</v>
      </c>
      <c r="E4597" s="123" t="s">
        <v>10550</v>
      </c>
      <c r="F4597" s="123" t="s">
        <v>3</v>
      </c>
      <c r="G4597" s="123">
        <v>1534653</v>
      </c>
      <c r="H4597" s="127"/>
      <c r="I4597" s="131" t="s">
        <v>10551</v>
      </c>
      <c r="J4597" s="127"/>
      <c r="K4597" s="127"/>
      <c r="L4597" s="127"/>
      <c r="M4597" s="127"/>
      <c r="N4597" s="133">
        <v>0</v>
      </c>
      <c r="O4597" s="133">
        <v>3974.3</v>
      </c>
      <c r="P4597" s="127" t="s">
        <v>1369</v>
      </c>
    </row>
    <row r="4598" spans="1:16" ht="51">
      <c r="A4598" s="127">
        <v>513</v>
      </c>
      <c r="B4598" s="127"/>
      <c r="C4598" s="128" t="s">
        <v>201</v>
      </c>
      <c r="D4598" s="122">
        <v>42977</v>
      </c>
      <c r="E4598" s="123" t="s">
        <v>10552</v>
      </c>
      <c r="F4598" s="123" t="s">
        <v>3</v>
      </c>
      <c r="G4598" s="123">
        <v>1534659</v>
      </c>
      <c r="H4598" s="127"/>
      <c r="I4598" s="131" t="s">
        <v>10553</v>
      </c>
      <c r="J4598" s="127"/>
      <c r="K4598" s="127"/>
      <c r="L4598" s="127"/>
      <c r="M4598" s="127"/>
      <c r="N4598" s="133">
        <v>0</v>
      </c>
      <c r="O4598" s="133">
        <v>21729.7</v>
      </c>
      <c r="P4598" s="127" t="s">
        <v>1369</v>
      </c>
    </row>
    <row r="4599" spans="1:16" ht="51">
      <c r="A4599" s="127">
        <v>290</v>
      </c>
      <c r="B4599" s="127"/>
      <c r="C4599" s="128" t="s">
        <v>794</v>
      </c>
      <c r="D4599" s="122">
        <v>42977</v>
      </c>
      <c r="E4599" s="123" t="s">
        <v>10554</v>
      </c>
      <c r="F4599" s="123" t="s">
        <v>3</v>
      </c>
      <c r="G4599" s="123">
        <v>1534709</v>
      </c>
      <c r="H4599" s="127"/>
      <c r="I4599" s="131" t="s">
        <v>10555</v>
      </c>
      <c r="J4599" s="127"/>
      <c r="K4599" s="127"/>
      <c r="L4599" s="127"/>
      <c r="M4599" s="127"/>
      <c r="N4599" s="133">
        <v>0</v>
      </c>
      <c r="O4599" s="133">
        <v>138934.34</v>
      </c>
      <c r="P4599" s="127" t="s">
        <v>1369</v>
      </c>
    </row>
    <row r="4600" spans="1:16" ht="51">
      <c r="A4600" s="127">
        <v>86</v>
      </c>
      <c r="B4600" s="127"/>
      <c r="C4600" s="128" t="s">
        <v>711</v>
      </c>
      <c r="D4600" s="122">
        <v>42977</v>
      </c>
      <c r="E4600" s="123" t="s">
        <v>10556</v>
      </c>
      <c r="F4600" s="123" t="s">
        <v>3</v>
      </c>
      <c r="G4600" s="123">
        <v>1534735</v>
      </c>
      <c r="H4600" s="127"/>
      <c r="I4600" s="131" t="s">
        <v>10557</v>
      </c>
      <c r="J4600" s="127"/>
      <c r="K4600" s="127"/>
      <c r="L4600" s="127"/>
      <c r="M4600" s="127"/>
      <c r="N4600" s="133">
        <v>0</v>
      </c>
      <c r="O4600" s="133">
        <v>20880</v>
      </c>
      <c r="P4600" s="127" t="s">
        <v>1369</v>
      </c>
    </row>
    <row r="4601" spans="1:16" ht="51">
      <c r="A4601" s="127" t="s">
        <v>620</v>
      </c>
      <c r="B4601" s="127"/>
      <c r="C4601" s="128" t="s">
        <v>714</v>
      </c>
      <c r="D4601" s="122">
        <v>42977</v>
      </c>
      <c r="E4601" s="123" t="s">
        <v>10558</v>
      </c>
      <c r="F4601" s="123" t="s">
        <v>3</v>
      </c>
      <c r="G4601" s="123">
        <v>1534777</v>
      </c>
      <c r="H4601" s="127"/>
      <c r="I4601" s="131" t="s">
        <v>10559</v>
      </c>
      <c r="J4601" s="127"/>
      <c r="K4601" s="127"/>
      <c r="L4601" s="127"/>
      <c r="M4601" s="127"/>
      <c r="N4601" s="133">
        <v>0</v>
      </c>
      <c r="O4601" s="133">
        <v>1477.23</v>
      </c>
      <c r="P4601" s="127" t="s">
        <v>14401</v>
      </c>
    </row>
    <row r="4602" spans="1:16" ht="38.25">
      <c r="A4602" s="127">
        <v>526</v>
      </c>
      <c r="B4602" s="127"/>
      <c r="C4602" s="128" t="s">
        <v>847</v>
      </c>
      <c r="D4602" s="122">
        <v>42977</v>
      </c>
      <c r="E4602" s="123" t="s">
        <v>10560</v>
      </c>
      <c r="F4602" s="123" t="s">
        <v>3</v>
      </c>
      <c r="G4602" s="123">
        <v>1534629</v>
      </c>
      <c r="H4602" s="127"/>
      <c r="I4602" s="131" t="s">
        <v>10561</v>
      </c>
      <c r="J4602" s="127"/>
      <c r="K4602" s="127"/>
      <c r="L4602" s="127"/>
      <c r="M4602" s="127"/>
      <c r="N4602" s="133">
        <v>0</v>
      </c>
      <c r="O4602" s="133">
        <v>166</v>
      </c>
      <c r="P4602" s="127" t="s">
        <v>1369</v>
      </c>
    </row>
    <row r="4603" spans="1:16" ht="51">
      <c r="A4603" s="127" t="s">
        <v>620</v>
      </c>
      <c r="B4603" s="127"/>
      <c r="C4603" s="128" t="s">
        <v>714</v>
      </c>
      <c r="D4603" s="122">
        <v>42977</v>
      </c>
      <c r="E4603" s="123" t="s">
        <v>10562</v>
      </c>
      <c r="F4603" s="123" t="s">
        <v>3</v>
      </c>
      <c r="G4603" s="123">
        <v>1534655</v>
      </c>
      <c r="H4603" s="127"/>
      <c r="I4603" s="131" t="s">
        <v>10563</v>
      </c>
      <c r="J4603" s="127"/>
      <c r="K4603" s="127"/>
      <c r="L4603" s="127"/>
      <c r="M4603" s="127"/>
      <c r="N4603" s="133">
        <v>0</v>
      </c>
      <c r="O4603" s="133">
        <v>73.5</v>
      </c>
      <c r="P4603" s="127" t="s">
        <v>1369</v>
      </c>
    </row>
    <row r="4604" spans="1:16" ht="51">
      <c r="A4604" s="127" t="s">
        <v>620</v>
      </c>
      <c r="B4604" s="127"/>
      <c r="C4604" s="128" t="s">
        <v>714</v>
      </c>
      <c r="D4604" s="122">
        <v>42977</v>
      </c>
      <c r="E4604" s="123" t="s">
        <v>10564</v>
      </c>
      <c r="F4604" s="123" t="s">
        <v>3</v>
      </c>
      <c r="G4604" s="123">
        <v>1534657</v>
      </c>
      <c r="H4604" s="127"/>
      <c r="I4604" s="131" t="s">
        <v>10565</v>
      </c>
      <c r="J4604" s="127"/>
      <c r="K4604" s="127"/>
      <c r="L4604" s="127"/>
      <c r="M4604" s="127"/>
      <c r="N4604" s="133">
        <v>0</v>
      </c>
      <c r="O4604" s="133">
        <v>73.5</v>
      </c>
      <c r="P4604" s="127" t="s">
        <v>1369</v>
      </c>
    </row>
    <row r="4605" spans="1:16" ht="38.25">
      <c r="A4605" s="127">
        <v>46</v>
      </c>
      <c r="B4605" s="127"/>
      <c r="C4605" s="128" t="s">
        <v>699</v>
      </c>
      <c r="D4605" s="122">
        <v>42977</v>
      </c>
      <c r="E4605" s="123" t="s">
        <v>10566</v>
      </c>
      <c r="F4605" s="123" t="s">
        <v>3</v>
      </c>
      <c r="G4605" s="123">
        <v>1534666</v>
      </c>
      <c r="H4605" s="127"/>
      <c r="I4605" s="131" t="s">
        <v>10567</v>
      </c>
      <c r="J4605" s="127"/>
      <c r="K4605" s="127"/>
      <c r="L4605" s="127"/>
      <c r="M4605" s="127"/>
      <c r="N4605" s="133">
        <v>0</v>
      </c>
      <c r="O4605" s="133">
        <v>947.30000000000007</v>
      </c>
      <c r="P4605" s="127" t="s">
        <v>1369</v>
      </c>
    </row>
    <row r="4606" spans="1:16" ht="51">
      <c r="A4606" s="127" t="s">
        <v>620</v>
      </c>
      <c r="B4606" s="127"/>
      <c r="C4606" s="128" t="s">
        <v>714</v>
      </c>
      <c r="D4606" s="122">
        <v>42977</v>
      </c>
      <c r="E4606" s="123" t="s">
        <v>10568</v>
      </c>
      <c r="F4606" s="123" t="s">
        <v>3</v>
      </c>
      <c r="G4606" s="123">
        <v>1534683</v>
      </c>
      <c r="H4606" s="127"/>
      <c r="I4606" s="131" t="s">
        <v>10569</v>
      </c>
      <c r="J4606" s="127"/>
      <c r="K4606" s="127"/>
      <c r="L4606" s="127"/>
      <c r="M4606" s="127"/>
      <c r="N4606" s="133">
        <v>0</v>
      </c>
      <c r="O4606" s="133">
        <v>224</v>
      </c>
      <c r="P4606" s="127" t="s">
        <v>1369</v>
      </c>
    </row>
    <row r="4607" spans="1:16" ht="51">
      <c r="A4607" s="127" t="s">
        <v>620</v>
      </c>
      <c r="B4607" s="127"/>
      <c r="C4607" s="128" t="s">
        <v>714</v>
      </c>
      <c r="D4607" s="122">
        <v>42977</v>
      </c>
      <c r="E4607" s="123" t="s">
        <v>10570</v>
      </c>
      <c r="F4607" s="123" t="s">
        <v>3</v>
      </c>
      <c r="G4607" s="123">
        <v>1534685</v>
      </c>
      <c r="H4607" s="127"/>
      <c r="I4607" s="131" t="s">
        <v>10571</v>
      </c>
      <c r="J4607" s="127"/>
      <c r="K4607" s="127"/>
      <c r="L4607" s="127"/>
      <c r="M4607" s="127"/>
      <c r="N4607" s="133">
        <v>0</v>
      </c>
      <c r="O4607" s="133">
        <v>224</v>
      </c>
      <c r="P4607" s="127" t="s">
        <v>1369</v>
      </c>
    </row>
    <row r="4608" spans="1:16" ht="51">
      <c r="A4608" s="127" t="s">
        <v>620</v>
      </c>
      <c r="B4608" s="127"/>
      <c r="C4608" s="128" t="s">
        <v>714</v>
      </c>
      <c r="D4608" s="122">
        <v>42977</v>
      </c>
      <c r="E4608" s="123" t="s">
        <v>10572</v>
      </c>
      <c r="F4608" s="123" t="s">
        <v>3</v>
      </c>
      <c r="G4608" s="123">
        <v>1534686</v>
      </c>
      <c r="H4608" s="127"/>
      <c r="I4608" s="131" t="s">
        <v>10573</v>
      </c>
      <c r="J4608" s="127"/>
      <c r="K4608" s="127"/>
      <c r="L4608" s="127"/>
      <c r="M4608" s="127"/>
      <c r="N4608" s="133">
        <v>0</v>
      </c>
      <c r="O4608" s="133">
        <v>224</v>
      </c>
      <c r="P4608" s="127" t="s">
        <v>1369</v>
      </c>
    </row>
    <row r="4609" spans="1:16" ht="51">
      <c r="A4609" s="127" t="s">
        <v>620</v>
      </c>
      <c r="B4609" s="127"/>
      <c r="C4609" s="128" t="s">
        <v>714</v>
      </c>
      <c r="D4609" s="122">
        <v>42977</v>
      </c>
      <c r="E4609" s="123" t="s">
        <v>10574</v>
      </c>
      <c r="F4609" s="123" t="s">
        <v>3</v>
      </c>
      <c r="G4609" s="123">
        <v>1534687</v>
      </c>
      <c r="H4609" s="127"/>
      <c r="I4609" s="131" t="s">
        <v>10575</v>
      </c>
      <c r="J4609" s="127"/>
      <c r="K4609" s="127"/>
      <c r="L4609" s="127"/>
      <c r="M4609" s="127"/>
      <c r="N4609" s="133">
        <v>0</v>
      </c>
      <c r="O4609" s="133">
        <v>224</v>
      </c>
      <c r="P4609" s="127" t="s">
        <v>1369</v>
      </c>
    </row>
    <row r="4610" spans="1:16" ht="51">
      <c r="A4610" s="127" t="s">
        <v>620</v>
      </c>
      <c r="B4610" s="127"/>
      <c r="C4610" s="128" t="s">
        <v>714</v>
      </c>
      <c r="D4610" s="122">
        <v>42977</v>
      </c>
      <c r="E4610" s="123" t="s">
        <v>10576</v>
      </c>
      <c r="F4610" s="123" t="s">
        <v>3</v>
      </c>
      <c r="G4610" s="123">
        <v>1534689</v>
      </c>
      <c r="H4610" s="127"/>
      <c r="I4610" s="131" t="s">
        <v>10577</v>
      </c>
      <c r="J4610" s="127"/>
      <c r="K4610" s="127"/>
      <c r="L4610" s="127"/>
      <c r="M4610" s="127"/>
      <c r="N4610" s="133">
        <v>0</v>
      </c>
      <c r="O4610" s="133">
        <v>224</v>
      </c>
      <c r="P4610" s="127" t="s">
        <v>1369</v>
      </c>
    </row>
    <row r="4611" spans="1:16" ht="51">
      <c r="A4611" s="127" t="s">
        <v>620</v>
      </c>
      <c r="B4611" s="127"/>
      <c r="C4611" s="128" t="s">
        <v>714</v>
      </c>
      <c r="D4611" s="122">
        <v>42977</v>
      </c>
      <c r="E4611" s="123" t="s">
        <v>10578</v>
      </c>
      <c r="F4611" s="123" t="s">
        <v>3</v>
      </c>
      <c r="G4611" s="123">
        <v>1534701</v>
      </c>
      <c r="H4611" s="127"/>
      <c r="I4611" s="131" t="s">
        <v>10579</v>
      </c>
      <c r="J4611" s="127"/>
      <c r="K4611" s="127"/>
      <c r="L4611" s="127"/>
      <c r="M4611" s="127"/>
      <c r="N4611" s="133">
        <v>0</v>
      </c>
      <c r="O4611" s="133">
        <v>4000</v>
      </c>
      <c r="P4611" s="127" t="s">
        <v>1369</v>
      </c>
    </row>
    <row r="4612" spans="1:16" ht="38.25">
      <c r="A4612" s="127">
        <v>15</v>
      </c>
      <c r="B4612" s="127"/>
      <c r="C4612" s="128" t="s">
        <v>692</v>
      </c>
      <c r="D4612" s="122">
        <v>42977</v>
      </c>
      <c r="E4612" s="123" t="s">
        <v>10580</v>
      </c>
      <c r="F4612" s="123" t="s">
        <v>3</v>
      </c>
      <c r="G4612" s="123">
        <v>1534715</v>
      </c>
      <c r="H4612" s="127"/>
      <c r="I4612" s="131" t="s">
        <v>3549</v>
      </c>
      <c r="J4612" s="127"/>
      <c r="K4612" s="127"/>
      <c r="L4612" s="127"/>
      <c r="M4612" s="127"/>
      <c r="N4612" s="133">
        <v>0</v>
      </c>
      <c r="O4612" s="133">
        <v>52.300000000000004</v>
      </c>
      <c r="P4612" s="127" t="s">
        <v>1369</v>
      </c>
    </row>
    <row r="4613" spans="1:16" ht="51">
      <c r="A4613" s="127" t="s">
        <v>620</v>
      </c>
      <c r="B4613" s="127"/>
      <c r="C4613" s="128" t="s">
        <v>714</v>
      </c>
      <c r="D4613" s="122">
        <v>42977</v>
      </c>
      <c r="E4613" s="123" t="s">
        <v>10581</v>
      </c>
      <c r="F4613" s="123" t="s">
        <v>3</v>
      </c>
      <c r="G4613" s="123">
        <v>1534726</v>
      </c>
      <c r="H4613" s="127"/>
      <c r="I4613" s="131" t="s">
        <v>10582</v>
      </c>
      <c r="J4613" s="127"/>
      <c r="K4613" s="127"/>
      <c r="L4613" s="127"/>
      <c r="M4613" s="127"/>
      <c r="N4613" s="133">
        <v>0</v>
      </c>
      <c r="O4613" s="133">
        <v>8509.130000000001</v>
      </c>
      <c r="P4613" s="127" t="s">
        <v>1369</v>
      </c>
    </row>
    <row r="4614" spans="1:16" ht="38.25">
      <c r="A4614" s="127">
        <v>15</v>
      </c>
      <c r="B4614" s="127"/>
      <c r="C4614" s="128" t="s">
        <v>692</v>
      </c>
      <c r="D4614" s="122">
        <v>42977</v>
      </c>
      <c r="E4614" s="123" t="s">
        <v>10583</v>
      </c>
      <c r="F4614" s="123" t="s">
        <v>3</v>
      </c>
      <c r="G4614" s="123">
        <v>1534732</v>
      </c>
      <c r="H4614" s="127"/>
      <c r="I4614" s="131" t="s">
        <v>10584</v>
      </c>
      <c r="J4614" s="127"/>
      <c r="K4614" s="127"/>
      <c r="L4614" s="127"/>
      <c r="M4614" s="127"/>
      <c r="N4614" s="133">
        <v>0</v>
      </c>
      <c r="O4614" s="133">
        <v>3447.17</v>
      </c>
      <c r="P4614" s="127" t="s">
        <v>1369</v>
      </c>
    </row>
    <row r="4615" spans="1:16" ht="51">
      <c r="A4615" s="127" t="s">
        <v>620</v>
      </c>
      <c r="B4615" s="127"/>
      <c r="C4615" s="128" t="s">
        <v>714</v>
      </c>
      <c r="D4615" s="122">
        <v>42977</v>
      </c>
      <c r="E4615" s="123" t="s">
        <v>10585</v>
      </c>
      <c r="F4615" s="123" t="s">
        <v>3</v>
      </c>
      <c r="G4615" s="123">
        <v>1534737</v>
      </c>
      <c r="H4615" s="127"/>
      <c r="I4615" s="131" t="s">
        <v>10586</v>
      </c>
      <c r="J4615" s="127"/>
      <c r="K4615" s="127"/>
      <c r="L4615" s="127"/>
      <c r="M4615" s="127"/>
      <c r="N4615" s="133">
        <v>0</v>
      </c>
      <c r="O4615" s="133">
        <v>0.71</v>
      </c>
      <c r="P4615" s="127" t="s">
        <v>1369</v>
      </c>
    </row>
    <row r="4616" spans="1:16" ht="38.25">
      <c r="A4616" s="127">
        <v>46</v>
      </c>
      <c r="B4616" s="127"/>
      <c r="C4616" s="128" t="s">
        <v>699</v>
      </c>
      <c r="D4616" s="122">
        <v>42977</v>
      </c>
      <c r="E4616" s="123" t="s">
        <v>10587</v>
      </c>
      <c r="F4616" s="123" t="s">
        <v>3</v>
      </c>
      <c r="G4616" s="123">
        <v>1534743</v>
      </c>
      <c r="H4616" s="127"/>
      <c r="I4616" s="131" t="s">
        <v>10588</v>
      </c>
      <c r="J4616" s="127"/>
      <c r="K4616" s="127"/>
      <c r="L4616" s="127"/>
      <c r="M4616" s="127"/>
      <c r="N4616" s="133">
        <v>0</v>
      </c>
      <c r="O4616" s="133">
        <v>371</v>
      </c>
      <c r="P4616" s="127" t="s">
        <v>1369</v>
      </c>
    </row>
    <row r="4617" spans="1:16" ht="38.25">
      <c r="A4617" s="127">
        <v>526</v>
      </c>
      <c r="B4617" s="127"/>
      <c r="C4617" s="128" t="s">
        <v>847</v>
      </c>
      <c r="D4617" s="122">
        <v>42977</v>
      </c>
      <c r="E4617" s="123" t="s">
        <v>10589</v>
      </c>
      <c r="F4617" s="123" t="s">
        <v>3</v>
      </c>
      <c r="G4617" s="123">
        <v>1534778</v>
      </c>
      <c r="H4617" s="127"/>
      <c r="I4617" s="131" t="s">
        <v>10590</v>
      </c>
      <c r="J4617" s="127"/>
      <c r="K4617" s="127"/>
      <c r="L4617" s="127"/>
      <c r="M4617" s="127"/>
      <c r="N4617" s="133">
        <v>0</v>
      </c>
      <c r="O4617" s="133">
        <v>35</v>
      </c>
      <c r="P4617" s="127" t="s">
        <v>1369</v>
      </c>
    </row>
    <row r="4618" spans="1:16" ht="38.25">
      <c r="A4618" s="127">
        <v>526</v>
      </c>
      <c r="B4618" s="127"/>
      <c r="C4618" s="128" t="s">
        <v>847</v>
      </c>
      <c r="D4618" s="122">
        <v>42977</v>
      </c>
      <c r="E4618" s="123" t="s">
        <v>10591</v>
      </c>
      <c r="F4618" s="123" t="s">
        <v>3</v>
      </c>
      <c r="G4618" s="123">
        <v>1534779</v>
      </c>
      <c r="H4618" s="127"/>
      <c r="I4618" s="131" t="s">
        <v>10592</v>
      </c>
      <c r="J4618" s="127"/>
      <c r="K4618" s="127"/>
      <c r="L4618" s="127"/>
      <c r="M4618" s="127"/>
      <c r="N4618" s="133">
        <v>0</v>
      </c>
      <c r="O4618" s="133">
        <v>35</v>
      </c>
      <c r="P4618" s="127" t="s">
        <v>1369</v>
      </c>
    </row>
    <row r="4619" spans="1:16" ht="38.25">
      <c r="A4619" s="127">
        <v>35</v>
      </c>
      <c r="B4619" s="127"/>
      <c r="C4619" s="128" t="s">
        <v>697</v>
      </c>
      <c r="D4619" s="122">
        <v>42977</v>
      </c>
      <c r="E4619" s="123" t="s">
        <v>10593</v>
      </c>
      <c r="F4619" s="123" t="s">
        <v>3</v>
      </c>
      <c r="G4619" s="123">
        <v>1534792</v>
      </c>
      <c r="H4619" s="127"/>
      <c r="I4619" s="131" t="s">
        <v>10594</v>
      </c>
      <c r="J4619" s="127"/>
      <c r="K4619" s="127"/>
      <c r="L4619" s="127"/>
      <c r="M4619" s="127"/>
      <c r="N4619" s="133">
        <v>0</v>
      </c>
      <c r="O4619" s="133">
        <v>25</v>
      </c>
      <c r="P4619" s="127" t="s">
        <v>1369</v>
      </c>
    </row>
    <row r="4620" spans="1:16" ht="38.25">
      <c r="A4620" s="127">
        <v>35</v>
      </c>
      <c r="B4620" s="127"/>
      <c r="C4620" s="128" t="s">
        <v>697</v>
      </c>
      <c r="D4620" s="122">
        <v>42977</v>
      </c>
      <c r="E4620" s="123" t="s">
        <v>10595</v>
      </c>
      <c r="F4620" s="123" t="s">
        <v>3</v>
      </c>
      <c r="G4620" s="123">
        <v>1534794</v>
      </c>
      <c r="H4620" s="127"/>
      <c r="I4620" s="131" t="s">
        <v>5142</v>
      </c>
      <c r="J4620" s="127"/>
      <c r="K4620" s="127"/>
      <c r="L4620" s="127"/>
      <c r="M4620" s="127"/>
      <c r="N4620" s="133">
        <v>0</v>
      </c>
      <c r="O4620" s="133">
        <v>105</v>
      </c>
      <c r="P4620" s="127" t="s">
        <v>1369</v>
      </c>
    </row>
    <row r="4621" spans="1:16" ht="63.75">
      <c r="A4621" s="127" t="s">
        <v>620</v>
      </c>
      <c r="B4621" s="127"/>
      <c r="C4621" s="128" t="s">
        <v>714</v>
      </c>
      <c r="D4621" s="122">
        <v>42977</v>
      </c>
      <c r="E4621" s="123" t="s">
        <v>10596</v>
      </c>
      <c r="F4621" s="123" t="s">
        <v>3</v>
      </c>
      <c r="G4621" s="123">
        <v>1534812</v>
      </c>
      <c r="H4621" s="127"/>
      <c r="I4621" s="131" t="s">
        <v>10597</v>
      </c>
      <c r="J4621" s="127"/>
      <c r="K4621" s="127"/>
      <c r="L4621" s="127"/>
      <c r="M4621" s="127"/>
      <c r="N4621" s="133">
        <v>0</v>
      </c>
      <c r="O4621" s="133">
        <v>1138</v>
      </c>
      <c r="P4621" s="127" t="s">
        <v>1369</v>
      </c>
    </row>
    <row r="4622" spans="1:16" ht="51">
      <c r="A4622" s="127" t="s">
        <v>620</v>
      </c>
      <c r="B4622" s="127"/>
      <c r="C4622" s="128" t="s">
        <v>714</v>
      </c>
      <c r="D4622" s="122">
        <v>42977</v>
      </c>
      <c r="E4622" s="123" t="s">
        <v>10598</v>
      </c>
      <c r="F4622" s="123" t="s">
        <v>3</v>
      </c>
      <c r="G4622" s="123">
        <v>1534865</v>
      </c>
      <c r="H4622" s="127"/>
      <c r="I4622" s="131" t="s">
        <v>10599</v>
      </c>
      <c r="J4622" s="127"/>
      <c r="K4622" s="127"/>
      <c r="L4622" s="127"/>
      <c r="M4622" s="127"/>
      <c r="N4622" s="133">
        <v>0</v>
      </c>
      <c r="O4622" s="133">
        <v>19</v>
      </c>
      <c r="P4622" s="127" t="s">
        <v>1369</v>
      </c>
    </row>
    <row r="4623" spans="1:16" ht="51">
      <c r="A4623" s="127" t="s">
        <v>620</v>
      </c>
      <c r="B4623" s="127"/>
      <c r="C4623" s="128" t="s">
        <v>714</v>
      </c>
      <c r="D4623" s="122">
        <v>42977</v>
      </c>
      <c r="E4623" s="123" t="s">
        <v>10600</v>
      </c>
      <c r="F4623" s="123" t="s">
        <v>3</v>
      </c>
      <c r="G4623" s="123">
        <v>1534869</v>
      </c>
      <c r="H4623" s="127"/>
      <c r="I4623" s="131" t="s">
        <v>10601</v>
      </c>
      <c r="J4623" s="127"/>
      <c r="K4623" s="127"/>
      <c r="L4623" s="127"/>
      <c r="M4623" s="127"/>
      <c r="N4623" s="133">
        <v>0</v>
      </c>
      <c r="O4623" s="133">
        <v>0.9</v>
      </c>
      <c r="P4623" s="127" t="s">
        <v>1369</v>
      </c>
    </row>
    <row r="4624" spans="1:16" ht="51">
      <c r="A4624" s="127" t="s">
        <v>620</v>
      </c>
      <c r="B4624" s="127"/>
      <c r="C4624" s="128" t="s">
        <v>714</v>
      </c>
      <c r="D4624" s="122">
        <v>42977</v>
      </c>
      <c r="E4624" s="123" t="s">
        <v>10602</v>
      </c>
      <c r="F4624" s="123" t="s">
        <v>3</v>
      </c>
      <c r="G4624" s="123">
        <v>1534870</v>
      </c>
      <c r="H4624" s="127"/>
      <c r="I4624" s="131" t="s">
        <v>10601</v>
      </c>
      <c r="J4624" s="127"/>
      <c r="K4624" s="127"/>
      <c r="L4624" s="127"/>
      <c r="M4624" s="127"/>
      <c r="N4624" s="133">
        <v>0</v>
      </c>
      <c r="O4624" s="133">
        <v>0.6</v>
      </c>
      <c r="P4624" s="127" t="s">
        <v>1369</v>
      </c>
    </row>
    <row r="4625" spans="1:16" ht="51">
      <c r="A4625" s="127" t="s">
        <v>620</v>
      </c>
      <c r="B4625" s="127"/>
      <c r="C4625" s="128" t="s">
        <v>714</v>
      </c>
      <c r="D4625" s="122">
        <v>42977</v>
      </c>
      <c r="E4625" s="123" t="s">
        <v>10603</v>
      </c>
      <c r="F4625" s="123" t="s">
        <v>3</v>
      </c>
      <c r="G4625" s="123">
        <v>1534871</v>
      </c>
      <c r="H4625" s="127"/>
      <c r="I4625" s="131" t="s">
        <v>10601</v>
      </c>
      <c r="J4625" s="127"/>
      <c r="K4625" s="127"/>
      <c r="L4625" s="127"/>
      <c r="M4625" s="127"/>
      <c r="N4625" s="133">
        <v>0</v>
      </c>
      <c r="O4625" s="133">
        <v>0.6</v>
      </c>
      <c r="P4625" s="127" t="s">
        <v>1369</v>
      </c>
    </row>
    <row r="4626" spans="1:16" ht="51">
      <c r="A4626" s="127" t="s">
        <v>620</v>
      </c>
      <c r="B4626" s="127"/>
      <c r="C4626" s="128" t="s">
        <v>714</v>
      </c>
      <c r="D4626" s="122">
        <v>42977</v>
      </c>
      <c r="E4626" s="123" t="s">
        <v>10604</v>
      </c>
      <c r="F4626" s="123" t="s">
        <v>3</v>
      </c>
      <c r="G4626" s="123">
        <v>1534899</v>
      </c>
      <c r="H4626" s="127"/>
      <c r="I4626" s="131" t="s">
        <v>10605</v>
      </c>
      <c r="J4626" s="127"/>
      <c r="K4626" s="127"/>
      <c r="L4626" s="127"/>
      <c r="M4626" s="127"/>
      <c r="N4626" s="133">
        <v>0</v>
      </c>
      <c r="O4626" s="133">
        <v>1500</v>
      </c>
      <c r="P4626" s="127" t="s">
        <v>1369</v>
      </c>
    </row>
    <row r="4627" spans="1:16" ht="38.25">
      <c r="A4627" s="127">
        <v>526</v>
      </c>
      <c r="B4627" s="127"/>
      <c r="C4627" s="128" t="s">
        <v>847</v>
      </c>
      <c r="D4627" s="122">
        <v>42977</v>
      </c>
      <c r="E4627" s="123" t="s">
        <v>10606</v>
      </c>
      <c r="F4627" s="123" t="s">
        <v>3</v>
      </c>
      <c r="G4627" s="123">
        <v>1534925</v>
      </c>
      <c r="H4627" s="127"/>
      <c r="I4627" s="131" t="s">
        <v>10607</v>
      </c>
      <c r="J4627" s="127"/>
      <c r="K4627" s="127"/>
      <c r="L4627" s="127"/>
      <c r="M4627" s="127"/>
      <c r="N4627" s="133">
        <v>0</v>
      </c>
      <c r="O4627" s="133">
        <v>100</v>
      </c>
      <c r="P4627" s="127" t="s">
        <v>1369</v>
      </c>
    </row>
    <row r="4628" spans="1:16" ht="38.25">
      <c r="A4628" s="127">
        <v>70</v>
      </c>
      <c r="B4628" s="127"/>
      <c r="C4628" s="128" t="s">
        <v>706</v>
      </c>
      <c r="D4628" s="122">
        <v>42977</v>
      </c>
      <c r="E4628" s="123" t="s">
        <v>10608</v>
      </c>
      <c r="F4628" s="123" t="s">
        <v>3</v>
      </c>
      <c r="G4628" s="123">
        <v>1534940</v>
      </c>
      <c r="H4628" s="127"/>
      <c r="I4628" s="131" t="s">
        <v>10609</v>
      </c>
      <c r="J4628" s="127"/>
      <c r="K4628" s="127"/>
      <c r="L4628" s="127"/>
      <c r="M4628" s="127"/>
      <c r="N4628" s="133">
        <v>0</v>
      </c>
      <c r="O4628" s="133">
        <v>280</v>
      </c>
      <c r="P4628" s="127" t="s">
        <v>1369</v>
      </c>
    </row>
    <row r="4629" spans="1:16" ht="51">
      <c r="A4629" s="127">
        <v>41</v>
      </c>
      <c r="B4629" s="127"/>
      <c r="C4629" s="128" t="s">
        <v>698</v>
      </c>
      <c r="D4629" s="122">
        <v>42977</v>
      </c>
      <c r="E4629" s="123" t="s">
        <v>10610</v>
      </c>
      <c r="F4629" s="123" t="s">
        <v>3</v>
      </c>
      <c r="G4629" s="123">
        <v>1534959</v>
      </c>
      <c r="H4629" s="127"/>
      <c r="I4629" s="131" t="s">
        <v>10611</v>
      </c>
      <c r="J4629" s="127"/>
      <c r="K4629" s="127"/>
      <c r="L4629" s="127"/>
      <c r="M4629" s="127"/>
      <c r="N4629" s="133">
        <v>0</v>
      </c>
      <c r="O4629" s="133">
        <v>125</v>
      </c>
      <c r="P4629" s="127" t="s">
        <v>1369</v>
      </c>
    </row>
    <row r="4630" spans="1:16" ht="38.25">
      <c r="A4630" s="127">
        <v>212</v>
      </c>
      <c r="B4630" s="127"/>
      <c r="C4630" s="128" t="s">
        <v>762</v>
      </c>
      <c r="D4630" s="122">
        <v>42977</v>
      </c>
      <c r="E4630" s="123" t="s">
        <v>10612</v>
      </c>
      <c r="F4630" s="123" t="s">
        <v>3</v>
      </c>
      <c r="G4630" s="123">
        <v>1534966</v>
      </c>
      <c r="H4630" s="127"/>
      <c r="I4630" s="131" t="s">
        <v>10613</v>
      </c>
      <c r="J4630" s="127"/>
      <c r="K4630" s="127"/>
      <c r="L4630" s="127"/>
      <c r="M4630" s="127"/>
      <c r="N4630" s="133">
        <v>0</v>
      </c>
      <c r="O4630" s="133">
        <v>1077</v>
      </c>
      <c r="P4630" s="127" t="s">
        <v>1369</v>
      </c>
    </row>
    <row r="4631" spans="1:16" ht="51">
      <c r="A4631" s="127">
        <v>212</v>
      </c>
      <c r="B4631" s="127"/>
      <c r="C4631" s="128" t="s">
        <v>762</v>
      </c>
      <c r="D4631" s="122">
        <v>42978</v>
      </c>
      <c r="E4631" s="123" t="s">
        <v>10614</v>
      </c>
      <c r="F4631" s="123" t="s">
        <v>3</v>
      </c>
      <c r="G4631" s="123">
        <v>1535113</v>
      </c>
      <c r="H4631" s="127"/>
      <c r="I4631" s="131" t="s">
        <v>10615</v>
      </c>
      <c r="J4631" s="127"/>
      <c r="K4631" s="127"/>
      <c r="L4631" s="127"/>
      <c r="M4631" s="127"/>
      <c r="N4631" s="133">
        <v>0</v>
      </c>
      <c r="O4631" s="133">
        <v>36080</v>
      </c>
      <c r="P4631" s="127" t="s">
        <v>1369</v>
      </c>
    </row>
    <row r="4632" spans="1:16" ht="51">
      <c r="A4632" s="127">
        <v>660</v>
      </c>
      <c r="B4632" s="127"/>
      <c r="C4632" s="128" t="s">
        <v>234</v>
      </c>
      <c r="D4632" s="122">
        <v>42978</v>
      </c>
      <c r="E4632" s="123" t="s">
        <v>10616</v>
      </c>
      <c r="F4632" s="123" t="s">
        <v>3</v>
      </c>
      <c r="G4632" s="123">
        <v>1535120</v>
      </c>
      <c r="H4632" s="127"/>
      <c r="I4632" s="131" t="s">
        <v>10617</v>
      </c>
      <c r="J4632" s="127"/>
      <c r="K4632" s="127"/>
      <c r="L4632" s="127"/>
      <c r="M4632" s="127"/>
      <c r="N4632" s="133">
        <v>0</v>
      </c>
      <c r="O4632" s="133">
        <v>346.41</v>
      </c>
      <c r="P4632" s="127" t="s">
        <v>1369</v>
      </c>
    </row>
    <row r="4633" spans="1:16" ht="51">
      <c r="A4633" s="127">
        <v>201</v>
      </c>
      <c r="B4633" s="127"/>
      <c r="C4633" s="128" t="s">
        <v>757</v>
      </c>
      <c r="D4633" s="122">
        <v>42978</v>
      </c>
      <c r="E4633" s="123" t="s">
        <v>10618</v>
      </c>
      <c r="F4633" s="123" t="s">
        <v>3</v>
      </c>
      <c r="G4633" s="123">
        <v>1535121</v>
      </c>
      <c r="H4633" s="127"/>
      <c r="I4633" s="131" t="s">
        <v>10619</v>
      </c>
      <c r="J4633" s="127"/>
      <c r="K4633" s="127"/>
      <c r="L4633" s="127"/>
      <c r="M4633" s="127"/>
      <c r="N4633" s="133">
        <v>0</v>
      </c>
      <c r="O4633" s="133">
        <v>325</v>
      </c>
      <c r="P4633" s="127" t="s">
        <v>1369</v>
      </c>
    </row>
    <row r="4634" spans="1:16" ht="51">
      <c r="A4634" s="127">
        <v>660</v>
      </c>
      <c r="B4634" s="127"/>
      <c r="C4634" s="128" t="s">
        <v>234</v>
      </c>
      <c r="D4634" s="122">
        <v>42978</v>
      </c>
      <c r="E4634" s="123" t="s">
        <v>10620</v>
      </c>
      <c r="F4634" s="123" t="s">
        <v>3</v>
      </c>
      <c r="G4634" s="123">
        <v>1535122</v>
      </c>
      <c r="H4634" s="127"/>
      <c r="I4634" s="131" t="s">
        <v>10621</v>
      </c>
      <c r="J4634" s="127"/>
      <c r="K4634" s="127"/>
      <c r="L4634" s="127"/>
      <c r="M4634" s="127"/>
      <c r="N4634" s="133">
        <v>0</v>
      </c>
      <c r="O4634" s="133">
        <v>1217.49</v>
      </c>
      <c r="P4634" s="127" t="s">
        <v>1369</v>
      </c>
    </row>
    <row r="4635" spans="1:16" ht="51">
      <c r="A4635" s="127">
        <v>201</v>
      </c>
      <c r="B4635" s="127"/>
      <c r="C4635" s="128" t="s">
        <v>757</v>
      </c>
      <c r="D4635" s="122">
        <v>42978</v>
      </c>
      <c r="E4635" s="123" t="s">
        <v>10622</v>
      </c>
      <c r="F4635" s="123" t="s">
        <v>3</v>
      </c>
      <c r="G4635" s="123">
        <v>1535123</v>
      </c>
      <c r="H4635" s="127"/>
      <c r="I4635" s="131" t="s">
        <v>10623</v>
      </c>
      <c r="J4635" s="127"/>
      <c r="K4635" s="127"/>
      <c r="L4635" s="127"/>
      <c r="M4635" s="127"/>
      <c r="N4635" s="133">
        <v>0</v>
      </c>
      <c r="O4635" s="133">
        <v>734.45</v>
      </c>
      <c r="P4635" s="127" t="s">
        <v>1369</v>
      </c>
    </row>
    <row r="4636" spans="1:16" ht="51">
      <c r="A4636" s="127">
        <v>201</v>
      </c>
      <c r="B4636" s="127"/>
      <c r="C4636" s="128" t="s">
        <v>757</v>
      </c>
      <c r="D4636" s="122">
        <v>42978</v>
      </c>
      <c r="E4636" s="123" t="s">
        <v>10624</v>
      </c>
      <c r="F4636" s="123" t="s">
        <v>3</v>
      </c>
      <c r="G4636" s="123">
        <v>1535125</v>
      </c>
      <c r="H4636" s="127"/>
      <c r="I4636" s="131" t="s">
        <v>10625</v>
      </c>
      <c r="J4636" s="127"/>
      <c r="K4636" s="127"/>
      <c r="L4636" s="127"/>
      <c r="M4636" s="127"/>
      <c r="N4636" s="133">
        <v>0</v>
      </c>
      <c r="O4636" s="133">
        <v>750</v>
      </c>
      <c r="P4636" s="127" t="s">
        <v>1369</v>
      </c>
    </row>
    <row r="4637" spans="1:16" ht="51">
      <c r="A4637" s="127">
        <v>133</v>
      </c>
      <c r="B4637" s="127"/>
      <c r="C4637" s="128" t="s">
        <v>730</v>
      </c>
      <c r="D4637" s="122">
        <v>42978</v>
      </c>
      <c r="E4637" s="123" t="s">
        <v>10626</v>
      </c>
      <c r="F4637" s="123" t="s">
        <v>3</v>
      </c>
      <c r="G4637" s="123">
        <v>1535136</v>
      </c>
      <c r="H4637" s="127"/>
      <c r="I4637" s="131" t="s">
        <v>10627</v>
      </c>
      <c r="J4637" s="127"/>
      <c r="K4637" s="127"/>
      <c r="L4637" s="127"/>
      <c r="M4637" s="127"/>
      <c r="N4637" s="133">
        <v>0</v>
      </c>
      <c r="O4637" s="133">
        <v>7000</v>
      </c>
      <c r="P4637" s="127" t="s">
        <v>1369</v>
      </c>
    </row>
    <row r="4638" spans="1:16" ht="51">
      <c r="A4638" s="127">
        <v>16</v>
      </c>
      <c r="B4638" s="127"/>
      <c r="C4638" s="128" t="s">
        <v>693</v>
      </c>
      <c r="D4638" s="122">
        <v>42978</v>
      </c>
      <c r="E4638" s="123" t="s">
        <v>10628</v>
      </c>
      <c r="F4638" s="123" t="s">
        <v>3</v>
      </c>
      <c r="G4638" s="123">
        <v>1535212</v>
      </c>
      <c r="H4638" s="127"/>
      <c r="I4638" s="131" t="s">
        <v>10629</v>
      </c>
      <c r="J4638" s="127"/>
      <c r="K4638" s="127"/>
      <c r="L4638" s="127"/>
      <c r="M4638" s="127"/>
      <c r="N4638" s="133">
        <v>0</v>
      </c>
      <c r="O4638" s="133">
        <v>38942</v>
      </c>
      <c r="P4638" s="127" t="s">
        <v>1369</v>
      </c>
    </row>
    <row r="4639" spans="1:16" ht="38.25">
      <c r="A4639" s="127">
        <v>523</v>
      </c>
      <c r="B4639" s="127"/>
      <c r="C4639" s="128" t="s">
        <v>846</v>
      </c>
      <c r="D4639" s="122">
        <v>42978</v>
      </c>
      <c r="E4639" s="123" t="s">
        <v>10630</v>
      </c>
      <c r="F4639" s="123" t="s">
        <v>3</v>
      </c>
      <c r="G4639" s="123">
        <v>1535219</v>
      </c>
      <c r="H4639" s="127"/>
      <c r="I4639" s="131" t="s">
        <v>10631</v>
      </c>
      <c r="J4639" s="127"/>
      <c r="K4639" s="127"/>
      <c r="L4639" s="127"/>
      <c r="M4639" s="127"/>
      <c r="N4639" s="133">
        <v>0</v>
      </c>
      <c r="O4639" s="133">
        <v>222.41</v>
      </c>
      <c r="P4639" s="127" t="s">
        <v>1369</v>
      </c>
    </row>
    <row r="4640" spans="1:16" ht="38.25">
      <c r="A4640" s="127">
        <v>523</v>
      </c>
      <c r="B4640" s="127"/>
      <c r="C4640" s="128" t="s">
        <v>846</v>
      </c>
      <c r="D4640" s="122">
        <v>42978</v>
      </c>
      <c r="E4640" s="123" t="s">
        <v>10632</v>
      </c>
      <c r="F4640" s="123" t="s">
        <v>3</v>
      </c>
      <c r="G4640" s="123">
        <v>1535221</v>
      </c>
      <c r="H4640" s="127"/>
      <c r="I4640" s="131" t="s">
        <v>10633</v>
      </c>
      <c r="J4640" s="127"/>
      <c r="K4640" s="127"/>
      <c r="L4640" s="127"/>
      <c r="M4640" s="127"/>
      <c r="N4640" s="133">
        <v>0</v>
      </c>
      <c r="O4640" s="133">
        <v>640.91</v>
      </c>
      <c r="P4640" s="127" t="s">
        <v>1369</v>
      </c>
    </row>
    <row r="4641" spans="1:16" ht="38.25">
      <c r="A4641" s="127">
        <v>523</v>
      </c>
      <c r="B4641" s="127"/>
      <c r="C4641" s="128" t="s">
        <v>846</v>
      </c>
      <c r="D4641" s="122">
        <v>42978</v>
      </c>
      <c r="E4641" s="123" t="s">
        <v>10634</v>
      </c>
      <c r="F4641" s="123" t="s">
        <v>3</v>
      </c>
      <c r="G4641" s="123">
        <v>1535223</v>
      </c>
      <c r="H4641" s="127"/>
      <c r="I4641" s="131" t="s">
        <v>10635</v>
      </c>
      <c r="J4641" s="127"/>
      <c r="K4641" s="127"/>
      <c r="L4641" s="127"/>
      <c r="M4641" s="127"/>
      <c r="N4641" s="133">
        <v>0</v>
      </c>
      <c r="O4641" s="133">
        <v>1550.26</v>
      </c>
      <c r="P4641" s="127" t="s">
        <v>1369</v>
      </c>
    </row>
    <row r="4642" spans="1:16" ht="89.25">
      <c r="A4642" s="127">
        <v>587</v>
      </c>
      <c r="B4642" s="127"/>
      <c r="C4642" s="128" t="s">
        <v>859</v>
      </c>
      <c r="D4642" s="122">
        <v>42978</v>
      </c>
      <c r="E4642" s="123" t="s">
        <v>10636</v>
      </c>
      <c r="F4642" s="123" t="s">
        <v>3</v>
      </c>
      <c r="G4642" s="123">
        <v>1535259</v>
      </c>
      <c r="H4642" s="127"/>
      <c r="I4642" s="131" t="s">
        <v>10637</v>
      </c>
      <c r="J4642" s="127"/>
      <c r="K4642" s="127"/>
      <c r="L4642" s="127"/>
      <c r="M4642" s="127"/>
      <c r="N4642" s="133">
        <v>0</v>
      </c>
      <c r="O4642" s="133">
        <v>1260.08</v>
      </c>
      <c r="P4642" s="127" t="s">
        <v>1369</v>
      </c>
    </row>
    <row r="4643" spans="1:16" ht="89.25">
      <c r="A4643" s="127">
        <v>587</v>
      </c>
      <c r="B4643" s="127"/>
      <c r="C4643" s="128" t="s">
        <v>859</v>
      </c>
      <c r="D4643" s="122">
        <v>42978</v>
      </c>
      <c r="E4643" s="123" t="s">
        <v>10638</v>
      </c>
      <c r="F4643" s="123" t="s">
        <v>3</v>
      </c>
      <c r="G4643" s="123">
        <v>1535261</v>
      </c>
      <c r="H4643" s="127"/>
      <c r="I4643" s="131" t="s">
        <v>10639</v>
      </c>
      <c r="J4643" s="127"/>
      <c r="K4643" s="127"/>
      <c r="L4643" s="127"/>
      <c r="M4643" s="127"/>
      <c r="N4643" s="133">
        <v>0</v>
      </c>
      <c r="O4643" s="133">
        <v>29.55</v>
      </c>
      <c r="P4643" s="127" t="s">
        <v>1369</v>
      </c>
    </row>
    <row r="4644" spans="1:16" ht="51">
      <c r="A4644" s="127" t="s">
        <v>620</v>
      </c>
      <c r="B4644" s="127"/>
      <c r="C4644" s="128" t="s">
        <v>714</v>
      </c>
      <c r="D4644" s="122">
        <v>42978</v>
      </c>
      <c r="E4644" s="123" t="s">
        <v>10640</v>
      </c>
      <c r="F4644" s="123" t="s">
        <v>3</v>
      </c>
      <c r="G4644" s="123">
        <v>1535262</v>
      </c>
      <c r="H4644" s="127"/>
      <c r="I4644" s="131" t="s">
        <v>10641</v>
      </c>
      <c r="J4644" s="127"/>
      <c r="K4644" s="127"/>
      <c r="L4644" s="127"/>
      <c r="M4644" s="127"/>
      <c r="N4644" s="133">
        <v>0</v>
      </c>
      <c r="O4644" s="133">
        <v>495</v>
      </c>
      <c r="P4644" s="127" t="s">
        <v>1369</v>
      </c>
    </row>
    <row r="4645" spans="1:16" ht="51">
      <c r="A4645" s="127">
        <v>10</v>
      </c>
      <c r="B4645" s="127"/>
      <c r="C4645" s="128" t="s">
        <v>691</v>
      </c>
      <c r="D4645" s="122">
        <v>42978</v>
      </c>
      <c r="E4645" s="123" t="s">
        <v>10642</v>
      </c>
      <c r="F4645" s="123" t="s">
        <v>3</v>
      </c>
      <c r="G4645" s="123">
        <v>1535264</v>
      </c>
      <c r="H4645" s="127"/>
      <c r="I4645" s="131" t="s">
        <v>10643</v>
      </c>
      <c r="J4645" s="127"/>
      <c r="K4645" s="127"/>
      <c r="L4645" s="127"/>
      <c r="M4645" s="127"/>
      <c r="N4645" s="133">
        <v>0</v>
      </c>
      <c r="O4645" s="133">
        <v>14397.75</v>
      </c>
      <c r="P4645" s="127" t="s">
        <v>1369</v>
      </c>
    </row>
    <row r="4646" spans="1:16" ht="63.75">
      <c r="A4646" s="127">
        <v>10</v>
      </c>
      <c r="B4646" s="127"/>
      <c r="C4646" s="128" t="s">
        <v>691</v>
      </c>
      <c r="D4646" s="122">
        <v>42978</v>
      </c>
      <c r="E4646" s="123" t="s">
        <v>10644</v>
      </c>
      <c r="F4646" s="123" t="s">
        <v>3</v>
      </c>
      <c r="G4646" s="123">
        <v>1535266</v>
      </c>
      <c r="H4646" s="127"/>
      <c r="I4646" s="131" t="s">
        <v>10645</v>
      </c>
      <c r="J4646" s="127"/>
      <c r="K4646" s="127"/>
      <c r="L4646" s="127"/>
      <c r="M4646" s="127"/>
      <c r="N4646" s="133">
        <v>0</v>
      </c>
      <c r="O4646" s="133">
        <v>3831.9</v>
      </c>
      <c r="P4646" s="127" t="s">
        <v>1369</v>
      </c>
    </row>
    <row r="4647" spans="1:16" ht="51">
      <c r="A4647" s="127">
        <v>10</v>
      </c>
      <c r="B4647" s="127"/>
      <c r="C4647" s="128" t="s">
        <v>691</v>
      </c>
      <c r="D4647" s="122">
        <v>42978</v>
      </c>
      <c r="E4647" s="123" t="s">
        <v>10646</v>
      </c>
      <c r="F4647" s="123" t="s">
        <v>3</v>
      </c>
      <c r="G4647" s="123">
        <v>1535267</v>
      </c>
      <c r="H4647" s="127"/>
      <c r="I4647" s="131" t="s">
        <v>10647</v>
      </c>
      <c r="J4647" s="127"/>
      <c r="K4647" s="127"/>
      <c r="L4647" s="127"/>
      <c r="M4647" s="127"/>
      <c r="N4647" s="133">
        <v>0</v>
      </c>
      <c r="O4647" s="133">
        <v>14397.75</v>
      </c>
      <c r="P4647" s="127" t="s">
        <v>1369</v>
      </c>
    </row>
    <row r="4648" spans="1:16" ht="38.25">
      <c r="A4648" s="127">
        <v>523</v>
      </c>
      <c r="B4648" s="127"/>
      <c r="C4648" s="128" t="s">
        <v>846</v>
      </c>
      <c r="D4648" s="122">
        <v>42978</v>
      </c>
      <c r="E4648" s="123" t="s">
        <v>10648</v>
      </c>
      <c r="F4648" s="123" t="s">
        <v>3</v>
      </c>
      <c r="G4648" s="123">
        <v>1535270</v>
      </c>
      <c r="H4648" s="127"/>
      <c r="I4648" s="131" t="s">
        <v>10649</v>
      </c>
      <c r="J4648" s="127"/>
      <c r="K4648" s="127"/>
      <c r="L4648" s="127"/>
      <c r="M4648" s="127"/>
      <c r="N4648" s="133">
        <v>0</v>
      </c>
      <c r="O4648" s="133">
        <v>17921.990000000002</v>
      </c>
      <c r="P4648" s="127" t="s">
        <v>1369</v>
      </c>
    </row>
    <row r="4649" spans="1:16" ht="38.25">
      <c r="A4649" s="127">
        <v>526</v>
      </c>
      <c r="B4649" s="127"/>
      <c r="C4649" s="128" t="s">
        <v>847</v>
      </c>
      <c r="D4649" s="122">
        <v>42978</v>
      </c>
      <c r="E4649" s="123" t="s">
        <v>10650</v>
      </c>
      <c r="F4649" s="123" t="s">
        <v>3</v>
      </c>
      <c r="G4649" s="123">
        <v>1535114</v>
      </c>
      <c r="H4649" s="127"/>
      <c r="I4649" s="131" t="s">
        <v>10651</v>
      </c>
      <c r="J4649" s="127"/>
      <c r="K4649" s="127"/>
      <c r="L4649" s="127"/>
      <c r="M4649" s="127"/>
      <c r="N4649" s="133">
        <v>0</v>
      </c>
      <c r="O4649" s="133">
        <v>90</v>
      </c>
      <c r="P4649" s="127" t="s">
        <v>1369</v>
      </c>
    </row>
    <row r="4650" spans="1:16" ht="51">
      <c r="A4650" s="127" t="s">
        <v>620</v>
      </c>
      <c r="B4650" s="127"/>
      <c r="C4650" s="128" t="s">
        <v>714</v>
      </c>
      <c r="D4650" s="122">
        <v>42978</v>
      </c>
      <c r="E4650" s="123" t="s">
        <v>10652</v>
      </c>
      <c r="F4650" s="123" t="s">
        <v>3</v>
      </c>
      <c r="G4650" s="123">
        <v>1535128</v>
      </c>
      <c r="H4650" s="127"/>
      <c r="I4650" s="131" t="s">
        <v>10653</v>
      </c>
      <c r="J4650" s="127"/>
      <c r="K4650" s="127"/>
      <c r="L4650" s="127"/>
      <c r="M4650" s="127"/>
      <c r="N4650" s="133">
        <v>0</v>
      </c>
      <c r="O4650" s="133">
        <v>32622.04</v>
      </c>
      <c r="P4650" s="127" t="s">
        <v>1369</v>
      </c>
    </row>
    <row r="4651" spans="1:16" ht="51">
      <c r="A4651" s="127" t="s">
        <v>620</v>
      </c>
      <c r="B4651" s="127"/>
      <c r="C4651" s="128" t="s">
        <v>714</v>
      </c>
      <c r="D4651" s="122">
        <v>42978</v>
      </c>
      <c r="E4651" s="123" t="s">
        <v>10654</v>
      </c>
      <c r="F4651" s="123" t="s">
        <v>3</v>
      </c>
      <c r="G4651" s="123">
        <v>1535130</v>
      </c>
      <c r="H4651" s="127"/>
      <c r="I4651" s="131" t="s">
        <v>10655</v>
      </c>
      <c r="J4651" s="127"/>
      <c r="K4651" s="127"/>
      <c r="L4651" s="127"/>
      <c r="M4651" s="127"/>
      <c r="N4651" s="133">
        <v>0</v>
      </c>
      <c r="O4651" s="133">
        <v>5451.14</v>
      </c>
      <c r="P4651" s="127" t="s">
        <v>1369</v>
      </c>
    </row>
    <row r="4652" spans="1:16" ht="51">
      <c r="A4652" s="127" t="s">
        <v>620</v>
      </c>
      <c r="B4652" s="127"/>
      <c r="C4652" s="128" t="s">
        <v>714</v>
      </c>
      <c r="D4652" s="122">
        <v>42978</v>
      </c>
      <c r="E4652" s="123" t="s">
        <v>10656</v>
      </c>
      <c r="F4652" s="123" t="s">
        <v>3</v>
      </c>
      <c r="G4652" s="123">
        <v>1535139</v>
      </c>
      <c r="H4652" s="127"/>
      <c r="I4652" s="131" t="s">
        <v>10657</v>
      </c>
      <c r="J4652" s="127"/>
      <c r="K4652" s="127"/>
      <c r="L4652" s="127"/>
      <c r="M4652" s="127"/>
      <c r="N4652" s="133">
        <v>0</v>
      </c>
      <c r="O4652" s="133">
        <v>235.52</v>
      </c>
      <c r="P4652" s="127" t="s">
        <v>1369</v>
      </c>
    </row>
    <row r="4653" spans="1:16" ht="38.25">
      <c r="A4653" s="127">
        <v>526</v>
      </c>
      <c r="B4653" s="127"/>
      <c r="C4653" s="128" t="s">
        <v>847</v>
      </c>
      <c r="D4653" s="122">
        <v>42978</v>
      </c>
      <c r="E4653" s="123" t="s">
        <v>10658</v>
      </c>
      <c r="F4653" s="123" t="s">
        <v>3</v>
      </c>
      <c r="G4653" s="123">
        <v>1535166</v>
      </c>
      <c r="H4653" s="127"/>
      <c r="I4653" s="131" t="s">
        <v>9989</v>
      </c>
      <c r="J4653" s="127"/>
      <c r="K4653" s="127"/>
      <c r="L4653" s="127"/>
      <c r="M4653" s="127"/>
      <c r="N4653" s="133">
        <v>0</v>
      </c>
      <c r="O4653" s="133">
        <v>86.99</v>
      </c>
      <c r="P4653" s="127" t="s">
        <v>1369</v>
      </c>
    </row>
    <row r="4654" spans="1:16" ht="38.25">
      <c r="A4654" s="127">
        <v>16</v>
      </c>
      <c r="B4654" s="127"/>
      <c r="C4654" s="128" t="s">
        <v>693</v>
      </c>
      <c r="D4654" s="122">
        <v>42978</v>
      </c>
      <c r="E4654" s="123" t="s">
        <v>10659</v>
      </c>
      <c r="F4654" s="123" t="s">
        <v>3</v>
      </c>
      <c r="G4654" s="123">
        <v>1535171</v>
      </c>
      <c r="H4654" s="127"/>
      <c r="I4654" s="131" t="s">
        <v>10660</v>
      </c>
      <c r="J4654" s="127"/>
      <c r="K4654" s="127"/>
      <c r="L4654" s="127"/>
      <c r="M4654" s="127"/>
      <c r="N4654" s="133">
        <v>0</v>
      </c>
      <c r="O4654" s="133">
        <v>5217.79</v>
      </c>
      <c r="P4654" s="127" t="s">
        <v>1369</v>
      </c>
    </row>
    <row r="4655" spans="1:16" ht="38.25">
      <c r="A4655" s="127">
        <v>682</v>
      </c>
      <c r="B4655" s="127"/>
      <c r="C4655" s="128" t="s">
        <v>868</v>
      </c>
      <c r="D4655" s="122">
        <v>42978</v>
      </c>
      <c r="E4655" s="123" t="s">
        <v>10661</v>
      </c>
      <c r="F4655" s="123" t="s">
        <v>3</v>
      </c>
      <c r="G4655" s="123">
        <v>1535198</v>
      </c>
      <c r="H4655" s="127"/>
      <c r="I4655" s="131" t="s">
        <v>10662</v>
      </c>
      <c r="J4655" s="127"/>
      <c r="K4655" s="127"/>
      <c r="L4655" s="127"/>
      <c r="M4655" s="127"/>
      <c r="N4655" s="133">
        <v>0</v>
      </c>
      <c r="O4655" s="133">
        <v>568</v>
      </c>
      <c r="P4655" s="127" t="s">
        <v>1369</v>
      </c>
    </row>
    <row r="4656" spans="1:16" ht="51">
      <c r="A4656" s="127">
        <v>586</v>
      </c>
      <c r="B4656" s="127"/>
      <c r="C4656" s="128" t="s">
        <v>223</v>
      </c>
      <c r="D4656" s="122">
        <v>42978</v>
      </c>
      <c r="E4656" s="123" t="s">
        <v>10663</v>
      </c>
      <c r="F4656" s="123" t="s">
        <v>3</v>
      </c>
      <c r="G4656" s="123">
        <v>1535199</v>
      </c>
      <c r="H4656" s="127"/>
      <c r="I4656" s="131" t="s">
        <v>10664</v>
      </c>
      <c r="J4656" s="127"/>
      <c r="K4656" s="127"/>
      <c r="L4656" s="127"/>
      <c r="M4656" s="127"/>
      <c r="N4656" s="133">
        <v>0</v>
      </c>
      <c r="O4656" s="133">
        <v>1245</v>
      </c>
      <c r="P4656" s="127" t="s">
        <v>1369</v>
      </c>
    </row>
    <row r="4657" spans="1:16" ht="51">
      <c r="A4657" s="127">
        <v>76</v>
      </c>
      <c r="B4657" s="127"/>
      <c r="C4657" s="128" t="s">
        <v>707</v>
      </c>
      <c r="D4657" s="122">
        <v>42978</v>
      </c>
      <c r="E4657" s="123" t="s">
        <v>10665</v>
      </c>
      <c r="F4657" s="123" t="s">
        <v>3</v>
      </c>
      <c r="G4657" s="123">
        <v>1535247</v>
      </c>
      <c r="H4657" s="127"/>
      <c r="I4657" s="131" t="s">
        <v>10666</v>
      </c>
      <c r="J4657" s="127"/>
      <c r="K4657" s="127"/>
      <c r="L4657" s="127"/>
      <c r="M4657" s="127"/>
      <c r="N4657" s="133">
        <v>0</v>
      </c>
      <c r="O4657" s="133">
        <v>481.67</v>
      </c>
      <c r="P4657" s="127" t="s">
        <v>1369</v>
      </c>
    </row>
    <row r="4658" spans="1:16" ht="38.25">
      <c r="A4658" s="127">
        <v>35</v>
      </c>
      <c r="B4658" s="127"/>
      <c r="C4658" s="128" t="s">
        <v>697</v>
      </c>
      <c r="D4658" s="122">
        <v>42978</v>
      </c>
      <c r="E4658" s="123" t="s">
        <v>10667</v>
      </c>
      <c r="F4658" s="123" t="s">
        <v>3</v>
      </c>
      <c r="G4658" s="123">
        <v>1535249</v>
      </c>
      <c r="H4658" s="127"/>
      <c r="I4658" s="131" t="s">
        <v>10668</v>
      </c>
      <c r="J4658" s="127"/>
      <c r="K4658" s="127"/>
      <c r="L4658" s="127"/>
      <c r="M4658" s="127"/>
      <c r="N4658" s="133">
        <v>0</v>
      </c>
      <c r="O4658" s="133">
        <v>1278</v>
      </c>
      <c r="P4658" s="127" t="s">
        <v>1369</v>
      </c>
    </row>
    <row r="4659" spans="1:16" ht="51">
      <c r="A4659" s="127" t="s">
        <v>620</v>
      </c>
      <c r="B4659" s="127"/>
      <c r="C4659" s="128" t="s">
        <v>714</v>
      </c>
      <c r="D4659" s="122">
        <v>42978</v>
      </c>
      <c r="E4659" s="123" t="s">
        <v>10669</v>
      </c>
      <c r="F4659" s="123" t="s">
        <v>3</v>
      </c>
      <c r="G4659" s="123">
        <v>1535254</v>
      </c>
      <c r="H4659" s="127"/>
      <c r="I4659" s="131" t="s">
        <v>10670</v>
      </c>
      <c r="J4659" s="127"/>
      <c r="K4659" s="127"/>
      <c r="L4659" s="127"/>
      <c r="M4659" s="127"/>
      <c r="N4659" s="133">
        <v>0</v>
      </c>
      <c r="O4659" s="133">
        <v>4542.18</v>
      </c>
      <c r="P4659" s="127" t="s">
        <v>1369</v>
      </c>
    </row>
    <row r="4660" spans="1:16" ht="38.25">
      <c r="A4660" s="127">
        <v>70</v>
      </c>
      <c r="B4660" s="127"/>
      <c r="C4660" s="128" t="s">
        <v>706</v>
      </c>
      <c r="D4660" s="122">
        <v>42978</v>
      </c>
      <c r="E4660" s="123" t="s">
        <v>10671</v>
      </c>
      <c r="F4660" s="123" t="s">
        <v>3</v>
      </c>
      <c r="G4660" s="123">
        <v>1535275</v>
      </c>
      <c r="H4660" s="127"/>
      <c r="I4660" s="131" t="s">
        <v>10672</v>
      </c>
      <c r="J4660" s="127"/>
      <c r="K4660" s="127"/>
      <c r="L4660" s="127"/>
      <c r="M4660" s="127"/>
      <c r="N4660" s="133">
        <v>0</v>
      </c>
      <c r="O4660" s="133">
        <v>0.05</v>
      </c>
      <c r="P4660" s="127" t="s">
        <v>14401</v>
      </c>
    </row>
    <row r="4661" spans="1:16" ht="51">
      <c r="A4661" s="127">
        <v>132</v>
      </c>
      <c r="B4661" s="127"/>
      <c r="C4661" s="128" t="s">
        <v>729</v>
      </c>
      <c r="D4661" s="122">
        <v>42978</v>
      </c>
      <c r="E4661" s="123" t="s">
        <v>10673</v>
      </c>
      <c r="F4661" s="123" t="s">
        <v>3</v>
      </c>
      <c r="G4661" s="123">
        <v>1535277</v>
      </c>
      <c r="H4661" s="127"/>
      <c r="I4661" s="131" t="s">
        <v>10674</v>
      </c>
      <c r="J4661" s="127"/>
      <c r="K4661" s="127"/>
      <c r="L4661" s="127"/>
      <c r="M4661" s="127"/>
      <c r="N4661" s="133">
        <v>0</v>
      </c>
      <c r="O4661" s="133">
        <v>995</v>
      </c>
      <c r="P4661" s="127" t="s">
        <v>1369</v>
      </c>
    </row>
    <row r="4662" spans="1:16" ht="51">
      <c r="A4662" s="127" t="s">
        <v>620</v>
      </c>
      <c r="B4662" s="127"/>
      <c r="C4662" s="128" t="s">
        <v>714</v>
      </c>
      <c r="D4662" s="122">
        <v>42978</v>
      </c>
      <c r="E4662" s="123" t="s">
        <v>10675</v>
      </c>
      <c r="F4662" s="123" t="s">
        <v>3</v>
      </c>
      <c r="G4662" s="123">
        <v>1535293</v>
      </c>
      <c r="H4662" s="127"/>
      <c r="I4662" s="131" t="s">
        <v>10676</v>
      </c>
      <c r="J4662" s="127"/>
      <c r="K4662" s="127"/>
      <c r="L4662" s="127"/>
      <c r="M4662" s="127"/>
      <c r="N4662" s="133">
        <v>0</v>
      </c>
      <c r="O4662" s="133">
        <v>55609.66</v>
      </c>
      <c r="P4662" s="127" t="s">
        <v>1369</v>
      </c>
    </row>
    <row r="4663" spans="1:16" ht="51">
      <c r="A4663" s="127" t="s">
        <v>620</v>
      </c>
      <c r="B4663" s="127"/>
      <c r="C4663" s="128" t="s">
        <v>714</v>
      </c>
      <c r="D4663" s="122">
        <v>42978</v>
      </c>
      <c r="E4663" s="123" t="s">
        <v>10677</v>
      </c>
      <c r="F4663" s="123" t="s">
        <v>3</v>
      </c>
      <c r="G4663" s="123">
        <v>1535296</v>
      </c>
      <c r="H4663" s="127"/>
      <c r="I4663" s="131" t="s">
        <v>10678</v>
      </c>
      <c r="J4663" s="127"/>
      <c r="K4663" s="127"/>
      <c r="L4663" s="127"/>
      <c r="M4663" s="127"/>
      <c r="N4663" s="133">
        <v>0</v>
      </c>
      <c r="O4663" s="133">
        <v>7000</v>
      </c>
      <c r="P4663" s="127" t="s">
        <v>1369</v>
      </c>
    </row>
    <row r="4664" spans="1:16" ht="38.25">
      <c r="A4664" s="127">
        <v>203</v>
      </c>
      <c r="B4664" s="127"/>
      <c r="C4664" s="128" t="s">
        <v>758</v>
      </c>
      <c r="D4664" s="122">
        <v>42978</v>
      </c>
      <c r="E4664" s="123" t="s">
        <v>10679</v>
      </c>
      <c r="F4664" s="123" t="s">
        <v>3</v>
      </c>
      <c r="G4664" s="123">
        <v>1535297</v>
      </c>
      <c r="H4664" s="127"/>
      <c r="I4664" s="131" t="s">
        <v>10680</v>
      </c>
      <c r="J4664" s="127"/>
      <c r="K4664" s="127"/>
      <c r="L4664" s="127"/>
      <c r="M4664" s="127"/>
      <c r="N4664" s="133">
        <v>0</v>
      </c>
      <c r="O4664" s="133">
        <v>241</v>
      </c>
      <c r="P4664" s="127" t="s">
        <v>1369</v>
      </c>
    </row>
    <row r="4665" spans="1:16" ht="38.25">
      <c r="A4665" s="127">
        <v>203</v>
      </c>
      <c r="B4665" s="127"/>
      <c r="C4665" s="128" t="s">
        <v>758</v>
      </c>
      <c r="D4665" s="122">
        <v>42978</v>
      </c>
      <c r="E4665" s="123" t="s">
        <v>10681</v>
      </c>
      <c r="F4665" s="123" t="s">
        <v>3</v>
      </c>
      <c r="G4665" s="123">
        <v>1535298</v>
      </c>
      <c r="H4665" s="127"/>
      <c r="I4665" s="131" t="s">
        <v>10682</v>
      </c>
      <c r="J4665" s="127"/>
      <c r="K4665" s="127"/>
      <c r="L4665" s="127"/>
      <c r="M4665" s="127"/>
      <c r="N4665" s="133">
        <v>0</v>
      </c>
      <c r="O4665" s="133">
        <v>111</v>
      </c>
      <c r="P4665" s="127" t="s">
        <v>1369</v>
      </c>
    </row>
    <row r="4666" spans="1:16" ht="38.25">
      <c r="A4666" s="127">
        <v>203</v>
      </c>
      <c r="B4666" s="127"/>
      <c r="C4666" s="128" t="s">
        <v>758</v>
      </c>
      <c r="D4666" s="122">
        <v>42978</v>
      </c>
      <c r="E4666" s="123" t="s">
        <v>10683</v>
      </c>
      <c r="F4666" s="123" t="s">
        <v>3</v>
      </c>
      <c r="G4666" s="123">
        <v>1535299</v>
      </c>
      <c r="H4666" s="127"/>
      <c r="I4666" s="131" t="s">
        <v>10684</v>
      </c>
      <c r="J4666" s="127"/>
      <c r="K4666" s="127"/>
      <c r="L4666" s="127"/>
      <c r="M4666" s="127"/>
      <c r="N4666" s="133">
        <v>0</v>
      </c>
      <c r="O4666" s="133">
        <v>111</v>
      </c>
      <c r="P4666" s="127" t="s">
        <v>1369</v>
      </c>
    </row>
    <row r="4667" spans="1:16" ht="38.25">
      <c r="A4667" s="127">
        <v>203</v>
      </c>
      <c r="B4667" s="127"/>
      <c r="C4667" s="128" t="s">
        <v>758</v>
      </c>
      <c r="D4667" s="122">
        <v>42978</v>
      </c>
      <c r="E4667" s="123" t="s">
        <v>10685</v>
      </c>
      <c r="F4667" s="123" t="s">
        <v>3</v>
      </c>
      <c r="G4667" s="123">
        <v>1535300</v>
      </c>
      <c r="H4667" s="127"/>
      <c r="I4667" s="131" t="s">
        <v>10686</v>
      </c>
      <c r="J4667" s="127"/>
      <c r="K4667" s="127"/>
      <c r="L4667" s="127"/>
      <c r="M4667" s="127"/>
      <c r="N4667" s="133">
        <v>0</v>
      </c>
      <c r="O4667" s="133">
        <v>111</v>
      </c>
      <c r="P4667" s="127" t="s">
        <v>1369</v>
      </c>
    </row>
    <row r="4668" spans="1:16" ht="38.25">
      <c r="A4668" s="127">
        <v>203</v>
      </c>
      <c r="B4668" s="127"/>
      <c r="C4668" s="128" t="s">
        <v>758</v>
      </c>
      <c r="D4668" s="122">
        <v>42978</v>
      </c>
      <c r="E4668" s="123" t="s">
        <v>10687</v>
      </c>
      <c r="F4668" s="123" t="s">
        <v>3</v>
      </c>
      <c r="G4668" s="123">
        <v>1535302</v>
      </c>
      <c r="H4668" s="127"/>
      <c r="I4668" s="131" t="s">
        <v>10688</v>
      </c>
      <c r="J4668" s="127"/>
      <c r="K4668" s="127"/>
      <c r="L4668" s="127"/>
      <c r="M4668" s="127"/>
      <c r="N4668" s="133">
        <v>0</v>
      </c>
      <c r="O4668" s="133">
        <v>111</v>
      </c>
      <c r="P4668" s="127" t="s">
        <v>1369</v>
      </c>
    </row>
    <row r="4669" spans="1:16" ht="38.25">
      <c r="A4669" s="127">
        <v>203</v>
      </c>
      <c r="B4669" s="127"/>
      <c r="C4669" s="128" t="s">
        <v>758</v>
      </c>
      <c r="D4669" s="122">
        <v>42978</v>
      </c>
      <c r="E4669" s="123" t="s">
        <v>10689</v>
      </c>
      <c r="F4669" s="123" t="s">
        <v>3</v>
      </c>
      <c r="G4669" s="123">
        <v>1535306</v>
      </c>
      <c r="H4669" s="127"/>
      <c r="I4669" s="131" t="s">
        <v>10690</v>
      </c>
      <c r="J4669" s="127"/>
      <c r="K4669" s="127"/>
      <c r="L4669" s="127"/>
      <c r="M4669" s="127"/>
      <c r="N4669" s="133">
        <v>0</v>
      </c>
      <c r="O4669" s="133">
        <v>111</v>
      </c>
      <c r="P4669" s="127" t="s">
        <v>1369</v>
      </c>
    </row>
    <row r="4670" spans="1:16" ht="38.25">
      <c r="A4670" s="127">
        <v>203</v>
      </c>
      <c r="B4670" s="127"/>
      <c r="C4670" s="128" t="s">
        <v>758</v>
      </c>
      <c r="D4670" s="122">
        <v>42978</v>
      </c>
      <c r="E4670" s="123" t="s">
        <v>10691</v>
      </c>
      <c r="F4670" s="123" t="s">
        <v>3</v>
      </c>
      <c r="G4670" s="123">
        <v>1535308</v>
      </c>
      <c r="H4670" s="127"/>
      <c r="I4670" s="131" t="s">
        <v>10692</v>
      </c>
      <c r="J4670" s="127"/>
      <c r="K4670" s="127"/>
      <c r="L4670" s="127"/>
      <c r="M4670" s="127"/>
      <c r="N4670" s="133">
        <v>0</v>
      </c>
      <c r="O4670" s="133">
        <v>111</v>
      </c>
      <c r="P4670" s="127" t="s">
        <v>1369</v>
      </c>
    </row>
    <row r="4671" spans="1:16" ht="38.25">
      <c r="A4671" s="127">
        <v>203</v>
      </c>
      <c r="B4671" s="127"/>
      <c r="C4671" s="128" t="s">
        <v>758</v>
      </c>
      <c r="D4671" s="122">
        <v>42978</v>
      </c>
      <c r="E4671" s="123" t="s">
        <v>10693</v>
      </c>
      <c r="F4671" s="123" t="s">
        <v>3</v>
      </c>
      <c r="G4671" s="123">
        <v>1535309</v>
      </c>
      <c r="H4671" s="127"/>
      <c r="I4671" s="131" t="s">
        <v>10694</v>
      </c>
      <c r="J4671" s="127"/>
      <c r="K4671" s="127"/>
      <c r="L4671" s="127"/>
      <c r="M4671" s="127"/>
      <c r="N4671" s="133">
        <v>0</v>
      </c>
      <c r="O4671" s="133">
        <v>111</v>
      </c>
      <c r="P4671" s="127" t="s">
        <v>1369</v>
      </c>
    </row>
    <row r="4672" spans="1:16" ht="51">
      <c r="A4672" s="127">
        <v>41</v>
      </c>
      <c r="B4672" s="127"/>
      <c r="C4672" s="128" t="s">
        <v>698</v>
      </c>
      <c r="D4672" s="122">
        <v>42978</v>
      </c>
      <c r="E4672" s="123" t="s">
        <v>10695</v>
      </c>
      <c r="F4672" s="123" t="s">
        <v>3</v>
      </c>
      <c r="G4672" s="123">
        <v>1535318</v>
      </c>
      <c r="H4672" s="127"/>
      <c r="I4672" s="131" t="s">
        <v>10696</v>
      </c>
      <c r="J4672" s="127"/>
      <c r="K4672" s="127"/>
      <c r="L4672" s="127"/>
      <c r="M4672" s="127"/>
      <c r="N4672" s="133">
        <v>0</v>
      </c>
      <c r="O4672" s="133">
        <v>480</v>
      </c>
      <c r="P4672" s="127" t="s">
        <v>1369</v>
      </c>
    </row>
    <row r="4673" spans="1:16" ht="51">
      <c r="A4673" s="127">
        <v>41</v>
      </c>
      <c r="B4673" s="127"/>
      <c r="C4673" s="128" t="s">
        <v>698</v>
      </c>
      <c r="D4673" s="122">
        <v>42978</v>
      </c>
      <c r="E4673" s="123" t="s">
        <v>10697</v>
      </c>
      <c r="F4673" s="123" t="s">
        <v>3</v>
      </c>
      <c r="G4673" s="123">
        <v>1535320</v>
      </c>
      <c r="H4673" s="127"/>
      <c r="I4673" s="131" t="s">
        <v>10698</v>
      </c>
      <c r="J4673" s="127"/>
      <c r="K4673" s="127"/>
      <c r="L4673" s="127"/>
      <c r="M4673" s="127"/>
      <c r="N4673" s="133">
        <v>0</v>
      </c>
      <c r="O4673" s="133">
        <v>1166</v>
      </c>
      <c r="P4673" s="127" t="s">
        <v>1369</v>
      </c>
    </row>
    <row r="4674" spans="1:16" ht="38.25">
      <c r="A4674" s="127">
        <v>46</v>
      </c>
      <c r="B4674" s="127"/>
      <c r="C4674" s="128" t="s">
        <v>699</v>
      </c>
      <c r="D4674" s="122">
        <v>42978</v>
      </c>
      <c r="E4674" s="123" t="s">
        <v>10699</v>
      </c>
      <c r="F4674" s="123" t="s">
        <v>3</v>
      </c>
      <c r="G4674" s="123">
        <v>1535328</v>
      </c>
      <c r="H4674" s="127"/>
      <c r="I4674" s="131" t="s">
        <v>10700</v>
      </c>
      <c r="J4674" s="127"/>
      <c r="K4674" s="127"/>
      <c r="L4674" s="127"/>
      <c r="M4674" s="127"/>
      <c r="N4674" s="133">
        <v>0</v>
      </c>
      <c r="O4674" s="133">
        <v>371</v>
      </c>
      <c r="P4674" s="127" t="s">
        <v>1369</v>
      </c>
    </row>
    <row r="4675" spans="1:16" ht="63.75">
      <c r="A4675" s="127">
        <v>46</v>
      </c>
      <c r="B4675" s="127"/>
      <c r="C4675" s="128" t="s">
        <v>699</v>
      </c>
      <c r="D4675" s="122">
        <v>42978</v>
      </c>
      <c r="E4675" s="123" t="s">
        <v>10701</v>
      </c>
      <c r="F4675" s="123" t="s">
        <v>3</v>
      </c>
      <c r="G4675" s="123">
        <v>1535336</v>
      </c>
      <c r="H4675" s="127"/>
      <c r="I4675" s="131" t="s">
        <v>10702</v>
      </c>
      <c r="J4675" s="127"/>
      <c r="K4675" s="127"/>
      <c r="L4675" s="127"/>
      <c r="M4675" s="127"/>
      <c r="N4675" s="133">
        <v>0</v>
      </c>
      <c r="O4675" s="133">
        <v>15513</v>
      </c>
      <c r="P4675" s="127" t="s">
        <v>1369</v>
      </c>
    </row>
    <row r="4676" spans="1:16" ht="38.25">
      <c r="A4676" s="127">
        <v>47</v>
      </c>
      <c r="B4676" s="127"/>
      <c r="C4676" s="128" t="s">
        <v>700</v>
      </c>
      <c r="D4676" s="122">
        <v>42978</v>
      </c>
      <c r="E4676" s="123" t="s">
        <v>10703</v>
      </c>
      <c r="F4676" s="123" t="s">
        <v>3</v>
      </c>
      <c r="G4676" s="123">
        <v>1535348</v>
      </c>
      <c r="H4676" s="127"/>
      <c r="I4676" s="131" t="s">
        <v>10704</v>
      </c>
      <c r="J4676" s="127"/>
      <c r="K4676" s="127"/>
      <c r="L4676" s="127"/>
      <c r="M4676" s="127"/>
      <c r="N4676" s="133">
        <v>0</v>
      </c>
      <c r="O4676" s="133">
        <v>10000</v>
      </c>
      <c r="P4676" s="127" t="s">
        <v>1369</v>
      </c>
    </row>
    <row r="4677" spans="1:16" ht="51">
      <c r="A4677" s="127">
        <v>20</v>
      </c>
      <c r="B4677" s="127"/>
      <c r="C4677" s="128" t="s">
        <v>694</v>
      </c>
      <c r="D4677" s="122">
        <v>42978</v>
      </c>
      <c r="E4677" s="123" t="s">
        <v>10705</v>
      </c>
      <c r="F4677" s="123" t="s">
        <v>3</v>
      </c>
      <c r="G4677" s="123">
        <v>1535350</v>
      </c>
      <c r="H4677" s="127"/>
      <c r="I4677" s="131" t="s">
        <v>10706</v>
      </c>
      <c r="J4677" s="127"/>
      <c r="K4677" s="127"/>
      <c r="L4677" s="127"/>
      <c r="M4677" s="127"/>
      <c r="N4677" s="133">
        <v>0</v>
      </c>
      <c r="O4677" s="133">
        <v>46</v>
      </c>
      <c r="P4677" s="127" t="s">
        <v>1369</v>
      </c>
    </row>
    <row r="4678" spans="1:16" ht="51">
      <c r="A4678" s="127">
        <v>20</v>
      </c>
      <c r="B4678" s="127"/>
      <c r="C4678" s="128" t="s">
        <v>694</v>
      </c>
      <c r="D4678" s="122">
        <v>42978</v>
      </c>
      <c r="E4678" s="123" t="s">
        <v>10707</v>
      </c>
      <c r="F4678" s="123" t="s">
        <v>3</v>
      </c>
      <c r="G4678" s="123">
        <v>1535352</v>
      </c>
      <c r="H4678" s="127"/>
      <c r="I4678" s="131" t="s">
        <v>10708</v>
      </c>
      <c r="J4678" s="127"/>
      <c r="K4678" s="127"/>
      <c r="L4678" s="127"/>
      <c r="M4678" s="127"/>
      <c r="N4678" s="133">
        <v>0</v>
      </c>
      <c r="O4678" s="133">
        <v>103</v>
      </c>
      <c r="P4678" s="127" t="s">
        <v>1369</v>
      </c>
    </row>
    <row r="4679" spans="1:16" ht="51">
      <c r="A4679" s="127">
        <v>20</v>
      </c>
      <c r="B4679" s="127"/>
      <c r="C4679" s="128" t="s">
        <v>694</v>
      </c>
      <c r="D4679" s="122">
        <v>42978</v>
      </c>
      <c r="E4679" s="123" t="s">
        <v>10709</v>
      </c>
      <c r="F4679" s="123" t="s">
        <v>3</v>
      </c>
      <c r="G4679" s="123">
        <v>1535354</v>
      </c>
      <c r="H4679" s="127"/>
      <c r="I4679" s="131" t="s">
        <v>10708</v>
      </c>
      <c r="J4679" s="127"/>
      <c r="K4679" s="127"/>
      <c r="L4679" s="127"/>
      <c r="M4679" s="127"/>
      <c r="N4679" s="133">
        <v>0</v>
      </c>
      <c r="O4679" s="133">
        <v>53</v>
      </c>
      <c r="P4679" s="127" t="s">
        <v>1369</v>
      </c>
    </row>
    <row r="4680" spans="1:16" ht="51">
      <c r="A4680" s="127">
        <v>20</v>
      </c>
      <c r="B4680" s="127"/>
      <c r="C4680" s="128" t="s">
        <v>694</v>
      </c>
      <c r="D4680" s="122">
        <v>42978</v>
      </c>
      <c r="E4680" s="123" t="s">
        <v>10710</v>
      </c>
      <c r="F4680" s="123" t="s">
        <v>3</v>
      </c>
      <c r="G4680" s="123">
        <v>1535355</v>
      </c>
      <c r="H4680" s="127"/>
      <c r="I4680" s="131" t="s">
        <v>10711</v>
      </c>
      <c r="J4680" s="127"/>
      <c r="K4680" s="127"/>
      <c r="L4680" s="127"/>
      <c r="M4680" s="127"/>
      <c r="N4680" s="133">
        <v>0</v>
      </c>
      <c r="O4680" s="133">
        <v>48</v>
      </c>
      <c r="P4680" s="127" t="s">
        <v>1369</v>
      </c>
    </row>
    <row r="4681" spans="1:16" ht="51">
      <c r="A4681" s="127">
        <v>20</v>
      </c>
      <c r="B4681" s="127"/>
      <c r="C4681" s="128" t="s">
        <v>694</v>
      </c>
      <c r="D4681" s="122">
        <v>42978</v>
      </c>
      <c r="E4681" s="123" t="s">
        <v>10712</v>
      </c>
      <c r="F4681" s="123" t="s">
        <v>3</v>
      </c>
      <c r="G4681" s="123">
        <v>1535358</v>
      </c>
      <c r="H4681" s="127"/>
      <c r="I4681" s="131" t="s">
        <v>10711</v>
      </c>
      <c r="J4681" s="127"/>
      <c r="K4681" s="127"/>
      <c r="L4681" s="127"/>
      <c r="M4681" s="127"/>
      <c r="N4681" s="133">
        <v>0</v>
      </c>
      <c r="O4681" s="133">
        <v>106</v>
      </c>
      <c r="P4681" s="127" t="s">
        <v>1369</v>
      </c>
    </row>
    <row r="4682" spans="1:16" ht="51">
      <c r="A4682" s="127">
        <v>20</v>
      </c>
      <c r="B4682" s="127"/>
      <c r="C4682" s="128" t="s">
        <v>694</v>
      </c>
      <c r="D4682" s="122">
        <v>42978</v>
      </c>
      <c r="E4682" s="123" t="s">
        <v>10713</v>
      </c>
      <c r="F4682" s="123" t="s">
        <v>3</v>
      </c>
      <c r="G4682" s="123">
        <v>1535361</v>
      </c>
      <c r="H4682" s="127"/>
      <c r="I4682" s="131" t="s">
        <v>10711</v>
      </c>
      <c r="J4682" s="127"/>
      <c r="K4682" s="127"/>
      <c r="L4682" s="127"/>
      <c r="M4682" s="127"/>
      <c r="N4682" s="133">
        <v>0</v>
      </c>
      <c r="O4682" s="133">
        <v>54</v>
      </c>
      <c r="P4682" s="127" t="s">
        <v>1369</v>
      </c>
    </row>
    <row r="4683" spans="1:16" ht="51">
      <c r="A4683" s="127" t="s">
        <v>620</v>
      </c>
      <c r="B4683" s="127"/>
      <c r="C4683" s="128" t="s">
        <v>714</v>
      </c>
      <c r="D4683" s="122">
        <v>42978</v>
      </c>
      <c r="E4683" s="123" t="s">
        <v>10714</v>
      </c>
      <c r="F4683" s="123" t="s">
        <v>3</v>
      </c>
      <c r="G4683" s="123">
        <v>1535377</v>
      </c>
      <c r="H4683" s="127"/>
      <c r="I4683" s="131" t="s">
        <v>10715</v>
      </c>
      <c r="J4683" s="127"/>
      <c r="K4683" s="127"/>
      <c r="L4683" s="127"/>
      <c r="M4683" s="127"/>
      <c r="N4683" s="133">
        <v>0</v>
      </c>
      <c r="O4683" s="133">
        <v>3417.04</v>
      </c>
      <c r="P4683" s="127" t="s">
        <v>1369</v>
      </c>
    </row>
    <row r="4684" spans="1:16" ht="51">
      <c r="A4684" s="127">
        <v>35</v>
      </c>
      <c r="B4684" s="127"/>
      <c r="C4684" s="128" t="s">
        <v>697</v>
      </c>
      <c r="D4684" s="122">
        <v>42978</v>
      </c>
      <c r="E4684" s="123" t="s">
        <v>10716</v>
      </c>
      <c r="F4684" s="123" t="s">
        <v>3</v>
      </c>
      <c r="G4684" s="123">
        <v>1535424</v>
      </c>
      <c r="H4684" s="127"/>
      <c r="I4684" s="131" t="s">
        <v>10717</v>
      </c>
      <c r="J4684" s="127"/>
      <c r="K4684" s="127"/>
      <c r="L4684" s="127"/>
      <c r="M4684" s="127"/>
      <c r="N4684" s="133">
        <v>0</v>
      </c>
      <c r="O4684" s="133">
        <v>5950</v>
      </c>
      <c r="P4684" s="127" t="s">
        <v>1369</v>
      </c>
    </row>
    <row r="4685" spans="1:16" ht="63.75">
      <c r="A4685" s="127">
        <v>513</v>
      </c>
      <c r="B4685" s="127"/>
      <c r="C4685" s="128" t="s">
        <v>201</v>
      </c>
      <c r="D4685" s="122">
        <v>42979</v>
      </c>
      <c r="E4685" s="123" t="s">
        <v>10810</v>
      </c>
      <c r="F4685" s="123" t="s">
        <v>11</v>
      </c>
      <c r="G4685" s="123">
        <v>897167</v>
      </c>
      <c r="H4685" s="127"/>
      <c r="I4685" s="131" t="s">
        <v>12672</v>
      </c>
      <c r="J4685" s="127"/>
      <c r="K4685" s="127"/>
      <c r="L4685" s="127"/>
      <c r="M4685" s="127"/>
      <c r="N4685" s="133">
        <v>0</v>
      </c>
      <c r="O4685" s="133">
        <v>37652.83</v>
      </c>
      <c r="P4685" s="127" t="s">
        <v>1369</v>
      </c>
    </row>
    <row r="4686" spans="1:16" ht="38.25">
      <c r="A4686" s="127">
        <v>35</v>
      </c>
      <c r="B4686" s="127"/>
      <c r="C4686" s="128" t="s">
        <v>697</v>
      </c>
      <c r="D4686" s="122">
        <v>42979</v>
      </c>
      <c r="E4686" s="123" t="s">
        <v>10811</v>
      </c>
      <c r="F4686" s="123" t="s">
        <v>6</v>
      </c>
      <c r="G4686" s="123">
        <v>897181</v>
      </c>
      <c r="H4686" s="127"/>
      <c r="I4686" s="131" t="s">
        <v>12673</v>
      </c>
      <c r="J4686" s="127"/>
      <c r="K4686" s="127"/>
      <c r="L4686" s="127"/>
      <c r="M4686" s="127"/>
      <c r="N4686" s="133">
        <v>0</v>
      </c>
      <c r="O4686" s="133">
        <v>328016.23</v>
      </c>
      <c r="P4686" s="127" t="s">
        <v>1369</v>
      </c>
    </row>
    <row r="4687" spans="1:16" ht="63.75">
      <c r="A4687" s="127">
        <v>25</v>
      </c>
      <c r="B4687" s="127"/>
      <c r="C4687" s="128" t="s">
        <v>695</v>
      </c>
      <c r="D4687" s="122">
        <v>42979</v>
      </c>
      <c r="E4687" s="123" t="s">
        <v>10812</v>
      </c>
      <c r="F4687" s="123" t="s">
        <v>1413</v>
      </c>
      <c r="G4687" s="123">
        <v>14681355</v>
      </c>
      <c r="H4687" s="127"/>
      <c r="I4687" s="131" t="s">
        <v>12674</v>
      </c>
      <c r="J4687" s="127"/>
      <c r="K4687" s="127"/>
      <c r="L4687" s="127"/>
      <c r="M4687" s="127"/>
      <c r="N4687" s="133">
        <v>362.81</v>
      </c>
      <c r="O4687" s="133">
        <v>0</v>
      </c>
      <c r="P4687" s="127" t="s">
        <v>1369</v>
      </c>
    </row>
    <row r="4688" spans="1:16" ht="63.75">
      <c r="A4688" s="127">
        <v>25</v>
      </c>
      <c r="B4688" s="127"/>
      <c r="C4688" s="128" t="s">
        <v>695</v>
      </c>
      <c r="D4688" s="122">
        <v>42979</v>
      </c>
      <c r="E4688" s="123" t="s">
        <v>10813</v>
      </c>
      <c r="F4688" s="123" t="s">
        <v>1413</v>
      </c>
      <c r="G4688" s="123">
        <v>14681356</v>
      </c>
      <c r="H4688" s="127"/>
      <c r="I4688" s="131" t="s">
        <v>12675</v>
      </c>
      <c r="J4688" s="127"/>
      <c r="K4688" s="127"/>
      <c r="L4688" s="127"/>
      <c r="M4688" s="127"/>
      <c r="N4688" s="133">
        <v>362.81</v>
      </c>
      <c r="O4688" s="133">
        <v>0</v>
      </c>
      <c r="P4688" s="127" t="s">
        <v>1369</v>
      </c>
    </row>
    <row r="4689" spans="1:16" ht="63.75">
      <c r="A4689" s="127">
        <v>25</v>
      </c>
      <c r="B4689" s="127"/>
      <c r="C4689" s="128" t="s">
        <v>695</v>
      </c>
      <c r="D4689" s="122">
        <v>42979</v>
      </c>
      <c r="E4689" s="123" t="s">
        <v>10814</v>
      </c>
      <c r="F4689" s="123" t="s">
        <v>1413</v>
      </c>
      <c r="G4689" s="123">
        <v>14681357</v>
      </c>
      <c r="H4689" s="127"/>
      <c r="I4689" s="131" t="s">
        <v>12676</v>
      </c>
      <c r="J4689" s="127"/>
      <c r="K4689" s="127"/>
      <c r="L4689" s="127"/>
      <c r="M4689" s="127"/>
      <c r="N4689" s="133">
        <v>362.81</v>
      </c>
      <c r="O4689" s="133">
        <v>0</v>
      </c>
      <c r="P4689" s="127" t="s">
        <v>1369</v>
      </c>
    </row>
    <row r="4690" spans="1:16" ht="63.75">
      <c r="A4690" s="127">
        <v>25</v>
      </c>
      <c r="B4690" s="127"/>
      <c r="C4690" s="128" t="s">
        <v>695</v>
      </c>
      <c r="D4690" s="122">
        <v>42979</v>
      </c>
      <c r="E4690" s="123" t="s">
        <v>10815</v>
      </c>
      <c r="F4690" s="123" t="s">
        <v>1413</v>
      </c>
      <c r="G4690" s="123">
        <v>14681358</v>
      </c>
      <c r="H4690" s="127"/>
      <c r="I4690" s="131" t="s">
        <v>12677</v>
      </c>
      <c r="J4690" s="127"/>
      <c r="K4690" s="127"/>
      <c r="L4690" s="127"/>
      <c r="M4690" s="127"/>
      <c r="N4690" s="133">
        <v>362.81</v>
      </c>
      <c r="O4690" s="133">
        <v>0</v>
      </c>
      <c r="P4690" s="127" t="s">
        <v>1369</v>
      </c>
    </row>
    <row r="4691" spans="1:16" ht="63.75">
      <c r="A4691" s="127">
        <v>25</v>
      </c>
      <c r="B4691" s="127"/>
      <c r="C4691" s="128" t="s">
        <v>695</v>
      </c>
      <c r="D4691" s="122">
        <v>42979</v>
      </c>
      <c r="E4691" s="123" t="s">
        <v>10816</v>
      </c>
      <c r="F4691" s="123" t="s">
        <v>1413</v>
      </c>
      <c r="G4691" s="123">
        <v>14681359</v>
      </c>
      <c r="H4691" s="127"/>
      <c r="I4691" s="131" t="s">
        <v>12678</v>
      </c>
      <c r="J4691" s="127"/>
      <c r="K4691" s="127"/>
      <c r="L4691" s="127"/>
      <c r="M4691" s="127"/>
      <c r="N4691" s="133">
        <v>61498.12</v>
      </c>
      <c r="O4691" s="133">
        <v>0</v>
      </c>
      <c r="P4691" s="127" t="s">
        <v>1369</v>
      </c>
    </row>
    <row r="4692" spans="1:16" ht="63.75">
      <c r="A4692" s="127">
        <v>25</v>
      </c>
      <c r="B4692" s="127"/>
      <c r="C4692" s="128" t="s">
        <v>695</v>
      </c>
      <c r="D4692" s="122">
        <v>42979</v>
      </c>
      <c r="E4692" s="123" t="s">
        <v>10817</v>
      </c>
      <c r="F4692" s="123" t="s">
        <v>1413</v>
      </c>
      <c r="G4692" s="123">
        <v>14681361</v>
      </c>
      <c r="H4692" s="127"/>
      <c r="I4692" s="131" t="s">
        <v>12679</v>
      </c>
      <c r="J4692" s="127"/>
      <c r="K4692" s="127"/>
      <c r="L4692" s="127"/>
      <c r="M4692" s="127"/>
      <c r="N4692" s="133">
        <v>1999.91</v>
      </c>
      <c r="O4692" s="133">
        <v>0</v>
      </c>
      <c r="P4692" s="127" t="s">
        <v>1369</v>
      </c>
    </row>
    <row r="4693" spans="1:16" ht="63.75">
      <c r="A4693" s="127">
        <v>25</v>
      </c>
      <c r="B4693" s="127"/>
      <c r="C4693" s="128" t="s">
        <v>695</v>
      </c>
      <c r="D4693" s="122">
        <v>42979</v>
      </c>
      <c r="E4693" s="123" t="s">
        <v>10818</v>
      </c>
      <c r="F4693" s="123" t="s">
        <v>1413</v>
      </c>
      <c r="G4693" s="123">
        <v>14681364</v>
      </c>
      <c r="H4693" s="127"/>
      <c r="I4693" s="131" t="s">
        <v>12680</v>
      </c>
      <c r="J4693" s="127"/>
      <c r="K4693" s="127"/>
      <c r="L4693" s="127"/>
      <c r="M4693" s="127"/>
      <c r="N4693" s="133">
        <v>1999.91</v>
      </c>
      <c r="O4693" s="133">
        <v>0</v>
      </c>
      <c r="P4693" s="127" t="s">
        <v>1369</v>
      </c>
    </row>
    <row r="4694" spans="1:16" ht="63.75">
      <c r="A4694" s="127">
        <v>25</v>
      </c>
      <c r="B4694" s="127"/>
      <c r="C4694" s="128" t="s">
        <v>695</v>
      </c>
      <c r="D4694" s="122">
        <v>42979</v>
      </c>
      <c r="E4694" s="123" t="s">
        <v>10819</v>
      </c>
      <c r="F4694" s="123" t="s">
        <v>1413</v>
      </c>
      <c r="G4694" s="123">
        <v>14681365</v>
      </c>
      <c r="H4694" s="127"/>
      <c r="I4694" s="131" t="s">
        <v>12681</v>
      </c>
      <c r="J4694" s="127"/>
      <c r="K4694" s="127"/>
      <c r="L4694" s="127"/>
      <c r="M4694" s="127"/>
      <c r="N4694" s="133">
        <v>314.83</v>
      </c>
      <c r="O4694" s="133">
        <v>0</v>
      </c>
      <c r="P4694" s="127" t="s">
        <v>1369</v>
      </c>
    </row>
    <row r="4695" spans="1:16" ht="63.75">
      <c r="A4695" s="127">
        <v>25</v>
      </c>
      <c r="B4695" s="127"/>
      <c r="C4695" s="128" t="s">
        <v>695</v>
      </c>
      <c r="D4695" s="122">
        <v>42979</v>
      </c>
      <c r="E4695" s="123" t="s">
        <v>10820</v>
      </c>
      <c r="F4695" s="123" t="s">
        <v>1413</v>
      </c>
      <c r="G4695" s="123">
        <v>14681366</v>
      </c>
      <c r="H4695" s="127"/>
      <c r="I4695" s="131" t="s">
        <v>12682</v>
      </c>
      <c r="J4695" s="127"/>
      <c r="K4695" s="127"/>
      <c r="L4695" s="127"/>
      <c r="M4695" s="127"/>
      <c r="N4695" s="133">
        <v>6365.05</v>
      </c>
      <c r="O4695" s="133">
        <v>0</v>
      </c>
      <c r="P4695" s="127" t="s">
        <v>1369</v>
      </c>
    </row>
    <row r="4696" spans="1:16" ht="63.75">
      <c r="A4696" s="127">
        <v>25</v>
      </c>
      <c r="B4696" s="127"/>
      <c r="C4696" s="128" t="s">
        <v>695</v>
      </c>
      <c r="D4696" s="122">
        <v>42979</v>
      </c>
      <c r="E4696" s="123" t="s">
        <v>10821</v>
      </c>
      <c r="F4696" s="123" t="s">
        <v>1413</v>
      </c>
      <c r="G4696" s="123">
        <v>14681367</v>
      </c>
      <c r="H4696" s="127"/>
      <c r="I4696" s="131" t="s">
        <v>12683</v>
      </c>
      <c r="J4696" s="127"/>
      <c r="K4696" s="127"/>
      <c r="L4696" s="127"/>
      <c r="M4696" s="127"/>
      <c r="N4696" s="133">
        <v>101.73</v>
      </c>
      <c r="O4696" s="133">
        <v>0</v>
      </c>
      <c r="P4696" s="127" t="s">
        <v>1369</v>
      </c>
    </row>
    <row r="4697" spans="1:16" ht="63.75">
      <c r="A4697" s="127">
        <v>25</v>
      </c>
      <c r="B4697" s="127"/>
      <c r="C4697" s="128" t="s">
        <v>695</v>
      </c>
      <c r="D4697" s="122">
        <v>42979</v>
      </c>
      <c r="E4697" s="123" t="s">
        <v>10822</v>
      </c>
      <c r="F4697" s="123" t="s">
        <v>1413</v>
      </c>
      <c r="G4697" s="123">
        <v>14681368</v>
      </c>
      <c r="H4697" s="127"/>
      <c r="I4697" s="131" t="s">
        <v>12684</v>
      </c>
      <c r="J4697" s="127"/>
      <c r="K4697" s="127"/>
      <c r="L4697" s="127"/>
      <c r="M4697" s="127"/>
      <c r="N4697" s="133">
        <v>25309.41</v>
      </c>
      <c r="O4697" s="133">
        <v>0</v>
      </c>
      <c r="P4697" s="127" t="s">
        <v>1369</v>
      </c>
    </row>
    <row r="4698" spans="1:16" ht="63.75">
      <c r="A4698" s="127">
        <v>25</v>
      </c>
      <c r="B4698" s="127"/>
      <c r="C4698" s="128" t="s">
        <v>695</v>
      </c>
      <c r="D4698" s="122">
        <v>42979</v>
      </c>
      <c r="E4698" s="123" t="s">
        <v>10823</v>
      </c>
      <c r="F4698" s="123" t="s">
        <v>1413</v>
      </c>
      <c r="G4698" s="123">
        <v>14681369</v>
      </c>
      <c r="H4698" s="127"/>
      <c r="I4698" s="131" t="s">
        <v>12685</v>
      </c>
      <c r="J4698" s="127"/>
      <c r="K4698" s="127"/>
      <c r="L4698" s="127"/>
      <c r="M4698" s="127"/>
      <c r="N4698" s="133">
        <v>423.23</v>
      </c>
      <c r="O4698" s="133">
        <v>0</v>
      </c>
      <c r="P4698" s="127" t="s">
        <v>1369</v>
      </c>
    </row>
    <row r="4699" spans="1:16" ht="63.75">
      <c r="A4699" s="127">
        <v>25</v>
      </c>
      <c r="B4699" s="127"/>
      <c r="C4699" s="128" t="s">
        <v>695</v>
      </c>
      <c r="D4699" s="122">
        <v>42979</v>
      </c>
      <c r="E4699" s="123" t="s">
        <v>10824</v>
      </c>
      <c r="F4699" s="123" t="s">
        <v>1413</v>
      </c>
      <c r="G4699" s="123">
        <v>14681370</v>
      </c>
      <c r="H4699" s="127"/>
      <c r="I4699" s="131" t="s">
        <v>12686</v>
      </c>
      <c r="J4699" s="127"/>
      <c r="K4699" s="127"/>
      <c r="L4699" s="127"/>
      <c r="M4699" s="127"/>
      <c r="N4699" s="133">
        <v>5708.95</v>
      </c>
      <c r="O4699" s="133">
        <v>0</v>
      </c>
      <c r="P4699" s="127" t="s">
        <v>1369</v>
      </c>
    </row>
    <row r="4700" spans="1:16" ht="63.75">
      <c r="A4700" s="127">
        <v>25</v>
      </c>
      <c r="B4700" s="127"/>
      <c r="C4700" s="128" t="s">
        <v>695</v>
      </c>
      <c r="D4700" s="122">
        <v>42979</v>
      </c>
      <c r="E4700" s="123" t="s">
        <v>10825</v>
      </c>
      <c r="F4700" s="123" t="s">
        <v>1413</v>
      </c>
      <c r="G4700" s="123">
        <v>14681386</v>
      </c>
      <c r="H4700" s="127"/>
      <c r="I4700" s="131" t="s">
        <v>12687</v>
      </c>
      <c r="J4700" s="127"/>
      <c r="K4700" s="127"/>
      <c r="L4700" s="127"/>
      <c r="M4700" s="127"/>
      <c r="N4700" s="133">
        <v>1751.74</v>
      </c>
      <c r="O4700" s="133">
        <v>0</v>
      </c>
      <c r="P4700" s="127" t="s">
        <v>1369</v>
      </c>
    </row>
    <row r="4701" spans="1:16" ht="63.75">
      <c r="A4701" s="127">
        <v>25</v>
      </c>
      <c r="B4701" s="127"/>
      <c r="C4701" s="128" t="s">
        <v>695</v>
      </c>
      <c r="D4701" s="122">
        <v>42979</v>
      </c>
      <c r="E4701" s="123" t="s">
        <v>10826</v>
      </c>
      <c r="F4701" s="123" t="s">
        <v>1413</v>
      </c>
      <c r="G4701" s="123">
        <v>14681387</v>
      </c>
      <c r="H4701" s="127"/>
      <c r="I4701" s="131" t="s">
        <v>12688</v>
      </c>
      <c r="J4701" s="127"/>
      <c r="K4701" s="127"/>
      <c r="L4701" s="127"/>
      <c r="M4701" s="127"/>
      <c r="N4701" s="133">
        <v>165.41</v>
      </c>
      <c r="O4701" s="133">
        <v>0</v>
      </c>
      <c r="P4701" s="127" t="s">
        <v>1369</v>
      </c>
    </row>
    <row r="4702" spans="1:16" ht="63.75">
      <c r="A4702" s="127">
        <v>25</v>
      </c>
      <c r="B4702" s="127"/>
      <c r="C4702" s="128" t="s">
        <v>695</v>
      </c>
      <c r="D4702" s="122">
        <v>42979</v>
      </c>
      <c r="E4702" s="123" t="s">
        <v>10827</v>
      </c>
      <c r="F4702" s="123" t="s">
        <v>1413</v>
      </c>
      <c r="G4702" s="123">
        <v>14681388</v>
      </c>
      <c r="H4702" s="127"/>
      <c r="I4702" s="131" t="s">
        <v>12689</v>
      </c>
      <c r="J4702" s="127"/>
      <c r="K4702" s="127"/>
      <c r="L4702" s="127"/>
      <c r="M4702" s="127"/>
      <c r="N4702" s="133">
        <v>99974.84</v>
      </c>
      <c r="O4702" s="133">
        <v>0</v>
      </c>
      <c r="P4702" s="127" t="s">
        <v>1369</v>
      </c>
    </row>
    <row r="4703" spans="1:16" ht="63.75">
      <c r="A4703" s="127">
        <v>25</v>
      </c>
      <c r="B4703" s="127"/>
      <c r="C4703" s="128" t="s">
        <v>695</v>
      </c>
      <c r="D4703" s="122">
        <v>42979</v>
      </c>
      <c r="E4703" s="123" t="s">
        <v>10828</v>
      </c>
      <c r="F4703" s="123" t="s">
        <v>1413</v>
      </c>
      <c r="G4703" s="123">
        <v>14681389</v>
      </c>
      <c r="H4703" s="127"/>
      <c r="I4703" s="131" t="s">
        <v>12690</v>
      </c>
      <c r="J4703" s="127"/>
      <c r="K4703" s="127"/>
      <c r="L4703" s="127"/>
      <c r="M4703" s="127"/>
      <c r="N4703" s="133">
        <v>214.59</v>
      </c>
      <c r="O4703" s="133">
        <v>0</v>
      </c>
      <c r="P4703" s="127" t="s">
        <v>1369</v>
      </c>
    </row>
    <row r="4704" spans="1:16" ht="63.75">
      <c r="A4704" s="127">
        <v>25</v>
      </c>
      <c r="B4704" s="127"/>
      <c r="C4704" s="128" t="s">
        <v>695</v>
      </c>
      <c r="D4704" s="122">
        <v>42979</v>
      </c>
      <c r="E4704" s="123" t="s">
        <v>10829</v>
      </c>
      <c r="F4704" s="123" t="s">
        <v>1413</v>
      </c>
      <c r="G4704" s="123">
        <v>14681390</v>
      </c>
      <c r="H4704" s="127"/>
      <c r="I4704" s="131" t="s">
        <v>12691</v>
      </c>
      <c r="J4704" s="127"/>
      <c r="K4704" s="127"/>
      <c r="L4704" s="127"/>
      <c r="M4704" s="127"/>
      <c r="N4704" s="133">
        <v>275447.44</v>
      </c>
      <c r="O4704" s="133">
        <v>0</v>
      </c>
      <c r="P4704" s="127" t="s">
        <v>1369</v>
      </c>
    </row>
    <row r="4705" spans="1:16" ht="63.75">
      <c r="A4705" s="127">
        <v>25</v>
      </c>
      <c r="B4705" s="127"/>
      <c r="C4705" s="128" t="s">
        <v>695</v>
      </c>
      <c r="D4705" s="122">
        <v>42979</v>
      </c>
      <c r="E4705" s="123" t="s">
        <v>10830</v>
      </c>
      <c r="F4705" s="123" t="s">
        <v>1413</v>
      </c>
      <c r="G4705" s="123">
        <v>14681391</v>
      </c>
      <c r="H4705" s="127"/>
      <c r="I4705" s="131" t="s">
        <v>12692</v>
      </c>
      <c r="J4705" s="127"/>
      <c r="K4705" s="127"/>
      <c r="L4705" s="127"/>
      <c r="M4705" s="127"/>
      <c r="N4705" s="133">
        <v>16.739999999999998</v>
      </c>
      <c r="O4705" s="133">
        <v>0</v>
      </c>
      <c r="P4705" s="127" t="s">
        <v>1369</v>
      </c>
    </row>
    <row r="4706" spans="1:16" ht="63.75">
      <c r="A4706" s="127">
        <v>25</v>
      </c>
      <c r="B4706" s="127"/>
      <c r="C4706" s="128" t="s">
        <v>695</v>
      </c>
      <c r="D4706" s="122">
        <v>42979</v>
      </c>
      <c r="E4706" s="123" t="s">
        <v>10831</v>
      </c>
      <c r="F4706" s="123" t="s">
        <v>1413</v>
      </c>
      <c r="G4706" s="123">
        <v>14681392</v>
      </c>
      <c r="H4706" s="127"/>
      <c r="I4706" s="131" t="s">
        <v>12693</v>
      </c>
      <c r="J4706" s="127"/>
      <c r="K4706" s="127"/>
      <c r="L4706" s="127"/>
      <c r="M4706" s="127"/>
      <c r="N4706" s="133">
        <v>566821.43999999994</v>
      </c>
      <c r="O4706" s="133">
        <v>0</v>
      </c>
      <c r="P4706" s="127" t="s">
        <v>1369</v>
      </c>
    </row>
    <row r="4707" spans="1:16" ht="63.75">
      <c r="A4707" s="127">
        <v>25</v>
      </c>
      <c r="B4707" s="127"/>
      <c r="C4707" s="128" t="s">
        <v>695</v>
      </c>
      <c r="D4707" s="122">
        <v>42979</v>
      </c>
      <c r="E4707" s="123" t="s">
        <v>10832</v>
      </c>
      <c r="F4707" s="123" t="s">
        <v>1413</v>
      </c>
      <c r="G4707" s="123">
        <v>14681393</v>
      </c>
      <c r="H4707" s="127"/>
      <c r="I4707" s="131" t="s">
        <v>12694</v>
      </c>
      <c r="J4707" s="127"/>
      <c r="K4707" s="127"/>
      <c r="L4707" s="127"/>
      <c r="M4707" s="127"/>
      <c r="N4707" s="133">
        <v>79890.539999999994</v>
      </c>
      <c r="O4707" s="133">
        <v>0</v>
      </c>
      <c r="P4707" s="127" t="s">
        <v>1369</v>
      </c>
    </row>
    <row r="4708" spans="1:16" ht="63.75">
      <c r="A4708" s="127">
        <v>25</v>
      </c>
      <c r="B4708" s="127"/>
      <c r="C4708" s="128" t="s">
        <v>695</v>
      </c>
      <c r="D4708" s="122">
        <v>42979</v>
      </c>
      <c r="E4708" s="123" t="s">
        <v>10833</v>
      </c>
      <c r="F4708" s="123" t="s">
        <v>1413</v>
      </c>
      <c r="G4708" s="123">
        <v>14596208</v>
      </c>
      <c r="H4708" s="127"/>
      <c r="I4708" s="131" t="s">
        <v>12695</v>
      </c>
      <c r="J4708" s="127"/>
      <c r="K4708" s="127"/>
      <c r="L4708" s="127"/>
      <c r="M4708" s="127"/>
      <c r="N4708" s="133">
        <v>46700.74</v>
      </c>
      <c r="O4708" s="133">
        <v>0</v>
      </c>
      <c r="P4708" s="127" t="s">
        <v>1369</v>
      </c>
    </row>
    <row r="4709" spans="1:16" ht="63.75">
      <c r="A4709" s="127">
        <v>25</v>
      </c>
      <c r="B4709" s="127"/>
      <c r="C4709" s="128" t="s">
        <v>695</v>
      </c>
      <c r="D4709" s="122">
        <v>42979</v>
      </c>
      <c r="E4709" s="123" t="s">
        <v>10834</v>
      </c>
      <c r="F4709" s="123" t="s">
        <v>1413</v>
      </c>
      <c r="G4709" s="123">
        <v>14596402</v>
      </c>
      <c r="H4709" s="127"/>
      <c r="I4709" s="131" t="s">
        <v>12696</v>
      </c>
      <c r="J4709" s="127"/>
      <c r="K4709" s="127"/>
      <c r="L4709" s="127"/>
      <c r="M4709" s="127"/>
      <c r="N4709" s="133">
        <v>46700.74</v>
      </c>
      <c r="O4709" s="133">
        <v>0</v>
      </c>
      <c r="P4709" s="127" t="s">
        <v>1369</v>
      </c>
    </row>
    <row r="4710" spans="1:16" ht="63.75">
      <c r="A4710" s="127">
        <v>25</v>
      </c>
      <c r="B4710" s="127"/>
      <c r="C4710" s="128" t="s">
        <v>695</v>
      </c>
      <c r="D4710" s="122">
        <v>42979</v>
      </c>
      <c r="E4710" s="123" t="s">
        <v>10835</v>
      </c>
      <c r="F4710" s="123" t="s">
        <v>1413</v>
      </c>
      <c r="G4710" s="123">
        <v>14596403</v>
      </c>
      <c r="H4710" s="127"/>
      <c r="I4710" s="131" t="s">
        <v>12697</v>
      </c>
      <c r="J4710" s="127"/>
      <c r="K4710" s="127"/>
      <c r="L4710" s="127"/>
      <c r="M4710" s="127"/>
      <c r="N4710" s="133">
        <v>46700.74</v>
      </c>
      <c r="O4710" s="133">
        <v>0</v>
      </c>
      <c r="P4710" s="127" t="s">
        <v>1369</v>
      </c>
    </row>
    <row r="4711" spans="1:16" ht="63.75">
      <c r="A4711" s="127">
        <v>25</v>
      </c>
      <c r="B4711" s="127"/>
      <c r="C4711" s="128" t="s">
        <v>695</v>
      </c>
      <c r="D4711" s="122">
        <v>42979</v>
      </c>
      <c r="E4711" s="123" t="s">
        <v>10836</v>
      </c>
      <c r="F4711" s="123" t="s">
        <v>1413</v>
      </c>
      <c r="G4711" s="123">
        <v>14596404</v>
      </c>
      <c r="H4711" s="127"/>
      <c r="I4711" s="131" t="s">
        <v>12698</v>
      </c>
      <c r="J4711" s="127"/>
      <c r="K4711" s="127"/>
      <c r="L4711" s="127"/>
      <c r="M4711" s="127"/>
      <c r="N4711" s="133">
        <v>76422.759999999995</v>
      </c>
      <c r="O4711" s="133">
        <v>0</v>
      </c>
      <c r="P4711" s="127" t="s">
        <v>1369</v>
      </c>
    </row>
    <row r="4712" spans="1:16" ht="63.75">
      <c r="A4712" s="127">
        <v>25</v>
      </c>
      <c r="B4712" s="127"/>
      <c r="C4712" s="128" t="s">
        <v>695</v>
      </c>
      <c r="D4712" s="122">
        <v>42979</v>
      </c>
      <c r="E4712" s="123" t="s">
        <v>10837</v>
      </c>
      <c r="F4712" s="123" t="s">
        <v>1413</v>
      </c>
      <c r="G4712" s="123">
        <v>14596445</v>
      </c>
      <c r="H4712" s="127"/>
      <c r="I4712" s="131" t="s">
        <v>12699</v>
      </c>
      <c r="J4712" s="127"/>
      <c r="K4712" s="127"/>
      <c r="L4712" s="127"/>
      <c r="M4712" s="127"/>
      <c r="N4712" s="133">
        <v>27418.53</v>
      </c>
      <c r="O4712" s="133">
        <v>0</v>
      </c>
      <c r="P4712" s="127" t="s">
        <v>1369</v>
      </c>
    </row>
    <row r="4713" spans="1:16" ht="63.75">
      <c r="A4713" s="127">
        <v>25</v>
      </c>
      <c r="B4713" s="127"/>
      <c r="C4713" s="128" t="s">
        <v>695</v>
      </c>
      <c r="D4713" s="122">
        <v>42979</v>
      </c>
      <c r="E4713" s="123" t="s">
        <v>10838</v>
      </c>
      <c r="F4713" s="123" t="s">
        <v>1413</v>
      </c>
      <c r="G4713" s="123">
        <v>14596446</v>
      </c>
      <c r="H4713" s="127"/>
      <c r="I4713" s="131" t="s">
        <v>12700</v>
      </c>
      <c r="J4713" s="127"/>
      <c r="K4713" s="127"/>
      <c r="L4713" s="127"/>
      <c r="M4713" s="127"/>
      <c r="N4713" s="133">
        <v>27418.53</v>
      </c>
      <c r="O4713" s="133">
        <v>0</v>
      </c>
      <c r="P4713" s="127" t="s">
        <v>1369</v>
      </c>
    </row>
    <row r="4714" spans="1:16" ht="38.25">
      <c r="A4714" s="127">
        <v>117</v>
      </c>
      <c r="B4714" s="127"/>
      <c r="C4714" s="128" t="s">
        <v>723</v>
      </c>
      <c r="D4714" s="122">
        <v>42979</v>
      </c>
      <c r="E4714" s="123" t="s">
        <v>10839</v>
      </c>
      <c r="F4714" s="123" t="s">
        <v>11</v>
      </c>
      <c r="G4714" s="123">
        <v>897136</v>
      </c>
      <c r="H4714" s="127"/>
      <c r="I4714" s="131" t="s">
        <v>12701</v>
      </c>
      <c r="J4714" s="127"/>
      <c r="K4714" s="127"/>
      <c r="L4714" s="127"/>
      <c r="M4714" s="127"/>
      <c r="N4714" s="133">
        <v>50</v>
      </c>
      <c r="O4714" s="133">
        <v>0</v>
      </c>
      <c r="P4714" s="127" t="s">
        <v>1369</v>
      </c>
    </row>
    <row r="4715" spans="1:16" ht="51">
      <c r="A4715" s="127">
        <v>117</v>
      </c>
      <c r="B4715" s="127"/>
      <c r="C4715" s="128" t="s">
        <v>723</v>
      </c>
      <c r="D4715" s="122">
        <v>42979</v>
      </c>
      <c r="E4715" s="123" t="s">
        <v>10840</v>
      </c>
      <c r="F4715" s="123" t="s">
        <v>11</v>
      </c>
      <c r="G4715" s="123">
        <v>897143</v>
      </c>
      <c r="H4715" s="127"/>
      <c r="I4715" s="131" t="s">
        <v>12702</v>
      </c>
      <c r="J4715" s="127"/>
      <c r="K4715" s="127"/>
      <c r="L4715" s="127"/>
      <c r="M4715" s="127"/>
      <c r="N4715" s="133">
        <v>50</v>
      </c>
      <c r="O4715" s="133">
        <v>0</v>
      </c>
      <c r="P4715" s="127" t="s">
        <v>1369</v>
      </c>
    </row>
    <row r="4716" spans="1:16" ht="38.25">
      <c r="A4716" s="127">
        <v>117</v>
      </c>
      <c r="B4716" s="127"/>
      <c r="C4716" s="128" t="s">
        <v>723</v>
      </c>
      <c r="D4716" s="122">
        <v>42979</v>
      </c>
      <c r="E4716" s="123" t="s">
        <v>10841</v>
      </c>
      <c r="F4716" s="123" t="s">
        <v>11</v>
      </c>
      <c r="G4716" s="123">
        <v>897157</v>
      </c>
      <c r="H4716" s="127"/>
      <c r="I4716" s="131" t="s">
        <v>12703</v>
      </c>
      <c r="J4716" s="127"/>
      <c r="K4716" s="127"/>
      <c r="L4716" s="127"/>
      <c r="M4716" s="127"/>
      <c r="N4716" s="133">
        <v>50</v>
      </c>
      <c r="O4716" s="133">
        <v>0</v>
      </c>
      <c r="P4716" s="127" t="s">
        <v>1369</v>
      </c>
    </row>
    <row r="4717" spans="1:16" ht="51">
      <c r="A4717" s="127">
        <v>513</v>
      </c>
      <c r="B4717" s="127"/>
      <c r="C4717" s="128" t="s">
        <v>201</v>
      </c>
      <c r="D4717" s="122">
        <v>42979</v>
      </c>
      <c r="E4717" s="123" t="s">
        <v>10842</v>
      </c>
      <c r="F4717" s="123" t="s">
        <v>11</v>
      </c>
      <c r="G4717" s="123">
        <v>897170</v>
      </c>
      <c r="H4717" s="127"/>
      <c r="I4717" s="131" t="s">
        <v>12704</v>
      </c>
      <c r="J4717" s="127"/>
      <c r="K4717" s="127"/>
      <c r="L4717" s="127"/>
      <c r="M4717" s="127"/>
      <c r="N4717" s="133">
        <v>50</v>
      </c>
      <c r="O4717" s="133">
        <v>0</v>
      </c>
      <c r="P4717" s="127" t="s">
        <v>1369</v>
      </c>
    </row>
    <row r="4718" spans="1:16" ht="89.25">
      <c r="A4718" s="127" t="s">
        <v>623</v>
      </c>
      <c r="B4718" s="127"/>
      <c r="C4718" s="128" t="s">
        <v>716</v>
      </c>
      <c r="D4718" s="122">
        <v>42979</v>
      </c>
      <c r="E4718" s="123" t="s">
        <v>10843</v>
      </c>
      <c r="F4718" s="123" t="s">
        <v>11</v>
      </c>
      <c r="G4718" s="123">
        <v>897187</v>
      </c>
      <c r="H4718" s="127"/>
      <c r="I4718" s="131" t="s">
        <v>12705</v>
      </c>
      <c r="J4718" s="127"/>
      <c r="K4718" s="127"/>
      <c r="L4718" s="127"/>
      <c r="M4718" s="127"/>
      <c r="N4718" s="133">
        <v>50</v>
      </c>
      <c r="O4718" s="133">
        <v>0</v>
      </c>
      <c r="P4718" s="127" t="s">
        <v>1369</v>
      </c>
    </row>
    <row r="4719" spans="1:16" ht="38.25">
      <c r="A4719" s="127">
        <v>117</v>
      </c>
      <c r="B4719" s="127"/>
      <c r="C4719" s="128" t="s">
        <v>723</v>
      </c>
      <c r="D4719" s="122">
        <v>42979</v>
      </c>
      <c r="E4719" s="123" t="s">
        <v>10844</v>
      </c>
      <c r="F4719" s="123" t="s">
        <v>11</v>
      </c>
      <c r="G4719" s="123">
        <v>897197</v>
      </c>
      <c r="H4719" s="127"/>
      <c r="I4719" s="131" t="s">
        <v>12706</v>
      </c>
      <c r="J4719" s="127"/>
      <c r="K4719" s="127"/>
      <c r="L4719" s="127"/>
      <c r="M4719" s="127"/>
      <c r="N4719" s="133">
        <v>50</v>
      </c>
      <c r="O4719" s="133">
        <v>0</v>
      </c>
      <c r="P4719" s="127" t="s">
        <v>1369</v>
      </c>
    </row>
    <row r="4720" spans="1:16" ht="51">
      <c r="A4720" s="127">
        <v>513</v>
      </c>
      <c r="B4720" s="127"/>
      <c r="C4720" s="128" t="s">
        <v>201</v>
      </c>
      <c r="D4720" s="122">
        <v>42979</v>
      </c>
      <c r="E4720" s="123" t="s">
        <v>10845</v>
      </c>
      <c r="F4720" s="123" t="s">
        <v>15</v>
      </c>
      <c r="G4720" s="123">
        <v>533826</v>
      </c>
      <c r="H4720" s="127"/>
      <c r="I4720" s="131" t="s">
        <v>12707</v>
      </c>
      <c r="J4720" s="127"/>
      <c r="K4720" s="127"/>
      <c r="L4720" s="127"/>
      <c r="M4720" s="127"/>
      <c r="N4720" s="133">
        <v>50</v>
      </c>
      <c r="O4720" s="133">
        <v>0</v>
      </c>
      <c r="P4720" s="127" t="s">
        <v>1369</v>
      </c>
    </row>
    <row r="4721" spans="1:16" ht="51">
      <c r="A4721" s="127">
        <v>513</v>
      </c>
      <c r="B4721" s="127"/>
      <c r="C4721" s="128" t="s">
        <v>201</v>
      </c>
      <c r="D4721" s="122">
        <v>42979</v>
      </c>
      <c r="E4721" s="123" t="s">
        <v>10846</v>
      </c>
      <c r="F4721" s="123" t="s">
        <v>15</v>
      </c>
      <c r="G4721" s="123">
        <v>533828</v>
      </c>
      <c r="H4721" s="127"/>
      <c r="I4721" s="131" t="s">
        <v>12708</v>
      </c>
      <c r="J4721" s="127"/>
      <c r="K4721" s="127"/>
      <c r="L4721" s="127"/>
      <c r="M4721" s="127"/>
      <c r="N4721" s="133">
        <v>50</v>
      </c>
      <c r="O4721" s="133">
        <v>0</v>
      </c>
      <c r="P4721" s="127" t="s">
        <v>1369</v>
      </c>
    </row>
    <row r="4722" spans="1:16" ht="76.5">
      <c r="A4722" s="127">
        <v>513</v>
      </c>
      <c r="B4722" s="127"/>
      <c r="C4722" s="128" t="s">
        <v>201</v>
      </c>
      <c r="D4722" s="122">
        <v>42979</v>
      </c>
      <c r="E4722" s="123" t="s">
        <v>10847</v>
      </c>
      <c r="F4722" s="123" t="s">
        <v>15</v>
      </c>
      <c r="G4722" s="123">
        <v>3026</v>
      </c>
      <c r="H4722" s="127"/>
      <c r="I4722" s="131" t="s">
        <v>12709</v>
      </c>
      <c r="J4722" s="127"/>
      <c r="K4722" s="127"/>
      <c r="L4722" s="127"/>
      <c r="M4722" s="127"/>
      <c r="N4722" s="133">
        <v>346.97</v>
      </c>
      <c r="O4722" s="133">
        <v>0</v>
      </c>
      <c r="P4722" s="127" t="s">
        <v>1369</v>
      </c>
    </row>
    <row r="4723" spans="1:16" ht="89.25">
      <c r="A4723" s="127">
        <v>46</v>
      </c>
      <c r="B4723" s="127"/>
      <c r="C4723" s="128" t="s">
        <v>699</v>
      </c>
      <c r="D4723" s="122">
        <v>42979</v>
      </c>
      <c r="E4723" s="123" t="s">
        <v>10848</v>
      </c>
      <c r="F4723" s="123" t="s">
        <v>15</v>
      </c>
      <c r="G4723" s="123">
        <v>3024</v>
      </c>
      <c r="H4723" s="127"/>
      <c r="I4723" s="131" t="s">
        <v>12710</v>
      </c>
      <c r="J4723" s="127"/>
      <c r="K4723" s="127"/>
      <c r="L4723" s="127"/>
      <c r="M4723" s="127"/>
      <c r="N4723" s="133">
        <v>324.74</v>
      </c>
      <c r="O4723" s="133">
        <v>0</v>
      </c>
      <c r="P4723" s="127" t="s">
        <v>1369</v>
      </c>
    </row>
    <row r="4724" spans="1:16" ht="76.5">
      <c r="A4724" s="127">
        <v>526</v>
      </c>
      <c r="B4724" s="127"/>
      <c r="C4724" s="128" t="s">
        <v>847</v>
      </c>
      <c r="D4724" s="122">
        <v>42979</v>
      </c>
      <c r="E4724" s="123" t="s">
        <v>10849</v>
      </c>
      <c r="F4724" s="123" t="s">
        <v>15</v>
      </c>
      <c r="G4724" s="123">
        <v>3025</v>
      </c>
      <c r="H4724" s="127"/>
      <c r="I4724" s="131" t="s">
        <v>12711</v>
      </c>
      <c r="J4724" s="127"/>
      <c r="K4724" s="127"/>
      <c r="L4724" s="127"/>
      <c r="M4724" s="127"/>
      <c r="N4724" s="133">
        <v>486.78</v>
      </c>
      <c r="O4724" s="133">
        <v>0</v>
      </c>
      <c r="P4724" s="127" t="s">
        <v>1369</v>
      </c>
    </row>
    <row r="4725" spans="1:16" ht="76.5">
      <c r="A4725" s="127">
        <v>513</v>
      </c>
      <c r="B4725" s="127"/>
      <c r="C4725" s="128" t="s">
        <v>201</v>
      </c>
      <c r="D4725" s="122">
        <v>42979</v>
      </c>
      <c r="E4725" s="123" t="s">
        <v>10850</v>
      </c>
      <c r="F4725" s="123" t="s">
        <v>15</v>
      </c>
      <c r="G4725" s="123">
        <v>3027</v>
      </c>
      <c r="H4725" s="127"/>
      <c r="I4725" s="131" t="s">
        <v>12712</v>
      </c>
      <c r="J4725" s="127"/>
      <c r="K4725" s="127"/>
      <c r="L4725" s="127"/>
      <c r="M4725" s="127"/>
      <c r="N4725" s="133">
        <v>115966.58</v>
      </c>
      <c r="O4725" s="133">
        <v>0</v>
      </c>
      <c r="P4725" s="127" t="s">
        <v>1369</v>
      </c>
    </row>
    <row r="4726" spans="1:16" ht="51">
      <c r="A4726" s="127">
        <v>10</v>
      </c>
      <c r="B4726" s="127"/>
      <c r="C4726" s="128" t="s">
        <v>691</v>
      </c>
      <c r="D4726" s="122">
        <v>42979</v>
      </c>
      <c r="E4726" s="123" t="s">
        <v>10851</v>
      </c>
      <c r="F4726" s="123" t="s">
        <v>15</v>
      </c>
      <c r="G4726" s="123">
        <v>534468</v>
      </c>
      <c r="H4726" s="127"/>
      <c r="I4726" s="131" t="s">
        <v>12713</v>
      </c>
      <c r="J4726" s="127"/>
      <c r="K4726" s="127"/>
      <c r="L4726" s="127"/>
      <c r="M4726" s="127"/>
      <c r="N4726" s="133">
        <v>50</v>
      </c>
      <c r="O4726" s="133">
        <v>0</v>
      </c>
      <c r="P4726" s="127" t="s">
        <v>1369</v>
      </c>
    </row>
    <row r="4727" spans="1:16" ht="63.75">
      <c r="A4727" s="127" t="s">
        <v>621</v>
      </c>
      <c r="B4727" s="127"/>
      <c r="C4727" s="128" t="s">
        <v>715</v>
      </c>
      <c r="D4727" s="122">
        <v>42982</v>
      </c>
      <c r="E4727" s="123" t="s">
        <v>10852</v>
      </c>
      <c r="F4727" s="123" t="s">
        <v>6</v>
      </c>
      <c r="G4727" s="123">
        <v>880854</v>
      </c>
      <c r="H4727" s="127"/>
      <c r="I4727" s="131" t="s">
        <v>12714</v>
      </c>
      <c r="J4727" s="127"/>
      <c r="K4727" s="127"/>
      <c r="L4727" s="127"/>
      <c r="M4727" s="127"/>
      <c r="N4727" s="133">
        <v>0</v>
      </c>
      <c r="O4727" s="133">
        <v>15000</v>
      </c>
      <c r="P4727" s="127" t="s">
        <v>1369</v>
      </c>
    </row>
    <row r="4728" spans="1:16" ht="63.75">
      <c r="A4728" s="127">
        <v>10</v>
      </c>
      <c r="B4728" s="127"/>
      <c r="C4728" s="128" t="s">
        <v>691</v>
      </c>
      <c r="D4728" s="122">
        <v>42982</v>
      </c>
      <c r="E4728" s="123" t="s">
        <v>10853</v>
      </c>
      <c r="F4728" s="123" t="s">
        <v>15</v>
      </c>
      <c r="G4728" s="123">
        <v>534757</v>
      </c>
      <c r="H4728" s="127"/>
      <c r="I4728" s="131" t="s">
        <v>12715</v>
      </c>
      <c r="J4728" s="127"/>
      <c r="K4728" s="127"/>
      <c r="L4728" s="127"/>
      <c r="M4728" s="127"/>
      <c r="N4728" s="133">
        <v>50</v>
      </c>
      <c r="O4728" s="133">
        <v>0</v>
      </c>
      <c r="P4728" s="127" t="s">
        <v>1369</v>
      </c>
    </row>
    <row r="4729" spans="1:16" ht="51">
      <c r="A4729" s="127">
        <v>513</v>
      </c>
      <c r="B4729" s="127"/>
      <c r="C4729" s="128" t="s">
        <v>201</v>
      </c>
      <c r="D4729" s="122">
        <v>42982</v>
      </c>
      <c r="E4729" s="123" t="s">
        <v>10854</v>
      </c>
      <c r="F4729" s="123" t="s">
        <v>15</v>
      </c>
      <c r="G4729" s="123">
        <v>534868</v>
      </c>
      <c r="H4729" s="127"/>
      <c r="I4729" s="131" t="s">
        <v>5771</v>
      </c>
      <c r="J4729" s="127"/>
      <c r="K4729" s="127"/>
      <c r="L4729" s="127"/>
      <c r="M4729" s="127"/>
      <c r="N4729" s="133">
        <v>50</v>
      </c>
      <c r="O4729" s="133">
        <v>0</v>
      </c>
      <c r="P4729" s="127" t="s">
        <v>1369</v>
      </c>
    </row>
    <row r="4730" spans="1:16" ht="63.75">
      <c r="A4730" s="127">
        <v>513</v>
      </c>
      <c r="B4730" s="127"/>
      <c r="C4730" s="128" t="s">
        <v>201</v>
      </c>
      <c r="D4730" s="122">
        <v>42982</v>
      </c>
      <c r="E4730" s="123" t="s">
        <v>10855</v>
      </c>
      <c r="F4730" s="123" t="s">
        <v>15</v>
      </c>
      <c r="G4730" s="123">
        <v>534870</v>
      </c>
      <c r="H4730" s="127"/>
      <c r="I4730" s="131" t="s">
        <v>12716</v>
      </c>
      <c r="J4730" s="127"/>
      <c r="K4730" s="127"/>
      <c r="L4730" s="127"/>
      <c r="M4730" s="127"/>
      <c r="N4730" s="133">
        <v>50</v>
      </c>
      <c r="O4730" s="133">
        <v>0</v>
      </c>
      <c r="P4730" s="127" t="s">
        <v>1369</v>
      </c>
    </row>
    <row r="4731" spans="1:16" ht="63.75">
      <c r="A4731" s="127">
        <v>25</v>
      </c>
      <c r="B4731" s="127"/>
      <c r="C4731" s="128" t="s">
        <v>695</v>
      </c>
      <c r="D4731" s="122">
        <v>42982</v>
      </c>
      <c r="E4731" s="123" t="s">
        <v>10856</v>
      </c>
      <c r="F4731" s="123" t="s">
        <v>1413</v>
      </c>
      <c r="G4731" s="123">
        <v>14699135</v>
      </c>
      <c r="H4731" s="127"/>
      <c r="I4731" s="131" t="s">
        <v>12717</v>
      </c>
      <c r="J4731" s="127"/>
      <c r="K4731" s="127"/>
      <c r="L4731" s="127"/>
      <c r="M4731" s="127"/>
      <c r="N4731" s="133">
        <v>124111.96</v>
      </c>
      <c r="O4731" s="133">
        <v>0</v>
      </c>
      <c r="P4731" s="127" t="s">
        <v>1369</v>
      </c>
    </row>
    <row r="4732" spans="1:16" ht="63.75">
      <c r="A4732" s="127">
        <v>25</v>
      </c>
      <c r="B4732" s="127"/>
      <c r="C4732" s="128" t="s">
        <v>695</v>
      </c>
      <c r="D4732" s="122">
        <v>42982</v>
      </c>
      <c r="E4732" s="123" t="s">
        <v>10857</v>
      </c>
      <c r="F4732" s="123" t="s">
        <v>1413</v>
      </c>
      <c r="G4732" s="123">
        <v>14699136</v>
      </c>
      <c r="H4732" s="127"/>
      <c r="I4732" s="131" t="s">
        <v>12718</v>
      </c>
      <c r="J4732" s="127"/>
      <c r="K4732" s="127"/>
      <c r="L4732" s="127"/>
      <c r="M4732" s="127"/>
      <c r="N4732" s="133">
        <v>1362956.63</v>
      </c>
      <c r="O4732" s="133">
        <v>0</v>
      </c>
      <c r="P4732" s="127" t="s">
        <v>1369</v>
      </c>
    </row>
    <row r="4733" spans="1:16" ht="63.75">
      <c r="A4733" s="127">
        <v>25</v>
      </c>
      <c r="B4733" s="127"/>
      <c r="C4733" s="128" t="s">
        <v>695</v>
      </c>
      <c r="D4733" s="122">
        <v>42982</v>
      </c>
      <c r="E4733" s="123" t="s">
        <v>10858</v>
      </c>
      <c r="F4733" s="123" t="s">
        <v>1413</v>
      </c>
      <c r="G4733" s="123">
        <v>14699138</v>
      </c>
      <c r="H4733" s="127"/>
      <c r="I4733" s="131" t="s">
        <v>12719</v>
      </c>
      <c r="J4733" s="127"/>
      <c r="K4733" s="127"/>
      <c r="L4733" s="127"/>
      <c r="M4733" s="127"/>
      <c r="N4733" s="133">
        <v>334169.33</v>
      </c>
      <c r="O4733" s="133">
        <v>0</v>
      </c>
      <c r="P4733" s="127" t="s">
        <v>1369</v>
      </c>
    </row>
    <row r="4734" spans="1:16" ht="63.75">
      <c r="A4734" s="127">
        <v>25</v>
      </c>
      <c r="B4734" s="127"/>
      <c r="C4734" s="128" t="s">
        <v>695</v>
      </c>
      <c r="D4734" s="122">
        <v>42982</v>
      </c>
      <c r="E4734" s="123" t="s">
        <v>10859</v>
      </c>
      <c r="F4734" s="123" t="s">
        <v>1413</v>
      </c>
      <c r="G4734" s="123">
        <v>14699139</v>
      </c>
      <c r="H4734" s="127"/>
      <c r="I4734" s="131" t="s">
        <v>12720</v>
      </c>
      <c r="J4734" s="127"/>
      <c r="K4734" s="127"/>
      <c r="L4734" s="127"/>
      <c r="M4734" s="127"/>
      <c r="N4734" s="133">
        <v>1582775.77</v>
      </c>
      <c r="O4734" s="133">
        <v>0</v>
      </c>
      <c r="P4734" s="127" t="s">
        <v>1369</v>
      </c>
    </row>
    <row r="4735" spans="1:16" ht="63.75">
      <c r="A4735" s="127">
        <v>25</v>
      </c>
      <c r="B4735" s="127"/>
      <c r="C4735" s="128" t="s">
        <v>695</v>
      </c>
      <c r="D4735" s="122">
        <v>42982</v>
      </c>
      <c r="E4735" s="123" t="s">
        <v>10860</v>
      </c>
      <c r="F4735" s="123" t="s">
        <v>1413</v>
      </c>
      <c r="G4735" s="123">
        <v>14699140</v>
      </c>
      <c r="H4735" s="127"/>
      <c r="I4735" s="131" t="s">
        <v>12721</v>
      </c>
      <c r="J4735" s="127"/>
      <c r="K4735" s="127"/>
      <c r="L4735" s="127"/>
      <c r="M4735" s="127"/>
      <c r="N4735" s="133">
        <v>478564.52</v>
      </c>
      <c r="O4735" s="133">
        <v>0</v>
      </c>
      <c r="P4735" s="127" t="s">
        <v>1369</v>
      </c>
    </row>
    <row r="4736" spans="1:16" ht="63.75">
      <c r="A4736" s="127">
        <v>25</v>
      </c>
      <c r="B4736" s="127"/>
      <c r="C4736" s="128" t="s">
        <v>695</v>
      </c>
      <c r="D4736" s="122">
        <v>42982</v>
      </c>
      <c r="E4736" s="123" t="s">
        <v>10861</v>
      </c>
      <c r="F4736" s="123" t="s">
        <v>1413</v>
      </c>
      <c r="G4736" s="123">
        <v>14699141</v>
      </c>
      <c r="H4736" s="127"/>
      <c r="I4736" s="131" t="s">
        <v>12722</v>
      </c>
      <c r="J4736" s="127"/>
      <c r="K4736" s="127"/>
      <c r="L4736" s="127"/>
      <c r="M4736" s="127"/>
      <c r="N4736" s="133">
        <v>1352175.71</v>
      </c>
      <c r="O4736" s="133">
        <v>0</v>
      </c>
      <c r="P4736" s="127" t="s">
        <v>1369</v>
      </c>
    </row>
    <row r="4737" spans="1:16" ht="63.75">
      <c r="A4737" s="127">
        <v>25</v>
      </c>
      <c r="B4737" s="127"/>
      <c r="C4737" s="128" t="s">
        <v>695</v>
      </c>
      <c r="D4737" s="122">
        <v>42982</v>
      </c>
      <c r="E4737" s="123" t="s">
        <v>10862</v>
      </c>
      <c r="F4737" s="123" t="s">
        <v>1413</v>
      </c>
      <c r="G4737" s="123">
        <v>14699142</v>
      </c>
      <c r="H4737" s="127"/>
      <c r="I4737" s="131" t="s">
        <v>12723</v>
      </c>
      <c r="J4737" s="127"/>
      <c r="K4737" s="127"/>
      <c r="L4737" s="127"/>
      <c r="M4737" s="127"/>
      <c r="N4737" s="133">
        <v>1410512.22</v>
      </c>
      <c r="O4737" s="133">
        <v>0</v>
      </c>
      <c r="P4737" s="127" t="s">
        <v>1369</v>
      </c>
    </row>
    <row r="4738" spans="1:16" ht="63.75">
      <c r="A4738" s="127">
        <v>340</v>
      </c>
      <c r="B4738" s="127"/>
      <c r="C4738" s="128" t="s">
        <v>815</v>
      </c>
      <c r="D4738" s="122">
        <v>42983</v>
      </c>
      <c r="E4738" s="123" t="s">
        <v>10863</v>
      </c>
      <c r="F4738" s="123" t="s">
        <v>6</v>
      </c>
      <c r="G4738" s="123">
        <v>536484</v>
      </c>
      <c r="H4738" s="127"/>
      <c r="I4738" s="131" t="s">
        <v>12724</v>
      </c>
      <c r="J4738" s="127"/>
      <c r="K4738" s="127"/>
      <c r="L4738" s="127"/>
      <c r="M4738" s="127"/>
      <c r="N4738" s="133">
        <v>0</v>
      </c>
      <c r="O4738" s="133">
        <v>109462.21</v>
      </c>
      <c r="P4738" s="127" t="s">
        <v>1369</v>
      </c>
    </row>
    <row r="4739" spans="1:16" ht="51">
      <c r="A4739" s="127">
        <v>344</v>
      </c>
      <c r="B4739" s="127"/>
      <c r="C4739" s="128" t="s">
        <v>819</v>
      </c>
      <c r="D4739" s="122">
        <v>42983</v>
      </c>
      <c r="E4739" s="123" t="s">
        <v>10864</v>
      </c>
      <c r="F4739" s="123" t="s">
        <v>6</v>
      </c>
      <c r="G4739" s="123">
        <v>881092</v>
      </c>
      <c r="H4739" s="127"/>
      <c r="I4739" s="131" t="s">
        <v>5581</v>
      </c>
      <c r="J4739" s="127"/>
      <c r="K4739" s="127"/>
      <c r="L4739" s="127"/>
      <c r="M4739" s="127"/>
      <c r="N4739" s="133">
        <v>0</v>
      </c>
      <c r="O4739" s="133">
        <v>435952</v>
      </c>
      <c r="P4739" s="127" t="s">
        <v>1369</v>
      </c>
    </row>
    <row r="4740" spans="1:16" ht="63.75">
      <c r="A4740" s="127" t="s">
        <v>621</v>
      </c>
      <c r="B4740" s="127"/>
      <c r="C4740" s="128" t="s">
        <v>715</v>
      </c>
      <c r="D4740" s="122">
        <v>42983</v>
      </c>
      <c r="E4740" s="123" t="s">
        <v>10865</v>
      </c>
      <c r="F4740" s="123" t="s">
        <v>6</v>
      </c>
      <c r="G4740" s="123">
        <v>881298</v>
      </c>
      <c r="H4740" s="127"/>
      <c r="I4740" s="131" t="s">
        <v>12725</v>
      </c>
      <c r="J4740" s="127"/>
      <c r="K4740" s="127"/>
      <c r="L4740" s="127"/>
      <c r="M4740" s="127"/>
      <c r="N4740" s="133">
        <v>0</v>
      </c>
      <c r="O4740" s="133">
        <v>109000</v>
      </c>
      <c r="P4740" s="127" t="s">
        <v>1369</v>
      </c>
    </row>
    <row r="4741" spans="1:16" ht="63.75">
      <c r="A4741" s="127">
        <v>249</v>
      </c>
      <c r="B4741" s="127"/>
      <c r="C4741" s="128" t="s">
        <v>776</v>
      </c>
      <c r="D4741" s="122">
        <v>42983</v>
      </c>
      <c r="E4741" s="123" t="s">
        <v>10866</v>
      </c>
      <c r="F4741" s="123" t="s">
        <v>11</v>
      </c>
      <c r="G4741" s="123">
        <v>897333</v>
      </c>
      <c r="H4741" s="127"/>
      <c r="I4741" s="131" t="s">
        <v>12726</v>
      </c>
      <c r="J4741" s="127"/>
      <c r="K4741" s="127"/>
      <c r="L4741" s="127"/>
      <c r="M4741" s="127"/>
      <c r="N4741" s="133">
        <v>314.25</v>
      </c>
      <c r="O4741" s="133">
        <v>0</v>
      </c>
      <c r="P4741" s="127" t="s">
        <v>1369</v>
      </c>
    </row>
    <row r="4742" spans="1:16" ht="76.5">
      <c r="A4742" s="127">
        <v>594</v>
      </c>
      <c r="B4742" s="127"/>
      <c r="C4742" s="128" t="s">
        <v>113</v>
      </c>
      <c r="D4742" s="122">
        <v>42983</v>
      </c>
      <c r="E4742" s="123" t="s">
        <v>10867</v>
      </c>
      <c r="F4742" s="123" t="s">
        <v>15</v>
      </c>
      <c r="G4742" s="123">
        <v>3033</v>
      </c>
      <c r="H4742" s="127"/>
      <c r="I4742" s="131" t="s">
        <v>12727</v>
      </c>
      <c r="J4742" s="127"/>
      <c r="K4742" s="127"/>
      <c r="L4742" s="127"/>
      <c r="M4742" s="127"/>
      <c r="N4742" s="133">
        <v>271.23</v>
      </c>
      <c r="O4742" s="133">
        <v>0</v>
      </c>
      <c r="P4742" s="127" t="s">
        <v>1369</v>
      </c>
    </row>
    <row r="4743" spans="1:16" ht="89.25">
      <c r="A4743" s="127">
        <v>224</v>
      </c>
      <c r="B4743" s="127"/>
      <c r="C4743" s="128" t="s">
        <v>120</v>
      </c>
      <c r="D4743" s="122">
        <v>42983</v>
      </c>
      <c r="E4743" s="123" t="s">
        <v>10868</v>
      </c>
      <c r="F4743" s="123" t="s">
        <v>15</v>
      </c>
      <c r="G4743" s="123">
        <v>3041</v>
      </c>
      <c r="H4743" s="127"/>
      <c r="I4743" s="131" t="s">
        <v>12728</v>
      </c>
      <c r="J4743" s="127"/>
      <c r="K4743" s="127"/>
      <c r="L4743" s="127"/>
      <c r="M4743" s="127"/>
      <c r="N4743" s="133">
        <v>276.86</v>
      </c>
      <c r="O4743" s="133">
        <v>0</v>
      </c>
      <c r="P4743" s="127" t="s">
        <v>1369</v>
      </c>
    </row>
    <row r="4744" spans="1:16" ht="76.5">
      <c r="A4744" s="127">
        <v>25</v>
      </c>
      <c r="B4744" s="127"/>
      <c r="C4744" s="128" t="s">
        <v>695</v>
      </c>
      <c r="D4744" s="122">
        <v>42983</v>
      </c>
      <c r="E4744" s="123" t="s">
        <v>10869</v>
      </c>
      <c r="F4744" s="123" t="s">
        <v>15</v>
      </c>
      <c r="G4744" s="123">
        <v>3040</v>
      </c>
      <c r="H4744" s="127"/>
      <c r="I4744" s="131" t="s">
        <v>12729</v>
      </c>
      <c r="J4744" s="127"/>
      <c r="K4744" s="127"/>
      <c r="L4744" s="127"/>
      <c r="M4744" s="127"/>
      <c r="N4744" s="133">
        <v>1621.42</v>
      </c>
      <c r="O4744" s="133">
        <v>0</v>
      </c>
      <c r="P4744" s="127" t="s">
        <v>1369</v>
      </c>
    </row>
    <row r="4745" spans="1:16" ht="63.75">
      <c r="A4745" s="127">
        <v>16</v>
      </c>
      <c r="B4745" s="127"/>
      <c r="C4745" s="128" t="s">
        <v>693</v>
      </c>
      <c r="D4745" s="122">
        <v>42983</v>
      </c>
      <c r="E4745" s="123" t="s">
        <v>10870</v>
      </c>
      <c r="F4745" s="123" t="s">
        <v>1263</v>
      </c>
      <c r="G4745" s="123">
        <v>3038</v>
      </c>
      <c r="H4745" s="127"/>
      <c r="I4745" s="131" t="s">
        <v>12730</v>
      </c>
      <c r="J4745" s="127"/>
      <c r="K4745" s="127"/>
      <c r="L4745" s="127"/>
      <c r="M4745" s="127"/>
      <c r="N4745" s="133">
        <v>18.420000000000002</v>
      </c>
      <c r="O4745" s="133">
        <v>0</v>
      </c>
      <c r="P4745" s="127" t="s">
        <v>1369</v>
      </c>
    </row>
    <row r="4746" spans="1:16" ht="51">
      <c r="A4746" s="127">
        <v>16</v>
      </c>
      <c r="B4746" s="127"/>
      <c r="C4746" s="128" t="s">
        <v>693</v>
      </c>
      <c r="D4746" s="122">
        <v>42983</v>
      </c>
      <c r="E4746" s="123" t="s">
        <v>10871</v>
      </c>
      <c r="F4746" s="123" t="s">
        <v>15</v>
      </c>
      <c r="G4746" s="123">
        <v>3038</v>
      </c>
      <c r="H4746" s="127"/>
      <c r="I4746" s="131" t="s">
        <v>12731</v>
      </c>
      <c r="J4746" s="127"/>
      <c r="K4746" s="127"/>
      <c r="L4746" s="127"/>
      <c r="M4746" s="127"/>
      <c r="N4746" s="133">
        <v>271.17</v>
      </c>
      <c r="O4746" s="133">
        <v>0</v>
      </c>
      <c r="P4746" s="127" t="s">
        <v>1369</v>
      </c>
    </row>
    <row r="4747" spans="1:16" ht="63.75">
      <c r="A4747" s="127">
        <v>16</v>
      </c>
      <c r="B4747" s="127"/>
      <c r="C4747" s="128" t="s">
        <v>693</v>
      </c>
      <c r="D4747" s="122">
        <v>42983</v>
      </c>
      <c r="E4747" s="123" t="s">
        <v>10872</v>
      </c>
      <c r="F4747" s="123" t="s">
        <v>1263</v>
      </c>
      <c r="G4747" s="123">
        <v>3037</v>
      </c>
      <c r="H4747" s="127"/>
      <c r="I4747" s="131" t="s">
        <v>12732</v>
      </c>
      <c r="J4747" s="127"/>
      <c r="K4747" s="127"/>
      <c r="L4747" s="127"/>
      <c r="M4747" s="127"/>
      <c r="N4747" s="133">
        <v>27.63</v>
      </c>
      <c r="O4747" s="133">
        <v>0</v>
      </c>
      <c r="P4747" s="127" t="s">
        <v>1369</v>
      </c>
    </row>
    <row r="4748" spans="1:16" ht="51">
      <c r="A4748" s="127">
        <v>16</v>
      </c>
      <c r="B4748" s="127"/>
      <c r="C4748" s="128" t="s">
        <v>693</v>
      </c>
      <c r="D4748" s="122">
        <v>42983</v>
      </c>
      <c r="E4748" s="123" t="s">
        <v>10873</v>
      </c>
      <c r="F4748" s="123" t="s">
        <v>15</v>
      </c>
      <c r="G4748" s="123">
        <v>3037</v>
      </c>
      <c r="H4748" s="127"/>
      <c r="I4748" s="131" t="s">
        <v>12733</v>
      </c>
      <c r="J4748" s="127"/>
      <c r="K4748" s="127"/>
      <c r="L4748" s="127"/>
      <c r="M4748" s="127"/>
      <c r="N4748" s="133">
        <v>271.77999999999997</v>
      </c>
      <c r="O4748" s="133">
        <v>0</v>
      </c>
      <c r="P4748" s="127" t="s">
        <v>1369</v>
      </c>
    </row>
    <row r="4749" spans="1:16" ht="63.75">
      <c r="A4749" s="127">
        <v>16</v>
      </c>
      <c r="B4749" s="127"/>
      <c r="C4749" s="128" t="s">
        <v>693</v>
      </c>
      <c r="D4749" s="122">
        <v>42983</v>
      </c>
      <c r="E4749" s="123" t="s">
        <v>10874</v>
      </c>
      <c r="F4749" s="123" t="s">
        <v>1263</v>
      </c>
      <c r="G4749" s="123">
        <v>3034</v>
      </c>
      <c r="H4749" s="127"/>
      <c r="I4749" s="131" t="s">
        <v>12734</v>
      </c>
      <c r="J4749" s="127"/>
      <c r="K4749" s="127"/>
      <c r="L4749" s="127"/>
      <c r="M4749" s="127"/>
      <c r="N4749" s="133">
        <v>41.43</v>
      </c>
      <c r="O4749" s="133">
        <v>0</v>
      </c>
      <c r="P4749" s="127" t="s">
        <v>1369</v>
      </c>
    </row>
    <row r="4750" spans="1:16" ht="51">
      <c r="A4750" s="127">
        <v>16</v>
      </c>
      <c r="B4750" s="127"/>
      <c r="C4750" s="128" t="s">
        <v>693</v>
      </c>
      <c r="D4750" s="122">
        <v>42983</v>
      </c>
      <c r="E4750" s="123" t="s">
        <v>10875</v>
      </c>
      <c r="F4750" s="123" t="s">
        <v>15</v>
      </c>
      <c r="G4750" s="123">
        <v>3034</v>
      </c>
      <c r="H4750" s="127"/>
      <c r="I4750" s="131" t="s">
        <v>12735</v>
      </c>
      <c r="J4750" s="127"/>
      <c r="K4750" s="127"/>
      <c r="L4750" s="127"/>
      <c r="M4750" s="127"/>
      <c r="N4750" s="133">
        <v>272.68</v>
      </c>
      <c r="O4750" s="133">
        <v>0</v>
      </c>
      <c r="P4750" s="127" t="s">
        <v>1369</v>
      </c>
    </row>
    <row r="4751" spans="1:16" ht="63.75">
      <c r="A4751" s="127">
        <v>16</v>
      </c>
      <c r="B4751" s="127"/>
      <c r="C4751" s="128" t="s">
        <v>693</v>
      </c>
      <c r="D4751" s="122">
        <v>42983</v>
      </c>
      <c r="E4751" s="123" t="s">
        <v>10876</v>
      </c>
      <c r="F4751" s="123" t="s">
        <v>1263</v>
      </c>
      <c r="G4751" s="123">
        <v>3036</v>
      </c>
      <c r="H4751" s="127"/>
      <c r="I4751" s="131" t="s">
        <v>12736</v>
      </c>
      <c r="J4751" s="127"/>
      <c r="K4751" s="127"/>
      <c r="L4751" s="127"/>
      <c r="M4751" s="127"/>
      <c r="N4751" s="133">
        <v>87.47</v>
      </c>
      <c r="O4751" s="133">
        <v>0</v>
      </c>
      <c r="P4751" s="127" t="s">
        <v>1369</v>
      </c>
    </row>
    <row r="4752" spans="1:16" ht="51">
      <c r="A4752" s="127">
        <v>16</v>
      </c>
      <c r="B4752" s="127"/>
      <c r="C4752" s="128" t="s">
        <v>693</v>
      </c>
      <c r="D4752" s="122">
        <v>42983</v>
      </c>
      <c r="E4752" s="123" t="s">
        <v>10877</v>
      </c>
      <c r="F4752" s="123" t="s">
        <v>15</v>
      </c>
      <c r="G4752" s="123">
        <v>3036</v>
      </c>
      <c r="H4752" s="127"/>
      <c r="I4752" s="131" t="s">
        <v>12737</v>
      </c>
      <c r="J4752" s="127"/>
      <c r="K4752" s="127"/>
      <c r="L4752" s="127"/>
      <c r="M4752" s="127"/>
      <c r="N4752" s="133">
        <v>275.69</v>
      </c>
      <c r="O4752" s="133">
        <v>0</v>
      </c>
      <c r="P4752" s="127" t="s">
        <v>1369</v>
      </c>
    </row>
    <row r="4753" spans="1:16" ht="63.75">
      <c r="A4753" s="127">
        <v>16</v>
      </c>
      <c r="B4753" s="127"/>
      <c r="C4753" s="128" t="s">
        <v>693</v>
      </c>
      <c r="D4753" s="122">
        <v>42983</v>
      </c>
      <c r="E4753" s="123" t="s">
        <v>10878</v>
      </c>
      <c r="F4753" s="123" t="s">
        <v>1263</v>
      </c>
      <c r="G4753" s="123">
        <v>3035</v>
      </c>
      <c r="H4753" s="127"/>
      <c r="I4753" s="131" t="s">
        <v>12738</v>
      </c>
      <c r="J4753" s="127"/>
      <c r="K4753" s="127"/>
      <c r="L4753" s="127"/>
      <c r="M4753" s="127"/>
      <c r="N4753" s="133">
        <v>87.47</v>
      </c>
      <c r="O4753" s="133">
        <v>0</v>
      </c>
      <c r="P4753" s="127" t="s">
        <v>1369</v>
      </c>
    </row>
    <row r="4754" spans="1:16" ht="51">
      <c r="A4754" s="127">
        <v>16</v>
      </c>
      <c r="B4754" s="127"/>
      <c r="C4754" s="128" t="s">
        <v>693</v>
      </c>
      <c r="D4754" s="122">
        <v>42983</v>
      </c>
      <c r="E4754" s="123" t="s">
        <v>10879</v>
      </c>
      <c r="F4754" s="123" t="s">
        <v>15</v>
      </c>
      <c r="G4754" s="123">
        <v>3035</v>
      </c>
      <c r="H4754" s="127"/>
      <c r="I4754" s="131" t="s">
        <v>12739</v>
      </c>
      <c r="J4754" s="127"/>
      <c r="K4754" s="127"/>
      <c r="L4754" s="127"/>
      <c r="M4754" s="127"/>
      <c r="N4754" s="133">
        <v>275.69</v>
      </c>
      <c r="O4754" s="133">
        <v>0</v>
      </c>
      <c r="P4754" s="127" t="s">
        <v>1369</v>
      </c>
    </row>
    <row r="4755" spans="1:16" ht="51">
      <c r="A4755" s="127">
        <v>10</v>
      </c>
      <c r="B4755" s="127"/>
      <c r="C4755" s="128" t="s">
        <v>691</v>
      </c>
      <c r="D4755" s="122">
        <v>42983</v>
      </c>
      <c r="E4755" s="123" t="s">
        <v>10880</v>
      </c>
      <c r="F4755" s="123" t="s">
        <v>15</v>
      </c>
      <c r="G4755" s="123">
        <v>535852</v>
      </c>
      <c r="H4755" s="127"/>
      <c r="I4755" s="131" t="s">
        <v>12740</v>
      </c>
      <c r="J4755" s="127"/>
      <c r="K4755" s="127"/>
      <c r="L4755" s="127"/>
      <c r="M4755" s="127"/>
      <c r="N4755" s="133">
        <v>50</v>
      </c>
      <c r="O4755" s="133">
        <v>0</v>
      </c>
      <c r="P4755" s="127" t="s">
        <v>1369</v>
      </c>
    </row>
    <row r="4756" spans="1:16" ht="51">
      <c r="A4756" s="127">
        <v>513</v>
      </c>
      <c r="B4756" s="127"/>
      <c r="C4756" s="128" t="s">
        <v>201</v>
      </c>
      <c r="D4756" s="122">
        <v>42983</v>
      </c>
      <c r="E4756" s="123" t="s">
        <v>10881</v>
      </c>
      <c r="F4756" s="123" t="s">
        <v>15</v>
      </c>
      <c r="G4756" s="123">
        <v>535853</v>
      </c>
      <c r="H4756" s="127"/>
      <c r="I4756" s="131" t="s">
        <v>12741</v>
      </c>
      <c r="J4756" s="127"/>
      <c r="K4756" s="127"/>
      <c r="L4756" s="127"/>
      <c r="M4756" s="127"/>
      <c r="N4756" s="133">
        <v>50</v>
      </c>
      <c r="O4756" s="133">
        <v>0</v>
      </c>
      <c r="P4756" s="127" t="s">
        <v>1369</v>
      </c>
    </row>
    <row r="4757" spans="1:16" ht="51">
      <c r="A4757" s="127">
        <v>513</v>
      </c>
      <c r="B4757" s="127"/>
      <c r="C4757" s="128" t="s">
        <v>201</v>
      </c>
      <c r="D4757" s="122">
        <v>42983</v>
      </c>
      <c r="E4757" s="123" t="s">
        <v>10882</v>
      </c>
      <c r="F4757" s="123" t="s">
        <v>15</v>
      </c>
      <c r="G4757" s="123">
        <v>535864</v>
      </c>
      <c r="H4757" s="127"/>
      <c r="I4757" s="131" t="s">
        <v>6828</v>
      </c>
      <c r="J4757" s="127"/>
      <c r="K4757" s="127"/>
      <c r="L4757" s="127"/>
      <c r="M4757" s="127"/>
      <c r="N4757" s="133">
        <v>50</v>
      </c>
      <c r="O4757" s="133">
        <v>0</v>
      </c>
      <c r="P4757" s="127" t="s">
        <v>1369</v>
      </c>
    </row>
    <row r="4758" spans="1:16" ht="51">
      <c r="A4758" s="127">
        <v>10</v>
      </c>
      <c r="B4758" s="127"/>
      <c r="C4758" s="128" t="s">
        <v>691</v>
      </c>
      <c r="D4758" s="122">
        <v>42983</v>
      </c>
      <c r="E4758" s="123" t="s">
        <v>10883</v>
      </c>
      <c r="F4758" s="123" t="s">
        <v>15</v>
      </c>
      <c r="G4758" s="123">
        <v>535866</v>
      </c>
      <c r="H4758" s="127"/>
      <c r="I4758" s="131" t="s">
        <v>12742</v>
      </c>
      <c r="J4758" s="127"/>
      <c r="K4758" s="127"/>
      <c r="L4758" s="127"/>
      <c r="M4758" s="127"/>
      <c r="N4758" s="133">
        <v>50</v>
      </c>
      <c r="O4758" s="133">
        <v>0</v>
      </c>
      <c r="P4758" s="127" t="s">
        <v>1369</v>
      </c>
    </row>
    <row r="4759" spans="1:16" ht="51">
      <c r="A4759" s="127">
        <v>10</v>
      </c>
      <c r="B4759" s="127"/>
      <c r="C4759" s="128" t="s">
        <v>691</v>
      </c>
      <c r="D4759" s="122">
        <v>42983</v>
      </c>
      <c r="E4759" s="123" t="s">
        <v>10884</v>
      </c>
      <c r="F4759" s="123" t="s">
        <v>15</v>
      </c>
      <c r="G4759" s="123">
        <v>535870</v>
      </c>
      <c r="H4759" s="127"/>
      <c r="I4759" s="131" t="s">
        <v>12743</v>
      </c>
      <c r="J4759" s="127"/>
      <c r="K4759" s="127"/>
      <c r="L4759" s="127"/>
      <c r="M4759" s="127"/>
      <c r="N4759" s="133">
        <v>50</v>
      </c>
      <c r="O4759" s="133">
        <v>0</v>
      </c>
      <c r="P4759" s="127" t="s">
        <v>1369</v>
      </c>
    </row>
    <row r="4760" spans="1:16" ht="51">
      <c r="A4760" s="127">
        <v>513</v>
      </c>
      <c r="B4760" s="127"/>
      <c r="C4760" s="128" t="s">
        <v>201</v>
      </c>
      <c r="D4760" s="122">
        <v>42983</v>
      </c>
      <c r="E4760" s="123" t="s">
        <v>10885</v>
      </c>
      <c r="F4760" s="123" t="s">
        <v>15</v>
      </c>
      <c r="G4760" s="123">
        <v>535872</v>
      </c>
      <c r="H4760" s="127"/>
      <c r="I4760" s="131" t="s">
        <v>12744</v>
      </c>
      <c r="J4760" s="127"/>
      <c r="K4760" s="127"/>
      <c r="L4760" s="127"/>
      <c r="M4760" s="127"/>
      <c r="N4760" s="133">
        <v>50</v>
      </c>
      <c r="O4760" s="133">
        <v>0</v>
      </c>
      <c r="P4760" s="127" t="s">
        <v>1369</v>
      </c>
    </row>
    <row r="4761" spans="1:16" ht="89.25">
      <c r="A4761" s="127">
        <v>66</v>
      </c>
      <c r="B4761" s="127"/>
      <c r="C4761" s="128" t="s">
        <v>705</v>
      </c>
      <c r="D4761" s="122">
        <v>42983</v>
      </c>
      <c r="E4761" s="123" t="s">
        <v>10886</v>
      </c>
      <c r="F4761" s="123" t="s">
        <v>15</v>
      </c>
      <c r="G4761" s="123">
        <v>3042</v>
      </c>
      <c r="H4761" s="127"/>
      <c r="I4761" s="131" t="s">
        <v>12745</v>
      </c>
      <c r="J4761" s="127"/>
      <c r="K4761" s="127"/>
      <c r="L4761" s="127"/>
      <c r="M4761" s="127"/>
      <c r="N4761" s="133">
        <v>334.07</v>
      </c>
      <c r="O4761" s="133">
        <v>0</v>
      </c>
      <c r="P4761" s="127" t="s">
        <v>1369</v>
      </c>
    </row>
    <row r="4762" spans="1:16" ht="76.5">
      <c r="A4762" s="127">
        <v>6</v>
      </c>
      <c r="B4762" s="127"/>
      <c r="C4762" s="128" t="s">
        <v>690</v>
      </c>
      <c r="D4762" s="122">
        <v>42983</v>
      </c>
      <c r="E4762" s="123" t="s">
        <v>10887</v>
      </c>
      <c r="F4762" s="123" t="s">
        <v>15</v>
      </c>
      <c r="G4762" s="123">
        <v>3043</v>
      </c>
      <c r="H4762" s="127"/>
      <c r="I4762" s="131" t="s">
        <v>12746</v>
      </c>
      <c r="J4762" s="127"/>
      <c r="K4762" s="127"/>
      <c r="L4762" s="127"/>
      <c r="M4762" s="127"/>
      <c r="N4762" s="133">
        <v>294.14999999999998</v>
      </c>
      <c r="O4762" s="133">
        <v>0</v>
      </c>
      <c r="P4762" s="127" t="s">
        <v>1369</v>
      </c>
    </row>
    <row r="4763" spans="1:16" ht="51">
      <c r="A4763" s="127">
        <v>340</v>
      </c>
      <c r="B4763" s="127"/>
      <c r="C4763" s="128" t="s">
        <v>815</v>
      </c>
      <c r="D4763" s="122">
        <v>42983</v>
      </c>
      <c r="E4763" s="123" t="s">
        <v>10888</v>
      </c>
      <c r="F4763" s="123" t="s">
        <v>15</v>
      </c>
      <c r="G4763" s="123">
        <v>536485</v>
      </c>
      <c r="H4763" s="127"/>
      <c r="I4763" s="131" t="s">
        <v>12747</v>
      </c>
      <c r="J4763" s="127"/>
      <c r="K4763" s="127"/>
      <c r="L4763" s="127"/>
      <c r="M4763" s="127"/>
      <c r="N4763" s="133">
        <v>50</v>
      </c>
      <c r="O4763" s="133">
        <v>0</v>
      </c>
      <c r="P4763" s="127" t="s">
        <v>1369</v>
      </c>
    </row>
    <row r="4764" spans="1:16" ht="51">
      <c r="A4764" s="127">
        <v>10</v>
      </c>
      <c r="B4764" s="127"/>
      <c r="C4764" s="128" t="s">
        <v>691</v>
      </c>
      <c r="D4764" s="122">
        <v>42983</v>
      </c>
      <c r="E4764" s="123" t="s">
        <v>10889</v>
      </c>
      <c r="F4764" s="123" t="s">
        <v>15</v>
      </c>
      <c r="G4764" s="123">
        <v>536632</v>
      </c>
      <c r="H4764" s="127"/>
      <c r="I4764" s="131" t="s">
        <v>12748</v>
      </c>
      <c r="J4764" s="127"/>
      <c r="K4764" s="127"/>
      <c r="L4764" s="127"/>
      <c r="M4764" s="127"/>
      <c r="N4764" s="133">
        <v>50</v>
      </c>
      <c r="O4764" s="133">
        <v>0</v>
      </c>
      <c r="P4764" s="127" t="s">
        <v>1369</v>
      </c>
    </row>
    <row r="4765" spans="1:16" ht="63.75">
      <c r="A4765" s="127">
        <v>25</v>
      </c>
      <c r="B4765" s="127"/>
      <c r="C4765" s="128" t="s">
        <v>695</v>
      </c>
      <c r="D4765" s="122">
        <v>42983</v>
      </c>
      <c r="E4765" s="123" t="s">
        <v>10890</v>
      </c>
      <c r="F4765" s="123" t="s">
        <v>1413</v>
      </c>
      <c r="G4765" s="123">
        <v>14711662</v>
      </c>
      <c r="H4765" s="127"/>
      <c r="I4765" s="131" t="s">
        <v>12749</v>
      </c>
      <c r="J4765" s="127"/>
      <c r="K4765" s="127"/>
      <c r="L4765" s="127"/>
      <c r="M4765" s="127"/>
      <c r="N4765" s="133">
        <v>122314.26</v>
      </c>
      <c r="O4765" s="133">
        <v>0</v>
      </c>
      <c r="P4765" s="127" t="s">
        <v>1369</v>
      </c>
    </row>
    <row r="4766" spans="1:16" ht="63.75">
      <c r="A4766" s="127">
        <v>25</v>
      </c>
      <c r="B4766" s="127"/>
      <c r="C4766" s="128" t="s">
        <v>695</v>
      </c>
      <c r="D4766" s="122">
        <v>42983</v>
      </c>
      <c r="E4766" s="123" t="s">
        <v>10891</v>
      </c>
      <c r="F4766" s="123" t="s">
        <v>1413</v>
      </c>
      <c r="G4766" s="123">
        <v>14711520</v>
      </c>
      <c r="H4766" s="127"/>
      <c r="I4766" s="131" t="s">
        <v>12750</v>
      </c>
      <c r="J4766" s="127"/>
      <c r="K4766" s="127"/>
      <c r="L4766" s="127"/>
      <c r="M4766" s="127"/>
      <c r="N4766" s="133">
        <v>300510.27</v>
      </c>
      <c r="O4766" s="133">
        <v>0</v>
      </c>
      <c r="P4766" s="127" t="s">
        <v>1369</v>
      </c>
    </row>
    <row r="4767" spans="1:16" ht="63.75">
      <c r="A4767" s="127">
        <v>25</v>
      </c>
      <c r="B4767" s="127"/>
      <c r="C4767" s="128" t="s">
        <v>695</v>
      </c>
      <c r="D4767" s="122">
        <v>42983</v>
      </c>
      <c r="E4767" s="123" t="s">
        <v>10892</v>
      </c>
      <c r="F4767" s="123" t="s">
        <v>1413</v>
      </c>
      <c r="G4767" s="123">
        <v>14711537</v>
      </c>
      <c r="H4767" s="127"/>
      <c r="I4767" s="131" t="s">
        <v>12751</v>
      </c>
      <c r="J4767" s="127"/>
      <c r="K4767" s="127"/>
      <c r="L4767" s="127"/>
      <c r="M4767" s="127"/>
      <c r="N4767" s="133">
        <v>251038.07999999999</v>
      </c>
      <c r="O4767" s="133">
        <v>0</v>
      </c>
      <c r="P4767" s="127" t="s">
        <v>1369</v>
      </c>
    </row>
    <row r="4768" spans="1:16" ht="63.75">
      <c r="A4768" s="127">
        <v>25</v>
      </c>
      <c r="B4768" s="127"/>
      <c r="C4768" s="128" t="s">
        <v>695</v>
      </c>
      <c r="D4768" s="122">
        <v>42983</v>
      </c>
      <c r="E4768" s="123" t="s">
        <v>10893</v>
      </c>
      <c r="F4768" s="123" t="s">
        <v>1413</v>
      </c>
      <c r="G4768" s="123">
        <v>14711552</v>
      </c>
      <c r="H4768" s="127"/>
      <c r="I4768" s="131" t="s">
        <v>12752</v>
      </c>
      <c r="J4768" s="127"/>
      <c r="K4768" s="127"/>
      <c r="L4768" s="127"/>
      <c r="M4768" s="127"/>
      <c r="N4768" s="133">
        <v>161587.28</v>
      </c>
      <c r="O4768" s="133">
        <v>0</v>
      </c>
      <c r="P4768" s="127" t="s">
        <v>1369</v>
      </c>
    </row>
    <row r="4769" spans="1:16" ht="63.75">
      <c r="A4769" s="127">
        <v>25</v>
      </c>
      <c r="B4769" s="127"/>
      <c r="C4769" s="128" t="s">
        <v>695</v>
      </c>
      <c r="D4769" s="122">
        <v>42983</v>
      </c>
      <c r="E4769" s="123" t="s">
        <v>10894</v>
      </c>
      <c r="F4769" s="123" t="s">
        <v>1413</v>
      </c>
      <c r="G4769" s="123">
        <v>14711556</v>
      </c>
      <c r="H4769" s="127"/>
      <c r="I4769" s="131" t="s">
        <v>12753</v>
      </c>
      <c r="J4769" s="127"/>
      <c r="K4769" s="127"/>
      <c r="L4769" s="127"/>
      <c r="M4769" s="127"/>
      <c r="N4769" s="133">
        <v>19034.14</v>
      </c>
      <c r="O4769" s="133">
        <v>0</v>
      </c>
      <c r="P4769" s="127" t="s">
        <v>1369</v>
      </c>
    </row>
    <row r="4770" spans="1:16" ht="63.75">
      <c r="A4770" s="127">
        <v>25</v>
      </c>
      <c r="B4770" s="127"/>
      <c r="C4770" s="128" t="s">
        <v>695</v>
      </c>
      <c r="D4770" s="122">
        <v>42983</v>
      </c>
      <c r="E4770" s="123" t="s">
        <v>10895</v>
      </c>
      <c r="F4770" s="123" t="s">
        <v>1413</v>
      </c>
      <c r="G4770" s="123">
        <v>14711557</v>
      </c>
      <c r="H4770" s="127"/>
      <c r="I4770" s="131" t="s">
        <v>12754</v>
      </c>
      <c r="J4770" s="127"/>
      <c r="K4770" s="127"/>
      <c r="L4770" s="127"/>
      <c r="M4770" s="127"/>
      <c r="N4770" s="133">
        <v>644227.19999999995</v>
      </c>
      <c r="O4770" s="133">
        <v>0</v>
      </c>
      <c r="P4770" s="127" t="s">
        <v>1369</v>
      </c>
    </row>
    <row r="4771" spans="1:16" ht="63.75">
      <c r="A4771" s="127">
        <v>25</v>
      </c>
      <c r="B4771" s="127"/>
      <c r="C4771" s="128" t="s">
        <v>695</v>
      </c>
      <c r="D4771" s="122">
        <v>42983</v>
      </c>
      <c r="E4771" s="123" t="s">
        <v>10896</v>
      </c>
      <c r="F4771" s="123" t="s">
        <v>1413</v>
      </c>
      <c r="G4771" s="123">
        <v>14711558</v>
      </c>
      <c r="H4771" s="127"/>
      <c r="I4771" s="131" t="s">
        <v>12755</v>
      </c>
      <c r="J4771" s="127"/>
      <c r="K4771" s="127"/>
      <c r="L4771" s="127"/>
      <c r="M4771" s="127"/>
      <c r="N4771" s="133">
        <v>532919.09</v>
      </c>
      <c r="O4771" s="133">
        <v>0</v>
      </c>
      <c r="P4771" s="127" t="s">
        <v>1369</v>
      </c>
    </row>
    <row r="4772" spans="1:16" ht="63.75">
      <c r="A4772" s="127">
        <v>25</v>
      </c>
      <c r="B4772" s="127"/>
      <c r="C4772" s="128" t="s">
        <v>695</v>
      </c>
      <c r="D4772" s="122">
        <v>42983</v>
      </c>
      <c r="E4772" s="123" t="s">
        <v>10897</v>
      </c>
      <c r="F4772" s="123" t="s">
        <v>1413</v>
      </c>
      <c r="G4772" s="123">
        <v>14711560</v>
      </c>
      <c r="H4772" s="127"/>
      <c r="I4772" s="131" t="s">
        <v>12756</v>
      </c>
      <c r="J4772" s="127"/>
      <c r="K4772" s="127"/>
      <c r="L4772" s="127"/>
      <c r="M4772" s="127"/>
      <c r="N4772" s="133">
        <v>570310.1</v>
      </c>
      <c r="O4772" s="133">
        <v>0</v>
      </c>
      <c r="P4772" s="127" t="s">
        <v>1369</v>
      </c>
    </row>
    <row r="4773" spans="1:16" ht="51">
      <c r="A4773" s="127">
        <v>340</v>
      </c>
      <c r="B4773" s="127"/>
      <c r="C4773" s="128" t="s">
        <v>815</v>
      </c>
      <c r="D4773" s="122">
        <v>42984</v>
      </c>
      <c r="E4773" s="123" t="s">
        <v>10898</v>
      </c>
      <c r="F4773" s="123" t="s">
        <v>6</v>
      </c>
      <c r="G4773" s="123">
        <v>537045</v>
      </c>
      <c r="H4773" s="127"/>
      <c r="I4773" s="131" t="s">
        <v>12757</v>
      </c>
      <c r="J4773" s="127"/>
      <c r="K4773" s="127"/>
      <c r="L4773" s="127"/>
      <c r="M4773" s="127"/>
      <c r="N4773" s="133">
        <v>0</v>
      </c>
      <c r="O4773" s="133">
        <v>24325.56</v>
      </c>
      <c r="P4773" s="127" t="s">
        <v>1369</v>
      </c>
    </row>
    <row r="4774" spans="1:16" ht="51">
      <c r="A4774" s="127">
        <v>340</v>
      </c>
      <c r="B4774" s="127"/>
      <c r="C4774" s="128" t="s">
        <v>815</v>
      </c>
      <c r="D4774" s="122">
        <v>42984</v>
      </c>
      <c r="E4774" s="123" t="s">
        <v>10899</v>
      </c>
      <c r="F4774" s="123" t="s">
        <v>6</v>
      </c>
      <c r="G4774" s="123">
        <v>537051</v>
      </c>
      <c r="H4774" s="127"/>
      <c r="I4774" s="131" t="s">
        <v>12758</v>
      </c>
      <c r="J4774" s="127"/>
      <c r="K4774" s="127"/>
      <c r="L4774" s="127"/>
      <c r="M4774" s="127"/>
      <c r="N4774" s="133">
        <v>0</v>
      </c>
      <c r="O4774" s="133">
        <v>95552.94</v>
      </c>
      <c r="P4774" s="127" t="s">
        <v>1369</v>
      </c>
    </row>
    <row r="4775" spans="1:16" ht="63.75">
      <c r="A4775" s="127">
        <v>10</v>
      </c>
      <c r="B4775" s="127"/>
      <c r="C4775" s="128" t="s">
        <v>691</v>
      </c>
      <c r="D4775" s="122">
        <v>42984</v>
      </c>
      <c r="E4775" s="123" t="s">
        <v>10900</v>
      </c>
      <c r="F4775" s="123" t="s">
        <v>15</v>
      </c>
      <c r="G4775" s="123">
        <v>537038</v>
      </c>
      <c r="H4775" s="127"/>
      <c r="I4775" s="131" t="s">
        <v>12759</v>
      </c>
      <c r="J4775" s="127"/>
      <c r="K4775" s="127"/>
      <c r="L4775" s="127"/>
      <c r="M4775" s="127"/>
      <c r="N4775" s="133">
        <v>50</v>
      </c>
      <c r="O4775" s="133">
        <v>0</v>
      </c>
      <c r="P4775" s="127" t="s">
        <v>1369</v>
      </c>
    </row>
    <row r="4776" spans="1:16" ht="63.75">
      <c r="A4776" s="127">
        <v>10</v>
      </c>
      <c r="B4776" s="127"/>
      <c r="C4776" s="128" t="s">
        <v>691</v>
      </c>
      <c r="D4776" s="122">
        <v>42984</v>
      </c>
      <c r="E4776" s="123" t="s">
        <v>10901</v>
      </c>
      <c r="F4776" s="123" t="s">
        <v>15</v>
      </c>
      <c r="G4776" s="123">
        <v>537041</v>
      </c>
      <c r="H4776" s="127"/>
      <c r="I4776" s="131" t="s">
        <v>12760</v>
      </c>
      <c r="J4776" s="127"/>
      <c r="K4776" s="127"/>
      <c r="L4776" s="127"/>
      <c r="M4776" s="127"/>
      <c r="N4776" s="133">
        <v>50</v>
      </c>
      <c r="O4776" s="133">
        <v>0</v>
      </c>
      <c r="P4776" s="127" t="s">
        <v>1369</v>
      </c>
    </row>
    <row r="4777" spans="1:16" ht="63.75">
      <c r="A4777" s="127">
        <v>10</v>
      </c>
      <c r="B4777" s="127"/>
      <c r="C4777" s="128" t="s">
        <v>691</v>
      </c>
      <c r="D4777" s="122">
        <v>42984</v>
      </c>
      <c r="E4777" s="123" t="s">
        <v>10902</v>
      </c>
      <c r="F4777" s="123" t="s">
        <v>15</v>
      </c>
      <c r="G4777" s="123">
        <v>537044</v>
      </c>
      <c r="H4777" s="127"/>
      <c r="I4777" s="131" t="s">
        <v>12761</v>
      </c>
      <c r="J4777" s="127"/>
      <c r="K4777" s="127"/>
      <c r="L4777" s="127"/>
      <c r="M4777" s="127"/>
      <c r="N4777" s="133">
        <v>50</v>
      </c>
      <c r="O4777" s="133">
        <v>0</v>
      </c>
      <c r="P4777" s="127" t="s">
        <v>1369</v>
      </c>
    </row>
    <row r="4778" spans="1:16" ht="51">
      <c r="A4778" s="127">
        <v>340</v>
      </c>
      <c r="B4778" s="127"/>
      <c r="C4778" s="128" t="s">
        <v>815</v>
      </c>
      <c r="D4778" s="122">
        <v>42984</v>
      </c>
      <c r="E4778" s="123" t="s">
        <v>10903</v>
      </c>
      <c r="F4778" s="123" t="s">
        <v>15</v>
      </c>
      <c r="G4778" s="123">
        <v>537046</v>
      </c>
      <c r="H4778" s="127"/>
      <c r="I4778" s="131" t="s">
        <v>12762</v>
      </c>
      <c r="J4778" s="127"/>
      <c r="K4778" s="127"/>
      <c r="L4778" s="127"/>
      <c r="M4778" s="127"/>
      <c r="N4778" s="133">
        <v>50</v>
      </c>
      <c r="O4778" s="133">
        <v>0</v>
      </c>
      <c r="P4778" s="127" t="s">
        <v>1369</v>
      </c>
    </row>
    <row r="4779" spans="1:16" ht="51">
      <c r="A4779" s="127">
        <v>10</v>
      </c>
      <c r="B4779" s="127"/>
      <c r="C4779" s="128" t="s">
        <v>691</v>
      </c>
      <c r="D4779" s="122">
        <v>42984</v>
      </c>
      <c r="E4779" s="123" t="s">
        <v>10904</v>
      </c>
      <c r="F4779" s="123" t="s">
        <v>15</v>
      </c>
      <c r="G4779" s="123">
        <v>537049</v>
      </c>
      <c r="H4779" s="127"/>
      <c r="I4779" s="131" t="s">
        <v>12763</v>
      </c>
      <c r="J4779" s="127"/>
      <c r="K4779" s="127"/>
      <c r="L4779" s="127"/>
      <c r="M4779" s="127"/>
      <c r="N4779" s="133">
        <v>50</v>
      </c>
      <c r="O4779" s="133">
        <v>0</v>
      </c>
      <c r="P4779" s="127" t="s">
        <v>1369</v>
      </c>
    </row>
    <row r="4780" spans="1:16" ht="38.25">
      <c r="A4780" s="127">
        <v>340</v>
      </c>
      <c r="B4780" s="127"/>
      <c r="C4780" s="128" t="s">
        <v>815</v>
      </c>
      <c r="D4780" s="122">
        <v>42984</v>
      </c>
      <c r="E4780" s="123" t="s">
        <v>10905</v>
      </c>
      <c r="F4780" s="123" t="s">
        <v>15</v>
      </c>
      <c r="G4780" s="123">
        <v>537052</v>
      </c>
      <c r="H4780" s="127"/>
      <c r="I4780" s="131" t="s">
        <v>4205</v>
      </c>
      <c r="J4780" s="127"/>
      <c r="K4780" s="127"/>
      <c r="L4780" s="127"/>
      <c r="M4780" s="127"/>
      <c r="N4780" s="133">
        <v>50</v>
      </c>
      <c r="O4780" s="133">
        <v>0</v>
      </c>
      <c r="P4780" s="127" t="s">
        <v>1369</v>
      </c>
    </row>
    <row r="4781" spans="1:16" ht="89.25">
      <c r="A4781" s="127">
        <v>16</v>
      </c>
      <c r="B4781" s="127"/>
      <c r="C4781" s="128" t="s">
        <v>693</v>
      </c>
      <c r="D4781" s="122">
        <v>42984</v>
      </c>
      <c r="E4781" s="123" t="s">
        <v>10906</v>
      </c>
      <c r="F4781" s="123" t="s">
        <v>1263</v>
      </c>
      <c r="G4781" s="123">
        <v>3029</v>
      </c>
      <c r="H4781" s="127"/>
      <c r="I4781" s="131" t="s">
        <v>12764</v>
      </c>
      <c r="J4781" s="127"/>
      <c r="K4781" s="127"/>
      <c r="L4781" s="127"/>
      <c r="M4781" s="127"/>
      <c r="N4781" s="133">
        <v>908.43</v>
      </c>
      <c r="O4781" s="133">
        <v>0</v>
      </c>
      <c r="P4781" s="127" t="s">
        <v>1369</v>
      </c>
    </row>
    <row r="4782" spans="1:16" ht="89.25">
      <c r="A4782" s="127">
        <v>16</v>
      </c>
      <c r="B4782" s="127"/>
      <c r="C4782" s="128" t="s">
        <v>693</v>
      </c>
      <c r="D4782" s="122">
        <v>42984</v>
      </c>
      <c r="E4782" s="123" t="s">
        <v>10907</v>
      </c>
      <c r="F4782" s="123" t="s">
        <v>15</v>
      </c>
      <c r="G4782" s="123">
        <v>3029</v>
      </c>
      <c r="H4782" s="127"/>
      <c r="I4782" s="131" t="s">
        <v>12765</v>
      </c>
      <c r="J4782" s="127"/>
      <c r="K4782" s="127"/>
      <c r="L4782" s="127"/>
      <c r="M4782" s="127"/>
      <c r="N4782" s="133">
        <v>287.22000000000003</v>
      </c>
      <c r="O4782" s="133">
        <v>0</v>
      </c>
      <c r="P4782" s="127" t="s">
        <v>1369</v>
      </c>
    </row>
    <row r="4783" spans="1:16" ht="51">
      <c r="A4783" s="127">
        <v>10</v>
      </c>
      <c r="B4783" s="127"/>
      <c r="C4783" s="128" t="s">
        <v>691</v>
      </c>
      <c r="D4783" s="122">
        <v>42984</v>
      </c>
      <c r="E4783" s="123" t="s">
        <v>10908</v>
      </c>
      <c r="F4783" s="123" t="s">
        <v>15</v>
      </c>
      <c r="G4783" s="123">
        <v>537199</v>
      </c>
      <c r="H4783" s="127"/>
      <c r="I4783" s="131" t="s">
        <v>12766</v>
      </c>
      <c r="J4783" s="127"/>
      <c r="K4783" s="127"/>
      <c r="L4783" s="127"/>
      <c r="M4783" s="127"/>
      <c r="N4783" s="133">
        <v>50</v>
      </c>
      <c r="O4783" s="133">
        <v>0</v>
      </c>
      <c r="P4783" s="127" t="s">
        <v>1369</v>
      </c>
    </row>
    <row r="4784" spans="1:16" ht="63.75">
      <c r="A4784" s="127">
        <v>10</v>
      </c>
      <c r="B4784" s="127"/>
      <c r="C4784" s="128" t="s">
        <v>691</v>
      </c>
      <c r="D4784" s="122">
        <v>42984</v>
      </c>
      <c r="E4784" s="123" t="s">
        <v>10909</v>
      </c>
      <c r="F4784" s="123" t="s">
        <v>15</v>
      </c>
      <c r="G4784" s="123">
        <v>537201</v>
      </c>
      <c r="H4784" s="127"/>
      <c r="I4784" s="131" t="s">
        <v>12767</v>
      </c>
      <c r="J4784" s="127"/>
      <c r="K4784" s="127"/>
      <c r="L4784" s="127"/>
      <c r="M4784" s="127"/>
      <c r="N4784" s="133">
        <v>50</v>
      </c>
      <c r="O4784" s="133">
        <v>0</v>
      </c>
      <c r="P4784" s="127" t="s">
        <v>1369</v>
      </c>
    </row>
    <row r="4785" spans="1:16" ht="51">
      <c r="A4785" s="127">
        <v>10</v>
      </c>
      <c r="B4785" s="127"/>
      <c r="C4785" s="128" t="s">
        <v>691</v>
      </c>
      <c r="D4785" s="122">
        <v>42984</v>
      </c>
      <c r="E4785" s="123" t="s">
        <v>10910</v>
      </c>
      <c r="F4785" s="123" t="s">
        <v>15</v>
      </c>
      <c r="G4785" s="123">
        <v>537203</v>
      </c>
      <c r="H4785" s="127"/>
      <c r="I4785" s="131" t="s">
        <v>12768</v>
      </c>
      <c r="J4785" s="127"/>
      <c r="K4785" s="127"/>
      <c r="L4785" s="127"/>
      <c r="M4785" s="127"/>
      <c r="N4785" s="133">
        <v>50</v>
      </c>
      <c r="O4785" s="133">
        <v>0</v>
      </c>
      <c r="P4785" s="127" t="s">
        <v>1369</v>
      </c>
    </row>
    <row r="4786" spans="1:16" ht="76.5">
      <c r="A4786" s="127">
        <v>594</v>
      </c>
      <c r="B4786" s="127"/>
      <c r="C4786" s="128" t="s">
        <v>113</v>
      </c>
      <c r="D4786" s="122">
        <v>42984</v>
      </c>
      <c r="E4786" s="123" t="s">
        <v>10911</v>
      </c>
      <c r="F4786" s="123" t="s">
        <v>15</v>
      </c>
      <c r="G4786" s="123">
        <v>3045</v>
      </c>
      <c r="H4786" s="127"/>
      <c r="I4786" s="131" t="s">
        <v>12769</v>
      </c>
      <c r="J4786" s="127"/>
      <c r="K4786" s="127"/>
      <c r="L4786" s="127"/>
      <c r="M4786" s="127"/>
      <c r="N4786" s="133">
        <v>322.07</v>
      </c>
      <c r="O4786" s="133">
        <v>0</v>
      </c>
      <c r="P4786" s="127" t="s">
        <v>1369</v>
      </c>
    </row>
    <row r="4787" spans="1:16" ht="76.5">
      <c r="A4787" s="127">
        <v>513</v>
      </c>
      <c r="B4787" s="127"/>
      <c r="C4787" s="128" t="s">
        <v>201</v>
      </c>
      <c r="D4787" s="122">
        <v>42984</v>
      </c>
      <c r="E4787" s="123" t="s">
        <v>10912</v>
      </c>
      <c r="F4787" s="123" t="s">
        <v>15</v>
      </c>
      <c r="G4787" s="123">
        <v>3046</v>
      </c>
      <c r="H4787" s="127"/>
      <c r="I4787" s="131" t="s">
        <v>12770</v>
      </c>
      <c r="J4787" s="127"/>
      <c r="K4787" s="127"/>
      <c r="L4787" s="127"/>
      <c r="M4787" s="127"/>
      <c r="N4787" s="133">
        <v>631.38</v>
      </c>
      <c r="O4787" s="133">
        <v>0</v>
      </c>
      <c r="P4787" s="127" t="s">
        <v>1369</v>
      </c>
    </row>
    <row r="4788" spans="1:16" ht="38.25">
      <c r="A4788" s="127">
        <v>10</v>
      </c>
      <c r="B4788" s="127"/>
      <c r="C4788" s="128" t="s">
        <v>691</v>
      </c>
      <c r="D4788" s="122">
        <v>42984</v>
      </c>
      <c r="E4788" s="123" t="s">
        <v>10913</v>
      </c>
      <c r="F4788" s="123" t="s">
        <v>15</v>
      </c>
      <c r="G4788" s="123">
        <v>537586</v>
      </c>
      <c r="H4788" s="127"/>
      <c r="I4788" s="131" t="s">
        <v>12771</v>
      </c>
      <c r="J4788" s="127"/>
      <c r="K4788" s="127"/>
      <c r="L4788" s="127"/>
      <c r="M4788" s="127"/>
      <c r="N4788" s="133">
        <v>50</v>
      </c>
      <c r="O4788" s="133">
        <v>0</v>
      </c>
      <c r="P4788" s="127" t="s">
        <v>1369</v>
      </c>
    </row>
    <row r="4789" spans="1:16" ht="51">
      <c r="A4789" s="127">
        <v>10</v>
      </c>
      <c r="B4789" s="127"/>
      <c r="C4789" s="128" t="s">
        <v>691</v>
      </c>
      <c r="D4789" s="122">
        <v>42984</v>
      </c>
      <c r="E4789" s="123" t="s">
        <v>10914</v>
      </c>
      <c r="F4789" s="123" t="s">
        <v>15</v>
      </c>
      <c r="G4789" s="123">
        <v>537842</v>
      </c>
      <c r="H4789" s="127"/>
      <c r="I4789" s="131" t="s">
        <v>12772</v>
      </c>
      <c r="J4789" s="127"/>
      <c r="K4789" s="127"/>
      <c r="L4789" s="127"/>
      <c r="M4789" s="127"/>
      <c r="N4789" s="133">
        <v>50</v>
      </c>
      <c r="O4789" s="133">
        <v>0</v>
      </c>
      <c r="P4789" s="127" t="s">
        <v>1369</v>
      </c>
    </row>
    <row r="4790" spans="1:16" ht="51">
      <c r="A4790" s="127">
        <v>10</v>
      </c>
      <c r="B4790" s="127"/>
      <c r="C4790" s="128" t="s">
        <v>691</v>
      </c>
      <c r="D4790" s="122">
        <v>42984</v>
      </c>
      <c r="E4790" s="123" t="s">
        <v>10915</v>
      </c>
      <c r="F4790" s="123" t="s">
        <v>15</v>
      </c>
      <c r="G4790" s="123">
        <v>537844</v>
      </c>
      <c r="H4790" s="127"/>
      <c r="I4790" s="131" t="s">
        <v>12773</v>
      </c>
      <c r="J4790" s="127"/>
      <c r="K4790" s="127"/>
      <c r="L4790" s="127"/>
      <c r="M4790" s="127"/>
      <c r="N4790" s="133">
        <v>50</v>
      </c>
      <c r="O4790" s="133">
        <v>0</v>
      </c>
      <c r="P4790" s="127" t="s">
        <v>1369</v>
      </c>
    </row>
    <row r="4791" spans="1:16" ht="51">
      <c r="A4791" s="127">
        <v>10</v>
      </c>
      <c r="B4791" s="127"/>
      <c r="C4791" s="128" t="s">
        <v>691</v>
      </c>
      <c r="D4791" s="122">
        <v>42985</v>
      </c>
      <c r="E4791" s="123" t="s">
        <v>10916</v>
      </c>
      <c r="F4791" s="123" t="s">
        <v>6</v>
      </c>
      <c r="G4791" s="123">
        <v>538869</v>
      </c>
      <c r="H4791" s="127"/>
      <c r="I4791" s="131" t="s">
        <v>12774</v>
      </c>
      <c r="J4791" s="127"/>
      <c r="K4791" s="127"/>
      <c r="L4791" s="127"/>
      <c r="M4791" s="127"/>
      <c r="N4791" s="133">
        <v>0</v>
      </c>
      <c r="O4791" s="133">
        <v>1334</v>
      </c>
      <c r="P4791" s="127" t="s">
        <v>1369</v>
      </c>
    </row>
    <row r="4792" spans="1:16" ht="51">
      <c r="A4792" s="127">
        <v>10</v>
      </c>
      <c r="B4792" s="127"/>
      <c r="C4792" s="128" t="s">
        <v>691</v>
      </c>
      <c r="D4792" s="122">
        <v>42985</v>
      </c>
      <c r="E4792" s="123" t="s">
        <v>10917</v>
      </c>
      <c r="F4792" s="123" t="s">
        <v>6</v>
      </c>
      <c r="G4792" s="123">
        <v>538872</v>
      </c>
      <c r="H4792" s="127"/>
      <c r="I4792" s="131" t="s">
        <v>12775</v>
      </c>
      <c r="J4792" s="127"/>
      <c r="K4792" s="127"/>
      <c r="L4792" s="127"/>
      <c r="M4792" s="127"/>
      <c r="N4792" s="133">
        <v>0</v>
      </c>
      <c r="O4792" s="133">
        <v>5569.98</v>
      </c>
      <c r="P4792" s="127" t="s">
        <v>1369</v>
      </c>
    </row>
    <row r="4793" spans="1:16" ht="51">
      <c r="A4793" s="127">
        <v>10</v>
      </c>
      <c r="B4793" s="127"/>
      <c r="C4793" s="128" t="s">
        <v>691</v>
      </c>
      <c r="D4793" s="122">
        <v>42985</v>
      </c>
      <c r="E4793" s="123" t="s">
        <v>10918</v>
      </c>
      <c r="F4793" s="123" t="s">
        <v>6</v>
      </c>
      <c r="G4793" s="123">
        <v>538874</v>
      </c>
      <c r="H4793" s="127"/>
      <c r="I4793" s="131" t="s">
        <v>12776</v>
      </c>
      <c r="J4793" s="127"/>
      <c r="K4793" s="127"/>
      <c r="L4793" s="127"/>
      <c r="M4793" s="127"/>
      <c r="N4793" s="133">
        <v>0</v>
      </c>
      <c r="O4793" s="133">
        <v>9024.6</v>
      </c>
      <c r="P4793" s="127" t="s">
        <v>1369</v>
      </c>
    </row>
    <row r="4794" spans="1:16" ht="63.75">
      <c r="A4794" s="127">
        <v>25</v>
      </c>
      <c r="B4794" s="127"/>
      <c r="C4794" s="128" t="s">
        <v>695</v>
      </c>
      <c r="D4794" s="122">
        <v>42985</v>
      </c>
      <c r="E4794" s="123" t="s">
        <v>10919</v>
      </c>
      <c r="F4794" s="123" t="s">
        <v>1262</v>
      </c>
      <c r="G4794" s="123">
        <v>14577222</v>
      </c>
      <c r="H4794" s="127"/>
      <c r="I4794" s="131" t="s">
        <v>12777</v>
      </c>
      <c r="J4794" s="127"/>
      <c r="K4794" s="127"/>
      <c r="L4794" s="127"/>
      <c r="M4794" s="127"/>
      <c r="N4794" s="133">
        <v>0</v>
      </c>
      <c r="O4794" s="133">
        <v>5316872.47</v>
      </c>
      <c r="P4794" s="127" t="s">
        <v>1369</v>
      </c>
    </row>
    <row r="4795" spans="1:16" ht="63.75">
      <c r="A4795" s="127" t="s">
        <v>621</v>
      </c>
      <c r="B4795" s="127"/>
      <c r="C4795" s="128" t="s">
        <v>715</v>
      </c>
      <c r="D4795" s="122">
        <v>42985</v>
      </c>
      <c r="E4795" s="123" t="s">
        <v>10920</v>
      </c>
      <c r="F4795" s="123" t="s">
        <v>6</v>
      </c>
      <c r="G4795" s="123">
        <v>882360</v>
      </c>
      <c r="H4795" s="127"/>
      <c r="I4795" s="131" t="s">
        <v>12778</v>
      </c>
      <c r="J4795" s="127"/>
      <c r="K4795" s="127"/>
      <c r="L4795" s="127"/>
      <c r="M4795" s="127"/>
      <c r="N4795" s="133">
        <v>0</v>
      </c>
      <c r="O4795" s="133">
        <v>200000</v>
      </c>
      <c r="P4795" s="127" t="s">
        <v>1369</v>
      </c>
    </row>
    <row r="4796" spans="1:16" ht="51">
      <c r="A4796" s="127" t="s">
        <v>623</v>
      </c>
      <c r="B4796" s="127"/>
      <c r="C4796" s="128" t="s">
        <v>716</v>
      </c>
      <c r="D4796" s="122">
        <v>42985</v>
      </c>
      <c r="E4796" s="123" t="s">
        <v>10921</v>
      </c>
      <c r="F4796" s="123" t="s">
        <v>6</v>
      </c>
      <c r="G4796" s="123">
        <v>882396</v>
      </c>
      <c r="H4796" s="127"/>
      <c r="I4796" s="131" t="s">
        <v>5670</v>
      </c>
      <c r="J4796" s="127"/>
      <c r="K4796" s="127"/>
      <c r="L4796" s="127"/>
      <c r="M4796" s="127"/>
      <c r="N4796" s="133">
        <v>0</v>
      </c>
      <c r="O4796" s="133">
        <v>840.18</v>
      </c>
      <c r="P4796" s="127" t="s">
        <v>1369</v>
      </c>
    </row>
    <row r="4797" spans="1:16" ht="76.5">
      <c r="A4797" s="127" t="s">
        <v>620</v>
      </c>
      <c r="B4797" s="127"/>
      <c r="C4797" s="128" t="s">
        <v>714</v>
      </c>
      <c r="D4797" s="122">
        <v>42985</v>
      </c>
      <c r="E4797" s="123" t="s">
        <v>10922</v>
      </c>
      <c r="F4797" s="123" t="s">
        <v>6</v>
      </c>
      <c r="G4797" s="123">
        <v>897445</v>
      </c>
      <c r="H4797" s="127"/>
      <c r="I4797" s="131" t="s">
        <v>12779</v>
      </c>
      <c r="J4797" s="127"/>
      <c r="K4797" s="127"/>
      <c r="L4797" s="127"/>
      <c r="M4797" s="127"/>
      <c r="N4797" s="133">
        <v>0</v>
      </c>
      <c r="O4797" s="133">
        <v>10047.65</v>
      </c>
      <c r="P4797" s="127" t="s">
        <v>1369</v>
      </c>
    </row>
    <row r="4798" spans="1:16" ht="51">
      <c r="A4798" s="127">
        <v>513</v>
      </c>
      <c r="B4798" s="127"/>
      <c r="C4798" s="128" t="s">
        <v>201</v>
      </c>
      <c r="D4798" s="122">
        <v>42985</v>
      </c>
      <c r="E4798" s="123" t="s">
        <v>10923</v>
      </c>
      <c r="F4798" s="123" t="s">
        <v>11</v>
      </c>
      <c r="G4798" s="123">
        <v>897448</v>
      </c>
      <c r="H4798" s="127"/>
      <c r="I4798" s="131" t="s">
        <v>12780</v>
      </c>
      <c r="J4798" s="127"/>
      <c r="K4798" s="127"/>
      <c r="L4798" s="127"/>
      <c r="M4798" s="127"/>
      <c r="N4798" s="133">
        <v>0</v>
      </c>
      <c r="O4798" s="133">
        <v>88813.47</v>
      </c>
      <c r="P4798" s="127" t="s">
        <v>1369</v>
      </c>
    </row>
    <row r="4799" spans="1:16" ht="51">
      <c r="A4799" s="127">
        <v>513</v>
      </c>
      <c r="B4799" s="127"/>
      <c r="C4799" s="128" t="s">
        <v>201</v>
      </c>
      <c r="D4799" s="122">
        <v>42985</v>
      </c>
      <c r="E4799" s="123" t="s">
        <v>10924</v>
      </c>
      <c r="F4799" s="123" t="s">
        <v>11</v>
      </c>
      <c r="G4799" s="123">
        <v>897449</v>
      </c>
      <c r="H4799" s="127"/>
      <c r="I4799" s="131" t="s">
        <v>12781</v>
      </c>
      <c r="J4799" s="127"/>
      <c r="K4799" s="127"/>
      <c r="L4799" s="127"/>
      <c r="M4799" s="127"/>
      <c r="N4799" s="133">
        <v>50</v>
      </c>
      <c r="O4799" s="133">
        <v>0</v>
      </c>
      <c r="P4799" s="127" t="s">
        <v>1369</v>
      </c>
    </row>
    <row r="4800" spans="1:16" ht="76.5">
      <c r="A4800" s="127" t="s">
        <v>621</v>
      </c>
      <c r="B4800" s="127"/>
      <c r="C4800" s="128" t="s">
        <v>715</v>
      </c>
      <c r="D4800" s="122">
        <v>42985</v>
      </c>
      <c r="E4800" s="123" t="s">
        <v>10925</v>
      </c>
      <c r="F4800" s="123" t="s">
        <v>11</v>
      </c>
      <c r="G4800" s="123">
        <v>897491</v>
      </c>
      <c r="H4800" s="127"/>
      <c r="I4800" s="131" t="s">
        <v>12782</v>
      </c>
      <c r="J4800" s="127"/>
      <c r="K4800" s="127"/>
      <c r="L4800" s="127"/>
      <c r="M4800" s="127"/>
      <c r="N4800" s="133">
        <v>50</v>
      </c>
      <c r="O4800" s="133">
        <v>0</v>
      </c>
      <c r="P4800" s="127" t="s">
        <v>1369</v>
      </c>
    </row>
    <row r="4801" spans="1:16" ht="51">
      <c r="A4801" s="127">
        <v>513</v>
      </c>
      <c r="B4801" s="127"/>
      <c r="C4801" s="128" t="s">
        <v>201</v>
      </c>
      <c r="D4801" s="122">
        <v>42985</v>
      </c>
      <c r="E4801" s="123" t="s">
        <v>10926</v>
      </c>
      <c r="F4801" s="123" t="s">
        <v>15</v>
      </c>
      <c r="G4801" s="123">
        <v>538301</v>
      </c>
      <c r="H4801" s="127"/>
      <c r="I4801" s="131" t="s">
        <v>12783</v>
      </c>
      <c r="J4801" s="127"/>
      <c r="K4801" s="127"/>
      <c r="L4801" s="127"/>
      <c r="M4801" s="127"/>
      <c r="N4801" s="133">
        <v>50</v>
      </c>
      <c r="O4801" s="133">
        <v>0</v>
      </c>
      <c r="P4801" s="127" t="s">
        <v>1369</v>
      </c>
    </row>
    <row r="4802" spans="1:16" ht="51">
      <c r="A4802" s="127">
        <v>513</v>
      </c>
      <c r="B4802" s="127"/>
      <c r="C4802" s="128" t="s">
        <v>201</v>
      </c>
      <c r="D4802" s="122">
        <v>42985</v>
      </c>
      <c r="E4802" s="123" t="s">
        <v>10927</v>
      </c>
      <c r="F4802" s="123" t="s">
        <v>15</v>
      </c>
      <c r="G4802" s="123">
        <v>538303</v>
      </c>
      <c r="H4802" s="127"/>
      <c r="I4802" s="131" t="s">
        <v>12784</v>
      </c>
      <c r="J4802" s="127"/>
      <c r="K4802" s="127"/>
      <c r="L4802" s="127"/>
      <c r="M4802" s="127"/>
      <c r="N4802" s="133">
        <v>50</v>
      </c>
      <c r="O4802" s="133">
        <v>0</v>
      </c>
      <c r="P4802" s="127" t="s">
        <v>1369</v>
      </c>
    </row>
    <row r="4803" spans="1:16" ht="51">
      <c r="A4803" s="127">
        <v>10</v>
      </c>
      <c r="B4803" s="127"/>
      <c r="C4803" s="128" t="s">
        <v>691</v>
      </c>
      <c r="D4803" s="122">
        <v>42985</v>
      </c>
      <c r="E4803" s="123" t="s">
        <v>10928</v>
      </c>
      <c r="F4803" s="123" t="s">
        <v>15</v>
      </c>
      <c r="G4803" s="123">
        <v>538309</v>
      </c>
      <c r="H4803" s="127"/>
      <c r="I4803" s="131" t="s">
        <v>12785</v>
      </c>
      <c r="J4803" s="127"/>
      <c r="K4803" s="127"/>
      <c r="L4803" s="127"/>
      <c r="M4803" s="127"/>
      <c r="N4803" s="133">
        <v>50</v>
      </c>
      <c r="O4803" s="133">
        <v>0</v>
      </c>
      <c r="P4803" s="127" t="s">
        <v>1369</v>
      </c>
    </row>
    <row r="4804" spans="1:16" ht="51">
      <c r="A4804" s="127">
        <v>10</v>
      </c>
      <c r="B4804" s="127"/>
      <c r="C4804" s="128" t="s">
        <v>691</v>
      </c>
      <c r="D4804" s="122">
        <v>42985</v>
      </c>
      <c r="E4804" s="123" t="s">
        <v>10929</v>
      </c>
      <c r="F4804" s="123" t="s">
        <v>15</v>
      </c>
      <c r="G4804" s="123">
        <v>538311</v>
      </c>
      <c r="H4804" s="127"/>
      <c r="I4804" s="131" t="s">
        <v>12786</v>
      </c>
      <c r="J4804" s="127"/>
      <c r="K4804" s="127"/>
      <c r="L4804" s="127"/>
      <c r="M4804" s="127"/>
      <c r="N4804" s="133">
        <v>50</v>
      </c>
      <c r="O4804" s="133">
        <v>0</v>
      </c>
      <c r="P4804" s="127" t="s">
        <v>1369</v>
      </c>
    </row>
    <row r="4805" spans="1:16" ht="51">
      <c r="A4805" s="127">
        <v>10</v>
      </c>
      <c r="B4805" s="127"/>
      <c r="C4805" s="128" t="s">
        <v>691</v>
      </c>
      <c r="D4805" s="122">
        <v>42985</v>
      </c>
      <c r="E4805" s="123" t="s">
        <v>10930</v>
      </c>
      <c r="F4805" s="123" t="s">
        <v>15</v>
      </c>
      <c r="G4805" s="123">
        <v>538313</v>
      </c>
      <c r="H4805" s="127"/>
      <c r="I4805" s="131" t="s">
        <v>12787</v>
      </c>
      <c r="J4805" s="127"/>
      <c r="K4805" s="127"/>
      <c r="L4805" s="127"/>
      <c r="M4805" s="127"/>
      <c r="N4805" s="133">
        <v>50</v>
      </c>
      <c r="O4805" s="133">
        <v>0</v>
      </c>
      <c r="P4805" s="127" t="s">
        <v>1369</v>
      </c>
    </row>
    <row r="4806" spans="1:16" ht="89.25">
      <c r="A4806" s="127">
        <v>46</v>
      </c>
      <c r="B4806" s="127"/>
      <c r="C4806" s="128" t="s">
        <v>699</v>
      </c>
      <c r="D4806" s="122">
        <v>42985</v>
      </c>
      <c r="E4806" s="123" t="s">
        <v>10931</v>
      </c>
      <c r="F4806" s="123" t="s">
        <v>15</v>
      </c>
      <c r="G4806" s="123">
        <v>3051</v>
      </c>
      <c r="H4806" s="127"/>
      <c r="I4806" s="131" t="s">
        <v>12788</v>
      </c>
      <c r="J4806" s="127"/>
      <c r="K4806" s="127"/>
      <c r="L4806" s="127"/>
      <c r="M4806" s="127"/>
      <c r="N4806" s="133">
        <v>1217.23</v>
      </c>
      <c r="O4806" s="133">
        <v>0</v>
      </c>
      <c r="P4806" s="127" t="s">
        <v>1369</v>
      </c>
    </row>
    <row r="4807" spans="1:16" ht="63.75">
      <c r="A4807" s="127">
        <v>16</v>
      </c>
      <c r="B4807" s="127"/>
      <c r="C4807" s="128" t="s">
        <v>693</v>
      </c>
      <c r="D4807" s="122">
        <v>42985</v>
      </c>
      <c r="E4807" s="123" t="s">
        <v>10932</v>
      </c>
      <c r="F4807" s="123" t="s">
        <v>1263</v>
      </c>
      <c r="G4807" s="123">
        <v>3030</v>
      </c>
      <c r="H4807" s="127"/>
      <c r="I4807" s="131" t="s">
        <v>12789</v>
      </c>
      <c r="J4807" s="127"/>
      <c r="K4807" s="127"/>
      <c r="L4807" s="127"/>
      <c r="M4807" s="127"/>
      <c r="N4807" s="133">
        <v>4371.78</v>
      </c>
      <c r="O4807" s="133">
        <v>0</v>
      </c>
      <c r="P4807" s="127" t="s">
        <v>1369</v>
      </c>
    </row>
    <row r="4808" spans="1:16" ht="63.75">
      <c r="A4808" s="127">
        <v>16</v>
      </c>
      <c r="B4808" s="127"/>
      <c r="C4808" s="128" t="s">
        <v>693</v>
      </c>
      <c r="D4808" s="122">
        <v>42985</v>
      </c>
      <c r="E4808" s="123" t="s">
        <v>10933</v>
      </c>
      <c r="F4808" s="123" t="s">
        <v>15</v>
      </c>
      <c r="G4808" s="123">
        <v>3030</v>
      </c>
      <c r="H4808" s="127"/>
      <c r="I4808" s="131" t="s">
        <v>12790</v>
      </c>
      <c r="J4808" s="127"/>
      <c r="K4808" s="127"/>
      <c r="L4808" s="127"/>
      <c r="M4808" s="127"/>
      <c r="N4808" s="133">
        <v>365.83</v>
      </c>
      <c r="O4808" s="133">
        <v>0</v>
      </c>
      <c r="P4808" s="127" t="s">
        <v>1369</v>
      </c>
    </row>
    <row r="4809" spans="1:16" ht="51">
      <c r="A4809" s="127">
        <v>10</v>
      </c>
      <c r="B4809" s="127"/>
      <c r="C4809" s="128" t="s">
        <v>691</v>
      </c>
      <c r="D4809" s="122">
        <v>42985</v>
      </c>
      <c r="E4809" s="123" t="s">
        <v>10934</v>
      </c>
      <c r="F4809" s="123" t="s">
        <v>15</v>
      </c>
      <c r="G4809" s="123">
        <v>538870</v>
      </c>
      <c r="H4809" s="127"/>
      <c r="I4809" s="131" t="s">
        <v>12791</v>
      </c>
      <c r="J4809" s="127"/>
      <c r="K4809" s="127"/>
      <c r="L4809" s="127"/>
      <c r="M4809" s="127"/>
      <c r="N4809" s="133">
        <v>50</v>
      </c>
      <c r="O4809" s="133">
        <v>0</v>
      </c>
      <c r="P4809" s="127" t="s">
        <v>1369</v>
      </c>
    </row>
    <row r="4810" spans="1:16" ht="51">
      <c r="A4810" s="127">
        <v>10</v>
      </c>
      <c r="B4810" s="127"/>
      <c r="C4810" s="128" t="s">
        <v>691</v>
      </c>
      <c r="D4810" s="122">
        <v>42985</v>
      </c>
      <c r="E4810" s="123" t="s">
        <v>10935</v>
      </c>
      <c r="F4810" s="123" t="s">
        <v>15</v>
      </c>
      <c r="G4810" s="123">
        <v>538873</v>
      </c>
      <c r="H4810" s="127"/>
      <c r="I4810" s="131" t="s">
        <v>12792</v>
      </c>
      <c r="J4810" s="127"/>
      <c r="K4810" s="127"/>
      <c r="L4810" s="127"/>
      <c r="M4810" s="127"/>
      <c r="N4810" s="133">
        <v>50</v>
      </c>
      <c r="O4810" s="133">
        <v>0</v>
      </c>
      <c r="P4810" s="127" t="s">
        <v>1369</v>
      </c>
    </row>
    <row r="4811" spans="1:16" ht="51">
      <c r="A4811" s="127">
        <v>10</v>
      </c>
      <c r="B4811" s="127"/>
      <c r="C4811" s="128" t="s">
        <v>691</v>
      </c>
      <c r="D4811" s="122">
        <v>42985</v>
      </c>
      <c r="E4811" s="123" t="s">
        <v>10936</v>
      </c>
      <c r="F4811" s="123" t="s">
        <v>15</v>
      </c>
      <c r="G4811" s="123">
        <v>538875</v>
      </c>
      <c r="H4811" s="127"/>
      <c r="I4811" s="131" t="s">
        <v>12793</v>
      </c>
      <c r="J4811" s="127"/>
      <c r="K4811" s="127"/>
      <c r="L4811" s="127"/>
      <c r="M4811" s="127"/>
      <c r="N4811" s="133">
        <v>50</v>
      </c>
      <c r="O4811" s="133">
        <v>0</v>
      </c>
      <c r="P4811" s="127" t="s">
        <v>1369</v>
      </c>
    </row>
    <row r="4812" spans="1:16" ht="51">
      <c r="A4812" s="127">
        <v>513</v>
      </c>
      <c r="B4812" s="127"/>
      <c r="C4812" s="128" t="s">
        <v>201</v>
      </c>
      <c r="D4812" s="122">
        <v>42985</v>
      </c>
      <c r="E4812" s="123" t="s">
        <v>10937</v>
      </c>
      <c r="F4812" s="123" t="s">
        <v>15</v>
      </c>
      <c r="G4812" s="123">
        <v>539036</v>
      </c>
      <c r="H4812" s="127"/>
      <c r="I4812" s="131" t="s">
        <v>5826</v>
      </c>
      <c r="J4812" s="127"/>
      <c r="K4812" s="127"/>
      <c r="L4812" s="127"/>
      <c r="M4812" s="127"/>
      <c r="N4812" s="133">
        <v>50</v>
      </c>
      <c r="O4812" s="133">
        <v>0</v>
      </c>
      <c r="P4812" s="127" t="s">
        <v>1369</v>
      </c>
    </row>
    <row r="4813" spans="1:16" ht="63.75">
      <c r="A4813" s="127">
        <v>25</v>
      </c>
      <c r="B4813" s="127"/>
      <c r="C4813" s="128" t="s">
        <v>695</v>
      </c>
      <c r="D4813" s="122">
        <v>42985</v>
      </c>
      <c r="E4813" s="123" t="s">
        <v>10938</v>
      </c>
      <c r="F4813" s="123" t="s">
        <v>1413</v>
      </c>
      <c r="G4813" s="123">
        <v>14746395</v>
      </c>
      <c r="H4813" s="127"/>
      <c r="I4813" s="131" t="s">
        <v>12794</v>
      </c>
      <c r="J4813" s="127"/>
      <c r="K4813" s="127"/>
      <c r="L4813" s="127"/>
      <c r="M4813" s="127"/>
      <c r="N4813" s="133">
        <v>677799.68</v>
      </c>
      <c r="O4813" s="133">
        <v>0</v>
      </c>
      <c r="P4813" s="127" t="s">
        <v>1369</v>
      </c>
    </row>
    <row r="4814" spans="1:16" ht="63.75">
      <c r="A4814" s="127">
        <v>25</v>
      </c>
      <c r="B4814" s="127"/>
      <c r="C4814" s="128" t="s">
        <v>695</v>
      </c>
      <c r="D4814" s="122">
        <v>42985</v>
      </c>
      <c r="E4814" s="123" t="s">
        <v>10939</v>
      </c>
      <c r="F4814" s="123" t="s">
        <v>1413</v>
      </c>
      <c r="G4814" s="123">
        <v>14746396</v>
      </c>
      <c r="H4814" s="127"/>
      <c r="I4814" s="131" t="s">
        <v>12795</v>
      </c>
      <c r="J4814" s="127"/>
      <c r="K4814" s="127"/>
      <c r="L4814" s="127"/>
      <c r="M4814" s="127"/>
      <c r="N4814" s="133">
        <v>595682.17000000004</v>
      </c>
      <c r="O4814" s="133">
        <v>0</v>
      </c>
      <c r="P4814" s="127" t="s">
        <v>1369</v>
      </c>
    </row>
    <row r="4815" spans="1:16" ht="63.75">
      <c r="A4815" s="127">
        <v>25</v>
      </c>
      <c r="B4815" s="127"/>
      <c r="C4815" s="128" t="s">
        <v>695</v>
      </c>
      <c r="D4815" s="122">
        <v>42985</v>
      </c>
      <c r="E4815" s="123" t="s">
        <v>10940</v>
      </c>
      <c r="F4815" s="123" t="s">
        <v>1413</v>
      </c>
      <c r="G4815" s="123">
        <v>14746397</v>
      </c>
      <c r="H4815" s="127"/>
      <c r="I4815" s="131" t="s">
        <v>12796</v>
      </c>
      <c r="J4815" s="127"/>
      <c r="K4815" s="127"/>
      <c r="L4815" s="127"/>
      <c r="M4815" s="127"/>
      <c r="N4815" s="133">
        <v>13542.49</v>
      </c>
      <c r="O4815" s="133">
        <v>0</v>
      </c>
      <c r="P4815" s="127" t="s">
        <v>1369</v>
      </c>
    </row>
    <row r="4816" spans="1:16" ht="63.75">
      <c r="A4816" s="127">
        <v>25</v>
      </c>
      <c r="B4816" s="127"/>
      <c r="C4816" s="128" t="s">
        <v>695</v>
      </c>
      <c r="D4816" s="122">
        <v>42985</v>
      </c>
      <c r="E4816" s="123" t="s">
        <v>10941</v>
      </c>
      <c r="F4816" s="123" t="s">
        <v>1413</v>
      </c>
      <c r="G4816" s="123">
        <v>14746398</v>
      </c>
      <c r="H4816" s="127"/>
      <c r="I4816" s="131" t="s">
        <v>12797</v>
      </c>
      <c r="J4816" s="127"/>
      <c r="K4816" s="127"/>
      <c r="L4816" s="127"/>
      <c r="M4816" s="127"/>
      <c r="N4816" s="133">
        <v>51128.58</v>
      </c>
      <c r="O4816" s="133">
        <v>0</v>
      </c>
      <c r="P4816" s="127" t="s">
        <v>1369</v>
      </c>
    </row>
    <row r="4817" spans="1:16" ht="63.75">
      <c r="A4817" s="127">
        <v>25</v>
      </c>
      <c r="B4817" s="127"/>
      <c r="C4817" s="128" t="s">
        <v>695</v>
      </c>
      <c r="D4817" s="122">
        <v>42985</v>
      </c>
      <c r="E4817" s="123" t="s">
        <v>10942</v>
      </c>
      <c r="F4817" s="123" t="s">
        <v>1413</v>
      </c>
      <c r="G4817" s="123">
        <v>14746399</v>
      </c>
      <c r="H4817" s="127"/>
      <c r="I4817" s="131" t="s">
        <v>12798</v>
      </c>
      <c r="J4817" s="127"/>
      <c r="K4817" s="127"/>
      <c r="L4817" s="127"/>
      <c r="M4817" s="127"/>
      <c r="N4817" s="133">
        <v>520135.89</v>
      </c>
      <c r="O4817" s="133">
        <v>0</v>
      </c>
      <c r="P4817" s="127" t="s">
        <v>1369</v>
      </c>
    </row>
    <row r="4818" spans="1:16" ht="63.75">
      <c r="A4818" s="127">
        <v>25</v>
      </c>
      <c r="B4818" s="127"/>
      <c r="C4818" s="128" t="s">
        <v>695</v>
      </c>
      <c r="D4818" s="122">
        <v>42985</v>
      </c>
      <c r="E4818" s="123" t="s">
        <v>10943</v>
      </c>
      <c r="F4818" s="123" t="s">
        <v>1413</v>
      </c>
      <c r="G4818" s="123">
        <v>14746401</v>
      </c>
      <c r="H4818" s="127"/>
      <c r="I4818" s="131" t="s">
        <v>12799</v>
      </c>
      <c r="J4818" s="127"/>
      <c r="K4818" s="127"/>
      <c r="L4818" s="127"/>
      <c r="M4818" s="127"/>
      <c r="N4818" s="133">
        <v>383994.37</v>
      </c>
      <c r="O4818" s="133">
        <v>0</v>
      </c>
      <c r="P4818" s="127" t="s">
        <v>1369</v>
      </c>
    </row>
    <row r="4819" spans="1:16" ht="63.75">
      <c r="A4819" s="127">
        <v>25</v>
      </c>
      <c r="B4819" s="127"/>
      <c r="C4819" s="128" t="s">
        <v>695</v>
      </c>
      <c r="D4819" s="122">
        <v>42985</v>
      </c>
      <c r="E4819" s="123" t="s">
        <v>10944</v>
      </c>
      <c r="F4819" s="123" t="s">
        <v>1413</v>
      </c>
      <c r="G4819" s="123">
        <v>14746402</v>
      </c>
      <c r="H4819" s="127"/>
      <c r="I4819" s="131" t="s">
        <v>12800</v>
      </c>
      <c r="J4819" s="127"/>
      <c r="K4819" s="127"/>
      <c r="L4819" s="127"/>
      <c r="M4819" s="127"/>
      <c r="N4819" s="133">
        <v>23399.79</v>
      </c>
      <c r="O4819" s="133">
        <v>0</v>
      </c>
      <c r="P4819" s="127" t="s">
        <v>1369</v>
      </c>
    </row>
    <row r="4820" spans="1:16" ht="63.75">
      <c r="A4820" s="127">
        <v>25</v>
      </c>
      <c r="B4820" s="127"/>
      <c r="C4820" s="128" t="s">
        <v>695</v>
      </c>
      <c r="D4820" s="122">
        <v>42985</v>
      </c>
      <c r="E4820" s="123" t="s">
        <v>10945</v>
      </c>
      <c r="F4820" s="123" t="s">
        <v>1413</v>
      </c>
      <c r="G4820" s="123">
        <v>14746405</v>
      </c>
      <c r="H4820" s="127"/>
      <c r="I4820" s="131" t="s">
        <v>12801</v>
      </c>
      <c r="J4820" s="127"/>
      <c r="K4820" s="127"/>
      <c r="L4820" s="127"/>
      <c r="M4820" s="127"/>
      <c r="N4820" s="133">
        <v>2338141.25</v>
      </c>
      <c r="O4820" s="133">
        <v>0</v>
      </c>
      <c r="P4820" s="127" t="s">
        <v>1369</v>
      </c>
    </row>
    <row r="4821" spans="1:16" ht="63.75">
      <c r="A4821" s="127">
        <v>25</v>
      </c>
      <c r="B4821" s="127"/>
      <c r="C4821" s="128" t="s">
        <v>695</v>
      </c>
      <c r="D4821" s="122">
        <v>42985</v>
      </c>
      <c r="E4821" s="123" t="s">
        <v>10946</v>
      </c>
      <c r="F4821" s="123" t="s">
        <v>1413</v>
      </c>
      <c r="G4821" s="123">
        <v>14746407</v>
      </c>
      <c r="H4821" s="127"/>
      <c r="I4821" s="131" t="s">
        <v>12802</v>
      </c>
      <c r="J4821" s="127"/>
      <c r="K4821" s="127"/>
      <c r="L4821" s="127"/>
      <c r="M4821" s="127"/>
      <c r="N4821" s="133">
        <v>23059.919999999998</v>
      </c>
      <c r="O4821" s="133">
        <v>0</v>
      </c>
      <c r="P4821" s="127" t="s">
        <v>1369</v>
      </c>
    </row>
    <row r="4822" spans="1:16" ht="63.75">
      <c r="A4822" s="127">
        <v>25</v>
      </c>
      <c r="B4822" s="127"/>
      <c r="C4822" s="128" t="s">
        <v>695</v>
      </c>
      <c r="D4822" s="122">
        <v>42985</v>
      </c>
      <c r="E4822" s="123" t="s">
        <v>10947</v>
      </c>
      <c r="F4822" s="123" t="s">
        <v>1413</v>
      </c>
      <c r="G4822" s="123">
        <v>14746409</v>
      </c>
      <c r="H4822" s="127"/>
      <c r="I4822" s="131" t="s">
        <v>12803</v>
      </c>
      <c r="J4822" s="127"/>
      <c r="K4822" s="127"/>
      <c r="L4822" s="127"/>
      <c r="M4822" s="127"/>
      <c r="N4822" s="133">
        <v>539203.69999999995</v>
      </c>
      <c r="O4822" s="133">
        <v>0</v>
      </c>
      <c r="P4822" s="127" t="s">
        <v>1369</v>
      </c>
    </row>
    <row r="4823" spans="1:16" ht="63.75">
      <c r="A4823" s="127">
        <v>25</v>
      </c>
      <c r="B4823" s="127"/>
      <c r="C4823" s="128" t="s">
        <v>695</v>
      </c>
      <c r="D4823" s="122">
        <v>42985</v>
      </c>
      <c r="E4823" s="123" t="s">
        <v>10948</v>
      </c>
      <c r="F4823" s="123" t="s">
        <v>1413</v>
      </c>
      <c r="G4823" s="123">
        <v>14759141</v>
      </c>
      <c r="H4823" s="127"/>
      <c r="I4823" s="131" t="s">
        <v>12804</v>
      </c>
      <c r="J4823" s="127"/>
      <c r="K4823" s="127"/>
      <c r="L4823" s="127"/>
      <c r="M4823" s="127"/>
      <c r="N4823" s="133">
        <v>1334518.53</v>
      </c>
      <c r="O4823" s="133">
        <v>0</v>
      </c>
      <c r="P4823" s="127" t="s">
        <v>1369</v>
      </c>
    </row>
    <row r="4824" spans="1:16" ht="63.75">
      <c r="A4824" s="127">
        <v>25</v>
      </c>
      <c r="B4824" s="127"/>
      <c r="C4824" s="128" t="s">
        <v>695</v>
      </c>
      <c r="D4824" s="122">
        <v>42985</v>
      </c>
      <c r="E4824" s="123" t="s">
        <v>10949</v>
      </c>
      <c r="F4824" s="123" t="s">
        <v>1413</v>
      </c>
      <c r="G4824" s="123">
        <v>14746400</v>
      </c>
      <c r="H4824" s="127"/>
      <c r="I4824" s="131" t="s">
        <v>12805</v>
      </c>
      <c r="J4824" s="127"/>
      <c r="K4824" s="127"/>
      <c r="L4824" s="127"/>
      <c r="M4824" s="127"/>
      <c r="N4824" s="133">
        <v>360460.02</v>
      </c>
      <c r="O4824" s="133">
        <v>0</v>
      </c>
      <c r="P4824" s="127" t="s">
        <v>1369</v>
      </c>
    </row>
    <row r="4825" spans="1:16" ht="51">
      <c r="A4825" s="127">
        <v>373</v>
      </c>
      <c r="B4825" s="127"/>
      <c r="C4825" s="128" t="s">
        <v>1275</v>
      </c>
      <c r="D4825" s="122">
        <v>42986</v>
      </c>
      <c r="E4825" s="123" t="s">
        <v>10950</v>
      </c>
      <c r="F4825" s="123" t="s">
        <v>1413</v>
      </c>
      <c r="G4825" s="123">
        <v>14779374</v>
      </c>
      <c r="H4825" s="127"/>
      <c r="I4825" s="131" t="s">
        <v>12806</v>
      </c>
      <c r="J4825" s="127"/>
      <c r="K4825" s="127"/>
      <c r="L4825" s="127"/>
      <c r="M4825" s="127"/>
      <c r="N4825" s="133">
        <v>0</v>
      </c>
      <c r="O4825" s="133">
        <v>5186437.3099999996</v>
      </c>
      <c r="P4825" s="127" t="s">
        <v>1369</v>
      </c>
    </row>
    <row r="4826" spans="1:16" ht="51">
      <c r="A4826" s="127">
        <v>513</v>
      </c>
      <c r="B4826" s="127"/>
      <c r="C4826" s="128" t="s">
        <v>201</v>
      </c>
      <c r="D4826" s="122">
        <v>42986</v>
      </c>
      <c r="E4826" s="123" t="s">
        <v>10951</v>
      </c>
      <c r="F4826" s="123" t="s">
        <v>11</v>
      </c>
      <c r="G4826" s="123">
        <v>4274</v>
      </c>
      <c r="H4826" s="127"/>
      <c r="I4826" s="131" t="s">
        <v>12807</v>
      </c>
      <c r="J4826" s="127"/>
      <c r="K4826" s="127"/>
      <c r="L4826" s="127"/>
      <c r="M4826" s="127"/>
      <c r="N4826" s="133">
        <v>0</v>
      </c>
      <c r="O4826" s="133">
        <v>50</v>
      </c>
      <c r="P4826" s="127" t="s">
        <v>1369</v>
      </c>
    </row>
    <row r="4827" spans="1:16" ht="76.5">
      <c r="A4827" s="127" t="s">
        <v>621</v>
      </c>
      <c r="B4827" s="127"/>
      <c r="C4827" s="128" t="s">
        <v>715</v>
      </c>
      <c r="D4827" s="122">
        <v>42986</v>
      </c>
      <c r="E4827" s="123" t="s">
        <v>10952</v>
      </c>
      <c r="F4827" s="123" t="s">
        <v>6</v>
      </c>
      <c r="G4827" s="123">
        <v>882899</v>
      </c>
      <c r="H4827" s="127"/>
      <c r="I4827" s="131" t="s">
        <v>12808</v>
      </c>
      <c r="J4827" s="127"/>
      <c r="K4827" s="127"/>
      <c r="L4827" s="127"/>
      <c r="M4827" s="127"/>
      <c r="N4827" s="133">
        <v>0</v>
      </c>
      <c r="O4827" s="133">
        <v>110000</v>
      </c>
      <c r="P4827" s="127" t="s">
        <v>1369</v>
      </c>
    </row>
    <row r="4828" spans="1:16" ht="38.25">
      <c r="A4828" s="127">
        <v>117</v>
      </c>
      <c r="B4828" s="127"/>
      <c r="C4828" s="128" t="s">
        <v>723</v>
      </c>
      <c r="D4828" s="122">
        <v>42986</v>
      </c>
      <c r="E4828" s="123" t="s">
        <v>10953</v>
      </c>
      <c r="F4828" s="123" t="s">
        <v>11</v>
      </c>
      <c r="G4828" s="123">
        <v>897666</v>
      </c>
      <c r="H4828" s="127"/>
      <c r="I4828" s="131" t="s">
        <v>12809</v>
      </c>
      <c r="J4828" s="127"/>
      <c r="K4828" s="127"/>
      <c r="L4828" s="127"/>
      <c r="M4828" s="127"/>
      <c r="N4828" s="133">
        <v>50</v>
      </c>
      <c r="O4828" s="133">
        <v>0</v>
      </c>
      <c r="P4828" s="127" t="s">
        <v>1369</v>
      </c>
    </row>
    <row r="4829" spans="1:16" ht="63.75">
      <c r="A4829" s="127">
        <v>513</v>
      </c>
      <c r="B4829" s="127"/>
      <c r="C4829" s="128" t="s">
        <v>201</v>
      </c>
      <c r="D4829" s="122">
        <v>42986</v>
      </c>
      <c r="E4829" s="123" t="s">
        <v>10954</v>
      </c>
      <c r="F4829" s="123" t="s">
        <v>15</v>
      </c>
      <c r="G4829" s="123">
        <v>539164</v>
      </c>
      <c r="H4829" s="127"/>
      <c r="I4829" s="131" t="s">
        <v>12810</v>
      </c>
      <c r="J4829" s="127"/>
      <c r="K4829" s="127"/>
      <c r="L4829" s="127"/>
      <c r="M4829" s="127"/>
      <c r="N4829" s="133">
        <v>50</v>
      </c>
      <c r="O4829" s="133">
        <v>0</v>
      </c>
      <c r="P4829" s="127" t="s">
        <v>1369</v>
      </c>
    </row>
    <row r="4830" spans="1:16" ht="76.5">
      <c r="A4830" s="127">
        <v>10</v>
      </c>
      <c r="B4830" s="127"/>
      <c r="C4830" s="128" t="s">
        <v>691</v>
      </c>
      <c r="D4830" s="122">
        <v>42986</v>
      </c>
      <c r="E4830" s="123" t="s">
        <v>10955</v>
      </c>
      <c r="F4830" s="123" t="s">
        <v>15</v>
      </c>
      <c r="G4830" s="123">
        <v>3056</v>
      </c>
      <c r="H4830" s="127"/>
      <c r="I4830" s="131" t="s">
        <v>12811</v>
      </c>
      <c r="J4830" s="127"/>
      <c r="K4830" s="127"/>
      <c r="L4830" s="127"/>
      <c r="M4830" s="127"/>
      <c r="N4830" s="133">
        <v>308.48</v>
      </c>
      <c r="O4830" s="133">
        <v>0</v>
      </c>
      <c r="P4830" s="127" t="s">
        <v>1369</v>
      </c>
    </row>
    <row r="4831" spans="1:16" ht="76.5">
      <c r="A4831" s="127">
        <v>10</v>
      </c>
      <c r="B4831" s="127"/>
      <c r="C4831" s="128" t="s">
        <v>691</v>
      </c>
      <c r="D4831" s="122">
        <v>42986</v>
      </c>
      <c r="E4831" s="123" t="s">
        <v>10956</v>
      </c>
      <c r="F4831" s="123" t="s">
        <v>15</v>
      </c>
      <c r="G4831" s="123">
        <v>3054</v>
      </c>
      <c r="H4831" s="127"/>
      <c r="I4831" s="131" t="s">
        <v>12812</v>
      </c>
      <c r="J4831" s="127"/>
      <c r="K4831" s="127"/>
      <c r="L4831" s="127"/>
      <c r="M4831" s="127"/>
      <c r="N4831" s="133">
        <v>274.8</v>
      </c>
      <c r="O4831" s="133">
        <v>0</v>
      </c>
      <c r="P4831" s="127" t="s">
        <v>1369</v>
      </c>
    </row>
    <row r="4832" spans="1:16" ht="76.5">
      <c r="A4832" s="127">
        <v>10</v>
      </c>
      <c r="B4832" s="127"/>
      <c r="C4832" s="128" t="s">
        <v>691</v>
      </c>
      <c r="D4832" s="122">
        <v>42986</v>
      </c>
      <c r="E4832" s="123" t="s">
        <v>10957</v>
      </c>
      <c r="F4832" s="123" t="s">
        <v>15</v>
      </c>
      <c r="G4832" s="123">
        <v>3057</v>
      </c>
      <c r="H4832" s="127"/>
      <c r="I4832" s="131" t="s">
        <v>12813</v>
      </c>
      <c r="J4832" s="127"/>
      <c r="K4832" s="127"/>
      <c r="L4832" s="127"/>
      <c r="M4832" s="127"/>
      <c r="N4832" s="133">
        <v>359.25</v>
      </c>
      <c r="O4832" s="133">
        <v>0</v>
      </c>
      <c r="P4832" s="127" t="s">
        <v>1369</v>
      </c>
    </row>
    <row r="4833" spans="1:16" ht="63.75">
      <c r="A4833" s="127">
        <v>10</v>
      </c>
      <c r="B4833" s="127"/>
      <c r="C4833" s="128" t="s">
        <v>691</v>
      </c>
      <c r="D4833" s="122">
        <v>42986</v>
      </c>
      <c r="E4833" s="123" t="s">
        <v>10958</v>
      </c>
      <c r="F4833" s="123" t="s">
        <v>15</v>
      </c>
      <c r="G4833" s="123">
        <v>3058</v>
      </c>
      <c r="H4833" s="127"/>
      <c r="I4833" s="131" t="s">
        <v>12814</v>
      </c>
      <c r="J4833" s="127"/>
      <c r="K4833" s="127"/>
      <c r="L4833" s="127"/>
      <c r="M4833" s="127"/>
      <c r="N4833" s="133">
        <v>3473.89</v>
      </c>
      <c r="O4833" s="133">
        <v>0</v>
      </c>
      <c r="P4833" s="127" t="s">
        <v>1369</v>
      </c>
    </row>
    <row r="4834" spans="1:16" ht="51">
      <c r="A4834" s="127">
        <v>10</v>
      </c>
      <c r="B4834" s="127"/>
      <c r="C4834" s="128" t="s">
        <v>691</v>
      </c>
      <c r="D4834" s="122">
        <v>42986</v>
      </c>
      <c r="E4834" s="123" t="s">
        <v>10959</v>
      </c>
      <c r="F4834" s="123" t="s">
        <v>15</v>
      </c>
      <c r="G4834" s="123">
        <v>539286</v>
      </c>
      <c r="H4834" s="127"/>
      <c r="I4834" s="131" t="s">
        <v>12815</v>
      </c>
      <c r="J4834" s="127"/>
      <c r="K4834" s="127"/>
      <c r="L4834" s="127"/>
      <c r="M4834" s="127"/>
      <c r="N4834" s="133">
        <v>50</v>
      </c>
      <c r="O4834" s="133">
        <v>0</v>
      </c>
      <c r="P4834" s="127" t="s">
        <v>1369</v>
      </c>
    </row>
    <row r="4835" spans="1:16" ht="63.75">
      <c r="A4835" s="127">
        <v>10</v>
      </c>
      <c r="B4835" s="127"/>
      <c r="C4835" s="128" t="s">
        <v>691</v>
      </c>
      <c r="D4835" s="122">
        <v>42986</v>
      </c>
      <c r="E4835" s="123" t="s">
        <v>10960</v>
      </c>
      <c r="F4835" s="123" t="s">
        <v>15</v>
      </c>
      <c r="G4835" s="123">
        <v>539288</v>
      </c>
      <c r="H4835" s="127"/>
      <c r="I4835" s="131" t="s">
        <v>12816</v>
      </c>
      <c r="J4835" s="127"/>
      <c r="K4835" s="127"/>
      <c r="L4835" s="127"/>
      <c r="M4835" s="127"/>
      <c r="N4835" s="133">
        <v>50</v>
      </c>
      <c r="O4835" s="133">
        <v>0</v>
      </c>
      <c r="P4835" s="127" t="s">
        <v>1369</v>
      </c>
    </row>
    <row r="4836" spans="1:16" ht="51">
      <c r="A4836" s="127">
        <v>10</v>
      </c>
      <c r="B4836" s="127"/>
      <c r="C4836" s="128" t="s">
        <v>691</v>
      </c>
      <c r="D4836" s="122">
        <v>42986</v>
      </c>
      <c r="E4836" s="123" t="s">
        <v>10961</v>
      </c>
      <c r="F4836" s="123" t="s">
        <v>15</v>
      </c>
      <c r="G4836" s="123">
        <v>539290</v>
      </c>
      <c r="H4836" s="127"/>
      <c r="I4836" s="131" t="s">
        <v>12817</v>
      </c>
      <c r="J4836" s="127"/>
      <c r="K4836" s="127"/>
      <c r="L4836" s="127"/>
      <c r="M4836" s="127"/>
      <c r="N4836" s="133">
        <v>50</v>
      </c>
      <c r="O4836" s="133">
        <v>0</v>
      </c>
      <c r="P4836" s="127" t="s">
        <v>1369</v>
      </c>
    </row>
    <row r="4837" spans="1:16" ht="76.5">
      <c r="A4837" s="127">
        <v>10</v>
      </c>
      <c r="B4837" s="127"/>
      <c r="C4837" s="128" t="s">
        <v>691</v>
      </c>
      <c r="D4837" s="122">
        <v>42986</v>
      </c>
      <c r="E4837" s="123" t="s">
        <v>10962</v>
      </c>
      <c r="F4837" s="123" t="s">
        <v>15</v>
      </c>
      <c r="G4837" s="123">
        <v>3055</v>
      </c>
      <c r="H4837" s="127"/>
      <c r="I4837" s="131" t="s">
        <v>12818</v>
      </c>
      <c r="J4837" s="127"/>
      <c r="K4837" s="127"/>
      <c r="L4837" s="127"/>
      <c r="M4837" s="127"/>
      <c r="N4837" s="133">
        <v>25259.8</v>
      </c>
      <c r="O4837" s="133">
        <v>0</v>
      </c>
      <c r="P4837" s="127" t="s">
        <v>1369</v>
      </c>
    </row>
    <row r="4838" spans="1:16" ht="63.75">
      <c r="A4838" s="127">
        <v>10</v>
      </c>
      <c r="B4838" s="127"/>
      <c r="C4838" s="128" t="s">
        <v>691</v>
      </c>
      <c r="D4838" s="122">
        <v>42986</v>
      </c>
      <c r="E4838" s="123" t="s">
        <v>10963</v>
      </c>
      <c r="F4838" s="123" t="s">
        <v>15</v>
      </c>
      <c r="G4838" s="123">
        <v>3060</v>
      </c>
      <c r="H4838" s="127"/>
      <c r="I4838" s="131" t="s">
        <v>12819</v>
      </c>
      <c r="J4838" s="127"/>
      <c r="K4838" s="127"/>
      <c r="L4838" s="127"/>
      <c r="M4838" s="127"/>
      <c r="N4838" s="133">
        <v>360.83</v>
      </c>
      <c r="O4838" s="133">
        <v>0</v>
      </c>
      <c r="P4838" s="127" t="s">
        <v>1369</v>
      </c>
    </row>
    <row r="4839" spans="1:16" ht="76.5">
      <c r="A4839" s="127">
        <v>10</v>
      </c>
      <c r="B4839" s="127"/>
      <c r="C4839" s="128" t="s">
        <v>691</v>
      </c>
      <c r="D4839" s="122">
        <v>42986</v>
      </c>
      <c r="E4839" s="123" t="s">
        <v>10964</v>
      </c>
      <c r="F4839" s="123" t="s">
        <v>15</v>
      </c>
      <c r="G4839" s="123">
        <v>3059</v>
      </c>
      <c r="H4839" s="127"/>
      <c r="I4839" s="131" t="s">
        <v>12820</v>
      </c>
      <c r="J4839" s="127"/>
      <c r="K4839" s="127"/>
      <c r="L4839" s="127"/>
      <c r="M4839" s="127"/>
      <c r="N4839" s="133">
        <v>321.86</v>
      </c>
      <c r="O4839" s="133">
        <v>0</v>
      </c>
      <c r="P4839" s="127" t="s">
        <v>1369</v>
      </c>
    </row>
    <row r="4840" spans="1:16" ht="51">
      <c r="A4840" s="127">
        <v>513</v>
      </c>
      <c r="B4840" s="127"/>
      <c r="C4840" s="128" t="s">
        <v>201</v>
      </c>
      <c r="D4840" s="122">
        <v>42986</v>
      </c>
      <c r="E4840" s="123" t="s">
        <v>10965</v>
      </c>
      <c r="F4840" s="123" t="s">
        <v>15</v>
      </c>
      <c r="G4840" s="123">
        <v>539557</v>
      </c>
      <c r="H4840" s="127"/>
      <c r="I4840" s="131" t="s">
        <v>1285</v>
      </c>
      <c r="J4840" s="127"/>
      <c r="K4840" s="127"/>
      <c r="L4840" s="127"/>
      <c r="M4840" s="127"/>
      <c r="N4840" s="133">
        <v>50</v>
      </c>
      <c r="O4840" s="133">
        <v>0</v>
      </c>
      <c r="P4840" s="127" t="s">
        <v>1369</v>
      </c>
    </row>
    <row r="4841" spans="1:16" ht="51">
      <c r="A4841" s="127">
        <v>513</v>
      </c>
      <c r="B4841" s="127"/>
      <c r="C4841" s="128" t="s">
        <v>201</v>
      </c>
      <c r="D4841" s="122">
        <v>42986</v>
      </c>
      <c r="E4841" s="123" t="s">
        <v>10966</v>
      </c>
      <c r="F4841" s="123" t="s">
        <v>15</v>
      </c>
      <c r="G4841" s="123">
        <v>539559</v>
      </c>
      <c r="H4841" s="127"/>
      <c r="I4841" s="131" t="s">
        <v>12821</v>
      </c>
      <c r="J4841" s="127"/>
      <c r="K4841" s="127"/>
      <c r="L4841" s="127"/>
      <c r="M4841" s="127"/>
      <c r="N4841" s="133">
        <v>50</v>
      </c>
      <c r="O4841" s="133">
        <v>0</v>
      </c>
      <c r="P4841" s="127" t="s">
        <v>1369</v>
      </c>
    </row>
    <row r="4842" spans="1:16" ht="76.5">
      <c r="A4842" s="127">
        <v>513</v>
      </c>
      <c r="B4842" s="127"/>
      <c r="C4842" s="128" t="s">
        <v>201</v>
      </c>
      <c r="D4842" s="122">
        <v>42986</v>
      </c>
      <c r="E4842" s="123" t="s">
        <v>10967</v>
      </c>
      <c r="F4842" s="123" t="s">
        <v>15</v>
      </c>
      <c r="G4842" s="123">
        <v>3069</v>
      </c>
      <c r="H4842" s="127"/>
      <c r="I4842" s="131" t="s">
        <v>12822</v>
      </c>
      <c r="J4842" s="127"/>
      <c r="K4842" s="127"/>
      <c r="L4842" s="127"/>
      <c r="M4842" s="127"/>
      <c r="N4842" s="133">
        <v>104150.98</v>
      </c>
      <c r="O4842" s="133">
        <v>0</v>
      </c>
      <c r="P4842" s="127" t="s">
        <v>1369</v>
      </c>
    </row>
    <row r="4843" spans="1:16" ht="76.5">
      <c r="A4843" s="127">
        <v>513</v>
      </c>
      <c r="B4843" s="127"/>
      <c r="C4843" s="128" t="s">
        <v>201</v>
      </c>
      <c r="D4843" s="122">
        <v>42986</v>
      </c>
      <c r="E4843" s="123" t="s">
        <v>10968</v>
      </c>
      <c r="F4843" s="123" t="s">
        <v>15</v>
      </c>
      <c r="G4843" s="123">
        <v>3070</v>
      </c>
      <c r="H4843" s="127"/>
      <c r="I4843" s="131" t="s">
        <v>12823</v>
      </c>
      <c r="J4843" s="127"/>
      <c r="K4843" s="127"/>
      <c r="L4843" s="127"/>
      <c r="M4843" s="127"/>
      <c r="N4843" s="133">
        <v>109743.11</v>
      </c>
      <c r="O4843" s="133">
        <v>0</v>
      </c>
      <c r="P4843" s="127" t="s">
        <v>1369</v>
      </c>
    </row>
    <row r="4844" spans="1:16" ht="76.5">
      <c r="A4844" s="127">
        <v>576</v>
      </c>
      <c r="B4844" s="127"/>
      <c r="C4844" s="128" t="s">
        <v>853</v>
      </c>
      <c r="D4844" s="122">
        <v>42986</v>
      </c>
      <c r="E4844" s="123" t="s">
        <v>10969</v>
      </c>
      <c r="F4844" s="123" t="s">
        <v>15</v>
      </c>
      <c r="G4844" s="123">
        <v>3067</v>
      </c>
      <c r="H4844" s="127"/>
      <c r="I4844" s="131" t="s">
        <v>12824</v>
      </c>
      <c r="J4844" s="127"/>
      <c r="K4844" s="127"/>
      <c r="L4844" s="127"/>
      <c r="M4844" s="127"/>
      <c r="N4844" s="133">
        <v>669.66</v>
      </c>
      <c r="O4844" s="133">
        <v>0</v>
      </c>
      <c r="P4844" s="127" t="s">
        <v>1369</v>
      </c>
    </row>
    <row r="4845" spans="1:16" ht="76.5">
      <c r="A4845" s="127">
        <v>25</v>
      </c>
      <c r="B4845" s="127"/>
      <c r="C4845" s="128" t="s">
        <v>695</v>
      </c>
      <c r="D4845" s="122">
        <v>42986</v>
      </c>
      <c r="E4845" s="123" t="s">
        <v>10970</v>
      </c>
      <c r="F4845" s="123" t="s">
        <v>15</v>
      </c>
      <c r="G4845" s="123">
        <v>3062</v>
      </c>
      <c r="H4845" s="127"/>
      <c r="I4845" s="131" t="s">
        <v>12825</v>
      </c>
      <c r="J4845" s="127"/>
      <c r="K4845" s="127"/>
      <c r="L4845" s="127"/>
      <c r="M4845" s="127"/>
      <c r="N4845" s="133">
        <v>272.68</v>
      </c>
      <c r="O4845" s="133">
        <v>0</v>
      </c>
      <c r="P4845" s="127" t="s">
        <v>1369</v>
      </c>
    </row>
    <row r="4846" spans="1:16" ht="63.75">
      <c r="A4846" s="127">
        <v>10</v>
      </c>
      <c r="B4846" s="127"/>
      <c r="C4846" s="128" t="s">
        <v>691</v>
      </c>
      <c r="D4846" s="122">
        <v>42986</v>
      </c>
      <c r="E4846" s="123" t="s">
        <v>10971</v>
      </c>
      <c r="F4846" s="123" t="s">
        <v>15</v>
      </c>
      <c r="G4846" s="123">
        <v>540214</v>
      </c>
      <c r="H4846" s="127"/>
      <c r="I4846" s="131" t="s">
        <v>12826</v>
      </c>
      <c r="J4846" s="127"/>
      <c r="K4846" s="127"/>
      <c r="L4846" s="127"/>
      <c r="M4846" s="127"/>
      <c r="N4846" s="133">
        <v>50</v>
      </c>
      <c r="O4846" s="133">
        <v>0</v>
      </c>
      <c r="P4846" s="127" t="s">
        <v>1369</v>
      </c>
    </row>
    <row r="4847" spans="1:16" ht="51">
      <c r="A4847" s="127">
        <v>513</v>
      </c>
      <c r="B4847" s="127"/>
      <c r="C4847" s="128" t="s">
        <v>201</v>
      </c>
      <c r="D4847" s="122">
        <v>42986</v>
      </c>
      <c r="E4847" s="123" t="s">
        <v>10972</v>
      </c>
      <c r="F4847" s="123" t="s">
        <v>15</v>
      </c>
      <c r="G4847" s="123">
        <v>540310</v>
      </c>
      <c r="H4847" s="127"/>
      <c r="I4847" s="131" t="s">
        <v>12827</v>
      </c>
      <c r="J4847" s="127"/>
      <c r="K4847" s="127"/>
      <c r="L4847" s="127"/>
      <c r="M4847" s="127"/>
      <c r="N4847" s="133">
        <v>50</v>
      </c>
      <c r="O4847" s="133">
        <v>0</v>
      </c>
      <c r="P4847" s="127" t="s">
        <v>1369</v>
      </c>
    </row>
    <row r="4848" spans="1:16" ht="51">
      <c r="A4848" s="127">
        <v>513</v>
      </c>
      <c r="B4848" s="127"/>
      <c r="C4848" s="128" t="s">
        <v>201</v>
      </c>
      <c r="D4848" s="122">
        <v>42986</v>
      </c>
      <c r="E4848" s="123" t="s">
        <v>10973</v>
      </c>
      <c r="F4848" s="123" t="s">
        <v>15</v>
      </c>
      <c r="G4848" s="123">
        <v>540312</v>
      </c>
      <c r="H4848" s="127"/>
      <c r="I4848" s="131" t="s">
        <v>7080</v>
      </c>
      <c r="J4848" s="127"/>
      <c r="K4848" s="127"/>
      <c r="L4848" s="127"/>
      <c r="M4848" s="127"/>
      <c r="N4848" s="133">
        <v>50</v>
      </c>
      <c r="O4848" s="133">
        <v>0</v>
      </c>
      <c r="P4848" s="127" t="s">
        <v>1369</v>
      </c>
    </row>
    <row r="4849" spans="1:16" ht="51">
      <c r="A4849" s="127">
        <v>513</v>
      </c>
      <c r="B4849" s="127"/>
      <c r="C4849" s="128" t="s">
        <v>201</v>
      </c>
      <c r="D4849" s="122">
        <v>42986</v>
      </c>
      <c r="E4849" s="123" t="s">
        <v>10974</v>
      </c>
      <c r="F4849" s="123" t="s">
        <v>15</v>
      </c>
      <c r="G4849" s="123">
        <v>540314</v>
      </c>
      <c r="H4849" s="127"/>
      <c r="I4849" s="131" t="s">
        <v>6853</v>
      </c>
      <c r="J4849" s="127"/>
      <c r="K4849" s="127"/>
      <c r="L4849" s="127"/>
      <c r="M4849" s="127"/>
      <c r="N4849" s="133">
        <v>50</v>
      </c>
      <c r="O4849" s="133">
        <v>0</v>
      </c>
      <c r="P4849" s="127" t="s">
        <v>1369</v>
      </c>
    </row>
    <row r="4850" spans="1:16" ht="63.75">
      <c r="A4850" s="127">
        <v>25</v>
      </c>
      <c r="B4850" s="127"/>
      <c r="C4850" s="128" t="s">
        <v>695</v>
      </c>
      <c r="D4850" s="122">
        <v>42986</v>
      </c>
      <c r="E4850" s="123" t="s">
        <v>10975</v>
      </c>
      <c r="F4850" s="123" t="s">
        <v>1413</v>
      </c>
      <c r="G4850" s="123">
        <v>14762143</v>
      </c>
      <c r="H4850" s="127"/>
      <c r="I4850" s="131" t="s">
        <v>12828</v>
      </c>
      <c r="J4850" s="127"/>
      <c r="K4850" s="127"/>
      <c r="L4850" s="127"/>
      <c r="M4850" s="127"/>
      <c r="N4850" s="133">
        <v>2501247.13</v>
      </c>
      <c r="O4850" s="133">
        <v>0</v>
      </c>
      <c r="P4850" s="127" t="s">
        <v>1369</v>
      </c>
    </row>
    <row r="4851" spans="1:16" ht="63.75">
      <c r="A4851" s="127">
        <v>25</v>
      </c>
      <c r="B4851" s="127"/>
      <c r="C4851" s="128" t="s">
        <v>695</v>
      </c>
      <c r="D4851" s="122">
        <v>42986</v>
      </c>
      <c r="E4851" s="123" t="s">
        <v>10976</v>
      </c>
      <c r="F4851" s="123" t="s">
        <v>1413</v>
      </c>
      <c r="G4851" s="123">
        <v>14762147</v>
      </c>
      <c r="H4851" s="127"/>
      <c r="I4851" s="131" t="s">
        <v>8496</v>
      </c>
      <c r="J4851" s="127"/>
      <c r="K4851" s="127"/>
      <c r="L4851" s="127"/>
      <c r="M4851" s="127"/>
      <c r="N4851" s="133">
        <v>327505.93</v>
      </c>
      <c r="O4851" s="133">
        <v>0</v>
      </c>
      <c r="P4851" s="127" t="s">
        <v>1369</v>
      </c>
    </row>
    <row r="4852" spans="1:16" ht="63.75">
      <c r="A4852" s="127">
        <v>25</v>
      </c>
      <c r="B4852" s="127"/>
      <c r="C4852" s="128" t="s">
        <v>695</v>
      </c>
      <c r="D4852" s="122">
        <v>42986</v>
      </c>
      <c r="E4852" s="123" t="s">
        <v>10977</v>
      </c>
      <c r="F4852" s="123" t="s">
        <v>1413</v>
      </c>
      <c r="G4852" s="123">
        <v>14762146</v>
      </c>
      <c r="H4852" s="127"/>
      <c r="I4852" s="131" t="s">
        <v>12829</v>
      </c>
      <c r="J4852" s="127"/>
      <c r="K4852" s="127"/>
      <c r="L4852" s="127"/>
      <c r="M4852" s="127"/>
      <c r="N4852" s="133">
        <v>518810.11</v>
      </c>
      <c r="O4852" s="133">
        <v>0</v>
      </c>
      <c r="P4852" s="127" t="s">
        <v>1369</v>
      </c>
    </row>
    <row r="4853" spans="1:16" ht="63.75">
      <c r="A4853" s="127">
        <v>25</v>
      </c>
      <c r="B4853" s="127"/>
      <c r="C4853" s="128" t="s">
        <v>695</v>
      </c>
      <c r="D4853" s="122">
        <v>42986</v>
      </c>
      <c r="E4853" s="123" t="s">
        <v>10978</v>
      </c>
      <c r="F4853" s="123" t="s">
        <v>1413</v>
      </c>
      <c r="G4853" s="123">
        <v>14762152</v>
      </c>
      <c r="H4853" s="127"/>
      <c r="I4853" s="131" t="s">
        <v>12830</v>
      </c>
      <c r="J4853" s="127"/>
      <c r="K4853" s="127"/>
      <c r="L4853" s="127"/>
      <c r="M4853" s="127"/>
      <c r="N4853" s="133">
        <v>1677872.59</v>
      </c>
      <c r="O4853" s="133">
        <v>0</v>
      </c>
      <c r="P4853" s="127" t="s">
        <v>1369</v>
      </c>
    </row>
    <row r="4854" spans="1:16" ht="63.75">
      <c r="A4854" s="127">
        <v>25</v>
      </c>
      <c r="B4854" s="127"/>
      <c r="C4854" s="128" t="s">
        <v>695</v>
      </c>
      <c r="D4854" s="122">
        <v>42986</v>
      </c>
      <c r="E4854" s="123" t="s">
        <v>10979</v>
      </c>
      <c r="F4854" s="123" t="s">
        <v>1413</v>
      </c>
      <c r="G4854" s="123">
        <v>14762151</v>
      </c>
      <c r="H4854" s="127"/>
      <c r="I4854" s="131" t="s">
        <v>12831</v>
      </c>
      <c r="J4854" s="127"/>
      <c r="K4854" s="127"/>
      <c r="L4854" s="127"/>
      <c r="M4854" s="127"/>
      <c r="N4854" s="133">
        <v>103469.71</v>
      </c>
      <c r="O4854" s="133">
        <v>0</v>
      </c>
      <c r="P4854" s="127" t="s">
        <v>1369</v>
      </c>
    </row>
    <row r="4855" spans="1:16" ht="63.75">
      <c r="A4855" s="127">
        <v>25</v>
      </c>
      <c r="B4855" s="127"/>
      <c r="C4855" s="128" t="s">
        <v>695</v>
      </c>
      <c r="D4855" s="122">
        <v>42986</v>
      </c>
      <c r="E4855" s="123" t="s">
        <v>10980</v>
      </c>
      <c r="F4855" s="123" t="s">
        <v>1413</v>
      </c>
      <c r="G4855" s="123">
        <v>14762150</v>
      </c>
      <c r="H4855" s="127"/>
      <c r="I4855" s="131" t="s">
        <v>12832</v>
      </c>
      <c r="J4855" s="127"/>
      <c r="K4855" s="127"/>
      <c r="L4855" s="127"/>
      <c r="M4855" s="127"/>
      <c r="N4855" s="133">
        <v>24207.74</v>
      </c>
      <c r="O4855" s="133">
        <v>0</v>
      </c>
      <c r="P4855" s="127" t="s">
        <v>1369</v>
      </c>
    </row>
    <row r="4856" spans="1:16" ht="63.75">
      <c r="A4856" s="127">
        <v>25</v>
      </c>
      <c r="B4856" s="127"/>
      <c r="C4856" s="128" t="s">
        <v>695</v>
      </c>
      <c r="D4856" s="122">
        <v>42986</v>
      </c>
      <c r="E4856" s="123" t="s">
        <v>10981</v>
      </c>
      <c r="F4856" s="123" t="s">
        <v>1413</v>
      </c>
      <c r="G4856" s="123">
        <v>14762149</v>
      </c>
      <c r="H4856" s="127"/>
      <c r="I4856" s="131" t="s">
        <v>12833</v>
      </c>
      <c r="J4856" s="127"/>
      <c r="K4856" s="127"/>
      <c r="L4856" s="127"/>
      <c r="M4856" s="127"/>
      <c r="N4856" s="133">
        <v>122761.1</v>
      </c>
      <c r="O4856" s="133">
        <v>0</v>
      </c>
      <c r="P4856" s="127" t="s">
        <v>1369</v>
      </c>
    </row>
    <row r="4857" spans="1:16" ht="63.75">
      <c r="A4857" s="127">
        <v>25</v>
      </c>
      <c r="B4857" s="127"/>
      <c r="C4857" s="128" t="s">
        <v>695</v>
      </c>
      <c r="D4857" s="122">
        <v>42986</v>
      </c>
      <c r="E4857" s="123" t="s">
        <v>10982</v>
      </c>
      <c r="F4857" s="123" t="s">
        <v>1413</v>
      </c>
      <c r="G4857" s="123">
        <v>14762148</v>
      </c>
      <c r="H4857" s="127"/>
      <c r="I4857" s="131" t="s">
        <v>12834</v>
      </c>
      <c r="J4857" s="127"/>
      <c r="K4857" s="127"/>
      <c r="L4857" s="127"/>
      <c r="M4857" s="127"/>
      <c r="N4857" s="133">
        <v>118842.84</v>
      </c>
      <c r="O4857" s="133">
        <v>0</v>
      </c>
      <c r="P4857" s="127" t="s">
        <v>1369</v>
      </c>
    </row>
    <row r="4858" spans="1:16" ht="63.75">
      <c r="A4858" s="127">
        <v>25</v>
      </c>
      <c r="B4858" s="127"/>
      <c r="C4858" s="128" t="s">
        <v>695</v>
      </c>
      <c r="D4858" s="122">
        <v>42986</v>
      </c>
      <c r="E4858" s="123" t="s">
        <v>10983</v>
      </c>
      <c r="F4858" s="123" t="s">
        <v>1413</v>
      </c>
      <c r="G4858" s="123">
        <v>14762145</v>
      </c>
      <c r="H4858" s="127"/>
      <c r="I4858" s="131" t="s">
        <v>12835</v>
      </c>
      <c r="J4858" s="127"/>
      <c r="K4858" s="127"/>
      <c r="L4858" s="127"/>
      <c r="M4858" s="127"/>
      <c r="N4858" s="133">
        <v>392538.91</v>
      </c>
      <c r="O4858" s="133">
        <v>0</v>
      </c>
      <c r="P4858" s="127" t="s">
        <v>1369</v>
      </c>
    </row>
    <row r="4859" spans="1:16" ht="63.75">
      <c r="A4859" s="127">
        <v>25</v>
      </c>
      <c r="B4859" s="127"/>
      <c r="C4859" s="128" t="s">
        <v>695</v>
      </c>
      <c r="D4859" s="122">
        <v>42986</v>
      </c>
      <c r="E4859" s="123" t="s">
        <v>10984</v>
      </c>
      <c r="F4859" s="123" t="s">
        <v>1413</v>
      </c>
      <c r="G4859" s="123">
        <v>14762144</v>
      </c>
      <c r="H4859" s="127"/>
      <c r="I4859" s="131" t="s">
        <v>12836</v>
      </c>
      <c r="J4859" s="127"/>
      <c r="K4859" s="127"/>
      <c r="L4859" s="127"/>
      <c r="M4859" s="127"/>
      <c r="N4859" s="133">
        <v>337664.4</v>
      </c>
      <c r="O4859" s="133">
        <v>0</v>
      </c>
      <c r="P4859" s="127" t="s">
        <v>1369</v>
      </c>
    </row>
    <row r="4860" spans="1:16" ht="63.75">
      <c r="A4860" s="127" t="s">
        <v>621</v>
      </c>
      <c r="B4860" s="127"/>
      <c r="C4860" s="128" t="s">
        <v>715</v>
      </c>
      <c r="D4860" s="122">
        <v>42989</v>
      </c>
      <c r="E4860" s="123" t="s">
        <v>10985</v>
      </c>
      <c r="F4860" s="123" t="s">
        <v>6</v>
      </c>
      <c r="G4860" s="123">
        <v>883441</v>
      </c>
      <c r="H4860" s="127"/>
      <c r="I4860" s="131" t="s">
        <v>12837</v>
      </c>
      <c r="J4860" s="127"/>
      <c r="K4860" s="127"/>
      <c r="L4860" s="127"/>
      <c r="M4860" s="127"/>
      <c r="N4860" s="133">
        <v>0</v>
      </c>
      <c r="O4860" s="133">
        <v>149000</v>
      </c>
      <c r="P4860" s="127" t="s">
        <v>1369</v>
      </c>
    </row>
    <row r="4861" spans="1:16" ht="51">
      <c r="A4861" s="127" t="s">
        <v>620</v>
      </c>
      <c r="B4861" s="127"/>
      <c r="C4861" s="128" t="s">
        <v>714</v>
      </c>
      <c r="D4861" s="122">
        <v>42989</v>
      </c>
      <c r="E4861" s="123" t="s">
        <v>10986</v>
      </c>
      <c r="F4861" s="123" t="s">
        <v>6</v>
      </c>
      <c r="G4861" s="123">
        <v>883444</v>
      </c>
      <c r="H4861" s="127"/>
      <c r="I4861" s="131" t="s">
        <v>12838</v>
      </c>
      <c r="J4861" s="127"/>
      <c r="K4861" s="127"/>
      <c r="L4861" s="127"/>
      <c r="M4861" s="127"/>
      <c r="N4861" s="133">
        <v>0</v>
      </c>
      <c r="O4861" s="133">
        <v>1815.09</v>
      </c>
      <c r="P4861" s="127" t="s">
        <v>1369</v>
      </c>
    </row>
    <row r="4862" spans="1:16" ht="63.75">
      <c r="A4862" s="127">
        <v>25</v>
      </c>
      <c r="B4862" s="127"/>
      <c r="C4862" s="128" t="s">
        <v>695</v>
      </c>
      <c r="D4862" s="122">
        <v>42989</v>
      </c>
      <c r="E4862" s="123" t="s">
        <v>10987</v>
      </c>
      <c r="F4862" s="123" t="s">
        <v>1413</v>
      </c>
      <c r="G4862" s="123">
        <v>14779377</v>
      </c>
      <c r="H4862" s="127"/>
      <c r="I4862" s="131" t="s">
        <v>12839</v>
      </c>
      <c r="J4862" s="127"/>
      <c r="K4862" s="127"/>
      <c r="L4862" s="127"/>
      <c r="M4862" s="127"/>
      <c r="N4862" s="133">
        <v>784898.81</v>
      </c>
      <c r="O4862" s="133">
        <v>0</v>
      </c>
      <c r="P4862" s="127" t="s">
        <v>1369</v>
      </c>
    </row>
    <row r="4863" spans="1:16" ht="63.75">
      <c r="A4863" s="127">
        <v>25</v>
      </c>
      <c r="B4863" s="127"/>
      <c r="C4863" s="128" t="s">
        <v>695</v>
      </c>
      <c r="D4863" s="122">
        <v>42989</v>
      </c>
      <c r="E4863" s="123" t="s">
        <v>10988</v>
      </c>
      <c r="F4863" s="123" t="s">
        <v>1413</v>
      </c>
      <c r="G4863" s="123">
        <v>14779373</v>
      </c>
      <c r="H4863" s="127"/>
      <c r="I4863" s="131" t="s">
        <v>12840</v>
      </c>
      <c r="J4863" s="127"/>
      <c r="K4863" s="127"/>
      <c r="L4863" s="127"/>
      <c r="M4863" s="127"/>
      <c r="N4863" s="133">
        <v>993368.55</v>
      </c>
      <c r="O4863" s="133">
        <v>0</v>
      </c>
      <c r="P4863" s="127" t="s">
        <v>1369</v>
      </c>
    </row>
    <row r="4864" spans="1:16" ht="63.75">
      <c r="A4864" s="127">
        <v>25</v>
      </c>
      <c r="B4864" s="127"/>
      <c r="C4864" s="128" t="s">
        <v>695</v>
      </c>
      <c r="D4864" s="122">
        <v>42989</v>
      </c>
      <c r="E4864" s="123" t="s">
        <v>10989</v>
      </c>
      <c r="F4864" s="123" t="s">
        <v>1413</v>
      </c>
      <c r="G4864" s="123">
        <v>14779375</v>
      </c>
      <c r="H4864" s="127"/>
      <c r="I4864" s="131" t="s">
        <v>12841</v>
      </c>
      <c r="J4864" s="127"/>
      <c r="K4864" s="127"/>
      <c r="L4864" s="127"/>
      <c r="M4864" s="127"/>
      <c r="N4864" s="133">
        <v>1813338.63</v>
      </c>
      <c r="O4864" s="133">
        <v>0</v>
      </c>
      <c r="P4864" s="127" t="s">
        <v>1369</v>
      </c>
    </row>
    <row r="4865" spans="1:16" ht="63.75">
      <c r="A4865" s="127">
        <v>25</v>
      </c>
      <c r="B4865" s="127"/>
      <c r="C4865" s="128" t="s">
        <v>695</v>
      </c>
      <c r="D4865" s="122">
        <v>42989</v>
      </c>
      <c r="E4865" s="123" t="s">
        <v>10990</v>
      </c>
      <c r="F4865" s="123" t="s">
        <v>1413</v>
      </c>
      <c r="G4865" s="123">
        <v>14775841</v>
      </c>
      <c r="H4865" s="127"/>
      <c r="I4865" s="131" t="s">
        <v>12842</v>
      </c>
      <c r="J4865" s="127"/>
      <c r="K4865" s="127"/>
      <c r="L4865" s="127"/>
      <c r="M4865" s="127"/>
      <c r="N4865" s="133">
        <v>43859.99</v>
      </c>
      <c r="O4865" s="133">
        <v>0</v>
      </c>
      <c r="P4865" s="127" t="s">
        <v>1369</v>
      </c>
    </row>
    <row r="4866" spans="1:16" ht="63.75">
      <c r="A4866" s="127">
        <v>25</v>
      </c>
      <c r="B4866" s="127"/>
      <c r="C4866" s="128" t="s">
        <v>695</v>
      </c>
      <c r="D4866" s="122">
        <v>42989</v>
      </c>
      <c r="E4866" s="123" t="s">
        <v>10991</v>
      </c>
      <c r="F4866" s="123" t="s">
        <v>1413</v>
      </c>
      <c r="G4866" s="123">
        <v>14776696</v>
      </c>
      <c r="H4866" s="127"/>
      <c r="I4866" s="131" t="s">
        <v>12843</v>
      </c>
      <c r="J4866" s="127"/>
      <c r="K4866" s="127"/>
      <c r="L4866" s="127"/>
      <c r="M4866" s="127"/>
      <c r="N4866" s="133">
        <v>857095.26</v>
      </c>
      <c r="O4866" s="133">
        <v>0</v>
      </c>
      <c r="P4866" s="127" t="s">
        <v>1369</v>
      </c>
    </row>
    <row r="4867" spans="1:16" ht="63.75">
      <c r="A4867" s="127">
        <v>25</v>
      </c>
      <c r="B4867" s="127"/>
      <c r="C4867" s="128" t="s">
        <v>695</v>
      </c>
      <c r="D4867" s="122">
        <v>42989</v>
      </c>
      <c r="E4867" s="123" t="s">
        <v>10992</v>
      </c>
      <c r="F4867" s="123" t="s">
        <v>1413</v>
      </c>
      <c r="G4867" s="123">
        <v>14776732</v>
      </c>
      <c r="H4867" s="127"/>
      <c r="I4867" s="131" t="s">
        <v>12844</v>
      </c>
      <c r="J4867" s="127"/>
      <c r="K4867" s="127"/>
      <c r="L4867" s="127"/>
      <c r="M4867" s="127"/>
      <c r="N4867" s="133">
        <v>376305.25</v>
      </c>
      <c r="O4867" s="133">
        <v>0</v>
      </c>
      <c r="P4867" s="127" t="s">
        <v>1369</v>
      </c>
    </row>
    <row r="4868" spans="1:16" ht="63.75">
      <c r="A4868" s="127">
        <v>25</v>
      </c>
      <c r="B4868" s="127"/>
      <c r="C4868" s="128" t="s">
        <v>695</v>
      </c>
      <c r="D4868" s="122">
        <v>42989</v>
      </c>
      <c r="E4868" s="123" t="s">
        <v>10993</v>
      </c>
      <c r="F4868" s="123" t="s">
        <v>1413</v>
      </c>
      <c r="G4868" s="123">
        <v>14776733</v>
      </c>
      <c r="H4868" s="127"/>
      <c r="I4868" s="131" t="s">
        <v>12845</v>
      </c>
      <c r="J4868" s="127"/>
      <c r="K4868" s="127"/>
      <c r="L4868" s="127"/>
      <c r="M4868" s="127"/>
      <c r="N4868" s="133">
        <v>1595940.92</v>
      </c>
      <c r="O4868" s="133">
        <v>0</v>
      </c>
      <c r="P4868" s="127" t="s">
        <v>1369</v>
      </c>
    </row>
    <row r="4869" spans="1:16" ht="63.75">
      <c r="A4869" s="127">
        <v>25</v>
      </c>
      <c r="B4869" s="127"/>
      <c r="C4869" s="128" t="s">
        <v>695</v>
      </c>
      <c r="D4869" s="122">
        <v>42989</v>
      </c>
      <c r="E4869" s="123" t="s">
        <v>10994</v>
      </c>
      <c r="F4869" s="123" t="s">
        <v>1413</v>
      </c>
      <c r="G4869" s="123">
        <v>14777358</v>
      </c>
      <c r="H4869" s="127"/>
      <c r="I4869" s="131" t="s">
        <v>12846</v>
      </c>
      <c r="J4869" s="127"/>
      <c r="K4869" s="127"/>
      <c r="L4869" s="127"/>
      <c r="M4869" s="127"/>
      <c r="N4869" s="133">
        <v>812718.37</v>
      </c>
      <c r="O4869" s="133">
        <v>0</v>
      </c>
      <c r="P4869" s="127" t="s">
        <v>1369</v>
      </c>
    </row>
    <row r="4870" spans="1:16" ht="63.75">
      <c r="A4870" s="127">
        <v>25</v>
      </c>
      <c r="B4870" s="127"/>
      <c r="C4870" s="128" t="s">
        <v>695</v>
      </c>
      <c r="D4870" s="122">
        <v>42989</v>
      </c>
      <c r="E4870" s="123" t="s">
        <v>10995</v>
      </c>
      <c r="F4870" s="123" t="s">
        <v>1413</v>
      </c>
      <c r="G4870" s="123">
        <v>14777598</v>
      </c>
      <c r="H4870" s="127"/>
      <c r="I4870" s="131" t="s">
        <v>12847</v>
      </c>
      <c r="J4870" s="127"/>
      <c r="K4870" s="127"/>
      <c r="L4870" s="127"/>
      <c r="M4870" s="127"/>
      <c r="N4870" s="133">
        <v>243267.54</v>
      </c>
      <c r="O4870" s="133">
        <v>0</v>
      </c>
      <c r="P4870" s="127" t="s">
        <v>1369</v>
      </c>
    </row>
    <row r="4871" spans="1:16" ht="63.75">
      <c r="A4871" s="127">
        <v>25</v>
      </c>
      <c r="B4871" s="127"/>
      <c r="C4871" s="128" t="s">
        <v>695</v>
      </c>
      <c r="D4871" s="122">
        <v>42989</v>
      </c>
      <c r="E4871" s="123" t="s">
        <v>10996</v>
      </c>
      <c r="F4871" s="123" t="s">
        <v>1413</v>
      </c>
      <c r="G4871" s="123">
        <v>14777870</v>
      </c>
      <c r="H4871" s="127"/>
      <c r="I4871" s="131" t="s">
        <v>12848</v>
      </c>
      <c r="J4871" s="127"/>
      <c r="K4871" s="127"/>
      <c r="L4871" s="127"/>
      <c r="M4871" s="127"/>
      <c r="N4871" s="133">
        <v>7368.86</v>
      </c>
      <c r="O4871" s="133">
        <v>0</v>
      </c>
      <c r="P4871" s="127" t="s">
        <v>1369</v>
      </c>
    </row>
    <row r="4872" spans="1:16" ht="63.75">
      <c r="A4872" s="127">
        <v>25</v>
      </c>
      <c r="B4872" s="127"/>
      <c r="C4872" s="128" t="s">
        <v>695</v>
      </c>
      <c r="D4872" s="122">
        <v>42989</v>
      </c>
      <c r="E4872" s="123" t="s">
        <v>10997</v>
      </c>
      <c r="F4872" s="123" t="s">
        <v>1413</v>
      </c>
      <c r="G4872" s="123">
        <v>14779273</v>
      </c>
      <c r="H4872" s="127"/>
      <c r="I4872" s="131" t="s">
        <v>12849</v>
      </c>
      <c r="J4872" s="127"/>
      <c r="K4872" s="127"/>
      <c r="L4872" s="127"/>
      <c r="M4872" s="127"/>
      <c r="N4872" s="133">
        <v>34563.269999999997</v>
      </c>
      <c r="O4872" s="133">
        <v>0</v>
      </c>
      <c r="P4872" s="127" t="s">
        <v>1369</v>
      </c>
    </row>
    <row r="4873" spans="1:16" ht="63.75">
      <c r="A4873" s="127">
        <v>25</v>
      </c>
      <c r="B4873" s="127"/>
      <c r="C4873" s="128" t="s">
        <v>695</v>
      </c>
      <c r="D4873" s="122">
        <v>42989</v>
      </c>
      <c r="E4873" s="123" t="s">
        <v>10998</v>
      </c>
      <c r="F4873" s="123" t="s">
        <v>1413</v>
      </c>
      <c r="G4873" s="123">
        <v>14779372</v>
      </c>
      <c r="H4873" s="127"/>
      <c r="I4873" s="131" t="s">
        <v>12850</v>
      </c>
      <c r="J4873" s="127"/>
      <c r="K4873" s="127"/>
      <c r="L4873" s="127"/>
      <c r="M4873" s="127"/>
      <c r="N4873" s="133">
        <v>224208.71</v>
      </c>
      <c r="O4873" s="133">
        <v>0</v>
      </c>
      <c r="P4873" s="127" t="s">
        <v>1369</v>
      </c>
    </row>
    <row r="4874" spans="1:16" ht="38.25">
      <c r="A4874" s="127">
        <v>117</v>
      </c>
      <c r="B4874" s="127"/>
      <c r="C4874" s="128" t="s">
        <v>723</v>
      </c>
      <c r="D4874" s="122">
        <v>42989</v>
      </c>
      <c r="E4874" s="123" t="s">
        <v>10999</v>
      </c>
      <c r="F4874" s="123" t="s">
        <v>11</v>
      </c>
      <c r="G4874" s="123">
        <v>897804</v>
      </c>
      <c r="H4874" s="127"/>
      <c r="I4874" s="131" t="s">
        <v>12851</v>
      </c>
      <c r="J4874" s="127"/>
      <c r="K4874" s="127"/>
      <c r="L4874" s="127"/>
      <c r="M4874" s="127"/>
      <c r="N4874" s="133">
        <v>50</v>
      </c>
      <c r="O4874" s="133">
        <v>0</v>
      </c>
      <c r="P4874" s="127" t="s">
        <v>1369</v>
      </c>
    </row>
    <row r="4875" spans="1:16" ht="63.75">
      <c r="A4875" s="127">
        <v>78</v>
      </c>
      <c r="B4875" s="127"/>
      <c r="C4875" s="128" t="s">
        <v>10718</v>
      </c>
      <c r="D4875" s="122">
        <v>42989</v>
      </c>
      <c r="E4875" s="123" t="s">
        <v>11000</v>
      </c>
      <c r="F4875" s="123" t="s">
        <v>11</v>
      </c>
      <c r="G4875" s="123">
        <v>897866</v>
      </c>
      <c r="H4875" s="127"/>
      <c r="I4875" s="131" t="s">
        <v>12852</v>
      </c>
      <c r="J4875" s="127"/>
      <c r="K4875" s="127"/>
      <c r="L4875" s="127"/>
      <c r="M4875" s="127"/>
      <c r="N4875" s="133">
        <v>270</v>
      </c>
      <c r="O4875" s="133">
        <v>0</v>
      </c>
      <c r="P4875" s="127" t="s">
        <v>1369</v>
      </c>
    </row>
    <row r="4876" spans="1:16" ht="51">
      <c r="A4876" s="127" t="s">
        <v>621</v>
      </c>
      <c r="B4876" s="127"/>
      <c r="C4876" s="128" t="s">
        <v>715</v>
      </c>
      <c r="D4876" s="122">
        <v>42989</v>
      </c>
      <c r="E4876" s="123" t="s">
        <v>11001</v>
      </c>
      <c r="F4876" s="123" t="s">
        <v>11</v>
      </c>
      <c r="G4876" s="123">
        <v>9775</v>
      </c>
      <c r="H4876" s="127"/>
      <c r="I4876" s="131" t="s">
        <v>12853</v>
      </c>
      <c r="J4876" s="127"/>
      <c r="K4876" s="127"/>
      <c r="L4876" s="127"/>
      <c r="M4876" s="127"/>
      <c r="N4876" s="133">
        <v>406.17</v>
      </c>
      <c r="O4876" s="133">
        <v>0</v>
      </c>
      <c r="P4876" s="127" t="s">
        <v>1369</v>
      </c>
    </row>
    <row r="4877" spans="1:16" ht="38.25">
      <c r="A4877" s="127" t="s">
        <v>621</v>
      </c>
      <c r="B4877" s="127"/>
      <c r="C4877" s="128" t="s">
        <v>715</v>
      </c>
      <c r="D4877" s="122">
        <v>42989</v>
      </c>
      <c r="E4877" s="123" t="s">
        <v>11002</v>
      </c>
      <c r="F4877" s="123" t="s">
        <v>11</v>
      </c>
      <c r="G4877" s="123">
        <v>540792</v>
      </c>
      <c r="H4877" s="127"/>
      <c r="I4877" s="131" t="s">
        <v>12854</v>
      </c>
      <c r="J4877" s="127"/>
      <c r="K4877" s="127"/>
      <c r="L4877" s="127"/>
      <c r="M4877" s="127"/>
      <c r="N4877" s="133">
        <v>476.08</v>
      </c>
      <c r="O4877" s="133">
        <v>0</v>
      </c>
      <c r="P4877" s="127" t="s">
        <v>1369</v>
      </c>
    </row>
    <row r="4878" spans="1:16" ht="89.25">
      <c r="A4878" s="127">
        <v>197</v>
      </c>
      <c r="B4878" s="127"/>
      <c r="C4878" s="128" t="s">
        <v>755</v>
      </c>
      <c r="D4878" s="122">
        <v>42989</v>
      </c>
      <c r="E4878" s="123" t="s">
        <v>11003</v>
      </c>
      <c r="F4878" s="123" t="s">
        <v>1263</v>
      </c>
      <c r="G4878" s="123">
        <v>3052</v>
      </c>
      <c r="H4878" s="127"/>
      <c r="I4878" s="131" t="s">
        <v>12855</v>
      </c>
      <c r="J4878" s="127"/>
      <c r="K4878" s="127"/>
      <c r="L4878" s="127"/>
      <c r="M4878" s="127"/>
      <c r="N4878" s="133">
        <v>510.01</v>
      </c>
      <c r="O4878" s="133">
        <v>0</v>
      </c>
      <c r="P4878" s="127" t="s">
        <v>1369</v>
      </c>
    </row>
    <row r="4879" spans="1:16" ht="76.5">
      <c r="A4879" s="127">
        <v>197</v>
      </c>
      <c r="B4879" s="127"/>
      <c r="C4879" s="128" t="s">
        <v>755</v>
      </c>
      <c r="D4879" s="122">
        <v>42989</v>
      </c>
      <c r="E4879" s="123" t="s">
        <v>11004</v>
      </c>
      <c r="F4879" s="123" t="s">
        <v>15</v>
      </c>
      <c r="G4879" s="123">
        <v>3052</v>
      </c>
      <c r="H4879" s="127"/>
      <c r="I4879" s="131" t="s">
        <v>12856</v>
      </c>
      <c r="J4879" s="127"/>
      <c r="K4879" s="127"/>
      <c r="L4879" s="127"/>
      <c r="M4879" s="127"/>
      <c r="N4879" s="133">
        <v>290.64999999999998</v>
      </c>
      <c r="O4879" s="133">
        <v>0</v>
      </c>
      <c r="P4879" s="127" t="s">
        <v>1369</v>
      </c>
    </row>
    <row r="4880" spans="1:16" ht="51">
      <c r="A4880" s="127">
        <v>10</v>
      </c>
      <c r="B4880" s="127"/>
      <c r="C4880" s="128" t="s">
        <v>691</v>
      </c>
      <c r="D4880" s="122">
        <v>42989</v>
      </c>
      <c r="E4880" s="123" t="s">
        <v>11005</v>
      </c>
      <c r="F4880" s="123" t="s">
        <v>15</v>
      </c>
      <c r="G4880" s="123">
        <v>540923</v>
      </c>
      <c r="H4880" s="127"/>
      <c r="I4880" s="131" t="s">
        <v>6858</v>
      </c>
      <c r="J4880" s="127"/>
      <c r="K4880" s="127"/>
      <c r="L4880" s="127"/>
      <c r="M4880" s="127"/>
      <c r="N4880" s="133">
        <v>50</v>
      </c>
      <c r="O4880" s="133">
        <v>0</v>
      </c>
      <c r="P4880" s="127" t="s">
        <v>1369</v>
      </c>
    </row>
    <row r="4881" spans="1:16" ht="51">
      <c r="A4881" s="127">
        <v>513</v>
      </c>
      <c r="B4881" s="127"/>
      <c r="C4881" s="128" t="s">
        <v>201</v>
      </c>
      <c r="D4881" s="122">
        <v>42989</v>
      </c>
      <c r="E4881" s="123" t="s">
        <v>11006</v>
      </c>
      <c r="F4881" s="123" t="s">
        <v>15</v>
      </c>
      <c r="G4881" s="123">
        <v>540925</v>
      </c>
      <c r="H4881" s="127"/>
      <c r="I4881" s="131" t="s">
        <v>7212</v>
      </c>
      <c r="J4881" s="127"/>
      <c r="K4881" s="127"/>
      <c r="L4881" s="127"/>
      <c r="M4881" s="127"/>
      <c r="N4881" s="133">
        <v>50</v>
      </c>
      <c r="O4881" s="133">
        <v>0</v>
      </c>
      <c r="P4881" s="127" t="s">
        <v>1369</v>
      </c>
    </row>
    <row r="4882" spans="1:16" ht="51">
      <c r="A4882" s="127">
        <v>10</v>
      </c>
      <c r="B4882" s="127"/>
      <c r="C4882" s="128" t="s">
        <v>691</v>
      </c>
      <c r="D4882" s="122">
        <v>42989</v>
      </c>
      <c r="E4882" s="123" t="s">
        <v>11007</v>
      </c>
      <c r="F4882" s="123" t="s">
        <v>15</v>
      </c>
      <c r="G4882" s="123">
        <v>540927</v>
      </c>
      <c r="H4882" s="127"/>
      <c r="I4882" s="131" t="s">
        <v>12857</v>
      </c>
      <c r="J4882" s="127"/>
      <c r="K4882" s="127"/>
      <c r="L4882" s="127"/>
      <c r="M4882" s="127"/>
      <c r="N4882" s="133">
        <v>50</v>
      </c>
      <c r="O4882" s="133">
        <v>0</v>
      </c>
      <c r="P4882" s="127" t="s">
        <v>1369</v>
      </c>
    </row>
    <row r="4883" spans="1:16" ht="51">
      <c r="A4883" s="127">
        <v>513</v>
      </c>
      <c r="B4883" s="127"/>
      <c r="C4883" s="128" t="s">
        <v>201</v>
      </c>
      <c r="D4883" s="122">
        <v>42989</v>
      </c>
      <c r="E4883" s="123" t="s">
        <v>11008</v>
      </c>
      <c r="F4883" s="123" t="s">
        <v>15</v>
      </c>
      <c r="G4883" s="123">
        <v>540929</v>
      </c>
      <c r="H4883" s="127"/>
      <c r="I4883" s="131" t="s">
        <v>6828</v>
      </c>
      <c r="J4883" s="127"/>
      <c r="K4883" s="127"/>
      <c r="L4883" s="127"/>
      <c r="M4883" s="127"/>
      <c r="N4883" s="133">
        <v>50</v>
      </c>
      <c r="O4883" s="133">
        <v>0</v>
      </c>
      <c r="P4883" s="127" t="s">
        <v>1369</v>
      </c>
    </row>
    <row r="4884" spans="1:16" ht="51">
      <c r="A4884" s="127">
        <v>513</v>
      </c>
      <c r="B4884" s="127"/>
      <c r="C4884" s="128" t="s">
        <v>201</v>
      </c>
      <c r="D4884" s="122">
        <v>42989</v>
      </c>
      <c r="E4884" s="123" t="s">
        <v>11009</v>
      </c>
      <c r="F4884" s="123" t="s">
        <v>15</v>
      </c>
      <c r="G4884" s="123">
        <v>540933</v>
      </c>
      <c r="H4884" s="127"/>
      <c r="I4884" s="131" t="s">
        <v>7332</v>
      </c>
      <c r="J4884" s="127"/>
      <c r="K4884" s="127"/>
      <c r="L4884" s="127"/>
      <c r="M4884" s="127"/>
      <c r="N4884" s="133">
        <v>50</v>
      </c>
      <c r="O4884" s="133">
        <v>0</v>
      </c>
      <c r="P4884" s="127" t="s">
        <v>1369</v>
      </c>
    </row>
    <row r="4885" spans="1:16" ht="51">
      <c r="A4885" s="127">
        <v>10</v>
      </c>
      <c r="B4885" s="127"/>
      <c r="C4885" s="128" t="s">
        <v>691</v>
      </c>
      <c r="D4885" s="122">
        <v>42989</v>
      </c>
      <c r="E4885" s="123" t="s">
        <v>11010</v>
      </c>
      <c r="F4885" s="123" t="s">
        <v>15</v>
      </c>
      <c r="G4885" s="123">
        <v>540935</v>
      </c>
      <c r="H4885" s="127"/>
      <c r="I4885" s="131" t="s">
        <v>12858</v>
      </c>
      <c r="J4885" s="127"/>
      <c r="K4885" s="127"/>
      <c r="L4885" s="127"/>
      <c r="M4885" s="127"/>
      <c r="N4885" s="133">
        <v>50</v>
      </c>
      <c r="O4885" s="133">
        <v>0</v>
      </c>
      <c r="P4885" s="127" t="s">
        <v>1369</v>
      </c>
    </row>
    <row r="4886" spans="1:16" ht="51">
      <c r="A4886" s="127">
        <v>10</v>
      </c>
      <c r="B4886" s="127"/>
      <c r="C4886" s="128" t="s">
        <v>691</v>
      </c>
      <c r="D4886" s="122">
        <v>42989</v>
      </c>
      <c r="E4886" s="123" t="s">
        <v>11011</v>
      </c>
      <c r="F4886" s="123" t="s">
        <v>15</v>
      </c>
      <c r="G4886" s="123">
        <v>540937</v>
      </c>
      <c r="H4886" s="127"/>
      <c r="I4886" s="131" t="s">
        <v>12859</v>
      </c>
      <c r="J4886" s="127"/>
      <c r="K4886" s="127"/>
      <c r="L4886" s="127"/>
      <c r="M4886" s="127"/>
      <c r="N4886" s="133">
        <v>50</v>
      </c>
      <c r="O4886" s="133">
        <v>0</v>
      </c>
      <c r="P4886" s="127" t="s">
        <v>1369</v>
      </c>
    </row>
    <row r="4887" spans="1:16" ht="76.5">
      <c r="A4887" s="127">
        <v>6</v>
      </c>
      <c r="B4887" s="127"/>
      <c r="C4887" s="128" t="s">
        <v>690</v>
      </c>
      <c r="D4887" s="122">
        <v>42989</v>
      </c>
      <c r="E4887" s="123" t="s">
        <v>11012</v>
      </c>
      <c r="F4887" s="123" t="s">
        <v>15</v>
      </c>
      <c r="G4887" s="123">
        <v>3073</v>
      </c>
      <c r="H4887" s="127"/>
      <c r="I4887" s="131" t="s">
        <v>12860</v>
      </c>
      <c r="J4887" s="127"/>
      <c r="K4887" s="127"/>
      <c r="L4887" s="127"/>
      <c r="M4887" s="127"/>
      <c r="N4887" s="133">
        <v>292.23</v>
      </c>
      <c r="O4887" s="133">
        <v>0</v>
      </c>
      <c r="P4887" s="127" t="s">
        <v>1369</v>
      </c>
    </row>
    <row r="4888" spans="1:16" ht="51">
      <c r="A4888" s="127">
        <v>513</v>
      </c>
      <c r="B4888" s="127"/>
      <c r="C4888" s="128" t="s">
        <v>201</v>
      </c>
      <c r="D4888" s="122">
        <v>42989</v>
      </c>
      <c r="E4888" s="123" t="s">
        <v>11013</v>
      </c>
      <c r="F4888" s="123" t="s">
        <v>15</v>
      </c>
      <c r="G4888" s="123">
        <v>541397</v>
      </c>
      <c r="H4888" s="127"/>
      <c r="I4888" s="131" t="s">
        <v>1980</v>
      </c>
      <c r="J4888" s="127"/>
      <c r="K4888" s="127"/>
      <c r="L4888" s="127"/>
      <c r="M4888" s="127"/>
      <c r="N4888" s="133">
        <v>50</v>
      </c>
      <c r="O4888" s="133">
        <v>0</v>
      </c>
      <c r="P4888" s="127" t="s">
        <v>1369</v>
      </c>
    </row>
    <row r="4889" spans="1:16" ht="51">
      <c r="A4889" s="127">
        <v>513</v>
      </c>
      <c r="B4889" s="127"/>
      <c r="C4889" s="128" t="s">
        <v>201</v>
      </c>
      <c r="D4889" s="122">
        <v>42989</v>
      </c>
      <c r="E4889" s="123" t="s">
        <v>11014</v>
      </c>
      <c r="F4889" s="123" t="s">
        <v>15</v>
      </c>
      <c r="G4889" s="123">
        <v>541399</v>
      </c>
      <c r="H4889" s="127"/>
      <c r="I4889" s="131" t="s">
        <v>1980</v>
      </c>
      <c r="J4889" s="127"/>
      <c r="K4889" s="127"/>
      <c r="L4889" s="127"/>
      <c r="M4889" s="127"/>
      <c r="N4889" s="133">
        <v>50</v>
      </c>
      <c r="O4889" s="133">
        <v>0</v>
      </c>
      <c r="P4889" s="127" t="s">
        <v>1369</v>
      </c>
    </row>
    <row r="4890" spans="1:16" ht="51">
      <c r="A4890" s="127">
        <v>513</v>
      </c>
      <c r="B4890" s="127"/>
      <c r="C4890" s="128" t="s">
        <v>201</v>
      </c>
      <c r="D4890" s="122">
        <v>42989</v>
      </c>
      <c r="E4890" s="123" t="s">
        <v>11015</v>
      </c>
      <c r="F4890" s="123" t="s">
        <v>15</v>
      </c>
      <c r="G4890" s="123">
        <v>541401</v>
      </c>
      <c r="H4890" s="127"/>
      <c r="I4890" s="131" t="s">
        <v>1980</v>
      </c>
      <c r="J4890" s="127"/>
      <c r="K4890" s="127"/>
      <c r="L4890" s="127"/>
      <c r="M4890" s="127"/>
      <c r="N4890" s="133">
        <v>50</v>
      </c>
      <c r="O4890" s="133">
        <v>0</v>
      </c>
      <c r="P4890" s="127" t="s">
        <v>1369</v>
      </c>
    </row>
    <row r="4891" spans="1:16" ht="51">
      <c r="A4891" s="127">
        <v>10</v>
      </c>
      <c r="B4891" s="127"/>
      <c r="C4891" s="128" t="s">
        <v>691</v>
      </c>
      <c r="D4891" s="122">
        <v>42989</v>
      </c>
      <c r="E4891" s="123" t="s">
        <v>11016</v>
      </c>
      <c r="F4891" s="123" t="s">
        <v>15</v>
      </c>
      <c r="G4891" s="123">
        <v>541408</v>
      </c>
      <c r="H4891" s="127"/>
      <c r="I4891" s="131" t="s">
        <v>12861</v>
      </c>
      <c r="J4891" s="127"/>
      <c r="K4891" s="127"/>
      <c r="L4891" s="127"/>
      <c r="M4891" s="127"/>
      <c r="N4891" s="133">
        <v>50</v>
      </c>
      <c r="O4891" s="133">
        <v>0</v>
      </c>
      <c r="P4891" s="127" t="s">
        <v>1369</v>
      </c>
    </row>
    <row r="4892" spans="1:16" ht="51">
      <c r="A4892" s="127">
        <v>10</v>
      </c>
      <c r="B4892" s="127"/>
      <c r="C4892" s="128" t="s">
        <v>691</v>
      </c>
      <c r="D4892" s="122">
        <v>42989</v>
      </c>
      <c r="E4892" s="123" t="s">
        <v>11017</v>
      </c>
      <c r="F4892" s="123" t="s">
        <v>15</v>
      </c>
      <c r="G4892" s="123">
        <v>541549</v>
      </c>
      <c r="H4892" s="127"/>
      <c r="I4892" s="131" t="s">
        <v>12862</v>
      </c>
      <c r="J4892" s="127"/>
      <c r="K4892" s="127"/>
      <c r="L4892" s="127"/>
      <c r="M4892" s="127"/>
      <c r="N4892" s="133">
        <v>50</v>
      </c>
      <c r="O4892" s="133">
        <v>0</v>
      </c>
      <c r="P4892" s="127" t="s">
        <v>1369</v>
      </c>
    </row>
    <row r="4893" spans="1:16" ht="51">
      <c r="A4893" s="127">
        <v>513</v>
      </c>
      <c r="B4893" s="127"/>
      <c r="C4893" s="128" t="s">
        <v>201</v>
      </c>
      <c r="D4893" s="122">
        <v>42989</v>
      </c>
      <c r="E4893" s="123" t="s">
        <v>11018</v>
      </c>
      <c r="F4893" s="123" t="s">
        <v>15</v>
      </c>
      <c r="G4893" s="123">
        <v>541551</v>
      </c>
      <c r="H4893" s="127"/>
      <c r="I4893" s="131" t="s">
        <v>12863</v>
      </c>
      <c r="J4893" s="127"/>
      <c r="K4893" s="127"/>
      <c r="L4893" s="127"/>
      <c r="M4893" s="127"/>
      <c r="N4893" s="133">
        <v>50</v>
      </c>
      <c r="O4893" s="133">
        <v>0</v>
      </c>
      <c r="P4893" s="127" t="s">
        <v>1369</v>
      </c>
    </row>
    <row r="4894" spans="1:16" ht="63.75">
      <c r="A4894" s="127">
        <v>25</v>
      </c>
      <c r="B4894" s="127"/>
      <c r="C4894" s="128" t="s">
        <v>695</v>
      </c>
      <c r="D4894" s="122">
        <v>42989</v>
      </c>
      <c r="E4894" s="123" t="s">
        <v>11019</v>
      </c>
      <c r="F4894" s="123" t="s">
        <v>1413</v>
      </c>
      <c r="G4894" s="123">
        <v>14791987</v>
      </c>
      <c r="H4894" s="127"/>
      <c r="I4894" s="131" t="s">
        <v>12864</v>
      </c>
      <c r="J4894" s="127"/>
      <c r="K4894" s="127"/>
      <c r="L4894" s="127"/>
      <c r="M4894" s="127"/>
      <c r="N4894" s="133">
        <v>825768.56</v>
      </c>
      <c r="O4894" s="133">
        <v>0</v>
      </c>
      <c r="P4894" s="127" t="s">
        <v>1369</v>
      </c>
    </row>
    <row r="4895" spans="1:16" ht="63.75">
      <c r="A4895" s="127">
        <v>25</v>
      </c>
      <c r="B4895" s="127"/>
      <c r="C4895" s="128" t="s">
        <v>695</v>
      </c>
      <c r="D4895" s="122">
        <v>42989</v>
      </c>
      <c r="E4895" s="123" t="s">
        <v>11020</v>
      </c>
      <c r="F4895" s="123" t="s">
        <v>1413</v>
      </c>
      <c r="G4895" s="123">
        <v>14791760</v>
      </c>
      <c r="H4895" s="127"/>
      <c r="I4895" s="131" t="s">
        <v>12865</v>
      </c>
      <c r="J4895" s="127"/>
      <c r="K4895" s="127"/>
      <c r="L4895" s="127"/>
      <c r="M4895" s="127"/>
      <c r="N4895" s="133">
        <v>1129960.1000000001</v>
      </c>
      <c r="O4895" s="133">
        <v>0</v>
      </c>
      <c r="P4895" s="127" t="s">
        <v>1369</v>
      </c>
    </row>
    <row r="4896" spans="1:16" ht="63.75">
      <c r="A4896" s="127">
        <v>25</v>
      </c>
      <c r="B4896" s="127"/>
      <c r="C4896" s="128" t="s">
        <v>695</v>
      </c>
      <c r="D4896" s="122">
        <v>42989</v>
      </c>
      <c r="E4896" s="123" t="s">
        <v>11021</v>
      </c>
      <c r="F4896" s="123" t="s">
        <v>1413</v>
      </c>
      <c r="G4896" s="123">
        <v>14791962</v>
      </c>
      <c r="H4896" s="127"/>
      <c r="I4896" s="131" t="s">
        <v>12866</v>
      </c>
      <c r="J4896" s="127"/>
      <c r="K4896" s="127"/>
      <c r="L4896" s="127"/>
      <c r="M4896" s="127"/>
      <c r="N4896" s="133">
        <v>199894.7</v>
      </c>
      <c r="O4896" s="133">
        <v>0</v>
      </c>
      <c r="P4896" s="127" t="s">
        <v>1369</v>
      </c>
    </row>
    <row r="4897" spans="1:16" ht="63.75">
      <c r="A4897" s="127">
        <v>25</v>
      </c>
      <c r="B4897" s="127"/>
      <c r="C4897" s="128" t="s">
        <v>695</v>
      </c>
      <c r="D4897" s="122">
        <v>42989</v>
      </c>
      <c r="E4897" s="123" t="s">
        <v>11022</v>
      </c>
      <c r="F4897" s="123" t="s">
        <v>1413</v>
      </c>
      <c r="G4897" s="123">
        <v>14779371</v>
      </c>
      <c r="H4897" s="127"/>
      <c r="I4897" s="131" t="s">
        <v>12867</v>
      </c>
      <c r="J4897" s="127"/>
      <c r="K4897" s="127"/>
      <c r="L4897" s="127"/>
      <c r="M4897" s="127"/>
      <c r="N4897" s="133">
        <v>419910.32</v>
      </c>
      <c r="O4897" s="133">
        <v>0</v>
      </c>
      <c r="P4897" s="127" t="s">
        <v>1369</v>
      </c>
    </row>
    <row r="4898" spans="1:16" ht="63.75">
      <c r="A4898" s="127">
        <v>25</v>
      </c>
      <c r="B4898" s="127"/>
      <c r="C4898" s="128" t="s">
        <v>695</v>
      </c>
      <c r="D4898" s="122">
        <v>42989</v>
      </c>
      <c r="E4898" s="123" t="s">
        <v>11023</v>
      </c>
      <c r="F4898" s="123" t="s">
        <v>1413</v>
      </c>
      <c r="G4898" s="123">
        <v>14791657</v>
      </c>
      <c r="H4898" s="127"/>
      <c r="I4898" s="131" t="s">
        <v>12868</v>
      </c>
      <c r="J4898" s="127"/>
      <c r="K4898" s="127"/>
      <c r="L4898" s="127"/>
      <c r="M4898" s="127"/>
      <c r="N4898" s="133">
        <v>3174643.98</v>
      </c>
      <c r="O4898" s="133">
        <v>0</v>
      </c>
      <c r="P4898" s="127" t="s">
        <v>1369</v>
      </c>
    </row>
    <row r="4899" spans="1:16" ht="63.75">
      <c r="A4899" s="127">
        <v>25</v>
      </c>
      <c r="B4899" s="127"/>
      <c r="C4899" s="128" t="s">
        <v>695</v>
      </c>
      <c r="D4899" s="122">
        <v>42989</v>
      </c>
      <c r="E4899" s="123" t="s">
        <v>11024</v>
      </c>
      <c r="F4899" s="123" t="s">
        <v>1413</v>
      </c>
      <c r="G4899" s="123">
        <v>14791703</v>
      </c>
      <c r="H4899" s="127"/>
      <c r="I4899" s="131" t="s">
        <v>12869</v>
      </c>
      <c r="J4899" s="127"/>
      <c r="K4899" s="127"/>
      <c r="L4899" s="127"/>
      <c r="M4899" s="127"/>
      <c r="N4899" s="133">
        <v>305913.36</v>
      </c>
      <c r="O4899" s="133">
        <v>0</v>
      </c>
      <c r="P4899" s="127" t="s">
        <v>1369</v>
      </c>
    </row>
    <row r="4900" spans="1:16" ht="63.75">
      <c r="A4900" s="127">
        <v>25</v>
      </c>
      <c r="B4900" s="127"/>
      <c r="C4900" s="128" t="s">
        <v>695</v>
      </c>
      <c r="D4900" s="122">
        <v>42989</v>
      </c>
      <c r="E4900" s="123" t="s">
        <v>11025</v>
      </c>
      <c r="F4900" s="123" t="s">
        <v>1413</v>
      </c>
      <c r="G4900" s="123">
        <v>14791717</v>
      </c>
      <c r="H4900" s="127"/>
      <c r="I4900" s="131" t="s">
        <v>12870</v>
      </c>
      <c r="J4900" s="127"/>
      <c r="K4900" s="127"/>
      <c r="L4900" s="127"/>
      <c r="M4900" s="127"/>
      <c r="N4900" s="133">
        <v>12034.03</v>
      </c>
      <c r="O4900" s="133">
        <v>0</v>
      </c>
      <c r="P4900" s="127" t="s">
        <v>1369</v>
      </c>
    </row>
    <row r="4901" spans="1:16" ht="76.5">
      <c r="A4901" s="127">
        <v>25</v>
      </c>
      <c r="B4901" s="127"/>
      <c r="C4901" s="128" t="s">
        <v>695</v>
      </c>
      <c r="D4901" s="122">
        <v>42989</v>
      </c>
      <c r="E4901" s="123" t="s">
        <v>11026</v>
      </c>
      <c r="F4901" s="123" t="s">
        <v>1413</v>
      </c>
      <c r="G4901" s="123">
        <v>14791725</v>
      </c>
      <c r="H4901" s="127"/>
      <c r="I4901" s="131" t="s">
        <v>12871</v>
      </c>
      <c r="J4901" s="127"/>
      <c r="K4901" s="127"/>
      <c r="L4901" s="127"/>
      <c r="M4901" s="127"/>
      <c r="N4901" s="133">
        <v>26060.33</v>
      </c>
      <c r="O4901" s="133">
        <v>0</v>
      </c>
      <c r="P4901" s="127" t="s">
        <v>1369</v>
      </c>
    </row>
    <row r="4902" spans="1:16" ht="63.75">
      <c r="A4902" s="127">
        <v>25</v>
      </c>
      <c r="B4902" s="127"/>
      <c r="C4902" s="128" t="s">
        <v>695</v>
      </c>
      <c r="D4902" s="122">
        <v>42989</v>
      </c>
      <c r="E4902" s="123" t="s">
        <v>11027</v>
      </c>
      <c r="F4902" s="123" t="s">
        <v>1413</v>
      </c>
      <c r="G4902" s="123">
        <v>14791738</v>
      </c>
      <c r="H4902" s="127"/>
      <c r="I4902" s="131" t="s">
        <v>12872</v>
      </c>
      <c r="J4902" s="127"/>
      <c r="K4902" s="127"/>
      <c r="L4902" s="127"/>
      <c r="M4902" s="127"/>
      <c r="N4902" s="133">
        <v>67739.63</v>
      </c>
      <c r="O4902" s="133">
        <v>0</v>
      </c>
      <c r="P4902" s="127" t="s">
        <v>1369</v>
      </c>
    </row>
    <row r="4903" spans="1:16" ht="38.25">
      <c r="A4903" s="127">
        <v>373</v>
      </c>
      <c r="B4903" s="127"/>
      <c r="C4903" s="128" t="s">
        <v>1275</v>
      </c>
      <c r="D4903" s="122">
        <v>42990</v>
      </c>
      <c r="E4903" s="123" t="s">
        <v>11028</v>
      </c>
      <c r="F4903" s="123" t="s">
        <v>1413</v>
      </c>
      <c r="G4903" s="123">
        <v>14762142</v>
      </c>
      <c r="H4903" s="127"/>
      <c r="I4903" s="131" t="s">
        <v>12873</v>
      </c>
      <c r="J4903" s="127"/>
      <c r="K4903" s="127"/>
      <c r="L4903" s="127"/>
      <c r="M4903" s="127"/>
      <c r="N4903" s="133">
        <v>0</v>
      </c>
      <c r="O4903" s="133">
        <v>1227969.07</v>
      </c>
      <c r="P4903" s="127" t="s">
        <v>1369</v>
      </c>
    </row>
    <row r="4904" spans="1:16" ht="51">
      <c r="A4904" s="127">
        <v>41</v>
      </c>
      <c r="B4904" s="127"/>
      <c r="C4904" s="128" t="s">
        <v>698</v>
      </c>
      <c r="D4904" s="122">
        <v>42990</v>
      </c>
      <c r="E4904" s="123" t="s">
        <v>11029</v>
      </c>
      <c r="F4904" s="123" t="s">
        <v>6</v>
      </c>
      <c r="G4904" s="123">
        <v>883660</v>
      </c>
      <c r="H4904" s="127"/>
      <c r="I4904" s="131" t="s">
        <v>12874</v>
      </c>
      <c r="J4904" s="127"/>
      <c r="K4904" s="127"/>
      <c r="L4904" s="127"/>
      <c r="M4904" s="127"/>
      <c r="N4904" s="133">
        <v>0</v>
      </c>
      <c r="O4904" s="133">
        <v>4368.93</v>
      </c>
      <c r="P4904" s="127" t="s">
        <v>1369</v>
      </c>
    </row>
    <row r="4905" spans="1:16" ht="63.75">
      <c r="A4905" s="127">
        <v>10</v>
      </c>
      <c r="B4905" s="127"/>
      <c r="C4905" s="128" t="s">
        <v>691</v>
      </c>
      <c r="D4905" s="122">
        <v>42990</v>
      </c>
      <c r="E4905" s="123" t="s">
        <v>11030</v>
      </c>
      <c r="F4905" s="123" t="s">
        <v>6</v>
      </c>
      <c r="G4905" s="123">
        <v>883665</v>
      </c>
      <c r="H4905" s="127"/>
      <c r="I4905" s="131" t="s">
        <v>12875</v>
      </c>
      <c r="J4905" s="127"/>
      <c r="K4905" s="127"/>
      <c r="L4905" s="127"/>
      <c r="M4905" s="127"/>
      <c r="N4905" s="133">
        <v>0</v>
      </c>
      <c r="O4905" s="133">
        <v>0.01</v>
      </c>
      <c r="P4905" s="127" t="s">
        <v>1369</v>
      </c>
    </row>
    <row r="4906" spans="1:16" ht="63.75">
      <c r="A4906" s="127">
        <v>10</v>
      </c>
      <c r="B4906" s="127"/>
      <c r="C4906" s="128" t="s">
        <v>691</v>
      </c>
      <c r="D4906" s="122">
        <v>42990</v>
      </c>
      <c r="E4906" s="123" t="s">
        <v>11031</v>
      </c>
      <c r="F4906" s="123" t="s">
        <v>6</v>
      </c>
      <c r="G4906" s="123">
        <v>883666</v>
      </c>
      <c r="H4906" s="127"/>
      <c r="I4906" s="131" t="s">
        <v>12876</v>
      </c>
      <c r="J4906" s="127"/>
      <c r="K4906" s="127"/>
      <c r="L4906" s="127"/>
      <c r="M4906" s="127"/>
      <c r="N4906" s="133">
        <v>0</v>
      </c>
      <c r="O4906" s="133">
        <v>0.01</v>
      </c>
      <c r="P4906" s="127" t="s">
        <v>1369</v>
      </c>
    </row>
    <row r="4907" spans="1:16" ht="63.75">
      <c r="A4907" s="127">
        <v>10</v>
      </c>
      <c r="B4907" s="127"/>
      <c r="C4907" s="128" t="s">
        <v>691</v>
      </c>
      <c r="D4907" s="122">
        <v>42990</v>
      </c>
      <c r="E4907" s="123" t="s">
        <v>11032</v>
      </c>
      <c r="F4907" s="123" t="s">
        <v>6</v>
      </c>
      <c r="G4907" s="123">
        <v>883667</v>
      </c>
      <c r="H4907" s="127"/>
      <c r="I4907" s="131" t="s">
        <v>12876</v>
      </c>
      <c r="J4907" s="127"/>
      <c r="K4907" s="127"/>
      <c r="L4907" s="127"/>
      <c r="M4907" s="127"/>
      <c r="N4907" s="133">
        <v>0</v>
      </c>
      <c r="O4907" s="133">
        <v>0.01</v>
      </c>
      <c r="P4907" s="127" t="s">
        <v>1369</v>
      </c>
    </row>
    <row r="4908" spans="1:16" ht="63.75">
      <c r="A4908" s="127">
        <v>10</v>
      </c>
      <c r="B4908" s="127"/>
      <c r="C4908" s="128" t="s">
        <v>691</v>
      </c>
      <c r="D4908" s="122">
        <v>42990</v>
      </c>
      <c r="E4908" s="123" t="s">
        <v>11033</v>
      </c>
      <c r="F4908" s="123" t="s">
        <v>6</v>
      </c>
      <c r="G4908" s="123">
        <v>883668</v>
      </c>
      <c r="H4908" s="127"/>
      <c r="I4908" s="131" t="s">
        <v>12877</v>
      </c>
      <c r="J4908" s="127"/>
      <c r="K4908" s="127"/>
      <c r="L4908" s="127"/>
      <c r="M4908" s="127"/>
      <c r="N4908" s="133">
        <v>0</v>
      </c>
      <c r="O4908" s="133">
        <v>0.01</v>
      </c>
      <c r="P4908" s="127" t="s">
        <v>1369</v>
      </c>
    </row>
    <row r="4909" spans="1:16" ht="51">
      <c r="A4909" s="127" t="s">
        <v>620</v>
      </c>
      <c r="B4909" s="127"/>
      <c r="C4909" s="128" t="s">
        <v>714</v>
      </c>
      <c r="D4909" s="122">
        <v>42990</v>
      </c>
      <c r="E4909" s="123" t="s">
        <v>11034</v>
      </c>
      <c r="F4909" s="123" t="s">
        <v>6</v>
      </c>
      <c r="G4909" s="123">
        <v>883932</v>
      </c>
      <c r="H4909" s="127"/>
      <c r="I4909" s="131" t="s">
        <v>12878</v>
      </c>
      <c r="J4909" s="127"/>
      <c r="K4909" s="127"/>
      <c r="L4909" s="127"/>
      <c r="M4909" s="127"/>
      <c r="N4909" s="133">
        <v>0</v>
      </c>
      <c r="O4909" s="133">
        <v>12383.43</v>
      </c>
      <c r="P4909" s="127" t="s">
        <v>1369</v>
      </c>
    </row>
    <row r="4910" spans="1:16" ht="76.5">
      <c r="A4910" s="127" t="s">
        <v>621</v>
      </c>
      <c r="B4910" s="127"/>
      <c r="C4910" s="128" t="s">
        <v>715</v>
      </c>
      <c r="D4910" s="122">
        <v>42990</v>
      </c>
      <c r="E4910" s="123" t="s">
        <v>11035</v>
      </c>
      <c r="F4910" s="123" t="s">
        <v>6</v>
      </c>
      <c r="G4910" s="123">
        <v>883936</v>
      </c>
      <c r="H4910" s="127"/>
      <c r="I4910" s="131" t="s">
        <v>12879</v>
      </c>
      <c r="J4910" s="127"/>
      <c r="K4910" s="127"/>
      <c r="L4910" s="127"/>
      <c r="M4910" s="127"/>
      <c r="N4910" s="133">
        <v>0</v>
      </c>
      <c r="O4910" s="133">
        <v>180000</v>
      </c>
      <c r="P4910" s="127" t="s">
        <v>1369</v>
      </c>
    </row>
    <row r="4911" spans="1:16" ht="76.5">
      <c r="A4911" s="127" t="s">
        <v>620</v>
      </c>
      <c r="B4911" s="127"/>
      <c r="C4911" s="128" t="s">
        <v>714</v>
      </c>
      <c r="D4911" s="122">
        <v>42990</v>
      </c>
      <c r="E4911" s="123" t="s">
        <v>11036</v>
      </c>
      <c r="F4911" s="123" t="s">
        <v>6</v>
      </c>
      <c r="G4911" s="123">
        <v>883943</v>
      </c>
      <c r="H4911" s="127"/>
      <c r="I4911" s="131" t="s">
        <v>12880</v>
      </c>
      <c r="J4911" s="127"/>
      <c r="K4911" s="127"/>
      <c r="L4911" s="127"/>
      <c r="M4911" s="127"/>
      <c r="N4911" s="133">
        <v>0</v>
      </c>
      <c r="O4911" s="133">
        <v>2516681.87</v>
      </c>
      <c r="P4911" s="127" t="s">
        <v>1369</v>
      </c>
    </row>
    <row r="4912" spans="1:16" ht="51">
      <c r="A4912" s="127" t="s">
        <v>620</v>
      </c>
      <c r="B4912" s="127"/>
      <c r="C4912" s="128" t="s">
        <v>714</v>
      </c>
      <c r="D4912" s="122">
        <v>42990</v>
      </c>
      <c r="E4912" s="123" t="s">
        <v>11037</v>
      </c>
      <c r="F4912" s="123" t="s">
        <v>6</v>
      </c>
      <c r="G4912" s="123">
        <v>883947</v>
      </c>
      <c r="H4912" s="127"/>
      <c r="I4912" s="131" t="s">
        <v>12881</v>
      </c>
      <c r="J4912" s="127"/>
      <c r="K4912" s="127"/>
      <c r="L4912" s="127"/>
      <c r="M4912" s="127"/>
      <c r="N4912" s="133">
        <v>0</v>
      </c>
      <c r="O4912" s="133">
        <v>603.17999999999995</v>
      </c>
      <c r="P4912" s="127" t="s">
        <v>1369</v>
      </c>
    </row>
    <row r="4913" spans="1:16" ht="51">
      <c r="A4913" s="127" t="s">
        <v>620</v>
      </c>
      <c r="B4913" s="127"/>
      <c r="C4913" s="128" t="s">
        <v>714</v>
      </c>
      <c r="D4913" s="122">
        <v>42990</v>
      </c>
      <c r="E4913" s="123" t="s">
        <v>11038</v>
      </c>
      <c r="F4913" s="123" t="s">
        <v>6</v>
      </c>
      <c r="G4913" s="123">
        <v>883948</v>
      </c>
      <c r="H4913" s="127"/>
      <c r="I4913" s="131" t="s">
        <v>12882</v>
      </c>
      <c r="J4913" s="127"/>
      <c r="K4913" s="127"/>
      <c r="L4913" s="127"/>
      <c r="M4913" s="127"/>
      <c r="N4913" s="133">
        <v>0</v>
      </c>
      <c r="O4913" s="133">
        <v>9412.0300000000007</v>
      </c>
      <c r="P4913" s="127" t="s">
        <v>1369</v>
      </c>
    </row>
    <row r="4914" spans="1:16" ht="51">
      <c r="A4914" s="127" t="s">
        <v>620</v>
      </c>
      <c r="B4914" s="127"/>
      <c r="C4914" s="128" t="s">
        <v>714</v>
      </c>
      <c r="D4914" s="122">
        <v>42990</v>
      </c>
      <c r="E4914" s="123" t="s">
        <v>11039</v>
      </c>
      <c r="F4914" s="123" t="s">
        <v>6</v>
      </c>
      <c r="G4914" s="123">
        <v>883949</v>
      </c>
      <c r="H4914" s="127"/>
      <c r="I4914" s="131" t="s">
        <v>12883</v>
      </c>
      <c r="J4914" s="127"/>
      <c r="K4914" s="127"/>
      <c r="L4914" s="127"/>
      <c r="M4914" s="127"/>
      <c r="N4914" s="133">
        <v>0</v>
      </c>
      <c r="O4914" s="133">
        <v>799.33</v>
      </c>
      <c r="P4914" s="127" t="s">
        <v>1369</v>
      </c>
    </row>
    <row r="4915" spans="1:16" ht="51">
      <c r="A4915" s="127">
        <v>513</v>
      </c>
      <c r="B4915" s="127"/>
      <c r="C4915" s="128" t="s">
        <v>201</v>
      </c>
      <c r="D4915" s="122">
        <v>42990</v>
      </c>
      <c r="E4915" s="123" t="s">
        <v>11040</v>
      </c>
      <c r="F4915" s="123" t="s">
        <v>15</v>
      </c>
      <c r="G4915" s="123">
        <v>541838</v>
      </c>
      <c r="H4915" s="127"/>
      <c r="I4915" s="131" t="s">
        <v>12884</v>
      </c>
      <c r="J4915" s="127"/>
      <c r="K4915" s="127"/>
      <c r="L4915" s="127"/>
      <c r="M4915" s="127"/>
      <c r="N4915" s="133">
        <v>50</v>
      </c>
      <c r="O4915" s="133">
        <v>0</v>
      </c>
      <c r="P4915" s="127" t="s">
        <v>1369</v>
      </c>
    </row>
    <row r="4916" spans="1:16" ht="51">
      <c r="A4916" s="127">
        <v>10</v>
      </c>
      <c r="B4916" s="127"/>
      <c r="C4916" s="128" t="s">
        <v>691</v>
      </c>
      <c r="D4916" s="122">
        <v>42990</v>
      </c>
      <c r="E4916" s="123" t="s">
        <v>11041</v>
      </c>
      <c r="F4916" s="123" t="s">
        <v>15</v>
      </c>
      <c r="G4916" s="123">
        <v>541840</v>
      </c>
      <c r="H4916" s="127"/>
      <c r="I4916" s="131" t="s">
        <v>12885</v>
      </c>
      <c r="J4916" s="127"/>
      <c r="K4916" s="127"/>
      <c r="L4916" s="127"/>
      <c r="M4916" s="127"/>
      <c r="N4916" s="133">
        <v>50</v>
      </c>
      <c r="O4916" s="133">
        <v>0</v>
      </c>
      <c r="P4916" s="127" t="s">
        <v>1369</v>
      </c>
    </row>
    <row r="4917" spans="1:16" ht="51">
      <c r="A4917" s="127">
        <v>10</v>
      </c>
      <c r="B4917" s="127"/>
      <c r="C4917" s="128" t="s">
        <v>691</v>
      </c>
      <c r="D4917" s="122">
        <v>42990</v>
      </c>
      <c r="E4917" s="123" t="s">
        <v>11042</v>
      </c>
      <c r="F4917" s="123" t="s">
        <v>15</v>
      </c>
      <c r="G4917" s="123">
        <v>541842</v>
      </c>
      <c r="H4917" s="127"/>
      <c r="I4917" s="131" t="s">
        <v>12886</v>
      </c>
      <c r="J4917" s="127"/>
      <c r="K4917" s="127"/>
      <c r="L4917" s="127"/>
      <c r="M4917" s="127"/>
      <c r="N4917" s="133">
        <v>50</v>
      </c>
      <c r="O4917" s="133">
        <v>0</v>
      </c>
      <c r="P4917" s="127" t="s">
        <v>1369</v>
      </c>
    </row>
    <row r="4918" spans="1:16" ht="63.75">
      <c r="A4918" s="127">
        <v>10</v>
      </c>
      <c r="B4918" s="127"/>
      <c r="C4918" s="128" t="s">
        <v>691</v>
      </c>
      <c r="D4918" s="122">
        <v>42990</v>
      </c>
      <c r="E4918" s="123" t="s">
        <v>11043</v>
      </c>
      <c r="F4918" s="123" t="s">
        <v>15</v>
      </c>
      <c r="G4918" s="123">
        <v>541955</v>
      </c>
      <c r="H4918" s="127"/>
      <c r="I4918" s="131" t="s">
        <v>12887</v>
      </c>
      <c r="J4918" s="127"/>
      <c r="K4918" s="127"/>
      <c r="L4918" s="127"/>
      <c r="M4918" s="127"/>
      <c r="N4918" s="133">
        <v>50</v>
      </c>
      <c r="O4918" s="133">
        <v>0</v>
      </c>
      <c r="P4918" s="127" t="s">
        <v>1369</v>
      </c>
    </row>
    <row r="4919" spans="1:16" ht="51">
      <c r="A4919" s="127">
        <v>10</v>
      </c>
      <c r="B4919" s="127"/>
      <c r="C4919" s="128" t="s">
        <v>691</v>
      </c>
      <c r="D4919" s="122">
        <v>42990</v>
      </c>
      <c r="E4919" s="123" t="s">
        <v>11044</v>
      </c>
      <c r="F4919" s="123" t="s">
        <v>15</v>
      </c>
      <c r="G4919" s="123">
        <v>541957</v>
      </c>
      <c r="H4919" s="127"/>
      <c r="I4919" s="131" t="s">
        <v>12888</v>
      </c>
      <c r="J4919" s="127"/>
      <c r="K4919" s="127"/>
      <c r="L4919" s="127"/>
      <c r="M4919" s="127"/>
      <c r="N4919" s="133">
        <v>50</v>
      </c>
      <c r="O4919" s="133">
        <v>0</v>
      </c>
      <c r="P4919" s="127" t="s">
        <v>1369</v>
      </c>
    </row>
    <row r="4920" spans="1:16" ht="89.25">
      <c r="A4920" s="127">
        <v>197</v>
      </c>
      <c r="B4920" s="127"/>
      <c r="C4920" s="128" t="s">
        <v>755</v>
      </c>
      <c r="D4920" s="122">
        <v>42990</v>
      </c>
      <c r="E4920" s="123" t="s">
        <v>11045</v>
      </c>
      <c r="F4920" s="123" t="s">
        <v>15</v>
      </c>
      <c r="G4920" s="123">
        <v>3080</v>
      </c>
      <c r="H4920" s="127"/>
      <c r="I4920" s="131" t="s">
        <v>12889</v>
      </c>
      <c r="J4920" s="127"/>
      <c r="K4920" s="127"/>
      <c r="L4920" s="127"/>
      <c r="M4920" s="127"/>
      <c r="N4920" s="133">
        <v>281.18</v>
      </c>
      <c r="O4920" s="133">
        <v>0</v>
      </c>
      <c r="P4920" s="127" t="s">
        <v>1369</v>
      </c>
    </row>
    <row r="4921" spans="1:16" ht="89.25">
      <c r="A4921" s="127">
        <v>132</v>
      </c>
      <c r="B4921" s="127"/>
      <c r="C4921" s="128" t="s">
        <v>729</v>
      </c>
      <c r="D4921" s="122">
        <v>42990</v>
      </c>
      <c r="E4921" s="123" t="s">
        <v>11046</v>
      </c>
      <c r="F4921" s="123" t="s">
        <v>15</v>
      </c>
      <c r="G4921" s="123">
        <v>3081</v>
      </c>
      <c r="H4921" s="127"/>
      <c r="I4921" s="131" t="s">
        <v>12890</v>
      </c>
      <c r="J4921" s="127"/>
      <c r="K4921" s="127"/>
      <c r="L4921" s="127"/>
      <c r="M4921" s="127"/>
      <c r="N4921" s="133">
        <v>335.86</v>
      </c>
      <c r="O4921" s="133">
        <v>0</v>
      </c>
      <c r="P4921" s="127" t="s">
        <v>1369</v>
      </c>
    </row>
    <row r="4922" spans="1:16" ht="51">
      <c r="A4922" s="127">
        <v>513</v>
      </c>
      <c r="B4922" s="127"/>
      <c r="C4922" s="128" t="s">
        <v>201</v>
      </c>
      <c r="D4922" s="122">
        <v>42990</v>
      </c>
      <c r="E4922" s="123" t="s">
        <v>11047</v>
      </c>
      <c r="F4922" s="123" t="s">
        <v>15</v>
      </c>
      <c r="G4922" s="123">
        <v>542812</v>
      </c>
      <c r="H4922" s="127"/>
      <c r="I4922" s="131" t="s">
        <v>12891</v>
      </c>
      <c r="J4922" s="127"/>
      <c r="K4922" s="127"/>
      <c r="L4922" s="127"/>
      <c r="M4922" s="127"/>
      <c r="N4922" s="133">
        <v>50</v>
      </c>
      <c r="O4922" s="133">
        <v>0</v>
      </c>
      <c r="P4922" s="127" t="s">
        <v>1369</v>
      </c>
    </row>
    <row r="4923" spans="1:16" ht="63.75">
      <c r="A4923" s="127">
        <v>340</v>
      </c>
      <c r="B4923" s="127"/>
      <c r="C4923" s="128" t="s">
        <v>815</v>
      </c>
      <c r="D4923" s="122">
        <v>42990</v>
      </c>
      <c r="E4923" s="123" t="s">
        <v>11048</v>
      </c>
      <c r="F4923" s="123" t="s">
        <v>1413</v>
      </c>
      <c r="G4923" s="123">
        <v>14716214</v>
      </c>
      <c r="H4923" s="127"/>
      <c r="I4923" s="131" t="s">
        <v>12892</v>
      </c>
      <c r="J4923" s="127"/>
      <c r="K4923" s="127"/>
      <c r="L4923" s="127"/>
      <c r="M4923" s="127"/>
      <c r="N4923" s="133">
        <v>20563</v>
      </c>
      <c r="O4923" s="133">
        <v>0</v>
      </c>
      <c r="P4923" s="127" t="s">
        <v>1369</v>
      </c>
    </row>
    <row r="4924" spans="1:16" ht="38.25">
      <c r="A4924" s="127">
        <v>20</v>
      </c>
      <c r="B4924" s="127"/>
      <c r="C4924" s="128" t="s">
        <v>694</v>
      </c>
      <c r="D4924" s="122">
        <v>42990</v>
      </c>
      <c r="E4924" s="123" t="s">
        <v>11049</v>
      </c>
      <c r="F4924" s="123" t="s">
        <v>1413</v>
      </c>
      <c r="G4924" s="123">
        <v>14716216</v>
      </c>
      <c r="H4924" s="127"/>
      <c r="I4924" s="131" t="s">
        <v>12893</v>
      </c>
      <c r="J4924" s="127"/>
      <c r="K4924" s="127"/>
      <c r="L4924" s="127"/>
      <c r="M4924" s="127"/>
      <c r="N4924" s="133">
        <v>740000</v>
      </c>
      <c r="O4924" s="133">
        <v>0</v>
      </c>
      <c r="P4924" s="127" t="s">
        <v>1369</v>
      </c>
    </row>
    <row r="4925" spans="1:16" ht="38.25">
      <c r="A4925" s="127">
        <v>117</v>
      </c>
      <c r="B4925" s="127"/>
      <c r="C4925" s="128" t="s">
        <v>723</v>
      </c>
      <c r="D4925" s="122">
        <v>42990</v>
      </c>
      <c r="E4925" s="123" t="s">
        <v>11050</v>
      </c>
      <c r="F4925" s="123" t="s">
        <v>11</v>
      </c>
      <c r="G4925" s="123">
        <v>897962</v>
      </c>
      <c r="H4925" s="127"/>
      <c r="I4925" s="131" t="s">
        <v>12894</v>
      </c>
      <c r="J4925" s="127"/>
      <c r="K4925" s="127"/>
      <c r="L4925" s="127"/>
      <c r="M4925" s="127"/>
      <c r="N4925" s="133">
        <v>50</v>
      </c>
      <c r="O4925" s="133">
        <v>0</v>
      </c>
      <c r="P4925" s="127" t="s">
        <v>1369</v>
      </c>
    </row>
    <row r="4926" spans="1:16" ht="63.75">
      <c r="A4926" s="127">
        <v>340</v>
      </c>
      <c r="B4926" s="127"/>
      <c r="C4926" s="128" t="s">
        <v>815</v>
      </c>
      <c r="D4926" s="122">
        <v>42991</v>
      </c>
      <c r="E4926" s="123" t="s">
        <v>11051</v>
      </c>
      <c r="F4926" s="123" t="s">
        <v>6</v>
      </c>
      <c r="G4926" s="123">
        <v>542990</v>
      </c>
      <c r="H4926" s="127"/>
      <c r="I4926" s="131" t="s">
        <v>12895</v>
      </c>
      <c r="J4926" s="127"/>
      <c r="K4926" s="127"/>
      <c r="L4926" s="127"/>
      <c r="M4926" s="127"/>
      <c r="N4926" s="133">
        <v>0</v>
      </c>
      <c r="O4926" s="133">
        <v>24689.14</v>
      </c>
      <c r="P4926" s="127" t="s">
        <v>1369</v>
      </c>
    </row>
    <row r="4927" spans="1:16" ht="51">
      <c r="A4927" s="127">
        <v>340</v>
      </c>
      <c r="B4927" s="127"/>
      <c r="C4927" s="128" t="s">
        <v>815</v>
      </c>
      <c r="D4927" s="122">
        <v>42991</v>
      </c>
      <c r="E4927" s="123" t="s">
        <v>11052</v>
      </c>
      <c r="F4927" s="123" t="s">
        <v>6</v>
      </c>
      <c r="G4927" s="123">
        <v>543058</v>
      </c>
      <c r="H4927" s="127"/>
      <c r="I4927" s="131" t="s">
        <v>12896</v>
      </c>
      <c r="J4927" s="127"/>
      <c r="K4927" s="127"/>
      <c r="L4927" s="127"/>
      <c r="M4927" s="127"/>
      <c r="N4927" s="133">
        <v>0</v>
      </c>
      <c r="O4927" s="133">
        <v>18363.47</v>
      </c>
      <c r="P4927" s="127" t="s">
        <v>1369</v>
      </c>
    </row>
    <row r="4928" spans="1:16" ht="38.25">
      <c r="A4928" s="127">
        <v>78</v>
      </c>
      <c r="B4928" s="127"/>
      <c r="C4928" s="128" t="s">
        <v>10718</v>
      </c>
      <c r="D4928" s="122">
        <v>42991</v>
      </c>
      <c r="E4928" s="123" t="s">
        <v>11053</v>
      </c>
      <c r="F4928" s="123" t="s">
        <v>6</v>
      </c>
      <c r="G4928" s="123">
        <v>884003</v>
      </c>
      <c r="H4928" s="127"/>
      <c r="I4928" s="131" t="s">
        <v>12897</v>
      </c>
      <c r="J4928" s="127"/>
      <c r="K4928" s="127"/>
      <c r="L4928" s="127"/>
      <c r="M4928" s="127"/>
      <c r="N4928" s="133">
        <v>0</v>
      </c>
      <c r="O4928" s="133">
        <v>50</v>
      </c>
      <c r="P4928" s="127" t="s">
        <v>1369</v>
      </c>
    </row>
    <row r="4929" spans="1:16" ht="63.75">
      <c r="A4929" s="127">
        <v>15</v>
      </c>
      <c r="B4929" s="127"/>
      <c r="C4929" s="128" t="s">
        <v>692</v>
      </c>
      <c r="D4929" s="122">
        <v>42991</v>
      </c>
      <c r="E4929" s="123" t="s">
        <v>11054</v>
      </c>
      <c r="F4929" s="123" t="s">
        <v>6</v>
      </c>
      <c r="G4929" s="123">
        <v>884130</v>
      </c>
      <c r="H4929" s="127"/>
      <c r="I4929" s="131" t="s">
        <v>12898</v>
      </c>
      <c r="J4929" s="127"/>
      <c r="K4929" s="127"/>
      <c r="L4929" s="127"/>
      <c r="M4929" s="127"/>
      <c r="N4929" s="133">
        <v>0</v>
      </c>
      <c r="O4929" s="133">
        <v>2565.46</v>
      </c>
      <c r="P4929" s="127" t="s">
        <v>1369</v>
      </c>
    </row>
    <row r="4930" spans="1:16" ht="51">
      <c r="A4930" s="127">
        <v>342</v>
      </c>
      <c r="B4930" s="127"/>
      <c r="C4930" s="128" t="s">
        <v>817</v>
      </c>
      <c r="D4930" s="122">
        <v>42991</v>
      </c>
      <c r="E4930" s="123" t="s">
        <v>11055</v>
      </c>
      <c r="F4930" s="123" t="s">
        <v>6</v>
      </c>
      <c r="G4930" s="123">
        <v>884156</v>
      </c>
      <c r="H4930" s="127"/>
      <c r="I4930" s="131" t="s">
        <v>12899</v>
      </c>
      <c r="J4930" s="127"/>
      <c r="K4930" s="127"/>
      <c r="L4930" s="127"/>
      <c r="M4930" s="127"/>
      <c r="N4930" s="133">
        <v>0</v>
      </c>
      <c r="O4930" s="133">
        <v>4014998.61</v>
      </c>
      <c r="P4930" s="127" t="s">
        <v>1369</v>
      </c>
    </row>
    <row r="4931" spans="1:16" ht="51">
      <c r="A4931" s="127">
        <v>513</v>
      </c>
      <c r="B4931" s="127"/>
      <c r="C4931" s="128" t="s">
        <v>201</v>
      </c>
      <c r="D4931" s="122">
        <v>42991</v>
      </c>
      <c r="E4931" s="123" t="s">
        <v>11056</v>
      </c>
      <c r="F4931" s="123" t="s">
        <v>6</v>
      </c>
      <c r="G4931" s="123">
        <v>897976</v>
      </c>
      <c r="H4931" s="127"/>
      <c r="I4931" s="131" t="s">
        <v>12900</v>
      </c>
      <c r="J4931" s="127"/>
      <c r="K4931" s="127"/>
      <c r="L4931" s="127"/>
      <c r="M4931" s="127"/>
      <c r="N4931" s="133">
        <v>0</v>
      </c>
      <c r="O4931" s="133">
        <v>166948.46</v>
      </c>
      <c r="P4931" s="127" t="s">
        <v>1369</v>
      </c>
    </row>
    <row r="4932" spans="1:16" ht="51">
      <c r="A4932" s="127" t="s">
        <v>621</v>
      </c>
      <c r="B4932" s="127"/>
      <c r="C4932" s="128" t="s">
        <v>715</v>
      </c>
      <c r="D4932" s="122">
        <v>42991</v>
      </c>
      <c r="E4932" s="123" t="s">
        <v>11057</v>
      </c>
      <c r="F4932" s="123" t="s">
        <v>6</v>
      </c>
      <c r="G4932" s="123">
        <v>898015</v>
      </c>
      <c r="H4932" s="127"/>
      <c r="I4932" s="131" t="s">
        <v>12901</v>
      </c>
      <c r="J4932" s="127"/>
      <c r="K4932" s="127"/>
      <c r="L4932" s="127"/>
      <c r="M4932" s="127"/>
      <c r="N4932" s="133">
        <v>0</v>
      </c>
      <c r="O4932" s="133">
        <v>0.15</v>
      </c>
      <c r="P4932" s="127" t="s">
        <v>1369</v>
      </c>
    </row>
    <row r="4933" spans="1:16" ht="51">
      <c r="A4933" s="127">
        <v>513</v>
      </c>
      <c r="B4933" s="127"/>
      <c r="C4933" s="128" t="s">
        <v>201</v>
      </c>
      <c r="D4933" s="122">
        <v>42991</v>
      </c>
      <c r="E4933" s="123" t="s">
        <v>11058</v>
      </c>
      <c r="F4933" s="123" t="s">
        <v>11</v>
      </c>
      <c r="G4933" s="123">
        <v>897992</v>
      </c>
      <c r="H4933" s="127"/>
      <c r="I4933" s="131" t="s">
        <v>12902</v>
      </c>
      <c r="J4933" s="127"/>
      <c r="K4933" s="127"/>
      <c r="L4933" s="127"/>
      <c r="M4933" s="127"/>
      <c r="N4933" s="133">
        <v>50</v>
      </c>
      <c r="O4933" s="133">
        <v>0</v>
      </c>
      <c r="P4933" s="127" t="s">
        <v>1369</v>
      </c>
    </row>
    <row r="4934" spans="1:16" ht="63.75">
      <c r="A4934" s="127">
        <v>197</v>
      </c>
      <c r="B4934" s="127"/>
      <c r="C4934" s="128" t="s">
        <v>755</v>
      </c>
      <c r="D4934" s="122">
        <v>42991</v>
      </c>
      <c r="E4934" s="123" t="s">
        <v>11059</v>
      </c>
      <c r="F4934" s="123" t="s">
        <v>13</v>
      </c>
      <c r="G4934" s="123">
        <v>898004</v>
      </c>
      <c r="H4934" s="127"/>
      <c r="I4934" s="131" t="s">
        <v>12903</v>
      </c>
      <c r="J4934" s="127"/>
      <c r="K4934" s="127"/>
      <c r="L4934" s="127"/>
      <c r="M4934" s="127"/>
      <c r="N4934" s="133">
        <v>55.96</v>
      </c>
      <c r="O4934" s="133">
        <v>0</v>
      </c>
      <c r="P4934" s="127" t="s">
        <v>1369</v>
      </c>
    </row>
    <row r="4935" spans="1:16" ht="63.75">
      <c r="A4935" s="127">
        <v>197</v>
      </c>
      <c r="B4935" s="127"/>
      <c r="C4935" s="128" t="s">
        <v>755</v>
      </c>
      <c r="D4935" s="122">
        <v>42991</v>
      </c>
      <c r="E4935" s="123" t="s">
        <v>11060</v>
      </c>
      <c r="F4935" s="123" t="s">
        <v>11</v>
      </c>
      <c r="G4935" s="123">
        <v>898004</v>
      </c>
      <c r="H4935" s="127"/>
      <c r="I4935" s="131" t="s">
        <v>12904</v>
      </c>
      <c r="J4935" s="127"/>
      <c r="K4935" s="127"/>
      <c r="L4935" s="127"/>
      <c r="M4935" s="127"/>
      <c r="N4935" s="133">
        <v>50</v>
      </c>
      <c r="O4935" s="133">
        <v>0</v>
      </c>
      <c r="P4935" s="127" t="s">
        <v>1369</v>
      </c>
    </row>
    <row r="4936" spans="1:16" ht="63.75">
      <c r="A4936" s="127" t="s">
        <v>621</v>
      </c>
      <c r="B4936" s="127"/>
      <c r="C4936" s="128" t="s">
        <v>715</v>
      </c>
      <c r="D4936" s="122">
        <v>42991</v>
      </c>
      <c r="E4936" s="123" t="s">
        <v>11061</v>
      </c>
      <c r="F4936" s="123" t="s">
        <v>13</v>
      </c>
      <c r="G4936" s="123">
        <v>898018</v>
      </c>
      <c r="H4936" s="127"/>
      <c r="I4936" s="131" t="s">
        <v>12905</v>
      </c>
      <c r="J4936" s="127"/>
      <c r="K4936" s="127"/>
      <c r="L4936" s="127"/>
      <c r="M4936" s="127"/>
      <c r="N4936" s="133">
        <v>166.55</v>
      </c>
      <c r="O4936" s="133">
        <v>0</v>
      </c>
      <c r="P4936" s="127" t="s">
        <v>1369</v>
      </c>
    </row>
    <row r="4937" spans="1:16" ht="63.75">
      <c r="A4937" s="127" t="s">
        <v>621</v>
      </c>
      <c r="B4937" s="127"/>
      <c r="C4937" s="128" t="s">
        <v>715</v>
      </c>
      <c r="D4937" s="122">
        <v>42991</v>
      </c>
      <c r="E4937" s="123" t="s">
        <v>11062</v>
      </c>
      <c r="F4937" s="123" t="s">
        <v>11</v>
      </c>
      <c r="G4937" s="123">
        <v>898018</v>
      </c>
      <c r="H4937" s="127"/>
      <c r="I4937" s="131" t="s">
        <v>12906</v>
      </c>
      <c r="J4937" s="127"/>
      <c r="K4937" s="127"/>
      <c r="L4937" s="127"/>
      <c r="M4937" s="127"/>
      <c r="N4937" s="133">
        <v>50</v>
      </c>
      <c r="O4937" s="133">
        <v>0</v>
      </c>
      <c r="P4937" s="127" t="s">
        <v>1369</v>
      </c>
    </row>
    <row r="4938" spans="1:16" ht="63.75">
      <c r="A4938" s="127">
        <v>513</v>
      </c>
      <c r="B4938" s="127"/>
      <c r="C4938" s="128" t="s">
        <v>201</v>
      </c>
      <c r="D4938" s="122">
        <v>42991</v>
      </c>
      <c r="E4938" s="123" t="s">
        <v>11063</v>
      </c>
      <c r="F4938" s="123" t="s">
        <v>11</v>
      </c>
      <c r="G4938" s="123">
        <v>898024</v>
      </c>
      <c r="H4938" s="127"/>
      <c r="I4938" s="131" t="s">
        <v>12907</v>
      </c>
      <c r="J4938" s="127"/>
      <c r="K4938" s="127"/>
      <c r="L4938" s="127"/>
      <c r="M4938" s="127"/>
      <c r="N4938" s="133">
        <v>5264.08</v>
      </c>
      <c r="O4938" s="133">
        <v>0</v>
      </c>
      <c r="P4938" s="127" t="s">
        <v>1369</v>
      </c>
    </row>
    <row r="4939" spans="1:16" ht="76.5">
      <c r="A4939" s="127">
        <v>283</v>
      </c>
      <c r="B4939" s="127"/>
      <c r="C4939" s="128" t="s">
        <v>146</v>
      </c>
      <c r="D4939" s="122">
        <v>42991</v>
      </c>
      <c r="E4939" s="123" t="s">
        <v>11064</v>
      </c>
      <c r="F4939" s="123" t="s">
        <v>13</v>
      </c>
      <c r="G4939" s="123">
        <v>898028</v>
      </c>
      <c r="H4939" s="127"/>
      <c r="I4939" s="131" t="s">
        <v>12908</v>
      </c>
      <c r="J4939" s="127"/>
      <c r="K4939" s="127"/>
      <c r="L4939" s="127"/>
      <c r="M4939" s="127"/>
      <c r="N4939" s="133">
        <v>83.24</v>
      </c>
      <c r="O4939" s="133">
        <v>0</v>
      </c>
      <c r="P4939" s="127" t="s">
        <v>1369</v>
      </c>
    </row>
    <row r="4940" spans="1:16" ht="76.5">
      <c r="A4940" s="127">
        <v>283</v>
      </c>
      <c r="B4940" s="127"/>
      <c r="C4940" s="128" t="s">
        <v>146</v>
      </c>
      <c r="D4940" s="122">
        <v>42991</v>
      </c>
      <c r="E4940" s="123" t="s">
        <v>11065</v>
      </c>
      <c r="F4940" s="123" t="s">
        <v>11</v>
      </c>
      <c r="G4940" s="123">
        <v>898028</v>
      </c>
      <c r="H4940" s="127"/>
      <c r="I4940" s="131" t="s">
        <v>12909</v>
      </c>
      <c r="J4940" s="127"/>
      <c r="K4940" s="127"/>
      <c r="L4940" s="127"/>
      <c r="M4940" s="127"/>
      <c r="N4940" s="133">
        <v>50</v>
      </c>
      <c r="O4940" s="133">
        <v>0</v>
      </c>
      <c r="P4940" s="127" t="s">
        <v>1369</v>
      </c>
    </row>
    <row r="4941" spans="1:16" ht="51">
      <c r="A4941" s="127">
        <v>10</v>
      </c>
      <c r="B4941" s="127"/>
      <c r="C4941" s="128" t="s">
        <v>691</v>
      </c>
      <c r="D4941" s="122">
        <v>42991</v>
      </c>
      <c r="E4941" s="123" t="s">
        <v>11066</v>
      </c>
      <c r="F4941" s="123" t="s">
        <v>15</v>
      </c>
      <c r="G4941" s="123">
        <v>542989</v>
      </c>
      <c r="H4941" s="127"/>
      <c r="I4941" s="131" t="s">
        <v>6848</v>
      </c>
      <c r="J4941" s="127"/>
      <c r="K4941" s="127"/>
      <c r="L4941" s="127"/>
      <c r="M4941" s="127"/>
      <c r="N4941" s="133">
        <v>50</v>
      </c>
      <c r="O4941" s="133">
        <v>0</v>
      </c>
      <c r="P4941" s="127" t="s">
        <v>1369</v>
      </c>
    </row>
    <row r="4942" spans="1:16" ht="51">
      <c r="A4942" s="127">
        <v>340</v>
      </c>
      <c r="B4942" s="127"/>
      <c r="C4942" s="128" t="s">
        <v>815</v>
      </c>
      <c r="D4942" s="122">
        <v>42991</v>
      </c>
      <c r="E4942" s="123" t="s">
        <v>11067</v>
      </c>
      <c r="F4942" s="123" t="s">
        <v>15</v>
      </c>
      <c r="G4942" s="123">
        <v>542991</v>
      </c>
      <c r="H4942" s="127"/>
      <c r="I4942" s="131" t="s">
        <v>12910</v>
      </c>
      <c r="J4942" s="127"/>
      <c r="K4942" s="127"/>
      <c r="L4942" s="127"/>
      <c r="M4942" s="127"/>
      <c r="N4942" s="133">
        <v>50</v>
      </c>
      <c r="O4942" s="133">
        <v>0</v>
      </c>
      <c r="P4942" s="127" t="s">
        <v>1369</v>
      </c>
    </row>
    <row r="4943" spans="1:16" ht="51">
      <c r="A4943" s="127">
        <v>10</v>
      </c>
      <c r="B4943" s="127"/>
      <c r="C4943" s="128" t="s">
        <v>691</v>
      </c>
      <c r="D4943" s="122">
        <v>42991</v>
      </c>
      <c r="E4943" s="123" t="s">
        <v>11068</v>
      </c>
      <c r="F4943" s="123" t="s">
        <v>15</v>
      </c>
      <c r="G4943" s="123">
        <v>542999</v>
      </c>
      <c r="H4943" s="127"/>
      <c r="I4943" s="131" t="s">
        <v>12911</v>
      </c>
      <c r="J4943" s="127"/>
      <c r="K4943" s="127"/>
      <c r="L4943" s="127"/>
      <c r="M4943" s="127"/>
      <c r="N4943" s="133">
        <v>50</v>
      </c>
      <c r="O4943" s="133">
        <v>0</v>
      </c>
      <c r="P4943" s="127" t="s">
        <v>1369</v>
      </c>
    </row>
    <row r="4944" spans="1:16" ht="51">
      <c r="A4944" s="127">
        <v>10</v>
      </c>
      <c r="B4944" s="127"/>
      <c r="C4944" s="128" t="s">
        <v>691</v>
      </c>
      <c r="D4944" s="122">
        <v>42991</v>
      </c>
      <c r="E4944" s="123" t="s">
        <v>11069</v>
      </c>
      <c r="F4944" s="123" t="s">
        <v>15</v>
      </c>
      <c r="G4944" s="123">
        <v>543057</v>
      </c>
      <c r="H4944" s="127"/>
      <c r="I4944" s="131" t="s">
        <v>12912</v>
      </c>
      <c r="J4944" s="127"/>
      <c r="K4944" s="127"/>
      <c r="L4944" s="127"/>
      <c r="M4944" s="127"/>
      <c r="N4944" s="133">
        <v>50</v>
      </c>
      <c r="O4944" s="133">
        <v>0</v>
      </c>
      <c r="P4944" s="127" t="s">
        <v>1369</v>
      </c>
    </row>
    <row r="4945" spans="1:16" ht="51">
      <c r="A4945" s="127">
        <v>340</v>
      </c>
      <c r="B4945" s="127"/>
      <c r="C4945" s="128" t="s">
        <v>815</v>
      </c>
      <c r="D4945" s="122">
        <v>42991</v>
      </c>
      <c r="E4945" s="123" t="s">
        <v>11070</v>
      </c>
      <c r="F4945" s="123" t="s">
        <v>15</v>
      </c>
      <c r="G4945" s="123">
        <v>543059</v>
      </c>
      <c r="H4945" s="127"/>
      <c r="I4945" s="131" t="s">
        <v>9028</v>
      </c>
      <c r="J4945" s="127"/>
      <c r="K4945" s="127"/>
      <c r="L4945" s="127"/>
      <c r="M4945" s="127"/>
      <c r="N4945" s="133">
        <v>50</v>
      </c>
      <c r="O4945" s="133">
        <v>0</v>
      </c>
      <c r="P4945" s="127" t="s">
        <v>1369</v>
      </c>
    </row>
    <row r="4946" spans="1:16" ht="63.75">
      <c r="A4946" s="127">
        <v>10</v>
      </c>
      <c r="B4946" s="127"/>
      <c r="C4946" s="128" t="s">
        <v>691</v>
      </c>
      <c r="D4946" s="122">
        <v>42991</v>
      </c>
      <c r="E4946" s="123" t="s">
        <v>11071</v>
      </c>
      <c r="F4946" s="123" t="s">
        <v>15</v>
      </c>
      <c r="G4946" s="123">
        <v>543189</v>
      </c>
      <c r="H4946" s="127"/>
      <c r="I4946" s="131" t="s">
        <v>12913</v>
      </c>
      <c r="J4946" s="127"/>
      <c r="K4946" s="127"/>
      <c r="L4946" s="127"/>
      <c r="M4946" s="127"/>
      <c r="N4946" s="133">
        <v>50</v>
      </c>
      <c r="O4946" s="133">
        <v>0</v>
      </c>
      <c r="P4946" s="127" t="s">
        <v>1369</v>
      </c>
    </row>
    <row r="4947" spans="1:16" ht="76.5">
      <c r="A4947" s="127">
        <v>25</v>
      </c>
      <c r="B4947" s="127"/>
      <c r="C4947" s="128" t="s">
        <v>695</v>
      </c>
      <c r="D4947" s="122">
        <v>42991</v>
      </c>
      <c r="E4947" s="123" t="s">
        <v>11072</v>
      </c>
      <c r="F4947" s="123" t="s">
        <v>15</v>
      </c>
      <c r="G4947" s="123">
        <v>3085</v>
      </c>
      <c r="H4947" s="127"/>
      <c r="I4947" s="131" t="s">
        <v>12914</v>
      </c>
      <c r="J4947" s="127"/>
      <c r="K4947" s="127"/>
      <c r="L4947" s="127"/>
      <c r="M4947" s="127"/>
      <c r="N4947" s="133">
        <v>50</v>
      </c>
      <c r="O4947" s="133">
        <v>0</v>
      </c>
      <c r="P4947" s="127" t="s">
        <v>1369</v>
      </c>
    </row>
    <row r="4948" spans="1:16" ht="63.75">
      <c r="A4948" s="127">
        <v>10</v>
      </c>
      <c r="B4948" s="127"/>
      <c r="C4948" s="128" t="s">
        <v>691</v>
      </c>
      <c r="D4948" s="122">
        <v>42991</v>
      </c>
      <c r="E4948" s="123" t="s">
        <v>11073</v>
      </c>
      <c r="F4948" s="123" t="s">
        <v>15</v>
      </c>
      <c r="G4948" s="123">
        <v>543529</v>
      </c>
      <c r="H4948" s="127"/>
      <c r="I4948" s="131" t="s">
        <v>12915</v>
      </c>
      <c r="J4948" s="127"/>
      <c r="K4948" s="127"/>
      <c r="L4948" s="127"/>
      <c r="M4948" s="127"/>
      <c r="N4948" s="133">
        <v>50</v>
      </c>
      <c r="O4948" s="133">
        <v>0</v>
      </c>
      <c r="P4948" s="127" t="s">
        <v>1369</v>
      </c>
    </row>
    <row r="4949" spans="1:16" ht="89.25">
      <c r="A4949" s="127">
        <v>10</v>
      </c>
      <c r="B4949" s="127"/>
      <c r="C4949" s="128" t="s">
        <v>691</v>
      </c>
      <c r="D4949" s="122">
        <v>42991</v>
      </c>
      <c r="E4949" s="123" t="s">
        <v>11074</v>
      </c>
      <c r="F4949" s="123" t="s">
        <v>15</v>
      </c>
      <c r="G4949" s="123">
        <v>3092</v>
      </c>
      <c r="H4949" s="127"/>
      <c r="I4949" s="131" t="s">
        <v>12916</v>
      </c>
      <c r="J4949" s="127"/>
      <c r="K4949" s="127"/>
      <c r="L4949" s="127"/>
      <c r="M4949" s="127"/>
      <c r="N4949" s="133">
        <v>540.08000000000004</v>
      </c>
      <c r="O4949" s="133">
        <v>0</v>
      </c>
      <c r="P4949" s="127" t="s">
        <v>1369</v>
      </c>
    </row>
    <row r="4950" spans="1:16" ht="89.25">
      <c r="A4950" s="127">
        <v>594</v>
      </c>
      <c r="B4950" s="127"/>
      <c r="C4950" s="128" t="s">
        <v>113</v>
      </c>
      <c r="D4950" s="122">
        <v>42991</v>
      </c>
      <c r="E4950" s="123" t="s">
        <v>11075</v>
      </c>
      <c r="F4950" s="123" t="s">
        <v>15</v>
      </c>
      <c r="G4950" s="123">
        <v>3089</v>
      </c>
      <c r="H4950" s="127"/>
      <c r="I4950" s="131" t="s">
        <v>12917</v>
      </c>
      <c r="J4950" s="127"/>
      <c r="K4950" s="127"/>
      <c r="L4950" s="127"/>
      <c r="M4950" s="127"/>
      <c r="N4950" s="133">
        <v>278.85000000000002</v>
      </c>
      <c r="O4950" s="133">
        <v>0</v>
      </c>
      <c r="P4950" s="127" t="s">
        <v>1369</v>
      </c>
    </row>
    <row r="4951" spans="1:16" ht="76.5">
      <c r="A4951" s="127">
        <v>25</v>
      </c>
      <c r="B4951" s="127"/>
      <c r="C4951" s="128" t="s">
        <v>695</v>
      </c>
      <c r="D4951" s="122">
        <v>42991</v>
      </c>
      <c r="E4951" s="123" t="s">
        <v>11076</v>
      </c>
      <c r="F4951" s="123" t="s">
        <v>15</v>
      </c>
      <c r="G4951" s="123">
        <v>3091</v>
      </c>
      <c r="H4951" s="127"/>
      <c r="I4951" s="131" t="s">
        <v>12918</v>
      </c>
      <c r="J4951" s="127"/>
      <c r="K4951" s="127"/>
      <c r="L4951" s="127"/>
      <c r="M4951" s="127"/>
      <c r="N4951" s="133">
        <v>383.46</v>
      </c>
      <c r="O4951" s="133">
        <v>0</v>
      </c>
      <c r="P4951" s="127" t="s">
        <v>1369</v>
      </c>
    </row>
    <row r="4952" spans="1:16" ht="51">
      <c r="A4952" s="127">
        <v>291</v>
      </c>
      <c r="B4952" s="127"/>
      <c r="C4952" s="128" t="s">
        <v>795</v>
      </c>
      <c r="D4952" s="122">
        <v>42991</v>
      </c>
      <c r="E4952" s="123" t="s">
        <v>11077</v>
      </c>
      <c r="F4952" s="123" t="s">
        <v>11</v>
      </c>
      <c r="G4952" s="123">
        <v>543753</v>
      </c>
      <c r="H4952" s="127"/>
      <c r="I4952" s="131" t="s">
        <v>12919</v>
      </c>
      <c r="J4952" s="127"/>
      <c r="K4952" s="127"/>
      <c r="L4952" s="127"/>
      <c r="M4952" s="127"/>
      <c r="N4952" s="133">
        <v>50</v>
      </c>
      <c r="O4952" s="133">
        <v>0</v>
      </c>
      <c r="P4952" s="127" t="s">
        <v>1369</v>
      </c>
    </row>
    <row r="4953" spans="1:16" ht="51">
      <c r="A4953" s="127">
        <v>513</v>
      </c>
      <c r="B4953" s="127"/>
      <c r="C4953" s="128" t="s">
        <v>201</v>
      </c>
      <c r="D4953" s="122">
        <v>42991</v>
      </c>
      <c r="E4953" s="123" t="s">
        <v>11078</v>
      </c>
      <c r="F4953" s="123" t="s">
        <v>15</v>
      </c>
      <c r="G4953" s="123">
        <v>543885</v>
      </c>
      <c r="H4953" s="127"/>
      <c r="I4953" s="131" t="s">
        <v>12920</v>
      </c>
      <c r="J4953" s="127"/>
      <c r="K4953" s="127"/>
      <c r="L4953" s="127"/>
      <c r="M4953" s="127"/>
      <c r="N4953" s="133">
        <v>50</v>
      </c>
      <c r="O4953" s="133">
        <v>0</v>
      </c>
      <c r="P4953" s="127" t="s">
        <v>1369</v>
      </c>
    </row>
    <row r="4954" spans="1:16" ht="63.75">
      <c r="A4954" s="127">
        <v>25</v>
      </c>
      <c r="B4954" s="127"/>
      <c r="C4954" s="128" t="s">
        <v>695</v>
      </c>
      <c r="D4954" s="122">
        <v>42991</v>
      </c>
      <c r="E4954" s="123" t="s">
        <v>11079</v>
      </c>
      <c r="F4954" s="123" t="s">
        <v>1413</v>
      </c>
      <c r="G4954" s="123">
        <v>14779378</v>
      </c>
      <c r="H4954" s="127"/>
      <c r="I4954" s="131" t="s">
        <v>12921</v>
      </c>
      <c r="J4954" s="127"/>
      <c r="K4954" s="127"/>
      <c r="L4954" s="127"/>
      <c r="M4954" s="127"/>
      <c r="N4954" s="133">
        <v>144937.59</v>
      </c>
      <c r="O4954" s="133">
        <v>0</v>
      </c>
      <c r="P4954" s="127" t="s">
        <v>1369</v>
      </c>
    </row>
    <row r="4955" spans="1:16" ht="63.75">
      <c r="A4955" s="127">
        <v>25</v>
      </c>
      <c r="B4955" s="127"/>
      <c r="C4955" s="128" t="s">
        <v>695</v>
      </c>
      <c r="D4955" s="122">
        <v>42991</v>
      </c>
      <c r="E4955" s="123" t="s">
        <v>11080</v>
      </c>
      <c r="F4955" s="123" t="s">
        <v>1413</v>
      </c>
      <c r="G4955" s="123">
        <v>14779376</v>
      </c>
      <c r="H4955" s="127"/>
      <c r="I4955" s="131" t="s">
        <v>12922</v>
      </c>
      <c r="J4955" s="127"/>
      <c r="K4955" s="127"/>
      <c r="L4955" s="127"/>
      <c r="M4955" s="127"/>
      <c r="N4955" s="133">
        <v>6094.45</v>
      </c>
      <c r="O4955" s="133">
        <v>0</v>
      </c>
      <c r="P4955" s="127" t="s">
        <v>1369</v>
      </c>
    </row>
    <row r="4956" spans="1:16" ht="63.75">
      <c r="A4956" s="127">
        <v>25</v>
      </c>
      <c r="B4956" s="127"/>
      <c r="C4956" s="128" t="s">
        <v>695</v>
      </c>
      <c r="D4956" s="122">
        <v>42991</v>
      </c>
      <c r="E4956" s="123" t="s">
        <v>11081</v>
      </c>
      <c r="F4956" s="123" t="s">
        <v>1413</v>
      </c>
      <c r="G4956" s="123">
        <v>14791737</v>
      </c>
      <c r="H4956" s="127"/>
      <c r="I4956" s="131" t="s">
        <v>12923</v>
      </c>
      <c r="J4956" s="127"/>
      <c r="K4956" s="127"/>
      <c r="L4956" s="127"/>
      <c r="M4956" s="127"/>
      <c r="N4956" s="133">
        <v>45848.83</v>
      </c>
      <c r="O4956" s="133">
        <v>0</v>
      </c>
      <c r="P4956" s="127" t="s">
        <v>1369</v>
      </c>
    </row>
    <row r="4957" spans="1:16" ht="63.75">
      <c r="A4957" s="127">
        <v>25</v>
      </c>
      <c r="B4957" s="127"/>
      <c r="C4957" s="128" t="s">
        <v>695</v>
      </c>
      <c r="D4957" s="122">
        <v>42991</v>
      </c>
      <c r="E4957" s="123" t="s">
        <v>11082</v>
      </c>
      <c r="F4957" s="123" t="s">
        <v>1413</v>
      </c>
      <c r="G4957" s="123">
        <v>14811624</v>
      </c>
      <c r="H4957" s="127"/>
      <c r="I4957" s="131" t="s">
        <v>12924</v>
      </c>
      <c r="J4957" s="127"/>
      <c r="K4957" s="127"/>
      <c r="L4957" s="127"/>
      <c r="M4957" s="127"/>
      <c r="N4957" s="133">
        <v>486153.26</v>
      </c>
      <c r="O4957" s="133">
        <v>0</v>
      </c>
      <c r="P4957" s="127" t="s">
        <v>1369</v>
      </c>
    </row>
    <row r="4958" spans="1:16" ht="76.5">
      <c r="A4958" s="127" t="s">
        <v>621</v>
      </c>
      <c r="B4958" s="127"/>
      <c r="C4958" s="128" t="s">
        <v>715</v>
      </c>
      <c r="D4958" s="122">
        <v>42992</v>
      </c>
      <c r="E4958" s="123" t="s">
        <v>11083</v>
      </c>
      <c r="F4958" s="123" t="s">
        <v>6</v>
      </c>
      <c r="G4958" s="123">
        <v>884842</v>
      </c>
      <c r="H4958" s="127"/>
      <c r="I4958" s="131" t="s">
        <v>12925</v>
      </c>
      <c r="J4958" s="127"/>
      <c r="K4958" s="127"/>
      <c r="L4958" s="127"/>
      <c r="M4958" s="127"/>
      <c r="N4958" s="133">
        <v>0</v>
      </c>
      <c r="O4958" s="133">
        <v>203000</v>
      </c>
      <c r="P4958" s="127" t="s">
        <v>1369</v>
      </c>
    </row>
    <row r="4959" spans="1:16" ht="51">
      <c r="A4959" s="127">
        <v>46</v>
      </c>
      <c r="B4959" s="127"/>
      <c r="C4959" s="128" t="s">
        <v>699</v>
      </c>
      <c r="D4959" s="122">
        <v>42992</v>
      </c>
      <c r="E4959" s="123" t="s">
        <v>11084</v>
      </c>
      <c r="F4959" s="123" t="s">
        <v>6</v>
      </c>
      <c r="G4959" s="123">
        <v>898106</v>
      </c>
      <c r="H4959" s="127"/>
      <c r="I4959" s="131" t="s">
        <v>12926</v>
      </c>
      <c r="J4959" s="127"/>
      <c r="K4959" s="127"/>
      <c r="L4959" s="127"/>
      <c r="M4959" s="127"/>
      <c r="N4959" s="133">
        <v>0</v>
      </c>
      <c r="O4959" s="133">
        <v>1304922</v>
      </c>
      <c r="P4959" s="127" t="s">
        <v>1369</v>
      </c>
    </row>
    <row r="4960" spans="1:16" ht="51">
      <c r="A4960" s="127">
        <v>117</v>
      </c>
      <c r="B4960" s="127"/>
      <c r="C4960" s="128" t="s">
        <v>723</v>
      </c>
      <c r="D4960" s="122">
        <v>42992</v>
      </c>
      <c r="E4960" s="123" t="s">
        <v>11085</v>
      </c>
      <c r="F4960" s="123" t="s">
        <v>11</v>
      </c>
      <c r="G4960" s="123">
        <v>898095</v>
      </c>
      <c r="H4960" s="127"/>
      <c r="I4960" s="131" t="s">
        <v>12927</v>
      </c>
      <c r="J4960" s="127"/>
      <c r="K4960" s="127"/>
      <c r="L4960" s="127"/>
      <c r="M4960" s="127"/>
      <c r="N4960" s="133">
        <v>50</v>
      </c>
      <c r="O4960" s="133">
        <v>0</v>
      </c>
      <c r="P4960" s="127" t="s">
        <v>1369</v>
      </c>
    </row>
    <row r="4961" spans="1:16" ht="51">
      <c r="A4961" s="127">
        <v>513</v>
      </c>
      <c r="B4961" s="127"/>
      <c r="C4961" s="128" t="s">
        <v>201</v>
      </c>
      <c r="D4961" s="122">
        <v>42992</v>
      </c>
      <c r="E4961" s="123" t="s">
        <v>11086</v>
      </c>
      <c r="F4961" s="123" t="s">
        <v>15</v>
      </c>
      <c r="G4961" s="123">
        <v>544235</v>
      </c>
      <c r="H4961" s="127"/>
      <c r="I4961" s="131" t="s">
        <v>12928</v>
      </c>
      <c r="J4961" s="127"/>
      <c r="K4961" s="127"/>
      <c r="L4961" s="127"/>
      <c r="M4961" s="127"/>
      <c r="N4961" s="133">
        <v>50</v>
      </c>
      <c r="O4961" s="133">
        <v>0</v>
      </c>
      <c r="P4961" s="127" t="s">
        <v>1369</v>
      </c>
    </row>
    <row r="4962" spans="1:16" ht="51">
      <c r="A4962" s="127">
        <v>10</v>
      </c>
      <c r="B4962" s="127"/>
      <c r="C4962" s="128" t="s">
        <v>691</v>
      </c>
      <c r="D4962" s="122">
        <v>42992</v>
      </c>
      <c r="E4962" s="123" t="s">
        <v>11087</v>
      </c>
      <c r="F4962" s="123" t="s">
        <v>15</v>
      </c>
      <c r="G4962" s="123">
        <v>544360</v>
      </c>
      <c r="H4962" s="127"/>
      <c r="I4962" s="131" t="s">
        <v>12929</v>
      </c>
      <c r="J4962" s="127"/>
      <c r="K4962" s="127"/>
      <c r="L4962" s="127"/>
      <c r="M4962" s="127"/>
      <c r="N4962" s="133">
        <v>50</v>
      </c>
      <c r="O4962" s="133">
        <v>0</v>
      </c>
      <c r="P4962" s="127" t="s">
        <v>1369</v>
      </c>
    </row>
    <row r="4963" spans="1:16" ht="89.25">
      <c r="A4963" s="127">
        <v>132</v>
      </c>
      <c r="B4963" s="127"/>
      <c r="C4963" s="128" t="s">
        <v>729</v>
      </c>
      <c r="D4963" s="122">
        <v>42992</v>
      </c>
      <c r="E4963" s="123" t="s">
        <v>11088</v>
      </c>
      <c r="F4963" s="123" t="s">
        <v>15</v>
      </c>
      <c r="G4963" s="123">
        <v>3093</v>
      </c>
      <c r="H4963" s="127"/>
      <c r="I4963" s="131" t="s">
        <v>12930</v>
      </c>
      <c r="J4963" s="127"/>
      <c r="K4963" s="127"/>
      <c r="L4963" s="127"/>
      <c r="M4963" s="127"/>
      <c r="N4963" s="133">
        <v>314.58999999999997</v>
      </c>
      <c r="O4963" s="133">
        <v>0</v>
      </c>
      <c r="P4963" s="127" t="s">
        <v>1369</v>
      </c>
    </row>
    <row r="4964" spans="1:16" ht="76.5">
      <c r="A4964" s="127">
        <v>25</v>
      </c>
      <c r="B4964" s="127"/>
      <c r="C4964" s="128" t="s">
        <v>695</v>
      </c>
      <c r="D4964" s="122">
        <v>42992</v>
      </c>
      <c r="E4964" s="123" t="s">
        <v>11089</v>
      </c>
      <c r="F4964" s="123" t="s">
        <v>15</v>
      </c>
      <c r="G4964" s="123">
        <v>3094</v>
      </c>
      <c r="H4964" s="127"/>
      <c r="I4964" s="131" t="s">
        <v>12931</v>
      </c>
      <c r="J4964" s="127"/>
      <c r="K4964" s="127"/>
      <c r="L4964" s="127"/>
      <c r="M4964" s="127"/>
      <c r="N4964" s="133">
        <v>285.77999999999997</v>
      </c>
      <c r="O4964" s="133">
        <v>0</v>
      </c>
      <c r="P4964" s="127" t="s">
        <v>1369</v>
      </c>
    </row>
    <row r="4965" spans="1:16" ht="51">
      <c r="A4965" s="127">
        <v>513</v>
      </c>
      <c r="B4965" s="127"/>
      <c r="C4965" s="128" t="s">
        <v>201</v>
      </c>
      <c r="D4965" s="122">
        <v>42992</v>
      </c>
      <c r="E4965" s="123" t="s">
        <v>11090</v>
      </c>
      <c r="F4965" s="123" t="s">
        <v>15</v>
      </c>
      <c r="G4965" s="123">
        <v>544816</v>
      </c>
      <c r="H4965" s="127"/>
      <c r="I4965" s="131" t="s">
        <v>4137</v>
      </c>
      <c r="J4965" s="127"/>
      <c r="K4965" s="127"/>
      <c r="L4965" s="127"/>
      <c r="M4965" s="127"/>
      <c r="N4965" s="133">
        <v>50</v>
      </c>
      <c r="O4965" s="133">
        <v>0</v>
      </c>
      <c r="P4965" s="127" t="s">
        <v>1369</v>
      </c>
    </row>
    <row r="4966" spans="1:16" ht="51">
      <c r="A4966" s="127">
        <v>513</v>
      </c>
      <c r="B4966" s="127"/>
      <c r="C4966" s="128" t="s">
        <v>201</v>
      </c>
      <c r="D4966" s="122">
        <v>42992</v>
      </c>
      <c r="E4966" s="123" t="s">
        <v>11091</v>
      </c>
      <c r="F4966" s="123" t="s">
        <v>15</v>
      </c>
      <c r="G4966" s="123">
        <v>544958</v>
      </c>
      <c r="H4966" s="127"/>
      <c r="I4966" s="131" t="s">
        <v>12932</v>
      </c>
      <c r="J4966" s="127"/>
      <c r="K4966" s="127"/>
      <c r="L4966" s="127"/>
      <c r="M4966" s="127"/>
      <c r="N4966" s="133">
        <v>50</v>
      </c>
      <c r="O4966" s="133">
        <v>0</v>
      </c>
      <c r="P4966" s="127" t="s">
        <v>1369</v>
      </c>
    </row>
    <row r="4967" spans="1:16" ht="63.75">
      <c r="A4967" s="127">
        <v>25</v>
      </c>
      <c r="B4967" s="127"/>
      <c r="C4967" s="128" t="s">
        <v>695</v>
      </c>
      <c r="D4967" s="122">
        <v>42992</v>
      </c>
      <c r="E4967" s="123" t="s">
        <v>11092</v>
      </c>
      <c r="F4967" s="123" t="s">
        <v>1413</v>
      </c>
      <c r="G4967" s="123">
        <v>14795667</v>
      </c>
      <c r="H4967" s="127"/>
      <c r="I4967" s="131" t="s">
        <v>12933</v>
      </c>
      <c r="J4967" s="127"/>
      <c r="K4967" s="127"/>
      <c r="L4967" s="127"/>
      <c r="M4967" s="127"/>
      <c r="N4967" s="133">
        <v>67449.179999999993</v>
      </c>
      <c r="O4967" s="133">
        <v>0</v>
      </c>
      <c r="P4967" s="127" t="s">
        <v>1369</v>
      </c>
    </row>
    <row r="4968" spans="1:16" ht="63.75">
      <c r="A4968" s="127">
        <v>25</v>
      </c>
      <c r="B4968" s="127"/>
      <c r="C4968" s="128" t="s">
        <v>695</v>
      </c>
      <c r="D4968" s="122">
        <v>42992</v>
      </c>
      <c r="E4968" s="123" t="s">
        <v>11093</v>
      </c>
      <c r="F4968" s="123" t="s">
        <v>1413</v>
      </c>
      <c r="G4968" s="123">
        <v>14827827</v>
      </c>
      <c r="H4968" s="127"/>
      <c r="I4968" s="131" t="s">
        <v>12934</v>
      </c>
      <c r="J4968" s="127"/>
      <c r="K4968" s="127"/>
      <c r="L4968" s="127"/>
      <c r="M4968" s="127"/>
      <c r="N4968" s="133">
        <v>92911.95</v>
      </c>
      <c r="O4968" s="133">
        <v>0</v>
      </c>
      <c r="P4968" s="127" t="s">
        <v>1369</v>
      </c>
    </row>
    <row r="4969" spans="1:16" ht="63.75">
      <c r="A4969" s="127">
        <v>25</v>
      </c>
      <c r="B4969" s="127"/>
      <c r="C4969" s="128" t="s">
        <v>695</v>
      </c>
      <c r="D4969" s="122">
        <v>42992</v>
      </c>
      <c r="E4969" s="123" t="s">
        <v>11094</v>
      </c>
      <c r="F4969" s="123" t="s">
        <v>1413</v>
      </c>
      <c r="G4969" s="123">
        <v>14827828</v>
      </c>
      <c r="H4969" s="127"/>
      <c r="I4969" s="131" t="s">
        <v>12935</v>
      </c>
      <c r="J4969" s="127"/>
      <c r="K4969" s="127"/>
      <c r="L4969" s="127"/>
      <c r="M4969" s="127"/>
      <c r="N4969" s="133">
        <v>94697.51</v>
      </c>
      <c r="O4969" s="133">
        <v>0</v>
      </c>
      <c r="P4969" s="127" t="s">
        <v>1369</v>
      </c>
    </row>
    <row r="4970" spans="1:16" ht="63.75">
      <c r="A4970" s="127">
        <v>25</v>
      </c>
      <c r="B4970" s="127"/>
      <c r="C4970" s="128" t="s">
        <v>695</v>
      </c>
      <c r="D4970" s="122">
        <v>42992</v>
      </c>
      <c r="E4970" s="123" t="s">
        <v>11095</v>
      </c>
      <c r="F4970" s="123" t="s">
        <v>1413</v>
      </c>
      <c r="G4970" s="123">
        <v>14827829</v>
      </c>
      <c r="H4970" s="127"/>
      <c r="I4970" s="131" t="s">
        <v>12936</v>
      </c>
      <c r="J4970" s="127"/>
      <c r="K4970" s="127"/>
      <c r="L4970" s="127"/>
      <c r="M4970" s="127"/>
      <c r="N4970" s="133">
        <v>94697.51</v>
      </c>
      <c r="O4970" s="133">
        <v>0</v>
      </c>
      <c r="P4970" s="127" t="s">
        <v>1369</v>
      </c>
    </row>
    <row r="4971" spans="1:16" ht="63.75">
      <c r="A4971" s="127">
        <v>25</v>
      </c>
      <c r="B4971" s="127"/>
      <c r="C4971" s="128" t="s">
        <v>695</v>
      </c>
      <c r="D4971" s="122">
        <v>42992</v>
      </c>
      <c r="E4971" s="123" t="s">
        <v>11096</v>
      </c>
      <c r="F4971" s="123" t="s">
        <v>1413</v>
      </c>
      <c r="G4971" s="123">
        <v>14827830</v>
      </c>
      <c r="H4971" s="127"/>
      <c r="I4971" s="131" t="s">
        <v>12937</v>
      </c>
      <c r="J4971" s="127"/>
      <c r="K4971" s="127"/>
      <c r="L4971" s="127"/>
      <c r="M4971" s="127"/>
      <c r="N4971" s="133">
        <v>88771.04</v>
      </c>
      <c r="O4971" s="133">
        <v>0</v>
      </c>
      <c r="P4971" s="127" t="s">
        <v>1369</v>
      </c>
    </row>
    <row r="4972" spans="1:16" ht="63.75">
      <c r="A4972" s="127">
        <v>25</v>
      </c>
      <c r="B4972" s="127"/>
      <c r="C4972" s="128" t="s">
        <v>695</v>
      </c>
      <c r="D4972" s="122">
        <v>42992</v>
      </c>
      <c r="E4972" s="123" t="s">
        <v>11097</v>
      </c>
      <c r="F4972" s="123" t="s">
        <v>1413</v>
      </c>
      <c r="G4972" s="123">
        <v>14827831</v>
      </c>
      <c r="H4972" s="127"/>
      <c r="I4972" s="131" t="s">
        <v>12938</v>
      </c>
      <c r="J4972" s="127"/>
      <c r="K4972" s="127"/>
      <c r="L4972" s="127"/>
      <c r="M4972" s="127"/>
      <c r="N4972" s="133">
        <v>134637.04999999999</v>
      </c>
      <c r="O4972" s="133">
        <v>0</v>
      </c>
      <c r="P4972" s="127" t="s">
        <v>1369</v>
      </c>
    </row>
    <row r="4973" spans="1:16" ht="63.75">
      <c r="A4973" s="127">
        <v>25</v>
      </c>
      <c r="B4973" s="127"/>
      <c r="C4973" s="128" t="s">
        <v>695</v>
      </c>
      <c r="D4973" s="122">
        <v>42992</v>
      </c>
      <c r="E4973" s="123" t="s">
        <v>11098</v>
      </c>
      <c r="F4973" s="123" t="s">
        <v>1413</v>
      </c>
      <c r="G4973" s="123">
        <v>14827832</v>
      </c>
      <c r="H4973" s="127"/>
      <c r="I4973" s="131" t="s">
        <v>12939</v>
      </c>
      <c r="J4973" s="127"/>
      <c r="K4973" s="127"/>
      <c r="L4973" s="127"/>
      <c r="M4973" s="127"/>
      <c r="N4973" s="133">
        <v>94193.43</v>
      </c>
      <c r="O4973" s="133">
        <v>0</v>
      </c>
      <c r="P4973" s="127" t="s">
        <v>1369</v>
      </c>
    </row>
    <row r="4974" spans="1:16" ht="63.75">
      <c r="A4974" s="127">
        <v>25</v>
      </c>
      <c r="B4974" s="127"/>
      <c r="C4974" s="128" t="s">
        <v>695</v>
      </c>
      <c r="D4974" s="122">
        <v>42992</v>
      </c>
      <c r="E4974" s="123" t="s">
        <v>11099</v>
      </c>
      <c r="F4974" s="123" t="s">
        <v>1413</v>
      </c>
      <c r="G4974" s="123">
        <v>14827833</v>
      </c>
      <c r="H4974" s="127"/>
      <c r="I4974" s="131" t="s">
        <v>12940</v>
      </c>
      <c r="J4974" s="127"/>
      <c r="K4974" s="127"/>
      <c r="L4974" s="127"/>
      <c r="M4974" s="127"/>
      <c r="N4974" s="133">
        <v>597793.1</v>
      </c>
      <c r="O4974" s="133">
        <v>0</v>
      </c>
      <c r="P4974" s="127" t="s">
        <v>1369</v>
      </c>
    </row>
    <row r="4975" spans="1:16" ht="63.75">
      <c r="A4975" s="127">
        <v>25</v>
      </c>
      <c r="B4975" s="127"/>
      <c r="C4975" s="128" t="s">
        <v>695</v>
      </c>
      <c r="D4975" s="122">
        <v>42992</v>
      </c>
      <c r="E4975" s="123" t="s">
        <v>11100</v>
      </c>
      <c r="F4975" s="123" t="s">
        <v>1413</v>
      </c>
      <c r="G4975" s="123">
        <v>14827834</v>
      </c>
      <c r="H4975" s="127"/>
      <c r="I4975" s="131" t="s">
        <v>12941</v>
      </c>
      <c r="J4975" s="127"/>
      <c r="K4975" s="127"/>
      <c r="L4975" s="127"/>
      <c r="M4975" s="127"/>
      <c r="N4975" s="133">
        <v>172146.86</v>
      </c>
      <c r="O4975" s="133">
        <v>0</v>
      </c>
      <c r="P4975" s="127" t="s">
        <v>1369</v>
      </c>
    </row>
    <row r="4976" spans="1:16" ht="63.75">
      <c r="A4976" s="127">
        <v>25</v>
      </c>
      <c r="B4976" s="127"/>
      <c r="C4976" s="128" t="s">
        <v>695</v>
      </c>
      <c r="D4976" s="122">
        <v>42992</v>
      </c>
      <c r="E4976" s="123" t="s">
        <v>11101</v>
      </c>
      <c r="F4976" s="123" t="s">
        <v>1413</v>
      </c>
      <c r="G4976" s="123">
        <v>14827835</v>
      </c>
      <c r="H4976" s="127"/>
      <c r="I4976" s="131" t="s">
        <v>12942</v>
      </c>
      <c r="J4976" s="127"/>
      <c r="K4976" s="127"/>
      <c r="L4976" s="127"/>
      <c r="M4976" s="127"/>
      <c r="N4976" s="133">
        <v>127856.16</v>
      </c>
      <c r="O4976" s="133">
        <v>0</v>
      </c>
      <c r="P4976" s="127" t="s">
        <v>1369</v>
      </c>
    </row>
    <row r="4977" spans="1:16" ht="63.75">
      <c r="A4977" s="127">
        <v>25</v>
      </c>
      <c r="B4977" s="127"/>
      <c r="C4977" s="128" t="s">
        <v>695</v>
      </c>
      <c r="D4977" s="122">
        <v>42992</v>
      </c>
      <c r="E4977" s="123" t="s">
        <v>11102</v>
      </c>
      <c r="F4977" s="123" t="s">
        <v>1413</v>
      </c>
      <c r="G4977" s="123">
        <v>14827836</v>
      </c>
      <c r="H4977" s="127"/>
      <c r="I4977" s="131" t="s">
        <v>12943</v>
      </c>
      <c r="J4977" s="127"/>
      <c r="K4977" s="127"/>
      <c r="L4977" s="127"/>
      <c r="M4977" s="127"/>
      <c r="N4977" s="133">
        <v>172146.86</v>
      </c>
      <c r="O4977" s="133">
        <v>0</v>
      </c>
      <c r="P4977" s="127" t="s">
        <v>1369</v>
      </c>
    </row>
    <row r="4978" spans="1:16" ht="63.75">
      <c r="A4978" s="127">
        <v>25</v>
      </c>
      <c r="B4978" s="127"/>
      <c r="C4978" s="128" t="s">
        <v>695</v>
      </c>
      <c r="D4978" s="122">
        <v>42992</v>
      </c>
      <c r="E4978" s="123" t="s">
        <v>11103</v>
      </c>
      <c r="F4978" s="123" t="s">
        <v>1413</v>
      </c>
      <c r="G4978" s="123">
        <v>14827837</v>
      </c>
      <c r="H4978" s="127"/>
      <c r="I4978" s="131" t="s">
        <v>12944</v>
      </c>
      <c r="J4978" s="127"/>
      <c r="K4978" s="127"/>
      <c r="L4978" s="127"/>
      <c r="M4978" s="127"/>
      <c r="N4978" s="133">
        <v>127850.12</v>
      </c>
      <c r="O4978" s="133">
        <v>0</v>
      </c>
      <c r="P4978" s="127" t="s">
        <v>1369</v>
      </c>
    </row>
    <row r="4979" spans="1:16" ht="63.75">
      <c r="A4979" s="127">
        <v>25</v>
      </c>
      <c r="B4979" s="127"/>
      <c r="C4979" s="128" t="s">
        <v>695</v>
      </c>
      <c r="D4979" s="122">
        <v>42992</v>
      </c>
      <c r="E4979" s="123" t="s">
        <v>11104</v>
      </c>
      <c r="F4979" s="123" t="s">
        <v>1413</v>
      </c>
      <c r="G4979" s="123">
        <v>14827838</v>
      </c>
      <c r="H4979" s="127"/>
      <c r="I4979" s="131" t="s">
        <v>12945</v>
      </c>
      <c r="J4979" s="127"/>
      <c r="K4979" s="127"/>
      <c r="L4979" s="127"/>
      <c r="M4979" s="127"/>
      <c r="N4979" s="133">
        <v>400577.5</v>
      </c>
      <c r="O4979" s="133">
        <v>0</v>
      </c>
      <c r="P4979" s="127" t="s">
        <v>1369</v>
      </c>
    </row>
    <row r="4980" spans="1:16" ht="63.75">
      <c r="A4980" s="127">
        <v>25</v>
      </c>
      <c r="B4980" s="127"/>
      <c r="C4980" s="128" t="s">
        <v>695</v>
      </c>
      <c r="D4980" s="122">
        <v>42992</v>
      </c>
      <c r="E4980" s="123" t="s">
        <v>11105</v>
      </c>
      <c r="F4980" s="123" t="s">
        <v>1413</v>
      </c>
      <c r="G4980" s="123">
        <v>14827839</v>
      </c>
      <c r="H4980" s="127"/>
      <c r="I4980" s="131" t="s">
        <v>12946</v>
      </c>
      <c r="J4980" s="127"/>
      <c r="K4980" s="127"/>
      <c r="L4980" s="127"/>
      <c r="M4980" s="127"/>
      <c r="N4980" s="133">
        <v>89792.93</v>
      </c>
      <c r="O4980" s="133">
        <v>0</v>
      </c>
      <c r="P4980" s="127" t="s">
        <v>1369</v>
      </c>
    </row>
    <row r="4981" spans="1:16" ht="63.75">
      <c r="A4981" s="127">
        <v>25</v>
      </c>
      <c r="B4981" s="127"/>
      <c r="C4981" s="128" t="s">
        <v>695</v>
      </c>
      <c r="D4981" s="122">
        <v>42992</v>
      </c>
      <c r="E4981" s="123" t="s">
        <v>11106</v>
      </c>
      <c r="F4981" s="123" t="s">
        <v>1413</v>
      </c>
      <c r="G4981" s="123">
        <v>14827840</v>
      </c>
      <c r="H4981" s="127"/>
      <c r="I4981" s="131" t="s">
        <v>12947</v>
      </c>
      <c r="J4981" s="127"/>
      <c r="K4981" s="127"/>
      <c r="L4981" s="127"/>
      <c r="M4981" s="127"/>
      <c r="N4981" s="133">
        <v>99861.27</v>
      </c>
      <c r="O4981" s="133">
        <v>0</v>
      </c>
      <c r="P4981" s="127" t="s">
        <v>1369</v>
      </c>
    </row>
    <row r="4982" spans="1:16" ht="63.75">
      <c r="A4982" s="127">
        <v>25</v>
      </c>
      <c r="B4982" s="127"/>
      <c r="C4982" s="128" t="s">
        <v>695</v>
      </c>
      <c r="D4982" s="122">
        <v>42992</v>
      </c>
      <c r="E4982" s="123" t="s">
        <v>11107</v>
      </c>
      <c r="F4982" s="123" t="s">
        <v>1413</v>
      </c>
      <c r="G4982" s="123">
        <v>14827841</v>
      </c>
      <c r="H4982" s="127"/>
      <c r="I4982" s="131" t="s">
        <v>12948</v>
      </c>
      <c r="J4982" s="127"/>
      <c r="K4982" s="127"/>
      <c r="L4982" s="127"/>
      <c r="M4982" s="127"/>
      <c r="N4982" s="133">
        <v>90932.33</v>
      </c>
      <c r="O4982" s="133">
        <v>0</v>
      </c>
      <c r="P4982" s="127" t="s">
        <v>1369</v>
      </c>
    </row>
    <row r="4983" spans="1:16" ht="63.75">
      <c r="A4983" s="127">
        <v>25</v>
      </c>
      <c r="B4983" s="127"/>
      <c r="C4983" s="128" t="s">
        <v>695</v>
      </c>
      <c r="D4983" s="122">
        <v>42992</v>
      </c>
      <c r="E4983" s="123" t="s">
        <v>11108</v>
      </c>
      <c r="F4983" s="123" t="s">
        <v>1413</v>
      </c>
      <c r="G4983" s="123">
        <v>14827842</v>
      </c>
      <c r="H4983" s="127"/>
      <c r="I4983" s="131" t="s">
        <v>12949</v>
      </c>
      <c r="J4983" s="127"/>
      <c r="K4983" s="127"/>
      <c r="L4983" s="127"/>
      <c r="M4983" s="127"/>
      <c r="N4983" s="133">
        <v>90932.33</v>
      </c>
      <c r="O4983" s="133">
        <v>0</v>
      </c>
      <c r="P4983" s="127" t="s">
        <v>1369</v>
      </c>
    </row>
    <row r="4984" spans="1:16" ht="63.75">
      <c r="A4984" s="127">
        <v>25</v>
      </c>
      <c r="B4984" s="127"/>
      <c r="C4984" s="128" t="s">
        <v>695</v>
      </c>
      <c r="D4984" s="122">
        <v>42992</v>
      </c>
      <c r="E4984" s="123" t="s">
        <v>11109</v>
      </c>
      <c r="F4984" s="123" t="s">
        <v>1413</v>
      </c>
      <c r="G4984" s="123">
        <v>14827843</v>
      </c>
      <c r="H4984" s="127"/>
      <c r="I4984" s="131" t="s">
        <v>12950</v>
      </c>
      <c r="J4984" s="127"/>
      <c r="K4984" s="127"/>
      <c r="L4984" s="127"/>
      <c r="M4984" s="127"/>
      <c r="N4984" s="133">
        <v>213392.23</v>
      </c>
      <c r="O4984" s="133">
        <v>0</v>
      </c>
      <c r="P4984" s="127" t="s">
        <v>1369</v>
      </c>
    </row>
    <row r="4985" spans="1:16" ht="51">
      <c r="A4985" s="127" t="s">
        <v>621</v>
      </c>
      <c r="B4985" s="127"/>
      <c r="C4985" s="128" t="s">
        <v>715</v>
      </c>
      <c r="D4985" s="122">
        <v>42993</v>
      </c>
      <c r="E4985" s="123" t="s">
        <v>11110</v>
      </c>
      <c r="F4985" s="123" t="s">
        <v>6</v>
      </c>
      <c r="G4985" s="123">
        <v>545847</v>
      </c>
      <c r="H4985" s="127"/>
      <c r="I4985" s="131" t="s">
        <v>12951</v>
      </c>
      <c r="J4985" s="127"/>
      <c r="K4985" s="127"/>
      <c r="L4985" s="127"/>
      <c r="M4985" s="127"/>
      <c r="N4985" s="133">
        <v>0</v>
      </c>
      <c r="O4985" s="133">
        <v>1452190.29</v>
      </c>
      <c r="P4985" s="127" t="s">
        <v>1369</v>
      </c>
    </row>
    <row r="4986" spans="1:16" ht="76.5">
      <c r="A4986" s="127">
        <v>373</v>
      </c>
      <c r="B4986" s="127"/>
      <c r="C4986" s="128" t="s">
        <v>1275</v>
      </c>
      <c r="D4986" s="122">
        <v>42993</v>
      </c>
      <c r="E4986" s="123" t="s">
        <v>11111</v>
      </c>
      <c r="F4986" s="123" t="s">
        <v>1413</v>
      </c>
      <c r="G4986" s="123">
        <v>14845974</v>
      </c>
      <c r="H4986" s="127"/>
      <c r="I4986" s="131" t="s">
        <v>12952</v>
      </c>
      <c r="J4986" s="127"/>
      <c r="K4986" s="127"/>
      <c r="L4986" s="127"/>
      <c r="M4986" s="127"/>
      <c r="N4986" s="133">
        <v>0</v>
      </c>
      <c r="O4986" s="133">
        <v>1456185.91</v>
      </c>
      <c r="P4986" s="127" t="s">
        <v>1369</v>
      </c>
    </row>
    <row r="4987" spans="1:16" ht="63.75">
      <c r="A4987" s="127">
        <v>41</v>
      </c>
      <c r="B4987" s="127"/>
      <c r="C4987" s="128" t="s">
        <v>698</v>
      </c>
      <c r="D4987" s="122">
        <v>42993</v>
      </c>
      <c r="E4987" s="123" t="s">
        <v>11112</v>
      </c>
      <c r="F4987" s="123" t="s">
        <v>1413</v>
      </c>
      <c r="G4987" s="123">
        <v>14845975</v>
      </c>
      <c r="H4987" s="127"/>
      <c r="I4987" s="131" t="s">
        <v>12953</v>
      </c>
      <c r="J4987" s="127"/>
      <c r="K4987" s="127"/>
      <c r="L4987" s="127"/>
      <c r="M4987" s="127"/>
      <c r="N4987" s="133">
        <v>0</v>
      </c>
      <c r="O4987" s="133">
        <v>51090.13</v>
      </c>
      <c r="P4987" s="127" t="s">
        <v>1369</v>
      </c>
    </row>
    <row r="4988" spans="1:16" ht="51">
      <c r="A4988" s="127">
        <v>576</v>
      </c>
      <c r="B4988" s="127"/>
      <c r="C4988" s="128" t="s">
        <v>853</v>
      </c>
      <c r="D4988" s="122">
        <v>42993</v>
      </c>
      <c r="E4988" s="123" t="s">
        <v>11113</v>
      </c>
      <c r="F4988" s="123" t="s">
        <v>6</v>
      </c>
      <c r="G4988" s="123">
        <v>885361</v>
      </c>
      <c r="H4988" s="127"/>
      <c r="I4988" s="131" t="s">
        <v>12954</v>
      </c>
      <c r="J4988" s="127"/>
      <c r="K4988" s="127"/>
      <c r="L4988" s="127"/>
      <c r="M4988" s="127"/>
      <c r="N4988" s="133">
        <v>0</v>
      </c>
      <c r="O4988" s="133">
        <v>198</v>
      </c>
      <c r="P4988" s="127" t="s">
        <v>1369</v>
      </c>
    </row>
    <row r="4989" spans="1:16" ht="51">
      <c r="A4989" s="127">
        <v>576</v>
      </c>
      <c r="B4989" s="127"/>
      <c r="C4989" s="128" t="s">
        <v>853</v>
      </c>
      <c r="D4989" s="122">
        <v>42993</v>
      </c>
      <c r="E4989" s="123" t="s">
        <v>11114</v>
      </c>
      <c r="F4989" s="123" t="s">
        <v>6</v>
      </c>
      <c r="G4989" s="123">
        <v>885362</v>
      </c>
      <c r="H4989" s="127"/>
      <c r="I4989" s="131" t="s">
        <v>12954</v>
      </c>
      <c r="J4989" s="127"/>
      <c r="K4989" s="127"/>
      <c r="L4989" s="127"/>
      <c r="M4989" s="127"/>
      <c r="N4989" s="133">
        <v>0</v>
      </c>
      <c r="O4989" s="133">
        <v>99</v>
      </c>
      <c r="P4989" s="127" t="s">
        <v>1369</v>
      </c>
    </row>
    <row r="4990" spans="1:16" ht="76.5">
      <c r="A4990" s="127" t="s">
        <v>621</v>
      </c>
      <c r="B4990" s="127"/>
      <c r="C4990" s="128" t="s">
        <v>715</v>
      </c>
      <c r="D4990" s="122">
        <v>42993</v>
      </c>
      <c r="E4990" s="123" t="s">
        <v>11115</v>
      </c>
      <c r="F4990" s="123" t="s">
        <v>6</v>
      </c>
      <c r="G4990" s="123">
        <v>885380</v>
      </c>
      <c r="H4990" s="127"/>
      <c r="I4990" s="131" t="s">
        <v>12955</v>
      </c>
      <c r="J4990" s="127"/>
      <c r="K4990" s="127"/>
      <c r="L4990" s="127"/>
      <c r="M4990" s="127"/>
      <c r="N4990" s="133">
        <v>0</v>
      </c>
      <c r="O4990" s="133">
        <v>145000</v>
      </c>
      <c r="P4990" s="127" t="s">
        <v>1369</v>
      </c>
    </row>
    <row r="4991" spans="1:16" ht="51">
      <c r="A4991" s="127" t="s">
        <v>623</v>
      </c>
      <c r="B4991" s="127"/>
      <c r="C4991" s="128" t="s">
        <v>716</v>
      </c>
      <c r="D4991" s="122">
        <v>42993</v>
      </c>
      <c r="E4991" s="123" t="s">
        <v>11116</v>
      </c>
      <c r="F4991" s="123" t="s">
        <v>6</v>
      </c>
      <c r="G4991" s="123">
        <v>885413</v>
      </c>
      <c r="H4991" s="127"/>
      <c r="I4991" s="131" t="s">
        <v>12956</v>
      </c>
      <c r="J4991" s="127"/>
      <c r="K4991" s="127"/>
      <c r="L4991" s="127"/>
      <c r="M4991" s="127"/>
      <c r="N4991" s="133">
        <v>0</v>
      </c>
      <c r="O4991" s="133">
        <v>3297.96</v>
      </c>
      <c r="P4991" s="127" t="s">
        <v>1369</v>
      </c>
    </row>
    <row r="4992" spans="1:16" ht="63.75">
      <c r="A4992" s="127">
        <v>25</v>
      </c>
      <c r="B4992" s="127"/>
      <c r="C4992" s="128" t="s">
        <v>695</v>
      </c>
      <c r="D4992" s="122">
        <v>42993</v>
      </c>
      <c r="E4992" s="123" t="s">
        <v>11117</v>
      </c>
      <c r="F4992" s="123" t="s">
        <v>1413</v>
      </c>
      <c r="G4992" s="123">
        <v>14842263</v>
      </c>
      <c r="H4992" s="127"/>
      <c r="I4992" s="131" t="s">
        <v>12957</v>
      </c>
      <c r="J4992" s="127"/>
      <c r="K4992" s="127"/>
      <c r="L4992" s="127"/>
      <c r="M4992" s="127"/>
      <c r="N4992" s="133">
        <v>160988.44</v>
      </c>
      <c r="O4992" s="133">
        <v>0</v>
      </c>
      <c r="P4992" s="127" t="s">
        <v>1369</v>
      </c>
    </row>
    <row r="4993" spans="1:16" ht="63.75">
      <c r="A4993" s="127">
        <v>25</v>
      </c>
      <c r="B4993" s="127"/>
      <c r="C4993" s="128" t="s">
        <v>695</v>
      </c>
      <c r="D4993" s="122">
        <v>42993</v>
      </c>
      <c r="E4993" s="123" t="s">
        <v>11118</v>
      </c>
      <c r="F4993" s="123" t="s">
        <v>1413</v>
      </c>
      <c r="G4993" s="123">
        <v>14841652</v>
      </c>
      <c r="H4993" s="127"/>
      <c r="I4993" s="131" t="s">
        <v>12958</v>
      </c>
      <c r="J4993" s="127"/>
      <c r="K4993" s="127"/>
      <c r="L4993" s="127"/>
      <c r="M4993" s="127"/>
      <c r="N4993" s="133">
        <v>424948.09</v>
      </c>
      <c r="O4993" s="133">
        <v>0</v>
      </c>
      <c r="P4993" s="127" t="s">
        <v>1369</v>
      </c>
    </row>
    <row r="4994" spans="1:16" ht="63.75">
      <c r="A4994" s="127">
        <v>25</v>
      </c>
      <c r="B4994" s="127"/>
      <c r="C4994" s="128" t="s">
        <v>695</v>
      </c>
      <c r="D4994" s="122">
        <v>42993</v>
      </c>
      <c r="E4994" s="123" t="s">
        <v>11119</v>
      </c>
      <c r="F4994" s="123" t="s">
        <v>1413</v>
      </c>
      <c r="G4994" s="123">
        <v>14841562</v>
      </c>
      <c r="H4994" s="127"/>
      <c r="I4994" s="131" t="s">
        <v>12959</v>
      </c>
      <c r="J4994" s="127"/>
      <c r="K4994" s="127"/>
      <c r="L4994" s="127"/>
      <c r="M4994" s="127"/>
      <c r="N4994" s="133">
        <v>523643.28</v>
      </c>
      <c r="O4994" s="133">
        <v>0</v>
      </c>
      <c r="P4994" s="127" t="s">
        <v>1369</v>
      </c>
    </row>
    <row r="4995" spans="1:16" ht="63.75">
      <c r="A4995" s="127">
        <v>25</v>
      </c>
      <c r="B4995" s="127"/>
      <c r="C4995" s="128" t="s">
        <v>695</v>
      </c>
      <c r="D4995" s="122">
        <v>42993</v>
      </c>
      <c r="E4995" s="123" t="s">
        <v>11120</v>
      </c>
      <c r="F4995" s="123" t="s">
        <v>1413</v>
      </c>
      <c r="G4995" s="123">
        <v>14841538</v>
      </c>
      <c r="H4995" s="127"/>
      <c r="I4995" s="131" t="s">
        <v>12960</v>
      </c>
      <c r="J4995" s="127"/>
      <c r="K4995" s="127"/>
      <c r="L4995" s="127"/>
      <c r="M4995" s="127"/>
      <c r="N4995" s="133">
        <v>593785.74</v>
      </c>
      <c r="O4995" s="133">
        <v>0</v>
      </c>
      <c r="P4995" s="127" t="s">
        <v>1369</v>
      </c>
    </row>
    <row r="4996" spans="1:16" ht="63.75">
      <c r="A4996" s="127">
        <v>25</v>
      </c>
      <c r="B4996" s="127"/>
      <c r="C4996" s="128" t="s">
        <v>695</v>
      </c>
      <c r="D4996" s="122">
        <v>42993</v>
      </c>
      <c r="E4996" s="123" t="s">
        <v>11121</v>
      </c>
      <c r="F4996" s="123" t="s">
        <v>1413</v>
      </c>
      <c r="G4996" s="123">
        <v>14841331</v>
      </c>
      <c r="H4996" s="127"/>
      <c r="I4996" s="131" t="s">
        <v>12961</v>
      </c>
      <c r="J4996" s="127"/>
      <c r="K4996" s="127"/>
      <c r="L4996" s="127"/>
      <c r="M4996" s="127"/>
      <c r="N4996" s="133">
        <v>280367.02</v>
      </c>
      <c r="O4996" s="133">
        <v>0</v>
      </c>
      <c r="P4996" s="127" t="s">
        <v>1369</v>
      </c>
    </row>
    <row r="4997" spans="1:16" ht="63.75">
      <c r="A4997" s="127">
        <v>25</v>
      </c>
      <c r="B4997" s="127"/>
      <c r="C4997" s="128" t="s">
        <v>695</v>
      </c>
      <c r="D4997" s="122">
        <v>42993</v>
      </c>
      <c r="E4997" s="123" t="s">
        <v>11122</v>
      </c>
      <c r="F4997" s="123" t="s">
        <v>1413</v>
      </c>
      <c r="G4997" s="123">
        <v>14841060</v>
      </c>
      <c r="H4997" s="127"/>
      <c r="I4997" s="131" t="s">
        <v>12962</v>
      </c>
      <c r="J4997" s="127"/>
      <c r="K4997" s="127"/>
      <c r="L4997" s="127"/>
      <c r="M4997" s="127"/>
      <c r="N4997" s="133">
        <v>1070681.7</v>
      </c>
      <c r="O4997" s="133">
        <v>0</v>
      </c>
      <c r="P4997" s="127" t="s">
        <v>1369</v>
      </c>
    </row>
    <row r="4998" spans="1:16" ht="63.75">
      <c r="A4998" s="127">
        <v>25</v>
      </c>
      <c r="B4998" s="127"/>
      <c r="C4998" s="128" t="s">
        <v>695</v>
      </c>
      <c r="D4998" s="122">
        <v>42993</v>
      </c>
      <c r="E4998" s="123" t="s">
        <v>11123</v>
      </c>
      <c r="F4998" s="123" t="s">
        <v>1413</v>
      </c>
      <c r="G4998" s="123">
        <v>14843826</v>
      </c>
      <c r="H4998" s="127"/>
      <c r="I4998" s="131" t="s">
        <v>12963</v>
      </c>
      <c r="J4998" s="127"/>
      <c r="K4998" s="127"/>
      <c r="L4998" s="127"/>
      <c r="M4998" s="127"/>
      <c r="N4998" s="133">
        <v>473474.57</v>
      </c>
      <c r="O4998" s="133">
        <v>0</v>
      </c>
      <c r="P4998" s="127" t="s">
        <v>1369</v>
      </c>
    </row>
    <row r="4999" spans="1:16" ht="63.75">
      <c r="A4999" s="127">
        <v>25</v>
      </c>
      <c r="B4999" s="127"/>
      <c r="C4999" s="128" t="s">
        <v>695</v>
      </c>
      <c r="D4999" s="122">
        <v>42993</v>
      </c>
      <c r="E4999" s="123" t="s">
        <v>11124</v>
      </c>
      <c r="F4999" s="123" t="s">
        <v>1413</v>
      </c>
      <c r="G4999" s="123">
        <v>14843755</v>
      </c>
      <c r="H4999" s="127"/>
      <c r="I4999" s="131" t="s">
        <v>12964</v>
      </c>
      <c r="J4999" s="127"/>
      <c r="K4999" s="127"/>
      <c r="L4999" s="127"/>
      <c r="M4999" s="127"/>
      <c r="N4999" s="133">
        <v>230397.67</v>
      </c>
      <c r="O4999" s="133">
        <v>0</v>
      </c>
      <c r="P4999" s="127" t="s">
        <v>1369</v>
      </c>
    </row>
    <row r="5000" spans="1:16" ht="63.75">
      <c r="A5000" s="127">
        <v>25</v>
      </c>
      <c r="B5000" s="127"/>
      <c r="C5000" s="128" t="s">
        <v>695</v>
      </c>
      <c r="D5000" s="122">
        <v>42993</v>
      </c>
      <c r="E5000" s="123" t="s">
        <v>11125</v>
      </c>
      <c r="F5000" s="123" t="s">
        <v>1413</v>
      </c>
      <c r="G5000" s="123">
        <v>14843687</v>
      </c>
      <c r="H5000" s="127"/>
      <c r="I5000" s="131" t="s">
        <v>12965</v>
      </c>
      <c r="J5000" s="127"/>
      <c r="K5000" s="127"/>
      <c r="L5000" s="127"/>
      <c r="M5000" s="127"/>
      <c r="N5000" s="133">
        <v>658505.97</v>
      </c>
      <c r="O5000" s="133">
        <v>0</v>
      </c>
      <c r="P5000" s="127" t="s">
        <v>1369</v>
      </c>
    </row>
    <row r="5001" spans="1:16" ht="63.75">
      <c r="A5001" s="127">
        <v>25</v>
      </c>
      <c r="B5001" s="127"/>
      <c r="C5001" s="128" t="s">
        <v>695</v>
      </c>
      <c r="D5001" s="122">
        <v>42993</v>
      </c>
      <c r="E5001" s="123" t="s">
        <v>11126</v>
      </c>
      <c r="F5001" s="123" t="s">
        <v>1413</v>
      </c>
      <c r="G5001" s="123">
        <v>14843455</v>
      </c>
      <c r="H5001" s="127"/>
      <c r="I5001" s="131" t="s">
        <v>12966</v>
      </c>
      <c r="J5001" s="127"/>
      <c r="K5001" s="127"/>
      <c r="L5001" s="127"/>
      <c r="M5001" s="127"/>
      <c r="N5001" s="133">
        <v>665618.86</v>
      </c>
      <c r="O5001" s="133">
        <v>0</v>
      </c>
      <c r="P5001" s="127" t="s">
        <v>1369</v>
      </c>
    </row>
    <row r="5002" spans="1:16" ht="63.75">
      <c r="A5002" s="127">
        <v>25</v>
      </c>
      <c r="B5002" s="127"/>
      <c r="C5002" s="128" t="s">
        <v>695</v>
      </c>
      <c r="D5002" s="122">
        <v>42993</v>
      </c>
      <c r="E5002" s="123" t="s">
        <v>11127</v>
      </c>
      <c r="F5002" s="123" t="s">
        <v>1413</v>
      </c>
      <c r="G5002" s="123">
        <v>14841607</v>
      </c>
      <c r="H5002" s="127"/>
      <c r="I5002" s="131" t="s">
        <v>12967</v>
      </c>
      <c r="J5002" s="127"/>
      <c r="K5002" s="127"/>
      <c r="L5002" s="127"/>
      <c r="M5002" s="127"/>
      <c r="N5002" s="133">
        <v>392333.36</v>
      </c>
      <c r="O5002" s="133">
        <v>0</v>
      </c>
      <c r="P5002" s="127" t="s">
        <v>1369</v>
      </c>
    </row>
    <row r="5003" spans="1:16" ht="63.75">
      <c r="A5003" s="127">
        <v>25</v>
      </c>
      <c r="B5003" s="127"/>
      <c r="C5003" s="128" t="s">
        <v>695</v>
      </c>
      <c r="D5003" s="122">
        <v>42993</v>
      </c>
      <c r="E5003" s="123" t="s">
        <v>11128</v>
      </c>
      <c r="F5003" s="123" t="s">
        <v>1413</v>
      </c>
      <c r="G5003" s="123">
        <v>14841563</v>
      </c>
      <c r="H5003" s="127"/>
      <c r="I5003" s="131" t="s">
        <v>12968</v>
      </c>
      <c r="J5003" s="127"/>
      <c r="K5003" s="127"/>
      <c r="L5003" s="127"/>
      <c r="M5003" s="127"/>
      <c r="N5003" s="133">
        <v>995642.04</v>
      </c>
      <c r="O5003" s="133">
        <v>0</v>
      </c>
      <c r="P5003" s="127" t="s">
        <v>1369</v>
      </c>
    </row>
    <row r="5004" spans="1:16" ht="63.75">
      <c r="A5004" s="127">
        <v>25</v>
      </c>
      <c r="B5004" s="127"/>
      <c r="C5004" s="128" t="s">
        <v>695</v>
      </c>
      <c r="D5004" s="122">
        <v>42993</v>
      </c>
      <c r="E5004" s="123" t="s">
        <v>11129</v>
      </c>
      <c r="F5004" s="123" t="s">
        <v>1413</v>
      </c>
      <c r="G5004" s="123">
        <v>14841537</v>
      </c>
      <c r="H5004" s="127"/>
      <c r="I5004" s="131" t="s">
        <v>12969</v>
      </c>
      <c r="J5004" s="127"/>
      <c r="K5004" s="127"/>
      <c r="L5004" s="127"/>
      <c r="M5004" s="127"/>
      <c r="N5004" s="133">
        <v>860199.96</v>
      </c>
      <c r="O5004" s="133">
        <v>0</v>
      </c>
      <c r="P5004" s="127" t="s">
        <v>1369</v>
      </c>
    </row>
    <row r="5005" spans="1:16" ht="63.75">
      <c r="A5005" s="127">
        <v>25</v>
      </c>
      <c r="B5005" s="127"/>
      <c r="C5005" s="128" t="s">
        <v>695</v>
      </c>
      <c r="D5005" s="122">
        <v>42993</v>
      </c>
      <c r="E5005" s="123" t="s">
        <v>11130</v>
      </c>
      <c r="F5005" s="123" t="s">
        <v>1413</v>
      </c>
      <c r="G5005" s="123">
        <v>14841253</v>
      </c>
      <c r="H5005" s="127"/>
      <c r="I5005" s="131" t="s">
        <v>12970</v>
      </c>
      <c r="J5005" s="127"/>
      <c r="K5005" s="127"/>
      <c r="L5005" s="127"/>
      <c r="M5005" s="127"/>
      <c r="N5005" s="133">
        <v>381020.34</v>
      </c>
      <c r="O5005" s="133">
        <v>0</v>
      </c>
      <c r="P5005" s="127" t="s">
        <v>1369</v>
      </c>
    </row>
    <row r="5006" spans="1:16" ht="63.75">
      <c r="A5006" s="127">
        <v>25</v>
      </c>
      <c r="B5006" s="127"/>
      <c r="C5006" s="128" t="s">
        <v>695</v>
      </c>
      <c r="D5006" s="122">
        <v>42993</v>
      </c>
      <c r="E5006" s="123" t="s">
        <v>11131</v>
      </c>
      <c r="F5006" s="123" t="s">
        <v>1413</v>
      </c>
      <c r="G5006" s="123">
        <v>14841061</v>
      </c>
      <c r="H5006" s="127"/>
      <c r="I5006" s="131" t="s">
        <v>12971</v>
      </c>
      <c r="J5006" s="127"/>
      <c r="K5006" s="127"/>
      <c r="L5006" s="127"/>
      <c r="M5006" s="127"/>
      <c r="N5006" s="133">
        <v>83697.539999999994</v>
      </c>
      <c r="O5006" s="133">
        <v>0</v>
      </c>
      <c r="P5006" s="127" t="s">
        <v>1369</v>
      </c>
    </row>
    <row r="5007" spans="1:16" ht="63.75">
      <c r="A5007" s="127">
        <v>25</v>
      </c>
      <c r="B5007" s="127"/>
      <c r="C5007" s="128" t="s">
        <v>695</v>
      </c>
      <c r="D5007" s="122">
        <v>42993</v>
      </c>
      <c r="E5007" s="123" t="s">
        <v>11132</v>
      </c>
      <c r="F5007" s="123" t="s">
        <v>1413</v>
      </c>
      <c r="G5007" s="123">
        <v>14841027</v>
      </c>
      <c r="H5007" s="127"/>
      <c r="I5007" s="131" t="s">
        <v>12972</v>
      </c>
      <c r="J5007" s="127"/>
      <c r="K5007" s="127"/>
      <c r="L5007" s="127"/>
      <c r="M5007" s="127"/>
      <c r="N5007" s="133">
        <v>1122682.93</v>
      </c>
      <c r="O5007" s="133">
        <v>0</v>
      </c>
      <c r="P5007" s="127" t="s">
        <v>1369</v>
      </c>
    </row>
    <row r="5008" spans="1:16" ht="63.75">
      <c r="A5008" s="127">
        <v>25</v>
      </c>
      <c r="B5008" s="127"/>
      <c r="C5008" s="128" t="s">
        <v>695</v>
      </c>
      <c r="D5008" s="122">
        <v>42993</v>
      </c>
      <c r="E5008" s="123" t="s">
        <v>11133</v>
      </c>
      <c r="F5008" s="123" t="s">
        <v>1413</v>
      </c>
      <c r="G5008" s="123">
        <v>14840986</v>
      </c>
      <c r="H5008" s="127"/>
      <c r="I5008" s="131" t="s">
        <v>12973</v>
      </c>
      <c r="J5008" s="127"/>
      <c r="K5008" s="127"/>
      <c r="L5008" s="127"/>
      <c r="M5008" s="127"/>
      <c r="N5008" s="133">
        <v>299268.96999999997</v>
      </c>
      <c r="O5008" s="133">
        <v>0</v>
      </c>
      <c r="P5008" s="127" t="s">
        <v>1369</v>
      </c>
    </row>
    <row r="5009" spans="1:16" ht="63.75">
      <c r="A5009" s="127">
        <v>25</v>
      </c>
      <c r="B5009" s="127"/>
      <c r="C5009" s="128" t="s">
        <v>695</v>
      </c>
      <c r="D5009" s="122">
        <v>42993</v>
      </c>
      <c r="E5009" s="123" t="s">
        <v>11134</v>
      </c>
      <c r="F5009" s="123" t="s">
        <v>1413</v>
      </c>
      <c r="G5009" s="123">
        <v>14840981</v>
      </c>
      <c r="H5009" s="127"/>
      <c r="I5009" s="131" t="s">
        <v>12974</v>
      </c>
      <c r="J5009" s="127"/>
      <c r="K5009" s="127"/>
      <c r="L5009" s="127"/>
      <c r="M5009" s="127"/>
      <c r="N5009" s="133">
        <v>1319492.93</v>
      </c>
      <c r="O5009" s="133">
        <v>0</v>
      </c>
      <c r="P5009" s="127" t="s">
        <v>1369</v>
      </c>
    </row>
    <row r="5010" spans="1:16" ht="63.75">
      <c r="A5010" s="127">
        <v>25</v>
      </c>
      <c r="B5010" s="127"/>
      <c r="C5010" s="128" t="s">
        <v>695</v>
      </c>
      <c r="D5010" s="122">
        <v>42993</v>
      </c>
      <c r="E5010" s="123" t="s">
        <v>11135</v>
      </c>
      <c r="F5010" s="123" t="s">
        <v>1413</v>
      </c>
      <c r="G5010" s="123">
        <v>14840969</v>
      </c>
      <c r="H5010" s="127"/>
      <c r="I5010" s="131" t="s">
        <v>12975</v>
      </c>
      <c r="J5010" s="127"/>
      <c r="K5010" s="127"/>
      <c r="L5010" s="127"/>
      <c r="M5010" s="127"/>
      <c r="N5010" s="133">
        <v>479208.21</v>
      </c>
      <c r="O5010" s="133">
        <v>0</v>
      </c>
      <c r="P5010" s="127" t="s">
        <v>1369</v>
      </c>
    </row>
    <row r="5011" spans="1:16" ht="63.75">
      <c r="A5011" s="127">
        <v>25</v>
      </c>
      <c r="B5011" s="127"/>
      <c r="C5011" s="128" t="s">
        <v>695</v>
      </c>
      <c r="D5011" s="122">
        <v>42993</v>
      </c>
      <c r="E5011" s="123" t="s">
        <v>11136</v>
      </c>
      <c r="F5011" s="123" t="s">
        <v>1413</v>
      </c>
      <c r="G5011" s="123">
        <v>14840968</v>
      </c>
      <c r="H5011" s="127"/>
      <c r="I5011" s="131" t="s">
        <v>12976</v>
      </c>
      <c r="J5011" s="127"/>
      <c r="K5011" s="127"/>
      <c r="L5011" s="127"/>
      <c r="M5011" s="127"/>
      <c r="N5011" s="133">
        <v>758666.09</v>
      </c>
      <c r="O5011" s="133">
        <v>0</v>
      </c>
      <c r="P5011" s="127" t="s">
        <v>1369</v>
      </c>
    </row>
    <row r="5012" spans="1:16" ht="63.75">
      <c r="A5012" s="127">
        <v>25</v>
      </c>
      <c r="B5012" s="127"/>
      <c r="C5012" s="128" t="s">
        <v>695</v>
      </c>
      <c r="D5012" s="122">
        <v>42993</v>
      </c>
      <c r="E5012" s="123" t="s">
        <v>11137</v>
      </c>
      <c r="F5012" s="123" t="s">
        <v>1413</v>
      </c>
      <c r="G5012" s="123">
        <v>14840967</v>
      </c>
      <c r="H5012" s="127"/>
      <c r="I5012" s="131" t="s">
        <v>12977</v>
      </c>
      <c r="J5012" s="127"/>
      <c r="K5012" s="127"/>
      <c r="L5012" s="127"/>
      <c r="M5012" s="127"/>
      <c r="N5012" s="133">
        <v>52443.360000000001</v>
      </c>
      <c r="O5012" s="133">
        <v>0</v>
      </c>
      <c r="P5012" s="127" t="s">
        <v>1369</v>
      </c>
    </row>
    <row r="5013" spans="1:16" ht="63.75">
      <c r="A5013" s="127">
        <v>25</v>
      </c>
      <c r="B5013" s="127"/>
      <c r="C5013" s="128" t="s">
        <v>695</v>
      </c>
      <c r="D5013" s="122">
        <v>42993</v>
      </c>
      <c r="E5013" s="123" t="s">
        <v>11138</v>
      </c>
      <c r="F5013" s="123" t="s">
        <v>1413</v>
      </c>
      <c r="G5013" s="123">
        <v>14840965</v>
      </c>
      <c r="H5013" s="127"/>
      <c r="I5013" s="131" t="s">
        <v>12978</v>
      </c>
      <c r="J5013" s="127"/>
      <c r="K5013" s="127"/>
      <c r="L5013" s="127"/>
      <c r="M5013" s="127"/>
      <c r="N5013" s="133">
        <v>263284.90999999997</v>
      </c>
      <c r="O5013" s="133">
        <v>0</v>
      </c>
      <c r="P5013" s="127" t="s">
        <v>1369</v>
      </c>
    </row>
    <row r="5014" spans="1:16" ht="63.75">
      <c r="A5014" s="127">
        <v>25</v>
      </c>
      <c r="B5014" s="127"/>
      <c r="C5014" s="128" t="s">
        <v>695</v>
      </c>
      <c r="D5014" s="122">
        <v>42993</v>
      </c>
      <c r="E5014" s="123" t="s">
        <v>11139</v>
      </c>
      <c r="F5014" s="123" t="s">
        <v>1413</v>
      </c>
      <c r="G5014" s="123">
        <v>14840943</v>
      </c>
      <c r="H5014" s="127"/>
      <c r="I5014" s="131" t="s">
        <v>12979</v>
      </c>
      <c r="J5014" s="127"/>
      <c r="K5014" s="127"/>
      <c r="L5014" s="127"/>
      <c r="M5014" s="127"/>
      <c r="N5014" s="133">
        <v>2734434.59</v>
      </c>
      <c r="O5014" s="133">
        <v>0</v>
      </c>
      <c r="P5014" s="127" t="s">
        <v>1369</v>
      </c>
    </row>
    <row r="5015" spans="1:16" ht="63.75">
      <c r="A5015" s="127">
        <v>35</v>
      </c>
      <c r="B5015" s="127"/>
      <c r="C5015" s="128" t="s">
        <v>697</v>
      </c>
      <c r="D5015" s="122">
        <v>42993</v>
      </c>
      <c r="E5015" s="123" t="s">
        <v>11140</v>
      </c>
      <c r="F5015" s="123" t="s">
        <v>13</v>
      </c>
      <c r="G5015" s="123">
        <v>898166</v>
      </c>
      <c r="H5015" s="127"/>
      <c r="I5015" s="131" t="s">
        <v>12980</v>
      </c>
      <c r="J5015" s="127"/>
      <c r="K5015" s="127"/>
      <c r="L5015" s="127"/>
      <c r="M5015" s="127"/>
      <c r="N5015" s="133">
        <v>66.33</v>
      </c>
      <c r="O5015" s="133">
        <v>0</v>
      </c>
      <c r="P5015" s="127" t="s">
        <v>1369</v>
      </c>
    </row>
    <row r="5016" spans="1:16" ht="63.75">
      <c r="A5016" s="127">
        <v>35</v>
      </c>
      <c r="B5016" s="127"/>
      <c r="C5016" s="128" t="s">
        <v>697</v>
      </c>
      <c r="D5016" s="122">
        <v>42993</v>
      </c>
      <c r="E5016" s="123" t="s">
        <v>11141</v>
      </c>
      <c r="F5016" s="123" t="s">
        <v>11</v>
      </c>
      <c r="G5016" s="123">
        <v>898166</v>
      </c>
      <c r="H5016" s="127"/>
      <c r="I5016" s="131" t="s">
        <v>12981</v>
      </c>
      <c r="J5016" s="127"/>
      <c r="K5016" s="127"/>
      <c r="L5016" s="127"/>
      <c r="M5016" s="127"/>
      <c r="N5016" s="133">
        <v>50</v>
      </c>
      <c r="O5016" s="133">
        <v>0</v>
      </c>
      <c r="P5016" s="127" t="s">
        <v>1369</v>
      </c>
    </row>
    <row r="5017" spans="1:16" ht="76.5">
      <c r="A5017" s="127">
        <v>41</v>
      </c>
      <c r="B5017" s="127"/>
      <c r="C5017" s="128" t="s">
        <v>698</v>
      </c>
      <c r="D5017" s="122">
        <v>42993</v>
      </c>
      <c r="E5017" s="123" t="s">
        <v>11142</v>
      </c>
      <c r="F5017" s="123" t="s">
        <v>13</v>
      </c>
      <c r="G5017" s="123">
        <v>898189</v>
      </c>
      <c r="H5017" s="127"/>
      <c r="I5017" s="131" t="s">
        <v>12982</v>
      </c>
      <c r="J5017" s="127"/>
      <c r="K5017" s="127"/>
      <c r="L5017" s="127"/>
      <c r="M5017" s="127"/>
      <c r="N5017" s="133">
        <v>414.47</v>
      </c>
      <c r="O5017" s="133">
        <v>0</v>
      </c>
      <c r="P5017" s="127" t="s">
        <v>1369</v>
      </c>
    </row>
    <row r="5018" spans="1:16" ht="76.5">
      <c r="A5018" s="127">
        <v>41</v>
      </c>
      <c r="B5018" s="127"/>
      <c r="C5018" s="128" t="s">
        <v>698</v>
      </c>
      <c r="D5018" s="122">
        <v>42993</v>
      </c>
      <c r="E5018" s="123" t="s">
        <v>11143</v>
      </c>
      <c r="F5018" s="123" t="s">
        <v>11</v>
      </c>
      <c r="G5018" s="123">
        <v>898189</v>
      </c>
      <c r="H5018" s="127"/>
      <c r="I5018" s="131" t="s">
        <v>12983</v>
      </c>
      <c r="J5018" s="127"/>
      <c r="K5018" s="127"/>
      <c r="L5018" s="127"/>
      <c r="M5018" s="127"/>
      <c r="N5018" s="133">
        <v>50</v>
      </c>
      <c r="O5018" s="133">
        <v>0</v>
      </c>
      <c r="P5018" s="127" t="s">
        <v>1369</v>
      </c>
    </row>
    <row r="5019" spans="1:16" ht="51">
      <c r="A5019" s="127">
        <v>513</v>
      </c>
      <c r="B5019" s="127"/>
      <c r="C5019" s="128" t="s">
        <v>201</v>
      </c>
      <c r="D5019" s="122">
        <v>42993</v>
      </c>
      <c r="E5019" s="123" t="s">
        <v>11144</v>
      </c>
      <c r="F5019" s="123" t="s">
        <v>15</v>
      </c>
      <c r="G5019" s="123">
        <v>545330</v>
      </c>
      <c r="H5019" s="127"/>
      <c r="I5019" s="131" t="s">
        <v>7332</v>
      </c>
      <c r="J5019" s="127"/>
      <c r="K5019" s="127"/>
      <c r="L5019" s="127"/>
      <c r="M5019" s="127"/>
      <c r="N5019" s="133">
        <v>50</v>
      </c>
      <c r="O5019" s="133">
        <v>0</v>
      </c>
      <c r="P5019" s="127" t="s">
        <v>1369</v>
      </c>
    </row>
    <row r="5020" spans="1:16" ht="63.75">
      <c r="A5020" s="127">
        <v>10</v>
      </c>
      <c r="B5020" s="127"/>
      <c r="C5020" s="128" t="s">
        <v>691</v>
      </c>
      <c r="D5020" s="122">
        <v>42993</v>
      </c>
      <c r="E5020" s="123" t="s">
        <v>11145</v>
      </c>
      <c r="F5020" s="123" t="s">
        <v>15</v>
      </c>
      <c r="G5020" s="123">
        <v>545334</v>
      </c>
      <c r="H5020" s="127"/>
      <c r="I5020" s="131" t="s">
        <v>12984</v>
      </c>
      <c r="J5020" s="127"/>
      <c r="K5020" s="127"/>
      <c r="L5020" s="127"/>
      <c r="M5020" s="127"/>
      <c r="N5020" s="133">
        <v>50</v>
      </c>
      <c r="O5020" s="133">
        <v>0</v>
      </c>
      <c r="P5020" s="127" t="s">
        <v>1369</v>
      </c>
    </row>
    <row r="5021" spans="1:16" ht="51">
      <c r="A5021" s="127" t="s">
        <v>621</v>
      </c>
      <c r="B5021" s="127"/>
      <c r="C5021" s="128" t="s">
        <v>715</v>
      </c>
      <c r="D5021" s="122">
        <v>42993</v>
      </c>
      <c r="E5021" s="123" t="s">
        <v>11146</v>
      </c>
      <c r="F5021" s="123" t="s">
        <v>11</v>
      </c>
      <c r="G5021" s="123">
        <v>9919</v>
      </c>
      <c r="H5021" s="127"/>
      <c r="I5021" s="131" t="s">
        <v>12985</v>
      </c>
      <c r="J5021" s="127"/>
      <c r="K5021" s="127"/>
      <c r="L5021" s="127"/>
      <c r="M5021" s="127"/>
      <c r="N5021" s="133">
        <v>298.26</v>
      </c>
      <c r="O5021" s="133">
        <v>0</v>
      </c>
      <c r="P5021" s="127" t="s">
        <v>1369</v>
      </c>
    </row>
    <row r="5022" spans="1:16" ht="89.25">
      <c r="A5022" s="127">
        <v>594</v>
      </c>
      <c r="B5022" s="127"/>
      <c r="C5022" s="128" t="s">
        <v>113</v>
      </c>
      <c r="D5022" s="122">
        <v>42993</v>
      </c>
      <c r="E5022" s="123" t="s">
        <v>11147</v>
      </c>
      <c r="F5022" s="123" t="s">
        <v>15</v>
      </c>
      <c r="G5022" s="123">
        <v>3096</v>
      </c>
      <c r="H5022" s="127"/>
      <c r="I5022" s="131" t="s">
        <v>12986</v>
      </c>
      <c r="J5022" s="127"/>
      <c r="K5022" s="127"/>
      <c r="L5022" s="127"/>
      <c r="M5022" s="127"/>
      <c r="N5022" s="133">
        <v>282.07</v>
      </c>
      <c r="O5022" s="133">
        <v>0</v>
      </c>
      <c r="P5022" s="127" t="s">
        <v>1369</v>
      </c>
    </row>
    <row r="5023" spans="1:16" ht="76.5">
      <c r="A5023" s="127">
        <v>35</v>
      </c>
      <c r="B5023" s="127"/>
      <c r="C5023" s="128" t="s">
        <v>697</v>
      </c>
      <c r="D5023" s="122">
        <v>42993</v>
      </c>
      <c r="E5023" s="123" t="s">
        <v>11148</v>
      </c>
      <c r="F5023" s="123" t="s">
        <v>15</v>
      </c>
      <c r="G5023" s="123">
        <v>3097</v>
      </c>
      <c r="H5023" s="127"/>
      <c r="I5023" s="131" t="s">
        <v>12987</v>
      </c>
      <c r="J5023" s="127"/>
      <c r="K5023" s="127"/>
      <c r="L5023" s="127"/>
      <c r="M5023" s="127"/>
      <c r="N5023" s="133">
        <v>420.92</v>
      </c>
      <c r="O5023" s="133">
        <v>0</v>
      </c>
      <c r="P5023" s="127" t="s">
        <v>1369</v>
      </c>
    </row>
    <row r="5024" spans="1:16" ht="89.25">
      <c r="A5024" s="127">
        <v>20</v>
      </c>
      <c r="B5024" s="127"/>
      <c r="C5024" s="128" t="s">
        <v>694</v>
      </c>
      <c r="D5024" s="122">
        <v>42993</v>
      </c>
      <c r="E5024" s="123" t="s">
        <v>11149</v>
      </c>
      <c r="F5024" s="123" t="s">
        <v>15</v>
      </c>
      <c r="G5024" s="123">
        <v>3095</v>
      </c>
      <c r="H5024" s="127"/>
      <c r="I5024" s="131" t="s">
        <v>12988</v>
      </c>
      <c r="J5024" s="127"/>
      <c r="K5024" s="127"/>
      <c r="L5024" s="127"/>
      <c r="M5024" s="127"/>
      <c r="N5024" s="133">
        <v>270</v>
      </c>
      <c r="O5024" s="133">
        <v>0</v>
      </c>
      <c r="P5024" s="127" t="s">
        <v>1369</v>
      </c>
    </row>
    <row r="5025" spans="1:16" ht="76.5">
      <c r="A5025" s="127">
        <v>25</v>
      </c>
      <c r="B5025" s="127"/>
      <c r="C5025" s="128" t="s">
        <v>695</v>
      </c>
      <c r="D5025" s="122">
        <v>42993</v>
      </c>
      <c r="E5025" s="123" t="s">
        <v>11150</v>
      </c>
      <c r="F5025" s="123" t="s">
        <v>15</v>
      </c>
      <c r="G5025" s="123">
        <v>3099</v>
      </c>
      <c r="H5025" s="127"/>
      <c r="I5025" s="131" t="s">
        <v>12989</v>
      </c>
      <c r="J5025" s="127"/>
      <c r="K5025" s="127"/>
      <c r="L5025" s="127"/>
      <c r="M5025" s="127"/>
      <c r="N5025" s="133">
        <v>278.37</v>
      </c>
      <c r="O5025" s="133">
        <v>0</v>
      </c>
      <c r="P5025" s="127" t="s">
        <v>1369</v>
      </c>
    </row>
    <row r="5026" spans="1:16" ht="76.5">
      <c r="A5026" s="127">
        <v>25</v>
      </c>
      <c r="B5026" s="127"/>
      <c r="C5026" s="128" t="s">
        <v>695</v>
      </c>
      <c r="D5026" s="122">
        <v>42993</v>
      </c>
      <c r="E5026" s="123" t="s">
        <v>11151</v>
      </c>
      <c r="F5026" s="123" t="s">
        <v>15</v>
      </c>
      <c r="G5026" s="123">
        <v>3101</v>
      </c>
      <c r="H5026" s="127"/>
      <c r="I5026" s="131" t="s">
        <v>12990</v>
      </c>
      <c r="J5026" s="127"/>
      <c r="K5026" s="127"/>
      <c r="L5026" s="127"/>
      <c r="M5026" s="127"/>
      <c r="N5026" s="133">
        <v>287.77</v>
      </c>
      <c r="O5026" s="133">
        <v>0</v>
      </c>
      <c r="P5026" s="127" t="s">
        <v>1369</v>
      </c>
    </row>
    <row r="5027" spans="1:16" ht="63.75">
      <c r="A5027" s="127">
        <v>287</v>
      </c>
      <c r="B5027" s="127"/>
      <c r="C5027" s="128" t="s">
        <v>791</v>
      </c>
      <c r="D5027" s="122">
        <v>42993</v>
      </c>
      <c r="E5027" s="123" t="s">
        <v>11152</v>
      </c>
      <c r="F5027" s="123" t="s">
        <v>11</v>
      </c>
      <c r="G5027" s="123">
        <v>545850</v>
      </c>
      <c r="H5027" s="127"/>
      <c r="I5027" s="131" t="s">
        <v>12991</v>
      </c>
      <c r="J5027" s="127"/>
      <c r="K5027" s="127"/>
      <c r="L5027" s="127"/>
      <c r="M5027" s="127"/>
      <c r="N5027" s="133">
        <v>50</v>
      </c>
      <c r="O5027" s="133">
        <v>0</v>
      </c>
      <c r="P5027" s="127" t="s">
        <v>1369</v>
      </c>
    </row>
    <row r="5028" spans="1:16" ht="76.5">
      <c r="A5028" s="127">
        <v>25</v>
      </c>
      <c r="B5028" s="127"/>
      <c r="C5028" s="128" t="s">
        <v>695</v>
      </c>
      <c r="D5028" s="122">
        <v>42993</v>
      </c>
      <c r="E5028" s="123" t="s">
        <v>11153</v>
      </c>
      <c r="F5028" s="123" t="s">
        <v>15</v>
      </c>
      <c r="G5028" s="123">
        <v>3102</v>
      </c>
      <c r="H5028" s="127"/>
      <c r="I5028" s="131" t="s">
        <v>12992</v>
      </c>
      <c r="J5028" s="127"/>
      <c r="K5028" s="127"/>
      <c r="L5028" s="127"/>
      <c r="M5028" s="127"/>
      <c r="N5028" s="133">
        <v>1998.24</v>
      </c>
      <c r="O5028" s="133">
        <v>0</v>
      </c>
      <c r="P5028" s="127" t="s">
        <v>1369</v>
      </c>
    </row>
    <row r="5029" spans="1:16" ht="76.5">
      <c r="A5029" s="127">
        <v>25</v>
      </c>
      <c r="B5029" s="127"/>
      <c r="C5029" s="128" t="s">
        <v>695</v>
      </c>
      <c r="D5029" s="122">
        <v>42993</v>
      </c>
      <c r="E5029" s="123" t="s">
        <v>11154</v>
      </c>
      <c r="F5029" s="123" t="s">
        <v>15</v>
      </c>
      <c r="G5029" s="123">
        <v>3100</v>
      </c>
      <c r="H5029" s="127"/>
      <c r="I5029" s="131" t="s">
        <v>12993</v>
      </c>
      <c r="J5029" s="127"/>
      <c r="K5029" s="127"/>
      <c r="L5029" s="127"/>
      <c r="M5029" s="127"/>
      <c r="N5029" s="133">
        <v>542.34</v>
      </c>
      <c r="O5029" s="133">
        <v>0</v>
      </c>
      <c r="P5029" s="127" t="s">
        <v>1369</v>
      </c>
    </row>
    <row r="5030" spans="1:16" ht="76.5">
      <c r="A5030" s="127" t="s">
        <v>621</v>
      </c>
      <c r="B5030" s="127"/>
      <c r="C5030" s="128" t="s">
        <v>715</v>
      </c>
      <c r="D5030" s="122">
        <v>42993</v>
      </c>
      <c r="E5030" s="123" t="s">
        <v>11155</v>
      </c>
      <c r="F5030" s="123" t="s">
        <v>15</v>
      </c>
      <c r="G5030" s="123">
        <v>3107</v>
      </c>
      <c r="H5030" s="127"/>
      <c r="I5030" s="131" t="s">
        <v>12994</v>
      </c>
      <c r="J5030" s="127"/>
      <c r="K5030" s="127"/>
      <c r="L5030" s="127"/>
      <c r="M5030" s="127"/>
      <c r="N5030" s="133">
        <v>137558.01</v>
      </c>
      <c r="O5030" s="133">
        <v>0</v>
      </c>
      <c r="P5030" s="127" t="s">
        <v>1369</v>
      </c>
    </row>
    <row r="5031" spans="1:16" ht="76.5">
      <c r="A5031" s="127" t="s">
        <v>621</v>
      </c>
      <c r="B5031" s="127"/>
      <c r="C5031" s="128" t="s">
        <v>715</v>
      </c>
      <c r="D5031" s="122">
        <v>42993</v>
      </c>
      <c r="E5031" s="123" t="s">
        <v>11156</v>
      </c>
      <c r="F5031" s="123" t="s">
        <v>15</v>
      </c>
      <c r="G5031" s="123">
        <v>3106</v>
      </c>
      <c r="H5031" s="127"/>
      <c r="I5031" s="131" t="s">
        <v>12995</v>
      </c>
      <c r="J5031" s="127"/>
      <c r="K5031" s="127"/>
      <c r="L5031" s="127"/>
      <c r="M5031" s="127"/>
      <c r="N5031" s="133">
        <v>118181.88</v>
      </c>
      <c r="O5031" s="133">
        <v>0</v>
      </c>
      <c r="P5031" s="127" t="s">
        <v>1369</v>
      </c>
    </row>
    <row r="5032" spans="1:16" ht="51">
      <c r="A5032" s="127">
        <v>10</v>
      </c>
      <c r="B5032" s="127"/>
      <c r="C5032" s="128" t="s">
        <v>691</v>
      </c>
      <c r="D5032" s="122">
        <v>42993</v>
      </c>
      <c r="E5032" s="123" t="s">
        <v>11157</v>
      </c>
      <c r="F5032" s="123" t="s">
        <v>15</v>
      </c>
      <c r="G5032" s="123">
        <v>545980</v>
      </c>
      <c r="H5032" s="127"/>
      <c r="I5032" s="131" t="s">
        <v>12996</v>
      </c>
      <c r="J5032" s="127"/>
      <c r="K5032" s="127"/>
      <c r="L5032" s="127"/>
      <c r="M5032" s="127"/>
      <c r="N5032" s="133">
        <v>50</v>
      </c>
      <c r="O5032" s="133">
        <v>0</v>
      </c>
      <c r="P5032" s="127" t="s">
        <v>1369</v>
      </c>
    </row>
    <row r="5033" spans="1:16" ht="51">
      <c r="A5033" s="127">
        <v>10</v>
      </c>
      <c r="B5033" s="127"/>
      <c r="C5033" s="128" t="s">
        <v>691</v>
      </c>
      <c r="D5033" s="122">
        <v>42993</v>
      </c>
      <c r="E5033" s="123" t="s">
        <v>11158</v>
      </c>
      <c r="F5033" s="123" t="s">
        <v>15</v>
      </c>
      <c r="G5033" s="123">
        <v>545989</v>
      </c>
      <c r="H5033" s="127"/>
      <c r="I5033" s="131" t="s">
        <v>12997</v>
      </c>
      <c r="J5033" s="127"/>
      <c r="K5033" s="127"/>
      <c r="L5033" s="127"/>
      <c r="M5033" s="127"/>
      <c r="N5033" s="133">
        <v>50</v>
      </c>
      <c r="O5033" s="133">
        <v>0</v>
      </c>
      <c r="P5033" s="127" t="s">
        <v>1369</v>
      </c>
    </row>
    <row r="5034" spans="1:16" ht="51">
      <c r="A5034" s="127">
        <v>513</v>
      </c>
      <c r="B5034" s="127"/>
      <c r="C5034" s="128" t="s">
        <v>201</v>
      </c>
      <c r="D5034" s="122">
        <v>42993</v>
      </c>
      <c r="E5034" s="123" t="s">
        <v>11159</v>
      </c>
      <c r="F5034" s="123" t="s">
        <v>15</v>
      </c>
      <c r="G5034" s="123">
        <v>546120</v>
      </c>
      <c r="H5034" s="127"/>
      <c r="I5034" s="131" t="s">
        <v>7080</v>
      </c>
      <c r="J5034" s="127"/>
      <c r="K5034" s="127"/>
      <c r="L5034" s="127"/>
      <c r="M5034" s="127"/>
      <c r="N5034" s="133">
        <v>50</v>
      </c>
      <c r="O5034" s="133">
        <v>0</v>
      </c>
      <c r="P5034" s="127" t="s">
        <v>1369</v>
      </c>
    </row>
    <row r="5035" spans="1:16" ht="63.75">
      <c r="A5035" s="127">
        <v>340</v>
      </c>
      <c r="B5035" s="127"/>
      <c r="C5035" s="128" t="s">
        <v>815</v>
      </c>
      <c r="D5035" s="122">
        <v>42993</v>
      </c>
      <c r="E5035" s="123" t="s">
        <v>11160</v>
      </c>
      <c r="F5035" s="123" t="s">
        <v>1413</v>
      </c>
      <c r="G5035" s="123">
        <v>14840837</v>
      </c>
      <c r="H5035" s="127"/>
      <c r="I5035" s="131" t="s">
        <v>12998</v>
      </c>
      <c r="J5035" s="127"/>
      <c r="K5035" s="127"/>
      <c r="L5035" s="127"/>
      <c r="M5035" s="127"/>
      <c r="N5035" s="133">
        <v>8635</v>
      </c>
      <c r="O5035" s="133">
        <v>0</v>
      </c>
      <c r="P5035" s="127" t="s">
        <v>1369</v>
      </c>
    </row>
    <row r="5036" spans="1:16" ht="63.75">
      <c r="A5036" s="127">
        <v>70</v>
      </c>
      <c r="B5036" s="127"/>
      <c r="C5036" s="128" t="s">
        <v>706</v>
      </c>
      <c r="D5036" s="122">
        <v>42993</v>
      </c>
      <c r="E5036" s="123" t="s">
        <v>11161</v>
      </c>
      <c r="F5036" s="123" t="s">
        <v>1413</v>
      </c>
      <c r="G5036" s="123">
        <v>14840459</v>
      </c>
      <c r="H5036" s="127"/>
      <c r="I5036" s="131" t="s">
        <v>12999</v>
      </c>
      <c r="J5036" s="127"/>
      <c r="K5036" s="127"/>
      <c r="L5036" s="127"/>
      <c r="M5036" s="127"/>
      <c r="N5036" s="133">
        <v>2926.81</v>
      </c>
      <c r="O5036" s="133">
        <v>0</v>
      </c>
      <c r="P5036" s="127" t="s">
        <v>1369</v>
      </c>
    </row>
    <row r="5037" spans="1:16" ht="63.75">
      <c r="A5037" s="127">
        <v>70</v>
      </c>
      <c r="B5037" s="127"/>
      <c r="C5037" s="128" t="s">
        <v>706</v>
      </c>
      <c r="D5037" s="122">
        <v>42993</v>
      </c>
      <c r="E5037" s="123" t="s">
        <v>11162</v>
      </c>
      <c r="F5037" s="123" t="s">
        <v>1413</v>
      </c>
      <c r="G5037" s="123">
        <v>14840560</v>
      </c>
      <c r="H5037" s="127"/>
      <c r="I5037" s="131" t="s">
        <v>12999</v>
      </c>
      <c r="J5037" s="127"/>
      <c r="K5037" s="127"/>
      <c r="L5037" s="127"/>
      <c r="M5037" s="127"/>
      <c r="N5037" s="133">
        <v>5115</v>
      </c>
      <c r="O5037" s="133">
        <v>0</v>
      </c>
      <c r="P5037" s="127" t="s">
        <v>1369</v>
      </c>
    </row>
    <row r="5038" spans="1:16" ht="63.75">
      <c r="A5038" s="127">
        <v>70</v>
      </c>
      <c r="B5038" s="127"/>
      <c r="C5038" s="128" t="s">
        <v>706</v>
      </c>
      <c r="D5038" s="122">
        <v>42993</v>
      </c>
      <c r="E5038" s="123" t="s">
        <v>11163</v>
      </c>
      <c r="F5038" s="123" t="s">
        <v>1413</v>
      </c>
      <c r="G5038" s="123">
        <v>14840597</v>
      </c>
      <c r="H5038" s="127"/>
      <c r="I5038" s="131" t="s">
        <v>12999</v>
      </c>
      <c r="J5038" s="127"/>
      <c r="K5038" s="127"/>
      <c r="L5038" s="127"/>
      <c r="M5038" s="127"/>
      <c r="N5038" s="133">
        <v>779.7</v>
      </c>
      <c r="O5038" s="133">
        <v>0</v>
      </c>
      <c r="P5038" s="127" t="s">
        <v>1369</v>
      </c>
    </row>
    <row r="5039" spans="1:16" ht="63.75">
      <c r="A5039" s="127">
        <v>340</v>
      </c>
      <c r="B5039" s="127"/>
      <c r="C5039" s="128" t="s">
        <v>815</v>
      </c>
      <c r="D5039" s="122">
        <v>42993</v>
      </c>
      <c r="E5039" s="123" t="s">
        <v>11164</v>
      </c>
      <c r="F5039" s="123" t="s">
        <v>1413</v>
      </c>
      <c r="G5039" s="123">
        <v>14840440</v>
      </c>
      <c r="H5039" s="127"/>
      <c r="I5039" s="131" t="s">
        <v>13000</v>
      </c>
      <c r="J5039" s="127"/>
      <c r="K5039" s="127"/>
      <c r="L5039" s="127"/>
      <c r="M5039" s="127"/>
      <c r="N5039" s="133">
        <v>5375</v>
      </c>
      <c r="O5039" s="133">
        <v>0</v>
      </c>
      <c r="P5039" s="127" t="s">
        <v>1369</v>
      </c>
    </row>
    <row r="5040" spans="1:16" ht="63.75">
      <c r="A5040" s="127">
        <v>340</v>
      </c>
      <c r="B5040" s="127"/>
      <c r="C5040" s="128" t="s">
        <v>815</v>
      </c>
      <c r="D5040" s="122">
        <v>42993</v>
      </c>
      <c r="E5040" s="123" t="s">
        <v>11165</v>
      </c>
      <c r="F5040" s="123" t="s">
        <v>1413</v>
      </c>
      <c r="G5040" s="123">
        <v>14840455</v>
      </c>
      <c r="H5040" s="127"/>
      <c r="I5040" s="131" t="s">
        <v>13001</v>
      </c>
      <c r="J5040" s="127"/>
      <c r="K5040" s="127"/>
      <c r="L5040" s="127"/>
      <c r="M5040" s="127"/>
      <c r="N5040" s="133">
        <v>225</v>
      </c>
      <c r="O5040" s="133">
        <v>0</v>
      </c>
      <c r="P5040" s="127" t="s">
        <v>1369</v>
      </c>
    </row>
    <row r="5041" spans="1:16" ht="63.75">
      <c r="A5041" s="127">
        <v>25</v>
      </c>
      <c r="B5041" s="127"/>
      <c r="C5041" s="128" t="s">
        <v>695</v>
      </c>
      <c r="D5041" s="122">
        <v>42993</v>
      </c>
      <c r="E5041" s="123" t="s">
        <v>11166</v>
      </c>
      <c r="F5041" s="123" t="s">
        <v>1413</v>
      </c>
      <c r="G5041" s="123">
        <v>14844076</v>
      </c>
      <c r="H5041" s="127"/>
      <c r="I5041" s="131" t="s">
        <v>13002</v>
      </c>
      <c r="J5041" s="127"/>
      <c r="K5041" s="127"/>
      <c r="L5041" s="127"/>
      <c r="M5041" s="127"/>
      <c r="N5041" s="133">
        <v>426500.5</v>
      </c>
      <c r="O5041" s="133">
        <v>0</v>
      </c>
      <c r="P5041" s="127" t="s">
        <v>1369</v>
      </c>
    </row>
    <row r="5042" spans="1:16" ht="63.75">
      <c r="A5042" s="127">
        <v>25</v>
      </c>
      <c r="B5042" s="127"/>
      <c r="C5042" s="128" t="s">
        <v>695</v>
      </c>
      <c r="D5042" s="122">
        <v>42993</v>
      </c>
      <c r="E5042" s="123" t="s">
        <v>11167</v>
      </c>
      <c r="F5042" s="123" t="s">
        <v>1413</v>
      </c>
      <c r="G5042" s="123">
        <v>14843971</v>
      </c>
      <c r="H5042" s="127"/>
      <c r="I5042" s="131" t="s">
        <v>13003</v>
      </c>
      <c r="J5042" s="127"/>
      <c r="K5042" s="127"/>
      <c r="L5042" s="127"/>
      <c r="M5042" s="127"/>
      <c r="N5042" s="133">
        <v>1203431.5</v>
      </c>
      <c r="O5042" s="133">
        <v>0</v>
      </c>
      <c r="P5042" s="127" t="s">
        <v>1369</v>
      </c>
    </row>
    <row r="5043" spans="1:16" ht="63.75">
      <c r="A5043" s="127">
        <v>25</v>
      </c>
      <c r="B5043" s="127"/>
      <c r="C5043" s="128" t="s">
        <v>695</v>
      </c>
      <c r="D5043" s="122">
        <v>42993</v>
      </c>
      <c r="E5043" s="123" t="s">
        <v>11168</v>
      </c>
      <c r="F5043" s="123" t="s">
        <v>1413</v>
      </c>
      <c r="G5043" s="123">
        <v>14843891</v>
      </c>
      <c r="H5043" s="127"/>
      <c r="I5043" s="131" t="s">
        <v>13004</v>
      </c>
      <c r="J5043" s="127"/>
      <c r="K5043" s="127"/>
      <c r="L5043" s="127"/>
      <c r="M5043" s="127"/>
      <c r="N5043" s="133">
        <v>556851.25</v>
      </c>
      <c r="O5043" s="133">
        <v>0</v>
      </c>
      <c r="P5043" s="127" t="s">
        <v>1369</v>
      </c>
    </row>
    <row r="5044" spans="1:16" ht="63.75">
      <c r="A5044" s="127">
        <v>25</v>
      </c>
      <c r="B5044" s="127"/>
      <c r="C5044" s="128" t="s">
        <v>695</v>
      </c>
      <c r="D5044" s="122">
        <v>42993</v>
      </c>
      <c r="E5044" s="123" t="s">
        <v>11169</v>
      </c>
      <c r="F5044" s="123" t="s">
        <v>1413</v>
      </c>
      <c r="G5044" s="123">
        <v>14843809</v>
      </c>
      <c r="H5044" s="127"/>
      <c r="I5044" s="131" t="s">
        <v>13005</v>
      </c>
      <c r="J5044" s="127"/>
      <c r="K5044" s="127"/>
      <c r="L5044" s="127"/>
      <c r="M5044" s="127"/>
      <c r="N5044" s="133">
        <v>413637.8</v>
      </c>
      <c r="O5044" s="133">
        <v>0</v>
      </c>
      <c r="P5044" s="127" t="s">
        <v>1369</v>
      </c>
    </row>
    <row r="5045" spans="1:16" ht="63.75">
      <c r="A5045" s="127">
        <v>25</v>
      </c>
      <c r="B5045" s="127"/>
      <c r="C5045" s="128" t="s">
        <v>695</v>
      </c>
      <c r="D5045" s="122">
        <v>42993</v>
      </c>
      <c r="E5045" s="123" t="s">
        <v>11170</v>
      </c>
      <c r="F5045" s="123" t="s">
        <v>1413</v>
      </c>
      <c r="G5045" s="123">
        <v>14843782</v>
      </c>
      <c r="H5045" s="127"/>
      <c r="I5045" s="131" t="s">
        <v>13006</v>
      </c>
      <c r="J5045" s="127"/>
      <c r="K5045" s="127"/>
      <c r="L5045" s="127"/>
      <c r="M5045" s="127"/>
      <c r="N5045" s="133">
        <v>1462722.64</v>
      </c>
      <c r="O5045" s="133">
        <v>0</v>
      </c>
      <c r="P5045" s="127" t="s">
        <v>1369</v>
      </c>
    </row>
    <row r="5046" spans="1:16" ht="63.75">
      <c r="A5046" s="127">
        <v>25</v>
      </c>
      <c r="B5046" s="127"/>
      <c r="C5046" s="128" t="s">
        <v>695</v>
      </c>
      <c r="D5046" s="122">
        <v>42993</v>
      </c>
      <c r="E5046" s="123" t="s">
        <v>11171</v>
      </c>
      <c r="F5046" s="123" t="s">
        <v>1413</v>
      </c>
      <c r="G5046" s="123">
        <v>14843705</v>
      </c>
      <c r="H5046" s="127"/>
      <c r="I5046" s="131" t="s">
        <v>13007</v>
      </c>
      <c r="J5046" s="127"/>
      <c r="K5046" s="127"/>
      <c r="L5046" s="127"/>
      <c r="M5046" s="127"/>
      <c r="N5046" s="133">
        <v>1435867.45</v>
      </c>
      <c r="O5046" s="133">
        <v>0</v>
      </c>
      <c r="P5046" s="127" t="s">
        <v>1369</v>
      </c>
    </row>
    <row r="5047" spans="1:16" ht="63.75">
      <c r="A5047" s="127">
        <v>25</v>
      </c>
      <c r="B5047" s="127"/>
      <c r="C5047" s="128" t="s">
        <v>695</v>
      </c>
      <c r="D5047" s="122">
        <v>42993</v>
      </c>
      <c r="E5047" s="123" t="s">
        <v>11172</v>
      </c>
      <c r="F5047" s="123" t="s">
        <v>1413</v>
      </c>
      <c r="G5047" s="123">
        <v>14842795</v>
      </c>
      <c r="H5047" s="127"/>
      <c r="I5047" s="131" t="s">
        <v>13008</v>
      </c>
      <c r="J5047" s="127"/>
      <c r="K5047" s="127"/>
      <c r="L5047" s="127"/>
      <c r="M5047" s="127"/>
      <c r="N5047" s="133">
        <v>1112757.8</v>
      </c>
      <c r="O5047" s="133">
        <v>0</v>
      </c>
      <c r="P5047" s="127" t="s">
        <v>1369</v>
      </c>
    </row>
    <row r="5048" spans="1:16" ht="63.75">
      <c r="A5048" s="127">
        <v>25</v>
      </c>
      <c r="B5048" s="127"/>
      <c r="C5048" s="128" t="s">
        <v>695</v>
      </c>
      <c r="D5048" s="122">
        <v>42993</v>
      </c>
      <c r="E5048" s="123" t="s">
        <v>11173</v>
      </c>
      <c r="F5048" s="123" t="s">
        <v>1413</v>
      </c>
      <c r="G5048" s="123">
        <v>14842550</v>
      </c>
      <c r="H5048" s="127"/>
      <c r="I5048" s="131" t="s">
        <v>13009</v>
      </c>
      <c r="J5048" s="127"/>
      <c r="K5048" s="127"/>
      <c r="L5048" s="127"/>
      <c r="M5048" s="127"/>
      <c r="N5048" s="133">
        <v>6122063.3600000003</v>
      </c>
      <c r="O5048" s="133">
        <v>0</v>
      </c>
      <c r="P5048" s="127" t="s">
        <v>1369</v>
      </c>
    </row>
    <row r="5049" spans="1:16" ht="63.75">
      <c r="A5049" s="127">
        <v>25</v>
      </c>
      <c r="B5049" s="127"/>
      <c r="C5049" s="128" t="s">
        <v>695</v>
      </c>
      <c r="D5049" s="122">
        <v>42993</v>
      </c>
      <c r="E5049" s="123" t="s">
        <v>11174</v>
      </c>
      <c r="F5049" s="123" t="s">
        <v>1413</v>
      </c>
      <c r="G5049" s="123">
        <v>14842380</v>
      </c>
      <c r="H5049" s="127"/>
      <c r="I5049" s="131" t="s">
        <v>13010</v>
      </c>
      <c r="J5049" s="127"/>
      <c r="K5049" s="127"/>
      <c r="L5049" s="127"/>
      <c r="M5049" s="127"/>
      <c r="N5049" s="133">
        <v>2281180.4500000002</v>
      </c>
      <c r="O5049" s="133">
        <v>0</v>
      </c>
      <c r="P5049" s="127" t="s">
        <v>1369</v>
      </c>
    </row>
    <row r="5050" spans="1:16" ht="63.75">
      <c r="A5050" s="127">
        <v>25</v>
      </c>
      <c r="B5050" s="127"/>
      <c r="C5050" s="128" t="s">
        <v>695</v>
      </c>
      <c r="D5050" s="122">
        <v>42993</v>
      </c>
      <c r="E5050" s="123" t="s">
        <v>11175</v>
      </c>
      <c r="F5050" s="123" t="s">
        <v>1413</v>
      </c>
      <c r="G5050" s="123">
        <v>14841026</v>
      </c>
      <c r="H5050" s="127"/>
      <c r="I5050" s="131" t="s">
        <v>13011</v>
      </c>
      <c r="J5050" s="127"/>
      <c r="K5050" s="127"/>
      <c r="L5050" s="127"/>
      <c r="M5050" s="127"/>
      <c r="N5050" s="133">
        <v>616331.25</v>
      </c>
      <c r="O5050" s="133">
        <v>0</v>
      </c>
      <c r="P5050" s="127" t="s">
        <v>1369</v>
      </c>
    </row>
    <row r="5051" spans="1:16" ht="51">
      <c r="A5051" s="127" t="s">
        <v>621</v>
      </c>
      <c r="B5051" s="127"/>
      <c r="C5051" s="128" t="s">
        <v>715</v>
      </c>
      <c r="D5051" s="122">
        <v>42996</v>
      </c>
      <c r="E5051" s="123" t="s">
        <v>11176</v>
      </c>
      <c r="F5051" s="123" t="s">
        <v>6</v>
      </c>
      <c r="G5051" s="123">
        <v>547175</v>
      </c>
      <c r="H5051" s="127"/>
      <c r="I5051" s="131" t="s">
        <v>13012</v>
      </c>
      <c r="J5051" s="127"/>
      <c r="K5051" s="127"/>
      <c r="L5051" s="127"/>
      <c r="M5051" s="127"/>
      <c r="N5051" s="133">
        <v>0</v>
      </c>
      <c r="O5051" s="133">
        <v>432209.95</v>
      </c>
      <c r="P5051" s="127" t="s">
        <v>1369</v>
      </c>
    </row>
    <row r="5052" spans="1:16" ht="51">
      <c r="A5052" s="127" t="s">
        <v>623</v>
      </c>
      <c r="B5052" s="127"/>
      <c r="C5052" s="128" t="s">
        <v>716</v>
      </c>
      <c r="D5052" s="122">
        <v>42996</v>
      </c>
      <c r="E5052" s="123" t="s">
        <v>11177</v>
      </c>
      <c r="F5052" s="123" t="s">
        <v>1262</v>
      </c>
      <c r="G5052" s="123">
        <v>14874894</v>
      </c>
      <c r="H5052" s="127"/>
      <c r="I5052" s="131" t="s">
        <v>2827</v>
      </c>
      <c r="J5052" s="127"/>
      <c r="K5052" s="127"/>
      <c r="L5052" s="127"/>
      <c r="M5052" s="127"/>
      <c r="N5052" s="133">
        <v>0</v>
      </c>
      <c r="O5052" s="133">
        <v>5421.21</v>
      </c>
      <c r="P5052" s="127" t="s">
        <v>1369</v>
      </c>
    </row>
    <row r="5053" spans="1:16" ht="63.75">
      <c r="A5053" s="127">
        <v>35</v>
      </c>
      <c r="B5053" s="127"/>
      <c r="C5053" s="128" t="s">
        <v>697</v>
      </c>
      <c r="D5053" s="122">
        <v>42996</v>
      </c>
      <c r="E5053" s="123" t="s">
        <v>11178</v>
      </c>
      <c r="F5053" s="123" t="s">
        <v>1413</v>
      </c>
      <c r="G5053" s="123">
        <v>14858677</v>
      </c>
      <c r="H5053" s="127"/>
      <c r="I5053" s="131" t="s">
        <v>13013</v>
      </c>
      <c r="J5053" s="127"/>
      <c r="K5053" s="127"/>
      <c r="L5053" s="127"/>
      <c r="M5053" s="127"/>
      <c r="N5053" s="133">
        <v>0</v>
      </c>
      <c r="O5053" s="133">
        <v>936938</v>
      </c>
      <c r="P5053" s="127" t="s">
        <v>1369</v>
      </c>
    </row>
    <row r="5054" spans="1:16" ht="76.5">
      <c r="A5054" s="127" t="s">
        <v>621</v>
      </c>
      <c r="B5054" s="127"/>
      <c r="C5054" s="128" t="s">
        <v>715</v>
      </c>
      <c r="D5054" s="122">
        <v>42996</v>
      </c>
      <c r="E5054" s="123" t="s">
        <v>11179</v>
      </c>
      <c r="F5054" s="123" t="s">
        <v>6</v>
      </c>
      <c r="G5054" s="123">
        <v>886072</v>
      </c>
      <c r="H5054" s="127"/>
      <c r="I5054" s="131" t="s">
        <v>13014</v>
      </c>
      <c r="J5054" s="127"/>
      <c r="K5054" s="127"/>
      <c r="L5054" s="127"/>
      <c r="M5054" s="127"/>
      <c r="N5054" s="133">
        <v>0</v>
      </c>
      <c r="O5054" s="133">
        <v>213000</v>
      </c>
      <c r="P5054" s="127" t="s">
        <v>1369</v>
      </c>
    </row>
    <row r="5055" spans="1:16" ht="63.75">
      <c r="A5055" s="127" t="s">
        <v>620</v>
      </c>
      <c r="B5055" s="127"/>
      <c r="C5055" s="128" t="s">
        <v>714</v>
      </c>
      <c r="D5055" s="122">
        <v>42996</v>
      </c>
      <c r="E5055" s="123" t="s">
        <v>11180</v>
      </c>
      <c r="F5055" s="123" t="s">
        <v>6</v>
      </c>
      <c r="G5055" s="123">
        <v>898282</v>
      </c>
      <c r="H5055" s="127"/>
      <c r="I5055" s="131" t="s">
        <v>13015</v>
      </c>
      <c r="J5055" s="127"/>
      <c r="K5055" s="127"/>
      <c r="L5055" s="127"/>
      <c r="M5055" s="127"/>
      <c r="N5055" s="133">
        <v>0</v>
      </c>
      <c r="O5055" s="133">
        <v>560000</v>
      </c>
      <c r="P5055" s="127" t="s">
        <v>1369</v>
      </c>
    </row>
    <row r="5056" spans="1:16" ht="76.5">
      <c r="A5056" s="127" t="s">
        <v>620</v>
      </c>
      <c r="B5056" s="127"/>
      <c r="C5056" s="128" t="s">
        <v>714</v>
      </c>
      <c r="D5056" s="122">
        <v>42996</v>
      </c>
      <c r="E5056" s="123" t="s">
        <v>11181</v>
      </c>
      <c r="F5056" s="123" t="s">
        <v>6</v>
      </c>
      <c r="G5056" s="123">
        <v>898283</v>
      </c>
      <c r="H5056" s="127"/>
      <c r="I5056" s="131" t="s">
        <v>13016</v>
      </c>
      <c r="J5056" s="127"/>
      <c r="K5056" s="127"/>
      <c r="L5056" s="127"/>
      <c r="M5056" s="127"/>
      <c r="N5056" s="133">
        <v>0</v>
      </c>
      <c r="O5056" s="133">
        <v>410000</v>
      </c>
      <c r="P5056" s="127" t="s">
        <v>1369</v>
      </c>
    </row>
    <row r="5057" spans="1:16" ht="63.75">
      <c r="A5057" s="127">
        <v>25</v>
      </c>
      <c r="B5057" s="127"/>
      <c r="C5057" s="128" t="s">
        <v>695</v>
      </c>
      <c r="D5057" s="122">
        <v>42996</v>
      </c>
      <c r="E5057" s="123" t="s">
        <v>11182</v>
      </c>
      <c r="F5057" s="123" t="s">
        <v>1413</v>
      </c>
      <c r="G5057" s="123">
        <v>14876519</v>
      </c>
      <c r="H5057" s="127"/>
      <c r="I5057" s="131" t="s">
        <v>13017</v>
      </c>
      <c r="J5057" s="127"/>
      <c r="K5057" s="127"/>
      <c r="L5057" s="127"/>
      <c r="M5057" s="127"/>
      <c r="N5057" s="133">
        <v>452293.09</v>
      </c>
      <c r="O5057" s="133">
        <v>0</v>
      </c>
      <c r="P5057" s="127" t="s">
        <v>1369</v>
      </c>
    </row>
    <row r="5058" spans="1:16" ht="63.75">
      <c r="A5058" s="127">
        <v>25</v>
      </c>
      <c r="B5058" s="127"/>
      <c r="C5058" s="128" t="s">
        <v>695</v>
      </c>
      <c r="D5058" s="122">
        <v>42996</v>
      </c>
      <c r="E5058" s="123" t="s">
        <v>11183</v>
      </c>
      <c r="F5058" s="123" t="s">
        <v>1413</v>
      </c>
      <c r="G5058" s="123">
        <v>14876712</v>
      </c>
      <c r="H5058" s="127"/>
      <c r="I5058" s="131" t="s">
        <v>13018</v>
      </c>
      <c r="J5058" s="127"/>
      <c r="K5058" s="127"/>
      <c r="L5058" s="127"/>
      <c r="M5058" s="127"/>
      <c r="N5058" s="133">
        <v>131492.15</v>
      </c>
      <c r="O5058" s="133">
        <v>0</v>
      </c>
      <c r="P5058" s="127" t="s">
        <v>1369</v>
      </c>
    </row>
    <row r="5059" spans="1:16" ht="63.75">
      <c r="A5059" s="127">
        <v>25</v>
      </c>
      <c r="B5059" s="127"/>
      <c r="C5059" s="128" t="s">
        <v>695</v>
      </c>
      <c r="D5059" s="122">
        <v>42996</v>
      </c>
      <c r="E5059" s="123" t="s">
        <v>11184</v>
      </c>
      <c r="F5059" s="123" t="s">
        <v>1413</v>
      </c>
      <c r="G5059" s="123">
        <v>14876925</v>
      </c>
      <c r="H5059" s="127"/>
      <c r="I5059" s="131" t="s">
        <v>13019</v>
      </c>
      <c r="J5059" s="127"/>
      <c r="K5059" s="127"/>
      <c r="L5059" s="127"/>
      <c r="M5059" s="127"/>
      <c r="N5059" s="133">
        <v>146524.28</v>
      </c>
      <c r="O5059" s="133">
        <v>0</v>
      </c>
      <c r="P5059" s="127" t="s">
        <v>1369</v>
      </c>
    </row>
    <row r="5060" spans="1:16" ht="63.75">
      <c r="A5060" s="127">
        <v>25</v>
      </c>
      <c r="B5060" s="127"/>
      <c r="C5060" s="128" t="s">
        <v>695</v>
      </c>
      <c r="D5060" s="122">
        <v>42996</v>
      </c>
      <c r="E5060" s="123" t="s">
        <v>11185</v>
      </c>
      <c r="F5060" s="123" t="s">
        <v>1413</v>
      </c>
      <c r="G5060" s="123">
        <v>14877092</v>
      </c>
      <c r="H5060" s="127"/>
      <c r="I5060" s="131" t="s">
        <v>13020</v>
      </c>
      <c r="J5060" s="127"/>
      <c r="K5060" s="127"/>
      <c r="L5060" s="127"/>
      <c r="M5060" s="127"/>
      <c r="N5060" s="133">
        <v>286657.84999999998</v>
      </c>
      <c r="O5060" s="133">
        <v>0</v>
      </c>
      <c r="P5060" s="127" t="s">
        <v>1369</v>
      </c>
    </row>
    <row r="5061" spans="1:16" ht="63.75">
      <c r="A5061" s="127">
        <v>25</v>
      </c>
      <c r="B5061" s="127"/>
      <c r="C5061" s="128" t="s">
        <v>695</v>
      </c>
      <c r="D5061" s="122">
        <v>42996</v>
      </c>
      <c r="E5061" s="123" t="s">
        <v>11186</v>
      </c>
      <c r="F5061" s="123" t="s">
        <v>1413</v>
      </c>
      <c r="G5061" s="123">
        <v>14877409</v>
      </c>
      <c r="H5061" s="127"/>
      <c r="I5061" s="131" t="s">
        <v>13021</v>
      </c>
      <c r="J5061" s="127"/>
      <c r="K5061" s="127"/>
      <c r="L5061" s="127"/>
      <c r="M5061" s="127"/>
      <c r="N5061" s="133">
        <v>337361.06</v>
      </c>
      <c r="O5061" s="133">
        <v>0</v>
      </c>
      <c r="P5061" s="127" t="s">
        <v>1369</v>
      </c>
    </row>
    <row r="5062" spans="1:16" ht="63.75">
      <c r="A5062" s="127">
        <v>378</v>
      </c>
      <c r="B5062" s="127"/>
      <c r="C5062" s="128" t="s">
        <v>1280</v>
      </c>
      <c r="D5062" s="122">
        <v>42996</v>
      </c>
      <c r="E5062" s="123" t="s">
        <v>11187</v>
      </c>
      <c r="F5062" s="123" t="s">
        <v>11</v>
      </c>
      <c r="G5062" s="123">
        <v>898262</v>
      </c>
      <c r="H5062" s="127"/>
      <c r="I5062" s="131" t="s">
        <v>13022</v>
      </c>
      <c r="J5062" s="127"/>
      <c r="K5062" s="127"/>
      <c r="L5062" s="127"/>
      <c r="M5062" s="127"/>
      <c r="N5062" s="133">
        <v>50</v>
      </c>
      <c r="O5062" s="133">
        <v>0</v>
      </c>
      <c r="P5062" s="127" t="s">
        <v>1369</v>
      </c>
    </row>
    <row r="5063" spans="1:16" ht="89.25">
      <c r="A5063" s="127">
        <v>576</v>
      </c>
      <c r="B5063" s="127"/>
      <c r="C5063" s="128" t="s">
        <v>853</v>
      </c>
      <c r="D5063" s="122">
        <v>42996</v>
      </c>
      <c r="E5063" s="123" t="s">
        <v>11188</v>
      </c>
      <c r="F5063" s="123" t="s">
        <v>11</v>
      </c>
      <c r="G5063" s="123">
        <v>898275</v>
      </c>
      <c r="H5063" s="127"/>
      <c r="I5063" s="131" t="s">
        <v>13023</v>
      </c>
      <c r="J5063" s="127"/>
      <c r="K5063" s="127"/>
      <c r="L5063" s="127"/>
      <c r="M5063" s="127"/>
      <c r="N5063" s="133">
        <v>528.48</v>
      </c>
      <c r="O5063" s="133">
        <v>0</v>
      </c>
      <c r="P5063" s="127" t="s">
        <v>1369</v>
      </c>
    </row>
    <row r="5064" spans="1:16" ht="51">
      <c r="A5064" s="127">
        <v>10</v>
      </c>
      <c r="B5064" s="127"/>
      <c r="C5064" s="128" t="s">
        <v>691</v>
      </c>
      <c r="D5064" s="122">
        <v>42996</v>
      </c>
      <c r="E5064" s="123" t="s">
        <v>11189</v>
      </c>
      <c r="F5064" s="123" t="s">
        <v>15</v>
      </c>
      <c r="G5064" s="123">
        <v>546545</v>
      </c>
      <c r="H5064" s="127"/>
      <c r="I5064" s="131" t="s">
        <v>6847</v>
      </c>
      <c r="J5064" s="127"/>
      <c r="K5064" s="127"/>
      <c r="L5064" s="127"/>
      <c r="M5064" s="127"/>
      <c r="N5064" s="133">
        <v>50</v>
      </c>
      <c r="O5064" s="133">
        <v>0</v>
      </c>
      <c r="P5064" s="127" t="s">
        <v>1369</v>
      </c>
    </row>
    <row r="5065" spans="1:16" ht="38.25">
      <c r="A5065" s="127">
        <v>10</v>
      </c>
      <c r="B5065" s="127"/>
      <c r="C5065" s="128" t="s">
        <v>691</v>
      </c>
      <c r="D5065" s="122">
        <v>42996</v>
      </c>
      <c r="E5065" s="123" t="s">
        <v>11190</v>
      </c>
      <c r="F5065" s="123" t="s">
        <v>15</v>
      </c>
      <c r="G5065" s="123">
        <v>546547</v>
      </c>
      <c r="H5065" s="127"/>
      <c r="I5065" s="131" t="s">
        <v>7274</v>
      </c>
      <c r="J5065" s="127"/>
      <c r="K5065" s="127"/>
      <c r="L5065" s="127"/>
      <c r="M5065" s="127"/>
      <c r="N5065" s="133">
        <v>50</v>
      </c>
      <c r="O5065" s="133">
        <v>0</v>
      </c>
      <c r="P5065" s="127" t="s">
        <v>1369</v>
      </c>
    </row>
    <row r="5066" spans="1:16" ht="63.75">
      <c r="A5066" s="127">
        <v>513</v>
      </c>
      <c r="B5066" s="127"/>
      <c r="C5066" s="128" t="s">
        <v>201</v>
      </c>
      <c r="D5066" s="122">
        <v>42996</v>
      </c>
      <c r="E5066" s="123" t="s">
        <v>11191</v>
      </c>
      <c r="F5066" s="123" t="s">
        <v>15</v>
      </c>
      <c r="G5066" s="123">
        <v>547066</v>
      </c>
      <c r="H5066" s="127"/>
      <c r="I5066" s="131" t="s">
        <v>13024</v>
      </c>
      <c r="J5066" s="127"/>
      <c r="K5066" s="127"/>
      <c r="L5066" s="127"/>
      <c r="M5066" s="127"/>
      <c r="N5066" s="133">
        <v>957.92</v>
      </c>
      <c r="O5066" s="133">
        <v>0</v>
      </c>
      <c r="P5066" s="127" t="s">
        <v>1369</v>
      </c>
    </row>
    <row r="5067" spans="1:16" ht="63.75">
      <c r="A5067" s="127">
        <v>10</v>
      </c>
      <c r="B5067" s="127"/>
      <c r="C5067" s="128" t="s">
        <v>691</v>
      </c>
      <c r="D5067" s="122">
        <v>42996</v>
      </c>
      <c r="E5067" s="123" t="s">
        <v>11192</v>
      </c>
      <c r="F5067" s="123" t="s">
        <v>15</v>
      </c>
      <c r="G5067" s="123">
        <v>3108</v>
      </c>
      <c r="H5067" s="127"/>
      <c r="I5067" s="131" t="s">
        <v>13025</v>
      </c>
      <c r="J5067" s="127"/>
      <c r="K5067" s="127"/>
      <c r="L5067" s="127"/>
      <c r="M5067" s="127"/>
      <c r="N5067" s="133">
        <v>272.06</v>
      </c>
      <c r="O5067" s="133">
        <v>0</v>
      </c>
      <c r="P5067" s="127" t="s">
        <v>1369</v>
      </c>
    </row>
    <row r="5068" spans="1:16" ht="89.25">
      <c r="A5068" s="127">
        <v>10</v>
      </c>
      <c r="B5068" s="127"/>
      <c r="C5068" s="128" t="s">
        <v>691</v>
      </c>
      <c r="D5068" s="122">
        <v>42996</v>
      </c>
      <c r="E5068" s="123" t="s">
        <v>11193</v>
      </c>
      <c r="F5068" s="123" t="s">
        <v>15</v>
      </c>
      <c r="G5068" s="123">
        <v>3109</v>
      </c>
      <c r="H5068" s="127"/>
      <c r="I5068" s="131" t="s">
        <v>13026</v>
      </c>
      <c r="J5068" s="127"/>
      <c r="K5068" s="127"/>
      <c r="L5068" s="127"/>
      <c r="M5068" s="127"/>
      <c r="N5068" s="133">
        <v>285.77999999999997</v>
      </c>
      <c r="O5068" s="133">
        <v>0</v>
      </c>
      <c r="P5068" s="127" t="s">
        <v>1369</v>
      </c>
    </row>
    <row r="5069" spans="1:16" ht="89.25">
      <c r="A5069" s="127">
        <v>20</v>
      </c>
      <c r="B5069" s="127"/>
      <c r="C5069" s="128" t="s">
        <v>694</v>
      </c>
      <c r="D5069" s="122">
        <v>42996</v>
      </c>
      <c r="E5069" s="123" t="s">
        <v>11194</v>
      </c>
      <c r="F5069" s="123" t="s">
        <v>15</v>
      </c>
      <c r="G5069" s="123">
        <v>3110</v>
      </c>
      <c r="H5069" s="127"/>
      <c r="I5069" s="131" t="s">
        <v>13027</v>
      </c>
      <c r="J5069" s="127"/>
      <c r="K5069" s="127"/>
      <c r="L5069" s="127"/>
      <c r="M5069" s="127"/>
      <c r="N5069" s="133">
        <v>270</v>
      </c>
      <c r="O5069" s="133">
        <v>0</v>
      </c>
      <c r="P5069" s="127" t="s">
        <v>1369</v>
      </c>
    </row>
    <row r="5070" spans="1:16" ht="89.25">
      <c r="A5070" s="127">
        <v>35</v>
      </c>
      <c r="B5070" s="127"/>
      <c r="C5070" s="128" t="s">
        <v>697</v>
      </c>
      <c r="D5070" s="122">
        <v>42996</v>
      </c>
      <c r="E5070" s="123" t="s">
        <v>11195</v>
      </c>
      <c r="F5070" s="123" t="s">
        <v>15</v>
      </c>
      <c r="G5070" s="123">
        <v>3111</v>
      </c>
      <c r="H5070" s="127"/>
      <c r="I5070" s="131" t="s">
        <v>13028</v>
      </c>
      <c r="J5070" s="127"/>
      <c r="K5070" s="127"/>
      <c r="L5070" s="127"/>
      <c r="M5070" s="127"/>
      <c r="N5070" s="133">
        <v>295.45</v>
      </c>
      <c r="O5070" s="133">
        <v>0</v>
      </c>
      <c r="P5070" s="127" t="s">
        <v>1369</v>
      </c>
    </row>
    <row r="5071" spans="1:16" ht="63.75">
      <c r="A5071" s="127">
        <v>291</v>
      </c>
      <c r="B5071" s="127"/>
      <c r="C5071" s="128" t="s">
        <v>795</v>
      </c>
      <c r="D5071" s="122">
        <v>42996</v>
      </c>
      <c r="E5071" s="123" t="s">
        <v>11196</v>
      </c>
      <c r="F5071" s="123" t="s">
        <v>11</v>
      </c>
      <c r="G5071" s="123">
        <v>547441</v>
      </c>
      <c r="H5071" s="127"/>
      <c r="I5071" s="131" t="s">
        <v>13029</v>
      </c>
      <c r="J5071" s="127"/>
      <c r="K5071" s="127"/>
      <c r="L5071" s="127"/>
      <c r="M5071" s="127"/>
      <c r="N5071" s="133">
        <v>50</v>
      </c>
      <c r="O5071" s="133">
        <v>0</v>
      </c>
      <c r="P5071" s="127" t="s">
        <v>1369</v>
      </c>
    </row>
    <row r="5072" spans="1:16" ht="63.75">
      <c r="A5072" s="127">
        <v>291</v>
      </c>
      <c r="B5072" s="127"/>
      <c r="C5072" s="128" t="s">
        <v>795</v>
      </c>
      <c r="D5072" s="122">
        <v>42996</v>
      </c>
      <c r="E5072" s="123" t="s">
        <v>11197</v>
      </c>
      <c r="F5072" s="123" t="s">
        <v>11</v>
      </c>
      <c r="G5072" s="123">
        <v>547442</v>
      </c>
      <c r="H5072" s="127"/>
      <c r="I5072" s="131" t="s">
        <v>13030</v>
      </c>
      <c r="J5072" s="127"/>
      <c r="K5072" s="127"/>
      <c r="L5072" s="127"/>
      <c r="M5072" s="127"/>
      <c r="N5072" s="133">
        <v>50</v>
      </c>
      <c r="O5072" s="133">
        <v>0</v>
      </c>
      <c r="P5072" s="127" t="s">
        <v>1369</v>
      </c>
    </row>
    <row r="5073" spans="1:16" ht="51">
      <c r="A5073" s="127">
        <v>10</v>
      </c>
      <c r="B5073" s="127"/>
      <c r="C5073" s="128" t="s">
        <v>691</v>
      </c>
      <c r="D5073" s="122">
        <v>42996</v>
      </c>
      <c r="E5073" s="123" t="s">
        <v>11198</v>
      </c>
      <c r="F5073" s="123" t="s">
        <v>15</v>
      </c>
      <c r="G5073" s="123">
        <v>547444</v>
      </c>
      <c r="H5073" s="127"/>
      <c r="I5073" s="131" t="s">
        <v>13031</v>
      </c>
      <c r="J5073" s="127"/>
      <c r="K5073" s="127"/>
      <c r="L5073" s="127"/>
      <c r="M5073" s="127"/>
      <c r="N5073" s="133">
        <v>50</v>
      </c>
      <c r="O5073" s="133">
        <v>0</v>
      </c>
      <c r="P5073" s="127" t="s">
        <v>1369</v>
      </c>
    </row>
    <row r="5074" spans="1:16" ht="51">
      <c r="A5074" s="127">
        <v>10</v>
      </c>
      <c r="B5074" s="127"/>
      <c r="C5074" s="128" t="s">
        <v>691</v>
      </c>
      <c r="D5074" s="122">
        <v>42996</v>
      </c>
      <c r="E5074" s="123" t="s">
        <v>11199</v>
      </c>
      <c r="F5074" s="123" t="s">
        <v>15</v>
      </c>
      <c r="G5074" s="123">
        <v>547447</v>
      </c>
      <c r="H5074" s="127"/>
      <c r="I5074" s="131" t="s">
        <v>13032</v>
      </c>
      <c r="J5074" s="127"/>
      <c r="K5074" s="127"/>
      <c r="L5074" s="127"/>
      <c r="M5074" s="127"/>
      <c r="N5074" s="133">
        <v>50</v>
      </c>
      <c r="O5074" s="133">
        <v>0</v>
      </c>
      <c r="P5074" s="127" t="s">
        <v>1369</v>
      </c>
    </row>
    <row r="5075" spans="1:16" ht="76.5">
      <c r="A5075" s="127" t="s">
        <v>621</v>
      </c>
      <c r="B5075" s="127"/>
      <c r="C5075" s="128" t="s">
        <v>715</v>
      </c>
      <c r="D5075" s="122">
        <v>42997</v>
      </c>
      <c r="E5075" s="123" t="s">
        <v>11200</v>
      </c>
      <c r="F5075" s="123" t="s">
        <v>6</v>
      </c>
      <c r="G5075" s="123">
        <v>886554</v>
      </c>
      <c r="H5075" s="127"/>
      <c r="I5075" s="131" t="s">
        <v>13033</v>
      </c>
      <c r="J5075" s="127"/>
      <c r="K5075" s="127"/>
      <c r="L5075" s="127"/>
      <c r="M5075" s="127"/>
      <c r="N5075" s="133">
        <v>0</v>
      </c>
      <c r="O5075" s="133">
        <v>165000</v>
      </c>
      <c r="P5075" s="127" t="s">
        <v>1369</v>
      </c>
    </row>
    <row r="5076" spans="1:16" ht="89.25">
      <c r="A5076" s="127" t="s">
        <v>620</v>
      </c>
      <c r="B5076" s="127"/>
      <c r="C5076" s="128" t="s">
        <v>714</v>
      </c>
      <c r="D5076" s="122">
        <v>42997</v>
      </c>
      <c r="E5076" s="123" t="s">
        <v>11201</v>
      </c>
      <c r="F5076" s="123" t="s">
        <v>6</v>
      </c>
      <c r="G5076" s="123">
        <v>898325</v>
      </c>
      <c r="H5076" s="127"/>
      <c r="I5076" s="131" t="s">
        <v>13034</v>
      </c>
      <c r="J5076" s="127"/>
      <c r="K5076" s="127"/>
      <c r="L5076" s="127"/>
      <c r="M5076" s="127"/>
      <c r="N5076" s="133">
        <v>0</v>
      </c>
      <c r="O5076" s="133">
        <v>12755790</v>
      </c>
      <c r="P5076" s="127" t="s">
        <v>1369</v>
      </c>
    </row>
    <row r="5077" spans="1:16" ht="63.75">
      <c r="A5077" s="127" t="s">
        <v>621</v>
      </c>
      <c r="B5077" s="127"/>
      <c r="C5077" s="128" t="s">
        <v>715</v>
      </c>
      <c r="D5077" s="122">
        <v>42997</v>
      </c>
      <c r="E5077" s="123" t="s">
        <v>11202</v>
      </c>
      <c r="F5077" s="123" t="s">
        <v>6</v>
      </c>
      <c r="G5077" s="123">
        <v>898374</v>
      </c>
      <c r="H5077" s="127"/>
      <c r="I5077" s="131" t="s">
        <v>13035</v>
      </c>
      <c r="J5077" s="127"/>
      <c r="K5077" s="127"/>
      <c r="L5077" s="127"/>
      <c r="M5077" s="127"/>
      <c r="N5077" s="133">
        <v>0</v>
      </c>
      <c r="O5077" s="133">
        <v>11231.59</v>
      </c>
      <c r="P5077" s="127" t="s">
        <v>1369</v>
      </c>
    </row>
    <row r="5078" spans="1:16" ht="89.25">
      <c r="A5078" s="127">
        <v>513</v>
      </c>
      <c r="B5078" s="127"/>
      <c r="C5078" s="128" t="s">
        <v>201</v>
      </c>
      <c r="D5078" s="122">
        <v>42997</v>
      </c>
      <c r="E5078" s="123" t="s">
        <v>11203</v>
      </c>
      <c r="F5078" s="123" t="s">
        <v>15</v>
      </c>
      <c r="G5078" s="123">
        <v>3115</v>
      </c>
      <c r="H5078" s="127"/>
      <c r="I5078" s="131" t="s">
        <v>13036</v>
      </c>
      <c r="J5078" s="127"/>
      <c r="K5078" s="127"/>
      <c r="L5078" s="127"/>
      <c r="M5078" s="127"/>
      <c r="N5078" s="133">
        <v>452.89</v>
      </c>
      <c r="O5078" s="133">
        <v>0</v>
      </c>
      <c r="P5078" s="127" t="s">
        <v>1369</v>
      </c>
    </row>
    <row r="5079" spans="1:16" ht="76.5">
      <c r="A5079" s="127">
        <v>15</v>
      </c>
      <c r="B5079" s="127"/>
      <c r="C5079" s="128" t="s">
        <v>692</v>
      </c>
      <c r="D5079" s="122">
        <v>42997</v>
      </c>
      <c r="E5079" s="123" t="s">
        <v>11204</v>
      </c>
      <c r="F5079" s="123" t="s">
        <v>15</v>
      </c>
      <c r="G5079" s="123">
        <v>3116</v>
      </c>
      <c r="H5079" s="127"/>
      <c r="I5079" s="131" t="s">
        <v>13037</v>
      </c>
      <c r="J5079" s="127"/>
      <c r="K5079" s="127"/>
      <c r="L5079" s="127"/>
      <c r="M5079" s="127"/>
      <c r="N5079" s="133">
        <v>1071.45</v>
      </c>
      <c r="O5079" s="133">
        <v>0</v>
      </c>
      <c r="P5079" s="127" t="s">
        <v>1369</v>
      </c>
    </row>
    <row r="5080" spans="1:16" ht="89.25">
      <c r="A5080" s="127">
        <v>197</v>
      </c>
      <c r="B5080" s="127"/>
      <c r="C5080" s="128" t="s">
        <v>755</v>
      </c>
      <c r="D5080" s="122">
        <v>42997</v>
      </c>
      <c r="E5080" s="123" t="s">
        <v>11205</v>
      </c>
      <c r="F5080" s="123" t="s">
        <v>15</v>
      </c>
      <c r="G5080" s="123">
        <v>3114</v>
      </c>
      <c r="H5080" s="127"/>
      <c r="I5080" s="131" t="s">
        <v>13038</v>
      </c>
      <c r="J5080" s="127"/>
      <c r="K5080" s="127"/>
      <c r="L5080" s="127"/>
      <c r="M5080" s="127"/>
      <c r="N5080" s="133">
        <v>366.45</v>
      </c>
      <c r="O5080" s="133">
        <v>0</v>
      </c>
      <c r="P5080" s="127" t="s">
        <v>1369</v>
      </c>
    </row>
    <row r="5081" spans="1:16" ht="89.25">
      <c r="A5081" s="127">
        <v>206</v>
      </c>
      <c r="B5081" s="127"/>
      <c r="C5081" s="128" t="s">
        <v>759</v>
      </c>
      <c r="D5081" s="122">
        <v>42997</v>
      </c>
      <c r="E5081" s="123" t="s">
        <v>11206</v>
      </c>
      <c r="F5081" s="123" t="s">
        <v>15</v>
      </c>
      <c r="G5081" s="123">
        <v>3113</v>
      </c>
      <c r="H5081" s="127"/>
      <c r="I5081" s="131" t="s">
        <v>13039</v>
      </c>
      <c r="J5081" s="127"/>
      <c r="K5081" s="127"/>
      <c r="L5081" s="127"/>
      <c r="M5081" s="127"/>
      <c r="N5081" s="133">
        <v>273.36</v>
      </c>
      <c r="O5081" s="133">
        <v>0</v>
      </c>
      <c r="P5081" s="127" t="s">
        <v>1369</v>
      </c>
    </row>
    <row r="5082" spans="1:16" ht="76.5">
      <c r="A5082" s="127">
        <v>376</v>
      </c>
      <c r="B5082" s="127"/>
      <c r="C5082" s="128" t="s">
        <v>1278</v>
      </c>
      <c r="D5082" s="122">
        <v>42997</v>
      </c>
      <c r="E5082" s="123" t="s">
        <v>11207</v>
      </c>
      <c r="F5082" s="123" t="s">
        <v>15</v>
      </c>
      <c r="G5082" s="123">
        <v>3118</v>
      </c>
      <c r="H5082" s="127"/>
      <c r="I5082" s="131" t="s">
        <v>13040</v>
      </c>
      <c r="J5082" s="127"/>
      <c r="K5082" s="127"/>
      <c r="L5082" s="127"/>
      <c r="M5082" s="127"/>
      <c r="N5082" s="133">
        <v>1510.15</v>
      </c>
      <c r="O5082" s="133">
        <v>0</v>
      </c>
      <c r="P5082" s="127" t="s">
        <v>1369</v>
      </c>
    </row>
    <row r="5083" spans="1:16" ht="51">
      <c r="A5083" s="127">
        <v>513</v>
      </c>
      <c r="B5083" s="127"/>
      <c r="C5083" s="128" t="s">
        <v>201</v>
      </c>
      <c r="D5083" s="122">
        <v>42997</v>
      </c>
      <c r="E5083" s="123" t="s">
        <v>11208</v>
      </c>
      <c r="F5083" s="123" t="s">
        <v>15</v>
      </c>
      <c r="G5083" s="123">
        <v>547748</v>
      </c>
      <c r="H5083" s="127"/>
      <c r="I5083" s="131" t="s">
        <v>4135</v>
      </c>
      <c r="J5083" s="127"/>
      <c r="K5083" s="127"/>
      <c r="L5083" s="127"/>
      <c r="M5083" s="127"/>
      <c r="N5083" s="133">
        <v>50</v>
      </c>
      <c r="O5083" s="133">
        <v>0</v>
      </c>
      <c r="P5083" s="127" t="s">
        <v>1369</v>
      </c>
    </row>
    <row r="5084" spans="1:16" ht="63.75">
      <c r="A5084" s="127">
        <v>287</v>
      </c>
      <c r="B5084" s="127"/>
      <c r="C5084" s="128" t="s">
        <v>791</v>
      </c>
      <c r="D5084" s="122">
        <v>42997</v>
      </c>
      <c r="E5084" s="123" t="s">
        <v>11209</v>
      </c>
      <c r="F5084" s="123" t="s">
        <v>11</v>
      </c>
      <c r="G5084" s="123">
        <v>548035</v>
      </c>
      <c r="H5084" s="127"/>
      <c r="I5084" s="131" t="s">
        <v>13041</v>
      </c>
      <c r="J5084" s="127"/>
      <c r="K5084" s="127"/>
      <c r="L5084" s="127"/>
      <c r="M5084" s="127"/>
      <c r="N5084" s="133">
        <v>50</v>
      </c>
      <c r="O5084" s="133">
        <v>0</v>
      </c>
      <c r="P5084" s="127" t="s">
        <v>1369</v>
      </c>
    </row>
    <row r="5085" spans="1:16" ht="63.75">
      <c r="A5085" s="127">
        <v>287</v>
      </c>
      <c r="B5085" s="127"/>
      <c r="C5085" s="128" t="s">
        <v>791</v>
      </c>
      <c r="D5085" s="122">
        <v>42997</v>
      </c>
      <c r="E5085" s="123" t="s">
        <v>11210</v>
      </c>
      <c r="F5085" s="123" t="s">
        <v>11</v>
      </c>
      <c r="G5085" s="123">
        <v>548036</v>
      </c>
      <c r="H5085" s="127"/>
      <c r="I5085" s="131" t="s">
        <v>13042</v>
      </c>
      <c r="J5085" s="127"/>
      <c r="K5085" s="127"/>
      <c r="L5085" s="127"/>
      <c r="M5085" s="127"/>
      <c r="N5085" s="133">
        <v>50</v>
      </c>
      <c r="O5085" s="133">
        <v>0</v>
      </c>
      <c r="P5085" s="127" t="s">
        <v>1369</v>
      </c>
    </row>
    <row r="5086" spans="1:16" ht="63.75">
      <c r="A5086" s="127">
        <v>25</v>
      </c>
      <c r="B5086" s="127"/>
      <c r="C5086" s="128" t="s">
        <v>695</v>
      </c>
      <c r="D5086" s="122">
        <v>42997</v>
      </c>
      <c r="E5086" s="123" t="s">
        <v>11211</v>
      </c>
      <c r="F5086" s="123" t="s">
        <v>1413</v>
      </c>
      <c r="G5086" s="123">
        <v>14878654</v>
      </c>
      <c r="H5086" s="127"/>
      <c r="I5086" s="131" t="s">
        <v>13043</v>
      </c>
      <c r="J5086" s="127"/>
      <c r="K5086" s="127"/>
      <c r="L5086" s="127"/>
      <c r="M5086" s="127"/>
      <c r="N5086" s="133">
        <v>84209.63</v>
      </c>
      <c r="O5086" s="133">
        <v>0</v>
      </c>
      <c r="P5086" s="127" t="s">
        <v>1369</v>
      </c>
    </row>
    <row r="5087" spans="1:16" ht="63.75">
      <c r="A5087" s="127">
        <v>25</v>
      </c>
      <c r="B5087" s="127"/>
      <c r="C5087" s="128" t="s">
        <v>695</v>
      </c>
      <c r="D5087" s="122">
        <v>42997</v>
      </c>
      <c r="E5087" s="123" t="s">
        <v>11212</v>
      </c>
      <c r="F5087" s="123" t="s">
        <v>1413</v>
      </c>
      <c r="G5087" s="123">
        <v>14878655</v>
      </c>
      <c r="H5087" s="127"/>
      <c r="I5087" s="131" t="s">
        <v>13044</v>
      </c>
      <c r="J5087" s="127"/>
      <c r="K5087" s="127"/>
      <c r="L5087" s="127"/>
      <c r="M5087" s="127"/>
      <c r="N5087" s="133">
        <v>404283.38</v>
      </c>
      <c r="O5087" s="133">
        <v>0</v>
      </c>
      <c r="P5087" s="127" t="s">
        <v>1369</v>
      </c>
    </row>
    <row r="5088" spans="1:16" ht="63.75">
      <c r="A5088" s="127">
        <v>25</v>
      </c>
      <c r="B5088" s="127"/>
      <c r="C5088" s="128" t="s">
        <v>695</v>
      </c>
      <c r="D5088" s="122">
        <v>42997</v>
      </c>
      <c r="E5088" s="123" t="s">
        <v>11213</v>
      </c>
      <c r="F5088" s="123" t="s">
        <v>1413</v>
      </c>
      <c r="G5088" s="123">
        <v>14878656</v>
      </c>
      <c r="H5088" s="127"/>
      <c r="I5088" s="131" t="s">
        <v>13045</v>
      </c>
      <c r="J5088" s="127"/>
      <c r="K5088" s="127"/>
      <c r="L5088" s="127"/>
      <c r="M5088" s="127"/>
      <c r="N5088" s="133">
        <v>333762.07</v>
      </c>
      <c r="O5088" s="133">
        <v>0</v>
      </c>
      <c r="P5088" s="127" t="s">
        <v>1369</v>
      </c>
    </row>
    <row r="5089" spans="1:16" ht="63.75">
      <c r="A5089" s="127">
        <v>25</v>
      </c>
      <c r="B5089" s="127"/>
      <c r="C5089" s="128" t="s">
        <v>695</v>
      </c>
      <c r="D5089" s="122">
        <v>42997</v>
      </c>
      <c r="E5089" s="123" t="s">
        <v>11214</v>
      </c>
      <c r="F5089" s="123" t="s">
        <v>1413</v>
      </c>
      <c r="G5089" s="123">
        <v>14878657</v>
      </c>
      <c r="H5089" s="127"/>
      <c r="I5089" s="131" t="s">
        <v>13046</v>
      </c>
      <c r="J5089" s="127"/>
      <c r="K5089" s="127"/>
      <c r="L5089" s="127"/>
      <c r="M5089" s="127"/>
      <c r="N5089" s="133">
        <v>188189.68</v>
      </c>
      <c r="O5089" s="133">
        <v>0</v>
      </c>
      <c r="P5089" s="127" t="s">
        <v>1369</v>
      </c>
    </row>
    <row r="5090" spans="1:16" ht="63.75">
      <c r="A5090" s="127">
        <v>25</v>
      </c>
      <c r="B5090" s="127"/>
      <c r="C5090" s="128" t="s">
        <v>695</v>
      </c>
      <c r="D5090" s="122">
        <v>42997</v>
      </c>
      <c r="E5090" s="123" t="s">
        <v>11215</v>
      </c>
      <c r="F5090" s="123" t="s">
        <v>1413</v>
      </c>
      <c r="G5090" s="123">
        <v>14878658</v>
      </c>
      <c r="H5090" s="127"/>
      <c r="I5090" s="131" t="s">
        <v>13047</v>
      </c>
      <c r="J5090" s="127"/>
      <c r="K5090" s="127"/>
      <c r="L5090" s="127"/>
      <c r="M5090" s="127"/>
      <c r="N5090" s="133">
        <v>185684.26</v>
      </c>
      <c r="O5090" s="133">
        <v>0</v>
      </c>
      <c r="P5090" s="127" t="s">
        <v>1369</v>
      </c>
    </row>
    <row r="5091" spans="1:16" ht="63.75">
      <c r="A5091" s="127">
        <v>25</v>
      </c>
      <c r="B5091" s="127"/>
      <c r="C5091" s="128" t="s">
        <v>695</v>
      </c>
      <c r="D5091" s="122">
        <v>42997</v>
      </c>
      <c r="E5091" s="123" t="s">
        <v>11216</v>
      </c>
      <c r="F5091" s="123" t="s">
        <v>1413</v>
      </c>
      <c r="G5091" s="123">
        <v>14891757</v>
      </c>
      <c r="H5091" s="127"/>
      <c r="I5091" s="131" t="s">
        <v>13048</v>
      </c>
      <c r="J5091" s="127"/>
      <c r="K5091" s="127"/>
      <c r="L5091" s="127"/>
      <c r="M5091" s="127"/>
      <c r="N5091" s="133">
        <v>31571.01</v>
      </c>
      <c r="O5091" s="133">
        <v>0</v>
      </c>
      <c r="P5091" s="127" t="s">
        <v>1369</v>
      </c>
    </row>
    <row r="5092" spans="1:16" ht="63.75">
      <c r="A5092" s="127">
        <v>25</v>
      </c>
      <c r="B5092" s="127"/>
      <c r="C5092" s="128" t="s">
        <v>695</v>
      </c>
      <c r="D5092" s="122">
        <v>42997</v>
      </c>
      <c r="E5092" s="123" t="s">
        <v>11217</v>
      </c>
      <c r="F5092" s="123" t="s">
        <v>1413</v>
      </c>
      <c r="G5092" s="123">
        <v>14891772</v>
      </c>
      <c r="H5092" s="127"/>
      <c r="I5092" s="131" t="s">
        <v>13049</v>
      </c>
      <c r="J5092" s="127"/>
      <c r="K5092" s="127"/>
      <c r="L5092" s="127"/>
      <c r="M5092" s="127"/>
      <c r="N5092" s="133">
        <v>347854.37</v>
      </c>
      <c r="O5092" s="133">
        <v>0</v>
      </c>
      <c r="P5092" s="127" t="s">
        <v>1369</v>
      </c>
    </row>
    <row r="5093" spans="1:16" ht="63.75">
      <c r="A5093" s="127">
        <v>513</v>
      </c>
      <c r="B5093" s="127"/>
      <c r="C5093" s="128" t="s">
        <v>201</v>
      </c>
      <c r="D5093" s="122">
        <v>42997</v>
      </c>
      <c r="E5093" s="123" t="s">
        <v>11218</v>
      </c>
      <c r="F5093" s="123" t="s">
        <v>1413</v>
      </c>
      <c r="G5093" s="123">
        <v>14826599</v>
      </c>
      <c r="H5093" s="127"/>
      <c r="I5093" s="131" t="s">
        <v>13050</v>
      </c>
      <c r="J5093" s="127"/>
      <c r="K5093" s="127"/>
      <c r="L5093" s="127"/>
      <c r="M5093" s="127"/>
      <c r="N5093" s="133">
        <v>7179.78</v>
      </c>
      <c r="O5093" s="133">
        <v>0</v>
      </c>
      <c r="P5093" s="127" t="s">
        <v>1369</v>
      </c>
    </row>
    <row r="5094" spans="1:16" ht="51">
      <c r="A5094" s="127">
        <v>594</v>
      </c>
      <c r="B5094" s="127"/>
      <c r="C5094" s="128" t="s">
        <v>113</v>
      </c>
      <c r="D5094" s="122">
        <v>42998</v>
      </c>
      <c r="E5094" s="123" t="s">
        <v>11219</v>
      </c>
      <c r="F5094" s="123" t="s">
        <v>6</v>
      </c>
      <c r="G5094" s="123">
        <v>549078</v>
      </c>
      <c r="H5094" s="127"/>
      <c r="I5094" s="131" t="s">
        <v>13051</v>
      </c>
      <c r="J5094" s="127"/>
      <c r="K5094" s="127"/>
      <c r="L5094" s="127"/>
      <c r="M5094" s="127"/>
      <c r="N5094" s="133">
        <v>0</v>
      </c>
      <c r="O5094" s="133">
        <v>365912.4</v>
      </c>
      <c r="P5094" s="127" t="s">
        <v>1369</v>
      </c>
    </row>
    <row r="5095" spans="1:16" ht="38.25">
      <c r="A5095" s="127">
        <v>35</v>
      </c>
      <c r="B5095" s="127"/>
      <c r="C5095" s="128" t="s">
        <v>697</v>
      </c>
      <c r="D5095" s="122">
        <v>42998</v>
      </c>
      <c r="E5095" s="123" t="s">
        <v>11220</v>
      </c>
      <c r="F5095" s="123" t="s">
        <v>6</v>
      </c>
      <c r="G5095" s="123">
        <v>886906</v>
      </c>
      <c r="H5095" s="127"/>
      <c r="I5095" s="131" t="s">
        <v>13052</v>
      </c>
      <c r="J5095" s="127"/>
      <c r="K5095" s="127"/>
      <c r="L5095" s="127"/>
      <c r="M5095" s="127"/>
      <c r="N5095" s="133">
        <v>0</v>
      </c>
      <c r="O5095" s="133">
        <v>116200</v>
      </c>
      <c r="P5095" s="127" t="s">
        <v>1369</v>
      </c>
    </row>
    <row r="5096" spans="1:16" ht="76.5">
      <c r="A5096" s="127" t="s">
        <v>621</v>
      </c>
      <c r="B5096" s="127"/>
      <c r="C5096" s="128" t="s">
        <v>715</v>
      </c>
      <c r="D5096" s="122">
        <v>42998</v>
      </c>
      <c r="E5096" s="123" t="s">
        <v>11221</v>
      </c>
      <c r="F5096" s="123" t="s">
        <v>6</v>
      </c>
      <c r="G5096" s="123">
        <v>887010</v>
      </c>
      <c r="H5096" s="127"/>
      <c r="I5096" s="131" t="s">
        <v>13053</v>
      </c>
      <c r="J5096" s="127"/>
      <c r="K5096" s="127"/>
      <c r="L5096" s="127"/>
      <c r="M5096" s="127"/>
      <c r="N5096" s="133">
        <v>0</v>
      </c>
      <c r="O5096" s="133">
        <v>192000</v>
      </c>
      <c r="P5096" s="127" t="s">
        <v>1369</v>
      </c>
    </row>
    <row r="5097" spans="1:16" ht="63.75">
      <c r="A5097" s="127">
        <v>865</v>
      </c>
      <c r="B5097" s="127"/>
      <c r="C5097" s="128" t="s">
        <v>877</v>
      </c>
      <c r="D5097" s="122">
        <v>42998</v>
      </c>
      <c r="E5097" s="123" t="s">
        <v>11222</v>
      </c>
      <c r="F5097" s="123" t="s">
        <v>6</v>
      </c>
      <c r="G5097" s="123">
        <v>898412</v>
      </c>
      <c r="H5097" s="127"/>
      <c r="I5097" s="131" t="s">
        <v>13054</v>
      </c>
      <c r="J5097" s="127"/>
      <c r="K5097" s="127"/>
      <c r="L5097" s="127"/>
      <c r="M5097" s="127"/>
      <c r="N5097" s="133">
        <v>0</v>
      </c>
      <c r="O5097" s="133">
        <v>12555.56</v>
      </c>
      <c r="P5097" s="127" t="s">
        <v>1369</v>
      </c>
    </row>
    <row r="5098" spans="1:16" ht="102">
      <c r="A5098" s="127">
        <v>222</v>
      </c>
      <c r="B5098" s="127"/>
      <c r="C5098" s="128" t="s">
        <v>765</v>
      </c>
      <c r="D5098" s="122">
        <v>42998</v>
      </c>
      <c r="E5098" s="123" t="s">
        <v>11223</v>
      </c>
      <c r="F5098" s="123" t="s">
        <v>1263</v>
      </c>
      <c r="G5098" s="123">
        <v>3117</v>
      </c>
      <c r="H5098" s="127"/>
      <c r="I5098" s="131" t="s">
        <v>13055</v>
      </c>
      <c r="J5098" s="127"/>
      <c r="K5098" s="127"/>
      <c r="L5098" s="127"/>
      <c r="M5098" s="127"/>
      <c r="N5098" s="133">
        <v>846.49</v>
      </c>
      <c r="O5098" s="133">
        <v>0</v>
      </c>
      <c r="P5098" s="127" t="s">
        <v>1369</v>
      </c>
    </row>
    <row r="5099" spans="1:16" ht="89.25">
      <c r="A5099" s="127">
        <v>222</v>
      </c>
      <c r="B5099" s="127"/>
      <c r="C5099" s="128" t="s">
        <v>765</v>
      </c>
      <c r="D5099" s="122">
        <v>42998</v>
      </c>
      <c r="E5099" s="123" t="s">
        <v>11224</v>
      </c>
      <c r="F5099" s="123" t="s">
        <v>15</v>
      </c>
      <c r="G5099" s="123">
        <v>3117</v>
      </c>
      <c r="H5099" s="127"/>
      <c r="I5099" s="131" t="s">
        <v>13056</v>
      </c>
      <c r="J5099" s="127"/>
      <c r="K5099" s="127"/>
      <c r="L5099" s="127"/>
      <c r="M5099" s="127"/>
      <c r="N5099" s="133">
        <v>294.63</v>
      </c>
      <c r="O5099" s="133">
        <v>0</v>
      </c>
      <c r="P5099" s="127" t="s">
        <v>1369</v>
      </c>
    </row>
    <row r="5100" spans="1:16" ht="89.25">
      <c r="A5100" s="127">
        <v>310</v>
      </c>
      <c r="B5100" s="127"/>
      <c r="C5100" s="128" t="s">
        <v>808</v>
      </c>
      <c r="D5100" s="122">
        <v>42998</v>
      </c>
      <c r="E5100" s="123" t="s">
        <v>11225</v>
      </c>
      <c r="F5100" s="123" t="s">
        <v>1263</v>
      </c>
      <c r="G5100" s="123">
        <v>3098</v>
      </c>
      <c r="H5100" s="127"/>
      <c r="I5100" s="131" t="s">
        <v>13057</v>
      </c>
      <c r="J5100" s="127"/>
      <c r="K5100" s="127"/>
      <c r="L5100" s="127"/>
      <c r="M5100" s="127"/>
      <c r="N5100" s="133">
        <v>11106.83</v>
      </c>
      <c r="O5100" s="133">
        <v>0</v>
      </c>
      <c r="P5100" s="127" t="s">
        <v>1369</v>
      </c>
    </row>
    <row r="5101" spans="1:16" ht="76.5">
      <c r="A5101" s="127">
        <v>310</v>
      </c>
      <c r="B5101" s="127"/>
      <c r="C5101" s="128" t="s">
        <v>808</v>
      </c>
      <c r="D5101" s="122">
        <v>42998</v>
      </c>
      <c r="E5101" s="123" t="s">
        <v>11226</v>
      </c>
      <c r="F5101" s="123" t="s">
        <v>15</v>
      </c>
      <c r="G5101" s="123">
        <v>3098</v>
      </c>
      <c r="H5101" s="127"/>
      <c r="I5101" s="131" t="s">
        <v>13058</v>
      </c>
      <c r="J5101" s="127"/>
      <c r="K5101" s="127"/>
      <c r="L5101" s="127"/>
      <c r="M5101" s="127"/>
      <c r="N5101" s="133">
        <v>573.83000000000004</v>
      </c>
      <c r="O5101" s="133">
        <v>0</v>
      </c>
      <c r="P5101" s="127" t="s">
        <v>1369</v>
      </c>
    </row>
    <row r="5102" spans="1:16" ht="89.25">
      <c r="A5102" s="127">
        <v>526</v>
      </c>
      <c r="B5102" s="127"/>
      <c r="C5102" s="128" t="s">
        <v>847</v>
      </c>
      <c r="D5102" s="122">
        <v>42998</v>
      </c>
      <c r="E5102" s="123" t="s">
        <v>11227</v>
      </c>
      <c r="F5102" s="123" t="s">
        <v>15</v>
      </c>
      <c r="G5102" s="123">
        <v>3136</v>
      </c>
      <c r="H5102" s="127"/>
      <c r="I5102" s="131" t="s">
        <v>13059</v>
      </c>
      <c r="J5102" s="127"/>
      <c r="K5102" s="127"/>
      <c r="L5102" s="127"/>
      <c r="M5102" s="127"/>
      <c r="N5102" s="133">
        <v>376.47</v>
      </c>
      <c r="O5102" s="133">
        <v>0</v>
      </c>
      <c r="P5102" s="127" t="s">
        <v>1369</v>
      </c>
    </row>
    <row r="5103" spans="1:16" ht="51">
      <c r="A5103" s="127">
        <v>594</v>
      </c>
      <c r="B5103" s="127"/>
      <c r="C5103" s="128" t="s">
        <v>113</v>
      </c>
      <c r="D5103" s="122">
        <v>42998</v>
      </c>
      <c r="E5103" s="123" t="s">
        <v>11228</v>
      </c>
      <c r="F5103" s="123" t="s">
        <v>15</v>
      </c>
      <c r="G5103" s="123">
        <v>549079</v>
      </c>
      <c r="H5103" s="127"/>
      <c r="I5103" s="131" t="s">
        <v>13060</v>
      </c>
      <c r="J5103" s="127"/>
      <c r="K5103" s="127"/>
      <c r="L5103" s="127"/>
      <c r="M5103" s="127"/>
      <c r="N5103" s="133">
        <v>50</v>
      </c>
      <c r="O5103" s="133">
        <v>0</v>
      </c>
      <c r="P5103" s="127" t="s">
        <v>1369</v>
      </c>
    </row>
    <row r="5104" spans="1:16" ht="63.75">
      <c r="A5104" s="127" t="s">
        <v>621</v>
      </c>
      <c r="B5104" s="127"/>
      <c r="C5104" s="128" t="s">
        <v>715</v>
      </c>
      <c r="D5104" s="122">
        <v>42998</v>
      </c>
      <c r="E5104" s="123" t="s">
        <v>11229</v>
      </c>
      <c r="F5104" s="123" t="s">
        <v>11</v>
      </c>
      <c r="G5104" s="123">
        <v>9781</v>
      </c>
      <c r="H5104" s="127"/>
      <c r="I5104" s="131" t="s">
        <v>13061</v>
      </c>
      <c r="J5104" s="127"/>
      <c r="K5104" s="127"/>
      <c r="L5104" s="127"/>
      <c r="M5104" s="127"/>
      <c r="N5104" s="133">
        <v>3720.17</v>
      </c>
      <c r="O5104" s="133">
        <v>0</v>
      </c>
      <c r="P5104" s="127" t="s">
        <v>1369</v>
      </c>
    </row>
    <row r="5105" spans="1:16" ht="51">
      <c r="A5105" s="127">
        <v>225</v>
      </c>
      <c r="B5105" s="127"/>
      <c r="C5105" s="128" t="s">
        <v>767</v>
      </c>
      <c r="D5105" s="122">
        <v>42998</v>
      </c>
      <c r="E5105" s="123" t="s">
        <v>11230</v>
      </c>
      <c r="F5105" s="123" t="s">
        <v>11</v>
      </c>
      <c r="G5105" s="123">
        <v>898409</v>
      </c>
      <c r="H5105" s="127"/>
      <c r="I5105" s="131" t="s">
        <v>13062</v>
      </c>
      <c r="J5105" s="127"/>
      <c r="K5105" s="127"/>
      <c r="L5105" s="127"/>
      <c r="M5105" s="127"/>
      <c r="N5105" s="133">
        <v>50</v>
      </c>
      <c r="O5105" s="133">
        <v>0</v>
      </c>
      <c r="P5105" s="127" t="s">
        <v>1369</v>
      </c>
    </row>
    <row r="5106" spans="1:16" ht="76.5">
      <c r="A5106" s="127">
        <v>47</v>
      </c>
      <c r="B5106" s="127"/>
      <c r="C5106" s="128" t="s">
        <v>700</v>
      </c>
      <c r="D5106" s="122">
        <v>42998</v>
      </c>
      <c r="E5106" s="123" t="s">
        <v>11231</v>
      </c>
      <c r="F5106" s="123" t="s">
        <v>11</v>
      </c>
      <c r="G5106" s="123">
        <v>898417</v>
      </c>
      <c r="H5106" s="127"/>
      <c r="I5106" s="131" t="s">
        <v>13063</v>
      </c>
      <c r="J5106" s="127"/>
      <c r="K5106" s="127"/>
      <c r="L5106" s="127"/>
      <c r="M5106" s="127"/>
      <c r="N5106" s="133">
        <v>12884.72</v>
      </c>
      <c r="O5106" s="133">
        <v>0</v>
      </c>
      <c r="P5106" s="127" t="s">
        <v>1369</v>
      </c>
    </row>
    <row r="5107" spans="1:16" ht="38.25">
      <c r="A5107" s="127">
        <v>117</v>
      </c>
      <c r="B5107" s="127"/>
      <c r="C5107" s="128" t="s">
        <v>723</v>
      </c>
      <c r="D5107" s="122">
        <v>42998</v>
      </c>
      <c r="E5107" s="123" t="s">
        <v>11232</v>
      </c>
      <c r="F5107" s="123" t="s">
        <v>11</v>
      </c>
      <c r="G5107" s="123">
        <v>898461</v>
      </c>
      <c r="H5107" s="127"/>
      <c r="I5107" s="131" t="s">
        <v>13064</v>
      </c>
      <c r="J5107" s="127"/>
      <c r="K5107" s="127"/>
      <c r="L5107" s="127"/>
      <c r="M5107" s="127"/>
      <c r="N5107" s="133">
        <v>50</v>
      </c>
      <c r="O5107" s="133">
        <v>0</v>
      </c>
      <c r="P5107" s="127" t="s">
        <v>1369</v>
      </c>
    </row>
    <row r="5108" spans="1:16" ht="38.25">
      <c r="A5108" s="127">
        <v>117</v>
      </c>
      <c r="B5108" s="127"/>
      <c r="C5108" s="128" t="s">
        <v>723</v>
      </c>
      <c r="D5108" s="122">
        <v>42998</v>
      </c>
      <c r="E5108" s="123" t="s">
        <v>11233</v>
      </c>
      <c r="F5108" s="123" t="s">
        <v>11</v>
      </c>
      <c r="G5108" s="123">
        <v>898462</v>
      </c>
      <c r="H5108" s="127"/>
      <c r="I5108" s="131" t="s">
        <v>13065</v>
      </c>
      <c r="J5108" s="127"/>
      <c r="K5108" s="127"/>
      <c r="L5108" s="127"/>
      <c r="M5108" s="127"/>
      <c r="N5108" s="133">
        <v>50</v>
      </c>
      <c r="O5108" s="133">
        <v>0</v>
      </c>
      <c r="P5108" s="127" t="s">
        <v>1369</v>
      </c>
    </row>
    <row r="5109" spans="1:16" ht="51">
      <c r="A5109" s="127">
        <v>342</v>
      </c>
      <c r="B5109" s="127"/>
      <c r="C5109" s="128" t="s">
        <v>817</v>
      </c>
      <c r="D5109" s="122">
        <v>42999</v>
      </c>
      <c r="E5109" s="123" t="s">
        <v>11234</v>
      </c>
      <c r="F5109" s="123" t="s">
        <v>6</v>
      </c>
      <c r="G5109" s="123">
        <v>887268</v>
      </c>
      <c r="H5109" s="127"/>
      <c r="I5109" s="131" t="s">
        <v>12899</v>
      </c>
      <c r="J5109" s="127"/>
      <c r="K5109" s="127"/>
      <c r="L5109" s="127"/>
      <c r="M5109" s="127"/>
      <c r="N5109" s="133">
        <v>0</v>
      </c>
      <c r="O5109" s="133">
        <v>315314.15000000002</v>
      </c>
      <c r="P5109" s="127" t="s">
        <v>1369</v>
      </c>
    </row>
    <row r="5110" spans="1:16" ht="76.5">
      <c r="A5110" s="127" t="s">
        <v>621</v>
      </c>
      <c r="B5110" s="127"/>
      <c r="C5110" s="128" t="s">
        <v>715</v>
      </c>
      <c r="D5110" s="122">
        <v>42999</v>
      </c>
      <c r="E5110" s="123" t="s">
        <v>11235</v>
      </c>
      <c r="F5110" s="123" t="s">
        <v>6</v>
      </c>
      <c r="G5110" s="123">
        <v>887402</v>
      </c>
      <c r="H5110" s="127"/>
      <c r="I5110" s="131" t="s">
        <v>13066</v>
      </c>
      <c r="J5110" s="127"/>
      <c r="K5110" s="127"/>
      <c r="L5110" s="127"/>
      <c r="M5110" s="127"/>
      <c r="N5110" s="133">
        <v>0</v>
      </c>
      <c r="O5110" s="133">
        <v>192000</v>
      </c>
      <c r="P5110" s="127" t="s">
        <v>1369</v>
      </c>
    </row>
    <row r="5111" spans="1:16" ht="63.75">
      <c r="A5111" s="127" t="s">
        <v>620</v>
      </c>
      <c r="B5111" s="127"/>
      <c r="C5111" s="128" t="s">
        <v>714</v>
      </c>
      <c r="D5111" s="122">
        <v>42999</v>
      </c>
      <c r="E5111" s="123" t="s">
        <v>11236</v>
      </c>
      <c r="F5111" s="123" t="s">
        <v>6</v>
      </c>
      <c r="G5111" s="123">
        <v>887453</v>
      </c>
      <c r="H5111" s="127"/>
      <c r="I5111" s="131" t="s">
        <v>13067</v>
      </c>
      <c r="J5111" s="127"/>
      <c r="K5111" s="127"/>
      <c r="L5111" s="127"/>
      <c r="M5111" s="127"/>
      <c r="N5111" s="133">
        <v>0</v>
      </c>
      <c r="O5111" s="133">
        <v>392333.23</v>
      </c>
      <c r="P5111" s="127" t="s">
        <v>1369</v>
      </c>
    </row>
    <row r="5112" spans="1:16" ht="89.25">
      <c r="A5112" s="127">
        <v>862</v>
      </c>
      <c r="B5112" s="127"/>
      <c r="C5112" s="128" t="s">
        <v>876</v>
      </c>
      <c r="D5112" s="122">
        <v>42999</v>
      </c>
      <c r="E5112" s="123" t="s">
        <v>11237</v>
      </c>
      <c r="F5112" s="123" t="s">
        <v>6</v>
      </c>
      <c r="G5112" s="123">
        <v>898505</v>
      </c>
      <c r="H5112" s="127"/>
      <c r="I5112" s="131" t="s">
        <v>13068</v>
      </c>
      <c r="J5112" s="127"/>
      <c r="K5112" s="127"/>
      <c r="L5112" s="127"/>
      <c r="M5112" s="127"/>
      <c r="N5112" s="133">
        <v>0</v>
      </c>
      <c r="O5112" s="133">
        <v>353941.45</v>
      </c>
      <c r="P5112" s="127" t="s">
        <v>1369</v>
      </c>
    </row>
    <row r="5113" spans="1:16" ht="76.5">
      <c r="A5113" s="127">
        <v>46</v>
      </c>
      <c r="B5113" s="127"/>
      <c r="C5113" s="128" t="s">
        <v>699</v>
      </c>
      <c r="D5113" s="122">
        <v>42999</v>
      </c>
      <c r="E5113" s="123" t="s">
        <v>11238</v>
      </c>
      <c r="F5113" s="123" t="s">
        <v>6</v>
      </c>
      <c r="G5113" s="123">
        <v>898540</v>
      </c>
      <c r="H5113" s="127"/>
      <c r="I5113" s="131" t="s">
        <v>13069</v>
      </c>
      <c r="J5113" s="127"/>
      <c r="K5113" s="127"/>
      <c r="L5113" s="127"/>
      <c r="M5113" s="127"/>
      <c r="N5113" s="133">
        <v>0</v>
      </c>
      <c r="O5113" s="133">
        <v>80</v>
      </c>
      <c r="P5113" s="127" t="s">
        <v>1369</v>
      </c>
    </row>
    <row r="5114" spans="1:16" ht="89.25">
      <c r="A5114" s="127" t="s">
        <v>621</v>
      </c>
      <c r="B5114" s="127"/>
      <c r="C5114" s="128" t="s">
        <v>715</v>
      </c>
      <c r="D5114" s="122">
        <v>42999</v>
      </c>
      <c r="E5114" s="123" t="s">
        <v>11239</v>
      </c>
      <c r="F5114" s="123" t="s">
        <v>6</v>
      </c>
      <c r="G5114" s="123">
        <v>898579</v>
      </c>
      <c r="H5114" s="127"/>
      <c r="I5114" s="131" t="s">
        <v>13070</v>
      </c>
      <c r="J5114" s="127"/>
      <c r="K5114" s="127"/>
      <c r="L5114" s="127"/>
      <c r="M5114" s="127"/>
      <c r="N5114" s="133">
        <v>0</v>
      </c>
      <c r="O5114" s="133">
        <v>224733.48</v>
      </c>
      <c r="P5114" s="127" t="s">
        <v>1369</v>
      </c>
    </row>
    <row r="5115" spans="1:16" ht="63.75">
      <c r="A5115" s="127">
        <v>513</v>
      </c>
      <c r="B5115" s="127"/>
      <c r="C5115" s="128" t="s">
        <v>201</v>
      </c>
      <c r="D5115" s="122">
        <v>42999</v>
      </c>
      <c r="E5115" s="123" t="s">
        <v>11240</v>
      </c>
      <c r="F5115" s="123" t="s">
        <v>13</v>
      </c>
      <c r="G5115" s="123">
        <v>898597</v>
      </c>
      <c r="H5115" s="127"/>
      <c r="I5115" s="131" t="s">
        <v>13071</v>
      </c>
      <c r="J5115" s="127"/>
      <c r="K5115" s="127"/>
      <c r="L5115" s="127"/>
      <c r="M5115" s="127"/>
      <c r="N5115" s="133">
        <v>69.599999999999994</v>
      </c>
      <c r="O5115" s="133">
        <v>0</v>
      </c>
      <c r="P5115" s="127" t="s">
        <v>1369</v>
      </c>
    </row>
    <row r="5116" spans="1:16" ht="63.75">
      <c r="A5116" s="127">
        <v>513</v>
      </c>
      <c r="B5116" s="127"/>
      <c r="C5116" s="128" t="s">
        <v>201</v>
      </c>
      <c r="D5116" s="122">
        <v>42999</v>
      </c>
      <c r="E5116" s="123" t="s">
        <v>11241</v>
      </c>
      <c r="F5116" s="123" t="s">
        <v>11</v>
      </c>
      <c r="G5116" s="123">
        <v>898597</v>
      </c>
      <c r="H5116" s="127"/>
      <c r="I5116" s="131" t="s">
        <v>13072</v>
      </c>
      <c r="J5116" s="127"/>
      <c r="K5116" s="127"/>
      <c r="L5116" s="127"/>
      <c r="M5116" s="127"/>
      <c r="N5116" s="133">
        <v>50</v>
      </c>
      <c r="O5116" s="133">
        <v>0</v>
      </c>
      <c r="P5116" s="127" t="s">
        <v>1369</v>
      </c>
    </row>
    <row r="5117" spans="1:16" ht="63.75">
      <c r="A5117" s="127">
        <v>513</v>
      </c>
      <c r="B5117" s="127"/>
      <c r="C5117" s="128" t="s">
        <v>201</v>
      </c>
      <c r="D5117" s="122">
        <v>42999</v>
      </c>
      <c r="E5117" s="123" t="s">
        <v>11242</v>
      </c>
      <c r="F5117" s="123" t="s">
        <v>13</v>
      </c>
      <c r="G5117" s="123">
        <v>898603</v>
      </c>
      <c r="H5117" s="127"/>
      <c r="I5117" s="131" t="s">
        <v>13073</v>
      </c>
      <c r="J5117" s="127"/>
      <c r="K5117" s="127"/>
      <c r="L5117" s="127"/>
      <c r="M5117" s="127"/>
      <c r="N5117" s="133">
        <v>69.599999999999994</v>
      </c>
      <c r="O5117" s="133">
        <v>0</v>
      </c>
      <c r="P5117" s="127" t="s">
        <v>1369</v>
      </c>
    </row>
    <row r="5118" spans="1:16" ht="63.75">
      <c r="A5118" s="127">
        <v>513</v>
      </c>
      <c r="B5118" s="127"/>
      <c r="C5118" s="128" t="s">
        <v>201</v>
      </c>
      <c r="D5118" s="122">
        <v>42999</v>
      </c>
      <c r="E5118" s="123" t="s">
        <v>11243</v>
      </c>
      <c r="F5118" s="123" t="s">
        <v>11</v>
      </c>
      <c r="G5118" s="123">
        <v>898603</v>
      </c>
      <c r="H5118" s="127"/>
      <c r="I5118" s="131" t="s">
        <v>13074</v>
      </c>
      <c r="J5118" s="127"/>
      <c r="K5118" s="127"/>
      <c r="L5118" s="127"/>
      <c r="M5118" s="127"/>
      <c r="N5118" s="133">
        <v>50</v>
      </c>
      <c r="O5118" s="133">
        <v>0</v>
      </c>
      <c r="P5118" s="127" t="s">
        <v>1369</v>
      </c>
    </row>
    <row r="5119" spans="1:16" ht="63.75">
      <c r="A5119" s="127">
        <v>513</v>
      </c>
      <c r="B5119" s="127"/>
      <c r="C5119" s="128" t="s">
        <v>201</v>
      </c>
      <c r="D5119" s="122">
        <v>42999</v>
      </c>
      <c r="E5119" s="123" t="s">
        <v>11244</v>
      </c>
      <c r="F5119" s="123" t="s">
        <v>13</v>
      </c>
      <c r="G5119" s="123">
        <v>9831</v>
      </c>
      <c r="H5119" s="127"/>
      <c r="I5119" s="131" t="s">
        <v>13075</v>
      </c>
      <c r="J5119" s="127"/>
      <c r="K5119" s="127"/>
      <c r="L5119" s="127"/>
      <c r="M5119" s="127"/>
      <c r="N5119" s="133">
        <v>8244404.7999999998</v>
      </c>
      <c r="O5119" s="133">
        <v>0</v>
      </c>
      <c r="P5119" s="127" t="s">
        <v>1369</v>
      </c>
    </row>
    <row r="5120" spans="1:16" ht="63.75">
      <c r="A5120" s="127">
        <v>513</v>
      </c>
      <c r="B5120" s="127"/>
      <c r="C5120" s="128" t="s">
        <v>201</v>
      </c>
      <c r="D5120" s="122">
        <v>42999</v>
      </c>
      <c r="E5120" s="123" t="s">
        <v>11245</v>
      </c>
      <c r="F5120" s="123" t="s">
        <v>11</v>
      </c>
      <c r="G5120" s="123">
        <v>9831</v>
      </c>
      <c r="H5120" s="127"/>
      <c r="I5120" s="131" t="s">
        <v>13076</v>
      </c>
      <c r="J5120" s="127"/>
      <c r="K5120" s="127"/>
      <c r="L5120" s="127"/>
      <c r="M5120" s="127"/>
      <c r="N5120" s="133">
        <v>5958.17</v>
      </c>
      <c r="O5120" s="133">
        <v>0</v>
      </c>
      <c r="P5120" s="127" t="s">
        <v>1369</v>
      </c>
    </row>
    <row r="5121" spans="1:16" ht="51">
      <c r="A5121" s="127">
        <v>513</v>
      </c>
      <c r="B5121" s="127"/>
      <c r="C5121" s="128" t="s">
        <v>201</v>
      </c>
      <c r="D5121" s="122">
        <v>42999</v>
      </c>
      <c r="E5121" s="123" t="s">
        <v>11246</v>
      </c>
      <c r="F5121" s="123" t="s">
        <v>15</v>
      </c>
      <c r="G5121" s="123">
        <v>550228</v>
      </c>
      <c r="H5121" s="127"/>
      <c r="I5121" s="131" t="s">
        <v>13077</v>
      </c>
      <c r="J5121" s="127"/>
      <c r="K5121" s="127"/>
      <c r="L5121" s="127"/>
      <c r="M5121" s="127"/>
      <c r="N5121" s="133">
        <v>50</v>
      </c>
      <c r="O5121" s="133">
        <v>0</v>
      </c>
      <c r="P5121" s="127" t="s">
        <v>1369</v>
      </c>
    </row>
    <row r="5122" spans="1:16" ht="51">
      <c r="A5122" s="127">
        <v>513</v>
      </c>
      <c r="B5122" s="127"/>
      <c r="C5122" s="128" t="s">
        <v>201</v>
      </c>
      <c r="D5122" s="122">
        <v>42999</v>
      </c>
      <c r="E5122" s="123" t="s">
        <v>11247</v>
      </c>
      <c r="F5122" s="123" t="s">
        <v>13</v>
      </c>
      <c r="G5122" s="123">
        <v>9836</v>
      </c>
      <c r="H5122" s="127"/>
      <c r="I5122" s="131" t="s">
        <v>13078</v>
      </c>
      <c r="J5122" s="127"/>
      <c r="K5122" s="127"/>
      <c r="L5122" s="127"/>
      <c r="M5122" s="127"/>
      <c r="N5122" s="133">
        <v>17254882.68</v>
      </c>
      <c r="O5122" s="133">
        <v>0</v>
      </c>
      <c r="P5122" s="127" t="s">
        <v>1369</v>
      </c>
    </row>
    <row r="5123" spans="1:16" ht="63.75">
      <c r="A5123" s="127">
        <v>513</v>
      </c>
      <c r="B5123" s="127"/>
      <c r="C5123" s="128" t="s">
        <v>201</v>
      </c>
      <c r="D5123" s="122">
        <v>42999</v>
      </c>
      <c r="E5123" s="123" t="s">
        <v>11248</v>
      </c>
      <c r="F5123" s="123" t="s">
        <v>11</v>
      </c>
      <c r="G5123" s="123">
        <v>9836</v>
      </c>
      <c r="H5123" s="127"/>
      <c r="I5123" s="131" t="s">
        <v>13079</v>
      </c>
      <c r="J5123" s="127"/>
      <c r="K5123" s="127"/>
      <c r="L5123" s="127"/>
      <c r="M5123" s="127"/>
      <c r="N5123" s="133">
        <v>12174.84</v>
      </c>
      <c r="O5123" s="133">
        <v>0</v>
      </c>
      <c r="P5123" s="127" t="s">
        <v>1369</v>
      </c>
    </row>
    <row r="5124" spans="1:16" ht="63.75">
      <c r="A5124" s="127">
        <v>287</v>
      </c>
      <c r="B5124" s="127"/>
      <c r="C5124" s="128" t="s">
        <v>791</v>
      </c>
      <c r="D5124" s="122">
        <v>42999</v>
      </c>
      <c r="E5124" s="123" t="s">
        <v>11249</v>
      </c>
      <c r="F5124" s="123" t="s">
        <v>11</v>
      </c>
      <c r="G5124" s="123">
        <v>550237</v>
      </c>
      <c r="H5124" s="127"/>
      <c r="I5124" s="131" t="s">
        <v>13080</v>
      </c>
      <c r="J5124" s="127"/>
      <c r="K5124" s="127"/>
      <c r="L5124" s="127"/>
      <c r="M5124" s="127"/>
      <c r="N5124" s="133">
        <v>50</v>
      </c>
      <c r="O5124" s="133">
        <v>0</v>
      </c>
      <c r="P5124" s="127" t="s">
        <v>1369</v>
      </c>
    </row>
    <row r="5125" spans="1:16" ht="63.75">
      <c r="A5125" s="127">
        <v>287</v>
      </c>
      <c r="B5125" s="127"/>
      <c r="C5125" s="128" t="s">
        <v>791</v>
      </c>
      <c r="D5125" s="122">
        <v>42999</v>
      </c>
      <c r="E5125" s="123" t="s">
        <v>11250</v>
      </c>
      <c r="F5125" s="123" t="s">
        <v>11</v>
      </c>
      <c r="G5125" s="123">
        <v>550238</v>
      </c>
      <c r="H5125" s="127"/>
      <c r="I5125" s="131" t="s">
        <v>13081</v>
      </c>
      <c r="J5125" s="127"/>
      <c r="K5125" s="127"/>
      <c r="L5125" s="127"/>
      <c r="M5125" s="127"/>
      <c r="N5125" s="133">
        <v>50</v>
      </c>
      <c r="O5125" s="133">
        <v>0</v>
      </c>
      <c r="P5125" s="127" t="s">
        <v>1369</v>
      </c>
    </row>
    <row r="5126" spans="1:16" ht="76.5">
      <c r="A5126" s="127" t="s">
        <v>621</v>
      </c>
      <c r="B5126" s="127"/>
      <c r="C5126" s="128" t="s">
        <v>715</v>
      </c>
      <c r="D5126" s="122">
        <v>42999</v>
      </c>
      <c r="E5126" s="123" t="s">
        <v>11251</v>
      </c>
      <c r="F5126" s="123" t="s">
        <v>11</v>
      </c>
      <c r="G5126" s="123">
        <v>9833</v>
      </c>
      <c r="H5126" s="127"/>
      <c r="I5126" s="131" t="s">
        <v>13082</v>
      </c>
      <c r="J5126" s="127"/>
      <c r="K5126" s="127"/>
      <c r="L5126" s="127"/>
      <c r="M5126" s="127"/>
      <c r="N5126" s="133">
        <v>11180.01</v>
      </c>
      <c r="O5126" s="133">
        <v>0</v>
      </c>
      <c r="P5126" s="127" t="s">
        <v>1369</v>
      </c>
    </row>
    <row r="5127" spans="1:16" ht="63.75">
      <c r="A5127" s="127">
        <v>25</v>
      </c>
      <c r="B5127" s="127"/>
      <c r="C5127" s="128" t="s">
        <v>695</v>
      </c>
      <c r="D5127" s="122">
        <v>42999</v>
      </c>
      <c r="E5127" s="123" t="s">
        <v>11252</v>
      </c>
      <c r="F5127" s="123" t="s">
        <v>1413</v>
      </c>
      <c r="G5127" s="123">
        <v>14926343</v>
      </c>
      <c r="H5127" s="127"/>
      <c r="I5127" s="131" t="s">
        <v>13083</v>
      </c>
      <c r="J5127" s="127"/>
      <c r="K5127" s="127"/>
      <c r="L5127" s="127"/>
      <c r="M5127" s="127"/>
      <c r="N5127" s="133">
        <v>302486.08</v>
      </c>
      <c r="O5127" s="133">
        <v>0</v>
      </c>
      <c r="P5127" s="127" t="s">
        <v>1369</v>
      </c>
    </row>
    <row r="5128" spans="1:16" ht="63.75">
      <c r="A5128" s="127">
        <v>25</v>
      </c>
      <c r="B5128" s="127"/>
      <c r="C5128" s="128" t="s">
        <v>695</v>
      </c>
      <c r="D5128" s="122">
        <v>42999</v>
      </c>
      <c r="E5128" s="123" t="s">
        <v>11253</v>
      </c>
      <c r="F5128" s="123" t="s">
        <v>1413</v>
      </c>
      <c r="G5128" s="123">
        <v>14926464</v>
      </c>
      <c r="H5128" s="127"/>
      <c r="I5128" s="131" t="s">
        <v>13084</v>
      </c>
      <c r="J5128" s="127"/>
      <c r="K5128" s="127"/>
      <c r="L5128" s="127"/>
      <c r="M5128" s="127"/>
      <c r="N5128" s="133">
        <v>276162.46000000002</v>
      </c>
      <c r="O5128" s="133">
        <v>0</v>
      </c>
      <c r="P5128" s="127" t="s">
        <v>1369</v>
      </c>
    </row>
    <row r="5129" spans="1:16" ht="63.75">
      <c r="A5129" s="127">
        <v>25</v>
      </c>
      <c r="B5129" s="127"/>
      <c r="C5129" s="128" t="s">
        <v>695</v>
      </c>
      <c r="D5129" s="122">
        <v>42999</v>
      </c>
      <c r="E5129" s="123" t="s">
        <v>11254</v>
      </c>
      <c r="F5129" s="123" t="s">
        <v>1413</v>
      </c>
      <c r="G5129" s="123">
        <v>14926465</v>
      </c>
      <c r="H5129" s="127"/>
      <c r="I5129" s="131" t="s">
        <v>13085</v>
      </c>
      <c r="J5129" s="127"/>
      <c r="K5129" s="127"/>
      <c r="L5129" s="127"/>
      <c r="M5129" s="127"/>
      <c r="N5129" s="133">
        <v>291419.82</v>
      </c>
      <c r="O5129" s="133">
        <v>0</v>
      </c>
      <c r="P5129" s="127" t="s">
        <v>1369</v>
      </c>
    </row>
    <row r="5130" spans="1:16" ht="63.75">
      <c r="A5130" s="127">
        <v>25</v>
      </c>
      <c r="B5130" s="127"/>
      <c r="C5130" s="128" t="s">
        <v>695</v>
      </c>
      <c r="D5130" s="122">
        <v>42999</v>
      </c>
      <c r="E5130" s="123" t="s">
        <v>11255</v>
      </c>
      <c r="F5130" s="123" t="s">
        <v>1413</v>
      </c>
      <c r="G5130" s="123">
        <v>14926633</v>
      </c>
      <c r="H5130" s="127"/>
      <c r="I5130" s="131" t="s">
        <v>13086</v>
      </c>
      <c r="J5130" s="127"/>
      <c r="K5130" s="127"/>
      <c r="L5130" s="127"/>
      <c r="M5130" s="127"/>
      <c r="N5130" s="133">
        <v>323058.08</v>
      </c>
      <c r="O5130" s="133">
        <v>0</v>
      </c>
      <c r="P5130" s="127" t="s">
        <v>1369</v>
      </c>
    </row>
    <row r="5131" spans="1:16" ht="63.75">
      <c r="A5131" s="127">
        <v>25</v>
      </c>
      <c r="B5131" s="127"/>
      <c r="C5131" s="128" t="s">
        <v>695</v>
      </c>
      <c r="D5131" s="122">
        <v>42999</v>
      </c>
      <c r="E5131" s="123" t="s">
        <v>11256</v>
      </c>
      <c r="F5131" s="123" t="s">
        <v>1413</v>
      </c>
      <c r="G5131" s="123">
        <v>14926634</v>
      </c>
      <c r="H5131" s="127"/>
      <c r="I5131" s="131" t="s">
        <v>13087</v>
      </c>
      <c r="J5131" s="127"/>
      <c r="K5131" s="127"/>
      <c r="L5131" s="127"/>
      <c r="M5131" s="127"/>
      <c r="N5131" s="133">
        <v>88677.67</v>
      </c>
      <c r="O5131" s="133">
        <v>0</v>
      </c>
      <c r="P5131" s="127" t="s">
        <v>1369</v>
      </c>
    </row>
    <row r="5132" spans="1:16" ht="63.75">
      <c r="A5132" s="127">
        <v>25</v>
      </c>
      <c r="B5132" s="127"/>
      <c r="C5132" s="128" t="s">
        <v>695</v>
      </c>
      <c r="D5132" s="122">
        <v>42999</v>
      </c>
      <c r="E5132" s="123" t="s">
        <v>11257</v>
      </c>
      <c r="F5132" s="123" t="s">
        <v>1413</v>
      </c>
      <c r="G5132" s="123">
        <v>14926649</v>
      </c>
      <c r="H5132" s="127"/>
      <c r="I5132" s="131" t="s">
        <v>13088</v>
      </c>
      <c r="J5132" s="127"/>
      <c r="K5132" s="127"/>
      <c r="L5132" s="127"/>
      <c r="M5132" s="127"/>
      <c r="N5132" s="133">
        <v>954342.05</v>
      </c>
      <c r="O5132" s="133">
        <v>0</v>
      </c>
      <c r="P5132" s="127" t="s">
        <v>1369</v>
      </c>
    </row>
    <row r="5133" spans="1:16" ht="63.75">
      <c r="A5133" s="127">
        <v>25</v>
      </c>
      <c r="B5133" s="127"/>
      <c r="C5133" s="128" t="s">
        <v>695</v>
      </c>
      <c r="D5133" s="122">
        <v>42999</v>
      </c>
      <c r="E5133" s="123" t="s">
        <v>11258</v>
      </c>
      <c r="F5133" s="123" t="s">
        <v>1413</v>
      </c>
      <c r="G5133" s="123">
        <v>14926635</v>
      </c>
      <c r="H5133" s="127"/>
      <c r="I5133" s="131" t="s">
        <v>13089</v>
      </c>
      <c r="J5133" s="127"/>
      <c r="K5133" s="127"/>
      <c r="L5133" s="127"/>
      <c r="M5133" s="127"/>
      <c r="N5133" s="133">
        <v>723768.16</v>
      </c>
      <c r="O5133" s="133">
        <v>0</v>
      </c>
      <c r="P5133" s="127" t="s">
        <v>1369</v>
      </c>
    </row>
    <row r="5134" spans="1:16" ht="76.5">
      <c r="A5134" s="127">
        <v>132</v>
      </c>
      <c r="B5134" s="127"/>
      <c r="C5134" s="128" t="s">
        <v>729</v>
      </c>
      <c r="D5134" s="122">
        <v>42999</v>
      </c>
      <c r="E5134" s="123" t="s">
        <v>11259</v>
      </c>
      <c r="F5134" s="123" t="s">
        <v>11</v>
      </c>
      <c r="G5134" s="123">
        <v>898514</v>
      </c>
      <c r="H5134" s="127"/>
      <c r="I5134" s="131" t="s">
        <v>13090</v>
      </c>
      <c r="J5134" s="127"/>
      <c r="K5134" s="127"/>
      <c r="L5134" s="127"/>
      <c r="M5134" s="127"/>
      <c r="N5134" s="133">
        <v>862.02</v>
      </c>
      <c r="O5134" s="133">
        <v>0</v>
      </c>
      <c r="P5134" s="127" t="s">
        <v>1369</v>
      </c>
    </row>
    <row r="5135" spans="1:16" ht="38.25">
      <c r="A5135" s="127">
        <v>117</v>
      </c>
      <c r="B5135" s="127"/>
      <c r="C5135" s="128" t="s">
        <v>723</v>
      </c>
      <c r="D5135" s="122">
        <v>42999</v>
      </c>
      <c r="E5135" s="123" t="s">
        <v>11260</v>
      </c>
      <c r="F5135" s="123" t="s">
        <v>11</v>
      </c>
      <c r="G5135" s="123">
        <v>898521</v>
      </c>
      <c r="H5135" s="127"/>
      <c r="I5135" s="131" t="s">
        <v>13091</v>
      </c>
      <c r="J5135" s="127"/>
      <c r="K5135" s="127"/>
      <c r="L5135" s="127"/>
      <c r="M5135" s="127"/>
      <c r="N5135" s="133">
        <v>50</v>
      </c>
      <c r="O5135" s="133">
        <v>0</v>
      </c>
      <c r="P5135" s="127" t="s">
        <v>1369</v>
      </c>
    </row>
    <row r="5136" spans="1:16" ht="25.5">
      <c r="A5136" s="127" t="s">
        <v>621</v>
      </c>
      <c r="B5136" s="127"/>
      <c r="C5136" s="128" t="s">
        <v>715</v>
      </c>
      <c r="D5136" s="122">
        <v>42999</v>
      </c>
      <c r="E5136" s="123" t="s">
        <v>11261</v>
      </c>
      <c r="F5136" s="123" t="s">
        <v>13</v>
      </c>
      <c r="G5136" s="123">
        <v>46222</v>
      </c>
      <c r="H5136" s="127"/>
      <c r="I5136" s="131" t="s">
        <v>1255</v>
      </c>
      <c r="J5136" s="127"/>
      <c r="K5136" s="127"/>
      <c r="L5136" s="127"/>
      <c r="M5136" s="127"/>
      <c r="N5136" s="133">
        <v>826.87</v>
      </c>
      <c r="O5136" s="133">
        <v>0</v>
      </c>
      <c r="P5136" s="127" t="s">
        <v>1369</v>
      </c>
    </row>
    <row r="5137" spans="1:16" ht="25.5">
      <c r="A5137" s="127" t="s">
        <v>621</v>
      </c>
      <c r="B5137" s="127"/>
      <c r="C5137" s="128" t="s">
        <v>715</v>
      </c>
      <c r="D5137" s="122">
        <v>42999</v>
      </c>
      <c r="E5137" s="123" t="s">
        <v>11262</v>
      </c>
      <c r="F5137" s="123" t="s">
        <v>13</v>
      </c>
      <c r="G5137" s="123">
        <v>46225</v>
      </c>
      <c r="H5137" s="127"/>
      <c r="I5137" s="131" t="s">
        <v>1255</v>
      </c>
      <c r="J5137" s="127"/>
      <c r="K5137" s="127"/>
      <c r="L5137" s="127"/>
      <c r="M5137" s="127"/>
      <c r="N5137" s="133">
        <v>36.799999999999997</v>
      </c>
      <c r="O5137" s="133">
        <v>0</v>
      </c>
      <c r="P5137" s="127" t="s">
        <v>1369</v>
      </c>
    </row>
    <row r="5138" spans="1:16" ht="51">
      <c r="A5138" s="127" t="s">
        <v>620</v>
      </c>
      <c r="B5138" s="127"/>
      <c r="C5138" s="128" t="s">
        <v>714</v>
      </c>
      <c r="D5138" s="122">
        <v>42999</v>
      </c>
      <c r="E5138" s="123" t="s">
        <v>11263</v>
      </c>
      <c r="F5138" s="123" t="s">
        <v>13</v>
      </c>
      <c r="G5138" s="123">
        <v>46226</v>
      </c>
      <c r="H5138" s="127"/>
      <c r="I5138" s="131" t="s">
        <v>1256</v>
      </c>
      <c r="J5138" s="127"/>
      <c r="K5138" s="127"/>
      <c r="L5138" s="127"/>
      <c r="M5138" s="127"/>
      <c r="N5138" s="133">
        <v>50</v>
      </c>
      <c r="O5138" s="133">
        <v>0</v>
      </c>
      <c r="P5138" s="127" t="s">
        <v>1369</v>
      </c>
    </row>
    <row r="5139" spans="1:16" ht="89.25">
      <c r="A5139" s="127">
        <v>6</v>
      </c>
      <c r="B5139" s="127"/>
      <c r="C5139" s="128" t="s">
        <v>690</v>
      </c>
      <c r="D5139" s="122">
        <v>42999</v>
      </c>
      <c r="E5139" s="123" t="s">
        <v>11264</v>
      </c>
      <c r="F5139" s="123" t="s">
        <v>1263</v>
      </c>
      <c r="G5139" s="123">
        <v>3137</v>
      </c>
      <c r="H5139" s="127"/>
      <c r="I5139" s="131" t="s">
        <v>13092</v>
      </c>
      <c r="J5139" s="127"/>
      <c r="K5139" s="127"/>
      <c r="L5139" s="127"/>
      <c r="M5139" s="127"/>
      <c r="N5139" s="133">
        <v>64.05</v>
      </c>
      <c r="O5139" s="133">
        <v>0</v>
      </c>
      <c r="P5139" s="127" t="s">
        <v>1369</v>
      </c>
    </row>
    <row r="5140" spans="1:16" ht="89.25">
      <c r="A5140" s="127">
        <v>6</v>
      </c>
      <c r="B5140" s="127"/>
      <c r="C5140" s="128" t="s">
        <v>690</v>
      </c>
      <c r="D5140" s="122">
        <v>42999</v>
      </c>
      <c r="E5140" s="123" t="s">
        <v>11265</v>
      </c>
      <c r="F5140" s="123" t="s">
        <v>15</v>
      </c>
      <c r="G5140" s="123">
        <v>3137</v>
      </c>
      <c r="H5140" s="127"/>
      <c r="I5140" s="131" t="s">
        <v>13093</v>
      </c>
      <c r="J5140" s="127"/>
      <c r="K5140" s="127"/>
      <c r="L5140" s="127"/>
      <c r="M5140" s="127"/>
      <c r="N5140" s="133">
        <v>277.75</v>
      </c>
      <c r="O5140" s="133">
        <v>0</v>
      </c>
      <c r="P5140" s="127" t="s">
        <v>1369</v>
      </c>
    </row>
    <row r="5141" spans="1:16" ht="51">
      <c r="A5141" s="127">
        <v>513</v>
      </c>
      <c r="B5141" s="127"/>
      <c r="C5141" s="128" t="s">
        <v>201</v>
      </c>
      <c r="D5141" s="122">
        <v>42999</v>
      </c>
      <c r="E5141" s="123" t="s">
        <v>11266</v>
      </c>
      <c r="F5141" s="123" t="s">
        <v>15</v>
      </c>
      <c r="G5141" s="123">
        <v>549381</v>
      </c>
      <c r="H5141" s="127"/>
      <c r="I5141" s="131" t="s">
        <v>13094</v>
      </c>
      <c r="J5141" s="127"/>
      <c r="K5141" s="127"/>
      <c r="L5141" s="127"/>
      <c r="M5141" s="127"/>
      <c r="N5141" s="133">
        <v>50</v>
      </c>
      <c r="O5141" s="133">
        <v>0</v>
      </c>
      <c r="P5141" s="127" t="s">
        <v>1369</v>
      </c>
    </row>
    <row r="5142" spans="1:16" ht="51">
      <c r="A5142" s="127">
        <v>10</v>
      </c>
      <c r="B5142" s="127"/>
      <c r="C5142" s="128" t="s">
        <v>691</v>
      </c>
      <c r="D5142" s="122">
        <v>42999</v>
      </c>
      <c r="E5142" s="123" t="s">
        <v>11267</v>
      </c>
      <c r="F5142" s="123" t="s">
        <v>15</v>
      </c>
      <c r="G5142" s="123">
        <v>549385</v>
      </c>
      <c r="H5142" s="127"/>
      <c r="I5142" s="131" t="s">
        <v>13095</v>
      </c>
      <c r="J5142" s="127"/>
      <c r="K5142" s="127"/>
      <c r="L5142" s="127"/>
      <c r="M5142" s="127"/>
      <c r="N5142" s="133">
        <v>50</v>
      </c>
      <c r="O5142" s="133">
        <v>0</v>
      </c>
      <c r="P5142" s="127" t="s">
        <v>1369</v>
      </c>
    </row>
    <row r="5143" spans="1:16" ht="63.75">
      <c r="A5143" s="127">
        <v>513</v>
      </c>
      <c r="B5143" s="127"/>
      <c r="C5143" s="128" t="s">
        <v>201</v>
      </c>
      <c r="D5143" s="122">
        <v>42999</v>
      </c>
      <c r="E5143" s="123" t="s">
        <v>11268</v>
      </c>
      <c r="F5143" s="123" t="s">
        <v>15</v>
      </c>
      <c r="G5143" s="123">
        <v>3158</v>
      </c>
      <c r="H5143" s="127"/>
      <c r="I5143" s="131" t="s">
        <v>13096</v>
      </c>
      <c r="J5143" s="127"/>
      <c r="K5143" s="127"/>
      <c r="L5143" s="127"/>
      <c r="M5143" s="127"/>
      <c r="N5143" s="133">
        <v>50</v>
      </c>
      <c r="O5143" s="133">
        <v>0</v>
      </c>
      <c r="P5143" s="127" t="s">
        <v>1369</v>
      </c>
    </row>
    <row r="5144" spans="1:16" ht="63.75">
      <c r="A5144" s="127">
        <v>513</v>
      </c>
      <c r="B5144" s="127"/>
      <c r="C5144" s="128" t="s">
        <v>201</v>
      </c>
      <c r="D5144" s="122">
        <v>42999</v>
      </c>
      <c r="E5144" s="123" t="s">
        <v>11269</v>
      </c>
      <c r="F5144" s="123" t="s">
        <v>15</v>
      </c>
      <c r="G5144" s="123">
        <v>3153</v>
      </c>
      <c r="H5144" s="127"/>
      <c r="I5144" s="131" t="s">
        <v>13097</v>
      </c>
      <c r="J5144" s="127"/>
      <c r="K5144" s="127"/>
      <c r="L5144" s="127"/>
      <c r="M5144" s="127"/>
      <c r="N5144" s="133">
        <v>50</v>
      </c>
      <c r="O5144" s="133">
        <v>0</v>
      </c>
      <c r="P5144" s="127" t="s">
        <v>1369</v>
      </c>
    </row>
    <row r="5145" spans="1:16" ht="89.25">
      <c r="A5145" s="127">
        <v>513</v>
      </c>
      <c r="B5145" s="127"/>
      <c r="C5145" s="128" t="s">
        <v>201</v>
      </c>
      <c r="D5145" s="122">
        <v>42999</v>
      </c>
      <c r="E5145" s="123" t="s">
        <v>11270</v>
      </c>
      <c r="F5145" s="123" t="s">
        <v>15</v>
      </c>
      <c r="G5145" s="123">
        <v>3144</v>
      </c>
      <c r="H5145" s="127"/>
      <c r="I5145" s="131" t="s">
        <v>13098</v>
      </c>
      <c r="J5145" s="127"/>
      <c r="K5145" s="127"/>
      <c r="L5145" s="127"/>
      <c r="M5145" s="127"/>
      <c r="N5145" s="133">
        <v>50</v>
      </c>
      <c r="O5145" s="133">
        <v>0</v>
      </c>
      <c r="P5145" s="127" t="s">
        <v>1369</v>
      </c>
    </row>
    <row r="5146" spans="1:16" ht="76.5">
      <c r="A5146" s="127">
        <v>513</v>
      </c>
      <c r="B5146" s="127"/>
      <c r="C5146" s="128" t="s">
        <v>201</v>
      </c>
      <c r="D5146" s="122">
        <v>42999</v>
      </c>
      <c r="E5146" s="123" t="s">
        <v>11271</v>
      </c>
      <c r="F5146" s="123" t="s">
        <v>15</v>
      </c>
      <c r="G5146" s="123">
        <v>3142</v>
      </c>
      <c r="H5146" s="127"/>
      <c r="I5146" s="131" t="s">
        <v>13099</v>
      </c>
      <c r="J5146" s="127"/>
      <c r="K5146" s="127"/>
      <c r="L5146" s="127"/>
      <c r="M5146" s="127"/>
      <c r="N5146" s="133">
        <v>50</v>
      </c>
      <c r="O5146" s="133">
        <v>0</v>
      </c>
      <c r="P5146" s="127" t="s">
        <v>1369</v>
      </c>
    </row>
    <row r="5147" spans="1:16" ht="89.25">
      <c r="A5147" s="127">
        <v>513</v>
      </c>
      <c r="B5147" s="127"/>
      <c r="C5147" s="128" t="s">
        <v>201</v>
      </c>
      <c r="D5147" s="122">
        <v>42999</v>
      </c>
      <c r="E5147" s="123" t="s">
        <v>11272</v>
      </c>
      <c r="F5147" s="123" t="s">
        <v>15</v>
      </c>
      <c r="G5147" s="123">
        <v>3148</v>
      </c>
      <c r="H5147" s="127"/>
      <c r="I5147" s="131" t="s">
        <v>13100</v>
      </c>
      <c r="J5147" s="127"/>
      <c r="K5147" s="127"/>
      <c r="L5147" s="127"/>
      <c r="M5147" s="127"/>
      <c r="N5147" s="133">
        <v>293.94</v>
      </c>
      <c r="O5147" s="133">
        <v>0</v>
      </c>
      <c r="P5147" s="127" t="s">
        <v>1369</v>
      </c>
    </row>
    <row r="5148" spans="1:16" ht="89.25">
      <c r="A5148" s="127">
        <v>132</v>
      </c>
      <c r="B5148" s="127"/>
      <c r="C5148" s="128" t="s">
        <v>729</v>
      </c>
      <c r="D5148" s="122">
        <v>42999</v>
      </c>
      <c r="E5148" s="123" t="s">
        <v>11273</v>
      </c>
      <c r="F5148" s="123" t="s">
        <v>15</v>
      </c>
      <c r="G5148" s="123">
        <v>3164</v>
      </c>
      <c r="H5148" s="127"/>
      <c r="I5148" s="131" t="s">
        <v>13101</v>
      </c>
      <c r="J5148" s="127"/>
      <c r="K5148" s="127"/>
      <c r="L5148" s="127"/>
      <c r="M5148" s="127"/>
      <c r="N5148" s="133">
        <v>2070.75</v>
      </c>
      <c r="O5148" s="133">
        <v>0</v>
      </c>
      <c r="P5148" s="127" t="s">
        <v>1369</v>
      </c>
    </row>
    <row r="5149" spans="1:16" ht="76.5">
      <c r="A5149" s="127">
        <v>513</v>
      </c>
      <c r="B5149" s="127"/>
      <c r="C5149" s="128" t="s">
        <v>201</v>
      </c>
      <c r="D5149" s="122">
        <v>42999</v>
      </c>
      <c r="E5149" s="123" t="s">
        <v>11274</v>
      </c>
      <c r="F5149" s="123" t="s">
        <v>15</v>
      </c>
      <c r="G5149" s="123">
        <v>3145</v>
      </c>
      <c r="H5149" s="127"/>
      <c r="I5149" s="131" t="s">
        <v>13102</v>
      </c>
      <c r="J5149" s="127"/>
      <c r="K5149" s="127"/>
      <c r="L5149" s="127"/>
      <c r="M5149" s="127"/>
      <c r="N5149" s="133">
        <v>17465.55</v>
      </c>
      <c r="O5149" s="133">
        <v>0</v>
      </c>
      <c r="P5149" s="127" t="s">
        <v>1369</v>
      </c>
    </row>
    <row r="5150" spans="1:16" ht="89.25">
      <c r="A5150" s="127">
        <v>513</v>
      </c>
      <c r="B5150" s="127"/>
      <c r="C5150" s="128" t="s">
        <v>201</v>
      </c>
      <c r="D5150" s="122">
        <v>42999</v>
      </c>
      <c r="E5150" s="123" t="s">
        <v>11275</v>
      </c>
      <c r="F5150" s="123" t="s">
        <v>15</v>
      </c>
      <c r="G5150" s="123">
        <v>3141</v>
      </c>
      <c r="H5150" s="127"/>
      <c r="I5150" s="131" t="s">
        <v>13103</v>
      </c>
      <c r="J5150" s="127"/>
      <c r="K5150" s="127"/>
      <c r="L5150" s="127"/>
      <c r="M5150" s="127"/>
      <c r="N5150" s="133">
        <v>36367.32</v>
      </c>
      <c r="O5150" s="133">
        <v>0</v>
      </c>
      <c r="P5150" s="127" t="s">
        <v>1369</v>
      </c>
    </row>
    <row r="5151" spans="1:16" ht="76.5">
      <c r="A5151" s="127">
        <v>513</v>
      </c>
      <c r="B5151" s="127"/>
      <c r="C5151" s="128" t="s">
        <v>201</v>
      </c>
      <c r="D5151" s="122">
        <v>42999</v>
      </c>
      <c r="E5151" s="123" t="s">
        <v>11276</v>
      </c>
      <c r="F5151" s="123" t="s">
        <v>15</v>
      </c>
      <c r="G5151" s="123">
        <v>3139</v>
      </c>
      <c r="H5151" s="127"/>
      <c r="I5151" s="131" t="s">
        <v>13104</v>
      </c>
      <c r="J5151" s="127"/>
      <c r="K5151" s="127"/>
      <c r="L5151" s="127"/>
      <c r="M5151" s="127"/>
      <c r="N5151" s="133">
        <v>103109.15</v>
      </c>
      <c r="O5151" s="133">
        <v>0</v>
      </c>
      <c r="P5151" s="127" t="s">
        <v>1369</v>
      </c>
    </row>
    <row r="5152" spans="1:16" ht="51">
      <c r="A5152" s="127">
        <v>513</v>
      </c>
      <c r="B5152" s="127"/>
      <c r="C5152" s="128" t="s">
        <v>201</v>
      </c>
      <c r="D5152" s="122">
        <v>42999</v>
      </c>
      <c r="E5152" s="123" t="s">
        <v>11277</v>
      </c>
      <c r="F5152" s="123" t="s">
        <v>15</v>
      </c>
      <c r="G5152" s="123">
        <v>549955</v>
      </c>
      <c r="H5152" s="127"/>
      <c r="I5152" s="131" t="s">
        <v>1346</v>
      </c>
      <c r="J5152" s="127"/>
      <c r="K5152" s="127"/>
      <c r="L5152" s="127"/>
      <c r="M5152" s="127"/>
      <c r="N5152" s="133">
        <v>50</v>
      </c>
      <c r="O5152" s="133">
        <v>0</v>
      </c>
      <c r="P5152" s="127" t="s">
        <v>1369</v>
      </c>
    </row>
    <row r="5153" spans="1:16" ht="51">
      <c r="A5153" s="127">
        <v>513</v>
      </c>
      <c r="B5153" s="127"/>
      <c r="C5153" s="128" t="s">
        <v>201</v>
      </c>
      <c r="D5153" s="122">
        <v>42999</v>
      </c>
      <c r="E5153" s="123" t="s">
        <v>11278</v>
      </c>
      <c r="F5153" s="123" t="s">
        <v>15</v>
      </c>
      <c r="G5153" s="123">
        <v>549958</v>
      </c>
      <c r="H5153" s="127"/>
      <c r="I5153" s="131" t="s">
        <v>7080</v>
      </c>
      <c r="J5153" s="127"/>
      <c r="K5153" s="127"/>
      <c r="L5153" s="127"/>
      <c r="M5153" s="127"/>
      <c r="N5153" s="133">
        <v>50</v>
      </c>
      <c r="O5153" s="133">
        <v>0</v>
      </c>
      <c r="P5153" s="127" t="s">
        <v>1369</v>
      </c>
    </row>
    <row r="5154" spans="1:16" ht="51">
      <c r="A5154" s="127">
        <v>513</v>
      </c>
      <c r="B5154" s="127"/>
      <c r="C5154" s="128" t="s">
        <v>201</v>
      </c>
      <c r="D5154" s="122">
        <v>42999</v>
      </c>
      <c r="E5154" s="123" t="s">
        <v>11279</v>
      </c>
      <c r="F5154" s="123" t="s">
        <v>15</v>
      </c>
      <c r="G5154" s="123">
        <v>550211</v>
      </c>
      <c r="H5154" s="127"/>
      <c r="I5154" s="131" t="s">
        <v>6828</v>
      </c>
      <c r="J5154" s="127"/>
      <c r="K5154" s="127"/>
      <c r="L5154" s="127"/>
      <c r="M5154" s="127"/>
      <c r="N5154" s="133">
        <v>50</v>
      </c>
      <c r="O5154" s="133">
        <v>0</v>
      </c>
      <c r="P5154" s="127" t="s">
        <v>1369</v>
      </c>
    </row>
    <row r="5155" spans="1:16" ht="63.75">
      <c r="A5155" s="127">
        <v>513</v>
      </c>
      <c r="B5155" s="127"/>
      <c r="C5155" s="128" t="s">
        <v>201</v>
      </c>
      <c r="D5155" s="122">
        <v>42999</v>
      </c>
      <c r="E5155" s="123" t="s">
        <v>11280</v>
      </c>
      <c r="F5155" s="123" t="s">
        <v>15</v>
      </c>
      <c r="G5155" s="123">
        <v>3157</v>
      </c>
      <c r="H5155" s="127"/>
      <c r="I5155" s="131" t="s">
        <v>13105</v>
      </c>
      <c r="J5155" s="127"/>
      <c r="K5155" s="127"/>
      <c r="L5155" s="127"/>
      <c r="M5155" s="127"/>
      <c r="N5155" s="133">
        <v>50</v>
      </c>
      <c r="O5155" s="133">
        <v>0</v>
      </c>
      <c r="P5155" s="127" t="s">
        <v>1369</v>
      </c>
    </row>
    <row r="5156" spans="1:16" ht="76.5">
      <c r="A5156" s="127">
        <v>513</v>
      </c>
      <c r="B5156" s="127"/>
      <c r="C5156" s="128" t="s">
        <v>201</v>
      </c>
      <c r="D5156" s="122">
        <v>42999</v>
      </c>
      <c r="E5156" s="123" t="s">
        <v>11281</v>
      </c>
      <c r="F5156" s="123" t="s">
        <v>15</v>
      </c>
      <c r="G5156" s="123">
        <v>3147</v>
      </c>
      <c r="H5156" s="127"/>
      <c r="I5156" s="131" t="s">
        <v>13106</v>
      </c>
      <c r="J5156" s="127"/>
      <c r="K5156" s="127"/>
      <c r="L5156" s="127"/>
      <c r="M5156" s="127"/>
      <c r="N5156" s="133">
        <v>50</v>
      </c>
      <c r="O5156" s="133">
        <v>0</v>
      </c>
      <c r="P5156" s="127" t="s">
        <v>1369</v>
      </c>
    </row>
    <row r="5157" spans="1:16" ht="51">
      <c r="A5157" s="127">
        <v>513</v>
      </c>
      <c r="B5157" s="127"/>
      <c r="C5157" s="128" t="s">
        <v>201</v>
      </c>
      <c r="D5157" s="122">
        <v>42999</v>
      </c>
      <c r="E5157" s="123" t="s">
        <v>11282</v>
      </c>
      <c r="F5157" s="123" t="s">
        <v>15</v>
      </c>
      <c r="G5157" s="123">
        <v>550224</v>
      </c>
      <c r="H5157" s="127"/>
      <c r="I5157" s="131" t="s">
        <v>1285</v>
      </c>
      <c r="J5157" s="127"/>
      <c r="K5157" s="127"/>
      <c r="L5157" s="127"/>
      <c r="M5157" s="127"/>
      <c r="N5157" s="133">
        <v>50</v>
      </c>
      <c r="O5157" s="133">
        <v>0</v>
      </c>
      <c r="P5157" s="127" t="s">
        <v>1369</v>
      </c>
    </row>
    <row r="5158" spans="1:16" ht="51">
      <c r="A5158" s="127">
        <v>340</v>
      </c>
      <c r="B5158" s="127"/>
      <c r="C5158" s="128" t="s">
        <v>815</v>
      </c>
      <c r="D5158" s="122">
        <v>43000</v>
      </c>
      <c r="E5158" s="123" t="s">
        <v>11283</v>
      </c>
      <c r="F5158" s="123" t="s">
        <v>6</v>
      </c>
      <c r="G5158" s="123">
        <v>551376</v>
      </c>
      <c r="H5158" s="127"/>
      <c r="I5158" s="131" t="s">
        <v>13107</v>
      </c>
      <c r="J5158" s="127"/>
      <c r="K5158" s="127"/>
      <c r="L5158" s="127"/>
      <c r="M5158" s="127"/>
      <c r="N5158" s="133">
        <v>0</v>
      </c>
      <c r="O5158" s="133">
        <v>47335.72</v>
      </c>
      <c r="P5158" s="127" t="s">
        <v>1369</v>
      </c>
    </row>
    <row r="5159" spans="1:16" ht="51">
      <c r="A5159" s="127" t="s">
        <v>623</v>
      </c>
      <c r="B5159" s="127"/>
      <c r="C5159" s="128" t="s">
        <v>716</v>
      </c>
      <c r="D5159" s="122">
        <v>43000</v>
      </c>
      <c r="E5159" s="123" t="s">
        <v>11284</v>
      </c>
      <c r="F5159" s="123" t="s">
        <v>1262</v>
      </c>
      <c r="G5159" s="123">
        <v>14939459</v>
      </c>
      <c r="H5159" s="127"/>
      <c r="I5159" s="131" t="s">
        <v>2828</v>
      </c>
      <c r="J5159" s="127"/>
      <c r="K5159" s="127"/>
      <c r="L5159" s="127"/>
      <c r="M5159" s="127"/>
      <c r="N5159" s="133">
        <v>0</v>
      </c>
      <c r="O5159" s="133">
        <v>43646.09</v>
      </c>
      <c r="P5159" s="127" t="s">
        <v>1369</v>
      </c>
    </row>
    <row r="5160" spans="1:16" ht="51">
      <c r="A5160" s="127" t="s">
        <v>623</v>
      </c>
      <c r="B5160" s="127"/>
      <c r="C5160" s="128" t="s">
        <v>716</v>
      </c>
      <c r="D5160" s="122">
        <v>43000</v>
      </c>
      <c r="E5160" s="123" t="s">
        <v>11285</v>
      </c>
      <c r="F5160" s="123" t="s">
        <v>6</v>
      </c>
      <c r="G5160" s="123">
        <v>887847</v>
      </c>
      <c r="H5160" s="127"/>
      <c r="I5160" s="131" t="s">
        <v>13108</v>
      </c>
      <c r="J5160" s="127"/>
      <c r="K5160" s="127"/>
      <c r="L5160" s="127"/>
      <c r="M5160" s="127"/>
      <c r="N5160" s="133">
        <v>0</v>
      </c>
      <c r="O5160" s="133">
        <v>1557.85</v>
      </c>
      <c r="P5160" s="127" t="s">
        <v>1369</v>
      </c>
    </row>
    <row r="5161" spans="1:16" ht="51">
      <c r="A5161" s="127">
        <v>271</v>
      </c>
      <c r="B5161" s="127"/>
      <c r="C5161" s="128" t="s">
        <v>787</v>
      </c>
      <c r="D5161" s="122">
        <v>43000</v>
      </c>
      <c r="E5161" s="123" t="s">
        <v>11286</v>
      </c>
      <c r="F5161" s="123" t="s">
        <v>6</v>
      </c>
      <c r="G5161" s="123">
        <v>887860</v>
      </c>
      <c r="H5161" s="127"/>
      <c r="I5161" s="131" t="s">
        <v>13109</v>
      </c>
      <c r="J5161" s="127"/>
      <c r="K5161" s="127"/>
      <c r="L5161" s="127"/>
      <c r="M5161" s="127"/>
      <c r="N5161" s="133">
        <v>0</v>
      </c>
      <c r="O5161" s="133">
        <v>5044.4399999999996</v>
      </c>
      <c r="P5161" s="127" t="s">
        <v>1369</v>
      </c>
    </row>
    <row r="5162" spans="1:16" ht="76.5">
      <c r="A5162" s="127" t="s">
        <v>621</v>
      </c>
      <c r="B5162" s="127"/>
      <c r="C5162" s="128" t="s">
        <v>715</v>
      </c>
      <c r="D5162" s="122">
        <v>43000</v>
      </c>
      <c r="E5162" s="123" t="s">
        <v>11287</v>
      </c>
      <c r="F5162" s="123" t="s">
        <v>6</v>
      </c>
      <c r="G5162" s="123">
        <v>887888</v>
      </c>
      <c r="H5162" s="127"/>
      <c r="I5162" s="131" t="s">
        <v>13110</v>
      </c>
      <c r="J5162" s="127"/>
      <c r="K5162" s="127"/>
      <c r="L5162" s="127"/>
      <c r="M5162" s="127"/>
      <c r="N5162" s="133">
        <v>0</v>
      </c>
      <c r="O5162" s="133">
        <v>280000</v>
      </c>
      <c r="P5162" s="127" t="s">
        <v>1369</v>
      </c>
    </row>
    <row r="5163" spans="1:16" ht="76.5">
      <c r="A5163" s="127" t="s">
        <v>621</v>
      </c>
      <c r="B5163" s="127"/>
      <c r="C5163" s="128" t="s">
        <v>715</v>
      </c>
      <c r="D5163" s="122">
        <v>43000</v>
      </c>
      <c r="E5163" s="123" t="s">
        <v>11288</v>
      </c>
      <c r="F5163" s="123" t="s">
        <v>6</v>
      </c>
      <c r="G5163" s="123">
        <v>887899</v>
      </c>
      <c r="H5163" s="127"/>
      <c r="I5163" s="131" t="s">
        <v>13111</v>
      </c>
      <c r="J5163" s="127"/>
      <c r="K5163" s="127"/>
      <c r="L5163" s="127"/>
      <c r="M5163" s="127"/>
      <c r="N5163" s="133">
        <v>0</v>
      </c>
      <c r="O5163" s="133">
        <v>18000</v>
      </c>
      <c r="P5163" s="127" t="s">
        <v>1369</v>
      </c>
    </row>
    <row r="5164" spans="1:16" ht="76.5">
      <c r="A5164" s="127">
        <v>25</v>
      </c>
      <c r="B5164" s="127"/>
      <c r="C5164" s="128" t="s">
        <v>695</v>
      </c>
      <c r="D5164" s="122">
        <v>43000</v>
      </c>
      <c r="E5164" s="123" t="s">
        <v>11289</v>
      </c>
      <c r="F5164" s="123" t="s">
        <v>6</v>
      </c>
      <c r="G5164" s="123">
        <v>898667</v>
      </c>
      <c r="H5164" s="127"/>
      <c r="I5164" s="131" t="s">
        <v>13112</v>
      </c>
      <c r="J5164" s="127"/>
      <c r="K5164" s="127"/>
      <c r="L5164" s="127"/>
      <c r="M5164" s="127"/>
      <c r="N5164" s="133">
        <v>0</v>
      </c>
      <c r="O5164" s="133">
        <v>10</v>
      </c>
      <c r="P5164" s="127" t="s">
        <v>1369</v>
      </c>
    </row>
    <row r="5165" spans="1:16" ht="63.75">
      <c r="A5165" s="127">
        <v>16</v>
      </c>
      <c r="B5165" s="127"/>
      <c r="C5165" s="128" t="s">
        <v>693</v>
      </c>
      <c r="D5165" s="122">
        <v>43000</v>
      </c>
      <c r="E5165" s="123" t="s">
        <v>11290</v>
      </c>
      <c r="F5165" s="123" t="s">
        <v>1263</v>
      </c>
      <c r="G5165" s="123">
        <v>3162</v>
      </c>
      <c r="H5165" s="127"/>
      <c r="I5165" s="131" t="s">
        <v>13113</v>
      </c>
      <c r="J5165" s="127"/>
      <c r="K5165" s="127"/>
      <c r="L5165" s="127"/>
      <c r="M5165" s="127"/>
      <c r="N5165" s="133">
        <v>427.84</v>
      </c>
      <c r="O5165" s="133">
        <v>0</v>
      </c>
      <c r="P5165" s="127" t="s">
        <v>1369</v>
      </c>
    </row>
    <row r="5166" spans="1:16" ht="38.25">
      <c r="A5166" s="127">
        <v>117</v>
      </c>
      <c r="B5166" s="127"/>
      <c r="C5166" s="128" t="s">
        <v>723</v>
      </c>
      <c r="D5166" s="122">
        <v>43000</v>
      </c>
      <c r="E5166" s="123" t="s">
        <v>11291</v>
      </c>
      <c r="F5166" s="123" t="s">
        <v>11</v>
      </c>
      <c r="G5166" s="123">
        <v>898682</v>
      </c>
      <c r="H5166" s="127"/>
      <c r="I5166" s="131" t="s">
        <v>13114</v>
      </c>
      <c r="J5166" s="127"/>
      <c r="K5166" s="127"/>
      <c r="L5166" s="127"/>
      <c r="M5166" s="127"/>
      <c r="N5166" s="133">
        <v>50</v>
      </c>
      <c r="O5166" s="133">
        <v>0</v>
      </c>
      <c r="P5166" s="127" t="s">
        <v>1369</v>
      </c>
    </row>
    <row r="5167" spans="1:16" ht="63.75">
      <c r="A5167" s="127">
        <v>513</v>
      </c>
      <c r="B5167" s="127"/>
      <c r="C5167" s="128" t="s">
        <v>201</v>
      </c>
      <c r="D5167" s="122">
        <v>43000</v>
      </c>
      <c r="E5167" s="123" t="s">
        <v>11292</v>
      </c>
      <c r="F5167" s="123" t="s">
        <v>15</v>
      </c>
      <c r="G5167" s="123">
        <v>550475</v>
      </c>
      <c r="H5167" s="127"/>
      <c r="I5167" s="131" t="s">
        <v>13115</v>
      </c>
      <c r="J5167" s="127"/>
      <c r="K5167" s="127"/>
      <c r="L5167" s="127"/>
      <c r="M5167" s="127"/>
      <c r="N5167" s="133">
        <v>50</v>
      </c>
      <c r="O5167" s="133">
        <v>0</v>
      </c>
      <c r="P5167" s="127" t="s">
        <v>1369</v>
      </c>
    </row>
    <row r="5168" spans="1:16" ht="51">
      <c r="A5168" s="127">
        <v>513</v>
      </c>
      <c r="B5168" s="127"/>
      <c r="C5168" s="128" t="s">
        <v>201</v>
      </c>
      <c r="D5168" s="122">
        <v>43000</v>
      </c>
      <c r="E5168" s="123" t="s">
        <v>11293</v>
      </c>
      <c r="F5168" s="123" t="s">
        <v>15</v>
      </c>
      <c r="G5168" s="123">
        <v>550596</v>
      </c>
      <c r="H5168" s="127"/>
      <c r="I5168" s="131" t="s">
        <v>13116</v>
      </c>
      <c r="J5168" s="127"/>
      <c r="K5168" s="127"/>
      <c r="L5168" s="127"/>
      <c r="M5168" s="127"/>
      <c r="N5168" s="133">
        <v>50</v>
      </c>
      <c r="O5168" s="133">
        <v>0</v>
      </c>
      <c r="P5168" s="127" t="s">
        <v>1369</v>
      </c>
    </row>
    <row r="5169" spans="1:16" ht="51">
      <c r="A5169" s="127">
        <v>513</v>
      </c>
      <c r="B5169" s="127"/>
      <c r="C5169" s="128" t="s">
        <v>201</v>
      </c>
      <c r="D5169" s="122">
        <v>43000</v>
      </c>
      <c r="E5169" s="123" t="s">
        <v>11294</v>
      </c>
      <c r="F5169" s="123" t="s">
        <v>15</v>
      </c>
      <c r="G5169" s="123">
        <v>550600</v>
      </c>
      <c r="H5169" s="127"/>
      <c r="I5169" s="131" t="s">
        <v>5771</v>
      </c>
      <c r="J5169" s="127"/>
      <c r="K5169" s="127"/>
      <c r="L5169" s="127"/>
      <c r="M5169" s="127"/>
      <c r="N5169" s="133">
        <v>50</v>
      </c>
      <c r="O5169" s="133">
        <v>0</v>
      </c>
      <c r="P5169" s="127" t="s">
        <v>1369</v>
      </c>
    </row>
    <row r="5170" spans="1:16" ht="63.75">
      <c r="A5170" s="127">
        <v>10</v>
      </c>
      <c r="B5170" s="127"/>
      <c r="C5170" s="128" t="s">
        <v>691</v>
      </c>
      <c r="D5170" s="122">
        <v>43000</v>
      </c>
      <c r="E5170" s="123" t="s">
        <v>11295</v>
      </c>
      <c r="F5170" s="123" t="s">
        <v>15</v>
      </c>
      <c r="G5170" s="123">
        <v>3179</v>
      </c>
      <c r="H5170" s="127"/>
      <c r="I5170" s="131" t="s">
        <v>13117</v>
      </c>
      <c r="J5170" s="127"/>
      <c r="K5170" s="127"/>
      <c r="L5170" s="127"/>
      <c r="M5170" s="127"/>
      <c r="N5170" s="133">
        <v>280.56</v>
      </c>
      <c r="O5170" s="133">
        <v>0</v>
      </c>
      <c r="P5170" s="127" t="s">
        <v>1369</v>
      </c>
    </row>
    <row r="5171" spans="1:16" ht="76.5">
      <c r="A5171" s="127">
        <v>10</v>
      </c>
      <c r="B5171" s="127"/>
      <c r="C5171" s="128" t="s">
        <v>691</v>
      </c>
      <c r="D5171" s="122">
        <v>43000</v>
      </c>
      <c r="E5171" s="123" t="s">
        <v>11296</v>
      </c>
      <c r="F5171" s="123" t="s">
        <v>15</v>
      </c>
      <c r="G5171" s="123">
        <v>3181</v>
      </c>
      <c r="H5171" s="127"/>
      <c r="I5171" s="131" t="s">
        <v>13118</v>
      </c>
      <c r="J5171" s="127"/>
      <c r="K5171" s="127"/>
      <c r="L5171" s="127"/>
      <c r="M5171" s="127"/>
      <c r="N5171" s="133">
        <v>2426.7800000000002</v>
      </c>
      <c r="O5171" s="133">
        <v>0</v>
      </c>
      <c r="P5171" s="127" t="s">
        <v>1369</v>
      </c>
    </row>
    <row r="5172" spans="1:16" ht="76.5">
      <c r="A5172" s="127">
        <v>10</v>
      </c>
      <c r="B5172" s="127"/>
      <c r="C5172" s="128" t="s">
        <v>691</v>
      </c>
      <c r="D5172" s="122">
        <v>43000</v>
      </c>
      <c r="E5172" s="123" t="s">
        <v>11297</v>
      </c>
      <c r="F5172" s="123" t="s">
        <v>15</v>
      </c>
      <c r="G5172" s="123">
        <v>3180</v>
      </c>
      <c r="H5172" s="127"/>
      <c r="I5172" s="131" t="s">
        <v>13119</v>
      </c>
      <c r="J5172" s="127"/>
      <c r="K5172" s="127"/>
      <c r="L5172" s="127"/>
      <c r="M5172" s="127"/>
      <c r="N5172" s="133">
        <v>711.72</v>
      </c>
      <c r="O5172" s="133">
        <v>0</v>
      </c>
      <c r="P5172" s="127" t="s">
        <v>1369</v>
      </c>
    </row>
    <row r="5173" spans="1:16" ht="89.25">
      <c r="A5173" s="127">
        <v>197</v>
      </c>
      <c r="B5173" s="127"/>
      <c r="C5173" s="128" t="s">
        <v>755</v>
      </c>
      <c r="D5173" s="122">
        <v>43000</v>
      </c>
      <c r="E5173" s="123" t="s">
        <v>11298</v>
      </c>
      <c r="F5173" s="123" t="s">
        <v>15</v>
      </c>
      <c r="G5173" s="123">
        <v>3177</v>
      </c>
      <c r="H5173" s="127"/>
      <c r="I5173" s="131" t="s">
        <v>13120</v>
      </c>
      <c r="J5173" s="127"/>
      <c r="K5173" s="127"/>
      <c r="L5173" s="127"/>
      <c r="M5173" s="127"/>
      <c r="N5173" s="133">
        <v>351.63</v>
      </c>
      <c r="O5173" s="133">
        <v>0</v>
      </c>
      <c r="P5173" s="127" t="s">
        <v>1369</v>
      </c>
    </row>
    <row r="5174" spans="1:16" ht="76.5">
      <c r="A5174" s="127">
        <v>197</v>
      </c>
      <c r="B5174" s="127"/>
      <c r="C5174" s="128" t="s">
        <v>755</v>
      </c>
      <c r="D5174" s="122">
        <v>43000</v>
      </c>
      <c r="E5174" s="123" t="s">
        <v>11299</v>
      </c>
      <c r="F5174" s="123" t="s">
        <v>15</v>
      </c>
      <c r="G5174" s="123">
        <v>3184</v>
      </c>
      <c r="H5174" s="127"/>
      <c r="I5174" s="131" t="s">
        <v>13121</v>
      </c>
      <c r="J5174" s="127"/>
      <c r="K5174" s="127"/>
      <c r="L5174" s="127"/>
      <c r="M5174" s="127"/>
      <c r="N5174" s="133">
        <v>415.71</v>
      </c>
      <c r="O5174" s="133">
        <v>0</v>
      </c>
      <c r="P5174" s="127" t="s">
        <v>1369</v>
      </c>
    </row>
    <row r="5175" spans="1:16" ht="51">
      <c r="A5175" s="127">
        <v>513</v>
      </c>
      <c r="B5175" s="127"/>
      <c r="C5175" s="128" t="s">
        <v>201</v>
      </c>
      <c r="D5175" s="122">
        <v>43000</v>
      </c>
      <c r="E5175" s="123" t="s">
        <v>11300</v>
      </c>
      <c r="F5175" s="123" t="s">
        <v>15</v>
      </c>
      <c r="G5175" s="123">
        <v>551371</v>
      </c>
      <c r="H5175" s="127"/>
      <c r="I5175" s="131" t="s">
        <v>1346</v>
      </c>
      <c r="J5175" s="127"/>
      <c r="K5175" s="127"/>
      <c r="L5175" s="127"/>
      <c r="M5175" s="127"/>
      <c r="N5175" s="133">
        <v>50</v>
      </c>
      <c r="O5175" s="133">
        <v>0</v>
      </c>
      <c r="P5175" s="127" t="s">
        <v>1369</v>
      </c>
    </row>
    <row r="5176" spans="1:16" ht="51">
      <c r="A5176" s="127">
        <v>513</v>
      </c>
      <c r="B5176" s="127"/>
      <c r="C5176" s="128" t="s">
        <v>201</v>
      </c>
      <c r="D5176" s="122">
        <v>43000</v>
      </c>
      <c r="E5176" s="123" t="s">
        <v>11301</v>
      </c>
      <c r="F5176" s="123" t="s">
        <v>15</v>
      </c>
      <c r="G5176" s="123">
        <v>551373</v>
      </c>
      <c r="H5176" s="127"/>
      <c r="I5176" s="131" t="s">
        <v>1346</v>
      </c>
      <c r="J5176" s="127"/>
      <c r="K5176" s="127"/>
      <c r="L5176" s="127"/>
      <c r="M5176" s="127"/>
      <c r="N5176" s="133">
        <v>50</v>
      </c>
      <c r="O5176" s="133">
        <v>0</v>
      </c>
      <c r="P5176" s="127" t="s">
        <v>1369</v>
      </c>
    </row>
    <row r="5177" spans="1:16" ht="51">
      <c r="A5177" s="127">
        <v>513</v>
      </c>
      <c r="B5177" s="127"/>
      <c r="C5177" s="128" t="s">
        <v>201</v>
      </c>
      <c r="D5177" s="122">
        <v>43000</v>
      </c>
      <c r="E5177" s="123" t="s">
        <v>11302</v>
      </c>
      <c r="F5177" s="123" t="s">
        <v>15</v>
      </c>
      <c r="G5177" s="123">
        <v>551375</v>
      </c>
      <c r="H5177" s="127"/>
      <c r="I5177" s="131" t="s">
        <v>1346</v>
      </c>
      <c r="J5177" s="127"/>
      <c r="K5177" s="127"/>
      <c r="L5177" s="127"/>
      <c r="M5177" s="127"/>
      <c r="N5177" s="133">
        <v>50</v>
      </c>
      <c r="O5177" s="133">
        <v>0</v>
      </c>
      <c r="P5177" s="127" t="s">
        <v>1369</v>
      </c>
    </row>
    <row r="5178" spans="1:16" ht="51">
      <c r="A5178" s="127">
        <v>340</v>
      </c>
      <c r="B5178" s="127"/>
      <c r="C5178" s="128" t="s">
        <v>815</v>
      </c>
      <c r="D5178" s="122">
        <v>43000</v>
      </c>
      <c r="E5178" s="123" t="s">
        <v>11303</v>
      </c>
      <c r="F5178" s="123" t="s">
        <v>15</v>
      </c>
      <c r="G5178" s="123">
        <v>551377</v>
      </c>
      <c r="H5178" s="127"/>
      <c r="I5178" s="131" t="s">
        <v>13122</v>
      </c>
      <c r="J5178" s="127"/>
      <c r="K5178" s="127"/>
      <c r="L5178" s="127"/>
      <c r="M5178" s="127"/>
      <c r="N5178" s="133">
        <v>50</v>
      </c>
      <c r="O5178" s="133">
        <v>0</v>
      </c>
      <c r="P5178" s="127" t="s">
        <v>1369</v>
      </c>
    </row>
    <row r="5179" spans="1:16" ht="63.75">
      <c r="A5179" s="127">
        <v>513</v>
      </c>
      <c r="B5179" s="127"/>
      <c r="C5179" s="128" t="s">
        <v>201</v>
      </c>
      <c r="D5179" s="122">
        <v>43000</v>
      </c>
      <c r="E5179" s="123" t="s">
        <v>11304</v>
      </c>
      <c r="F5179" s="123" t="s">
        <v>1413</v>
      </c>
      <c r="G5179" s="123">
        <v>14826607</v>
      </c>
      <c r="H5179" s="127"/>
      <c r="I5179" s="131" t="s">
        <v>13123</v>
      </c>
      <c r="J5179" s="127"/>
      <c r="K5179" s="127"/>
      <c r="L5179" s="127"/>
      <c r="M5179" s="127"/>
      <c r="N5179" s="133">
        <v>46155.35</v>
      </c>
      <c r="O5179" s="133">
        <v>0</v>
      </c>
      <c r="P5179" s="127" t="s">
        <v>1369</v>
      </c>
    </row>
    <row r="5180" spans="1:16" ht="63.75">
      <c r="A5180" s="127">
        <v>513</v>
      </c>
      <c r="B5180" s="127"/>
      <c r="C5180" s="128" t="s">
        <v>201</v>
      </c>
      <c r="D5180" s="122">
        <v>43000</v>
      </c>
      <c r="E5180" s="123" t="s">
        <v>11305</v>
      </c>
      <c r="F5180" s="123" t="s">
        <v>1413</v>
      </c>
      <c r="G5180" s="123">
        <v>14826612</v>
      </c>
      <c r="H5180" s="127"/>
      <c r="I5180" s="131" t="s">
        <v>13124</v>
      </c>
      <c r="J5180" s="127"/>
      <c r="K5180" s="127"/>
      <c r="L5180" s="127"/>
      <c r="M5180" s="127"/>
      <c r="N5180" s="133">
        <v>51953.88</v>
      </c>
      <c r="O5180" s="133">
        <v>0</v>
      </c>
      <c r="P5180" s="127" t="s">
        <v>1369</v>
      </c>
    </row>
    <row r="5181" spans="1:16" ht="63.75">
      <c r="A5181" s="127">
        <v>513</v>
      </c>
      <c r="B5181" s="127"/>
      <c r="C5181" s="128" t="s">
        <v>201</v>
      </c>
      <c r="D5181" s="122">
        <v>43000</v>
      </c>
      <c r="E5181" s="123" t="s">
        <v>11306</v>
      </c>
      <c r="F5181" s="123" t="s">
        <v>1413</v>
      </c>
      <c r="G5181" s="123">
        <v>14826626</v>
      </c>
      <c r="H5181" s="127"/>
      <c r="I5181" s="131" t="s">
        <v>13124</v>
      </c>
      <c r="J5181" s="127"/>
      <c r="K5181" s="127"/>
      <c r="L5181" s="127"/>
      <c r="M5181" s="127"/>
      <c r="N5181" s="133">
        <v>30365.06</v>
      </c>
      <c r="O5181" s="133">
        <v>0</v>
      </c>
      <c r="P5181" s="127" t="s">
        <v>1369</v>
      </c>
    </row>
    <row r="5182" spans="1:16" ht="63.75">
      <c r="A5182" s="127">
        <v>25</v>
      </c>
      <c r="B5182" s="127"/>
      <c r="C5182" s="128" t="s">
        <v>695</v>
      </c>
      <c r="D5182" s="122">
        <v>43000</v>
      </c>
      <c r="E5182" s="123" t="s">
        <v>11307</v>
      </c>
      <c r="F5182" s="123" t="s">
        <v>1413</v>
      </c>
      <c r="G5182" s="123">
        <v>14939153</v>
      </c>
      <c r="H5182" s="127"/>
      <c r="I5182" s="131" t="s">
        <v>13125</v>
      </c>
      <c r="J5182" s="127"/>
      <c r="K5182" s="127"/>
      <c r="L5182" s="127"/>
      <c r="M5182" s="127"/>
      <c r="N5182" s="133">
        <v>622253.65</v>
      </c>
      <c r="O5182" s="133">
        <v>0</v>
      </c>
      <c r="P5182" s="127" t="s">
        <v>1369</v>
      </c>
    </row>
    <row r="5183" spans="1:16" ht="38.25">
      <c r="A5183" s="127">
        <v>117</v>
      </c>
      <c r="B5183" s="127"/>
      <c r="C5183" s="128" t="s">
        <v>723</v>
      </c>
      <c r="D5183" s="122">
        <v>43000</v>
      </c>
      <c r="E5183" s="123" t="s">
        <v>11308</v>
      </c>
      <c r="F5183" s="123" t="s">
        <v>11</v>
      </c>
      <c r="G5183" s="123">
        <v>898665</v>
      </c>
      <c r="H5183" s="127"/>
      <c r="I5183" s="131" t="s">
        <v>13126</v>
      </c>
      <c r="J5183" s="127"/>
      <c r="K5183" s="127"/>
      <c r="L5183" s="127"/>
      <c r="M5183" s="127"/>
      <c r="N5183" s="133">
        <v>50</v>
      </c>
      <c r="O5183" s="133">
        <v>0</v>
      </c>
      <c r="P5183" s="127" t="s">
        <v>1369</v>
      </c>
    </row>
    <row r="5184" spans="1:16" ht="51">
      <c r="A5184" s="127" t="s">
        <v>621</v>
      </c>
      <c r="B5184" s="127"/>
      <c r="C5184" s="128" t="s">
        <v>715</v>
      </c>
      <c r="D5184" s="122">
        <v>43000</v>
      </c>
      <c r="E5184" s="123" t="s">
        <v>11309</v>
      </c>
      <c r="F5184" s="123" t="s">
        <v>13</v>
      </c>
      <c r="G5184" s="123">
        <v>898680</v>
      </c>
      <c r="H5184" s="127"/>
      <c r="I5184" s="131" t="s">
        <v>13127</v>
      </c>
      <c r="J5184" s="127"/>
      <c r="K5184" s="127"/>
      <c r="L5184" s="127"/>
      <c r="M5184" s="127"/>
      <c r="N5184" s="133">
        <v>692.52</v>
      </c>
      <c r="O5184" s="133">
        <v>0</v>
      </c>
      <c r="P5184" s="127" t="s">
        <v>1369</v>
      </c>
    </row>
    <row r="5185" spans="1:16" ht="51">
      <c r="A5185" s="127" t="s">
        <v>621</v>
      </c>
      <c r="B5185" s="127"/>
      <c r="C5185" s="128" t="s">
        <v>715</v>
      </c>
      <c r="D5185" s="122">
        <v>43000</v>
      </c>
      <c r="E5185" s="123" t="s">
        <v>11310</v>
      </c>
      <c r="F5185" s="123" t="s">
        <v>11</v>
      </c>
      <c r="G5185" s="123">
        <v>898680</v>
      </c>
      <c r="H5185" s="127"/>
      <c r="I5185" s="131" t="s">
        <v>13128</v>
      </c>
      <c r="J5185" s="127"/>
      <c r="K5185" s="127"/>
      <c r="L5185" s="127"/>
      <c r="M5185" s="127"/>
      <c r="N5185" s="133">
        <v>270.62</v>
      </c>
      <c r="O5185" s="133">
        <v>0</v>
      </c>
      <c r="P5185" s="127" t="s">
        <v>1369</v>
      </c>
    </row>
    <row r="5186" spans="1:16" ht="63.75">
      <c r="A5186" s="127">
        <v>16</v>
      </c>
      <c r="B5186" s="127"/>
      <c r="C5186" s="128" t="s">
        <v>693</v>
      </c>
      <c r="D5186" s="122">
        <v>43000</v>
      </c>
      <c r="E5186" s="123" t="s">
        <v>11311</v>
      </c>
      <c r="F5186" s="123" t="s">
        <v>15</v>
      </c>
      <c r="G5186" s="123">
        <v>3162</v>
      </c>
      <c r="H5186" s="127"/>
      <c r="I5186" s="131" t="s">
        <v>13129</v>
      </c>
      <c r="J5186" s="127"/>
      <c r="K5186" s="127"/>
      <c r="L5186" s="127"/>
      <c r="M5186" s="127"/>
      <c r="N5186" s="133">
        <v>313.29000000000002</v>
      </c>
      <c r="O5186" s="133">
        <v>0</v>
      </c>
      <c r="P5186" s="127" t="s">
        <v>1369</v>
      </c>
    </row>
    <row r="5187" spans="1:16" ht="51">
      <c r="A5187" s="127" t="s">
        <v>621</v>
      </c>
      <c r="B5187" s="127"/>
      <c r="C5187" s="128" t="s">
        <v>715</v>
      </c>
      <c r="D5187" s="122">
        <v>43003</v>
      </c>
      <c r="E5187" s="123" t="s">
        <v>11312</v>
      </c>
      <c r="F5187" s="123" t="s">
        <v>6</v>
      </c>
      <c r="G5187" s="123">
        <v>552575</v>
      </c>
      <c r="H5187" s="127"/>
      <c r="I5187" s="131" t="s">
        <v>13130</v>
      </c>
      <c r="J5187" s="127"/>
      <c r="K5187" s="127"/>
      <c r="L5187" s="127"/>
      <c r="M5187" s="127"/>
      <c r="N5187" s="133">
        <v>0</v>
      </c>
      <c r="O5187" s="133">
        <v>79904.84</v>
      </c>
      <c r="P5187" s="127" t="s">
        <v>1369</v>
      </c>
    </row>
    <row r="5188" spans="1:16" ht="76.5">
      <c r="A5188" s="127" t="s">
        <v>621</v>
      </c>
      <c r="B5188" s="127"/>
      <c r="C5188" s="128" t="s">
        <v>715</v>
      </c>
      <c r="D5188" s="122">
        <v>43003</v>
      </c>
      <c r="E5188" s="123" t="s">
        <v>11313</v>
      </c>
      <c r="F5188" s="123" t="s">
        <v>6</v>
      </c>
      <c r="G5188" s="123">
        <v>888319</v>
      </c>
      <c r="H5188" s="127"/>
      <c r="I5188" s="131" t="s">
        <v>13131</v>
      </c>
      <c r="J5188" s="127"/>
      <c r="K5188" s="127"/>
      <c r="L5188" s="127"/>
      <c r="M5188" s="127"/>
      <c r="N5188" s="133">
        <v>0</v>
      </c>
      <c r="O5188" s="133">
        <v>59000</v>
      </c>
      <c r="P5188" s="127" t="s">
        <v>1369</v>
      </c>
    </row>
    <row r="5189" spans="1:16" ht="38.25">
      <c r="A5189" s="127">
        <v>35</v>
      </c>
      <c r="B5189" s="127"/>
      <c r="C5189" s="128" t="s">
        <v>697</v>
      </c>
      <c r="D5189" s="122">
        <v>43003</v>
      </c>
      <c r="E5189" s="123" t="s">
        <v>11314</v>
      </c>
      <c r="F5189" s="123" t="s">
        <v>6</v>
      </c>
      <c r="G5189" s="123">
        <v>898845</v>
      </c>
      <c r="H5189" s="127"/>
      <c r="I5189" s="131" t="s">
        <v>13132</v>
      </c>
      <c r="J5189" s="127"/>
      <c r="K5189" s="127"/>
      <c r="L5189" s="127"/>
      <c r="M5189" s="127"/>
      <c r="N5189" s="133">
        <v>0</v>
      </c>
      <c r="O5189" s="133">
        <v>398.7</v>
      </c>
      <c r="P5189" s="127" t="s">
        <v>1369</v>
      </c>
    </row>
    <row r="5190" spans="1:16" ht="38.25">
      <c r="A5190" s="127">
        <v>35</v>
      </c>
      <c r="B5190" s="127"/>
      <c r="C5190" s="128" t="s">
        <v>697</v>
      </c>
      <c r="D5190" s="122">
        <v>43003</v>
      </c>
      <c r="E5190" s="123" t="s">
        <v>11315</v>
      </c>
      <c r="F5190" s="123" t="s">
        <v>6</v>
      </c>
      <c r="G5190" s="123">
        <v>898845</v>
      </c>
      <c r="H5190" s="127"/>
      <c r="I5190" s="131" t="s">
        <v>13132</v>
      </c>
      <c r="J5190" s="127"/>
      <c r="K5190" s="127"/>
      <c r="L5190" s="127"/>
      <c r="M5190" s="127"/>
      <c r="N5190" s="133">
        <v>0</v>
      </c>
      <c r="O5190" s="133">
        <v>0.7</v>
      </c>
      <c r="P5190" s="127" t="s">
        <v>1369</v>
      </c>
    </row>
    <row r="5191" spans="1:16" ht="38.25">
      <c r="A5191" s="127">
        <v>35</v>
      </c>
      <c r="B5191" s="127"/>
      <c r="C5191" s="128" t="s">
        <v>697</v>
      </c>
      <c r="D5191" s="122">
        <v>43003</v>
      </c>
      <c r="E5191" s="123" t="s">
        <v>11316</v>
      </c>
      <c r="F5191" s="123" t="s">
        <v>11</v>
      </c>
      <c r="G5191" s="123">
        <v>898845</v>
      </c>
      <c r="H5191" s="127"/>
      <c r="I5191" s="131" t="s">
        <v>13132</v>
      </c>
      <c r="J5191" s="127"/>
      <c r="K5191" s="127"/>
      <c r="L5191" s="127"/>
      <c r="M5191" s="127"/>
      <c r="N5191" s="133">
        <v>0</v>
      </c>
      <c r="O5191" s="133">
        <v>550</v>
      </c>
      <c r="P5191" s="127" t="s">
        <v>1369</v>
      </c>
    </row>
    <row r="5192" spans="1:16" ht="38.25">
      <c r="A5192" s="127">
        <v>35</v>
      </c>
      <c r="B5192" s="127"/>
      <c r="C5192" s="128" t="s">
        <v>697</v>
      </c>
      <c r="D5192" s="122">
        <v>43003</v>
      </c>
      <c r="E5192" s="123" t="s">
        <v>11317</v>
      </c>
      <c r="F5192" s="123" t="s">
        <v>6</v>
      </c>
      <c r="G5192" s="123">
        <v>898845</v>
      </c>
      <c r="H5192" s="127"/>
      <c r="I5192" s="131" t="s">
        <v>13132</v>
      </c>
      <c r="J5192" s="127"/>
      <c r="K5192" s="127"/>
      <c r="L5192" s="127"/>
      <c r="M5192" s="127"/>
      <c r="N5192" s="133">
        <v>0</v>
      </c>
      <c r="O5192" s="133">
        <v>2855.25</v>
      </c>
      <c r="P5192" s="127" t="s">
        <v>1369</v>
      </c>
    </row>
    <row r="5193" spans="1:16" ht="63.75">
      <c r="A5193" s="127">
        <v>25</v>
      </c>
      <c r="B5193" s="127"/>
      <c r="C5193" s="128" t="s">
        <v>695</v>
      </c>
      <c r="D5193" s="122">
        <v>43003</v>
      </c>
      <c r="E5193" s="123" t="s">
        <v>11318</v>
      </c>
      <c r="F5193" s="123" t="s">
        <v>1413</v>
      </c>
      <c r="G5193" s="123">
        <v>14959498</v>
      </c>
      <c r="H5193" s="127"/>
      <c r="I5193" s="131" t="s">
        <v>13133</v>
      </c>
      <c r="J5193" s="127"/>
      <c r="K5193" s="127"/>
      <c r="L5193" s="127"/>
      <c r="M5193" s="127"/>
      <c r="N5193" s="133">
        <v>215877.33</v>
      </c>
      <c r="O5193" s="133">
        <v>0</v>
      </c>
      <c r="P5193" s="127" t="s">
        <v>1369</v>
      </c>
    </row>
    <row r="5194" spans="1:16" ht="63.75">
      <c r="A5194" s="127">
        <v>25</v>
      </c>
      <c r="B5194" s="127"/>
      <c r="C5194" s="128" t="s">
        <v>695</v>
      </c>
      <c r="D5194" s="122">
        <v>43003</v>
      </c>
      <c r="E5194" s="123" t="s">
        <v>11319</v>
      </c>
      <c r="F5194" s="123" t="s">
        <v>1413</v>
      </c>
      <c r="G5194" s="123">
        <v>14959497</v>
      </c>
      <c r="H5194" s="127"/>
      <c r="I5194" s="131" t="s">
        <v>13134</v>
      </c>
      <c r="J5194" s="127"/>
      <c r="K5194" s="127"/>
      <c r="L5194" s="127"/>
      <c r="M5194" s="127"/>
      <c r="N5194" s="133">
        <v>175066.8</v>
      </c>
      <c r="O5194" s="133">
        <v>0</v>
      </c>
      <c r="P5194" s="127" t="s">
        <v>1369</v>
      </c>
    </row>
    <row r="5195" spans="1:16" ht="51">
      <c r="A5195" s="127" t="s">
        <v>621</v>
      </c>
      <c r="B5195" s="127"/>
      <c r="C5195" s="128" t="s">
        <v>715</v>
      </c>
      <c r="D5195" s="122">
        <v>43003</v>
      </c>
      <c r="E5195" s="123" t="s">
        <v>11320</v>
      </c>
      <c r="F5195" s="123" t="s">
        <v>11</v>
      </c>
      <c r="G5195" s="123">
        <v>9766</v>
      </c>
      <c r="H5195" s="127"/>
      <c r="I5195" s="131" t="s">
        <v>13135</v>
      </c>
      <c r="J5195" s="127"/>
      <c r="K5195" s="127"/>
      <c r="L5195" s="127"/>
      <c r="M5195" s="127"/>
      <c r="N5195" s="133">
        <v>388.68</v>
      </c>
      <c r="O5195" s="133">
        <v>0</v>
      </c>
      <c r="P5195" s="127" t="s">
        <v>1369</v>
      </c>
    </row>
    <row r="5196" spans="1:16" ht="51">
      <c r="A5196" s="127" t="s">
        <v>621</v>
      </c>
      <c r="B5196" s="127"/>
      <c r="C5196" s="128" t="s">
        <v>715</v>
      </c>
      <c r="D5196" s="122">
        <v>43003</v>
      </c>
      <c r="E5196" s="123" t="s">
        <v>11321</v>
      </c>
      <c r="F5196" s="123" t="s">
        <v>11</v>
      </c>
      <c r="G5196" s="123">
        <v>9821</v>
      </c>
      <c r="H5196" s="127"/>
      <c r="I5196" s="131" t="s">
        <v>13136</v>
      </c>
      <c r="J5196" s="127"/>
      <c r="K5196" s="127"/>
      <c r="L5196" s="127"/>
      <c r="M5196" s="127"/>
      <c r="N5196" s="133">
        <v>577.74</v>
      </c>
      <c r="O5196" s="133">
        <v>0</v>
      </c>
      <c r="P5196" s="127" t="s">
        <v>1369</v>
      </c>
    </row>
    <row r="5197" spans="1:16" ht="51">
      <c r="A5197" s="127">
        <v>513</v>
      </c>
      <c r="B5197" s="127"/>
      <c r="C5197" s="128" t="s">
        <v>201</v>
      </c>
      <c r="D5197" s="122">
        <v>43003</v>
      </c>
      <c r="E5197" s="123" t="s">
        <v>11322</v>
      </c>
      <c r="F5197" s="123" t="s">
        <v>15</v>
      </c>
      <c r="G5197" s="123">
        <v>552073</v>
      </c>
      <c r="H5197" s="127"/>
      <c r="I5197" s="131" t="s">
        <v>13137</v>
      </c>
      <c r="J5197" s="127"/>
      <c r="K5197" s="127"/>
      <c r="L5197" s="127"/>
      <c r="M5197" s="127"/>
      <c r="N5197" s="133">
        <v>50</v>
      </c>
      <c r="O5197" s="133">
        <v>0</v>
      </c>
      <c r="P5197" s="127" t="s">
        <v>1369</v>
      </c>
    </row>
    <row r="5198" spans="1:16" ht="51">
      <c r="A5198" s="127">
        <v>513</v>
      </c>
      <c r="B5198" s="127"/>
      <c r="C5198" s="128" t="s">
        <v>201</v>
      </c>
      <c r="D5198" s="122">
        <v>43003</v>
      </c>
      <c r="E5198" s="123" t="s">
        <v>11323</v>
      </c>
      <c r="F5198" s="123" t="s">
        <v>15</v>
      </c>
      <c r="G5198" s="123">
        <v>552079</v>
      </c>
      <c r="H5198" s="127"/>
      <c r="I5198" s="131" t="s">
        <v>13138</v>
      </c>
      <c r="J5198" s="127"/>
      <c r="K5198" s="127"/>
      <c r="L5198" s="127"/>
      <c r="M5198" s="127"/>
      <c r="N5198" s="133">
        <v>50</v>
      </c>
      <c r="O5198" s="133">
        <v>0</v>
      </c>
      <c r="P5198" s="127" t="s">
        <v>1369</v>
      </c>
    </row>
    <row r="5199" spans="1:16" ht="76.5">
      <c r="A5199" s="127">
        <v>513</v>
      </c>
      <c r="B5199" s="127"/>
      <c r="C5199" s="128" t="s">
        <v>201</v>
      </c>
      <c r="D5199" s="122">
        <v>43003</v>
      </c>
      <c r="E5199" s="123" t="s">
        <v>11324</v>
      </c>
      <c r="F5199" s="123" t="s">
        <v>15</v>
      </c>
      <c r="G5199" s="123">
        <v>3190</v>
      </c>
      <c r="H5199" s="127"/>
      <c r="I5199" s="131" t="s">
        <v>13139</v>
      </c>
      <c r="J5199" s="127"/>
      <c r="K5199" s="127"/>
      <c r="L5199" s="127"/>
      <c r="M5199" s="127"/>
      <c r="N5199" s="133">
        <v>430.04</v>
      </c>
      <c r="O5199" s="133">
        <v>0</v>
      </c>
      <c r="P5199" s="127" t="s">
        <v>1369</v>
      </c>
    </row>
    <row r="5200" spans="1:16" ht="76.5">
      <c r="A5200" s="127">
        <v>25</v>
      </c>
      <c r="B5200" s="127"/>
      <c r="C5200" s="128" t="s">
        <v>695</v>
      </c>
      <c r="D5200" s="122">
        <v>43003</v>
      </c>
      <c r="E5200" s="123" t="s">
        <v>11325</v>
      </c>
      <c r="F5200" s="123" t="s">
        <v>15</v>
      </c>
      <c r="G5200" s="123">
        <v>3191</v>
      </c>
      <c r="H5200" s="127"/>
      <c r="I5200" s="131" t="s">
        <v>13140</v>
      </c>
      <c r="J5200" s="127"/>
      <c r="K5200" s="127"/>
      <c r="L5200" s="127"/>
      <c r="M5200" s="127"/>
      <c r="N5200" s="133">
        <v>1985</v>
      </c>
      <c r="O5200" s="133">
        <v>0</v>
      </c>
      <c r="P5200" s="127" t="s">
        <v>1369</v>
      </c>
    </row>
    <row r="5201" spans="1:16" ht="76.5">
      <c r="A5201" s="127">
        <v>513</v>
      </c>
      <c r="B5201" s="127"/>
      <c r="C5201" s="128" t="s">
        <v>201</v>
      </c>
      <c r="D5201" s="122">
        <v>43003</v>
      </c>
      <c r="E5201" s="123" t="s">
        <v>11326</v>
      </c>
      <c r="F5201" s="123" t="s">
        <v>15</v>
      </c>
      <c r="G5201" s="123">
        <v>3189</v>
      </c>
      <c r="H5201" s="127"/>
      <c r="I5201" s="131" t="s">
        <v>13141</v>
      </c>
      <c r="J5201" s="127"/>
      <c r="K5201" s="127"/>
      <c r="L5201" s="127"/>
      <c r="M5201" s="127"/>
      <c r="N5201" s="133">
        <v>430.87</v>
      </c>
      <c r="O5201" s="133">
        <v>0</v>
      </c>
      <c r="P5201" s="127" t="s">
        <v>1369</v>
      </c>
    </row>
    <row r="5202" spans="1:16" ht="76.5">
      <c r="A5202" s="127">
        <v>513</v>
      </c>
      <c r="B5202" s="127"/>
      <c r="C5202" s="128" t="s">
        <v>201</v>
      </c>
      <c r="D5202" s="122">
        <v>43003</v>
      </c>
      <c r="E5202" s="123" t="s">
        <v>11327</v>
      </c>
      <c r="F5202" s="123" t="s">
        <v>15</v>
      </c>
      <c r="G5202" s="123">
        <v>3188</v>
      </c>
      <c r="H5202" s="127"/>
      <c r="I5202" s="131" t="s">
        <v>13142</v>
      </c>
      <c r="J5202" s="127"/>
      <c r="K5202" s="127"/>
      <c r="L5202" s="127"/>
      <c r="M5202" s="127"/>
      <c r="N5202" s="133">
        <v>13795.45</v>
      </c>
      <c r="O5202" s="133">
        <v>0</v>
      </c>
      <c r="P5202" s="127" t="s">
        <v>1369</v>
      </c>
    </row>
    <row r="5203" spans="1:16" ht="89.25">
      <c r="A5203" s="127">
        <v>197</v>
      </c>
      <c r="B5203" s="127"/>
      <c r="C5203" s="128" t="s">
        <v>755</v>
      </c>
      <c r="D5203" s="122">
        <v>43003</v>
      </c>
      <c r="E5203" s="123" t="s">
        <v>11328</v>
      </c>
      <c r="F5203" s="123" t="s">
        <v>1263</v>
      </c>
      <c r="G5203" s="123">
        <v>3176</v>
      </c>
      <c r="H5203" s="127"/>
      <c r="I5203" s="131" t="s">
        <v>13143</v>
      </c>
      <c r="J5203" s="127"/>
      <c r="K5203" s="127"/>
      <c r="L5203" s="127"/>
      <c r="M5203" s="127"/>
      <c r="N5203" s="133">
        <v>3446.2</v>
      </c>
      <c r="O5203" s="133">
        <v>0</v>
      </c>
      <c r="P5203" s="127" t="s">
        <v>1369</v>
      </c>
    </row>
    <row r="5204" spans="1:16" ht="89.25">
      <c r="A5204" s="127">
        <v>197</v>
      </c>
      <c r="B5204" s="127"/>
      <c r="C5204" s="128" t="s">
        <v>755</v>
      </c>
      <c r="D5204" s="122">
        <v>43003</v>
      </c>
      <c r="E5204" s="123" t="s">
        <v>11329</v>
      </c>
      <c r="F5204" s="123" t="s">
        <v>15</v>
      </c>
      <c r="G5204" s="123">
        <v>3176</v>
      </c>
      <c r="H5204" s="127"/>
      <c r="I5204" s="131" t="s">
        <v>13144</v>
      </c>
      <c r="J5204" s="127"/>
      <c r="K5204" s="127"/>
      <c r="L5204" s="127"/>
      <c r="M5204" s="127"/>
      <c r="N5204" s="133">
        <v>435.94</v>
      </c>
      <c r="O5204" s="133">
        <v>0</v>
      </c>
      <c r="P5204" s="127" t="s">
        <v>1369</v>
      </c>
    </row>
    <row r="5205" spans="1:16" ht="89.25">
      <c r="A5205" s="127">
        <v>47</v>
      </c>
      <c r="B5205" s="127"/>
      <c r="C5205" s="128" t="s">
        <v>700</v>
      </c>
      <c r="D5205" s="122">
        <v>43003</v>
      </c>
      <c r="E5205" s="123" t="s">
        <v>11330</v>
      </c>
      <c r="F5205" s="123" t="s">
        <v>11</v>
      </c>
      <c r="G5205" s="123">
        <v>898748</v>
      </c>
      <c r="H5205" s="127"/>
      <c r="I5205" s="131" t="s">
        <v>13145</v>
      </c>
      <c r="J5205" s="127"/>
      <c r="K5205" s="127"/>
      <c r="L5205" s="127"/>
      <c r="M5205" s="127"/>
      <c r="N5205" s="133">
        <v>8313.2099999999991</v>
      </c>
      <c r="O5205" s="133">
        <v>0</v>
      </c>
      <c r="P5205" s="127" t="s">
        <v>1369</v>
      </c>
    </row>
    <row r="5206" spans="1:16" ht="63.75">
      <c r="A5206" s="127">
        <v>20</v>
      </c>
      <c r="B5206" s="127"/>
      <c r="C5206" s="128" t="s">
        <v>694</v>
      </c>
      <c r="D5206" s="122">
        <v>43003</v>
      </c>
      <c r="E5206" s="123" t="s">
        <v>11331</v>
      </c>
      <c r="F5206" s="123" t="s">
        <v>11</v>
      </c>
      <c r="G5206" s="123">
        <v>898767</v>
      </c>
      <c r="H5206" s="127"/>
      <c r="I5206" s="131" t="s">
        <v>13146</v>
      </c>
      <c r="J5206" s="127"/>
      <c r="K5206" s="127"/>
      <c r="L5206" s="127"/>
      <c r="M5206" s="127"/>
      <c r="N5206" s="133">
        <v>270</v>
      </c>
      <c r="O5206" s="133">
        <v>0</v>
      </c>
      <c r="P5206" s="127" t="s">
        <v>1369</v>
      </c>
    </row>
    <row r="5207" spans="1:16" ht="89.25">
      <c r="A5207" s="127">
        <v>47</v>
      </c>
      <c r="B5207" s="127"/>
      <c r="C5207" s="128" t="s">
        <v>700</v>
      </c>
      <c r="D5207" s="122">
        <v>43003</v>
      </c>
      <c r="E5207" s="123" t="s">
        <v>11332</v>
      </c>
      <c r="F5207" s="123" t="s">
        <v>11</v>
      </c>
      <c r="G5207" s="123">
        <v>898803</v>
      </c>
      <c r="H5207" s="127"/>
      <c r="I5207" s="131" t="s">
        <v>13147</v>
      </c>
      <c r="J5207" s="127"/>
      <c r="K5207" s="127"/>
      <c r="L5207" s="127"/>
      <c r="M5207" s="127"/>
      <c r="N5207" s="133">
        <v>7290.25</v>
      </c>
      <c r="O5207" s="133">
        <v>0</v>
      </c>
      <c r="P5207" s="127" t="s">
        <v>1369</v>
      </c>
    </row>
    <row r="5208" spans="1:16" ht="38.25">
      <c r="A5208" s="127">
        <v>117</v>
      </c>
      <c r="B5208" s="127"/>
      <c r="C5208" s="128" t="s">
        <v>723</v>
      </c>
      <c r="D5208" s="122">
        <v>43003</v>
      </c>
      <c r="E5208" s="123" t="s">
        <v>11333</v>
      </c>
      <c r="F5208" s="123" t="s">
        <v>11</v>
      </c>
      <c r="G5208" s="123">
        <v>898806</v>
      </c>
      <c r="H5208" s="127"/>
      <c r="I5208" s="131" t="s">
        <v>13148</v>
      </c>
      <c r="J5208" s="127"/>
      <c r="K5208" s="127"/>
      <c r="L5208" s="127"/>
      <c r="M5208" s="127"/>
      <c r="N5208" s="133">
        <v>50</v>
      </c>
      <c r="O5208" s="133">
        <v>0</v>
      </c>
      <c r="P5208" s="127" t="s">
        <v>1369</v>
      </c>
    </row>
    <row r="5209" spans="1:16" ht="38.25">
      <c r="A5209" s="127">
        <v>117</v>
      </c>
      <c r="B5209" s="127"/>
      <c r="C5209" s="128" t="s">
        <v>723</v>
      </c>
      <c r="D5209" s="122">
        <v>43003</v>
      </c>
      <c r="E5209" s="123" t="s">
        <v>11334</v>
      </c>
      <c r="F5209" s="123" t="s">
        <v>11</v>
      </c>
      <c r="G5209" s="123">
        <v>898807</v>
      </c>
      <c r="H5209" s="127"/>
      <c r="I5209" s="131" t="s">
        <v>13149</v>
      </c>
      <c r="J5209" s="127"/>
      <c r="K5209" s="127"/>
      <c r="L5209" s="127"/>
      <c r="M5209" s="127"/>
      <c r="N5209" s="133">
        <v>50</v>
      </c>
      <c r="O5209" s="133">
        <v>0</v>
      </c>
      <c r="P5209" s="127" t="s">
        <v>1369</v>
      </c>
    </row>
    <row r="5210" spans="1:16" ht="38.25">
      <c r="A5210" s="127">
        <v>117</v>
      </c>
      <c r="B5210" s="127"/>
      <c r="C5210" s="128" t="s">
        <v>723</v>
      </c>
      <c r="D5210" s="122">
        <v>43003</v>
      </c>
      <c r="E5210" s="123" t="s">
        <v>11335</v>
      </c>
      <c r="F5210" s="123" t="s">
        <v>11</v>
      </c>
      <c r="G5210" s="123">
        <v>898808</v>
      </c>
      <c r="H5210" s="127"/>
      <c r="I5210" s="131" t="s">
        <v>13150</v>
      </c>
      <c r="J5210" s="127"/>
      <c r="K5210" s="127"/>
      <c r="L5210" s="127"/>
      <c r="M5210" s="127"/>
      <c r="N5210" s="133">
        <v>50</v>
      </c>
      <c r="O5210" s="133">
        <v>0</v>
      </c>
      <c r="P5210" s="127" t="s">
        <v>1369</v>
      </c>
    </row>
    <row r="5211" spans="1:16" ht="63.75">
      <c r="A5211" s="127" t="s">
        <v>621</v>
      </c>
      <c r="B5211" s="127"/>
      <c r="C5211" s="128" t="s">
        <v>715</v>
      </c>
      <c r="D5211" s="122">
        <v>43003</v>
      </c>
      <c r="E5211" s="123" t="s">
        <v>11336</v>
      </c>
      <c r="F5211" s="123" t="s">
        <v>11</v>
      </c>
      <c r="G5211" s="123">
        <v>898819</v>
      </c>
      <c r="H5211" s="127"/>
      <c r="I5211" s="131" t="s">
        <v>13151</v>
      </c>
      <c r="J5211" s="127"/>
      <c r="K5211" s="127"/>
      <c r="L5211" s="127"/>
      <c r="M5211" s="127"/>
      <c r="N5211" s="133">
        <v>220</v>
      </c>
      <c r="O5211" s="133">
        <v>0</v>
      </c>
      <c r="P5211" s="127" t="s">
        <v>1369</v>
      </c>
    </row>
    <row r="5212" spans="1:16" ht="51">
      <c r="A5212" s="127">
        <v>78</v>
      </c>
      <c r="B5212" s="127"/>
      <c r="C5212" s="128" t="s">
        <v>10718</v>
      </c>
      <c r="D5212" s="122">
        <v>43003</v>
      </c>
      <c r="E5212" s="123" t="s">
        <v>11337</v>
      </c>
      <c r="F5212" s="123" t="s">
        <v>11</v>
      </c>
      <c r="G5212" s="123">
        <v>898833</v>
      </c>
      <c r="H5212" s="127"/>
      <c r="I5212" s="131" t="s">
        <v>13152</v>
      </c>
      <c r="J5212" s="127"/>
      <c r="K5212" s="127"/>
      <c r="L5212" s="127"/>
      <c r="M5212" s="127"/>
      <c r="N5212" s="133">
        <v>270</v>
      </c>
      <c r="O5212" s="133">
        <v>0</v>
      </c>
      <c r="P5212" s="127" t="s">
        <v>1369</v>
      </c>
    </row>
    <row r="5213" spans="1:16" ht="51">
      <c r="A5213" s="127">
        <v>117</v>
      </c>
      <c r="B5213" s="127"/>
      <c r="C5213" s="128" t="s">
        <v>723</v>
      </c>
      <c r="D5213" s="122">
        <v>43003</v>
      </c>
      <c r="E5213" s="123" t="s">
        <v>11338</v>
      </c>
      <c r="F5213" s="123" t="s">
        <v>11</v>
      </c>
      <c r="G5213" s="123">
        <v>898848</v>
      </c>
      <c r="H5213" s="127"/>
      <c r="I5213" s="131" t="s">
        <v>13153</v>
      </c>
      <c r="J5213" s="127"/>
      <c r="K5213" s="127"/>
      <c r="L5213" s="127"/>
      <c r="M5213" s="127"/>
      <c r="N5213" s="133">
        <v>50</v>
      </c>
      <c r="O5213" s="133">
        <v>0</v>
      </c>
      <c r="P5213" s="127" t="s">
        <v>1369</v>
      </c>
    </row>
    <row r="5214" spans="1:16" ht="63.75">
      <c r="A5214" s="127" t="s">
        <v>623</v>
      </c>
      <c r="B5214" s="127"/>
      <c r="C5214" s="128" t="s">
        <v>716</v>
      </c>
      <c r="D5214" s="122">
        <v>43004</v>
      </c>
      <c r="E5214" s="123" t="s">
        <v>11339</v>
      </c>
      <c r="F5214" s="123" t="s">
        <v>6</v>
      </c>
      <c r="G5214" s="123">
        <v>899067</v>
      </c>
      <c r="H5214" s="127"/>
      <c r="I5214" s="131" t="s">
        <v>13154</v>
      </c>
      <c r="J5214" s="127"/>
      <c r="K5214" s="127"/>
      <c r="L5214" s="127"/>
      <c r="M5214" s="127"/>
      <c r="N5214" s="133">
        <v>0</v>
      </c>
      <c r="O5214" s="133">
        <v>1000000</v>
      </c>
      <c r="P5214" s="127" t="s">
        <v>1369</v>
      </c>
    </row>
    <row r="5215" spans="1:16" ht="89.25">
      <c r="A5215" s="127">
        <v>862</v>
      </c>
      <c r="B5215" s="127"/>
      <c r="C5215" s="128" t="s">
        <v>876</v>
      </c>
      <c r="D5215" s="122">
        <v>43004</v>
      </c>
      <c r="E5215" s="123" t="s">
        <v>11340</v>
      </c>
      <c r="F5215" s="123" t="s">
        <v>6</v>
      </c>
      <c r="G5215" s="123">
        <v>899075</v>
      </c>
      <c r="H5215" s="127"/>
      <c r="I5215" s="131" t="s">
        <v>13155</v>
      </c>
      <c r="J5215" s="127"/>
      <c r="K5215" s="127"/>
      <c r="L5215" s="127"/>
      <c r="M5215" s="127"/>
      <c r="N5215" s="133">
        <v>0</v>
      </c>
      <c r="O5215" s="133">
        <v>341907.92</v>
      </c>
      <c r="P5215" s="127" t="s">
        <v>1369</v>
      </c>
    </row>
    <row r="5216" spans="1:16" ht="38.25">
      <c r="A5216" s="127">
        <v>117</v>
      </c>
      <c r="B5216" s="127"/>
      <c r="C5216" s="128" t="s">
        <v>723</v>
      </c>
      <c r="D5216" s="122">
        <v>43004</v>
      </c>
      <c r="E5216" s="123" t="s">
        <v>11341</v>
      </c>
      <c r="F5216" s="123" t="s">
        <v>11</v>
      </c>
      <c r="G5216" s="123">
        <v>899110</v>
      </c>
      <c r="H5216" s="127"/>
      <c r="I5216" s="131" t="s">
        <v>13156</v>
      </c>
      <c r="J5216" s="127"/>
      <c r="K5216" s="127"/>
      <c r="L5216" s="127"/>
      <c r="M5216" s="127"/>
      <c r="N5216" s="133">
        <v>50</v>
      </c>
      <c r="O5216" s="133">
        <v>0</v>
      </c>
      <c r="P5216" s="127" t="s">
        <v>1369</v>
      </c>
    </row>
    <row r="5217" spans="1:16" ht="51">
      <c r="A5217" s="127">
        <v>513</v>
      </c>
      <c r="B5217" s="127"/>
      <c r="C5217" s="128" t="s">
        <v>201</v>
      </c>
      <c r="D5217" s="122">
        <v>43004</v>
      </c>
      <c r="E5217" s="123" t="s">
        <v>11342</v>
      </c>
      <c r="F5217" s="123" t="s">
        <v>15</v>
      </c>
      <c r="G5217" s="123">
        <v>552952</v>
      </c>
      <c r="H5217" s="127"/>
      <c r="I5217" s="131" t="s">
        <v>13157</v>
      </c>
      <c r="J5217" s="127"/>
      <c r="K5217" s="127"/>
      <c r="L5217" s="127"/>
      <c r="M5217" s="127"/>
      <c r="N5217" s="133">
        <v>50</v>
      </c>
      <c r="O5217" s="133">
        <v>0</v>
      </c>
      <c r="P5217" s="127" t="s">
        <v>1369</v>
      </c>
    </row>
    <row r="5218" spans="1:16" ht="89.25">
      <c r="A5218" s="127">
        <v>20</v>
      </c>
      <c r="B5218" s="127"/>
      <c r="C5218" s="128" t="s">
        <v>694</v>
      </c>
      <c r="D5218" s="122">
        <v>43004</v>
      </c>
      <c r="E5218" s="123" t="s">
        <v>11343</v>
      </c>
      <c r="F5218" s="123" t="s">
        <v>15</v>
      </c>
      <c r="G5218" s="123">
        <v>3197</v>
      </c>
      <c r="H5218" s="127"/>
      <c r="I5218" s="131" t="s">
        <v>13158</v>
      </c>
      <c r="J5218" s="127"/>
      <c r="K5218" s="127"/>
      <c r="L5218" s="127"/>
      <c r="M5218" s="127"/>
      <c r="N5218" s="133">
        <v>270</v>
      </c>
      <c r="O5218" s="133">
        <v>0</v>
      </c>
      <c r="P5218" s="127" t="s">
        <v>1369</v>
      </c>
    </row>
    <row r="5219" spans="1:16" ht="76.5">
      <c r="A5219" s="127">
        <v>594</v>
      </c>
      <c r="B5219" s="127"/>
      <c r="C5219" s="128" t="s">
        <v>113</v>
      </c>
      <c r="D5219" s="122">
        <v>43004</v>
      </c>
      <c r="E5219" s="123" t="s">
        <v>11344</v>
      </c>
      <c r="F5219" s="123" t="s">
        <v>15</v>
      </c>
      <c r="G5219" s="123">
        <v>3194</v>
      </c>
      <c r="H5219" s="127"/>
      <c r="I5219" s="131" t="s">
        <v>13159</v>
      </c>
      <c r="J5219" s="127"/>
      <c r="K5219" s="127"/>
      <c r="L5219" s="127"/>
      <c r="M5219" s="127"/>
      <c r="N5219" s="133">
        <v>271.99</v>
      </c>
      <c r="O5219" s="133">
        <v>0</v>
      </c>
      <c r="P5219" s="127" t="s">
        <v>1369</v>
      </c>
    </row>
    <row r="5220" spans="1:16" ht="76.5">
      <c r="A5220" s="127">
        <v>594</v>
      </c>
      <c r="B5220" s="127"/>
      <c r="C5220" s="128" t="s">
        <v>113</v>
      </c>
      <c r="D5220" s="122">
        <v>43004</v>
      </c>
      <c r="E5220" s="123" t="s">
        <v>11345</v>
      </c>
      <c r="F5220" s="123" t="s">
        <v>15</v>
      </c>
      <c r="G5220" s="123">
        <v>3193</v>
      </c>
      <c r="H5220" s="127"/>
      <c r="I5220" s="131" t="s">
        <v>13160</v>
      </c>
      <c r="J5220" s="127"/>
      <c r="K5220" s="127"/>
      <c r="L5220" s="127"/>
      <c r="M5220" s="127"/>
      <c r="N5220" s="133">
        <v>2343.71</v>
      </c>
      <c r="O5220" s="133">
        <v>0</v>
      </c>
      <c r="P5220" s="127" t="s">
        <v>1369</v>
      </c>
    </row>
    <row r="5221" spans="1:16" ht="76.5">
      <c r="A5221" s="127">
        <v>48</v>
      </c>
      <c r="B5221" s="127"/>
      <c r="C5221" s="128" t="s">
        <v>701</v>
      </c>
      <c r="D5221" s="122">
        <v>43004</v>
      </c>
      <c r="E5221" s="123" t="s">
        <v>11346</v>
      </c>
      <c r="F5221" s="123" t="s">
        <v>15</v>
      </c>
      <c r="G5221" s="123">
        <v>3198</v>
      </c>
      <c r="H5221" s="127"/>
      <c r="I5221" s="131" t="s">
        <v>13161</v>
      </c>
      <c r="J5221" s="127"/>
      <c r="K5221" s="127"/>
      <c r="L5221" s="127"/>
      <c r="M5221" s="127"/>
      <c r="N5221" s="133">
        <v>13990</v>
      </c>
      <c r="O5221" s="133">
        <v>0</v>
      </c>
      <c r="P5221" s="127" t="s">
        <v>1369</v>
      </c>
    </row>
    <row r="5222" spans="1:16" ht="76.5">
      <c r="A5222" s="127">
        <v>25</v>
      </c>
      <c r="B5222" s="127"/>
      <c r="C5222" s="128" t="s">
        <v>695</v>
      </c>
      <c r="D5222" s="122">
        <v>43004</v>
      </c>
      <c r="E5222" s="123" t="s">
        <v>11347</v>
      </c>
      <c r="F5222" s="123" t="s">
        <v>15</v>
      </c>
      <c r="G5222" s="123">
        <v>3201</v>
      </c>
      <c r="H5222" s="127"/>
      <c r="I5222" s="131" t="s">
        <v>13162</v>
      </c>
      <c r="J5222" s="127"/>
      <c r="K5222" s="127"/>
      <c r="L5222" s="127"/>
      <c r="M5222" s="127"/>
      <c r="N5222" s="133">
        <v>406.93</v>
      </c>
      <c r="O5222" s="133">
        <v>0</v>
      </c>
      <c r="P5222" s="127" t="s">
        <v>1369</v>
      </c>
    </row>
    <row r="5223" spans="1:16" ht="51">
      <c r="A5223" s="127">
        <v>513</v>
      </c>
      <c r="B5223" s="127"/>
      <c r="C5223" s="128" t="s">
        <v>201</v>
      </c>
      <c r="D5223" s="122">
        <v>43004</v>
      </c>
      <c r="E5223" s="123" t="s">
        <v>11348</v>
      </c>
      <c r="F5223" s="123" t="s">
        <v>15</v>
      </c>
      <c r="G5223" s="123">
        <v>553669</v>
      </c>
      <c r="H5223" s="127"/>
      <c r="I5223" s="131" t="s">
        <v>1285</v>
      </c>
      <c r="J5223" s="127"/>
      <c r="K5223" s="127"/>
      <c r="L5223" s="127"/>
      <c r="M5223" s="127"/>
      <c r="N5223" s="133">
        <v>50</v>
      </c>
      <c r="O5223" s="133">
        <v>0</v>
      </c>
      <c r="P5223" s="127" t="s">
        <v>1369</v>
      </c>
    </row>
    <row r="5224" spans="1:16" ht="63.75">
      <c r="A5224" s="127">
        <v>25</v>
      </c>
      <c r="B5224" s="127"/>
      <c r="C5224" s="128" t="s">
        <v>695</v>
      </c>
      <c r="D5224" s="122">
        <v>43004</v>
      </c>
      <c r="E5224" s="123" t="s">
        <v>11349</v>
      </c>
      <c r="F5224" s="123" t="s">
        <v>1413</v>
      </c>
      <c r="G5224" s="123">
        <v>14959552</v>
      </c>
      <c r="H5224" s="127"/>
      <c r="I5224" s="131" t="s">
        <v>13163</v>
      </c>
      <c r="J5224" s="127"/>
      <c r="K5224" s="127"/>
      <c r="L5224" s="127"/>
      <c r="M5224" s="127"/>
      <c r="N5224" s="133">
        <v>2223692.7599999998</v>
      </c>
      <c r="O5224" s="133">
        <v>0</v>
      </c>
      <c r="P5224" s="127" t="s">
        <v>1369</v>
      </c>
    </row>
    <row r="5225" spans="1:16" ht="63.75">
      <c r="A5225" s="127">
        <v>25</v>
      </c>
      <c r="B5225" s="127"/>
      <c r="C5225" s="128" t="s">
        <v>695</v>
      </c>
      <c r="D5225" s="122">
        <v>43004</v>
      </c>
      <c r="E5225" s="123" t="s">
        <v>11350</v>
      </c>
      <c r="F5225" s="123" t="s">
        <v>1413</v>
      </c>
      <c r="G5225" s="123">
        <v>14959550</v>
      </c>
      <c r="H5225" s="127"/>
      <c r="I5225" s="131" t="s">
        <v>13164</v>
      </c>
      <c r="J5225" s="127"/>
      <c r="K5225" s="127"/>
      <c r="L5225" s="127"/>
      <c r="M5225" s="127"/>
      <c r="N5225" s="133">
        <v>443352.16</v>
      </c>
      <c r="O5225" s="133">
        <v>0</v>
      </c>
      <c r="P5225" s="127" t="s">
        <v>1369</v>
      </c>
    </row>
    <row r="5226" spans="1:16" ht="63.75">
      <c r="A5226" s="127">
        <v>25</v>
      </c>
      <c r="B5226" s="127"/>
      <c r="C5226" s="128" t="s">
        <v>695</v>
      </c>
      <c r="D5226" s="122">
        <v>43004</v>
      </c>
      <c r="E5226" s="123" t="s">
        <v>11351</v>
      </c>
      <c r="F5226" s="123" t="s">
        <v>1413</v>
      </c>
      <c r="G5226" s="123">
        <v>14959548</v>
      </c>
      <c r="H5226" s="127"/>
      <c r="I5226" s="131" t="s">
        <v>13165</v>
      </c>
      <c r="J5226" s="127"/>
      <c r="K5226" s="127"/>
      <c r="L5226" s="127"/>
      <c r="M5226" s="127"/>
      <c r="N5226" s="133">
        <v>3171439.52</v>
      </c>
      <c r="O5226" s="133">
        <v>0</v>
      </c>
      <c r="P5226" s="127" t="s">
        <v>1369</v>
      </c>
    </row>
    <row r="5227" spans="1:16" ht="63.75">
      <c r="A5227" s="127">
        <v>25</v>
      </c>
      <c r="B5227" s="127"/>
      <c r="C5227" s="128" t="s">
        <v>695</v>
      </c>
      <c r="D5227" s="122">
        <v>43004</v>
      </c>
      <c r="E5227" s="123" t="s">
        <v>11352</v>
      </c>
      <c r="F5227" s="123" t="s">
        <v>1413</v>
      </c>
      <c r="G5227" s="123">
        <v>14959546</v>
      </c>
      <c r="H5227" s="127"/>
      <c r="I5227" s="131" t="s">
        <v>13166</v>
      </c>
      <c r="J5227" s="127"/>
      <c r="K5227" s="127"/>
      <c r="L5227" s="127"/>
      <c r="M5227" s="127"/>
      <c r="N5227" s="133">
        <v>711084.61</v>
      </c>
      <c r="O5227" s="133">
        <v>0</v>
      </c>
      <c r="P5227" s="127" t="s">
        <v>1369</v>
      </c>
    </row>
    <row r="5228" spans="1:16" ht="63.75">
      <c r="A5228" s="127">
        <v>25</v>
      </c>
      <c r="B5228" s="127"/>
      <c r="C5228" s="128" t="s">
        <v>695</v>
      </c>
      <c r="D5228" s="122">
        <v>43004</v>
      </c>
      <c r="E5228" s="123" t="s">
        <v>11353</v>
      </c>
      <c r="F5228" s="123" t="s">
        <v>1413</v>
      </c>
      <c r="G5228" s="123">
        <v>14959547</v>
      </c>
      <c r="H5228" s="127"/>
      <c r="I5228" s="131" t="s">
        <v>13167</v>
      </c>
      <c r="J5228" s="127"/>
      <c r="K5228" s="127"/>
      <c r="L5228" s="127"/>
      <c r="M5228" s="127"/>
      <c r="N5228" s="133">
        <v>593472.18999999994</v>
      </c>
      <c r="O5228" s="133">
        <v>0</v>
      </c>
      <c r="P5228" s="127" t="s">
        <v>1369</v>
      </c>
    </row>
    <row r="5229" spans="1:16" ht="63.75">
      <c r="A5229" s="127">
        <v>25</v>
      </c>
      <c r="B5229" s="127"/>
      <c r="C5229" s="128" t="s">
        <v>695</v>
      </c>
      <c r="D5229" s="122">
        <v>43004</v>
      </c>
      <c r="E5229" s="123" t="s">
        <v>11354</v>
      </c>
      <c r="F5229" s="123" t="s">
        <v>1413</v>
      </c>
      <c r="G5229" s="123">
        <v>14959549</v>
      </c>
      <c r="H5229" s="127"/>
      <c r="I5229" s="131" t="s">
        <v>13168</v>
      </c>
      <c r="J5229" s="127"/>
      <c r="K5229" s="127"/>
      <c r="L5229" s="127"/>
      <c r="M5229" s="127"/>
      <c r="N5229" s="133">
        <v>195823.33</v>
      </c>
      <c r="O5229" s="133">
        <v>0</v>
      </c>
      <c r="P5229" s="127" t="s">
        <v>1369</v>
      </c>
    </row>
    <row r="5230" spans="1:16" ht="63.75">
      <c r="A5230" s="127">
        <v>25</v>
      </c>
      <c r="B5230" s="127"/>
      <c r="C5230" s="128" t="s">
        <v>695</v>
      </c>
      <c r="D5230" s="122">
        <v>43004</v>
      </c>
      <c r="E5230" s="123" t="s">
        <v>11355</v>
      </c>
      <c r="F5230" s="123" t="s">
        <v>1413</v>
      </c>
      <c r="G5230" s="123">
        <v>14959551</v>
      </c>
      <c r="H5230" s="127"/>
      <c r="I5230" s="131" t="s">
        <v>13169</v>
      </c>
      <c r="J5230" s="127"/>
      <c r="K5230" s="127"/>
      <c r="L5230" s="127"/>
      <c r="M5230" s="127"/>
      <c r="N5230" s="133">
        <v>613321.53</v>
      </c>
      <c r="O5230" s="133">
        <v>0</v>
      </c>
      <c r="P5230" s="127" t="s">
        <v>1369</v>
      </c>
    </row>
    <row r="5231" spans="1:16" ht="63.75">
      <c r="A5231" s="127">
        <v>25</v>
      </c>
      <c r="B5231" s="127"/>
      <c r="C5231" s="128" t="s">
        <v>695</v>
      </c>
      <c r="D5231" s="122">
        <v>43004</v>
      </c>
      <c r="E5231" s="123" t="s">
        <v>11356</v>
      </c>
      <c r="F5231" s="123" t="s">
        <v>1413</v>
      </c>
      <c r="G5231" s="123">
        <v>14959553</v>
      </c>
      <c r="H5231" s="127"/>
      <c r="I5231" s="131" t="s">
        <v>13170</v>
      </c>
      <c r="J5231" s="127"/>
      <c r="K5231" s="127"/>
      <c r="L5231" s="127"/>
      <c r="M5231" s="127"/>
      <c r="N5231" s="133">
        <v>210974.44</v>
      </c>
      <c r="O5231" s="133">
        <v>0</v>
      </c>
      <c r="P5231" s="127" t="s">
        <v>1369</v>
      </c>
    </row>
    <row r="5232" spans="1:16" ht="63.75">
      <c r="A5232" s="127">
        <v>25</v>
      </c>
      <c r="B5232" s="127"/>
      <c r="C5232" s="128" t="s">
        <v>695</v>
      </c>
      <c r="D5232" s="122">
        <v>43004</v>
      </c>
      <c r="E5232" s="123" t="s">
        <v>11357</v>
      </c>
      <c r="F5232" s="123" t="s">
        <v>1413</v>
      </c>
      <c r="G5232" s="123">
        <v>14959556</v>
      </c>
      <c r="H5232" s="127"/>
      <c r="I5232" s="131" t="s">
        <v>13171</v>
      </c>
      <c r="J5232" s="127"/>
      <c r="K5232" s="127"/>
      <c r="L5232" s="127"/>
      <c r="M5232" s="127"/>
      <c r="N5232" s="133">
        <v>995846.01</v>
      </c>
      <c r="O5232" s="133">
        <v>0</v>
      </c>
      <c r="P5232" s="127" t="s">
        <v>1369</v>
      </c>
    </row>
    <row r="5233" spans="1:16" ht="63.75">
      <c r="A5233" s="127">
        <v>25</v>
      </c>
      <c r="B5233" s="127"/>
      <c r="C5233" s="128" t="s">
        <v>695</v>
      </c>
      <c r="D5233" s="122">
        <v>43004</v>
      </c>
      <c r="E5233" s="123" t="s">
        <v>11358</v>
      </c>
      <c r="F5233" s="123" t="s">
        <v>1413</v>
      </c>
      <c r="G5233" s="123">
        <v>14959561</v>
      </c>
      <c r="H5233" s="127"/>
      <c r="I5233" s="131" t="s">
        <v>13172</v>
      </c>
      <c r="J5233" s="127"/>
      <c r="K5233" s="127"/>
      <c r="L5233" s="127"/>
      <c r="M5233" s="127"/>
      <c r="N5233" s="133">
        <v>184835.08</v>
      </c>
      <c r="O5233" s="133">
        <v>0</v>
      </c>
      <c r="P5233" s="127" t="s">
        <v>1369</v>
      </c>
    </row>
    <row r="5234" spans="1:16" ht="63.75">
      <c r="A5234" s="127">
        <v>25</v>
      </c>
      <c r="B5234" s="127"/>
      <c r="C5234" s="128" t="s">
        <v>695</v>
      </c>
      <c r="D5234" s="122">
        <v>43004</v>
      </c>
      <c r="E5234" s="123" t="s">
        <v>11359</v>
      </c>
      <c r="F5234" s="123" t="s">
        <v>1413</v>
      </c>
      <c r="G5234" s="123">
        <v>14959564</v>
      </c>
      <c r="H5234" s="127"/>
      <c r="I5234" s="131" t="s">
        <v>13173</v>
      </c>
      <c r="J5234" s="127"/>
      <c r="K5234" s="127"/>
      <c r="L5234" s="127"/>
      <c r="M5234" s="127"/>
      <c r="N5234" s="133">
        <v>565928.57999999996</v>
      </c>
      <c r="O5234" s="133">
        <v>0</v>
      </c>
      <c r="P5234" s="127" t="s">
        <v>1369</v>
      </c>
    </row>
    <row r="5235" spans="1:16" ht="63.75">
      <c r="A5235" s="127">
        <v>25</v>
      </c>
      <c r="B5235" s="127"/>
      <c r="C5235" s="128" t="s">
        <v>695</v>
      </c>
      <c r="D5235" s="122">
        <v>43004</v>
      </c>
      <c r="E5235" s="123" t="s">
        <v>11360</v>
      </c>
      <c r="F5235" s="123" t="s">
        <v>1413</v>
      </c>
      <c r="G5235" s="123">
        <v>14959570</v>
      </c>
      <c r="H5235" s="127"/>
      <c r="I5235" s="131" t="s">
        <v>13174</v>
      </c>
      <c r="J5235" s="127"/>
      <c r="K5235" s="127"/>
      <c r="L5235" s="127"/>
      <c r="M5235" s="127"/>
      <c r="N5235" s="133">
        <v>1432617.84</v>
      </c>
      <c r="O5235" s="133">
        <v>0</v>
      </c>
      <c r="P5235" s="127" t="s">
        <v>1369</v>
      </c>
    </row>
    <row r="5236" spans="1:16" ht="63.75">
      <c r="A5236" s="127">
        <v>25</v>
      </c>
      <c r="B5236" s="127"/>
      <c r="C5236" s="128" t="s">
        <v>695</v>
      </c>
      <c r="D5236" s="122">
        <v>43004</v>
      </c>
      <c r="E5236" s="123" t="s">
        <v>11361</v>
      </c>
      <c r="F5236" s="123" t="s">
        <v>1413</v>
      </c>
      <c r="G5236" s="123">
        <v>14959535</v>
      </c>
      <c r="H5236" s="127"/>
      <c r="I5236" s="131" t="s">
        <v>13175</v>
      </c>
      <c r="J5236" s="127"/>
      <c r="K5236" s="127"/>
      <c r="L5236" s="127"/>
      <c r="M5236" s="127"/>
      <c r="N5236" s="133">
        <v>123673.46</v>
      </c>
      <c r="O5236" s="133">
        <v>0</v>
      </c>
      <c r="P5236" s="127" t="s">
        <v>1369</v>
      </c>
    </row>
    <row r="5237" spans="1:16" ht="38.25">
      <c r="A5237" s="127">
        <v>670</v>
      </c>
      <c r="B5237" s="127"/>
      <c r="C5237" s="128" t="s">
        <v>236</v>
      </c>
      <c r="D5237" s="122">
        <v>43004</v>
      </c>
      <c r="E5237" s="123" t="s">
        <v>11362</v>
      </c>
      <c r="F5237" s="123" t="s">
        <v>1413</v>
      </c>
      <c r="G5237" s="123">
        <v>14974901</v>
      </c>
      <c r="H5237" s="127"/>
      <c r="I5237" s="131" t="s">
        <v>13176</v>
      </c>
      <c r="J5237" s="127"/>
      <c r="K5237" s="127"/>
      <c r="L5237" s="127"/>
      <c r="M5237" s="127"/>
      <c r="N5237" s="133">
        <v>5096</v>
      </c>
      <c r="O5237" s="133">
        <v>0</v>
      </c>
      <c r="P5237" s="127" t="s">
        <v>1369</v>
      </c>
    </row>
    <row r="5238" spans="1:16" ht="63.75">
      <c r="A5238" s="127">
        <v>10</v>
      </c>
      <c r="B5238" s="127"/>
      <c r="C5238" s="128" t="s">
        <v>691</v>
      </c>
      <c r="D5238" s="122">
        <v>43005</v>
      </c>
      <c r="E5238" s="123" t="s">
        <v>11363</v>
      </c>
      <c r="F5238" s="123" t="s">
        <v>6</v>
      </c>
      <c r="G5238" s="123">
        <v>554158</v>
      </c>
      <c r="H5238" s="127"/>
      <c r="I5238" s="131" t="s">
        <v>13177</v>
      </c>
      <c r="J5238" s="127"/>
      <c r="K5238" s="127"/>
      <c r="L5238" s="127"/>
      <c r="M5238" s="127"/>
      <c r="N5238" s="133">
        <v>0</v>
      </c>
      <c r="O5238" s="133">
        <v>23046.51</v>
      </c>
      <c r="P5238" s="127" t="s">
        <v>1369</v>
      </c>
    </row>
    <row r="5239" spans="1:16" ht="63.75">
      <c r="A5239" s="127" t="s">
        <v>620</v>
      </c>
      <c r="B5239" s="127"/>
      <c r="C5239" s="128" t="s">
        <v>714</v>
      </c>
      <c r="D5239" s="122">
        <v>43005</v>
      </c>
      <c r="E5239" s="123" t="s">
        <v>11364</v>
      </c>
      <c r="F5239" s="123" t="s">
        <v>6</v>
      </c>
      <c r="G5239" s="123">
        <v>889143</v>
      </c>
      <c r="H5239" s="127"/>
      <c r="I5239" s="131" t="s">
        <v>13178</v>
      </c>
      <c r="J5239" s="127"/>
      <c r="K5239" s="127"/>
      <c r="L5239" s="127"/>
      <c r="M5239" s="127"/>
      <c r="N5239" s="133">
        <v>0</v>
      </c>
      <c r="O5239" s="133">
        <v>6570</v>
      </c>
      <c r="P5239" s="127" t="s">
        <v>1369</v>
      </c>
    </row>
    <row r="5240" spans="1:16" ht="38.25">
      <c r="A5240" s="127">
        <v>650</v>
      </c>
      <c r="B5240" s="127"/>
      <c r="C5240" s="128" t="s">
        <v>233</v>
      </c>
      <c r="D5240" s="122">
        <v>43005</v>
      </c>
      <c r="E5240" s="123" t="s">
        <v>11365</v>
      </c>
      <c r="F5240" s="123" t="s">
        <v>6</v>
      </c>
      <c r="G5240" s="123">
        <v>889293</v>
      </c>
      <c r="H5240" s="127"/>
      <c r="I5240" s="131" t="s">
        <v>13179</v>
      </c>
      <c r="J5240" s="127"/>
      <c r="K5240" s="127"/>
      <c r="L5240" s="127"/>
      <c r="M5240" s="127"/>
      <c r="N5240" s="133">
        <v>0</v>
      </c>
      <c r="O5240" s="133">
        <v>27699</v>
      </c>
      <c r="P5240" s="127" t="s">
        <v>1369</v>
      </c>
    </row>
    <row r="5241" spans="1:16" ht="51">
      <c r="A5241" s="127" t="s">
        <v>620</v>
      </c>
      <c r="B5241" s="127"/>
      <c r="C5241" s="128" t="s">
        <v>714</v>
      </c>
      <c r="D5241" s="122">
        <v>43005</v>
      </c>
      <c r="E5241" s="123" t="s">
        <v>11366</v>
      </c>
      <c r="F5241" s="123" t="s">
        <v>6</v>
      </c>
      <c r="G5241" s="123">
        <v>889435</v>
      </c>
      <c r="H5241" s="127"/>
      <c r="I5241" s="131" t="s">
        <v>13180</v>
      </c>
      <c r="J5241" s="127"/>
      <c r="K5241" s="127"/>
      <c r="L5241" s="127"/>
      <c r="M5241" s="127"/>
      <c r="N5241" s="133">
        <v>0</v>
      </c>
      <c r="O5241" s="133">
        <v>257978.09</v>
      </c>
      <c r="P5241" s="127" t="s">
        <v>1369</v>
      </c>
    </row>
    <row r="5242" spans="1:16" ht="63.75">
      <c r="A5242" s="127">
        <v>25</v>
      </c>
      <c r="B5242" s="127"/>
      <c r="C5242" s="128" t="s">
        <v>695</v>
      </c>
      <c r="D5242" s="122">
        <v>43005</v>
      </c>
      <c r="E5242" s="123" t="s">
        <v>11367</v>
      </c>
      <c r="F5242" s="123" t="s">
        <v>1413</v>
      </c>
      <c r="G5242" s="123">
        <v>14974151</v>
      </c>
      <c r="H5242" s="127"/>
      <c r="I5242" s="131" t="s">
        <v>13181</v>
      </c>
      <c r="J5242" s="127"/>
      <c r="K5242" s="127"/>
      <c r="L5242" s="127"/>
      <c r="M5242" s="127"/>
      <c r="N5242" s="133">
        <v>671305.21</v>
      </c>
      <c r="O5242" s="133">
        <v>0</v>
      </c>
      <c r="P5242" s="127" t="s">
        <v>1369</v>
      </c>
    </row>
    <row r="5243" spans="1:16" ht="63.75">
      <c r="A5243" s="127">
        <v>25</v>
      </c>
      <c r="B5243" s="127"/>
      <c r="C5243" s="128" t="s">
        <v>695</v>
      </c>
      <c r="D5243" s="122">
        <v>43005</v>
      </c>
      <c r="E5243" s="123" t="s">
        <v>11368</v>
      </c>
      <c r="F5243" s="123" t="s">
        <v>1413</v>
      </c>
      <c r="G5243" s="123">
        <v>14974358</v>
      </c>
      <c r="H5243" s="127"/>
      <c r="I5243" s="131" t="s">
        <v>13182</v>
      </c>
      <c r="J5243" s="127"/>
      <c r="K5243" s="127"/>
      <c r="L5243" s="127"/>
      <c r="M5243" s="127"/>
      <c r="N5243" s="133">
        <v>225825.97</v>
      </c>
      <c r="O5243" s="133">
        <v>0</v>
      </c>
      <c r="P5243" s="127" t="s">
        <v>1369</v>
      </c>
    </row>
    <row r="5244" spans="1:16" ht="63.75">
      <c r="A5244" s="127">
        <v>25</v>
      </c>
      <c r="B5244" s="127"/>
      <c r="C5244" s="128" t="s">
        <v>695</v>
      </c>
      <c r="D5244" s="122">
        <v>43005</v>
      </c>
      <c r="E5244" s="123" t="s">
        <v>11369</v>
      </c>
      <c r="F5244" s="123" t="s">
        <v>1413</v>
      </c>
      <c r="G5244" s="123">
        <v>14973946</v>
      </c>
      <c r="H5244" s="127"/>
      <c r="I5244" s="131" t="s">
        <v>13183</v>
      </c>
      <c r="J5244" s="127"/>
      <c r="K5244" s="127"/>
      <c r="L5244" s="127"/>
      <c r="M5244" s="127"/>
      <c r="N5244" s="133">
        <v>1451681.34</v>
      </c>
      <c r="O5244" s="133">
        <v>0</v>
      </c>
      <c r="P5244" s="127" t="s">
        <v>1369</v>
      </c>
    </row>
    <row r="5245" spans="1:16" ht="63.75">
      <c r="A5245" s="127">
        <v>25</v>
      </c>
      <c r="B5245" s="127"/>
      <c r="C5245" s="128" t="s">
        <v>695</v>
      </c>
      <c r="D5245" s="122">
        <v>43005</v>
      </c>
      <c r="E5245" s="123" t="s">
        <v>11370</v>
      </c>
      <c r="F5245" s="123" t="s">
        <v>1413</v>
      </c>
      <c r="G5245" s="123">
        <v>14973918</v>
      </c>
      <c r="H5245" s="127"/>
      <c r="I5245" s="131" t="s">
        <v>13184</v>
      </c>
      <c r="J5245" s="127"/>
      <c r="K5245" s="127"/>
      <c r="L5245" s="127"/>
      <c r="M5245" s="127"/>
      <c r="N5245" s="133">
        <v>2052759.01</v>
      </c>
      <c r="O5245" s="133">
        <v>0</v>
      </c>
      <c r="P5245" s="127" t="s">
        <v>1369</v>
      </c>
    </row>
    <row r="5246" spans="1:16" ht="63.75">
      <c r="A5246" s="127">
        <v>25</v>
      </c>
      <c r="B5246" s="127"/>
      <c r="C5246" s="128" t="s">
        <v>695</v>
      </c>
      <c r="D5246" s="122">
        <v>43005</v>
      </c>
      <c r="E5246" s="123" t="s">
        <v>11371</v>
      </c>
      <c r="F5246" s="123" t="s">
        <v>1413</v>
      </c>
      <c r="G5246" s="123">
        <v>14959584</v>
      </c>
      <c r="H5246" s="127"/>
      <c r="I5246" s="131" t="s">
        <v>13185</v>
      </c>
      <c r="J5246" s="127"/>
      <c r="K5246" s="127"/>
      <c r="L5246" s="127"/>
      <c r="M5246" s="127"/>
      <c r="N5246" s="133">
        <v>223924.51</v>
      </c>
      <c r="O5246" s="133">
        <v>0</v>
      </c>
      <c r="P5246" s="127" t="s">
        <v>1369</v>
      </c>
    </row>
    <row r="5247" spans="1:16" ht="63.75">
      <c r="A5247" s="127">
        <v>25</v>
      </c>
      <c r="B5247" s="127"/>
      <c r="C5247" s="128" t="s">
        <v>695</v>
      </c>
      <c r="D5247" s="122">
        <v>43005</v>
      </c>
      <c r="E5247" s="123" t="s">
        <v>11372</v>
      </c>
      <c r="F5247" s="123" t="s">
        <v>1413</v>
      </c>
      <c r="G5247" s="123">
        <v>14959557</v>
      </c>
      <c r="H5247" s="127"/>
      <c r="I5247" s="131" t="s">
        <v>13186</v>
      </c>
      <c r="J5247" s="127"/>
      <c r="K5247" s="127"/>
      <c r="L5247" s="127"/>
      <c r="M5247" s="127"/>
      <c r="N5247" s="133">
        <v>509420.52</v>
      </c>
      <c r="O5247" s="133">
        <v>0</v>
      </c>
      <c r="P5247" s="127" t="s">
        <v>1369</v>
      </c>
    </row>
    <row r="5248" spans="1:16" ht="63.75">
      <c r="A5248" s="127">
        <v>25</v>
      </c>
      <c r="B5248" s="127"/>
      <c r="C5248" s="128" t="s">
        <v>695</v>
      </c>
      <c r="D5248" s="122">
        <v>43005</v>
      </c>
      <c r="E5248" s="123" t="s">
        <v>11373</v>
      </c>
      <c r="F5248" s="123" t="s">
        <v>1413</v>
      </c>
      <c r="G5248" s="123">
        <v>14974295</v>
      </c>
      <c r="H5248" s="127"/>
      <c r="I5248" s="131" t="s">
        <v>13187</v>
      </c>
      <c r="J5248" s="127"/>
      <c r="K5248" s="127"/>
      <c r="L5248" s="127"/>
      <c r="M5248" s="127"/>
      <c r="N5248" s="133">
        <v>562282.9</v>
      </c>
      <c r="O5248" s="133">
        <v>0</v>
      </c>
      <c r="P5248" s="127" t="s">
        <v>1369</v>
      </c>
    </row>
    <row r="5249" spans="1:16" ht="51">
      <c r="A5249" s="127">
        <v>117</v>
      </c>
      <c r="B5249" s="127"/>
      <c r="C5249" s="128" t="s">
        <v>723</v>
      </c>
      <c r="D5249" s="122">
        <v>43005</v>
      </c>
      <c r="E5249" s="123" t="s">
        <v>11374</v>
      </c>
      <c r="F5249" s="123" t="s">
        <v>11</v>
      </c>
      <c r="G5249" s="123">
        <v>899240</v>
      </c>
      <c r="H5249" s="127"/>
      <c r="I5249" s="131" t="s">
        <v>13188</v>
      </c>
      <c r="J5249" s="127"/>
      <c r="K5249" s="127"/>
      <c r="L5249" s="127"/>
      <c r="M5249" s="127"/>
      <c r="N5249" s="133">
        <v>50</v>
      </c>
      <c r="O5249" s="133">
        <v>0</v>
      </c>
      <c r="P5249" s="127" t="s">
        <v>1369</v>
      </c>
    </row>
    <row r="5250" spans="1:16" ht="38.25">
      <c r="A5250" s="127">
        <v>117</v>
      </c>
      <c r="B5250" s="127"/>
      <c r="C5250" s="128" t="s">
        <v>723</v>
      </c>
      <c r="D5250" s="122">
        <v>43005</v>
      </c>
      <c r="E5250" s="123" t="s">
        <v>11375</v>
      </c>
      <c r="F5250" s="123" t="s">
        <v>11</v>
      </c>
      <c r="G5250" s="123">
        <v>899309</v>
      </c>
      <c r="H5250" s="127"/>
      <c r="I5250" s="131" t="s">
        <v>13189</v>
      </c>
      <c r="J5250" s="127"/>
      <c r="K5250" s="127"/>
      <c r="L5250" s="127"/>
      <c r="M5250" s="127"/>
      <c r="N5250" s="133">
        <v>50</v>
      </c>
      <c r="O5250" s="133">
        <v>0</v>
      </c>
      <c r="P5250" s="127" t="s">
        <v>1369</v>
      </c>
    </row>
    <row r="5251" spans="1:16" ht="38.25">
      <c r="A5251" s="127">
        <v>117</v>
      </c>
      <c r="B5251" s="127"/>
      <c r="C5251" s="128" t="s">
        <v>723</v>
      </c>
      <c r="D5251" s="122">
        <v>43005</v>
      </c>
      <c r="E5251" s="123" t="s">
        <v>11376</v>
      </c>
      <c r="F5251" s="123" t="s">
        <v>11</v>
      </c>
      <c r="G5251" s="123">
        <v>899311</v>
      </c>
      <c r="H5251" s="127"/>
      <c r="I5251" s="131" t="s">
        <v>13190</v>
      </c>
      <c r="J5251" s="127"/>
      <c r="K5251" s="127"/>
      <c r="L5251" s="127"/>
      <c r="M5251" s="127"/>
      <c r="N5251" s="133">
        <v>50</v>
      </c>
      <c r="O5251" s="133">
        <v>0</v>
      </c>
      <c r="P5251" s="127" t="s">
        <v>1369</v>
      </c>
    </row>
    <row r="5252" spans="1:16" ht="38.25">
      <c r="A5252" s="127">
        <v>117</v>
      </c>
      <c r="B5252" s="127"/>
      <c r="C5252" s="128" t="s">
        <v>723</v>
      </c>
      <c r="D5252" s="122">
        <v>43005</v>
      </c>
      <c r="E5252" s="123" t="s">
        <v>11377</v>
      </c>
      <c r="F5252" s="123" t="s">
        <v>11</v>
      </c>
      <c r="G5252" s="123">
        <v>899318</v>
      </c>
      <c r="H5252" s="127"/>
      <c r="I5252" s="131" t="s">
        <v>13191</v>
      </c>
      <c r="J5252" s="127"/>
      <c r="K5252" s="127"/>
      <c r="L5252" s="127"/>
      <c r="M5252" s="127"/>
      <c r="N5252" s="133">
        <v>50</v>
      </c>
      <c r="O5252" s="133">
        <v>0</v>
      </c>
      <c r="P5252" s="127" t="s">
        <v>1369</v>
      </c>
    </row>
    <row r="5253" spans="1:16" ht="89.25">
      <c r="A5253" s="127">
        <v>197</v>
      </c>
      <c r="B5253" s="127"/>
      <c r="C5253" s="128" t="s">
        <v>755</v>
      </c>
      <c r="D5253" s="122">
        <v>43005</v>
      </c>
      <c r="E5253" s="123" t="s">
        <v>11378</v>
      </c>
      <c r="F5253" s="123" t="s">
        <v>1263</v>
      </c>
      <c r="G5253" s="123">
        <v>3195</v>
      </c>
      <c r="H5253" s="127"/>
      <c r="I5253" s="131" t="s">
        <v>13192</v>
      </c>
      <c r="J5253" s="127"/>
      <c r="K5253" s="127"/>
      <c r="L5253" s="127"/>
      <c r="M5253" s="127"/>
      <c r="N5253" s="133">
        <v>202.96</v>
      </c>
      <c r="O5253" s="133">
        <v>0</v>
      </c>
      <c r="P5253" s="127" t="s">
        <v>1369</v>
      </c>
    </row>
    <row r="5254" spans="1:16" ht="89.25">
      <c r="A5254" s="127">
        <v>197</v>
      </c>
      <c r="B5254" s="127"/>
      <c r="C5254" s="128" t="s">
        <v>755</v>
      </c>
      <c r="D5254" s="122">
        <v>43005</v>
      </c>
      <c r="E5254" s="123" t="s">
        <v>11379</v>
      </c>
      <c r="F5254" s="123" t="s">
        <v>15</v>
      </c>
      <c r="G5254" s="123">
        <v>3195</v>
      </c>
      <c r="H5254" s="127"/>
      <c r="I5254" s="131" t="s">
        <v>13193</v>
      </c>
      <c r="J5254" s="127"/>
      <c r="K5254" s="127"/>
      <c r="L5254" s="127"/>
      <c r="M5254" s="127"/>
      <c r="N5254" s="133">
        <v>420.51</v>
      </c>
      <c r="O5254" s="133">
        <v>0</v>
      </c>
      <c r="P5254" s="127" t="s">
        <v>1369</v>
      </c>
    </row>
    <row r="5255" spans="1:16" ht="51">
      <c r="A5255" s="127" t="s">
        <v>621</v>
      </c>
      <c r="B5255" s="127"/>
      <c r="C5255" s="128" t="s">
        <v>715</v>
      </c>
      <c r="D5255" s="122">
        <v>43005</v>
      </c>
      <c r="E5255" s="123" t="s">
        <v>11380</v>
      </c>
      <c r="F5255" s="123" t="s">
        <v>11</v>
      </c>
      <c r="G5255" s="123">
        <v>9790</v>
      </c>
      <c r="H5255" s="127"/>
      <c r="I5255" s="131" t="s">
        <v>13194</v>
      </c>
      <c r="J5255" s="127"/>
      <c r="K5255" s="127"/>
      <c r="L5255" s="127"/>
      <c r="M5255" s="127"/>
      <c r="N5255" s="133">
        <v>16169.28</v>
      </c>
      <c r="O5255" s="133">
        <v>0</v>
      </c>
      <c r="P5255" s="127" t="s">
        <v>1369</v>
      </c>
    </row>
    <row r="5256" spans="1:16" ht="51">
      <c r="A5256" s="127" t="s">
        <v>621</v>
      </c>
      <c r="B5256" s="127"/>
      <c r="C5256" s="128" t="s">
        <v>715</v>
      </c>
      <c r="D5256" s="122">
        <v>43005</v>
      </c>
      <c r="E5256" s="123" t="s">
        <v>11381</v>
      </c>
      <c r="F5256" s="123" t="s">
        <v>11</v>
      </c>
      <c r="G5256" s="123">
        <v>9792</v>
      </c>
      <c r="H5256" s="127"/>
      <c r="I5256" s="131" t="s">
        <v>13195</v>
      </c>
      <c r="J5256" s="127"/>
      <c r="K5256" s="127"/>
      <c r="L5256" s="127"/>
      <c r="M5256" s="127"/>
      <c r="N5256" s="133">
        <v>26186.94</v>
      </c>
      <c r="O5256" s="133">
        <v>0</v>
      </c>
      <c r="P5256" s="127" t="s">
        <v>1369</v>
      </c>
    </row>
    <row r="5257" spans="1:16" ht="51">
      <c r="A5257" s="127" t="s">
        <v>621</v>
      </c>
      <c r="B5257" s="127"/>
      <c r="C5257" s="128" t="s">
        <v>715</v>
      </c>
      <c r="D5257" s="122">
        <v>43005</v>
      </c>
      <c r="E5257" s="123" t="s">
        <v>11382</v>
      </c>
      <c r="F5257" s="123" t="s">
        <v>11</v>
      </c>
      <c r="G5257" s="123">
        <v>9787</v>
      </c>
      <c r="H5257" s="127"/>
      <c r="I5257" s="131" t="s">
        <v>13196</v>
      </c>
      <c r="J5257" s="127"/>
      <c r="K5257" s="127"/>
      <c r="L5257" s="127"/>
      <c r="M5257" s="127"/>
      <c r="N5257" s="133">
        <v>5643.44</v>
      </c>
      <c r="O5257" s="133">
        <v>0</v>
      </c>
      <c r="P5257" s="127" t="s">
        <v>1369</v>
      </c>
    </row>
    <row r="5258" spans="1:16" ht="51">
      <c r="A5258" s="127" t="s">
        <v>621</v>
      </c>
      <c r="B5258" s="127"/>
      <c r="C5258" s="128" t="s">
        <v>715</v>
      </c>
      <c r="D5258" s="122">
        <v>43005</v>
      </c>
      <c r="E5258" s="123" t="s">
        <v>11383</v>
      </c>
      <c r="F5258" s="123" t="s">
        <v>11</v>
      </c>
      <c r="G5258" s="123">
        <v>9848</v>
      </c>
      <c r="H5258" s="127"/>
      <c r="I5258" s="131" t="s">
        <v>13197</v>
      </c>
      <c r="J5258" s="127"/>
      <c r="K5258" s="127"/>
      <c r="L5258" s="127"/>
      <c r="M5258" s="127"/>
      <c r="N5258" s="133">
        <v>2347.0700000000002</v>
      </c>
      <c r="O5258" s="133">
        <v>0</v>
      </c>
      <c r="P5258" s="127" t="s">
        <v>1369</v>
      </c>
    </row>
    <row r="5259" spans="1:16" ht="51">
      <c r="A5259" s="127" t="s">
        <v>621</v>
      </c>
      <c r="B5259" s="127"/>
      <c r="C5259" s="128" t="s">
        <v>715</v>
      </c>
      <c r="D5259" s="122">
        <v>43005</v>
      </c>
      <c r="E5259" s="123" t="s">
        <v>11384</v>
      </c>
      <c r="F5259" s="123" t="s">
        <v>11</v>
      </c>
      <c r="G5259" s="123">
        <v>9809</v>
      </c>
      <c r="H5259" s="127"/>
      <c r="I5259" s="131" t="s">
        <v>13198</v>
      </c>
      <c r="J5259" s="127"/>
      <c r="K5259" s="127"/>
      <c r="L5259" s="127"/>
      <c r="M5259" s="127"/>
      <c r="N5259" s="133">
        <v>3916.71</v>
      </c>
      <c r="O5259" s="133">
        <v>0</v>
      </c>
      <c r="P5259" s="127" t="s">
        <v>1369</v>
      </c>
    </row>
    <row r="5260" spans="1:16" ht="51">
      <c r="A5260" s="127" t="s">
        <v>621</v>
      </c>
      <c r="B5260" s="127"/>
      <c r="C5260" s="128" t="s">
        <v>715</v>
      </c>
      <c r="D5260" s="122">
        <v>43005</v>
      </c>
      <c r="E5260" s="123" t="s">
        <v>11385</v>
      </c>
      <c r="F5260" s="123" t="s">
        <v>11</v>
      </c>
      <c r="G5260" s="123">
        <v>9818</v>
      </c>
      <c r="H5260" s="127"/>
      <c r="I5260" s="131" t="s">
        <v>13199</v>
      </c>
      <c r="J5260" s="127"/>
      <c r="K5260" s="127"/>
      <c r="L5260" s="127"/>
      <c r="M5260" s="127"/>
      <c r="N5260" s="133">
        <v>297.3</v>
      </c>
      <c r="O5260" s="133">
        <v>0</v>
      </c>
      <c r="P5260" s="127" t="s">
        <v>1369</v>
      </c>
    </row>
    <row r="5261" spans="1:16" ht="51">
      <c r="A5261" s="127" t="s">
        <v>621</v>
      </c>
      <c r="B5261" s="127"/>
      <c r="C5261" s="128" t="s">
        <v>715</v>
      </c>
      <c r="D5261" s="122">
        <v>43005</v>
      </c>
      <c r="E5261" s="123" t="s">
        <v>11386</v>
      </c>
      <c r="F5261" s="123" t="s">
        <v>11</v>
      </c>
      <c r="G5261" s="123">
        <v>9817</v>
      </c>
      <c r="H5261" s="127"/>
      <c r="I5261" s="131" t="s">
        <v>13200</v>
      </c>
      <c r="J5261" s="127"/>
      <c r="K5261" s="127"/>
      <c r="L5261" s="127"/>
      <c r="M5261" s="127"/>
      <c r="N5261" s="133">
        <v>1379.67</v>
      </c>
      <c r="O5261" s="133">
        <v>0</v>
      </c>
      <c r="P5261" s="127" t="s">
        <v>1369</v>
      </c>
    </row>
    <row r="5262" spans="1:16" ht="51">
      <c r="A5262" s="127" t="s">
        <v>621</v>
      </c>
      <c r="B5262" s="127"/>
      <c r="C5262" s="128" t="s">
        <v>715</v>
      </c>
      <c r="D5262" s="122">
        <v>43005</v>
      </c>
      <c r="E5262" s="123" t="s">
        <v>11387</v>
      </c>
      <c r="F5262" s="123" t="s">
        <v>11</v>
      </c>
      <c r="G5262" s="123">
        <v>9853</v>
      </c>
      <c r="H5262" s="127"/>
      <c r="I5262" s="131" t="s">
        <v>13201</v>
      </c>
      <c r="J5262" s="127"/>
      <c r="K5262" s="127"/>
      <c r="L5262" s="127"/>
      <c r="M5262" s="127"/>
      <c r="N5262" s="133">
        <v>288.18</v>
      </c>
      <c r="O5262" s="133">
        <v>0</v>
      </c>
      <c r="P5262" s="127" t="s">
        <v>1369</v>
      </c>
    </row>
    <row r="5263" spans="1:16" ht="51">
      <c r="A5263" s="127" t="s">
        <v>621</v>
      </c>
      <c r="B5263" s="127"/>
      <c r="C5263" s="128" t="s">
        <v>715</v>
      </c>
      <c r="D5263" s="122">
        <v>43005</v>
      </c>
      <c r="E5263" s="123" t="s">
        <v>11388</v>
      </c>
      <c r="F5263" s="123" t="s">
        <v>11</v>
      </c>
      <c r="G5263" s="123">
        <v>9805</v>
      </c>
      <c r="H5263" s="127"/>
      <c r="I5263" s="131" t="s">
        <v>13202</v>
      </c>
      <c r="J5263" s="127"/>
      <c r="K5263" s="127"/>
      <c r="L5263" s="127"/>
      <c r="M5263" s="127"/>
      <c r="N5263" s="133">
        <v>329.82</v>
      </c>
      <c r="O5263" s="133">
        <v>0</v>
      </c>
      <c r="P5263" s="127" t="s">
        <v>1369</v>
      </c>
    </row>
    <row r="5264" spans="1:16" ht="51">
      <c r="A5264" s="127" t="s">
        <v>621</v>
      </c>
      <c r="B5264" s="127"/>
      <c r="C5264" s="128" t="s">
        <v>715</v>
      </c>
      <c r="D5264" s="122">
        <v>43005</v>
      </c>
      <c r="E5264" s="123" t="s">
        <v>11389</v>
      </c>
      <c r="F5264" s="123" t="s">
        <v>11</v>
      </c>
      <c r="G5264" s="123">
        <v>9812</v>
      </c>
      <c r="H5264" s="127"/>
      <c r="I5264" s="131" t="s">
        <v>13203</v>
      </c>
      <c r="J5264" s="127"/>
      <c r="K5264" s="127"/>
      <c r="L5264" s="127"/>
      <c r="M5264" s="127"/>
      <c r="N5264" s="133">
        <v>2048.8000000000002</v>
      </c>
      <c r="O5264" s="133">
        <v>0</v>
      </c>
      <c r="P5264" s="127" t="s">
        <v>1369</v>
      </c>
    </row>
    <row r="5265" spans="1:16" ht="51">
      <c r="A5265" s="127" t="s">
        <v>621</v>
      </c>
      <c r="B5265" s="127"/>
      <c r="C5265" s="128" t="s">
        <v>715</v>
      </c>
      <c r="D5265" s="122">
        <v>43005</v>
      </c>
      <c r="E5265" s="123" t="s">
        <v>11390</v>
      </c>
      <c r="F5265" s="123" t="s">
        <v>11</v>
      </c>
      <c r="G5265" s="123">
        <v>9811</v>
      </c>
      <c r="H5265" s="127"/>
      <c r="I5265" s="131" t="s">
        <v>13204</v>
      </c>
      <c r="J5265" s="127"/>
      <c r="K5265" s="127"/>
      <c r="L5265" s="127"/>
      <c r="M5265" s="127"/>
      <c r="N5265" s="133">
        <v>299.08999999999997</v>
      </c>
      <c r="O5265" s="133">
        <v>0</v>
      </c>
      <c r="P5265" s="127" t="s">
        <v>1369</v>
      </c>
    </row>
    <row r="5266" spans="1:16" ht="63.75">
      <c r="A5266" s="127">
        <v>513</v>
      </c>
      <c r="B5266" s="127"/>
      <c r="C5266" s="128" t="s">
        <v>201</v>
      </c>
      <c r="D5266" s="122">
        <v>43005</v>
      </c>
      <c r="E5266" s="123" t="s">
        <v>11391</v>
      </c>
      <c r="F5266" s="123" t="s">
        <v>15</v>
      </c>
      <c r="G5266" s="123">
        <v>554148</v>
      </c>
      <c r="H5266" s="127"/>
      <c r="I5266" s="131" t="s">
        <v>13205</v>
      </c>
      <c r="J5266" s="127"/>
      <c r="K5266" s="127"/>
      <c r="L5266" s="127"/>
      <c r="M5266" s="127"/>
      <c r="N5266" s="133">
        <v>50</v>
      </c>
      <c r="O5266" s="133">
        <v>0</v>
      </c>
      <c r="P5266" s="127" t="s">
        <v>1369</v>
      </c>
    </row>
    <row r="5267" spans="1:16" ht="51">
      <c r="A5267" s="127">
        <v>513</v>
      </c>
      <c r="B5267" s="127"/>
      <c r="C5267" s="128" t="s">
        <v>201</v>
      </c>
      <c r="D5267" s="122">
        <v>43005</v>
      </c>
      <c r="E5267" s="123" t="s">
        <v>11392</v>
      </c>
      <c r="F5267" s="123" t="s">
        <v>15</v>
      </c>
      <c r="G5267" s="123">
        <v>554153</v>
      </c>
      <c r="H5267" s="127"/>
      <c r="I5267" s="131" t="s">
        <v>13206</v>
      </c>
      <c r="J5267" s="127"/>
      <c r="K5267" s="127"/>
      <c r="L5267" s="127"/>
      <c r="M5267" s="127"/>
      <c r="N5267" s="133">
        <v>50</v>
      </c>
      <c r="O5267" s="133">
        <v>0</v>
      </c>
      <c r="P5267" s="127" t="s">
        <v>1369</v>
      </c>
    </row>
    <row r="5268" spans="1:16" ht="63.75">
      <c r="A5268" s="127">
        <v>10</v>
      </c>
      <c r="B5268" s="127"/>
      <c r="C5268" s="128" t="s">
        <v>691</v>
      </c>
      <c r="D5268" s="122">
        <v>43005</v>
      </c>
      <c r="E5268" s="123" t="s">
        <v>11393</v>
      </c>
      <c r="F5268" s="123" t="s">
        <v>15</v>
      </c>
      <c r="G5268" s="123">
        <v>554159</v>
      </c>
      <c r="H5268" s="127"/>
      <c r="I5268" s="131" t="s">
        <v>13207</v>
      </c>
      <c r="J5268" s="127"/>
      <c r="K5268" s="127"/>
      <c r="L5268" s="127"/>
      <c r="M5268" s="127"/>
      <c r="N5268" s="133">
        <v>50</v>
      </c>
      <c r="O5268" s="133">
        <v>0</v>
      </c>
      <c r="P5268" s="127" t="s">
        <v>1369</v>
      </c>
    </row>
    <row r="5269" spans="1:16" ht="89.25">
      <c r="A5269" s="127">
        <v>513</v>
      </c>
      <c r="B5269" s="127"/>
      <c r="C5269" s="128" t="s">
        <v>201</v>
      </c>
      <c r="D5269" s="122">
        <v>43005</v>
      </c>
      <c r="E5269" s="123" t="s">
        <v>11394</v>
      </c>
      <c r="F5269" s="123" t="s">
        <v>15</v>
      </c>
      <c r="G5269" s="123">
        <v>3210</v>
      </c>
      <c r="H5269" s="127"/>
      <c r="I5269" s="131" t="s">
        <v>13208</v>
      </c>
      <c r="J5269" s="127"/>
      <c r="K5269" s="127"/>
      <c r="L5269" s="127"/>
      <c r="M5269" s="127"/>
      <c r="N5269" s="133">
        <v>36861.24</v>
      </c>
      <c r="O5269" s="133">
        <v>0</v>
      </c>
      <c r="P5269" s="127" t="s">
        <v>1369</v>
      </c>
    </row>
    <row r="5270" spans="1:16" ht="89.25">
      <c r="A5270" s="127">
        <v>132</v>
      </c>
      <c r="B5270" s="127"/>
      <c r="C5270" s="128" t="s">
        <v>729</v>
      </c>
      <c r="D5270" s="122">
        <v>43005</v>
      </c>
      <c r="E5270" s="123" t="s">
        <v>11395</v>
      </c>
      <c r="F5270" s="123" t="s">
        <v>15</v>
      </c>
      <c r="G5270" s="123">
        <v>3205</v>
      </c>
      <c r="H5270" s="127"/>
      <c r="I5270" s="131" t="s">
        <v>13209</v>
      </c>
      <c r="J5270" s="127"/>
      <c r="K5270" s="127"/>
      <c r="L5270" s="127"/>
      <c r="M5270" s="127"/>
      <c r="N5270" s="133">
        <v>766.46</v>
      </c>
      <c r="O5270" s="133">
        <v>0</v>
      </c>
      <c r="P5270" s="127" t="s">
        <v>1369</v>
      </c>
    </row>
    <row r="5271" spans="1:16" ht="76.5">
      <c r="A5271" s="127">
        <v>291</v>
      </c>
      <c r="B5271" s="127"/>
      <c r="C5271" s="128" t="s">
        <v>795</v>
      </c>
      <c r="D5271" s="122">
        <v>43005</v>
      </c>
      <c r="E5271" s="123" t="s">
        <v>11396</v>
      </c>
      <c r="F5271" s="123" t="s">
        <v>11</v>
      </c>
      <c r="G5271" s="123">
        <v>554606</v>
      </c>
      <c r="H5271" s="127"/>
      <c r="I5271" s="131" t="s">
        <v>13210</v>
      </c>
      <c r="J5271" s="127"/>
      <c r="K5271" s="127"/>
      <c r="L5271" s="127"/>
      <c r="M5271" s="127"/>
      <c r="N5271" s="133">
        <v>50</v>
      </c>
      <c r="O5271" s="133">
        <v>0</v>
      </c>
      <c r="P5271" s="127" t="s">
        <v>1369</v>
      </c>
    </row>
    <row r="5272" spans="1:16" ht="89.25">
      <c r="A5272" s="127">
        <v>513</v>
      </c>
      <c r="B5272" s="127"/>
      <c r="C5272" s="128" t="s">
        <v>201</v>
      </c>
      <c r="D5272" s="122">
        <v>43005</v>
      </c>
      <c r="E5272" s="123" t="s">
        <v>11397</v>
      </c>
      <c r="F5272" s="123" t="s">
        <v>15</v>
      </c>
      <c r="G5272" s="123">
        <v>3211</v>
      </c>
      <c r="H5272" s="127"/>
      <c r="I5272" s="131" t="s">
        <v>13211</v>
      </c>
      <c r="J5272" s="127"/>
      <c r="K5272" s="127"/>
      <c r="L5272" s="127"/>
      <c r="M5272" s="127"/>
      <c r="N5272" s="133">
        <v>19659.93</v>
      </c>
      <c r="O5272" s="133">
        <v>0</v>
      </c>
      <c r="P5272" s="127" t="s">
        <v>1369</v>
      </c>
    </row>
    <row r="5273" spans="1:16" ht="76.5">
      <c r="A5273" s="127">
        <v>594</v>
      </c>
      <c r="B5273" s="127"/>
      <c r="C5273" s="128" t="s">
        <v>113</v>
      </c>
      <c r="D5273" s="122">
        <v>43005</v>
      </c>
      <c r="E5273" s="123" t="s">
        <v>11398</v>
      </c>
      <c r="F5273" s="123" t="s">
        <v>15</v>
      </c>
      <c r="G5273" s="123">
        <v>3204</v>
      </c>
      <c r="H5273" s="127"/>
      <c r="I5273" s="131" t="s">
        <v>13212</v>
      </c>
      <c r="J5273" s="127"/>
      <c r="K5273" s="127"/>
      <c r="L5273" s="127"/>
      <c r="M5273" s="127"/>
      <c r="N5273" s="133">
        <v>388.88</v>
      </c>
      <c r="O5273" s="133">
        <v>0</v>
      </c>
      <c r="P5273" s="127" t="s">
        <v>1369</v>
      </c>
    </row>
    <row r="5274" spans="1:16" ht="76.5">
      <c r="A5274" s="127">
        <v>513</v>
      </c>
      <c r="B5274" s="127"/>
      <c r="C5274" s="128" t="s">
        <v>201</v>
      </c>
      <c r="D5274" s="122">
        <v>43005</v>
      </c>
      <c r="E5274" s="123" t="s">
        <v>11399</v>
      </c>
      <c r="F5274" s="123" t="s">
        <v>15</v>
      </c>
      <c r="G5274" s="123">
        <v>3212</v>
      </c>
      <c r="H5274" s="127"/>
      <c r="I5274" s="131" t="s">
        <v>13213</v>
      </c>
      <c r="J5274" s="127"/>
      <c r="K5274" s="127"/>
      <c r="L5274" s="127"/>
      <c r="M5274" s="127"/>
      <c r="N5274" s="133">
        <v>11789.93</v>
      </c>
      <c r="O5274" s="133">
        <v>0</v>
      </c>
      <c r="P5274" s="127" t="s">
        <v>1369</v>
      </c>
    </row>
    <row r="5275" spans="1:16" ht="76.5">
      <c r="A5275" s="127">
        <v>10</v>
      </c>
      <c r="B5275" s="127"/>
      <c r="C5275" s="128" t="s">
        <v>691</v>
      </c>
      <c r="D5275" s="122">
        <v>43005</v>
      </c>
      <c r="E5275" s="123" t="s">
        <v>11400</v>
      </c>
      <c r="F5275" s="123" t="s">
        <v>15</v>
      </c>
      <c r="G5275" s="123">
        <v>3207</v>
      </c>
      <c r="H5275" s="127"/>
      <c r="I5275" s="131" t="s">
        <v>13214</v>
      </c>
      <c r="J5275" s="127"/>
      <c r="K5275" s="127"/>
      <c r="L5275" s="127"/>
      <c r="M5275" s="127"/>
      <c r="N5275" s="133">
        <v>11305.47</v>
      </c>
      <c r="O5275" s="133">
        <v>0</v>
      </c>
      <c r="P5275" s="127" t="s">
        <v>1369</v>
      </c>
    </row>
    <row r="5276" spans="1:16" ht="51">
      <c r="A5276" s="127">
        <v>513</v>
      </c>
      <c r="B5276" s="127"/>
      <c r="C5276" s="128" t="s">
        <v>201</v>
      </c>
      <c r="D5276" s="122">
        <v>43005</v>
      </c>
      <c r="E5276" s="123" t="s">
        <v>11401</v>
      </c>
      <c r="F5276" s="123" t="s">
        <v>15</v>
      </c>
      <c r="G5276" s="123">
        <v>554868</v>
      </c>
      <c r="H5276" s="127"/>
      <c r="I5276" s="131" t="s">
        <v>13215</v>
      </c>
      <c r="J5276" s="127"/>
      <c r="K5276" s="127"/>
      <c r="L5276" s="127"/>
      <c r="M5276" s="127"/>
      <c r="N5276" s="133">
        <v>50</v>
      </c>
      <c r="O5276" s="133">
        <v>0</v>
      </c>
      <c r="P5276" s="127" t="s">
        <v>1369</v>
      </c>
    </row>
    <row r="5277" spans="1:16" ht="63.75">
      <c r="A5277" s="127">
        <v>25</v>
      </c>
      <c r="B5277" s="127"/>
      <c r="C5277" s="128" t="s">
        <v>695</v>
      </c>
      <c r="D5277" s="122">
        <v>43005</v>
      </c>
      <c r="E5277" s="123" t="s">
        <v>11402</v>
      </c>
      <c r="F5277" s="123" t="s">
        <v>1413</v>
      </c>
      <c r="G5277" s="123">
        <v>14959566</v>
      </c>
      <c r="H5277" s="127"/>
      <c r="I5277" s="131" t="s">
        <v>13216</v>
      </c>
      <c r="J5277" s="127"/>
      <c r="K5277" s="127"/>
      <c r="L5277" s="127"/>
      <c r="M5277" s="127"/>
      <c r="N5277" s="133">
        <v>146349.88</v>
      </c>
      <c r="O5277" s="133">
        <v>0</v>
      </c>
      <c r="P5277" s="127" t="s">
        <v>1369</v>
      </c>
    </row>
    <row r="5278" spans="1:16" ht="63.75">
      <c r="A5278" s="127">
        <v>25</v>
      </c>
      <c r="B5278" s="127"/>
      <c r="C5278" s="128" t="s">
        <v>695</v>
      </c>
      <c r="D5278" s="122">
        <v>43005</v>
      </c>
      <c r="E5278" s="123" t="s">
        <v>11403</v>
      </c>
      <c r="F5278" s="123" t="s">
        <v>1413</v>
      </c>
      <c r="G5278" s="123">
        <v>14959565</v>
      </c>
      <c r="H5278" s="127"/>
      <c r="I5278" s="131" t="s">
        <v>13217</v>
      </c>
      <c r="J5278" s="127"/>
      <c r="K5278" s="127"/>
      <c r="L5278" s="127"/>
      <c r="M5278" s="127"/>
      <c r="N5278" s="133">
        <v>1642225.26</v>
      </c>
      <c r="O5278" s="133">
        <v>0</v>
      </c>
      <c r="P5278" s="127" t="s">
        <v>1369</v>
      </c>
    </row>
    <row r="5279" spans="1:16" ht="63.75">
      <c r="A5279" s="127">
        <v>25</v>
      </c>
      <c r="B5279" s="127"/>
      <c r="C5279" s="128" t="s">
        <v>695</v>
      </c>
      <c r="D5279" s="122">
        <v>43005</v>
      </c>
      <c r="E5279" s="123" t="s">
        <v>11404</v>
      </c>
      <c r="F5279" s="123" t="s">
        <v>1413</v>
      </c>
      <c r="G5279" s="123">
        <v>14959562</v>
      </c>
      <c r="H5279" s="127"/>
      <c r="I5279" s="131" t="s">
        <v>13218</v>
      </c>
      <c r="J5279" s="127"/>
      <c r="K5279" s="127"/>
      <c r="L5279" s="127"/>
      <c r="M5279" s="127"/>
      <c r="N5279" s="133">
        <v>200653.41</v>
      </c>
      <c r="O5279" s="133">
        <v>0</v>
      </c>
      <c r="P5279" s="127" t="s">
        <v>1369</v>
      </c>
    </row>
    <row r="5280" spans="1:16" ht="63.75">
      <c r="A5280" s="127">
        <v>25</v>
      </c>
      <c r="B5280" s="127"/>
      <c r="C5280" s="128" t="s">
        <v>695</v>
      </c>
      <c r="D5280" s="122">
        <v>43005</v>
      </c>
      <c r="E5280" s="123" t="s">
        <v>11405</v>
      </c>
      <c r="F5280" s="123" t="s">
        <v>1413</v>
      </c>
      <c r="G5280" s="123">
        <v>14959560</v>
      </c>
      <c r="H5280" s="127"/>
      <c r="I5280" s="131" t="s">
        <v>13219</v>
      </c>
      <c r="J5280" s="127"/>
      <c r="K5280" s="127"/>
      <c r="L5280" s="127"/>
      <c r="M5280" s="127"/>
      <c r="N5280" s="133">
        <v>419503.18</v>
      </c>
      <c r="O5280" s="133">
        <v>0</v>
      </c>
      <c r="P5280" s="127" t="s">
        <v>1369</v>
      </c>
    </row>
    <row r="5281" spans="1:16" ht="63.75">
      <c r="A5281" s="127">
        <v>25</v>
      </c>
      <c r="B5281" s="127"/>
      <c r="C5281" s="128" t="s">
        <v>695</v>
      </c>
      <c r="D5281" s="122">
        <v>43005</v>
      </c>
      <c r="E5281" s="123" t="s">
        <v>11406</v>
      </c>
      <c r="F5281" s="123" t="s">
        <v>1413</v>
      </c>
      <c r="G5281" s="123">
        <v>14959558</v>
      </c>
      <c r="H5281" s="127"/>
      <c r="I5281" s="131" t="s">
        <v>13220</v>
      </c>
      <c r="J5281" s="127"/>
      <c r="K5281" s="127"/>
      <c r="L5281" s="127"/>
      <c r="M5281" s="127"/>
      <c r="N5281" s="133">
        <v>202388.49</v>
      </c>
      <c r="O5281" s="133">
        <v>0</v>
      </c>
      <c r="P5281" s="127" t="s">
        <v>1369</v>
      </c>
    </row>
    <row r="5282" spans="1:16" ht="63.75">
      <c r="A5282" s="127">
        <v>25</v>
      </c>
      <c r="B5282" s="127"/>
      <c r="C5282" s="128" t="s">
        <v>695</v>
      </c>
      <c r="D5282" s="122">
        <v>43005</v>
      </c>
      <c r="E5282" s="123" t="s">
        <v>11407</v>
      </c>
      <c r="F5282" s="123" t="s">
        <v>1413</v>
      </c>
      <c r="G5282" s="123">
        <v>14959569</v>
      </c>
      <c r="H5282" s="127"/>
      <c r="I5282" s="131" t="s">
        <v>13221</v>
      </c>
      <c r="J5282" s="127"/>
      <c r="K5282" s="127"/>
      <c r="L5282" s="127"/>
      <c r="M5282" s="127"/>
      <c r="N5282" s="133">
        <v>227007.04</v>
      </c>
      <c r="O5282" s="133">
        <v>0</v>
      </c>
      <c r="P5282" s="127" t="s">
        <v>1369</v>
      </c>
    </row>
    <row r="5283" spans="1:16" ht="63.75">
      <c r="A5283" s="127">
        <v>25</v>
      </c>
      <c r="B5283" s="127"/>
      <c r="C5283" s="128" t="s">
        <v>695</v>
      </c>
      <c r="D5283" s="122">
        <v>43005</v>
      </c>
      <c r="E5283" s="123" t="s">
        <v>11408</v>
      </c>
      <c r="F5283" s="123" t="s">
        <v>1413</v>
      </c>
      <c r="G5283" s="123">
        <v>14959563</v>
      </c>
      <c r="H5283" s="127"/>
      <c r="I5283" s="131" t="s">
        <v>13222</v>
      </c>
      <c r="J5283" s="127"/>
      <c r="K5283" s="127"/>
      <c r="L5283" s="127"/>
      <c r="M5283" s="127"/>
      <c r="N5283" s="133">
        <v>1098390.81</v>
      </c>
      <c r="O5283" s="133">
        <v>0</v>
      </c>
      <c r="P5283" s="127" t="s">
        <v>1369</v>
      </c>
    </row>
    <row r="5284" spans="1:16" ht="63.75">
      <c r="A5284" s="127">
        <v>25</v>
      </c>
      <c r="B5284" s="127"/>
      <c r="C5284" s="128" t="s">
        <v>695</v>
      </c>
      <c r="D5284" s="122">
        <v>43005</v>
      </c>
      <c r="E5284" s="123" t="s">
        <v>11409</v>
      </c>
      <c r="F5284" s="123" t="s">
        <v>1413</v>
      </c>
      <c r="G5284" s="123">
        <v>14959559</v>
      </c>
      <c r="H5284" s="127"/>
      <c r="I5284" s="131" t="s">
        <v>13223</v>
      </c>
      <c r="J5284" s="127"/>
      <c r="K5284" s="127"/>
      <c r="L5284" s="127"/>
      <c r="M5284" s="127"/>
      <c r="N5284" s="133">
        <v>481033.84</v>
      </c>
      <c r="O5284" s="133">
        <v>0</v>
      </c>
      <c r="P5284" s="127" t="s">
        <v>1369</v>
      </c>
    </row>
    <row r="5285" spans="1:16" ht="63.75">
      <c r="A5285" s="127">
        <v>25</v>
      </c>
      <c r="B5285" s="127"/>
      <c r="C5285" s="128" t="s">
        <v>695</v>
      </c>
      <c r="D5285" s="122">
        <v>43005</v>
      </c>
      <c r="E5285" s="123" t="s">
        <v>11410</v>
      </c>
      <c r="F5285" s="123" t="s">
        <v>1413</v>
      </c>
      <c r="G5285" s="123">
        <v>14959555</v>
      </c>
      <c r="H5285" s="127"/>
      <c r="I5285" s="131" t="s">
        <v>13224</v>
      </c>
      <c r="J5285" s="127"/>
      <c r="K5285" s="127"/>
      <c r="L5285" s="127"/>
      <c r="M5285" s="127"/>
      <c r="N5285" s="133">
        <v>398428.61</v>
      </c>
      <c r="O5285" s="133">
        <v>0</v>
      </c>
      <c r="P5285" s="127" t="s">
        <v>1369</v>
      </c>
    </row>
    <row r="5286" spans="1:16" ht="63.75">
      <c r="A5286" s="127">
        <v>25</v>
      </c>
      <c r="B5286" s="127"/>
      <c r="C5286" s="128" t="s">
        <v>695</v>
      </c>
      <c r="D5286" s="122">
        <v>43005</v>
      </c>
      <c r="E5286" s="123" t="s">
        <v>11411</v>
      </c>
      <c r="F5286" s="123" t="s">
        <v>1413</v>
      </c>
      <c r="G5286" s="123">
        <v>14959534</v>
      </c>
      <c r="H5286" s="127"/>
      <c r="I5286" s="131" t="s">
        <v>13225</v>
      </c>
      <c r="J5286" s="127"/>
      <c r="K5286" s="127"/>
      <c r="L5286" s="127"/>
      <c r="M5286" s="127"/>
      <c r="N5286" s="133">
        <v>127192.99</v>
      </c>
      <c r="O5286" s="133">
        <v>0</v>
      </c>
      <c r="P5286" s="127" t="s">
        <v>1369</v>
      </c>
    </row>
    <row r="5287" spans="1:16" ht="63.75">
      <c r="A5287" s="127">
        <v>25</v>
      </c>
      <c r="B5287" s="127"/>
      <c r="C5287" s="128" t="s">
        <v>695</v>
      </c>
      <c r="D5287" s="122">
        <v>43005</v>
      </c>
      <c r="E5287" s="123" t="s">
        <v>11412</v>
      </c>
      <c r="F5287" s="123" t="s">
        <v>1413</v>
      </c>
      <c r="G5287" s="123">
        <v>14959583</v>
      </c>
      <c r="H5287" s="127"/>
      <c r="I5287" s="131" t="s">
        <v>13226</v>
      </c>
      <c r="J5287" s="127"/>
      <c r="K5287" s="127"/>
      <c r="L5287" s="127"/>
      <c r="M5287" s="127"/>
      <c r="N5287" s="133">
        <v>577453.38</v>
      </c>
      <c r="O5287" s="133">
        <v>0</v>
      </c>
      <c r="P5287" s="127" t="s">
        <v>1369</v>
      </c>
    </row>
    <row r="5288" spans="1:16" ht="63.75">
      <c r="A5288" s="127">
        <v>25</v>
      </c>
      <c r="B5288" s="127"/>
      <c r="C5288" s="128" t="s">
        <v>695</v>
      </c>
      <c r="D5288" s="122">
        <v>43005</v>
      </c>
      <c r="E5288" s="123" t="s">
        <v>11413</v>
      </c>
      <c r="F5288" s="123" t="s">
        <v>1413</v>
      </c>
      <c r="G5288" s="123">
        <v>14959582</v>
      </c>
      <c r="H5288" s="127"/>
      <c r="I5288" s="131" t="s">
        <v>13227</v>
      </c>
      <c r="J5288" s="127"/>
      <c r="K5288" s="127"/>
      <c r="L5288" s="127"/>
      <c r="M5288" s="127"/>
      <c r="N5288" s="133">
        <v>896804.31</v>
      </c>
      <c r="O5288" s="133">
        <v>0</v>
      </c>
      <c r="P5288" s="127" t="s">
        <v>1369</v>
      </c>
    </row>
    <row r="5289" spans="1:16" ht="63.75">
      <c r="A5289" s="127">
        <v>25</v>
      </c>
      <c r="B5289" s="127"/>
      <c r="C5289" s="128" t="s">
        <v>695</v>
      </c>
      <c r="D5289" s="122">
        <v>43005</v>
      </c>
      <c r="E5289" s="123" t="s">
        <v>11414</v>
      </c>
      <c r="F5289" s="123" t="s">
        <v>1413</v>
      </c>
      <c r="G5289" s="123">
        <v>14959581</v>
      </c>
      <c r="H5289" s="127"/>
      <c r="I5289" s="131" t="s">
        <v>13228</v>
      </c>
      <c r="J5289" s="127"/>
      <c r="K5289" s="127"/>
      <c r="L5289" s="127"/>
      <c r="M5289" s="127"/>
      <c r="N5289" s="133">
        <v>348459.22</v>
      </c>
      <c r="O5289" s="133">
        <v>0</v>
      </c>
      <c r="P5289" s="127" t="s">
        <v>1369</v>
      </c>
    </row>
    <row r="5290" spans="1:16" ht="63.75">
      <c r="A5290" s="127">
        <v>25</v>
      </c>
      <c r="B5290" s="127"/>
      <c r="C5290" s="128" t="s">
        <v>695</v>
      </c>
      <c r="D5290" s="122">
        <v>43005</v>
      </c>
      <c r="E5290" s="123" t="s">
        <v>11415</v>
      </c>
      <c r="F5290" s="123" t="s">
        <v>1413</v>
      </c>
      <c r="G5290" s="123">
        <v>14959580</v>
      </c>
      <c r="H5290" s="127"/>
      <c r="I5290" s="131" t="s">
        <v>13229</v>
      </c>
      <c r="J5290" s="127"/>
      <c r="K5290" s="127"/>
      <c r="L5290" s="127"/>
      <c r="M5290" s="127"/>
      <c r="N5290" s="133">
        <v>348459.22</v>
      </c>
      <c r="O5290" s="133">
        <v>0</v>
      </c>
      <c r="P5290" s="127" t="s">
        <v>1369</v>
      </c>
    </row>
    <row r="5291" spans="1:16" ht="63.75">
      <c r="A5291" s="127">
        <v>25</v>
      </c>
      <c r="B5291" s="127"/>
      <c r="C5291" s="128" t="s">
        <v>695</v>
      </c>
      <c r="D5291" s="122">
        <v>43005</v>
      </c>
      <c r="E5291" s="123" t="s">
        <v>11416</v>
      </c>
      <c r="F5291" s="123" t="s">
        <v>1413</v>
      </c>
      <c r="G5291" s="123">
        <v>14959579</v>
      </c>
      <c r="H5291" s="127"/>
      <c r="I5291" s="131" t="s">
        <v>13230</v>
      </c>
      <c r="J5291" s="127"/>
      <c r="K5291" s="127"/>
      <c r="L5291" s="127"/>
      <c r="M5291" s="127"/>
      <c r="N5291" s="133">
        <v>572388.24</v>
      </c>
      <c r="O5291" s="133">
        <v>0</v>
      </c>
      <c r="P5291" s="127" t="s">
        <v>1369</v>
      </c>
    </row>
    <row r="5292" spans="1:16" ht="63.75">
      <c r="A5292" s="127">
        <v>25</v>
      </c>
      <c r="B5292" s="127"/>
      <c r="C5292" s="128" t="s">
        <v>695</v>
      </c>
      <c r="D5292" s="122">
        <v>43005</v>
      </c>
      <c r="E5292" s="123" t="s">
        <v>11417</v>
      </c>
      <c r="F5292" s="123" t="s">
        <v>1413</v>
      </c>
      <c r="G5292" s="123">
        <v>14959578</v>
      </c>
      <c r="H5292" s="127"/>
      <c r="I5292" s="131" t="s">
        <v>13231</v>
      </c>
      <c r="J5292" s="127"/>
      <c r="K5292" s="127"/>
      <c r="L5292" s="127"/>
      <c r="M5292" s="127"/>
      <c r="N5292" s="133">
        <v>3000846.32</v>
      </c>
      <c r="O5292" s="133">
        <v>0</v>
      </c>
      <c r="P5292" s="127" t="s">
        <v>1369</v>
      </c>
    </row>
    <row r="5293" spans="1:16" ht="63.75">
      <c r="A5293" s="127">
        <v>25</v>
      </c>
      <c r="B5293" s="127"/>
      <c r="C5293" s="128" t="s">
        <v>695</v>
      </c>
      <c r="D5293" s="122">
        <v>43005</v>
      </c>
      <c r="E5293" s="123" t="s">
        <v>11418</v>
      </c>
      <c r="F5293" s="123" t="s">
        <v>1413</v>
      </c>
      <c r="G5293" s="123">
        <v>14959577</v>
      </c>
      <c r="H5293" s="127"/>
      <c r="I5293" s="131" t="s">
        <v>13232</v>
      </c>
      <c r="J5293" s="127"/>
      <c r="K5293" s="127"/>
      <c r="L5293" s="127"/>
      <c r="M5293" s="127"/>
      <c r="N5293" s="133">
        <v>1038640.46</v>
      </c>
      <c r="O5293" s="133">
        <v>0</v>
      </c>
      <c r="P5293" s="127" t="s">
        <v>1369</v>
      </c>
    </row>
    <row r="5294" spans="1:16" ht="63.75">
      <c r="A5294" s="127">
        <v>25</v>
      </c>
      <c r="B5294" s="127"/>
      <c r="C5294" s="128" t="s">
        <v>695</v>
      </c>
      <c r="D5294" s="122">
        <v>43005</v>
      </c>
      <c r="E5294" s="123" t="s">
        <v>11419</v>
      </c>
      <c r="F5294" s="123" t="s">
        <v>1413</v>
      </c>
      <c r="G5294" s="123">
        <v>14959576</v>
      </c>
      <c r="H5294" s="127"/>
      <c r="I5294" s="131" t="s">
        <v>13233</v>
      </c>
      <c r="J5294" s="127"/>
      <c r="K5294" s="127"/>
      <c r="L5294" s="127"/>
      <c r="M5294" s="127"/>
      <c r="N5294" s="133">
        <v>358084.34</v>
      </c>
      <c r="O5294" s="133">
        <v>0</v>
      </c>
      <c r="P5294" s="127" t="s">
        <v>1369</v>
      </c>
    </row>
    <row r="5295" spans="1:16" ht="63.75">
      <c r="A5295" s="127">
        <v>25</v>
      </c>
      <c r="B5295" s="127"/>
      <c r="C5295" s="128" t="s">
        <v>695</v>
      </c>
      <c r="D5295" s="122">
        <v>43005</v>
      </c>
      <c r="E5295" s="123" t="s">
        <v>11420</v>
      </c>
      <c r="F5295" s="123" t="s">
        <v>1413</v>
      </c>
      <c r="G5295" s="123">
        <v>14959574</v>
      </c>
      <c r="H5295" s="127"/>
      <c r="I5295" s="131" t="s">
        <v>13234</v>
      </c>
      <c r="J5295" s="127"/>
      <c r="K5295" s="127"/>
      <c r="L5295" s="127"/>
      <c r="M5295" s="127"/>
      <c r="N5295" s="133">
        <v>478227.74</v>
      </c>
      <c r="O5295" s="133">
        <v>0</v>
      </c>
      <c r="P5295" s="127" t="s">
        <v>1369</v>
      </c>
    </row>
    <row r="5296" spans="1:16" ht="63.75">
      <c r="A5296" s="127">
        <v>25</v>
      </c>
      <c r="B5296" s="127"/>
      <c r="C5296" s="128" t="s">
        <v>695</v>
      </c>
      <c r="D5296" s="122">
        <v>43005</v>
      </c>
      <c r="E5296" s="123" t="s">
        <v>11421</v>
      </c>
      <c r="F5296" s="123" t="s">
        <v>1413</v>
      </c>
      <c r="G5296" s="123">
        <v>14959573</v>
      </c>
      <c r="H5296" s="127"/>
      <c r="I5296" s="131" t="s">
        <v>13235</v>
      </c>
      <c r="J5296" s="127"/>
      <c r="K5296" s="127"/>
      <c r="L5296" s="127"/>
      <c r="M5296" s="127"/>
      <c r="N5296" s="133">
        <v>140753.70000000001</v>
      </c>
      <c r="O5296" s="133">
        <v>0</v>
      </c>
      <c r="P5296" s="127" t="s">
        <v>1369</v>
      </c>
    </row>
    <row r="5297" spans="1:16" ht="63.75">
      <c r="A5297" s="127">
        <v>25</v>
      </c>
      <c r="B5297" s="127"/>
      <c r="C5297" s="128" t="s">
        <v>695</v>
      </c>
      <c r="D5297" s="122">
        <v>43005</v>
      </c>
      <c r="E5297" s="123" t="s">
        <v>11422</v>
      </c>
      <c r="F5297" s="123" t="s">
        <v>1413</v>
      </c>
      <c r="G5297" s="123">
        <v>14959572</v>
      </c>
      <c r="H5297" s="127"/>
      <c r="I5297" s="131" t="s">
        <v>13236</v>
      </c>
      <c r="J5297" s="127"/>
      <c r="K5297" s="127"/>
      <c r="L5297" s="127"/>
      <c r="M5297" s="127"/>
      <c r="N5297" s="133">
        <v>342028.58</v>
      </c>
      <c r="O5297" s="133">
        <v>0</v>
      </c>
      <c r="P5297" s="127" t="s">
        <v>1369</v>
      </c>
    </row>
    <row r="5298" spans="1:16" ht="63.75">
      <c r="A5298" s="127">
        <v>25</v>
      </c>
      <c r="B5298" s="127"/>
      <c r="C5298" s="128" t="s">
        <v>695</v>
      </c>
      <c r="D5298" s="122">
        <v>43005</v>
      </c>
      <c r="E5298" s="123" t="s">
        <v>11423</v>
      </c>
      <c r="F5298" s="123" t="s">
        <v>1413</v>
      </c>
      <c r="G5298" s="123">
        <v>14959554</v>
      </c>
      <c r="H5298" s="127"/>
      <c r="I5298" s="131" t="s">
        <v>13237</v>
      </c>
      <c r="J5298" s="127"/>
      <c r="K5298" s="127"/>
      <c r="L5298" s="127"/>
      <c r="M5298" s="127"/>
      <c r="N5298" s="133">
        <v>533872.32999999996</v>
      </c>
      <c r="O5298" s="133">
        <v>0</v>
      </c>
      <c r="P5298" s="127" t="s">
        <v>1369</v>
      </c>
    </row>
    <row r="5299" spans="1:16" ht="63.75">
      <c r="A5299" s="127">
        <v>25</v>
      </c>
      <c r="B5299" s="127"/>
      <c r="C5299" s="128" t="s">
        <v>695</v>
      </c>
      <c r="D5299" s="122">
        <v>43005</v>
      </c>
      <c r="E5299" s="123" t="s">
        <v>11424</v>
      </c>
      <c r="F5299" s="123" t="s">
        <v>1413</v>
      </c>
      <c r="G5299" s="123">
        <v>14959571</v>
      </c>
      <c r="H5299" s="127"/>
      <c r="I5299" s="131" t="s">
        <v>13238</v>
      </c>
      <c r="J5299" s="127"/>
      <c r="K5299" s="127"/>
      <c r="L5299" s="127"/>
      <c r="M5299" s="127"/>
      <c r="N5299" s="133">
        <v>1144768.51</v>
      </c>
      <c r="O5299" s="133">
        <v>0</v>
      </c>
      <c r="P5299" s="127" t="s">
        <v>1369</v>
      </c>
    </row>
    <row r="5300" spans="1:16" ht="63.75">
      <c r="A5300" s="127">
        <v>25</v>
      </c>
      <c r="B5300" s="127"/>
      <c r="C5300" s="128" t="s">
        <v>695</v>
      </c>
      <c r="D5300" s="122">
        <v>43005</v>
      </c>
      <c r="E5300" s="123" t="s">
        <v>11425</v>
      </c>
      <c r="F5300" s="123" t="s">
        <v>1413</v>
      </c>
      <c r="G5300" s="123">
        <v>14959567</v>
      </c>
      <c r="H5300" s="127"/>
      <c r="I5300" s="131" t="s">
        <v>8499</v>
      </c>
      <c r="J5300" s="127"/>
      <c r="K5300" s="127"/>
      <c r="L5300" s="127"/>
      <c r="M5300" s="127"/>
      <c r="N5300" s="133">
        <v>145534.1</v>
      </c>
      <c r="O5300" s="133">
        <v>0</v>
      </c>
      <c r="P5300" s="127" t="s">
        <v>1369</v>
      </c>
    </row>
    <row r="5301" spans="1:16" ht="63.75">
      <c r="A5301" s="127">
        <v>25</v>
      </c>
      <c r="B5301" s="127"/>
      <c r="C5301" s="128" t="s">
        <v>695</v>
      </c>
      <c r="D5301" s="122">
        <v>43005</v>
      </c>
      <c r="E5301" s="123" t="s">
        <v>11426</v>
      </c>
      <c r="F5301" s="123" t="s">
        <v>1413</v>
      </c>
      <c r="G5301" s="123">
        <v>14959575</v>
      </c>
      <c r="H5301" s="127"/>
      <c r="I5301" s="131" t="s">
        <v>13239</v>
      </c>
      <c r="J5301" s="127"/>
      <c r="K5301" s="127"/>
      <c r="L5301" s="127"/>
      <c r="M5301" s="127"/>
      <c r="N5301" s="133">
        <v>595920.55000000005</v>
      </c>
      <c r="O5301" s="133">
        <v>0</v>
      </c>
      <c r="P5301" s="127" t="s">
        <v>1369</v>
      </c>
    </row>
    <row r="5302" spans="1:16" ht="51">
      <c r="A5302" s="127">
        <v>35</v>
      </c>
      <c r="B5302" s="127"/>
      <c r="C5302" s="128" t="s">
        <v>697</v>
      </c>
      <c r="D5302" s="122">
        <v>43006</v>
      </c>
      <c r="E5302" s="123" t="s">
        <v>11427</v>
      </c>
      <c r="F5302" s="123" t="s">
        <v>1413</v>
      </c>
      <c r="G5302" s="123">
        <v>15007469</v>
      </c>
      <c r="H5302" s="127"/>
      <c r="I5302" s="131" t="s">
        <v>13240</v>
      </c>
      <c r="J5302" s="127"/>
      <c r="K5302" s="127"/>
      <c r="L5302" s="127"/>
      <c r="M5302" s="127"/>
      <c r="N5302" s="133">
        <v>0</v>
      </c>
      <c r="O5302" s="133">
        <v>40455.75</v>
      </c>
      <c r="P5302" s="127" t="s">
        <v>1369</v>
      </c>
    </row>
    <row r="5303" spans="1:16" ht="51">
      <c r="A5303" s="127">
        <v>35</v>
      </c>
      <c r="B5303" s="127"/>
      <c r="C5303" s="128" t="s">
        <v>697</v>
      </c>
      <c r="D5303" s="122">
        <v>43006</v>
      </c>
      <c r="E5303" s="123" t="s">
        <v>11428</v>
      </c>
      <c r="F5303" s="123" t="s">
        <v>1413</v>
      </c>
      <c r="G5303" s="123">
        <v>15007468</v>
      </c>
      <c r="H5303" s="127"/>
      <c r="I5303" s="131" t="s">
        <v>13241</v>
      </c>
      <c r="J5303" s="127"/>
      <c r="K5303" s="127"/>
      <c r="L5303" s="127"/>
      <c r="M5303" s="127"/>
      <c r="N5303" s="133">
        <v>0</v>
      </c>
      <c r="O5303" s="133">
        <v>287376.52</v>
      </c>
      <c r="P5303" s="127" t="s">
        <v>1369</v>
      </c>
    </row>
    <row r="5304" spans="1:16" ht="63.75">
      <c r="A5304" s="127">
        <v>35</v>
      </c>
      <c r="B5304" s="127"/>
      <c r="C5304" s="128" t="s">
        <v>697</v>
      </c>
      <c r="D5304" s="122">
        <v>43006</v>
      </c>
      <c r="E5304" s="123" t="s">
        <v>11429</v>
      </c>
      <c r="F5304" s="123" t="s">
        <v>1413</v>
      </c>
      <c r="G5304" s="123">
        <v>15007467</v>
      </c>
      <c r="H5304" s="127"/>
      <c r="I5304" s="131" t="s">
        <v>13242</v>
      </c>
      <c r="J5304" s="127"/>
      <c r="K5304" s="127"/>
      <c r="L5304" s="127"/>
      <c r="M5304" s="127"/>
      <c r="N5304" s="133">
        <v>0</v>
      </c>
      <c r="O5304" s="133">
        <v>146988.63</v>
      </c>
      <c r="P5304" s="127" t="s">
        <v>1369</v>
      </c>
    </row>
    <row r="5305" spans="1:16" ht="63.75">
      <c r="A5305" s="127">
        <v>35</v>
      </c>
      <c r="B5305" s="127"/>
      <c r="C5305" s="128" t="s">
        <v>697</v>
      </c>
      <c r="D5305" s="122">
        <v>43006</v>
      </c>
      <c r="E5305" s="123" t="s">
        <v>11430</v>
      </c>
      <c r="F5305" s="123" t="s">
        <v>1413</v>
      </c>
      <c r="G5305" s="123">
        <v>15007466</v>
      </c>
      <c r="H5305" s="127"/>
      <c r="I5305" s="131" t="s">
        <v>13243</v>
      </c>
      <c r="J5305" s="127"/>
      <c r="K5305" s="127"/>
      <c r="L5305" s="127"/>
      <c r="M5305" s="127"/>
      <c r="N5305" s="133">
        <v>0</v>
      </c>
      <c r="O5305" s="133">
        <v>97940.6</v>
      </c>
      <c r="P5305" s="127" t="s">
        <v>1369</v>
      </c>
    </row>
    <row r="5306" spans="1:16" ht="63.75">
      <c r="A5306" s="127">
        <v>35</v>
      </c>
      <c r="B5306" s="127"/>
      <c r="C5306" s="128" t="s">
        <v>697</v>
      </c>
      <c r="D5306" s="122">
        <v>43006</v>
      </c>
      <c r="E5306" s="123" t="s">
        <v>11431</v>
      </c>
      <c r="F5306" s="123" t="s">
        <v>1413</v>
      </c>
      <c r="G5306" s="123">
        <v>15007416</v>
      </c>
      <c r="H5306" s="127"/>
      <c r="I5306" s="131" t="s">
        <v>13244</v>
      </c>
      <c r="J5306" s="127"/>
      <c r="K5306" s="127"/>
      <c r="L5306" s="127"/>
      <c r="M5306" s="127"/>
      <c r="N5306" s="133">
        <v>0</v>
      </c>
      <c r="O5306" s="133">
        <v>11946.74</v>
      </c>
      <c r="P5306" s="127" t="s">
        <v>1369</v>
      </c>
    </row>
    <row r="5307" spans="1:16" ht="63.75">
      <c r="A5307" s="127">
        <v>35</v>
      </c>
      <c r="B5307" s="127"/>
      <c r="C5307" s="128" t="s">
        <v>697</v>
      </c>
      <c r="D5307" s="122">
        <v>43006</v>
      </c>
      <c r="E5307" s="123" t="s">
        <v>11432</v>
      </c>
      <c r="F5307" s="123" t="s">
        <v>1413</v>
      </c>
      <c r="G5307" s="123">
        <v>15007410</v>
      </c>
      <c r="H5307" s="127"/>
      <c r="I5307" s="131" t="s">
        <v>13245</v>
      </c>
      <c r="J5307" s="127"/>
      <c r="K5307" s="127"/>
      <c r="L5307" s="127"/>
      <c r="M5307" s="127"/>
      <c r="N5307" s="133">
        <v>0</v>
      </c>
      <c r="O5307" s="133">
        <v>5185.2299999999996</v>
      </c>
      <c r="P5307" s="127" t="s">
        <v>1369</v>
      </c>
    </row>
    <row r="5308" spans="1:16" ht="51">
      <c r="A5308" s="127" t="s">
        <v>621</v>
      </c>
      <c r="B5308" s="127"/>
      <c r="C5308" s="128" t="s">
        <v>715</v>
      </c>
      <c r="D5308" s="122">
        <v>43006</v>
      </c>
      <c r="E5308" s="123" t="s">
        <v>11433</v>
      </c>
      <c r="F5308" s="123" t="s">
        <v>1413</v>
      </c>
      <c r="G5308" s="123">
        <v>15006378</v>
      </c>
      <c r="H5308" s="127"/>
      <c r="I5308" s="131" t="s">
        <v>13246</v>
      </c>
      <c r="J5308" s="127"/>
      <c r="K5308" s="127"/>
      <c r="L5308" s="127"/>
      <c r="M5308" s="127"/>
      <c r="N5308" s="133">
        <v>0</v>
      </c>
      <c r="O5308" s="133">
        <v>681.46</v>
      </c>
      <c r="P5308" s="127" t="s">
        <v>1369</v>
      </c>
    </row>
    <row r="5309" spans="1:16" ht="51">
      <c r="A5309" s="127" t="s">
        <v>621</v>
      </c>
      <c r="B5309" s="127"/>
      <c r="C5309" s="128" t="s">
        <v>715</v>
      </c>
      <c r="D5309" s="122">
        <v>43006</v>
      </c>
      <c r="E5309" s="123" t="s">
        <v>11434</v>
      </c>
      <c r="F5309" s="123" t="s">
        <v>1413</v>
      </c>
      <c r="G5309" s="123">
        <v>15006361</v>
      </c>
      <c r="H5309" s="127"/>
      <c r="I5309" s="131" t="s">
        <v>13247</v>
      </c>
      <c r="J5309" s="127"/>
      <c r="K5309" s="127"/>
      <c r="L5309" s="127"/>
      <c r="M5309" s="127"/>
      <c r="N5309" s="133">
        <v>0</v>
      </c>
      <c r="O5309" s="133">
        <v>926.51</v>
      </c>
      <c r="P5309" s="127" t="s">
        <v>1369</v>
      </c>
    </row>
    <row r="5310" spans="1:16" ht="51">
      <c r="A5310" s="127" t="s">
        <v>620</v>
      </c>
      <c r="B5310" s="127"/>
      <c r="C5310" s="128" t="s">
        <v>714</v>
      </c>
      <c r="D5310" s="122">
        <v>43006</v>
      </c>
      <c r="E5310" s="123" t="s">
        <v>11435</v>
      </c>
      <c r="F5310" s="123" t="s">
        <v>1413</v>
      </c>
      <c r="G5310" s="123">
        <v>15006292</v>
      </c>
      <c r="H5310" s="127"/>
      <c r="I5310" s="131" t="s">
        <v>13248</v>
      </c>
      <c r="J5310" s="127"/>
      <c r="K5310" s="127"/>
      <c r="L5310" s="127"/>
      <c r="M5310" s="127"/>
      <c r="N5310" s="133">
        <v>0</v>
      </c>
      <c r="O5310" s="133">
        <v>386.17</v>
      </c>
      <c r="P5310" s="127" t="s">
        <v>1369</v>
      </c>
    </row>
    <row r="5311" spans="1:16" ht="63.75">
      <c r="A5311" s="127" t="s">
        <v>623</v>
      </c>
      <c r="B5311" s="127"/>
      <c r="C5311" s="128" t="s">
        <v>716</v>
      </c>
      <c r="D5311" s="122">
        <v>43006</v>
      </c>
      <c r="E5311" s="123" t="s">
        <v>11436</v>
      </c>
      <c r="F5311" s="123" t="s">
        <v>1262</v>
      </c>
      <c r="G5311" s="123">
        <v>14991049</v>
      </c>
      <c r="H5311" s="127"/>
      <c r="I5311" s="131" t="s">
        <v>4068</v>
      </c>
      <c r="J5311" s="127"/>
      <c r="K5311" s="127"/>
      <c r="L5311" s="127"/>
      <c r="M5311" s="127"/>
      <c r="N5311" s="133">
        <v>0</v>
      </c>
      <c r="O5311" s="133">
        <v>114207.54</v>
      </c>
      <c r="P5311" s="127" t="s">
        <v>1369</v>
      </c>
    </row>
    <row r="5312" spans="1:16" ht="76.5">
      <c r="A5312" s="127" t="s">
        <v>621</v>
      </c>
      <c r="B5312" s="127"/>
      <c r="C5312" s="128" t="s">
        <v>715</v>
      </c>
      <c r="D5312" s="122">
        <v>43006</v>
      </c>
      <c r="E5312" s="123" t="s">
        <v>11437</v>
      </c>
      <c r="F5312" s="123" t="s">
        <v>6</v>
      </c>
      <c r="G5312" s="123">
        <v>890080</v>
      </c>
      <c r="H5312" s="127"/>
      <c r="I5312" s="131" t="s">
        <v>13249</v>
      </c>
      <c r="J5312" s="127"/>
      <c r="K5312" s="127"/>
      <c r="L5312" s="127"/>
      <c r="M5312" s="127"/>
      <c r="N5312" s="133">
        <v>0</v>
      </c>
      <c r="O5312" s="133">
        <v>76000</v>
      </c>
      <c r="P5312" s="127" t="s">
        <v>1369</v>
      </c>
    </row>
    <row r="5313" spans="1:16" ht="51">
      <c r="A5313" s="127" t="s">
        <v>623</v>
      </c>
      <c r="B5313" s="127"/>
      <c r="C5313" s="128" t="s">
        <v>716</v>
      </c>
      <c r="D5313" s="122">
        <v>43006</v>
      </c>
      <c r="E5313" s="123" t="s">
        <v>11438</v>
      </c>
      <c r="F5313" s="123" t="s">
        <v>6</v>
      </c>
      <c r="G5313" s="123">
        <v>899479</v>
      </c>
      <c r="H5313" s="127"/>
      <c r="I5313" s="131" t="s">
        <v>13250</v>
      </c>
      <c r="J5313" s="127"/>
      <c r="K5313" s="127"/>
      <c r="L5313" s="127"/>
      <c r="M5313" s="127"/>
      <c r="N5313" s="133">
        <v>0</v>
      </c>
      <c r="O5313" s="133">
        <v>1150266.96</v>
      </c>
      <c r="P5313" s="127" t="s">
        <v>1369</v>
      </c>
    </row>
    <row r="5314" spans="1:16" ht="38.25">
      <c r="A5314" s="127">
        <v>117</v>
      </c>
      <c r="B5314" s="127"/>
      <c r="C5314" s="128" t="s">
        <v>723</v>
      </c>
      <c r="D5314" s="122">
        <v>43006</v>
      </c>
      <c r="E5314" s="123" t="s">
        <v>11439</v>
      </c>
      <c r="F5314" s="123" t="s">
        <v>11</v>
      </c>
      <c r="G5314" s="123">
        <v>899481</v>
      </c>
      <c r="H5314" s="127"/>
      <c r="I5314" s="131" t="s">
        <v>13251</v>
      </c>
      <c r="J5314" s="127"/>
      <c r="K5314" s="127"/>
      <c r="L5314" s="127"/>
      <c r="M5314" s="127"/>
      <c r="N5314" s="133">
        <v>50</v>
      </c>
      <c r="O5314" s="133">
        <v>0</v>
      </c>
      <c r="P5314" s="127" t="s">
        <v>1369</v>
      </c>
    </row>
    <row r="5315" spans="1:16" ht="51">
      <c r="A5315" s="127">
        <v>117</v>
      </c>
      <c r="B5315" s="127"/>
      <c r="C5315" s="128" t="s">
        <v>723</v>
      </c>
      <c r="D5315" s="122">
        <v>43006</v>
      </c>
      <c r="E5315" s="123" t="s">
        <v>11440</v>
      </c>
      <c r="F5315" s="123" t="s">
        <v>11</v>
      </c>
      <c r="G5315" s="123">
        <v>899487</v>
      </c>
      <c r="H5315" s="127"/>
      <c r="I5315" s="131" t="s">
        <v>13252</v>
      </c>
      <c r="J5315" s="127"/>
      <c r="K5315" s="127"/>
      <c r="L5315" s="127"/>
      <c r="M5315" s="127"/>
      <c r="N5315" s="133">
        <v>50</v>
      </c>
      <c r="O5315" s="133">
        <v>0</v>
      </c>
      <c r="P5315" s="127" t="s">
        <v>1369</v>
      </c>
    </row>
    <row r="5316" spans="1:16" ht="51">
      <c r="A5316" s="127">
        <v>117</v>
      </c>
      <c r="B5316" s="127"/>
      <c r="C5316" s="128" t="s">
        <v>723</v>
      </c>
      <c r="D5316" s="122">
        <v>43006</v>
      </c>
      <c r="E5316" s="123" t="s">
        <v>11441</v>
      </c>
      <c r="F5316" s="123" t="s">
        <v>11</v>
      </c>
      <c r="G5316" s="123">
        <v>899489</v>
      </c>
      <c r="H5316" s="127"/>
      <c r="I5316" s="131" t="s">
        <v>13253</v>
      </c>
      <c r="J5316" s="127"/>
      <c r="K5316" s="127"/>
      <c r="L5316" s="127"/>
      <c r="M5316" s="127"/>
      <c r="N5316" s="133">
        <v>50</v>
      </c>
      <c r="O5316" s="133">
        <v>0</v>
      </c>
      <c r="P5316" s="127" t="s">
        <v>1369</v>
      </c>
    </row>
    <row r="5317" spans="1:16" ht="38.25">
      <c r="A5317" s="127">
        <v>117</v>
      </c>
      <c r="B5317" s="127"/>
      <c r="C5317" s="128" t="s">
        <v>723</v>
      </c>
      <c r="D5317" s="122">
        <v>43006</v>
      </c>
      <c r="E5317" s="123" t="s">
        <v>11442</v>
      </c>
      <c r="F5317" s="123" t="s">
        <v>11</v>
      </c>
      <c r="G5317" s="123">
        <v>899510</v>
      </c>
      <c r="H5317" s="127"/>
      <c r="I5317" s="131" t="s">
        <v>13254</v>
      </c>
      <c r="J5317" s="127"/>
      <c r="K5317" s="127"/>
      <c r="L5317" s="127"/>
      <c r="M5317" s="127"/>
      <c r="N5317" s="133">
        <v>50</v>
      </c>
      <c r="O5317" s="133">
        <v>0</v>
      </c>
      <c r="P5317" s="127" t="s">
        <v>1369</v>
      </c>
    </row>
    <row r="5318" spans="1:16" ht="51">
      <c r="A5318" s="127" t="s">
        <v>620</v>
      </c>
      <c r="B5318" s="127"/>
      <c r="C5318" s="128" t="s">
        <v>714</v>
      </c>
      <c r="D5318" s="122">
        <v>43006</v>
      </c>
      <c r="E5318" s="123" t="s">
        <v>11443</v>
      </c>
      <c r="F5318" s="123" t="s">
        <v>11</v>
      </c>
      <c r="G5318" s="123">
        <v>899512</v>
      </c>
      <c r="H5318" s="127"/>
      <c r="I5318" s="131" t="s">
        <v>1287</v>
      </c>
      <c r="J5318" s="127"/>
      <c r="K5318" s="127"/>
      <c r="L5318" s="127"/>
      <c r="M5318" s="127"/>
      <c r="N5318" s="133">
        <v>50</v>
      </c>
      <c r="O5318" s="133">
        <v>0</v>
      </c>
      <c r="P5318" s="127" t="s">
        <v>1369</v>
      </c>
    </row>
    <row r="5319" spans="1:16" ht="63.75">
      <c r="A5319" s="127">
        <v>25</v>
      </c>
      <c r="B5319" s="127"/>
      <c r="C5319" s="128" t="s">
        <v>695</v>
      </c>
      <c r="D5319" s="122">
        <v>43006</v>
      </c>
      <c r="E5319" s="123" t="s">
        <v>11444</v>
      </c>
      <c r="F5319" s="123" t="s">
        <v>1413</v>
      </c>
      <c r="G5319" s="123">
        <v>14974892</v>
      </c>
      <c r="H5319" s="127"/>
      <c r="I5319" s="131" t="s">
        <v>13255</v>
      </c>
      <c r="J5319" s="127"/>
      <c r="K5319" s="127"/>
      <c r="L5319" s="127"/>
      <c r="M5319" s="127"/>
      <c r="N5319" s="133">
        <v>137420.26</v>
      </c>
      <c r="O5319" s="133">
        <v>0</v>
      </c>
      <c r="P5319" s="127" t="s">
        <v>1369</v>
      </c>
    </row>
    <row r="5320" spans="1:16" ht="63.75">
      <c r="A5320" s="127">
        <v>25</v>
      </c>
      <c r="B5320" s="127"/>
      <c r="C5320" s="128" t="s">
        <v>695</v>
      </c>
      <c r="D5320" s="122">
        <v>43006</v>
      </c>
      <c r="E5320" s="123" t="s">
        <v>11445</v>
      </c>
      <c r="F5320" s="123" t="s">
        <v>1413</v>
      </c>
      <c r="G5320" s="123">
        <v>14974885</v>
      </c>
      <c r="H5320" s="127"/>
      <c r="I5320" s="131" t="s">
        <v>13256</v>
      </c>
      <c r="J5320" s="127"/>
      <c r="K5320" s="127"/>
      <c r="L5320" s="127"/>
      <c r="M5320" s="127"/>
      <c r="N5320" s="133">
        <v>42747.86</v>
      </c>
      <c r="O5320" s="133">
        <v>0</v>
      </c>
      <c r="P5320" s="127" t="s">
        <v>1369</v>
      </c>
    </row>
    <row r="5321" spans="1:16" ht="63.75">
      <c r="A5321" s="127">
        <v>25</v>
      </c>
      <c r="B5321" s="127"/>
      <c r="C5321" s="128" t="s">
        <v>695</v>
      </c>
      <c r="D5321" s="122">
        <v>43006</v>
      </c>
      <c r="E5321" s="123" t="s">
        <v>11446</v>
      </c>
      <c r="F5321" s="123" t="s">
        <v>1413</v>
      </c>
      <c r="G5321" s="123">
        <v>14974886</v>
      </c>
      <c r="H5321" s="127"/>
      <c r="I5321" s="131" t="s">
        <v>13257</v>
      </c>
      <c r="J5321" s="127"/>
      <c r="K5321" s="127"/>
      <c r="L5321" s="127"/>
      <c r="M5321" s="127"/>
      <c r="N5321" s="133">
        <v>557077.18000000005</v>
      </c>
      <c r="O5321" s="133">
        <v>0</v>
      </c>
      <c r="P5321" s="127" t="s">
        <v>1369</v>
      </c>
    </row>
    <row r="5322" spans="1:16" ht="63.75">
      <c r="A5322" s="127">
        <v>25</v>
      </c>
      <c r="B5322" s="127"/>
      <c r="C5322" s="128" t="s">
        <v>695</v>
      </c>
      <c r="D5322" s="122">
        <v>43006</v>
      </c>
      <c r="E5322" s="123" t="s">
        <v>11447</v>
      </c>
      <c r="F5322" s="123" t="s">
        <v>1413</v>
      </c>
      <c r="G5322" s="123">
        <v>14989289</v>
      </c>
      <c r="H5322" s="127"/>
      <c r="I5322" s="131" t="s">
        <v>13258</v>
      </c>
      <c r="J5322" s="127"/>
      <c r="K5322" s="127"/>
      <c r="L5322" s="127"/>
      <c r="M5322" s="127"/>
      <c r="N5322" s="133">
        <v>588113.62</v>
      </c>
      <c r="O5322" s="133">
        <v>0</v>
      </c>
      <c r="P5322" s="127" t="s">
        <v>1369</v>
      </c>
    </row>
    <row r="5323" spans="1:16" ht="63.75">
      <c r="A5323" s="127">
        <v>25</v>
      </c>
      <c r="B5323" s="127"/>
      <c r="C5323" s="128" t="s">
        <v>695</v>
      </c>
      <c r="D5323" s="122">
        <v>43006</v>
      </c>
      <c r="E5323" s="123" t="s">
        <v>11448</v>
      </c>
      <c r="F5323" s="123" t="s">
        <v>1413</v>
      </c>
      <c r="G5323" s="123">
        <v>14987907</v>
      </c>
      <c r="H5323" s="127"/>
      <c r="I5323" s="131" t="s">
        <v>13259</v>
      </c>
      <c r="J5323" s="127"/>
      <c r="K5323" s="127"/>
      <c r="L5323" s="127"/>
      <c r="M5323" s="127"/>
      <c r="N5323" s="133">
        <v>166276.31</v>
      </c>
      <c r="O5323" s="133">
        <v>0</v>
      </c>
      <c r="P5323" s="127" t="s">
        <v>1369</v>
      </c>
    </row>
    <row r="5324" spans="1:16" ht="63.75">
      <c r="A5324" s="127">
        <v>25</v>
      </c>
      <c r="B5324" s="127"/>
      <c r="C5324" s="128" t="s">
        <v>695</v>
      </c>
      <c r="D5324" s="122">
        <v>43006</v>
      </c>
      <c r="E5324" s="123" t="s">
        <v>11449</v>
      </c>
      <c r="F5324" s="123" t="s">
        <v>1413</v>
      </c>
      <c r="G5324" s="123">
        <v>14987627</v>
      </c>
      <c r="H5324" s="127"/>
      <c r="I5324" s="131" t="s">
        <v>13260</v>
      </c>
      <c r="J5324" s="127"/>
      <c r="K5324" s="127"/>
      <c r="L5324" s="127"/>
      <c r="M5324" s="127"/>
      <c r="N5324" s="133">
        <v>92973.24</v>
      </c>
      <c r="O5324" s="133">
        <v>0</v>
      </c>
      <c r="P5324" s="127" t="s">
        <v>1369</v>
      </c>
    </row>
    <row r="5325" spans="1:16" ht="63.75">
      <c r="A5325" s="127">
        <v>25</v>
      </c>
      <c r="B5325" s="127"/>
      <c r="C5325" s="128" t="s">
        <v>695</v>
      </c>
      <c r="D5325" s="122">
        <v>43006</v>
      </c>
      <c r="E5325" s="123" t="s">
        <v>11450</v>
      </c>
      <c r="F5325" s="123" t="s">
        <v>1413</v>
      </c>
      <c r="G5325" s="123">
        <v>14987629</v>
      </c>
      <c r="H5325" s="127"/>
      <c r="I5325" s="131" t="s">
        <v>13261</v>
      </c>
      <c r="J5325" s="127"/>
      <c r="K5325" s="127"/>
      <c r="L5325" s="127"/>
      <c r="M5325" s="127"/>
      <c r="N5325" s="133">
        <v>115538.99</v>
      </c>
      <c r="O5325" s="133">
        <v>0</v>
      </c>
      <c r="P5325" s="127" t="s">
        <v>1369</v>
      </c>
    </row>
    <row r="5326" spans="1:16" ht="63.75">
      <c r="A5326" s="127">
        <v>25</v>
      </c>
      <c r="B5326" s="127"/>
      <c r="C5326" s="128" t="s">
        <v>695</v>
      </c>
      <c r="D5326" s="122">
        <v>43006</v>
      </c>
      <c r="E5326" s="123" t="s">
        <v>11451</v>
      </c>
      <c r="F5326" s="123" t="s">
        <v>1413</v>
      </c>
      <c r="G5326" s="123">
        <v>14987631</v>
      </c>
      <c r="H5326" s="127"/>
      <c r="I5326" s="131" t="s">
        <v>13262</v>
      </c>
      <c r="J5326" s="127"/>
      <c r="K5326" s="127"/>
      <c r="L5326" s="127"/>
      <c r="M5326" s="127"/>
      <c r="N5326" s="133">
        <v>114330.48</v>
      </c>
      <c r="O5326" s="133">
        <v>0</v>
      </c>
      <c r="P5326" s="127" t="s">
        <v>1369</v>
      </c>
    </row>
    <row r="5327" spans="1:16" ht="63.75">
      <c r="A5327" s="127">
        <v>25</v>
      </c>
      <c r="B5327" s="127"/>
      <c r="C5327" s="128" t="s">
        <v>695</v>
      </c>
      <c r="D5327" s="122">
        <v>43006</v>
      </c>
      <c r="E5327" s="123" t="s">
        <v>11452</v>
      </c>
      <c r="F5327" s="123" t="s">
        <v>1413</v>
      </c>
      <c r="G5327" s="123">
        <v>14987642</v>
      </c>
      <c r="H5327" s="127"/>
      <c r="I5327" s="131" t="s">
        <v>13263</v>
      </c>
      <c r="J5327" s="127"/>
      <c r="K5327" s="127"/>
      <c r="L5327" s="127"/>
      <c r="M5327" s="127"/>
      <c r="N5327" s="133">
        <v>113780.73</v>
      </c>
      <c r="O5327" s="133">
        <v>0</v>
      </c>
      <c r="P5327" s="127" t="s">
        <v>1369</v>
      </c>
    </row>
    <row r="5328" spans="1:16" ht="63.75">
      <c r="A5328" s="127">
        <v>25</v>
      </c>
      <c r="B5328" s="127"/>
      <c r="C5328" s="128" t="s">
        <v>695</v>
      </c>
      <c r="D5328" s="122">
        <v>43006</v>
      </c>
      <c r="E5328" s="123" t="s">
        <v>11453</v>
      </c>
      <c r="F5328" s="123" t="s">
        <v>1413</v>
      </c>
      <c r="G5328" s="123">
        <v>14987646</v>
      </c>
      <c r="H5328" s="127"/>
      <c r="I5328" s="131" t="s">
        <v>13264</v>
      </c>
      <c r="J5328" s="127"/>
      <c r="K5328" s="127"/>
      <c r="L5328" s="127"/>
      <c r="M5328" s="127"/>
      <c r="N5328" s="133">
        <v>129291.28</v>
      </c>
      <c r="O5328" s="133">
        <v>0</v>
      </c>
      <c r="P5328" s="127" t="s">
        <v>1369</v>
      </c>
    </row>
    <row r="5329" spans="1:16" ht="63.75">
      <c r="A5329" s="127">
        <v>25</v>
      </c>
      <c r="B5329" s="127"/>
      <c r="C5329" s="128" t="s">
        <v>695</v>
      </c>
      <c r="D5329" s="122">
        <v>43006</v>
      </c>
      <c r="E5329" s="123" t="s">
        <v>11454</v>
      </c>
      <c r="F5329" s="123" t="s">
        <v>1413</v>
      </c>
      <c r="G5329" s="123">
        <v>14987608</v>
      </c>
      <c r="H5329" s="127"/>
      <c r="I5329" s="131" t="s">
        <v>13265</v>
      </c>
      <c r="J5329" s="127"/>
      <c r="K5329" s="127"/>
      <c r="L5329" s="127"/>
      <c r="M5329" s="127"/>
      <c r="N5329" s="133">
        <v>212186.04</v>
      </c>
      <c r="O5329" s="133">
        <v>0</v>
      </c>
      <c r="P5329" s="127" t="s">
        <v>1369</v>
      </c>
    </row>
    <row r="5330" spans="1:16" ht="63.75">
      <c r="A5330" s="127">
        <v>25</v>
      </c>
      <c r="B5330" s="127"/>
      <c r="C5330" s="128" t="s">
        <v>695</v>
      </c>
      <c r="D5330" s="122">
        <v>43006</v>
      </c>
      <c r="E5330" s="123" t="s">
        <v>11455</v>
      </c>
      <c r="F5330" s="123" t="s">
        <v>1413</v>
      </c>
      <c r="G5330" s="123">
        <v>14987609</v>
      </c>
      <c r="H5330" s="127"/>
      <c r="I5330" s="131" t="s">
        <v>13266</v>
      </c>
      <c r="J5330" s="127"/>
      <c r="K5330" s="127"/>
      <c r="L5330" s="127"/>
      <c r="M5330" s="127"/>
      <c r="N5330" s="133">
        <v>387766.6</v>
      </c>
      <c r="O5330" s="133">
        <v>0</v>
      </c>
      <c r="P5330" s="127" t="s">
        <v>1369</v>
      </c>
    </row>
    <row r="5331" spans="1:16" ht="63.75">
      <c r="A5331" s="127">
        <v>25</v>
      </c>
      <c r="B5331" s="127"/>
      <c r="C5331" s="128" t="s">
        <v>695</v>
      </c>
      <c r="D5331" s="122">
        <v>43006</v>
      </c>
      <c r="E5331" s="123" t="s">
        <v>11456</v>
      </c>
      <c r="F5331" s="123" t="s">
        <v>1413</v>
      </c>
      <c r="G5331" s="123">
        <v>14987560</v>
      </c>
      <c r="H5331" s="127"/>
      <c r="I5331" s="131" t="s">
        <v>13267</v>
      </c>
      <c r="J5331" s="127"/>
      <c r="K5331" s="127"/>
      <c r="L5331" s="127"/>
      <c r="M5331" s="127"/>
      <c r="N5331" s="133">
        <v>600000</v>
      </c>
      <c r="O5331" s="133">
        <v>0</v>
      </c>
      <c r="P5331" s="127" t="s">
        <v>1369</v>
      </c>
    </row>
    <row r="5332" spans="1:16" ht="63.75">
      <c r="A5332" s="127">
        <v>25</v>
      </c>
      <c r="B5332" s="127"/>
      <c r="C5332" s="128" t="s">
        <v>695</v>
      </c>
      <c r="D5332" s="122">
        <v>43006</v>
      </c>
      <c r="E5332" s="123" t="s">
        <v>11457</v>
      </c>
      <c r="F5332" s="123" t="s">
        <v>1413</v>
      </c>
      <c r="G5332" s="123">
        <v>14974897</v>
      </c>
      <c r="H5332" s="127"/>
      <c r="I5332" s="131" t="s">
        <v>13268</v>
      </c>
      <c r="J5332" s="127"/>
      <c r="K5332" s="127"/>
      <c r="L5332" s="127"/>
      <c r="M5332" s="127"/>
      <c r="N5332" s="133">
        <v>199999.79</v>
      </c>
      <c r="O5332" s="133">
        <v>0</v>
      </c>
      <c r="P5332" s="127" t="s">
        <v>1369</v>
      </c>
    </row>
    <row r="5333" spans="1:16" ht="63.75">
      <c r="A5333" s="127">
        <v>25</v>
      </c>
      <c r="B5333" s="127"/>
      <c r="C5333" s="128" t="s">
        <v>695</v>
      </c>
      <c r="D5333" s="122">
        <v>43006</v>
      </c>
      <c r="E5333" s="123" t="s">
        <v>11458</v>
      </c>
      <c r="F5333" s="123" t="s">
        <v>1413</v>
      </c>
      <c r="G5333" s="123">
        <v>14974898</v>
      </c>
      <c r="H5333" s="127"/>
      <c r="I5333" s="131" t="s">
        <v>13269</v>
      </c>
      <c r="J5333" s="127"/>
      <c r="K5333" s="127"/>
      <c r="L5333" s="127"/>
      <c r="M5333" s="127"/>
      <c r="N5333" s="133">
        <v>199999.96</v>
      </c>
      <c r="O5333" s="133">
        <v>0</v>
      </c>
      <c r="P5333" s="127" t="s">
        <v>1369</v>
      </c>
    </row>
    <row r="5334" spans="1:16" ht="63.75">
      <c r="A5334" s="127">
        <v>25</v>
      </c>
      <c r="B5334" s="127"/>
      <c r="C5334" s="128" t="s">
        <v>695</v>
      </c>
      <c r="D5334" s="122">
        <v>43006</v>
      </c>
      <c r="E5334" s="123" t="s">
        <v>11459</v>
      </c>
      <c r="F5334" s="123" t="s">
        <v>1413</v>
      </c>
      <c r="G5334" s="123">
        <v>14974900</v>
      </c>
      <c r="H5334" s="127"/>
      <c r="I5334" s="131" t="s">
        <v>13270</v>
      </c>
      <c r="J5334" s="127"/>
      <c r="K5334" s="127"/>
      <c r="L5334" s="127"/>
      <c r="M5334" s="127"/>
      <c r="N5334" s="133">
        <v>96510.62</v>
      </c>
      <c r="O5334" s="133">
        <v>0</v>
      </c>
      <c r="P5334" s="127" t="s">
        <v>1369</v>
      </c>
    </row>
    <row r="5335" spans="1:16" ht="63.75">
      <c r="A5335" s="127">
        <v>25</v>
      </c>
      <c r="B5335" s="127"/>
      <c r="C5335" s="128" t="s">
        <v>695</v>
      </c>
      <c r="D5335" s="122">
        <v>43006</v>
      </c>
      <c r="E5335" s="123" t="s">
        <v>11460</v>
      </c>
      <c r="F5335" s="123" t="s">
        <v>1413</v>
      </c>
      <c r="G5335" s="123">
        <v>14974902</v>
      </c>
      <c r="H5335" s="127"/>
      <c r="I5335" s="131" t="s">
        <v>13271</v>
      </c>
      <c r="J5335" s="127"/>
      <c r="K5335" s="127"/>
      <c r="L5335" s="127"/>
      <c r="M5335" s="127"/>
      <c r="N5335" s="133">
        <v>103489.16</v>
      </c>
      <c r="O5335" s="133">
        <v>0</v>
      </c>
      <c r="P5335" s="127" t="s">
        <v>1369</v>
      </c>
    </row>
    <row r="5336" spans="1:16" ht="63.75">
      <c r="A5336" s="127">
        <v>25</v>
      </c>
      <c r="B5336" s="127"/>
      <c r="C5336" s="128" t="s">
        <v>695</v>
      </c>
      <c r="D5336" s="122">
        <v>43006</v>
      </c>
      <c r="E5336" s="123" t="s">
        <v>11461</v>
      </c>
      <c r="F5336" s="123" t="s">
        <v>1413</v>
      </c>
      <c r="G5336" s="123">
        <v>14974905</v>
      </c>
      <c r="H5336" s="127"/>
      <c r="I5336" s="131" t="s">
        <v>13272</v>
      </c>
      <c r="J5336" s="127"/>
      <c r="K5336" s="127"/>
      <c r="L5336" s="127"/>
      <c r="M5336" s="127"/>
      <c r="N5336" s="133">
        <v>85714.28</v>
      </c>
      <c r="O5336" s="133">
        <v>0</v>
      </c>
      <c r="P5336" s="127" t="s">
        <v>1369</v>
      </c>
    </row>
    <row r="5337" spans="1:16" ht="63.75">
      <c r="A5337" s="127">
        <v>25</v>
      </c>
      <c r="B5337" s="127"/>
      <c r="C5337" s="128" t="s">
        <v>695</v>
      </c>
      <c r="D5337" s="122">
        <v>43006</v>
      </c>
      <c r="E5337" s="123" t="s">
        <v>11462</v>
      </c>
      <c r="F5337" s="123" t="s">
        <v>1413</v>
      </c>
      <c r="G5337" s="123">
        <v>14974906</v>
      </c>
      <c r="H5337" s="127"/>
      <c r="I5337" s="131" t="s">
        <v>13273</v>
      </c>
      <c r="J5337" s="127"/>
      <c r="K5337" s="127"/>
      <c r="L5337" s="127"/>
      <c r="M5337" s="127"/>
      <c r="N5337" s="133">
        <v>85714.29</v>
      </c>
      <c r="O5337" s="133">
        <v>0</v>
      </c>
      <c r="P5337" s="127" t="s">
        <v>1369</v>
      </c>
    </row>
    <row r="5338" spans="1:16" ht="63.75">
      <c r="A5338" s="127">
        <v>25</v>
      </c>
      <c r="B5338" s="127"/>
      <c r="C5338" s="128" t="s">
        <v>695</v>
      </c>
      <c r="D5338" s="122">
        <v>43006</v>
      </c>
      <c r="E5338" s="123" t="s">
        <v>11463</v>
      </c>
      <c r="F5338" s="123" t="s">
        <v>1413</v>
      </c>
      <c r="G5338" s="123">
        <v>14974907</v>
      </c>
      <c r="H5338" s="127"/>
      <c r="I5338" s="131" t="s">
        <v>13274</v>
      </c>
      <c r="J5338" s="127"/>
      <c r="K5338" s="127"/>
      <c r="L5338" s="127"/>
      <c r="M5338" s="127"/>
      <c r="N5338" s="133">
        <v>85714.29</v>
      </c>
      <c r="O5338" s="133">
        <v>0</v>
      </c>
      <c r="P5338" s="127" t="s">
        <v>1369</v>
      </c>
    </row>
    <row r="5339" spans="1:16" ht="63.75">
      <c r="A5339" s="127">
        <v>25</v>
      </c>
      <c r="B5339" s="127"/>
      <c r="C5339" s="128" t="s">
        <v>695</v>
      </c>
      <c r="D5339" s="122">
        <v>43006</v>
      </c>
      <c r="E5339" s="123" t="s">
        <v>11464</v>
      </c>
      <c r="F5339" s="123" t="s">
        <v>1413</v>
      </c>
      <c r="G5339" s="123">
        <v>14974908</v>
      </c>
      <c r="H5339" s="127"/>
      <c r="I5339" s="131" t="s">
        <v>13275</v>
      </c>
      <c r="J5339" s="127"/>
      <c r="K5339" s="127"/>
      <c r="L5339" s="127"/>
      <c r="M5339" s="127"/>
      <c r="N5339" s="133">
        <v>85714.29</v>
      </c>
      <c r="O5339" s="133">
        <v>0</v>
      </c>
      <c r="P5339" s="127" t="s">
        <v>1369</v>
      </c>
    </row>
    <row r="5340" spans="1:16" ht="63.75">
      <c r="A5340" s="127">
        <v>25</v>
      </c>
      <c r="B5340" s="127"/>
      <c r="C5340" s="128" t="s">
        <v>695</v>
      </c>
      <c r="D5340" s="122">
        <v>43006</v>
      </c>
      <c r="E5340" s="123" t="s">
        <v>11465</v>
      </c>
      <c r="F5340" s="123" t="s">
        <v>1413</v>
      </c>
      <c r="G5340" s="123">
        <v>14974909</v>
      </c>
      <c r="H5340" s="127"/>
      <c r="I5340" s="131" t="s">
        <v>13276</v>
      </c>
      <c r="J5340" s="127"/>
      <c r="K5340" s="127"/>
      <c r="L5340" s="127"/>
      <c r="M5340" s="127"/>
      <c r="N5340" s="133">
        <v>85714.29</v>
      </c>
      <c r="O5340" s="133">
        <v>0</v>
      </c>
      <c r="P5340" s="127" t="s">
        <v>1369</v>
      </c>
    </row>
    <row r="5341" spans="1:16" ht="63.75">
      <c r="A5341" s="127">
        <v>25</v>
      </c>
      <c r="B5341" s="127"/>
      <c r="C5341" s="128" t="s">
        <v>695</v>
      </c>
      <c r="D5341" s="122">
        <v>43006</v>
      </c>
      <c r="E5341" s="123" t="s">
        <v>11466</v>
      </c>
      <c r="F5341" s="123" t="s">
        <v>1413</v>
      </c>
      <c r="G5341" s="123">
        <v>14974910</v>
      </c>
      <c r="H5341" s="127"/>
      <c r="I5341" s="131" t="s">
        <v>13277</v>
      </c>
      <c r="J5341" s="127"/>
      <c r="K5341" s="127"/>
      <c r="L5341" s="127"/>
      <c r="M5341" s="127"/>
      <c r="N5341" s="133">
        <v>85714.29</v>
      </c>
      <c r="O5341" s="133">
        <v>0</v>
      </c>
      <c r="P5341" s="127" t="s">
        <v>1369</v>
      </c>
    </row>
    <row r="5342" spans="1:16" ht="63.75">
      <c r="A5342" s="127">
        <v>25</v>
      </c>
      <c r="B5342" s="127"/>
      <c r="C5342" s="128" t="s">
        <v>695</v>
      </c>
      <c r="D5342" s="122">
        <v>43006</v>
      </c>
      <c r="E5342" s="123" t="s">
        <v>11467</v>
      </c>
      <c r="F5342" s="123" t="s">
        <v>1413</v>
      </c>
      <c r="G5342" s="123">
        <v>14974911</v>
      </c>
      <c r="H5342" s="127"/>
      <c r="I5342" s="131" t="s">
        <v>13278</v>
      </c>
      <c r="J5342" s="127"/>
      <c r="K5342" s="127"/>
      <c r="L5342" s="127"/>
      <c r="M5342" s="127"/>
      <c r="N5342" s="133">
        <v>85714.29</v>
      </c>
      <c r="O5342" s="133">
        <v>0</v>
      </c>
      <c r="P5342" s="127" t="s">
        <v>1369</v>
      </c>
    </row>
    <row r="5343" spans="1:16" ht="63.75">
      <c r="A5343" s="127">
        <v>513</v>
      </c>
      <c r="B5343" s="127"/>
      <c r="C5343" s="128" t="s">
        <v>201</v>
      </c>
      <c r="D5343" s="122">
        <v>43006</v>
      </c>
      <c r="E5343" s="123" t="s">
        <v>11468</v>
      </c>
      <c r="F5343" s="123" t="s">
        <v>1413</v>
      </c>
      <c r="G5343" s="123">
        <v>14989281</v>
      </c>
      <c r="H5343" s="127"/>
      <c r="I5343" s="131" t="s">
        <v>13279</v>
      </c>
      <c r="J5343" s="127"/>
      <c r="K5343" s="127"/>
      <c r="L5343" s="127"/>
      <c r="M5343" s="127"/>
      <c r="N5343" s="133">
        <v>133912.6</v>
      </c>
      <c r="O5343" s="133">
        <v>0</v>
      </c>
      <c r="P5343" s="127" t="s">
        <v>1369</v>
      </c>
    </row>
    <row r="5344" spans="1:16" ht="76.5">
      <c r="A5344" s="127">
        <v>16</v>
      </c>
      <c r="B5344" s="127"/>
      <c r="C5344" s="128" t="s">
        <v>693</v>
      </c>
      <c r="D5344" s="122">
        <v>43006</v>
      </c>
      <c r="E5344" s="123" t="s">
        <v>11469</v>
      </c>
      <c r="F5344" s="123" t="s">
        <v>1413</v>
      </c>
      <c r="G5344" s="123">
        <v>14974884</v>
      </c>
      <c r="H5344" s="127"/>
      <c r="I5344" s="131" t="s">
        <v>13280</v>
      </c>
      <c r="J5344" s="127"/>
      <c r="K5344" s="127"/>
      <c r="L5344" s="127"/>
      <c r="M5344" s="127"/>
      <c r="N5344" s="133">
        <v>300</v>
      </c>
      <c r="O5344" s="133">
        <v>0</v>
      </c>
      <c r="P5344" s="127" t="s">
        <v>1369</v>
      </c>
    </row>
    <row r="5345" spans="1:16" ht="63.75">
      <c r="A5345" s="127">
        <v>25</v>
      </c>
      <c r="B5345" s="127"/>
      <c r="C5345" s="128" t="s">
        <v>695</v>
      </c>
      <c r="D5345" s="122">
        <v>43006</v>
      </c>
      <c r="E5345" s="123" t="s">
        <v>11470</v>
      </c>
      <c r="F5345" s="123" t="s">
        <v>1413</v>
      </c>
      <c r="G5345" s="123">
        <v>14989998</v>
      </c>
      <c r="H5345" s="127"/>
      <c r="I5345" s="131" t="s">
        <v>13281</v>
      </c>
      <c r="J5345" s="127"/>
      <c r="K5345" s="127"/>
      <c r="L5345" s="127"/>
      <c r="M5345" s="127"/>
      <c r="N5345" s="133">
        <v>82102.8</v>
      </c>
      <c r="O5345" s="133">
        <v>0</v>
      </c>
      <c r="P5345" s="127" t="s">
        <v>1369</v>
      </c>
    </row>
    <row r="5346" spans="1:16" ht="63.75">
      <c r="A5346" s="127">
        <v>25</v>
      </c>
      <c r="B5346" s="127"/>
      <c r="C5346" s="128" t="s">
        <v>695</v>
      </c>
      <c r="D5346" s="122">
        <v>43006</v>
      </c>
      <c r="E5346" s="123" t="s">
        <v>11471</v>
      </c>
      <c r="F5346" s="123" t="s">
        <v>1413</v>
      </c>
      <c r="G5346" s="123">
        <v>14989860</v>
      </c>
      <c r="H5346" s="127"/>
      <c r="I5346" s="131" t="s">
        <v>13282</v>
      </c>
      <c r="J5346" s="127"/>
      <c r="K5346" s="127"/>
      <c r="L5346" s="127"/>
      <c r="M5346" s="127"/>
      <c r="N5346" s="133">
        <v>85799.71</v>
      </c>
      <c r="O5346" s="133">
        <v>0</v>
      </c>
      <c r="P5346" s="127" t="s">
        <v>1369</v>
      </c>
    </row>
    <row r="5347" spans="1:16" ht="63.75">
      <c r="A5347" s="127">
        <v>25</v>
      </c>
      <c r="B5347" s="127"/>
      <c r="C5347" s="128" t="s">
        <v>695</v>
      </c>
      <c r="D5347" s="122">
        <v>43006</v>
      </c>
      <c r="E5347" s="123" t="s">
        <v>11472</v>
      </c>
      <c r="F5347" s="123" t="s">
        <v>1413</v>
      </c>
      <c r="G5347" s="123">
        <v>14989618</v>
      </c>
      <c r="H5347" s="127"/>
      <c r="I5347" s="131" t="s">
        <v>13283</v>
      </c>
      <c r="J5347" s="127"/>
      <c r="K5347" s="127"/>
      <c r="L5347" s="127"/>
      <c r="M5347" s="127"/>
      <c r="N5347" s="133">
        <v>105237.42</v>
      </c>
      <c r="O5347" s="133">
        <v>0</v>
      </c>
      <c r="P5347" s="127" t="s">
        <v>1369</v>
      </c>
    </row>
    <row r="5348" spans="1:16" ht="63.75">
      <c r="A5348" s="127">
        <v>25</v>
      </c>
      <c r="B5348" s="127"/>
      <c r="C5348" s="128" t="s">
        <v>695</v>
      </c>
      <c r="D5348" s="122">
        <v>43006</v>
      </c>
      <c r="E5348" s="123" t="s">
        <v>11473</v>
      </c>
      <c r="F5348" s="123" t="s">
        <v>1413</v>
      </c>
      <c r="G5348" s="123">
        <v>14989753</v>
      </c>
      <c r="H5348" s="127"/>
      <c r="I5348" s="131" t="s">
        <v>13284</v>
      </c>
      <c r="J5348" s="127"/>
      <c r="K5348" s="127"/>
      <c r="L5348" s="127"/>
      <c r="M5348" s="127"/>
      <c r="N5348" s="133">
        <v>81102.8</v>
      </c>
      <c r="O5348" s="133">
        <v>0</v>
      </c>
      <c r="P5348" s="127" t="s">
        <v>1369</v>
      </c>
    </row>
    <row r="5349" spans="1:16" ht="63.75">
      <c r="A5349" s="127">
        <v>25</v>
      </c>
      <c r="B5349" s="127"/>
      <c r="C5349" s="128" t="s">
        <v>695</v>
      </c>
      <c r="D5349" s="122">
        <v>43006</v>
      </c>
      <c r="E5349" s="123" t="s">
        <v>11474</v>
      </c>
      <c r="F5349" s="123" t="s">
        <v>1413</v>
      </c>
      <c r="G5349" s="123">
        <v>14989477</v>
      </c>
      <c r="H5349" s="127"/>
      <c r="I5349" s="131" t="s">
        <v>13285</v>
      </c>
      <c r="J5349" s="127"/>
      <c r="K5349" s="127"/>
      <c r="L5349" s="127"/>
      <c r="M5349" s="127"/>
      <c r="N5349" s="133">
        <v>69631.42</v>
      </c>
      <c r="O5349" s="133">
        <v>0</v>
      </c>
      <c r="P5349" s="127" t="s">
        <v>1369</v>
      </c>
    </row>
    <row r="5350" spans="1:16" ht="63.75">
      <c r="A5350" s="127">
        <v>25</v>
      </c>
      <c r="B5350" s="127"/>
      <c r="C5350" s="128" t="s">
        <v>695</v>
      </c>
      <c r="D5350" s="122">
        <v>43006</v>
      </c>
      <c r="E5350" s="123" t="s">
        <v>11475</v>
      </c>
      <c r="F5350" s="123" t="s">
        <v>1413</v>
      </c>
      <c r="G5350" s="123">
        <v>14988696</v>
      </c>
      <c r="H5350" s="127"/>
      <c r="I5350" s="131" t="s">
        <v>13286</v>
      </c>
      <c r="J5350" s="127"/>
      <c r="K5350" s="127"/>
      <c r="L5350" s="127"/>
      <c r="M5350" s="127"/>
      <c r="N5350" s="133">
        <v>227839.35999999999</v>
      </c>
      <c r="O5350" s="133">
        <v>0</v>
      </c>
      <c r="P5350" s="127" t="s">
        <v>1369</v>
      </c>
    </row>
    <row r="5351" spans="1:16" ht="63.75">
      <c r="A5351" s="127">
        <v>25</v>
      </c>
      <c r="B5351" s="127"/>
      <c r="C5351" s="128" t="s">
        <v>695</v>
      </c>
      <c r="D5351" s="122">
        <v>43006</v>
      </c>
      <c r="E5351" s="123" t="s">
        <v>11476</v>
      </c>
      <c r="F5351" s="123" t="s">
        <v>1413</v>
      </c>
      <c r="G5351" s="123">
        <v>14988126</v>
      </c>
      <c r="H5351" s="127"/>
      <c r="I5351" s="131" t="s">
        <v>13287</v>
      </c>
      <c r="J5351" s="127"/>
      <c r="K5351" s="127"/>
      <c r="L5351" s="127"/>
      <c r="M5351" s="127"/>
      <c r="N5351" s="133">
        <v>54576.69</v>
      </c>
      <c r="O5351" s="133">
        <v>0</v>
      </c>
      <c r="P5351" s="127" t="s">
        <v>1369</v>
      </c>
    </row>
    <row r="5352" spans="1:16" ht="63.75">
      <c r="A5352" s="127">
        <v>25</v>
      </c>
      <c r="B5352" s="127"/>
      <c r="C5352" s="128" t="s">
        <v>695</v>
      </c>
      <c r="D5352" s="122">
        <v>43006</v>
      </c>
      <c r="E5352" s="123" t="s">
        <v>11477</v>
      </c>
      <c r="F5352" s="123" t="s">
        <v>1413</v>
      </c>
      <c r="G5352" s="123">
        <v>14987719</v>
      </c>
      <c r="H5352" s="127"/>
      <c r="I5352" s="131" t="s">
        <v>13288</v>
      </c>
      <c r="J5352" s="127"/>
      <c r="K5352" s="127"/>
      <c r="L5352" s="127"/>
      <c r="M5352" s="127"/>
      <c r="N5352" s="133">
        <v>86695.56</v>
      </c>
      <c r="O5352" s="133">
        <v>0</v>
      </c>
      <c r="P5352" s="127" t="s">
        <v>1369</v>
      </c>
    </row>
    <row r="5353" spans="1:16" ht="63.75">
      <c r="A5353" s="127">
        <v>25</v>
      </c>
      <c r="B5353" s="127"/>
      <c r="C5353" s="128" t="s">
        <v>695</v>
      </c>
      <c r="D5353" s="122">
        <v>43006</v>
      </c>
      <c r="E5353" s="123" t="s">
        <v>11478</v>
      </c>
      <c r="F5353" s="123" t="s">
        <v>1413</v>
      </c>
      <c r="G5353" s="123">
        <v>14987643</v>
      </c>
      <c r="H5353" s="127"/>
      <c r="I5353" s="131" t="s">
        <v>13289</v>
      </c>
      <c r="J5353" s="127"/>
      <c r="K5353" s="127"/>
      <c r="L5353" s="127"/>
      <c r="M5353" s="127"/>
      <c r="N5353" s="133">
        <v>56010.19</v>
      </c>
      <c r="O5353" s="133">
        <v>0</v>
      </c>
      <c r="P5353" s="127" t="s">
        <v>1369</v>
      </c>
    </row>
    <row r="5354" spans="1:16" ht="63.75">
      <c r="A5354" s="127">
        <v>25</v>
      </c>
      <c r="B5354" s="127"/>
      <c r="C5354" s="128" t="s">
        <v>695</v>
      </c>
      <c r="D5354" s="122">
        <v>43006</v>
      </c>
      <c r="E5354" s="123" t="s">
        <v>11479</v>
      </c>
      <c r="F5354" s="123" t="s">
        <v>1413</v>
      </c>
      <c r="G5354" s="123">
        <v>14987641</v>
      </c>
      <c r="H5354" s="127"/>
      <c r="I5354" s="131" t="s">
        <v>13290</v>
      </c>
      <c r="J5354" s="127"/>
      <c r="K5354" s="127"/>
      <c r="L5354" s="127"/>
      <c r="M5354" s="127"/>
      <c r="N5354" s="133">
        <v>515864.12</v>
      </c>
      <c r="O5354" s="133">
        <v>0</v>
      </c>
      <c r="P5354" s="127" t="s">
        <v>1369</v>
      </c>
    </row>
    <row r="5355" spans="1:16" ht="63.75">
      <c r="A5355" s="127">
        <v>25</v>
      </c>
      <c r="B5355" s="127"/>
      <c r="C5355" s="128" t="s">
        <v>695</v>
      </c>
      <c r="D5355" s="122">
        <v>43006</v>
      </c>
      <c r="E5355" s="123" t="s">
        <v>11480</v>
      </c>
      <c r="F5355" s="123" t="s">
        <v>1413</v>
      </c>
      <c r="G5355" s="123">
        <v>14987635</v>
      </c>
      <c r="H5355" s="127"/>
      <c r="I5355" s="131" t="s">
        <v>13291</v>
      </c>
      <c r="J5355" s="127"/>
      <c r="K5355" s="127"/>
      <c r="L5355" s="127"/>
      <c r="M5355" s="127"/>
      <c r="N5355" s="133">
        <v>80472.14</v>
      </c>
      <c r="O5355" s="133">
        <v>0</v>
      </c>
      <c r="P5355" s="127" t="s">
        <v>1369</v>
      </c>
    </row>
    <row r="5356" spans="1:16" ht="63.75">
      <c r="A5356" s="127">
        <v>25</v>
      </c>
      <c r="B5356" s="127"/>
      <c r="C5356" s="128" t="s">
        <v>695</v>
      </c>
      <c r="D5356" s="122">
        <v>43006</v>
      </c>
      <c r="E5356" s="123" t="s">
        <v>11481</v>
      </c>
      <c r="F5356" s="123" t="s">
        <v>1413</v>
      </c>
      <c r="G5356" s="123">
        <v>14987630</v>
      </c>
      <c r="H5356" s="127"/>
      <c r="I5356" s="131" t="s">
        <v>13292</v>
      </c>
      <c r="J5356" s="127"/>
      <c r="K5356" s="127"/>
      <c r="L5356" s="127"/>
      <c r="M5356" s="127"/>
      <c r="N5356" s="133">
        <v>268109.40999999997</v>
      </c>
      <c r="O5356" s="133">
        <v>0</v>
      </c>
      <c r="P5356" s="127" t="s">
        <v>1369</v>
      </c>
    </row>
    <row r="5357" spans="1:16" ht="63.75">
      <c r="A5357" s="127">
        <v>25</v>
      </c>
      <c r="B5357" s="127"/>
      <c r="C5357" s="128" t="s">
        <v>695</v>
      </c>
      <c r="D5357" s="122">
        <v>43006</v>
      </c>
      <c r="E5357" s="123" t="s">
        <v>11482</v>
      </c>
      <c r="F5357" s="123" t="s">
        <v>1413</v>
      </c>
      <c r="G5357" s="123">
        <v>14987628</v>
      </c>
      <c r="H5357" s="127"/>
      <c r="I5357" s="131" t="s">
        <v>13293</v>
      </c>
      <c r="J5357" s="127"/>
      <c r="K5357" s="127"/>
      <c r="L5357" s="127"/>
      <c r="M5357" s="127"/>
      <c r="N5357" s="133">
        <v>268109.40999999997</v>
      </c>
      <c r="O5357" s="133">
        <v>0</v>
      </c>
      <c r="P5357" s="127" t="s">
        <v>1369</v>
      </c>
    </row>
    <row r="5358" spans="1:16" ht="76.5">
      <c r="A5358" s="127">
        <v>16</v>
      </c>
      <c r="B5358" s="127"/>
      <c r="C5358" s="128" t="s">
        <v>693</v>
      </c>
      <c r="D5358" s="122">
        <v>43006</v>
      </c>
      <c r="E5358" s="123" t="s">
        <v>11483</v>
      </c>
      <c r="F5358" s="123" t="s">
        <v>1413</v>
      </c>
      <c r="G5358" s="123">
        <v>14974888</v>
      </c>
      <c r="H5358" s="127"/>
      <c r="I5358" s="131" t="s">
        <v>13294</v>
      </c>
      <c r="J5358" s="127"/>
      <c r="K5358" s="127"/>
      <c r="L5358" s="127"/>
      <c r="M5358" s="127"/>
      <c r="N5358" s="133">
        <v>800</v>
      </c>
      <c r="O5358" s="133">
        <v>0</v>
      </c>
      <c r="P5358" s="127" t="s">
        <v>1369</v>
      </c>
    </row>
    <row r="5359" spans="1:16" ht="63.75">
      <c r="A5359" s="127">
        <v>312</v>
      </c>
      <c r="B5359" s="127"/>
      <c r="C5359" s="128" t="s">
        <v>810</v>
      </c>
      <c r="D5359" s="122">
        <v>43006</v>
      </c>
      <c r="E5359" s="123" t="s">
        <v>11484</v>
      </c>
      <c r="F5359" s="123" t="s">
        <v>1413</v>
      </c>
      <c r="G5359" s="123">
        <v>14990970</v>
      </c>
      <c r="H5359" s="127"/>
      <c r="I5359" s="131" t="s">
        <v>13295</v>
      </c>
      <c r="J5359" s="127"/>
      <c r="K5359" s="127"/>
      <c r="L5359" s="127"/>
      <c r="M5359" s="127"/>
      <c r="N5359" s="133">
        <v>44060.53</v>
      </c>
      <c r="O5359" s="133">
        <v>0</v>
      </c>
      <c r="P5359" s="127" t="s">
        <v>1369</v>
      </c>
    </row>
    <row r="5360" spans="1:16" ht="63.75">
      <c r="A5360" s="127">
        <v>513</v>
      </c>
      <c r="B5360" s="127"/>
      <c r="C5360" s="128" t="s">
        <v>201</v>
      </c>
      <c r="D5360" s="122">
        <v>43006</v>
      </c>
      <c r="E5360" s="123" t="s">
        <v>11485</v>
      </c>
      <c r="F5360" s="123" t="s">
        <v>11</v>
      </c>
      <c r="G5360" s="123">
        <v>899402</v>
      </c>
      <c r="H5360" s="127"/>
      <c r="I5360" s="131" t="s">
        <v>13296</v>
      </c>
      <c r="J5360" s="127"/>
      <c r="K5360" s="127"/>
      <c r="L5360" s="127"/>
      <c r="M5360" s="127"/>
      <c r="N5360" s="133">
        <v>1686.25</v>
      </c>
      <c r="O5360" s="133">
        <v>0</v>
      </c>
      <c r="P5360" s="127" t="s">
        <v>1369</v>
      </c>
    </row>
    <row r="5361" spans="1:16" ht="25.5">
      <c r="A5361" s="127" t="s">
        <v>621</v>
      </c>
      <c r="B5361" s="127"/>
      <c r="C5361" s="128" t="s">
        <v>715</v>
      </c>
      <c r="D5361" s="122">
        <v>43006</v>
      </c>
      <c r="E5361" s="123" t="s">
        <v>11486</v>
      </c>
      <c r="F5361" s="123" t="s">
        <v>13</v>
      </c>
      <c r="G5361" s="123">
        <v>46262</v>
      </c>
      <c r="H5361" s="127"/>
      <c r="I5361" s="131" t="s">
        <v>1255</v>
      </c>
      <c r="J5361" s="127"/>
      <c r="K5361" s="127"/>
      <c r="L5361" s="127"/>
      <c r="M5361" s="127"/>
      <c r="N5361" s="133">
        <v>330.75</v>
      </c>
      <c r="O5361" s="133">
        <v>0</v>
      </c>
      <c r="P5361" s="127" t="s">
        <v>1369</v>
      </c>
    </row>
    <row r="5362" spans="1:16" ht="25.5">
      <c r="A5362" s="127" t="s">
        <v>621</v>
      </c>
      <c r="B5362" s="127"/>
      <c r="C5362" s="128" t="s">
        <v>715</v>
      </c>
      <c r="D5362" s="122">
        <v>43006</v>
      </c>
      <c r="E5362" s="123" t="s">
        <v>11487</v>
      </c>
      <c r="F5362" s="123" t="s">
        <v>13</v>
      </c>
      <c r="G5362" s="123">
        <v>46265</v>
      </c>
      <c r="H5362" s="127"/>
      <c r="I5362" s="131" t="s">
        <v>1255</v>
      </c>
      <c r="J5362" s="127"/>
      <c r="K5362" s="127"/>
      <c r="L5362" s="127"/>
      <c r="M5362" s="127"/>
      <c r="N5362" s="133">
        <v>14.72</v>
      </c>
      <c r="O5362" s="133">
        <v>0</v>
      </c>
      <c r="P5362" s="127" t="s">
        <v>1369</v>
      </c>
    </row>
    <row r="5363" spans="1:16" ht="25.5">
      <c r="A5363" s="127" t="s">
        <v>621</v>
      </c>
      <c r="B5363" s="127"/>
      <c r="C5363" s="128" t="s">
        <v>715</v>
      </c>
      <c r="D5363" s="122">
        <v>43006</v>
      </c>
      <c r="E5363" s="123" t="s">
        <v>11488</v>
      </c>
      <c r="F5363" s="123" t="s">
        <v>13</v>
      </c>
      <c r="G5363" s="123">
        <v>46268</v>
      </c>
      <c r="H5363" s="127"/>
      <c r="I5363" s="131" t="s">
        <v>1255</v>
      </c>
      <c r="J5363" s="127"/>
      <c r="K5363" s="127"/>
      <c r="L5363" s="127"/>
      <c r="M5363" s="127"/>
      <c r="N5363" s="133">
        <v>330.75</v>
      </c>
      <c r="O5363" s="133">
        <v>0</v>
      </c>
      <c r="P5363" s="127" t="s">
        <v>1369</v>
      </c>
    </row>
    <row r="5364" spans="1:16" ht="25.5">
      <c r="A5364" s="127" t="s">
        <v>621</v>
      </c>
      <c r="B5364" s="127"/>
      <c r="C5364" s="128" t="s">
        <v>715</v>
      </c>
      <c r="D5364" s="122">
        <v>43006</v>
      </c>
      <c r="E5364" s="123" t="s">
        <v>11489</v>
      </c>
      <c r="F5364" s="123" t="s">
        <v>13</v>
      </c>
      <c r="G5364" s="123">
        <v>46271</v>
      </c>
      <c r="H5364" s="127"/>
      <c r="I5364" s="131" t="s">
        <v>1255</v>
      </c>
      <c r="J5364" s="127"/>
      <c r="K5364" s="127"/>
      <c r="L5364" s="127"/>
      <c r="M5364" s="127"/>
      <c r="N5364" s="133">
        <v>14.72</v>
      </c>
      <c r="O5364" s="133">
        <v>0</v>
      </c>
      <c r="P5364" s="127" t="s">
        <v>1369</v>
      </c>
    </row>
    <row r="5365" spans="1:16" ht="51">
      <c r="A5365" s="127" t="s">
        <v>620</v>
      </c>
      <c r="B5365" s="127"/>
      <c r="C5365" s="128" t="s">
        <v>714</v>
      </c>
      <c r="D5365" s="122">
        <v>43006</v>
      </c>
      <c r="E5365" s="123" t="s">
        <v>11490</v>
      </c>
      <c r="F5365" s="123" t="s">
        <v>13</v>
      </c>
      <c r="G5365" s="123">
        <v>46272</v>
      </c>
      <c r="H5365" s="127"/>
      <c r="I5365" s="131" t="s">
        <v>1256</v>
      </c>
      <c r="J5365" s="127"/>
      <c r="K5365" s="127"/>
      <c r="L5365" s="127"/>
      <c r="M5365" s="127"/>
      <c r="N5365" s="133">
        <v>50</v>
      </c>
      <c r="O5365" s="133">
        <v>0</v>
      </c>
      <c r="P5365" s="127" t="s">
        <v>1369</v>
      </c>
    </row>
    <row r="5366" spans="1:16" ht="63.75">
      <c r="A5366" s="127">
        <v>513</v>
      </c>
      <c r="B5366" s="127"/>
      <c r="C5366" s="128" t="s">
        <v>201</v>
      </c>
      <c r="D5366" s="122">
        <v>43006</v>
      </c>
      <c r="E5366" s="123" t="s">
        <v>11491</v>
      </c>
      <c r="F5366" s="123" t="s">
        <v>15</v>
      </c>
      <c r="G5366" s="123">
        <v>555316</v>
      </c>
      <c r="H5366" s="127"/>
      <c r="I5366" s="131" t="s">
        <v>13297</v>
      </c>
      <c r="J5366" s="127"/>
      <c r="K5366" s="127"/>
      <c r="L5366" s="127"/>
      <c r="M5366" s="127"/>
      <c r="N5366" s="133">
        <v>50</v>
      </c>
      <c r="O5366" s="133">
        <v>0</v>
      </c>
      <c r="P5366" s="127" t="s">
        <v>1369</v>
      </c>
    </row>
    <row r="5367" spans="1:16" ht="51">
      <c r="A5367" s="127">
        <v>513</v>
      </c>
      <c r="B5367" s="127"/>
      <c r="C5367" s="128" t="s">
        <v>201</v>
      </c>
      <c r="D5367" s="122">
        <v>43006</v>
      </c>
      <c r="E5367" s="123" t="s">
        <v>11492</v>
      </c>
      <c r="F5367" s="123" t="s">
        <v>15</v>
      </c>
      <c r="G5367" s="123">
        <v>555326</v>
      </c>
      <c r="H5367" s="127"/>
      <c r="I5367" s="131" t="s">
        <v>13298</v>
      </c>
      <c r="J5367" s="127"/>
      <c r="K5367" s="127"/>
      <c r="L5367" s="127"/>
      <c r="M5367" s="127"/>
      <c r="N5367" s="133">
        <v>50</v>
      </c>
      <c r="O5367" s="133">
        <v>0</v>
      </c>
      <c r="P5367" s="127" t="s">
        <v>1369</v>
      </c>
    </row>
    <row r="5368" spans="1:16" ht="76.5">
      <c r="A5368" s="127">
        <v>513</v>
      </c>
      <c r="B5368" s="127"/>
      <c r="C5368" s="128" t="s">
        <v>201</v>
      </c>
      <c r="D5368" s="122">
        <v>43006</v>
      </c>
      <c r="E5368" s="123" t="s">
        <v>11493</v>
      </c>
      <c r="F5368" s="123" t="s">
        <v>15</v>
      </c>
      <c r="G5368" s="123">
        <v>3217</v>
      </c>
      <c r="H5368" s="127"/>
      <c r="I5368" s="131" t="s">
        <v>13299</v>
      </c>
      <c r="J5368" s="127"/>
      <c r="K5368" s="127"/>
      <c r="L5368" s="127"/>
      <c r="M5368" s="127"/>
      <c r="N5368" s="133">
        <v>50</v>
      </c>
      <c r="O5368" s="133">
        <v>0</v>
      </c>
      <c r="P5368" s="127" t="s">
        <v>1369</v>
      </c>
    </row>
    <row r="5369" spans="1:16" ht="76.5">
      <c r="A5369" s="127">
        <v>340</v>
      </c>
      <c r="B5369" s="127"/>
      <c r="C5369" s="128" t="s">
        <v>815</v>
      </c>
      <c r="D5369" s="122">
        <v>43006</v>
      </c>
      <c r="E5369" s="123" t="s">
        <v>11494</v>
      </c>
      <c r="F5369" s="123" t="s">
        <v>15</v>
      </c>
      <c r="G5369" s="123">
        <v>3214</v>
      </c>
      <c r="H5369" s="127"/>
      <c r="I5369" s="131" t="s">
        <v>13300</v>
      </c>
      <c r="J5369" s="127"/>
      <c r="K5369" s="127"/>
      <c r="L5369" s="127"/>
      <c r="M5369" s="127"/>
      <c r="N5369" s="133">
        <v>273.77</v>
      </c>
      <c r="O5369" s="133">
        <v>0</v>
      </c>
      <c r="P5369" s="127" t="s">
        <v>1369</v>
      </c>
    </row>
    <row r="5370" spans="1:16" ht="76.5">
      <c r="A5370" s="127">
        <v>594</v>
      </c>
      <c r="B5370" s="127"/>
      <c r="C5370" s="128" t="s">
        <v>113</v>
      </c>
      <c r="D5370" s="122">
        <v>43006</v>
      </c>
      <c r="E5370" s="123" t="s">
        <v>11495</v>
      </c>
      <c r="F5370" s="123" t="s">
        <v>15</v>
      </c>
      <c r="G5370" s="123">
        <v>3215</v>
      </c>
      <c r="H5370" s="127"/>
      <c r="I5370" s="131" t="s">
        <v>13301</v>
      </c>
      <c r="J5370" s="127"/>
      <c r="K5370" s="127"/>
      <c r="L5370" s="127"/>
      <c r="M5370" s="127"/>
      <c r="N5370" s="133">
        <v>271.44</v>
      </c>
      <c r="O5370" s="133">
        <v>0</v>
      </c>
      <c r="P5370" s="127" t="s">
        <v>1369</v>
      </c>
    </row>
    <row r="5371" spans="1:16" ht="76.5">
      <c r="A5371" s="127">
        <v>340</v>
      </c>
      <c r="B5371" s="127"/>
      <c r="C5371" s="128" t="s">
        <v>815</v>
      </c>
      <c r="D5371" s="122">
        <v>43006</v>
      </c>
      <c r="E5371" s="123" t="s">
        <v>11496</v>
      </c>
      <c r="F5371" s="123" t="s">
        <v>15</v>
      </c>
      <c r="G5371" s="123">
        <v>3227</v>
      </c>
      <c r="H5371" s="127"/>
      <c r="I5371" s="131" t="s">
        <v>13302</v>
      </c>
      <c r="J5371" s="127"/>
      <c r="K5371" s="127"/>
      <c r="L5371" s="127"/>
      <c r="M5371" s="127"/>
      <c r="N5371" s="133">
        <v>281.39</v>
      </c>
      <c r="O5371" s="133">
        <v>0</v>
      </c>
      <c r="P5371" s="127" t="s">
        <v>1369</v>
      </c>
    </row>
    <row r="5372" spans="1:16" ht="89.25">
      <c r="A5372" s="127">
        <v>340</v>
      </c>
      <c r="B5372" s="127"/>
      <c r="C5372" s="128" t="s">
        <v>815</v>
      </c>
      <c r="D5372" s="122">
        <v>43006</v>
      </c>
      <c r="E5372" s="123" t="s">
        <v>11497</v>
      </c>
      <c r="F5372" s="123" t="s">
        <v>15</v>
      </c>
      <c r="G5372" s="123">
        <v>3226</v>
      </c>
      <c r="H5372" s="127"/>
      <c r="I5372" s="131" t="s">
        <v>13303</v>
      </c>
      <c r="J5372" s="127"/>
      <c r="K5372" s="127"/>
      <c r="L5372" s="127"/>
      <c r="M5372" s="127"/>
      <c r="N5372" s="133">
        <v>291.13</v>
      </c>
      <c r="O5372" s="133">
        <v>0</v>
      </c>
      <c r="P5372" s="127" t="s">
        <v>1369</v>
      </c>
    </row>
    <row r="5373" spans="1:16" ht="76.5">
      <c r="A5373" s="127">
        <v>340</v>
      </c>
      <c r="B5373" s="127"/>
      <c r="C5373" s="128" t="s">
        <v>815</v>
      </c>
      <c r="D5373" s="122">
        <v>43006</v>
      </c>
      <c r="E5373" s="123" t="s">
        <v>11498</v>
      </c>
      <c r="F5373" s="123" t="s">
        <v>15</v>
      </c>
      <c r="G5373" s="123">
        <v>3216</v>
      </c>
      <c r="H5373" s="127"/>
      <c r="I5373" s="131" t="s">
        <v>13304</v>
      </c>
      <c r="J5373" s="127"/>
      <c r="K5373" s="127"/>
      <c r="L5373" s="127"/>
      <c r="M5373" s="127"/>
      <c r="N5373" s="133">
        <v>301.35000000000002</v>
      </c>
      <c r="O5373" s="133">
        <v>0</v>
      </c>
      <c r="P5373" s="127" t="s">
        <v>1369</v>
      </c>
    </row>
    <row r="5374" spans="1:16" ht="76.5">
      <c r="A5374" s="127">
        <v>513</v>
      </c>
      <c r="B5374" s="127"/>
      <c r="C5374" s="128" t="s">
        <v>201</v>
      </c>
      <c r="D5374" s="122">
        <v>43006</v>
      </c>
      <c r="E5374" s="123" t="s">
        <v>11499</v>
      </c>
      <c r="F5374" s="123" t="s">
        <v>15</v>
      </c>
      <c r="G5374" s="123">
        <v>3228</v>
      </c>
      <c r="H5374" s="127"/>
      <c r="I5374" s="131" t="s">
        <v>13305</v>
      </c>
      <c r="J5374" s="127"/>
      <c r="K5374" s="127"/>
      <c r="L5374" s="127"/>
      <c r="M5374" s="127"/>
      <c r="N5374" s="133">
        <v>542.54999999999995</v>
      </c>
      <c r="O5374" s="133">
        <v>0</v>
      </c>
      <c r="P5374" s="127" t="s">
        <v>1369</v>
      </c>
    </row>
    <row r="5375" spans="1:16" ht="51">
      <c r="A5375" s="127">
        <v>16</v>
      </c>
      <c r="B5375" s="127"/>
      <c r="C5375" s="128" t="s">
        <v>693</v>
      </c>
      <c r="D5375" s="122">
        <v>43006</v>
      </c>
      <c r="E5375" s="123" t="s">
        <v>11500</v>
      </c>
      <c r="F5375" s="123" t="s">
        <v>15</v>
      </c>
      <c r="G5375" s="123">
        <v>3222</v>
      </c>
      <c r="H5375" s="127"/>
      <c r="I5375" s="131" t="s">
        <v>13306</v>
      </c>
      <c r="J5375" s="127"/>
      <c r="K5375" s="127"/>
      <c r="L5375" s="127"/>
      <c r="M5375" s="127"/>
      <c r="N5375" s="133">
        <v>281.87</v>
      </c>
      <c r="O5375" s="133">
        <v>0</v>
      </c>
      <c r="P5375" s="127" t="s">
        <v>1369</v>
      </c>
    </row>
    <row r="5376" spans="1:16" ht="76.5">
      <c r="A5376" s="127">
        <v>594</v>
      </c>
      <c r="B5376" s="127"/>
      <c r="C5376" s="128" t="s">
        <v>113</v>
      </c>
      <c r="D5376" s="122">
        <v>43006</v>
      </c>
      <c r="E5376" s="123" t="s">
        <v>11501</v>
      </c>
      <c r="F5376" s="123" t="s">
        <v>15</v>
      </c>
      <c r="G5376" s="123">
        <v>3213</v>
      </c>
      <c r="H5376" s="127"/>
      <c r="I5376" s="131" t="s">
        <v>13307</v>
      </c>
      <c r="J5376" s="127"/>
      <c r="K5376" s="127"/>
      <c r="L5376" s="127"/>
      <c r="M5376" s="127"/>
      <c r="N5376" s="133">
        <v>270.75</v>
      </c>
      <c r="O5376" s="133">
        <v>0</v>
      </c>
      <c r="P5376" s="127" t="s">
        <v>1369</v>
      </c>
    </row>
    <row r="5377" spans="1:16" ht="76.5">
      <c r="A5377" s="127">
        <v>340</v>
      </c>
      <c r="B5377" s="127"/>
      <c r="C5377" s="128" t="s">
        <v>815</v>
      </c>
      <c r="D5377" s="122">
        <v>43006</v>
      </c>
      <c r="E5377" s="123" t="s">
        <v>11502</v>
      </c>
      <c r="F5377" s="123" t="s">
        <v>15</v>
      </c>
      <c r="G5377" s="123">
        <v>3229</v>
      </c>
      <c r="H5377" s="127"/>
      <c r="I5377" s="131" t="s">
        <v>13308</v>
      </c>
      <c r="J5377" s="127"/>
      <c r="K5377" s="127"/>
      <c r="L5377" s="127"/>
      <c r="M5377" s="127"/>
      <c r="N5377" s="133">
        <v>297.10000000000002</v>
      </c>
      <c r="O5377" s="133">
        <v>0</v>
      </c>
      <c r="P5377" s="127" t="s">
        <v>1369</v>
      </c>
    </row>
    <row r="5378" spans="1:16" ht="51">
      <c r="A5378" s="127">
        <v>513</v>
      </c>
      <c r="B5378" s="127"/>
      <c r="C5378" s="128" t="s">
        <v>201</v>
      </c>
      <c r="D5378" s="122">
        <v>43006</v>
      </c>
      <c r="E5378" s="123" t="s">
        <v>11503</v>
      </c>
      <c r="F5378" s="123" t="s">
        <v>15</v>
      </c>
      <c r="G5378" s="123">
        <v>555990</v>
      </c>
      <c r="H5378" s="127"/>
      <c r="I5378" s="131" t="s">
        <v>6828</v>
      </c>
      <c r="J5378" s="127"/>
      <c r="K5378" s="127"/>
      <c r="L5378" s="127"/>
      <c r="M5378" s="127"/>
      <c r="N5378" s="133">
        <v>50</v>
      </c>
      <c r="O5378" s="133">
        <v>0</v>
      </c>
      <c r="P5378" s="127" t="s">
        <v>1369</v>
      </c>
    </row>
    <row r="5379" spans="1:16" ht="63.75">
      <c r="A5379" s="127">
        <v>25</v>
      </c>
      <c r="B5379" s="127"/>
      <c r="C5379" s="128" t="s">
        <v>695</v>
      </c>
      <c r="D5379" s="122">
        <v>43006</v>
      </c>
      <c r="E5379" s="123" t="s">
        <v>11504</v>
      </c>
      <c r="F5379" s="123" t="s">
        <v>1413</v>
      </c>
      <c r="G5379" s="123">
        <v>14974847</v>
      </c>
      <c r="H5379" s="127"/>
      <c r="I5379" s="131" t="s">
        <v>13309</v>
      </c>
      <c r="J5379" s="127"/>
      <c r="K5379" s="127"/>
      <c r="L5379" s="127"/>
      <c r="M5379" s="127"/>
      <c r="N5379" s="133">
        <v>89715.03</v>
      </c>
      <c r="O5379" s="133">
        <v>0</v>
      </c>
      <c r="P5379" s="127" t="s">
        <v>1369</v>
      </c>
    </row>
    <row r="5380" spans="1:16" ht="63.75">
      <c r="A5380" s="127">
        <v>25</v>
      </c>
      <c r="B5380" s="127"/>
      <c r="C5380" s="128" t="s">
        <v>695</v>
      </c>
      <c r="D5380" s="122">
        <v>43006</v>
      </c>
      <c r="E5380" s="123" t="s">
        <v>11505</v>
      </c>
      <c r="F5380" s="123" t="s">
        <v>1413</v>
      </c>
      <c r="G5380" s="123">
        <v>14974848</v>
      </c>
      <c r="H5380" s="127"/>
      <c r="I5380" s="131" t="s">
        <v>13310</v>
      </c>
      <c r="J5380" s="127"/>
      <c r="K5380" s="127"/>
      <c r="L5380" s="127"/>
      <c r="M5380" s="127"/>
      <c r="N5380" s="133">
        <v>34570.75</v>
      </c>
      <c r="O5380" s="133">
        <v>0</v>
      </c>
      <c r="P5380" s="127" t="s">
        <v>1369</v>
      </c>
    </row>
    <row r="5381" spans="1:16" ht="63.75">
      <c r="A5381" s="127">
        <v>25</v>
      </c>
      <c r="B5381" s="127"/>
      <c r="C5381" s="128" t="s">
        <v>695</v>
      </c>
      <c r="D5381" s="122">
        <v>43006</v>
      </c>
      <c r="E5381" s="123" t="s">
        <v>11506</v>
      </c>
      <c r="F5381" s="123" t="s">
        <v>1413</v>
      </c>
      <c r="G5381" s="123">
        <v>14974849</v>
      </c>
      <c r="H5381" s="127"/>
      <c r="I5381" s="131" t="s">
        <v>13311</v>
      </c>
      <c r="J5381" s="127"/>
      <c r="K5381" s="127"/>
      <c r="L5381" s="127"/>
      <c r="M5381" s="127"/>
      <c r="N5381" s="133">
        <v>61769.58</v>
      </c>
      <c r="O5381" s="133">
        <v>0</v>
      </c>
      <c r="P5381" s="127" t="s">
        <v>1369</v>
      </c>
    </row>
    <row r="5382" spans="1:16" ht="63.75">
      <c r="A5382" s="127">
        <v>25</v>
      </c>
      <c r="B5382" s="127"/>
      <c r="C5382" s="128" t="s">
        <v>695</v>
      </c>
      <c r="D5382" s="122">
        <v>43006</v>
      </c>
      <c r="E5382" s="123" t="s">
        <v>11507</v>
      </c>
      <c r="F5382" s="123" t="s">
        <v>1413</v>
      </c>
      <c r="G5382" s="123">
        <v>14974880</v>
      </c>
      <c r="H5382" s="127"/>
      <c r="I5382" s="131" t="s">
        <v>13312</v>
      </c>
      <c r="J5382" s="127"/>
      <c r="K5382" s="127"/>
      <c r="L5382" s="127"/>
      <c r="M5382" s="127"/>
      <c r="N5382" s="133">
        <v>21039.62</v>
      </c>
      <c r="O5382" s="133">
        <v>0</v>
      </c>
      <c r="P5382" s="127" t="s">
        <v>1369</v>
      </c>
    </row>
    <row r="5383" spans="1:16" ht="63.75">
      <c r="A5383" s="127">
        <v>25</v>
      </c>
      <c r="B5383" s="127"/>
      <c r="C5383" s="128" t="s">
        <v>695</v>
      </c>
      <c r="D5383" s="122">
        <v>43006</v>
      </c>
      <c r="E5383" s="123" t="s">
        <v>11508</v>
      </c>
      <c r="F5383" s="123" t="s">
        <v>1413</v>
      </c>
      <c r="G5383" s="123">
        <v>14974881</v>
      </c>
      <c r="H5383" s="127"/>
      <c r="I5383" s="131" t="s">
        <v>13313</v>
      </c>
      <c r="J5383" s="127"/>
      <c r="K5383" s="127"/>
      <c r="L5383" s="127"/>
      <c r="M5383" s="127"/>
      <c r="N5383" s="133">
        <v>88228.35</v>
      </c>
      <c r="O5383" s="133">
        <v>0</v>
      </c>
      <c r="P5383" s="127" t="s">
        <v>1369</v>
      </c>
    </row>
    <row r="5384" spans="1:16" ht="63.75">
      <c r="A5384" s="127">
        <v>25</v>
      </c>
      <c r="B5384" s="127"/>
      <c r="C5384" s="128" t="s">
        <v>695</v>
      </c>
      <c r="D5384" s="122">
        <v>43006</v>
      </c>
      <c r="E5384" s="123" t="s">
        <v>11509</v>
      </c>
      <c r="F5384" s="123" t="s">
        <v>1413</v>
      </c>
      <c r="G5384" s="123">
        <v>14974882</v>
      </c>
      <c r="H5384" s="127"/>
      <c r="I5384" s="131" t="s">
        <v>13314</v>
      </c>
      <c r="J5384" s="127"/>
      <c r="K5384" s="127"/>
      <c r="L5384" s="127"/>
      <c r="M5384" s="127"/>
      <c r="N5384" s="133">
        <v>69951.03</v>
      </c>
      <c r="O5384" s="133">
        <v>0</v>
      </c>
      <c r="P5384" s="127" t="s">
        <v>1369</v>
      </c>
    </row>
    <row r="5385" spans="1:16" ht="63.75">
      <c r="A5385" s="127">
        <v>25</v>
      </c>
      <c r="B5385" s="127"/>
      <c r="C5385" s="128" t="s">
        <v>695</v>
      </c>
      <c r="D5385" s="122">
        <v>43006</v>
      </c>
      <c r="E5385" s="123" t="s">
        <v>11510</v>
      </c>
      <c r="F5385" s="123" t="s">
        <v>1413</v>
      </c>
      <c r="G5385" s="123">
        <v>14974883</v>
      </c>
      <c r="H5385" s="127"/>
      <c r="I5385" s="131" t="s">
        <v>13315</v>
      </c>
      <c r="J5385" s="127"/>
      <c r="K5385" s="127"/>
      <c r="L5385" s="127"/>
      <c r="M5385" s="127"/>
      <c r="N5385" s="133">
        <v>88430.27</v>
      </c>
      <c r="O5385" s="133">
        <v>0</v>
      </c>
      <c r="P5385" s="127" t="s">
        <v>1369</v>
      </c>
    </row>
    <row r="5386" spans="1:16" ht="63.75">
      <c r="A5386" s="127">
        <v>25</v>
      </c>
      <c r="B5386" s="127"/>
      <c r="C5386" s="128" t="s">
        <v>695</v>
      </c>
      <c r="D5386" s="122">
        <v>43006</v>
      </c>
      <c r="E5386" s="123" t="s">
        <v>11511</v>
      </c>
      <c r="F5386" s="123" t="s">
        <v>1413</v>
      </c>
      <c r="G5386" s="123">
        <v>14987619</v>
      </c>
      <c r="H5386" s="127"/>
      <c r="I5386" s="131" t="s">
        <v>13316</v>
      </c>
      <c r="J5386" s="127"/>
      <c r="K5386" s="127"/>
      <c r="L5386" s="127"/>
      <c r="M5386" s="127"/>
      <c r="N5386" s="133">
        <v>2110401.2999999998</v>
      </c>
      <c r="O5386" s="133">
        <v>0</v>
      </c>
      <c r="P5386" s="127" t="s">
        <v>1369</v>
      </c>
    </row>
    <row r="5387" spans="1:16" ht="63.75">
      <c r="A5387" s="127">
        <v>25</v>
      </c>
      <c r="B5387" s="127"/>
      <c r="C5387" s="128" t="s">
        <v>695</v>
      </c>
      <c r="D5387" s="122">
        <v>43006</v>
      </c>
      <c r="E5387" s="123" t="s">
        <v>11512</v>
      </c>
      <c r="F5387" s="123" t="s">
        <v>1413</v>
      </c>
      <c r="G5387" s="123">
        <v>14974899</v>
      </c>
      <c r="H5387" s="127"/>
      <c r="I5387" s="131" t="s">
        <v>13317</v>
      </c>
      <c r="J5387" s="127"/>
      <c r="K5387" s="127"/>
      <c r="L5387" s="127"/>
      <c r="M5387" s="127"/>
      <c r="N5387" s="133">
        <v>172756.94</v>
      </c>
      <c r="O5387" s="133">
        <v>0</v>
      </c>
      <c r="P5387" s="127" t="s">
        <v>1369</v>
      </c>
    </row>
    <row r="5388" spans="1:16" ht="63.75">
      <c r="A5388" s="127">
        <v>25</v>
      </c>
      <c r="B5388" s="127"/>
      <c r="C5388" s="128" t="s">
        <v>695</v>
      </c>
      <c r="D5388" s="122">
        <v>43006</v>
      </c>
      <c r="E5388" s="123" t="s">
        <v>11513</v>
      </c>
      <c r="F5388" s="123" t="s">
        <v>1413</v>
      </c>
      <c r="G5388" s="123">
        <v>14974896</v>
      </c>
      <c r="H5388" s="127"/>
      <c r="I5388" s="131" t="s">
        <v>13318</v>
      </c>
      <c r="J5388" s="127"/>
      <c r="K5388" s="127"/>
      <c r="L5388" s="127"/>
      <c r="M5388" s="127"/>
      <c r="N5388" s="133">
        <v>116753.38</v>
      </c>
      <c r="O5388" s="133">
        <v>0</v>
      </c>
      <c r="P5388" s="127" t="s">
        <v>1369</v>
      </c>
    </row>
    <row r="5389" spans="1:16" ht="63.75">
      <c r="A5389" s="127">
        <v>25</v>
      </c>
      <c r="B5389" s="127"/>
      <c r="C5389" s="128" t="s">
        <v>695</v>
      </c>
      <c r="D5389" s="122">
        <v>43006</v>
      </c>
      <c r="E5389" s="123" t="s">
        <v>11514</v>
      </c>
      <c r="F5389" s="123" t="s">
        <v>1413</v>
      </c>
      <c r="G5389" s="123">
        <v>14974893</v>
      </c>
      <c r="H5389" s="127"/>
      <c r="I5389" s="131" t="s">
        <v>13319</v>
      </c>
      <c r="J5389" s="127"/>
      <c r="K5389" s="127"/>
      <c r="L5389" s="127"/>
      <c r="M5389" s="127"/>
      <c r="N5389" s="133">
        <v>283981.76</v>
      </c>
      <c r="O5389" s="133">
        <v>0</v>
      </c>
      <c r="P5389" s="127" t="s">
        <v>1369</v>
      </c>
    </row>
    <row r="5390" spans="1:16" ht="63.75">
      <c r="A5390" s="127">
        <v>25</v>
      </c>
      <c r="B5390" s="127"/>
      <c r="C5390" s="128" t="s">
        <v>695</v>
      </c>
      <c r="D5390" s="122">
        <v>43006</v>
      </c>
      <c r="E5390" s="123" t="s">
        <v>11515</v>
      </c>
      <c r="F5390" s="123" t="s">
        <v>1413</v>
      </c>
      <c r="G5390" s="123">
        <v>14974894</v>
      </c>
      <c r="H5390" s="127"/>
      <c r="I5390" s="131" t="s">
        <v>13320</v>
      </c>
      <c r="J5390" s="127"/>
      <c r="K5390" s="127"/>
      <c r="L5390" s="127"/>
      <c r="M5390" s="127"/>
      <c r="N5390" s="133">
        <v>231267.49</v>
      </c>
      <c r="O5390" s="133">
        <v>0</v>
      </c>
      <c r="P5390" s="127" t="s">
        <v>1369</v>
      </c>
    </row>
    <row r="5391" spans="1:16" ht="63.75">
      <c r="A5391" s="127">
        <v>25</v>
      </c>
      <c r="B5391" s="127"/>
      <c r="C5391" s="128" t="s">
        <v>695</v>
      </c>
      <c r="D5391" s="122">
        <v>43006</v>
      </c>
      <c r="E5391" s="123" t="s">
        <v>11516</v>
      </c>
      <c r="F5391" s="123" t="s">
        <v>1413</v>
      </c>
      <c r="G5391" s="123">
        <v>14974895</v>
      </c>
      <c r="H5391" s="127"/>
      <c r="I5391" s="131" t="s">
        <v>13321</v>
      </c>
      <c r="J5391" s="127"/>
      <c r="K5391" s="127"/>
      <c r="L5391" s="127"/>
      <c r="M5391" s="127"/>
      <c r="N5391" s="133">
        <v>84750.66</v>
      </c>
      <c r="O5391" s="133">
        <v>0</v>
      </c>
      <c r="P5391" s="127" t="s">
        <v>1369</v>
      </c>
    </row>
    <row r="5392" spans="1:16" ht="63.75">
      <c r="A5392" s="127">
        <v>25</v>
      </c>
      <c r="B5392" s="127"/>
      <c r="C5392" s="128" t="s">
        <v>695</v>
      </c>
      <c r="D5392" s="122">
        <v>43006</v>
      </c>
      <c r="E5392" s="123" t="s">
        <v>11517</v>
      </c>
      <c r="F5392" s="123" t="s">
        <v>1413</v>
      </c>
      <c r="G5392" s="123">
        <v>14974887</v>
      </c>
      <c r="H5392" s="127"/>
      <c r="I5392" s="131" t="s">
        <v>13322</v>
      </c>
      <c r="J5392" s="127"/>
      <c r="K5392" s="127"/>
      <c r="L5392" s="127"/>
      <c r="M5392" s="127"/>
      <c r="N5392" s="133">
        <v>80165.16</v>
      </c>
      <c r="O5392" s="133">
        <v>0</v>
      </c>
      <c r="P5392" s="127" t="s">
        <v>1369</v>
      </c>
    </row>
    <row r="5393" spans="1:16" ht="63.75">
      <c r="A5393" s="127">
        <v>25</v>
      </c>
      <c r="B5393" s="127"/>
      <c r="C5393" s="128" t="s">
        <v>695</v>
      </c>
      <c r="D5393" s="122">
        <v>43006</v>
      </c>
      <c r="E5393" s="123" t="s">
        <v>11518</v>
      </c>
      <c r="F5393" s="123" t="s">
        <v>1413</v>
      </c>
      <c r="G5393" s="123">
        <v>14974889</v>
      </c>
      <c r="H5393" s="127"/>
      <c r="I5393" s="131" t="s">
        <v>13323</v>
      </c>
      <c r="J5393" s="127"/>
      <c r="K5393" s="127"/>
      <c r="L5393" s="127"/>
      <c r="M5393" s="127"/>
      <c r="N5393" s="133">
        <v>57255.1</v>
      </c>
      <c r="O5393" s="133">
        <v>0</v>
      </c>
      <c r="P5393" s="127" t="s">
        <v>1369</v>
      </c>
    </row>
    <row r="5394" spans="1:16" ht="63.75">
      <c r="A5394" s="127">
        <v>25</v>
      </c>
      <c r="B5394" s="127"/>
      <c r="C5394" s="128" t="s">
        <v>695</v>
      </c>
      <c r="D5394" s="122">
        <v>43006</v>
      </c>
      <c r="E5394" s="123" t="s">
        <v>11519</v>
      </c>
      <c r="F5394" s="123" t="s">
        <v>1413</v>
      </c>
      <c r="G5394" s="123">
        <v>14974890</v>
      </c>
      <c r="H5394" s="127"/>
      <c r="I5394" s="131" t="s">
        <v>13324</v>
      </c>
      <c r="J5394" s="127"/>
      <c r="K5394" s="127"/>
      <c r="L5394" s="127"/>
      <c r="M5394" s="127"/>
      <c r="N5394" s="133">
        <v>93241.41</v>
      </c>
      <c r="O5394" s="133">
        <v>0</v>
      </c>
      <c r="P5394" s="127" t="s">
        <v>1369</v>
      </c>
    </row>
    <row r="5395" spans="1:16" ht="63.75">
      <c r="A5395" s="127">
        <v>25</v>
      </c>
      <c r="B5395" s="127"/>
      <c r="C5395" s="128" t="s">
        <v>695</v>
      </c>
      <c r="D5395" s="122">
        <v>43006</v>
      </c>
      <c r="E5395" s="123" t="s">
        <v>11520</v>
      </c>
      <c r="F5395" s="123" t="s">
        <v>1413</v>
      </c>
      <c r="G5395" s="123">
        <v>14974891</v>
      </c>
      <c r="H5395" s="127"/>
      <c r="I5395" s="131" t="s">
        <v>13325</v>
      </c>
      <c r="J5395" s="127"/>
      <c r="K5395" s="127"/>
      <c r="L5395" s="127"/>
      <c r="M5395" s="127"/>
      <c r="N5395" s="133">
        <v>80165.16</v>
      </c>
      <c r="O5395" s="133">
        <v>0</v>
      </c>
      <c r="P5395" s="127" t="s">
        <v>1369</v>
      </c>
    </row>
    <row r="5396" spans="1:16" ht="51">
      <c r="A5396" s="127">
        <v>10</v>
      </c>
      <c r="B5396" s="127"/>
      <c r="C5396" s="128" t="s">
        <v>691</v>
      </c>
      <c r="D5396" s="122">
        <v>43007</v>
      </c>
      <c r="E5396" s="123" t="s">
        <v>11521</v>
      </c>
      <c r="F5396" s="123" t="s">
        <v>6</v>
      </c>
      <c r="G5396" s="123">
        <v>556797</v>
      </c>
      <c r="H5396" s="127"/>
      <c r="I5396" s="131" t="s">
        <v>13326</v>
      </c>
      <c r="J5396" s="127"/>
      <c r="K5396" s="127"/>
      <c r="L5396" s="127"/>
      <c r="M5396" s="127"/>
      <c r="N5396" s="133">
        <v>0</v>
      </c>
      <c r="O5396" s="133">
        <v>15915.2</v>
      </c>
      <c r="P5396" s="127" t="s">
        <v>1369</v>
      </c>
    </row>
    <row r="5397" spans="1:16" ht="63.75">
      <c r="A5397" s="127">
        <v>291</v>
      </c>
      <c r="B5397" s="127"/>
      <c r="C5397" s="128" t="s">
        <v>795</v>
      </c>
      <c r="D5397" s="122">
        <v>43007</v>
      </c>
      <c r="E5397" s="123" t="s">
        <v>11522</v>
      </c>
      <c r="F5397" s="123" t="s">
        <v>6</v>
      </c>
      <c r="G5397" s="123">
        <v>890297</v>
      </c>
      <c r="H5397" s="127"/>
      <c r="I5397" s="131" t="s">
        <v>13327</v>
      </c>
      <c r="J5397" s="127"/>
      <c r="K5397" s="127"/>
      <c r="L5397" s="127"/>
      <c r="M5397" s="127"/>
      <c r="N5397" s="133">
        <v>0</v>
      </c>
      <c r="O5397" s="133">
        <v>36923.22</v>
      </c>
      <c r="P5397" s="127" t="s">
        <v>1369</v>
      </c>
    </row>
    <row r="5398" spans="1:16" ht="76.5">
      <c r="A5398" s="127" t="s">
        <v>621</v>
      </c>
      <c r="B5398" s="127"/>
      <c r="C5398" s="128" t="s">
        <v>715</v>
      </c>
      <c r="D5398" s="122">
        <v>43007</v>
      </c>
      <c r="E5398" s="123" t="s">
        <v>11523</v>
      </c>
      <c r="F5398" s="123" t="s">
        <v>6</v>
      </c>
      <c r="G5398" s="123">
        <v>890680</v>
      </c>
      <c r="H5398" s="127"/>
      <c r="I5398" s="131" t="s">
        <v>13328</v>
      </c>
      <c r="J5398" s="127"/>
      <c r="K5398" s="127"/>
      <c r="L5398" s="127"/>
      <c r="M5398" s="127"/>
      <c r="N5398" s="133">
        <v>0</v>
      </c>
      <c r="O5398" s="133">
        <v>75000</v>
      </c>
      <c r="P5398" s="127" t="s">
        <v>1369</v>
      </c>
    </row>
    <row r="5399" spans="1:16" ht="51">
      <c r="A5399" s="127">
        <v>342</v>
      </c>
      <c r="B5399" s="127"/>
      <c r="C5399" s="128" t="s">
        <v>817</v>
      </c>
      <c r="D5399" s="122">
        <v>43007</v>
      </c>
      <c r="E5399" s="123" t="s">
        <v>11524</v>
      </c>
      <c r="F5399" s="123" t="s">
        <v>6</v>
      </c>
      <c r="G5399" s="123">
        <v>890744</v>
      </c>
      <c r="H5399" s="127"/>
      <c r="I5399" s="131" t="s">
        <v>12899</v>
      </c>
      <c r="J5399" s="127"/>
      <c r="K5399" s="127"/>
      <c r="L5399" s="127"/>
      <c r="M5399" s="127"/>
      <c r="N5399" s="133">
        <v>0</v>
      </c>
      <c r="O5399" s="133">
        <v>610300.68999999994</v>
      </c>
      <c r="P5399" s="127" t="s">
        <v>1369</v>
      </c>
    </row>
    <row r="5400" spans="1:16" ht="38.25">
      <c r="A5400" s="127">
        <v>340</v>
      </c>
      <c r="B5400" s="127"/>
      <c r="C5400" s="128" t="s">
        <v>815</v>
      </c>
      <c r="D5400" s="122">
        <v>43007</v>
      </c>
      <c r="E5400" s="123" t="s">
        <v>11525</v>
      </c>
      <c r="F5400" s="123" t="s">
        <v>6</v>
      </c>
      <c r="G5400" s="123">
        <v>890770</v>
      </c>
      <c r="H5400" s="127"/>
      <c r="I5400" s="131" t="s">
        <v>13329</v>
      </c>
      <c r="J5400" s="127"/>
      <c r="K5400" s="127"/>
      <c r="L5400" s="127"/>
      <c r="M5400" s="127"/>
      <c r="N5400" s="133">
        <v>0</v>
      </c>
      <c r="O5400" s="133">
        <v>5826.05</v>
      </c>
      <c r="P5400" s="127" t="s">
        <v>1369</v>
      </c>
    </row>
    <row r="5401" spans="1:16" ht="76.5">
      <c r="A5401" s="127">
        <v>78</v>
      </c>
      <c r="B5401" s="127"/>
      <c r="C5401" s="128" t="s">
        <v>10718</v>
      </c>
      <c r="D5401" s="122">
        <v>43007</v>
      </c>
      <c r="E5401" s="123" t="s">
        <v>11526</v>
      </c>
      <c r="F5401" s="123" t="s">
        <v>11</v>
      </c>
      <c r="G5401" s="123">
        <v>899709</v>
      </c>
      <c r="H5401" s="127"/>
      <c r="I5401" s="131" t="s">
        <v>13330</v>
      </c>
      <c r="J5401" s="127"/>
      <c r="K5401" s="127"/>
      <c r="L5401" s="127"/>
      <c r="M5401" s="127"/>
      <c r="N5401" s="133">
        <v>14200.46</v>
      </c>
      <c r="O5401" s="133">
        <v>0</v>
      </c>
      <c r="P5401" s="127" t="s">
        <v>1369</v>
      </c>
    </row>
    <row r="5402" spans="1:16" ht="63.75">
      <c r="A5402" s="127">
        <v>132</v>
      </c>
      <c r="B5402" s="127"/>
      <c r="C5402" s="128" t="s">
        <v>729</v>
      </c>
      <c r="D5402" s="122">
        <v>43007</v>
      </c>
      <c r="E5402" s="123" t="s">
        <v>11527</v>
      </c>
      <c r="F5402" s="123" t="s">
        <v>11</v>
      </c>
      <c r="G5402" s="123">
        <v>899727</v>
      </c>
      <c r="H5402" s="127"/>
      <c r="I5402" s="131" t="s">
        <v>13331</v>
      </c>
      <c r="J5402" s="127"/>
      <c r="K5402" s="127"/>
      <c r="L5402" s="127"/>
      <c r="M5402" s="127"/>
      <c r="N5402" s="133">
        <v>490</v>
      </c>
      <c r="O5402" s="133">
        <v>0</v>
      </c>
      <c r="P5402" s="127" t="s">
        <v>1369</v>
      </c>
    </row>
    <row r="5403" spans="1:16" ht="38.25">
      <c r="A5403" s="127">
        <v>117</v>
      </c>
      <c r="B5403" s="127"/>
      <c r="C5403" s="128" t="s">
        <v>723</v>
      </c>
      <c r="D5403" s="122">
        <v>43007</v>
      </c>
      <c r="E5403" s="123" t="s">
        <v>11528</v>
      </c>
      <c r="F5403" s="123" t="s">
        <v>11</v>
      </c>
      <c r="G5403" s="123">
        <v>899763</v>
      </c>
      <c r="H5403" s="127"/>
      <c r="I5403" s="131" t="s">
        <v>13332</v>
      </c>
      <c r="J5403" s="127"/>
      <c r="K5403" s="127"/>
      <c r="L5403" s="127"/>
      <c r="M5403" s="127"/>
      <c r="N5403" s="133">
        <v>50</v>
      </c>
      <c r="O5403" s="133">
        <v>0</v>
      </c>
      <c r="P5403" s="127" t="s">
        <v>1369</v>
      </c>
    </row>
    <row r="5404" spans="1:16" ht="63.75">
      <c r="A5404" s="127">
        <v>16</v>
      </c>
      <c r="B5404" s="127"/>
      <c r="C5404" s="128" t="s">
        <v>693</v>
      </c>
      <c r="D5404" s="122">
        <v>43007</v>
      </c>
      <c r="E5404" s="123" t="s">
        <v>11529</v>
      </c>
      <c r="F5404" s="123" t="s">
        <v>1263</v>
      </c>
      <c r="G5404" s="123">
        <v>3224</v>
      </c>
      <c r="H5404" s="127"/>
      <c r="I5404" s="131" t="s">
        <v>13333</v>
      </c>
      <c r="J5404" s="127"/>
      <c r="K5404" s="127"/>
      <c r="L5404" s="127"/>
      <c r="M5404" s="127"/>
      <c r="N5404" s="133">
        <v>260.52999999999997</v>
      </c>
      <c r="O5404" s="133">
        <v>0</v>
      </c>
      <c r="P5404" s="127" t="s">
        <v>1369</v>
      </c>
    </row>
    <row r="5405" spans="1:16" ht="51">
      <c r="A5405" s="127">
        <v>16</v>
      </c>
      <c r="B5405" s="127"/>
      <c r="C5405" s="128" t="s">
        <v>693</v>
      </c>
      <c r="D5405" s="122">
        <v>43007</v>
      </c>
      <c r="E5405" s="123" t="s">
        <v>11530</v>
      </c>
      <c r="F5405" s="123" t="s">
        <v>15</v>
      </c>
      <c r="G5405" s="123">
        <v>3224</v>
      </c>
      <c r="H5405" s="127"/>
      <c r="I5405" s="131" t="s">
        <v>13334</v>
      </c>
      <c r="J5405" s="127"/>
      <c r="K5405" s="127"/>
      <c r="L5405" s="127"/>
      <c r="M5405" s="127"/>
      <c r="N5405" s="133">
        <v>289.07</v>
      </c>
      <c r="O5405" s="133">
        <v>0</v>
      </c>
      <c r="P5405" s="127" t="s">
        <v>1369</v>
      </c>
    </row>
    <row r="5406" spans="1:16" ht="51">
      <c r="A5406" s="127">
        <v>513</v>
      </c>
      <c r="B5406" s="127"/>
      <c r="C5406" s="128" t="s">
        <v>201</v>
      </c>
      <c r="D5406" s="122">
        <v>43007</v>
      </c>
      <c r="E5406" s="123" t="s">
        <v>11531</v>
      </c>
      <c r="F5406" s="123" t="s">
        <v>15</v>
      </c>
      <c r="G5406" s="123">
        <v>556792</v>
      </c>
      <c r="H5406" s="127"/>
      <c r="I5406" s="131" t="s">
        <v>13335</v>
      </c>
      <c r="J5406" s="127"/>
      <c r="K5406" s="127"/>
      <c r="L5406" s="127"/>
      <c r="M5406" s="127"/>
      <c r="N5406" s="133">
        <v>50</v>
      </c>
      <c r="O5406" s="133">
        <v>0</v>
      </c>
      <c r="P5406" s="127" t="s">
        <v>1369</v>
      </c>
    </row>
    <row r="5407" spans="1:16" ht="51">
      <c r="A5407" s="127">
        <v>513</v>
      </c>
      <c r="B5407" s="127"/>
      <c r="C5407" s="128" t="s">
        <v>201</v>
      </c>
      <c r="D5407" s="122">
        <v>43007</v>
      </c>
      <c r="E5407" s="123" t="s">
        <v>11532</v>
      </c>
      <c r="F5407" s="123" t="s">
        <v>15</v>
      </c>
      <c r="G5407" s="123">
        <v>556794</v>
      </c>
      <c r="H5407" s="127"/>
      <c r="I5407" s="131" t="s">
        <v>13336</v>
      </c>
      <c r="J5407" s="127"/>
      <c r="K5407" s="127"/>
      <c r="L5407" s="127"/>
      <c r="M5407" s="127"/>
      <c r="N5407" s="133">
        <v>50</v>
      </c>
      <c r="O5407" s="133">
        <v>0</v>
      </c>
      <c r="P5407" s="127" t="s">
        <v>1369</v>
      </c>
    </row>
    <row r="5408" spans="1:16" ht="51">
      <c r="A5408" s="127">
        <v>513</v>
      </c>
      <c r="B5408" s="127"/>
      <c r="C5408" s="128" t="s">
        <v>201</v>
      </c>
      <c r="D5408" s="122">
        <v>43007</v>
      </c>
      <c r="E5408" s="123" t="s">
        <v>11533</v>
      </c>
      <c r="F5408" s="123" t="s">
        <v>15</v>
      </c>
      <c r="G5408" s="123">
        <v>556796</v>
      </c>
      <c r="H5408" s="127"/>
      <c r="I5408" s="131" t="s">
        <v>13337</v>
      </c>
      <c r="J5408" s="127"/>
      <c r="K5408" s="127"/>
      <c r="L5408" s="127"/>
      <c r="M5408" s="127"/>
      <c r="N5408" s="133">
        <v>50</v>
      </c>
      <c r="O5408" s="133">
        <v>0</v>
      </c>
      <c r="P5408" s="127" t="s">
        <v>1369</v>
      </c>
    </row>
    <row r="5409" spans="1:16" ht="51">
      <c r="A5409" s="127">
        <v>10</v>
      </c>
      <c r="B5409" s="127"/>
      <c r="C5409" s="128" t="s">
        <v>691</v>
      </c>
      <c r="D5409" s="122">
        <v>43007</v>
      </c>
      <c r="E5409" s="123" t="s">
        <v>11534</v>
      </c>
      <c r="F5409" s="123" t="s">
        <v>15</v>
      </c>
      <c r="G5409" s="123">
        <v>556798</v>
      </c>
      <c r="H5409" s="127"/>
      <c r="I5409" s="131" t="s">
        <v>13338</v>
      </c>
      <c r="J5409" s="127"/>
      <c r="K5409" s="127"/>
      <c r="L5409" s="127"/>
      <c r="M5409" s="127"/>
      <c r="N5409" s="133">
        <v>50</v>
      </c>
      <c r="O5409" s="133">
        <v>0</v>
      </c>
      <c r="P5409" s="127" t="s">
        <v>1369</v>
      </c>
    </row>
    <row r="5410" spans="1:16" ht="51">
      <c r="A5410" s="127">
        <v>10</v>
      </c>
      <c r="B5410" s="127"/>
      <c r="C5410" s="128" t="s">
        <v>691</v>
      </c>
      <c r="D5410" s="122">
        <v>43007</v>
      </c>
      <c r="E5410" s="123" t="s">
        <v>11535</v>
      </c>
      <c r="F5410" s="123" t="s">
        <v>15</v>
      </c>
      <c r="G5410" s="123">
        <v>556800</v>
      </c>
      <c r="H5410" s="127"/>
      <c r="I5410" s="131" t="s">
        <v>13339</v>
      </c>
      <c r="J5410" s="127"/>
      <c r="K5410" s="127"/>
      <c r="L5410" s="127"/>
      <c r="M5410" s="127"/>
      <c r="N5410" s="133">
        <v>50</v>
      </c>
      <c r="O5410" s="133">
        <v>0</v>
      </c>
      <c r="P5410" s="127" t="s">
        <v>1369</v>
      </c>
    </row>
    <row r="5411" spans="1:16" ht="51">
      <c r="A5411" s="127" t="s">
        <v>621</v>
      </c>
      <c r="B5411" s="127"/>
      <c r="C5411" s="128" t="s">
        <v>715</v>
      </c>
      <c r="D5411" s="122">
        <v>43007</v>
      </c>
      <c r="E5411" s="123" t="s">
        <v>11536</v>
      </c>
      <c r="F5411" s="123" t="s">
        <v>11</v>
      </c>
      <c r="G5411" s="123">
        <v>9854</v>
      </c>
      <c r="H5411" s="127"/>
      <c r="I5411" s="131" t="s">
        <v>13340</v>
      </c>
      <c r="J5411" s="127"/>
      <c r="K5411" s="127"/>
      <c r="L5411" s="127"/>
      <c r="M5411" s="127"/>
      <c r="N5411" s="133">
        <v>3479.52</v>
      </c>
      <c r="O5411" s="133">
        <v>0</v>
      </c>
      <c r="P5411" s="127" t="s">
        <v>1369</v>
      </c>
    </row>
    <row r="5412" spans="1:16" ht="76.5">
      <c r="A5412" s="127">
        <v>340</v>
      </c>
      <c r="B5412" s="127"/>
      <c r="C5412" s="128" t="s">
        <v>815</v>
      </c>
      <c r="D5412" s="122">
        <v>43007</v>
      </c>
      <c r="E5412" s="123" t="s">
        <v>11537</v>
      </c>
      <c r="F5412" s="123" t="s">
        <v>15</v>
      </c>
      <c r="G5412" s="123">
        <v>3239</v>
      </c>
      <c r="H5412" s="127"/>
      <c r="I5412" s="131" t="s">
        <v>13341</v>
      </c>
      <c r="J5412" s="127"/>
      <c r="K5412" s="127"/>
      <c r="L5412" s="127"/>
      <c r="M5412" s="127"/>
      <c r="N5412" s="133">
        <v>272.68</v>
      </c>
      <c r="O5412" s="133">
        <v>0</v>
      </c>
      <c r="P5412" s="127" t="s">
        <v>1369</v>
      </c>
    </row>
    <row r="5413" spans="1:16" ht="89.25">
      <c r="A5413" s="127">
        <v>594</v>
      </c>
      <c r="B5413" s="127"/>
      <c r="C5413" s="128" t="s">
        <v>113</v>
      </c>
      <c r="D5413" s="122">
        <v>43007</v>
      </c>
      <c r="E5413" s="123" t="s">
        <v>11538</v>
      </c>
      <c r="F5413" s="123" t="s">
        <v>15</v>
      </c>
      <c r="G5413" s="123">
        <v>3232</v>
      </c>
      <c r="H5413" s="127"/>
      <c r="I5413" s="131" t="s">
        <v>13342</v>
      </c>
      <c r="J5413" s="127"/>
      <c r="K5413" s="127"/>
      <c r="L5413" s="127"/>
      <c r="M5413" s="127"/>
      <c r="N5413" s="133">
        <v>307.73</v>
      </c>
      <c r="O5413" s="133">
        <v>0</v>
      </c>
      <c r="P5413" s="127" t="s">
        <v>1369</v>
      </c>
    </row>
    <row r="5414" spans="1:16" ht="76.5">
      <c r="A5414" s="127">
        <v>340</v>
      </c>
      <c r="B5414" s="127"/>
      <c r="C5414" s="128" t="s">
        <v>815</v>
      </c>
      <c r="D5414" s="122">
        <v>43007</v>
      </c>
      <c r="E5414" s="123" t="s">
        <v>11539</v>
      </c>
      <c r="F5414" s="123" t="s">
        <v>15</v>
      </c>
      <c r="G5414" s="123">
        <v>3244</v>
      </c>
      <c r="H5414" s="127"/>
      <c r="I5414" s="131" t="s">
        <v>13343</v>
      </c>
      <c r="J5414" s="127"/>
      <c r="K5414" s="127"/>
      <c r="L5414" s="127"/>
      <c r="M5414" s="127"/>
      <c r="N5414" s="133">
        <v>273.08999999999997</v>
      </c>
      <c r="O5414" s="133">
        <v>0</v>
      </c>
      <c r="P5414" s="127" t="s">
        <v>1369</v>
      </c>
    </row>
    <row r="5415" spans="1:16" ht="76.5">
      <c r="A5415" s="127">
        <v>25</v>
      </c>
      <c r="B5415" s="127"/>
      <c r="C5415" s="128" t="s">
        <v>695</v>
      </c>
      <c r="D5415" s="122">
        <v>43007</v>
      </c>
      <c r="E5415" s="123" t="s">
        <v>11540</v>
      </c>
      <c r="F5415" s="123" t="s">
        <v>15</v>
      </c>
      <c r="G5415" s="123">
        <v>3230</v>
      </c>
      <c r="H5415" s="127"/>
      <c r="I5415" s="131" t="s">
        <v>13344</v>
      </c>
      <c r="J5415" s="127"/>
      <c r="K5415" s="127"/>
      <c r="L5415" s="127"/>
      <c r="M5415" s="127"/>
      <c r="N5415" s="133">
        <v>416.74</v>
      </c>
      <c r="O5415" s="133">
        <v>0</v>
      </c>
      <c r="P5415" s="127" t="s">
        <v>1369</v>
      </c>
    </row>
    <row r="5416" spans="1:16" ht="63.75">
      <c r="A5416" s="127">
        <v>376</v>
      </c>
      <c r="B5416" s="127"/>
      <c r="C5416" s="128" t="s">
        <v>1278</v>
      </c>
      <c r="D5416" s="122">
        <v>43007</v>
      </c>
      <c r="E5416" s="123" t="s">
        <v>11541</v>
      </c>
      <c r="F5416" s="123" t="s">
        <v>15</v>
      </c>
      <c r="G5416" s="123">
        <v>3238</v>
      </c>
      <c r="H5416" s="127"/>
      <c r="I5416" s="131" t="s">
        <v>13345</v>
      </c>
      <c r="J5416" s="127"/>
      <c r="K5416" s="127"/>
      <c r="L5416" s="127"/>
      <c r="M5416" s="127"/>
      <c r="N5416" s="133">
        <v>4029.76</v>
      </c>
      <c r="O5416" s="133">
        <v>0</v>
      </c>
      <c r="P5416" s="127" t="s">
        <v>1369</v>
      </c>
    </row>
    <row r="5417" spans="1:16" ht="76.5">
      <c r="A5417" s="127">
        <v>25</v>
      </c>
      <c r="B5417" s="127"/>
      <c r="C5417" s="128" t="s">
        <v>695</v>
      </c>
      <c r="D5417" s="122">
        <v>43007</v>
      </c>
      <c r="E5417" s="123" t="s">
        <v>11542</v>
      </c>
      <c r="F5417" s="123" t="s">
        <v>15</v>
      </c>
      <c r="G5417" s="123">
        <v>3233</v>
      </c>
      <c r="H5417" s="127"/>
      <c r="I5417" s="131" t="s">
        <v>13346</v>
      </c>
      <c r="J5417" s="127"/>
      <c r="K5417" s="127"/>
      <c r="L5417" s="127"/>
      <c r="M5417" s="127"/>
      <c r="N5417" s="133">
        <v>549</v>
      </c>
      <c r="O5417" s="133">
        <v>0</v>
      </c>
      <c r="P5417" s="127" t="s">
        <v>1369</v>
      </c>
    </row>
    <row r="5418" spans="1:16" ht="76.5">
      <c r="A5418" s="127">
        <v>25</v>
      </c>
      <c r="B5418" s="127"/>
      <c r="C5418" s="128" t="s">
        <v>695</v>
      </c>
      <c r="D5418" s="122">
        <v>43007</v>
      </c>
      <c r="E5418" s="123" t="s">
        <v>11543</v>
      </c>
      <c r="F5418" s="123" t="s">
        <v>15</v>
      </c>
      <c r="G5418" s="123">
        <v>3236</v>
      </c>
      <c r="H5418" s="127"/>
      <c r="I5418" s="131" t="s">
        <v>13347</v>
      </c>
      <c r="J5418" s="127"/>
      <c r="K5418" s="127"/>
      <c r="L5418" s="127"/>
      <c r="M5418" s="127"/>
      <c r="N5418" s="133">
        <v>574.04</v>
      </c>
      <c r="O5418" s="133">
        <v>0</v>
      </c>
      <c r="P5418" s="127" t="s">
        <v>1369</v>
      </c>
    </row>
    <row r="5419" spans="1:16" ht="51">
      <c r="A5419" s="127">
        <v>513</v>
      </c>
      <c r="B5419" s="127"/>
      <c r="C5419" s="128" t="s">
        <v>201</v>
      </c>
      <c r="D5419" s="122">
        <v>43007</v>
      </c>
      <c r="E5419" s="123" t="s">
        <v>11544</v>
      </c>
      <c r="F5419" s="123" t="s">
        <v>15</v>
      </c>
      <c r="G5419" s="123">
        <v>557346</v>
      </c>
      <c r="H5419" s="127"/>
      <c r="I5419" s="131" t="s">
        <v>13348</v>
      </c>
      <c r="J5419" s="127"/>
      <c r="K5419" s="127"/>
      <c r="L5419" s="127"/>
      <c r="M5419" s="127"/>
      <c r="N5419" s="133">
        <v>50</v>
      </c>
      <c r="O5419" s="133">
        <v>0</v>
      </c>
      <c r="P5419" s="127" t="s">
        <v>1369</v>
      </c>
    </row>
    <row r="5420" spans="1:16" ht="51">
      <c r="A5420" s="127">
        <v>513</v>
      </c>
      <c r="B5420" s="127"/>
      <c r="C5420" s="128" t="s">
        <v>201</v>
      </c>
      <c r="D5420" s="122">
        <v>43007</v>
      </c>
      <c r="E5420" s="123" t="s">
        <v>11545</v>
      </c>
      <c r="F5420" s="123" t="s">
        <v>15</v>
      </c>
      <c r="G5420" s="123">
        <v>557348</v>
      </c>
      <c r="H5420" s="127"/>
      <c r="I5420" s="131" t="s">
        <v>13349</v>
      </c>
      <c r="J5420" s="127"/>
      <c r="K5420" s="127"/>
      <c r="L5420" s="127"/>
      <c r="M5420" s="127"/>
      <c r="N5420" s="133">
        <v>50</v>
      </c>
      <c r="O5420" s="133">
        <v>0</v>
      </c>
      <c r="P5420" s="127" t="s">
        <v>1369</v>
      </c>
    </row>
    <row r="5421" spans="1:16" ht="63.75">
      <c r="A5421" s="127">
        <v>25</v>
      </c>
      <c r="B5421" s="127"/>
      <c r="C5421" s="128" t="s">
        <v>695</v>
      </c>
      <c r="D5421" s="122">
        <v>43007</v>
      </c>
      <c r="E5421" s="123" t="s">
        <v>11546</v>
      </c>
      <c r="F5421" s="123" t="s">
        <v>1413</v>
      </c>
      <c r="G5421" s="123">
        <v>14990854</v>
      </c>
      <c r="H5421" s="127"/>
      <c r="I5421" s="131" t="s">
        <v>13350</v>
      </c>
      <c r="J5421" s="127"/>
      <c r="K5421" s="127"/>
      <c r="L5421" s="127"/>
      <c r="M5421" s="127"/>
      <c r="N5421" s="133">
        <v>90932.33</v>
      </c>
      <c r="O5421" s="133">
        <v>0</v>
      </c>
      <c r="P5421" s="127" t="s">
        <v>1369</v>
      </c>
    </row>
    <row r="5422" spans="1:16" ht="63.75">
      <c r="A5422" s="127">
        <v>25</v>
      </c>
      <c r="B5422" s="127"/>
      <c r="C5422" s="128" t="s">
        <v>695</v>
      </c>
      <c r="D5422" s="122">
        <v>43007</v>
      </c>
      <c r="E5422" s="123" t="s">
        <v>11547</v>
      </c>
      <c r="F5422" s="123" t="s">
        <v>1413</v>
      </c>
      <c r="G5422" s="123">
        <v>14990393</v>
      </c>
      <c r="H5422" s="127"/>
      <c r="I5422" s="131" t="s">
        <v>13351</v>
      </c>
      <c r="J5422" s="127"/>
      <c r="K5422" s="127"/>
      <c r="L5422" s="127"/>
      <c r="M5422" s="127"/>
      <c r="N5422" s="133">
        <v>90932.33</v>
      </c>
      <c r="O5422" s="133">
        <v>0</v>
      </c>
      <c r="P5422" s="127" t="s">
        <v>1369</v>
      </c>
    </row>
    <row r="5423" spans="1:16" ht="63.75">
      <c r="A5423" s="127">
        <v>25</v>
      </c>
      <c r="B5423" s="127"/>
      <c r="C5423" s="128" t="s">
        <v>695</v>
      </c>
      <c r="D5423" s="122">
        <v>43007</v>
      </c>
      <c r="E5423" s="123" t="s">
        <v>11548</v>
      </c>
      <c r="F5423" s="123" t="s">
        <v>1413</v>
      </c>
      <c r="G5423" s="123">
        <v>14990496</v>
      </c>
      <c r="H5423" s="127"/>
      <c r="I5423" s="131" t="s">
        <v>13352</v>
      </c>
      <c r="J5423" s="127"/>
      <c r="K5423" s="127"/>
      <c r="L5423" s="127"/>
      <c r="M5423" s="127"/>
      <c r="N5423" s="133">
        <v>90932.33</v>
      </c>
      <c r="O5423" s="133">
        <v>0</v>
      </c>
      <c r="P5423" s="127" t="s">
        <v>1369</v>
      </c>
    </row>
    <row r="5424" spans="1:16" ht="63.75">
      <c r="A5424" s="127">
        <v>25</v>
      </c>
      <c r="B5424" s="127"/>
      <c r="C5424" s="128" t="s">
        <v>695</v>
      </c>
      <c r="D5424" s="122">
        <v>43007</v>
      </c>
      <c r="E5424" s="123" t="s">
        <v>11549</v>
      </c>
      <c r="F5424" s="123" t="s">
        <v>1413</v>
      </c>
      <c r="G5424" s="123">
        <v>14990366</v>
      </c>
      <c r="H5424" s="127"/>
      <c r="I5424" s="131" t="s">
        <v>13353</v>
      </c>
      <c r="J5424" s="127"/>
      <c r="K5424" s="127"/>
      <c r="L5424" s="127"/>
      <c r="M5424" s="127"/>
      <c r="N5424" s="133">
        <v>319993.08</v>
      </c>
      <c r="O5424" s="133">
        <v>0</v>
      </c>
      <c r="P5424" s="127" t="s">
        <v>1369</v>
      </c>
    </row>
    <row r="5425" spans="1:16" ht="63.75">
      <c r="A5425" s="127">
        <v>25</v>
      </c>
      <c r="B5425" s="127"/>
      <c r="C5425" s="128" t="s">
        <v>695</v>
      </c>
      <c r="D5425" s="122">
        <v>43007</v>
      </c>
      <c r="E5425" s="123" t="s">
        <v>11550</v>
      </c>
      <c r="F5425" s="123" t="s">
        <v>1413</v>
      </c>
      <c r="G5425" s="123">
        <v>14991002</v>
      </c>
      <c r="H5425" s="127"/>
      <c r="I5425" s="131" t="s">
        <v>13354</v>
      </c>
      <c r="J5425" s="127"/>
      <c r="K5425" s="127"/>
      <c r="L5425" s="127"/>
      <c r="M5425" s="127"/>
      <c r="N5425" s="133">
        <v>278603</v>
      </c>
      <c r="O5425" s="133">
        <v>0</v>
      </c>
      <c r="P5425" s="127" t="s">
        <v>1369</v>
      </c>
    </row>
    <row r="5426" spans="1:16" ht="63.75">
      <c r="A5426" s="127">
        <v>25</v>
      </c>
      <c r="B5426" s="127"/>
      <c r="C5426" s="128" t="s">
        <v>695</v>
      </c>
      <c r="D5426" s="122">
        <v>43007</v>
      </c>
      <c r="E5426" s="123" t="s">
        <v>11551</v>
      </c>
      <c r="F5426" s="123" t="s">
        <v>1413</v>
      </c>
      <c r="G5426" s="123">
        <v>14990355</v>
      </c>
      <c r="H5426" s="127"/>
      <c r="I5426" s="131" t="s">
        <v>13355</v>
      </c>
      <c r="J5426" s="127"/>
      <c r="K5426" s="127"/>
      <c r="L5426" s="127"/>
      <c r="M5426" s="127"/>
      <c r="N5426" s="133">
        <v>595264.96</v>
      </c>
      <c r="O5426" s="133">
        <v>0</v>
      </c>
      <c r="P5426" s="127" t="s">
        <v>1369</v>
      </c>
    </row>
    <row r="5427" spans="1:16" ht="63.75">
      <c r="A5427" s="127">
        <v>25</v>
      </c>
      <c r="B5427" s="127"/>
      <c r="C5427" s="128" t="s">
        <v>695</v>
      </c>
      <c r="D5427" s="122">
        <v>43007</v>
      </c>
      <c r="E5427" s="123" t="s">
        <v>11552</v>
      </c>
      <c r="F5427" s="123" t="s">
        <v>1413</v>
      </c>
      <c r="G5427" s="123">
        <v>14989282</v>
      </c>
      <c r="H5427" s="127"/>
      <c r="I5427" s="131" t="s">
        <v>13356</v>
      </c>
      <c r="J5427" s="127"/>
      <c r="K5427" s="127"/>
      <c r="L5427" s="127"/>
      <c r="M5427" s="127"/>
      <c r="N5427" s="133">
        <v>82102.8</v>
      </c>
      <c r="O5427" s="133">
        <v>0</v>
      </c>
      <c r="P5427" s="127" t="s">
        <v>1369</v>
      </c>
    </row>
    <row r="5428" spans="1:16" ht="51">
      <c r="A5428" s="127">
        <v>41</v>
      </c>
      <c r="B5428" s="127"/>
      <c r="C5428" s="128" t="s">
        <v>698</v>
      </c>
      <c r="D5428" s="122">
        <v>42979</v>
      </c>
      <c r="E5428" s="123" t="s">
        <v>11553</v>
      </c>
      <c r="F5428" s="123" t="s">
        <v>3</v>
      </c>
      <c r="G5428" s="123">
        <v>1535837</v>
      </c>
      <c r="H5428" s="127"/>
      <c r="I5428" s="131" t="s">
        <v>13357</v>
      </c>
      <c r="J5428" s="127"/>
      <c r="K5428" s="127"/>
      <c r="L5428" s="127"/>
      <c r="M5428" s="127"/>
      <c r="N5428" s="133">
        <v>0</v>
      </c>
      <c r="O5428" s="133">
        <v>70</v>
      </c>
      <c r="P5428" s="127" t="s">
        <v>1369</v>
      </c>
    </row>
    <row r="5429" spans="1:16" ht="38.25">
      <c r="A5429" s="127">
        <v>234</v>
      </c>
      <c r="B5429" s="127"/>
      <c r="C5429" s="128" t="s">
        <v>124</v>
      </c>
      <c r="D5429" s="122">
        <v>42979</v>
      </c>
      <c r="E5429" s="123" t="s">
        <v>11554</v>
      </c>
      <c r="F5429" s="123" t="s">
        <v>3</v>
      </c>
      <c r="G5429" s="123">
        <v>1535841</v>
      </c>
      <c r="H5429" s="127"/>
      <c r="I5429" s="131" t="s">
        <v>13358</v>
      </c>
      <c r="J5429" s="127"/>
      <c r="K5429" s="127"/>
      <c r="L5429" s="127"/>
      <c r="M5429" s="127"/>
      <c r="N5429" s="133">
        <v>0</v>
      </c>
      <c r="O5429" s="133">
        <v>70</v>
      </c>
      <c r="P5429" s="127" t="s">
        <v>1369</v>
      </c>
    </row>
    <row r="5430" spans="1:16" ht="51">
      <c r="A5430" s="127">
        <v>203</v>
      </c>
      <c r="B5430" s="127"/>
      <c r="C5430" s="128" t="s">
        <v>758</v>
      </c>
      <c r="D5430" s="122">
        <v>42979</v>
      </c>
      <c r="E5430" s="123" t="s">
        <v>11555</v>
      </c>
      <c r="F5430" s="123" t="s">
        <v>3</v>
      </c>
      <c r="G5430" s="123">
        <v>1535843</v>
      </c>
      <c r="H5430" s="127"/>
      <c r="I5430" s="131" t="s">
        <v>13359</v>
      </c>
      <c r="J5430" s="127"/>
      <c r="K5430" s="127"/>
      <c r="L5430" s="127"/>
      <c r="M5430" s="127"/>
      <c r="N5430" s="133">
        <v>0</v>
      </c>
      <c r="O5430" s="133">
        <v>130</v>
      </c>
      <c r="P5430" s="127" t="s">
        <v>1369</v>
      </c>
    </row>
    <row r="5431" spans="1:16" ht="51">
      <c r="A5431" s="127">
        <v>292</v>
      </c>
      <c r="B5431" s="127"/>
      <c r="C5431" s="128" t="s">
        <v>152</v>
      </c>
      <c r="D5431" s="122">
        <v>42979</v>
      </c>
      <c r="E5431" s="123" t="s">
        <v>11556</v>
      </c>
      <c r="F5431" s="123" t="s">
        <v>3</v>
      </c>
      <c r="G5431" s="123">
        <v>1535917</v>
      </c>
      <c r="H5431" s="127"/>
      <c r="I5431" s="131" t="s">
        <v>13360</v>
      </c>
      <c r="J5431" s="127"/>
      <c r="K5431" s="127"/>
      <c r="L5431" s="127"/>
      <c r="M5431" s="127"/>
      <c r="N5431" s="133">
        <v>0</v>
      </c>
      <c r="O5431" s="133">
        <v>130</v>
      </c>
      <c r="P5431" s="127" t="s">
        <v>1369</v>
      </c>
    </row>
    <row r="5432" spans="1:16" ht="51">
      <c r="A5432" s="127">
        <v>292</v>
      </c>
      <c r="B5432" s="127"/>
      <c r="C5432" s="128" t="s">
        <v>152</v>
      </c>
      <c r="D5432" s="122">
        <v>42979</v>
      </c>
      <c r="E5432" s="123" t="s">
        <v>11557</v>
      </c>
      <c r="F5432" s="123" t="s">
        <v>3</v>
      </c>
      <c r="G5432" s="123">
        <v>1535919</v>
      </c>
      <c r="H5432" s="127"/>
      <c r="I5432" s="131" t="s">
        <v>13360</v>
      </c>
      <c r="J5432" s="127"/>
      <c r="K5432" s="127"/>
      <c r="L5432" s="127"/>
      <c r="M5432" s="127"/>
      <c r="N5432" s="133">
        <v>0</v>
      </c>
      <c r="O5432" s="133">
        <v>134</v>
      </c>
      <c r="P5432" s="127" t="s">
        <v>1369</v>
      </c>
    </row>
    <row r="5433" spans="1:16" ht="51">
      <c r="A5433" s="127">
        <v>292</v>
      </c>
      <c r="B5433" s="127"/>
      <c r="C5433" s="128" t="s">
        <v>152</v>
      </c>
      <c r="D5433" s="122">
        <v>42979</v>
      </c>
      <c r="E5433" s="123" t="s">
        <v>11558</v>
      </c>
      <c r="F5433" s="123" t="s">
        <v>3</v>
      </c>
      <c r="G5433" s="123">
        <v>1535920</v>
      </c>
      <c r="H5433" s="127"/>
      <c r="I5433" s="131" t="s">
        <v>13360</v>
      </c>
      <c r="J5433" s="127"/>
      <c r="K5433" s="127"/>
      <c r="L5433" s="127"/>
      <c r="M5433" s="127"/>
      <c r="N5433" s="133">
        <v>0</v>
      </c>
      <c r="O5433" s="133">
        <v>133</v>
      </c>
      <c r="P5433" s="127" t="s">
        <v>1369</v>
      </c>
    </row>
    <row r="5434" spans="1:16" ht="51">
      <c r="A5434" s="127">
        <v>292</v>
      </c>
      <c r="B5434" s="127"/>
      <c r="C5434" s="128" t="s">
        <v>152</v>
      </c>
      <c r="D5434" s="122">
        <v>42979</v>
      </c>
      <c r="E5434" s="123" t="s">
        <v>11559</v>
      </c>
      <c r="F5434" s="123" t="s">
        <v>3</v>
      </c>
      <c r="G5434" s="123">
        <v>1535922</v>
      </c>
      <c r="H5434" s="127"/>
      <c r="I5434" s="131" t="s">
        <v>13360</v>
      </c>
      <c r="J5434" s="127"/>
      <c r="K5434" s="127"/>
      <c r="L5434" s="127"/>
      <c r="M5434" s="127"/>
      <c r="N5434" s="133">
        <v>0</v>
      </c>
      <c r="O5434" s="133">
        <v>133</v>
      </c>
      <c r="P5434" s="127" t="s">
        <v>1369</v>
      </c>
    </row>
    <row r="5435" spans="1:16" ht="51">
      <c r="A5435" s="127">
        <v>20</v>
      </c>
      <c r="B5435" s="127"/>
      <c r="C5435" s="128" t="s">
        <v>694</v>
      </c>
      <c r="D5435" s="122">
        <v>42979</v>
      </c>
      <c r="E5435" s="123" t="s">
        <v>11560</v>
      </c>
      <c r="F5435" s="123" t="s">
        <v>3</v>
      </c>
      <c r="G5435" s="123">
        <v>1535739</v>
      </c>
      <c r="H5435" s="127"/>
      <c r="I5435" s="131" t="s">
        <v>13361</v>
      </c>
      <c r="J5435" s="127"/>
      <c r="K5435" s="127"/>
      <c r="L5435" s="127"/>
      <c r="M5435" s="127"/>
      <c r="N5435" s="133">
        <v>0</v>
      </c>
      <c r="O5435" s="133">
        <v>57.6</v>
      </c>
      <c r="P5435" s="127" t="s">
        <v>1369</v>
      </c>
    </row>
    <row r="5436" spans="1:16" ht="51">
      <c r="A5436" s="127" t="s">
        <v>620</v>
      </c>
      <c r="B5436" s="127"/>
      <c r="C5436" s="128" t="s">
        <v>714</v>
      </c>
      <c r="D5436" s="122">
        <v>42979</v>
      </c>
      <c r="E5436" s="123" t="s">
        <v>11561</v>
      </c>
      <c r="F5436" s="123" t="s">
        <v>3</v>
      </c>
      <c r="G5436" s="123">
        <v>1535752</v>
      </c>
      <c r="H5436" s="127"/>
      <c r="I5436" s="131" t="s">
        <v>13362</v>
      </c>
      <c r="J5436" s="127"/>
      <c r="K5436" s="127"/>
      <c r="L5436" s="127"/>
      <c r="M5436" s="127"/>
      <c r="N5436" s="133">
        <v>0</v>
      </c>
      <c r="O5436" s="133">
        <v>784</v>
      </c>
      <c r="P5436" s="127" t="s">
        <v>1369</v>
      </c>
    </row>
    <row r="5437" spans="1:16" ht="51">
      <c r="A5437" s="127" t="s">
        <v>620</v>
      </c>
      <c r="B5437" s="127"/>
      <c r="C5437" s="128" t="s">
        <v>714</v>
      </c>
      <c r="D5437" s="122">
        <v>42979</v>
      </c>
      <c r="E5437" s="123" t="s">
        <v>11562</v>
      </c>
      <c r="F5437" s="123" t="s">
        <v>3</v>
      </c>
      <c r="G5437" s="123">
        <v>1535773</v>
      </c>
      <c r="H5437" s="127"/>
      <c r="I5437" s="131" t="s">
        <v>10579</v>
      </c>
      <c r="J5437" s="127"/>
      <c r="K5437" s="127"/>
      <c r="L5437" s="127"/>
      <c r="M5437" s="127"/>
      <c r="N5437" s="133">
        <v>0</v>
      </c>
      <c r="O5437" s="133">
        <v>4488.88</v>
      </c>
      <c r="P5437" s="127" t="s">
        <v>1369</v>
      </c>
    </row>
    <row r="5438" spans="1:16" ht="38.25">
      <c r="A5438" s="127">
        <v>526</v>
      </c>
      <c r="B5438" s="127"/>
      <c r="C5438" s="128" t="s">
        <v>847</v>
      </c>
      <c r="D5438" s="122">
        <v>42979</v>
      </c>
      <c r="E5438" s="123" t="s">
        <v>11563</v>
      </c>
      <c r="F5438" s="123" t="s">
        <v>3</v>
      </c>
      <c r="G5438" s="123">
        <v>1535774</v>
      </c>
      <c r="H5438" s="127"/>
      <c r="I5438" s="131" t="s">
        <v>13363</v>
      </c>
      <c r="J5438" s="127"/>
      <c r="K5438" s="127"/>
      <c r="L5438" s="127"/>
      <c r="M5438" s="127"/>
      <c r="N5438" s="133">
        <v>0</v>
      </c>
      <c r="O5438" s="133">
        <v>30</v>
      </c>
      <c r="P5438" s="127" t="s">
        <v>1369</v>
      </c>
    </row>
    <row r="5439" spans="1:16" ht="51">
      <c r="A5439" s="127">
        <v>344</v>
      </c>
      <c r="B5439" s="127"/>
      <c r="C5439" s="128" t="s">
        <v>819</v>
      </c>
      <c r="D5439" s="122">
        <v>42979</v>
      </c>
      <c r="E5439" s="123" t="s">
        <v>11564</v>
      </c>
      <c r="F5439" s="123" t="s">
        <v>3</v>
      </c>
      <c r="G5439" s="123">
        <v>1535793</v>
      </c>
      <c r="H5439" s="127"/>
      <c r="I5439" s="131" t="s">
        <v>13364</v>
      </c>
      <c r="J5439" s="127"/>
      <c r="K5439" s="127"/>
      <c r="L5439" s="127"/>
      <c r="M5439" s="127"/>
      <c r="N5439" s="133">
        <v>0</v>
      </c>
      <c r="O5439" s="133">
        <v>8200</v>
      </c>
      <c r="P5439" s="127" t="s">
        <v>1369</v>
      </c>
    </row>
    <row r="5440" spans="1:16" ht="51">
      <c r="A5440" s="127">
        <v>132</v>
      </c>
      <c r="B5440" s="127"/>
      <c r="C5440" s="128" t="s">
        <v>729</v>
      </c>
      <c r="D5440" s="122">
        <v>42979</v>
      </c>
      <c r="E5440" s="123" t="s">
        <v>11565</v>
      </c>
      <c r="F5440" s="123" t="s">
        <v>3</v>
      </c>
      <c r="G5440" s="123">
        <v>1535795</v>
      </c>
      <c r="H5440" s="127"/>
      <c r="I5440" s="131" t="s">
        <v>13365</v>
      </c>
      <c r="J5440" s="127"/>
      <c r="K5440" s="127"/>
      <c r="L5440" s="127"/>
      <c r="M5440" s="127"/>
      <c r="N5440" s="133">
        <v>0</v>
      </c>
      <c r="O5440" s="133">
        <v>6141.74</v>
      </c>
      <c r="P5440" s="127" t="s">
        <v>1369</v>
      </c>
    </row>
    <row r="5441" spans="1:16" ht="51">
      <c r="A5441" s="127">
        <v>344</v>
      </c>
      <c r="B5441" s="127"/>
      <c r="C5441" s="128" t="s">
        <v>819</v>
      </c>
      <c r="D5441" s="122">
        <v>42979</v>
      </c>
      <c r="E5441" s="123" t="s">
        <v>11566</v>
      </c>
      <c r="F5441" s="123" t="s">
        <v>3</v>
      </c>
      <c r="G5441" s="123">
        <v>1535796</v>
      </c>
      <c r="H5441" s="127"/>
      <c r="I5441" s="131" t="s">
        <v>13366</v>
      </c>
      <c r="J5441" s="127"/>
      <c r="K5441" s="127"/>
      <c r="L5441" s="127"/>
      <c r="M5441" s="127"/>
      <c r="N5441" s="133">
        <v>0</v>
      </c>
      <c r="O5441" s="133">
        <v>122</v>
      </c>
      <c r="P5441" s="127" t="s">
        <v>1369</v>
      </c>
    </row>
    <row r="5442" spans="1:16" ht="38.25">
      <c r="A5442" s="127">
        <v>234</v>
      </c>
      <c r="B5442" s="127"/>
      <c r="C5442" s="128" t="s">
        <v>124</v>
      </c>
      <c r="D5442" s="122">
        <v>42979</v>
      </c>
      <c r="E5442" s="123" t="s">
        <v>11567</v>
      </c>
      <c r="F5442" s="123" t="s">
        <v>3</v>
      </c>
      <c r="G5442" s="123">
        <v>1535816</v>
      </c>
      <c r="H5442" s="127"/>
      <c r="I5442" s="131" t="s">
        <v>13367</v>
      </c>
      <c r="J5442" s="127"/>
      <c r="K5442" s="127"/>
      <c r="L5442" s="127"/>
      <c r="M5442" s="127"/>
      <c r="N5442" s="133">
        <v>0</v>
      </c>
      <c r="O5442" s="133">
        <v>70</v>
      </c>
      <c r="P5442" s="127" t="s">
        <v>1369</v>
      </c>
    </row>
    <row r="5443" spans="1:16" ht="38.25">
      <c r="A5443" s="127">
        <v>526</v>
      </c>
      <c r="B5443" s="127"/>
      <c r="C5443" s="128" t="s">
        <v>847</v>
      </c>
      <c r="D5443" s="122">
        <v>42979</v>
      </c>
      <c r="E5443" s="123" t="s">
        <v>11568</v>
      </c>
      <c r="F5443" s="123" t="s">
        <v>3</v>
      </c>
      <c r="G5443" s="123">
        <v>1535818</v>
      </c>
      <c r="H5443" s="127"/>
      <c r="I5443" s="131" t="s">
        <v>13368</v>
      </c>
      <c r="J5443" s="127"/>
      <c r="K5443" s="127"/>
      <c r="L5443" s="127"/>
      <c r="M5443" s="127"/>
      <c r="N5443" s="133">
        <v>0</v>
      </c>
      <c r="O5443" s="133">
        <v>182</v>
      </c>
      <c r="P5443" s="127" t="s">
        <v>1369</v>
      </c>
    </row>
    <row r="5444" spans="1:16" ht="51">
      <c r="A5444" s="127">
        <v>526</v>
      </c>
      <c r="B5444" s="127"/>
      <c r="C5444" s="128" t="s">
        <v>847</v>
      </c>
      <c r="D5444" s="122">
        <v>42979</v>
      </c>
      <c r="E5444" s="123" t="s">
        <v>11569</v>
      </c>
      <c r="F5444" s="123" t="s">
        <v>3</v>
      </c>
      <c r="G5444" s="123">
        <v>1536030</v>
      </c>
      <c r="H5444" s="127"/>
      <c r="I5444" s="131" t="s">
        <v>13369</v>
      </c>
      <c r="J5444" s="127"/>
      <c r="K5444" s="127"/>
      <c r="L5444" s="127"/>
      <c r="M5444" s="127"/>
      <c r="N5444" s="133">
        <v>0</v>
      </c>
      <c r="O5444" s="133">
        <v>2670</v>
      </c>
      <c r="P5444" s="127" t="s">
        <v>1369</v>
      </c>
    </row>
    <row r="5445" spans="1:16" ht="51">
      <c r="A5445" s="127" t="s">
        <v>620</v>
      </c>
      <c r="B5445" s="127"/>
      <c r="C5445" s="128" t="s">
        <v>714</v>
      </c>
      <c r="D5445" s="122">
        <v>42979</v>
      </c>
      <c r="E5445" s="123" t="s">
        <v>11570</v>
      </c>
      <c r="F5445" s="123" t="s">
        <v>3</v>
      </c>
      <c r="G5445" s="123">
        <v>1535930</v>
      </c>
      <c r="H5445" s="127"/>
      <c r="I5445" s="131" t="s">
        <v>2347</v>
      </c>
      <c r="J5445" s="127"/>
      <c r="K5445" s="127"/>
      <c r="L5445" s="127"/>
      <c r="M5445" s="127"/>
      <c r="N5445" s="133">
        <v>0</v>
      </c>
      <c r="O5445" s="133">
        <v>1000</v>
      </c>
      <c r="P5445" s="127" t="s">
        <v>1369</v>
      </c>
    </row>
    <row r="5446" spans="1:16" ht="51">
      <c r="A5446" s="127">
        <v>41</v>
      </c>
      <c r="B5446" s="127"/>
      <c r="C5446" s="128" t="s">
        <v>698</v>
      </c>
      <c r="D5446" s="122">
        <v>42979</v>
      </c>
      <c r="E5446" s="123" t="s">
        <v>11571</v>
      </c>
      <c r="F5446" s="123" t="s">
        <v>3</v>
      </c>
      <c r="G5446" s="123">
        <v>1535948</v>
      </c>
      <c r="H5446" s="127"/>
      <c r="I5446" s="131" t="s">
        <v>13370</v>
      </c>
      <c r="J5446" s="127"/>
      <c r="K5446" s="127"/>
      <c r="L5446" s="127"/>
      <c r="M5446" s="127"/>
      <c r="N5446" s="133">
        <v>0</v>
      </c>
      <c r="O5446" s="133">
        <v>500</v>
      </c>
      <c r="P5446" s="127" t="s">
        <v>1369</v>
      </c>
    </row>
    <row r="5447" spans="1:16" ht="51">
      <c r="A5447" s="127">
        <v>580</v>
      </c>
      <c r="B5447" s="127"/>
      <c r="C5447" s="128" t="s">
        <v>218</v>
      </c>
      <c r="D5447" s="122">
        <v>42979</v>
      </c>
      <c r="E5447" s="123" t="s">
        <v>11572</v>
      </c>
      <c r="F5447" s="123" t="s">
        <v>3</v>
      </c>
      <c r="G5447" s="123">
        <v>1535951</v>
      </c>
      <c r="H5447" s="127"/>
      <c r="I5447" s="131" t="s">
        <v>13371</v>
      </c>
      <c r="J5447" s="127"/>
      <c r="K5447" s="127"/>
      <c r="L5447" s="127"/>
      <c r="M5447" s="127"/>
      <c r="N5447" s="133">
        <v>0</v>
      </c>
      <c r="O5447" s="133">
        <v>60</v>
      </c>
      <c r="P5447" s="127" t="s">
        <v>1369</v>
      </c>
    </row>
    <row r="5448" spans="1:16" ht="51">
      <c r="A5448" s="127" t="s">
        <v>620</v>
      </c>
      <c r="B5448" s="127"/>
      <c r="C5448" s="128" t="s">
        <v>714</v>
      </c>
      <c r="D5448" s="122">
        <v>42979</v>
      </c>
      <c r="E5448" s="123" t="s">
        <v>11573</v>
      </c>
      <c r="F5448" s="123" t="s">
        <v>3</v>
      </c>
      <c r="G5448" s="123">
        <v>1535963</v>
      </c>
      <c r="H5448" s="127"/>
      <c r="I5448" s="131" t="s">
        <v>13372</v>
      </c>
      <c r="J5448" s="127"/>
      <c r="K5448" s="127"/>
      <c r="L5448" s="127"/>
      <c r="M5448" s="127"/>
      <c r="N5448" s="133">
        <v>0</v>
      </c>
      <c r="O5448" s="133">
        <v>594.80000000000007</v>
      </c>
      <c r="P5448" s="127" t="s">
        <v>1369</v>
      </c>
    </row>
    <row r="5449" spans="1:16" ht="38.25">
      <c r="A5449" s="127">
        <v>47</v>
      </c>
      <c r="B5449" s="127"/>
      <c r="C5449" s="128" t="s">
        <v>700</v>
      </c>
      <c r="D5449" s="122">
        <v>42979</v>
      </c>
      <c r="E5449" s="123" t="s">
        <v>11574</v>
      </c>
      <c r="F5449" s="123" t="s">
        <v>3</v>
      </c>
      <c r="G5449" s="123">
        <v>1536020</v>
      </c>
      <c r="H5449" s="127"/>
      <c r="I5449" s="131" t="s">
        <v>13373</v>
      </c>
      <c r="J5449" s="127"/>
      <c r="K5449" s="127"/>
      <c r="L5449" s="127"/>
      <c r="M5449" s="127"/>
      <c r="N5449" s="133">
        <v>0</v>
      </c>
      <c r="O5449" s="133">
        <v>282</v>
      </c>
      <c r="P5449" s="127" t="s">
        <v>1369</v>
      </c>
    </row>
    <row r="5450" spans="1:16" ht="51">
      <c r="A5450" s="127">
        <v>41</v>
      </c>
      <c r="B5450" s="127"/>
      <c r="C5450" s="128" t="s">
        <v>698</v>
      </c>
      <c r="D5450" s="122">
        <v>42979</v>
      </c>
      <c r="E5450" s="123" t="s">
        <v>11575</v>
      </c>
      <c r="F5450" s="123" t="s">
        <v>3</v>
      </c>
      <c r="G5450" s="123">
        <v>1536024</v>
      </c>
      <c r="H5450" s="127"/>
      <c r="I5450" s="131" t="s">
        <v>13374</v>
      </c>
      <c r="J5450" s="127"/>
      <c r="K5450" s="127"/>
      <c r="L5450" s="127"/>
      <c r="M5450" s="127"/>
      <c r="N5450" s="133">
        <v>0</v>
      </c>
      <c r="O5450" s="133">
        <v>111.5</v>
      </c>
      <c r="P5450" s="127" t="s">
        <v>1369</v>
      </c>
    </row>
    <row r="5451" spans="1:16" ht="51">
      <c r="A5451" s="127">
        <v>41</v>
      </c>
      <c r="B5451" s="127"/>
      <c r="C5451" s="128" t="s">
        <v>698</v>
      </c>
      <c r="D5451" s="122">
        <v>42979</v>
      </c>
      <c r="E5451" s="123" t="s">
        <v>11576</v>
      </c>
      <c r="F5451" s="123" t="s">
        <v>3</v>
      </c>
      <c r="G5451" s="123">
        <v>1536025</v>
      </c>
      <c r="H5451" s="127"/>
      <c r="I5451" s="131" t="s">
        <v>13375</v>
      </c>
      <c r="J5451" s="127"/>
      <c r="K5451" s="127"/>
      <c r="L5451" s="127"/>
      <c r="M5451" s="127"/>
      <c r="N5451" s="133">
        <v>0</v>
      </c>
      <c r="O5451" s="133">
        <v>222</v>
      </c>
      <c r="P5451" s="127" t="s">
        <v>1369</v>
      </c>
    </row>
    <row r="5452" spans="1:16" ht="51">
      <c r="A5452" s="127">
        <v>41</v>
      </c>
      <c r="B5452" s="127"/>
      <c r="C5452" s="128" t="s">
        <v>698</v>
      </c>
      <c r="D5452" s="122">
        <v>42979</v>
      </c>
      <c r="E5452" s="123" t="s">
        <v>11577</v>
      </c>
      <c r="F5452" s="123" t="s">
        <v>3</v>
      </c>
      <c r="G5452" s="123">
        <v>1536026</v>
      </c>
      <c r="H5452" s="127"/>
      <c r="I5452" s="131" t="s">
        <v>13375</v>
      </c>
      <c r="J5452" s="127"/>
      <c r="K5452" s="127"/>
      <c r="L5452" s="127"/>
      <c r="M5452" s="127"/>
      <c r="N5452" s="133">
        <v>0</v>
      </c>
      <c r="O5452" s="133">
        <v>222</v>
      </c>
      <c r="P5452" s="127" t="s">
        <v>1369</v>
      </c>
    </row>
    <row r="5453" spans="1:16" ht="51">
      <c r="A5453" s="127">
        <v>41</v>
      </c>
      <c r="B5453" s="127"/>
      <c r="C5453" s="128" t="s">
        <v>698</v>
      </c>
      <c r="D5453" s="122">
        <v>42979</v>
      </c>
      <c r="E5453" s="123" t="s">
        <v>11578</v>
      </c>
      <c r="F5453" s="123" t="s">
        <v>3</v>
      </c>
      <c r="G5453" s="123">
        <v>1536027</v>
      </c>
      <c r="H5453" s="127"/>
      <c r="I5453" s="131" t="s">
        <v>13374</v>
      </c>
      <c r="J5453" s="127"/>
      <c r="K5453" s="127"/>
      <c r="L5453" s="127"/>
      <c r="M5453" s="127"/>
      <c r="N5453" s="133">
        <v>0</v>
      </c>
      <c r="O5453" s="133">
        <v>110</v>
      </c>
      <c r="P5453" s="127" t="s">
        <v>1369</v>
      </c>
    </row>
    <row r="5454" spans="1:16" ht="38.25">
      <c r="A5454" s="127">
        <v>523</v>
      </c>
      <c r="B5454" s="127"/>
      <c r="C5454" s="128" t="s">
        <v>846</v>
      </c>
      <c r="D5454" s="122">
        <v>42979</v>
      </c>
      <c r="E5454" s="123" t="s">
        <v>11579</v>
      </c>
      <c r="F5454" s="123" t="s">
        <v>3</v>
      </c>
      <c r="G5454" s="123">
        <v>1535555</v>
      </c>
      <c r="H5454" s="127"/>
      <c r="I5454" s="131" t="s">
        <v>13376</v>
      </c>
      <c r="J5454" s="127"/>
      <c r="K5454" s="127"/>
      <c r="L5454" s="127"/>
      <c r="M5454" s="127"/>
      <c r="N5454" s="133">
        <v>0</v>
      </c>
      <c r="O5454" s="133">
        <v>305.04000000000002</v>
      </c>
      <c r="P5454" s="127" t="s">
        <v>1369</v>
      </c>
    </row>
    <row r="5455" spans="1:16" ht="38.25">
      <c r="A5455" s="127">
        <v>523</v>
      </c>
      <c r="B5455" s="127"/>
      <c r="C5455" s="128" t="s">
        <v>846</v>
      </c>
      <c r="D5455" s="122">
        <v>42979</v>
      </c>
      <c r="E5455" s="123" t="s">
        <v>11580</v>
      </c>
      <c r="F5455" s="123" t="s">
        <v>3</v>
      </c>
      <c r="G5455" s="123">
        <v>1535556</v>
      </c>
      <c r="H5455" s="127"/>
      <c r="I5455" s="131" t="s">
        <v>13377</v>
      </c>
      <c r="J5455" s="127"/>
      <c r="K5455" s="127"/>
      <c r="L5455" s="127"/>
      <c r="M5455" s="127"/>
      <c r="N5455" s="133">
        <v>0</v>
      </c>
      <c r="O5455" s="133">
        <v>126.15</v>
      </c>
      <c r="P5455" s="127" t="s">
        <v>1369</v>
      </c>
    </row>
    <row r="5456" spans="1:16" ht="51">
      <c r="A5456" s="127">
        <v>523</v>
      </c>
      <c r="B5456" s="127"/>
      <c r="C5456" s="128" t="s">
        <v>846</v>
      </c>
      <c r="D5456" s="122">
        <v>42979</v>
      </c>
      <c r="E5456" s="123" t="s">
        <v>11581</v>
      </c>
      <c r="F5456" s="123" t="s">
        <v>3</v>
      </c>
      <c r="G5456" s="123">
        <v>1535557</v>
      </c>
      <c r="H5456" s="127"/>
      <c r="I5456" s="131" t="s">
        <v>13378</v>
      </c>
      <c r="J5456" s="127"/>
      <c r="K5456" s="127"/>
      <c r="L5456" s="127"/>
      <c r="M5456" s="127"/>
      <c r="N5456" s="133">
        <v>0</v>
      </c>
      <c r="O5456" s="133">
        <v>77.69</v>
      </c>
      <c r="P5456" s="127" t="s">
        <v>1369</v>
      </c>
    </row>
    <row r="5457" spans="1:16" ht="51">
      <c r="A5457" s="127">
        <v>523</v>
      </c>
      <c r="B5457" s="127"/>
      <c r="C5457" s="128" t="s">
        <v>846</v>
      </c>
      <c r="D5457" s="122">
        <v>42979</v>
      </c>
      <c r="E5457" s="123" t="s">
        <v>11582</v>
      </c>
      <c r="F5457" s="123" t="s">
        <v>3</v>
      </c>
      <c r="G5457" s="123">
        <v>1535558</v>
      </c>
      <c r="H5457" s="127"/>
      <c r="I5457" s="131" t="s">
        <v>13379</v>
      </c>
      <c r="J5457" s="127"/>
      <c r="K5457" s="127"/>
      <c r="L5457" s="127"/>
      <c r="M5457" s="127"/>
      <c r="N5457" s="133">
        <v>0</v>
      </c>
      <c r="O5457" s="133">
        <v>25.8</v>
      </c>
      <c r="P5457" s="127" t="s">
        <v>1369</v>
      </c>
    </row>
    <row r="5458" spans="1:16" ht="51">
      <c r="A5458" s="127">
        <v>523</v>
      </c>
      <c r="B5458" s="127"/>
      <c r="C5458" s="128" t="s">
        <v>846</v>
      </c>
      <c r="D5458" s="122">
        <v>42979</v>
      </c>
      <c r="E5458" s="123" t="s">
        <v>11583</v>
      </c>
      <c r="F5458" s="123" t="s">
        <v>3</v>
      </c>
      <c r="G5458" s="123">
        <v>1535559</v>
      </c>
      <c r="H5458" s="127"/>
      <c r="I5458" s="131" t="s">
        <v>13380</v>
      </c>
      <c r="J5458" s="127"/>
      <c r="K5458" s="127"/>
      <c r="L5458" s="127"/>
      <c r="M5458" s="127"/>
      <c r="N5458" s="133">
        <v>0</v>
      </c>
      <c r="O5458" s="133">
        <v>25.63</v>
      </c>
      <c r="P5458" s="127" t="s">
        <v>1369</v>
      </c>
    </row>
    <row r="5459" spans="1:16" ht="38.25">
      <c r="A5459" s="127">
        <v>523</v>
      </c>
      <c r="B5459" s="127"/>
      <c r="C5459" s="128" t="s">
        <v>846</v>
      </c>
      <c r="D5459" s="122">
        <v>42979</v>
      </c>
      <c r="E5459" s="123" t="s">
        <v>11584</v>
      </c>
      <c r="F5459" s="123" t="s">
        <v>3</v>
      </c>
      <c r="G5459" s="123">
        <v>1535560</v>
      </c>
      <c r="H5459" s="127"/>
      <c r="I5459" s="131" t="s">
        <v>13381</v>
      </c>
      <c r="J5459" s="127"/>
      <c r="K5459" s="127"/>
      <c r="L5459" s="127"/>
      <c r="M5459" s="127"/>
      <c r="N5459" s="133">
        <v>0</v>
      </c>
      <c r="O5459" s="133">
        <v>99.67</v>
      </c>
      <c r="P5459" s="127" t="s">
        <v>1369</v>
      </c>
    </row>
    <row r="5460" spans="1:16" ht="51">
      <c r="A5460" s="127">
        <v>523</v>
      </c>
      <c r="B5460" s="127"/>
      <c r="C5460" s="128" t="s">
        <v>846</v>
      </c>
      <c r="D5460" s="122">
        <v>42979</v>
      </c>
      <c r="E5460" s="123" t="s">
        <v>11585</v>
      </c>
      <c r="F5460" s="123" t="s">
        <v>3</v>
      </c>
      <c r="G5460" s="123">
        <v>1535561</v>
      </c>
      <c r="H5460" s="127"/>
      <c r="I5460" s="131" t="s">
        <v>13382</v>
      </c>
      <c r="J5460" s="127"/>
      <c r="K5460" s="127"/>
      <c r="L5460" s="127"/>
      <c r="M5460" s="127"/>
      <c r="N5460" s="133">
        <v>0</v>
      </c>
      <c r="O5460" s="133">
        <v>33.61</v>
      </c>
      <c r="P5460" s="127" t="s">
        <v>1369</v>
      </c>
    </row>
    <row r="5461" spans="1:16" ht="51">
      <c r="A5461" s="127">
        <v>660</v>
      </c>
      <c r="B5461" s="127"/>
      <c r="C5461" s="128" t="s">
        <v>234</v>
      </c>
      <c r="D5461" s="122">
        <v>42979</v>
      </c>
      <c r="E5461" s="123" t="s">
        <v>11586</v>
      </c>
      <c r="F5461" s="123" t="s">
        <v>3</v>
      </c>
      <c r="G5461" s="123">
        <v>1535671</v>
      </c>
      <c r="H5461" s="127"/>
      <c r="I5461" s="131" t="s">
        <v>13383</v>
      </c>
      <c r="J5461" s="127"/>
      <c r="K5461" s="127"/>
      <c r="L5461" s="127"/>
      <c r="M5461" s="127"/>
      <c r="N5461" s="133">
        <v>0</v>
      </c>
      <c r="O5461" s="133">
        <v>1.1500000000000001</v>
      </c>
      <c r="P5461" s="127" t="s">
        <v>1369</v>
      </c>
    </row>
    <row r="5462" spans="1:16" ht="51">
      <c r="A5462" s="127" t="s">
        <v>620</v>
      </c>
      <c r="B5462" s="127"/>
      <c r="C5462" s="128" t="s">
        <v>714</v>
      </c>
      <c r="D5462" s="122">
        <v>42979</v>
      </c>
      <c r="E5462" s="123" t="s">
        <v>11587</v>
      </c>
      <c r="F5462" s="123" t="s">
        <v>3</v>
      </c>
      <c r="G5462" s="123">
        <v>1535679</v>
      </c>
      <c r="H5462" s="127"/>
      <c r="I5462" s="131" t="s">
        <v>13384</v>
      </c>
      <c r="J5462" s="127"/>
      <c r="K5462" s="127"/>
      <c r="L5462" s="127"/>
      <c r="M5462" s="127"/>
      <c r="N5462" s="133">
        <v>0</v>
      </c>
      <c r="O5462" s="133">
        <v>1542.3400000000001</v>
      </c>
      <c r="P5462" s="127" t="s">
        <v>1369</v>
      </c>
    </row>
    <row r="5463" spans="1:16" ht="51">
      <c r="A5463" s="127" t="s">
        <v>620</v>
      </c>
      <c r="B5463" s="127"/>
      <c r="C5463" s="128" t="s">
        <v>714</v>
      </c>
      <c r="D5463" s="122">
        <v>42979</v>
      </c>
      <c r="E5463" s="123" t="s">
        <v>11588</v>
      </c>
      <c r="F5463" s="123" t="s">
        <v>3</v>
      </c>
      <c r="G5463" s="123">
        <v>1535681</v>
      </c>
      <c r="H5463" s="127"/>
      <c r="I5463" s="131" t="s">
        <v>13385</v>
      </c>
      <c r="J5463" s="127"/>
      <c r="K5463" s="127"/>
      <c r="L5463" s="127"/>
      <c r="M5463" s="127"/>
      <c r="N5463" s="133">
        <v>0</v>
      </c>
      <c r="O5463" s="133">
        <v>99.89</v>
      </c>
      <c r="P5463" s="127" t="s">
        <v>1369</v>
      </c>
    </row>
    <row r="5464" spans="1:16" ht="51">
      <c r="A5464" s="127">
        <v>203</v>
      </c>
      <c r="B5464" s="127"/>
      <c r="C5464" s="128" t="s">
        <v>758</v>
      </c>
      <c r="D5464" s="122">
        <v>42979</v>
      </c>
      <c r="E5464" s="123" t="s">
        <v>11589</v>
      </c>
      <c r="F5464" s="123" t="s">
        <v>3</v>
      </c>
      <c r="G5464" s="123">
        <v>1535771</v>
      </c>
      <c r="H5464" s="127"/>
      <c r="I5464" s="131" t="s">
        <v>13386</v>
      </c>
      <c r="J5464" s="127"/>
      <c r="K5464" s="127"/>
      <c r="L5464" s="127"/>
      <c r="M5464" s="127"/>
      <c r="N5464" s="133">
        <v>0</v>
      </c>
      <c r="O5464" s="133">
        <v>20017.510000000002</v>
      </c>
      <c r="P5464" s="127" t="s">
        <v>1369</v>
      </c>
    </row>
    <row r="5465" spans="1:16" ht="51">
      <c r="A5465" s="127">
        <v>16</v>
      </c>
      <c r="B5465" s="127"/>
      <c r="C5465" s="128" t="s">
        <v>693</v>
      </c>
      <c r="D5465" s="122">
        <v>42979</v>
      </c>
      <c r="E5465" s="123" t="s">
        <v>11590</v>
      </c>
      <c r="F5465" s="123" t="s">
        <v>3</v>
      </c>
      <c r="G5465" s="123">
        <v>1535778</v>
      </c>
      <c r="H5465" s="127"/>
      <c r="I5465" s="131" t="s">
        <v>13387</v>
      </c>
      <c r="J5465" s="127"/>
      <c r="K5465" s="127"/>
      <c r="L5465" s="127"/>
      <c r="M5465" s="127"/>
      <c r="N5465" s="133">
        <v>0</v>
      </c>
      <c r="O5465" s="133">
        <v>1728</v>
      </c>
      <c r="P5465" s="127" t="s">
        <v>1369</v>
      </c>
    </row>
    <row r="5466" spans="1:16" ht="63.75">
      <c r="A5466" s="127">
        <v>253</v>
      </c>
      <c r="B5466" s="127"/>
      <c r="C5466" s="128" t="s">
        <v>779</v>
      </c>
      <c r="D5466" s="122">
        <v>42979</v>
      </c>
      <c r="E5466" s="123" t="s">
        <v>11591</v>
      </c>
      <c r="F5466" s="123" t="s">
        <v>3</v>
      </c>
      <c r="G5466" s="123">
        <v>1535781</v>
      </c>
      <c r="H5466" s="127"/>
      <c r="I5466" s="131" t="s">
        <v>13388</v>
      </c>
      <c r="J5466" s="127"/>
      <c r="K5466" s="127"/>
      <c r="L5466" s="127"/>
      <c r="M5466" s="127"/>
      <c r="N5466" s="133">
        <v>0</v>
      </c>
      <c r="O5466" s="133">
        <v>140784</v>
      </c>
      <c r="P5466" s="127" t="s">
        <v>1369</v>
      </c>
    </row>
    <row r="5467" spans="1:16" ht="51">
      <c r="A5467" s="127">
        <v>16</v>
      </c>
      <c r="B5467" s="127"/>
      <c r="C5467" s="128" t="s">
        <v>693</v>
      </c>
      <c r="D5467" s="122">
        <v>42979</v>
      </c>
      <c r="E5467" s="123" t="s">
        <v>11592</v>
      </c>
      <c r="F5467" s="123" t="s">
        <v>3</v>
      </c>
      <c r="G5467" s="123">
        <v>1535784</v>
      </c>
      <c r="H5467" s="127"/>
      <c r="I5467" s="131" t="s">
        <v>13389</v>
      </c>
      <c r="J5467" s="127"/>
      <c r="K5467" s="127"/>
      <c r="L5467" s="127"/>
      <c r="M5467" s="127"/>
      <c r="N5467" s="133">
        <v>0</v>
      </c>
      <c r="O5467" s="133">
        <v>22121</v>
      </c>
      <c r="P5467" s="127" t="s">
        <v>1369</v>
      </c>
    </row>
    <row r="5468" spans="1:16" ht="51">
      <c r="A5468" s="127">
        <v>670</v>
      </c>
      <c r="B5468" s="127"/>
      <c r="C5468" s="128" t="s">
        <v>236</v>
      </c>
      <c r="D5468" s="122">
        <v>42979</v>
      </c>
      <c r="E5468" s="123" t="s">
        <v>11593</v>
      </c>
      <c r="F5468" s="123" t="s">
        <v>3</v>
      </c>
      <c r="G5468" s="123">
        <v>1535790</v>
      </c>
      <c r="H5468" s="127"/>
      <c r="I5468" s="131" t="s">
        <v>13390</v>
      </c>
      <c r="J5468" s="127"/>
      <c r="K5468" s="127"/>
      <c r="L5468" s="127"/>
      <c r="M5468" s="127"/>
      <c r="N5468" s="133">
        <v>0</v>
      </c>
      <c r="O5468" s="133">
        <v>3325.35</v>
      </c>
      <c r="P5468" s="127" t="s">
        <v>1369</v>
      </c>
    </row>
    <row r="5469" spans="1:16" ht="51">
      <c r="A5469" s="127">
        <v>20</v>
      </c>
      <c r="B5469" s="127"/>
      <c r="C5469" s="128" t="s">
        <v>694</v>
      </c>
      <c r="D5469" s="122">
        <v>42979</v>
      </c>
      <c r="E5469" s="123" t="s">
        <v>11594</v>
      </c>
      <c r="F5469" s="123" t="s">
        <v>3</v>
      </c>
      <c r="G5469" s="123">
        <v>1535738</v>
      </c>
      <c r="H5469" s="127"/>
      <c r="I5469" s="131" t="s">
        <v>13361</v>
      </c>
      <c r="J5469" s="127"/>
      <c r="K5469" s="127"/>
      <c r="L5469" s="127"/>
      <c r="M5469" s="127"/>
      <c r="N5469" s="133">
        <v>0</v>
      </c>
      <c r="O5469" s="133">
        <v>59.52</v>
      </c>
      <c r="P5469" s="127" t="s">
        <v>1369</v>
      </c>
    </row>
    <row r="5470" spans="1:16" ht="38.25">
      <c r="A5470" s="127">
        <v>203</v>
      </c>
      <c r="B5470" s="127"/>
      <c r="C5470" s="128" t="s">
        <v>758</v>
      </c>
      <c r="D5470" s="122">
        <v>42982</v>
      </c>
      <c r="E5470" s="123" t="s">
        <v>11595</v>
      </c>
      <c r="F5470" s="123" t="s">
        <v>3</v>
      </c>
      <c r="G5470" s="123">
        <v>1536412</v>
      </c>
      <c r="H5470" s="127"/>
      <c r="I5470" s="131" t="s">
        <v>13391</v>
      </c>
      <c r="J5470" s="127"/>
      <c r="K5470" s="127"/>
      <c r="L5470" s="127"/>
      <c r="M5470" s="127"/>
      <c r="N5470" s="133">
        <v>0</v>
      </c>
      <c r="O5470" s="133">
        <v>371</v>
      </c>
      <c r="P5470" s="127" t="s">
        <v>1369</v>
      </c>
    </row>
    <row r="5471" spans="1:16" ht="38.25">
      <c r="A5471" s="127">
        <v>203</v>
      </c>
      <c r="B5471" s="127"/>
      <c r="C5471" s="128" t="s">
        <v>758</v>
      </c>
      <c r="D5471" s="122">
        <v>42982</v>
      </c>
      <c r="E5471" s="123" t="s">
        <v>11596</v>
      </c>
      <c r="F5471" s="123" t="s">
        <v>3</v>
      </c>
      <c r="G5471" s="123">
        <v>1536413</v>
      </c>
      <c r="H5471" s="127"/>
      <c r="I5471" s="131" t="s">
        <v>13392</v>
      </c>
      <c r="J5471" s="127"/>
      <c r="K5471" s="127"/>
      <c r="L5471" s="127"/>
      <c r="M5471" s="127"/>
      <c r="N5471" s="133">
        <v>0</v>
      </c>
      <c r="O5471" s="133">
        <v>185.5</v>
      </c>
      <c r="P5471" s="127" t="s">
        <v>1369</v>
      </c>
    </row>
    <row r="5472" spans="1:16" ht="38.25">
      <c r="A5472" s="127">
        <v>291</v>
      </c>
      <c r="B5472" s="127"/>
      <c r="C5472" s="128" t="s">
        <v>795</v>
      </c>
      <c r="D5472" s="122">
        <v>42982</v>
      </c>
      <c r="E5472" s="123" t="s">
        <v>11597</v>
      </c>
      <c r="F5472" s="123" t="s">
        <v>3</v>
      </c>
      <c r="G5472" s="123">
        <v>1536433</v>
      </c>
      <c r="H5472" s="127"/>
      <c r="I5472" s="131" t="s">
        <v>13393</v>
      </c>
      <c r="J5472" s="127"/>
      <c r="K5472" s="127"/>
      <c r="L5472" s="127"/>
      <c r="M5472" s="127"/>
      <c r="N5472" s="133">
        <v>0</v>
      </c>
      <c r="O5472" s="133">
        <v>21.2</v>
      </c>
      <c r="P5472" s="127" t="s">
        <v>1369</v>
      </c>
    </row>
    <row r="5473" spans="1:16" ht="51">
      <c r="A5473" s="127" t="s">
        <v>620</v>
      </c>
      <c r="B5473" s="127"/>
      <c r="C5473" s="128" t="s">
        <v>714</v>
      </c>
      <c r="D5473" s="122">
        <v>42982</v>
      </c>
      <c r="E5473" s="123" t="s">
        <v>11598</v>
      </c>
      <c r="F5473" s="123" t="s">
        <v>3</v>
      </c>
      <c r="G5473" s="123">
        <v>1536443</v>
      </c>
      <c r="H5473" s="127"/>
      <c r="I5473" s="131" t="s">
        <v>2349</v>
      </c>
      <c r="J5473" s="127"/>
      <c r="K5473" s="127"/>
      <c r="L5473" s="127"/>
      <c r="M5473" s="127"/>
      <c r="N5473" s="133">
        <v>0</v>
      </c>
      <c r="O5473" s="133">
        <v>460</v>
      </c>
      <c r="P5473" s="127" t="s">
        <v>1369</v>
      </c>
    </row>
    <row r="5474" spans="1:16" ht="51">
      <c r="A5474" s="127" t="s">
        <v>620</v>
      </c>
      <c r="B5474" s="127"/>
      <c r="C5474" s="128" t="s">
        <v>714</v>
      </c>
      <c r="D5474" s="122">
        <v>42982</v>
      </c>
      <c r="E5474" s="123" t="s">
        <v>11599</v>
      </c>
      <c r="F5474" s="123" t="s">
        <v>3</v>
      </c>
      <c r="G5474" s="123">
        <v>1536472</v>
      </c>
      <c r="H5474" s="127"/>
      <c r="I5474" s="131" t="s">
        <v>13394</v>
      </c>
      <c r="J5474" s="127"/>
      <c r="K5474" s="127"/>
      <c r="L5474" s="127"/>
      <c r="M5474" s="127"/>
      <c r="N5474" s="133">
        <v>0</v>
      </c>
      <c r="O5474" s="133">
        <v>39.99</v>
      </c>
      <c r="P5474" s="127" t="s">
        <v>1369</v>
      </c>
    </row>
    <row r="5475" spans="1:16" ht="51">
      <c r="A5475" s="127" t="s">
        <v>620</v>
      </c>
      <c r="B5475" s="127"/>
      <c r="C5475" s="128" t="s">
        <v>714</v>
      </c>
      <c r="D5475" s="122">
        <v>42982</v>
      </c>
      <c r="E5475" s="123" t="s">
        <v>11600</v>
      </c>
      <c r="F5475" s="123" t="s">
        <v>3</v>
      </c>
      <c r="G5475" s="123">
        <v>1536355</v>
      </c>
      <c r="H5475" s="127"/>
      <c r="I5475" s="131" t="s">
        <v>13395</v>
      </c>
      <c r="J5475" s="127"/>
      <c r="K5475" s="127"/>
      <c r="L5475" s="127"/>
      <c r="M5475" s="127"/>
      <c r="N5475" s="133">
        <v>0</v>
      </c>
      <c r="O5475" s="133">
        <v>25.6</v>
      </c>
      <c r="P5475" s="127" t="s">
        <v>1369</v>
      </c>
    </row>
    <row r="5476" spans="1:16" ht="38.25">
      <c r="A5476" s="127">
        <v>526</v>
      </c>
      <c r="B5476" s="127"/>
      <c r="C5476" s="128" t="s">
        <v>847</v>
      </c>
      <c r="D5476" s="122">
        <v>42982</v>
      </c>
      <c r="E5476" s="123" t="s">
        <v>11601</v>
      </c>
      <c r="F5476" s="123" t="s">
        <v>3</v>
      </c>
      <c r="G5476" s="123">
        <v>1536341</v>
      </c>
      <c r="H5476" s="127"/>
      <c r="I5476" s="131" t="s">
        <v>13396</v>
      </c>
      <c r="J5476" s="127"/>
      <c r="K5476" s="127"/>
      <c r="L5476" s="127"/>
      <c r="M5476" s="127"/>
      <c r="N5476" s="133">
        <v>0</v>
      </c>
      <c r="O5476" s="133">
        <v>90</v>
      </c>
      <c r="P5476" s="127" t="s">
        <v>1369</v>
      </c>
    </row>
    <row r="5477" spans="1:16" ht="51">
      <c r="A5477" s="127" t="s">
        <v>620</v>
      </c>
      <c r="B5477" s="127"/>
      <c r="C5477" s="128" t="s">
        <v>714</v>
      </c>
      <c r="D5477" s="122">
        <v>42982</v>
      </c>
      <c r="E5477" s="123" t="s">
        <v>11602</v>
      </c>
      <c r="F5477" s="123" t="s">
        <v>3</v>
      </c>
      <c r="G5477" s="123">
        <v>1536329</v>
      </c>
      <c r="H5477" s="127"/>
      <c r="I5477" s="131" t="s">
        <v>13397</v>
      </c>
      <c r="J5477" s="127"/>
      <c r="K5477" s="127"/>
      <c r="L5477" s="127"/>
      <c r="M5477" s="127"/>
      <c r="N5477" s="133">
        <v>0</v>
      </c>
      <c r="O5477" s="133">
        <v>859.55000000000007</v>
      </c>
      <c r="P5477" s="127" t="s">
        <v>1369</v>
      </c>
    </row>
    <row r="5478" spans="1:16" ht="51">
      <c r="A5478" s="127">
        <v>46</v>
      </c>
      <c r="B5478" s="127"/>
      <c r="C5478" s="128" t="s">
        <v>699</v>
      </c>
      <c r="D5478" s="122">
        <v>42982</v>
      </c>
      <c r="E5478" s="123" t="s">
        <v>11603</v>
      </c>
      <c r="F5478" s="123" t="s">
        <v>3</v>
      </c>
      <c r="G5478" s="123">
        <v>1536324</v>
      </c>
      <c r="H5478" s="127"/>
      <c r="I5478" s="131" t="s">
        <v>13398</v>
      </c>
      <c r="J5478" s="127"/>
      <c r="K5478" s="127"/>
      <c r="L5478" s="127"/>
      <c r="M5478" s="127"/>
      <c r="N5478" s="133">
        <v>0</v>
      </c>
      <c r="O5478" s="133">
        <v>12458</v>
      </c>
      <c r="P5478" s="127" t="s">
        <v>1369</v>
      </c>
    </row>
    <row r="5479" spans="1:16" ht="38.25">
      <c r="A5479" s="127">
        <v>46</v>
      </c>
      <c r="B5479" s="127"/>
      <c r="C5479" s="128" t="s">
        <v>699</v>
      </c>
      <c r="D5479" s="122">
        <v>42982</v>
      </c>
      <c r="E5479" s="123" t="s">
        <v>11604</v>
      </c>
      <c r="F5479" s="123" t="s">
        <v>3</v>
      </c>
      <c r="G5479" s="123">
        <v>1536318</v>
      </c>
      <c r="H5479" s="127"/>
      <c r="I5479" s="131" t="s">
        <v>13399</v>
      </c>
      <c r="J5479" s="127"/>
      <c r="K5479" s="127"/>
      <c r="L5479" s="127"/>
      <c r="M5479" s="127"/>
      <c r="N5479" s="133">
        <v>0</v>
      </c>
      <c r="O5479" s="133">
        <v>9989</v>
      </c>
      <c r="P5479" s="127" t="s">
        <v>1369</v>
      </c>
    </row>
    <row r="5480" spans="1:16" ht="51">
      <c r="A5480" s="127" t="s">
        <v>620</v>
      </c>
      <c r="B5480" s="127"/>
      <c r="C5480" s="128" t="s">
        <v>714</v>
      </c>
      <c r="D5480" s="122">
        <v>42982</v>
      </c>
      <c r="E5480" s="123" t="s">
        <v>11605</v>
      </c>
      <c r="F5480" s="123" t="s">
        <v>3</v>
      </c>
      <c r="G5480" s="123">
        <v>1536303</v>
      </c>
      <c r="H5480" s="127"/>
      <c r="I5480" s="131" t="s">
        <v>13400</v>
      </c>
      <c r="J5480" s="127"/>
      <c r="K5480" s="127"/>
      <c r="L5480" s="127"/>
      <c r="M5480" s="127"/>
      <c r="N5480" s="133">
        <v>0</v>
      </c>
      <c r="O5480" s="133">
        <v>78.05</v>
      </c>
      <c r="P5480" s="127" t="s">
        <v>1369</v>
      </c>
    </row>
    <row r="5481" spans="1:16" ht="51">
      <c r="A5481" s="127">
        <v>41</v>
      </c>
      <c r="B5481" s="127"/>
      <c r="C5481" s="128" t="s">
        <v>698</v>
      </c>
      <c r="D5481" s="122">
        <v>42982</v>
      </c>
      <c r="E5481" s="123" t="s">
        <v>11606</v>
      </c>
      <c r="F5481" s="123" t="s">
        <v>3</v>
      </c>
      <c r="G5481" s="123">
        <v>1536589</v>
      </c>
      <c r="H5481" s="127"/>
      <c r="I5481" s="131" t="s">
        <v>13401</v>
      </c>
      <c r="J5481" s="127"/>
      <c r="K5481" s="127"/>
      <c r="L5481" s="127"/>
      <c r="M5481" s="127"/>
      <c r="N5481" s="133">
        <v>0</v>
      </c>
      <c r="O5481" s="133">
        <v>5.5</v>
      </c>
      <c r="P5481" s="127" t="s">
        <v>1369</v>
      </c>
    </row>
    <row r="5482" spans="1:16" ht="38.25">
      <c r="A5482" s="127">
        <v>35</v>
      </c>
      <c r="B5482" s="127"/>
      <c r="C5482" s="128" t="s">
        <v>697</v>
      </c>
      <c r="D5482" s="122">
        <v>42982</v>
      </c>
      <c r="E5482" s="123" t="s">
        <v>11607</v>
      </c>
      <c r="F5482" s="123" t="s">
        <v>3</v>
      </c>
      <c r="G5482" s="123">
        <v>1536585</v>
      </c>
      <c r="H5482" s="127"/>
      <c r="I5482" s="131" t="s">
        <v>4825</v>
      </c>
      <c r="J5482" s="127"/>
      <c r="K5482" s="127"/>
      <c r="L5482" s="127"/>
      <c r="M5482" s="127"/>
      <c r="N5482" s="133">
        <v>0</v>
      </c>
      <c r="O5482" s="133">
        <v>1000</v>
      </c>
      <c r="P5482" s="127" t="s">
        <v>1369</v>
      </c>
    </row>
    <row r="5483" spans="1:16" ht="38.25">
      <c r="A5483" s="127">
        <v>46</v>
      </c>
      <c r="B5483" s="127"/>
      <c r="C5483" s="128" t="s">
        <v>699</v>
      </c>
      <c r="D5483" s="122">
        <v>42982</v>
      </c>
      <c r="E5483" s="123" t="s">
        <v>11608</v>
      </c>
      <c r="F5483" s="123" t="s">
        <v>3</v>
      </c>
      <c r="G5483" s="123">
        <v>1536550</v>
      </c>
      <c r="H5483" s="127"/>
      <c r="I5483" s="131" t="s">
        <v>13402</v>
      </c>
      <c r="J5483" s="127"/>
      <c r="K5483" s="127"/>
      <c r="L5483" s="127"/>
      <c r="M5483" s="127"/>
      <c r="N5483" s="133">
        <v>0</v>
      </c>
      <c r="O5483" s="133">
        <v>444</v>
      </c>
      <c r="P5483" s="127" t="s">
        <v>1369</v>
      </c>
    </row>
    <row r="5484" spans="1:16" ht="38.25">
      <c r="A5484" s="127">
        <v>46</v>
      </c>
      <c r="B5484" s="127"/>
      <c r="C5484" s="128" t="s">
        <v>699</v>
      </c>
      <c r="D5484" s="122">
        <v>42982</v>
      </c>
      <c r="E5484" s="123" t="s">
        <v>11609</v>
      </c>
      <c r="F5484" s="123" t="s">
        <v>3</v>
      </c>
      <c r="G5484" s="123">
        <v>1536547</v>
      </c>
      <c r="H5484" s="127"/>
      <c r="I5484" s="131" t="s">
        <v>13403</v>
      </c>
      <c r="J5484" s="127"/>
      <c r="K5484" s="127"/>
      <c r="L5484" s="127"/>
      <c r="M5484" s="127"/>
      <c r="N5484" s="133">
        <v>0</v>
      </c>
      <c r="O5484" s="133">
        <v>90</v>
      </c>
      <c r="P5484" s="127" t="s">
        <v>1369</v>
      </c>
    </row>
    <row r="5485" spans="1:16" ht="38.25">
      <c r="A5485" s="127">
        <v>526</v>
      </c>
      <c r="B5485" s="127"/>
      <c r="C5485" s="128" t="s">
        <v>847</v>
      </c>
      <c r="D5485" s="122">
        <v>42982</v>
      </c>
      <c r="E5485" s="123" t="s">
        <v>11610</v>
      </c>
      <c r="F5485" s="123" t="s">
        <v>3</v>
      </c>
      <c r="G5485" s="123">
        <v>1536541</v>
      </c>
      <c r="H5485" s="127"/>
      <c r="I5485" s="131" t="s">
        <v>13404</v>
      </c>
      <c r="J5485" s="127"/>
      <c r="K5485" s="127"/>
      <c r="L5485" s="127"/>
      <c r="M5485" s="127"/>
      <c r="N5485" s="133">
        <v>0</v>
      </c>
      <c r="O5485" s="133">
        <v>55</v>
      </c>
      <c r="P5485" s="127" t="s">
        <v>1369</v>
      </c>
    </row>
    <row r="5486" spans="1:16" ht="51">
      <c r="A5486" s="127">
        <v>41</v>
      </c>
      <c r="B5486" s="127"/>
      <c r="C5486" s="128" t="s">
        <v>698</v>
      </c>
      <c r="D5486" s="122">
        <v>42982</v>
      </c>
      <c r="E5486" s="123" t="s">
        <v>11611</v>
      </c>
      <c r="F5486" s="123" t="s">
        <v>3</v>
      </c>
      <c r="G5486" s="123">
        <v>1536534</v>
      </c>
      <c r="H5486" s="127"/>
      <c r="I5486" s="131" t="s">
        <v>13405</v>
      </c>
      <c r="J5486" s="127"/>
      <c r="K5486" s="127"/>
      <c r="L5486" s="127"/>
      <c r="M5486" s="127"/>
      <c r="N5486" s="133">
        <v>0</v>
      </c>
      <c r="O5486" s="133">
        <v>322</v>
      </c>
      <c r="P5486" s="127" t="s">
        <v>1369</v>
      </c>
    </row>
    <row r="5487" spans="1:16" ht="51">
      <c r="A5487" s="127">
        <v>41</v>
      </c>
      <c r="B5487" s="127"/>
      <c r="C5487" s="128" t="s">
        <v>698</v>
      </c>
      <c r="D5487" s="122">
        <v>42982</v>
      </c>
      <c r="E5487" s="123" t="s">
        <v>11612</v>
      </c>
      <c r="F5487" s="123" t="s">
        <v>3</v>
      </c>
      <c r="G5487" s="123">
        <v>1536533</v>
      </c>
      <c r="H5487" s="127"/>
      <c r="I5487" s="131" t="s">
        <v>13406</v>
      </c>
      <c r="J5487" s="127"/>
      <c r="K5487" s="127"/>
      <c r="L5487" s="127"/>
      <c r="M5487" s="127"/>
      <c r="N5487" s="133">
        <v>0</v>
      </c>
      <c r="O5487" s="133">
        <v>115</v>
      </c>
      <c r="P5487" s="127" t="s">
        <v>1369</v>
      </c>
    </row>
    <row r="5488" spans="1:16" ht="51">
      <c r="A5488" s="127">
        <v>212</v>
      </c>
      <c r="B5488" s="127"/>
      <c r="C5488" s="128" t="s">
        <v>762</v>
      </c>
      <c r="D5488" s="122">
        <v>42982</v>
      </c>
      <c r="E5488" s="123" t="s">
        <v>11613</v>
      </c>
      <c r="F5488" s="123" t="s">
        <v>3</v>
      </c>
      <c r="G5488" s="123">
        <v>1536532</v>
      </c>
      <c r="H5488" s="127"/>
      <c r="I5488" s="131" t="s">
        <v>13407</v>
      </c>
      <c r="J5488" s="127"/>
      <c r="K5488" s="127"/>
      <c r="L5488" s="127"/>
      <c r="M5488" s="127"/>
      <c r="N5488" s="133">
        <v>0</v>
      </c>
      <c r="O5488" s="133">
        <v>313.02</v>
      </c>
      <c r="P5488" s="127" t="s">
        <v>1369</v>
      </c>
    </row>
    <row r="5489" spans="1:16" ht="51">
      <c r="A5489" s="127">
        <v>41</v>
      </c>
      <c r="B5489" s="127"/>
      <c r="C5489" s="128" t="s">
        <v>698</v>
      </c>
      <c r="D5489" s="122">
        <v>42982</v>
      </c>
      <c r="E5489" s="123" t="s">
        <v>11614</v>
      </c>
      <c r="F5489" s="123" t="s">
        <v>3</v>
      </c>
      <c r="G5489" s="123">
        <v>1536531</v>
      </c>
      <c r="H5489" s="127"/>
      <c r="I5489" s="131" t="s">
        <v>13408</v>
      </c>
      <c r="J5489" s="127"/>
      <c r="K5489" s="127"/>
      <c r="L5489" s="127"/>
      <c r="M5489" s="127"/>
      <c r="N5489" s="133">
        <v>0</v>
      </c>
      <c r="O5489" s="133">
        <v>160</v>
      </c>
      <c r="P5489" s="127" t="s">
        <v>1369</v>
      </c>
    </row>
    <row r="5490" spans="1:16" ht="51">
      <c r="A5490" s="127">
        <v>41</v>
      </c>
      <c r="B5490" s="127"/>
      <c r="C5490" s="128" t="s">
        <v>698</v>
      </c>
      <c r="D5490" s="122">
        <v>42982</v>
      </c>
      <c r="E5490" s="123" t="s">
        <v>11615</v>
      </c>
      <c r="F5490" s="123" t="s">
        <v>3</v>
      </c>
      <c r="G5490" s="123">
        <v>1536529</v>
      </c>
      <c r="H5490" s="127"/>
      <c r="I5490" s="131" t="s">
        <v>13409</v>
      </c>
      <c r="J5490" s="127"/>
      <c r="K5490" s="127"/>
      <c r="L5490" s="127"/>
      <c r="M5490" s="127"/>
      <c r="N5490" s="133">
        <v>0</v>
      </c>
      <c r="O5490" s="133">
        <v>80</v>
      </c>
      <c r="P5490" s="127" t="s">
        <v>1369</v>
      </c>
    </row>
    <row r="5491" spans="1:16" ht="51">
      <c r="A5491" s="127">
        <v>70</v>
      </c>
      <c r="B5491" s="127"/>
      <c r="C5491" s="128" t="s">
        <v>706</v>
      </c>
      <c r="D5491" s="122">
        <v>42982</v>
      </c>
      <c r="E5491" s="123" t="s">
        <v>11616</v>
      </c>
      <c r="F5491" s="123" t="s">
        <v>3</v>
      </c>
      <c r="G5491" s="123">
        <v>1536517</v>
      </c>
      <c r="H5491" s="127"/>
      <c r="I5491" s="131" t="s">
        <v>13410</v>
      </c>
      <c r="J5491" s="127"/>
      <c r="K5491" s="127"/>
      <c r="L5491" s="127"/>
      <c r="M5491" s="127"/>
      <c r="N5491" s="133">
        <v>0</v>
      </c>
      <c r="O5491" s="133">
        <v>146</v>
      </c>
      <c r="P5491" s="127" t="s">
        <v>1369</v>
      </c>
    </row>
    <row r="5492" spans="1:16" ht="51">
      <c r="A5492" s="127">
        <v>41</v>
      </c>
      <c r="B5492" s="127"/>
      <c r="C5492" s="128" t="s">
        <v>698</v>
      </c>
      <c r="D5492" s="122">
        <v>42982</v>
      </c>
      <c r="E5492" s="123" t="s">
        <v>11617</v>
      </c>
      <c r="F5492" s="123" t="s">
        <v>3</v>
      </c>
      <c r="G5492" s="123">
        <v>1536516</v>
      </c>
      <c r="H5492" s="127"/>
      <c r="I5492" s="131" t="s">
        <v>13411</v>
      </c>
      <c r="J5492" s="127"/>
      <c r="K5492" s="127"/>
      <c r="L5492" s="127"/>
      <c r="M5492" s="127"/>
      <c r="N5492" s="133">
        <v>0</v>
      </c>
      <c r="O5492" s="133">
        <v>222</v>
      </c>
      <c r="P5492" s="127" t="s">
        <v>1369</v>
      </c>
    </row>
    <row r="5493" spans="1:16" ht="51">
      <c r="A5493" s="127">
        <v>41</v>
      </c>
      <c r="B5493" s="127"/>
      <c r="C5493" s="128" t="s">
        <v>698</v>
      </c>
      <c r="D5493" s="122">
        <v>42982</v>
      </c>
      <c r="E5493" s="123" t="s">
        <v>11618</v>
      </c>
      <c r="F5493" s="123" t="s">
        <v>3</v>
      </c>
      <c r="G5493" s="123">
        <v>1536513</v>
      </c>
      <c r="H5493" s="127"/>
      <c r="I5493" s="131" t="s">
        <v>13412</v>
      </c>
      <c r="J5493" s="127"/>
      <c r="K5493" s="127"/>
      <c r="L5493" s="127"/>
      <c r="M5493" s="127"/>
      <c r="N5493" s="133">
        <v>0</v>
      </c>
      <c r="O5493" s="133">
        <v>275</v>
      </c>
      <c r="P5493" s="127" t="s">
        <v>1369</v>
      </c>
    </row>
    <row r="5494" spans="1:16" ht="63.75">
      <c r="A5494" s="127">
        <v>41</v>
      </c>
      <c r="B5494" s="127"/>
      <c r="C5494" s="128" t="s">
        <v>698</v>
      </c>
      <c r="D5494" s="122">
        <v>42982</v>
      </c>
      <c r="E5494" s="123" t="s">
        <v>11619</v>
      </c>
      <c r="F5494" s="123" t="s">
        <v>3</v>
      </c>
      <c r="G5494" s="123">
        <v>1536507</v>
      </c>
      <c r="H5494" s="127"/>
      <c r="I5494" s="131" t="s">
        <v>13413</v>
      </c>
      <c r="J5494" s="127"/>
      <c r="K5494" s="127"/>
      <c r="L5494" s="127"/>
      <c r="M5494" s="127"/>
      <c r="N5494" s="133">
        <v>0</v>
      </c>
      <c r="O5494" s="133">
        <v>500</v>
      </c>
      <c r="P5494" s="127" t="s">
        <v>1369</v>
      </c>
    </row>
    <row r="5495" spans="1:16" ht="51">
      <c r="A5495" s="127">
        <v>47</v>
      </c>
      <c r="B5495" s="127"/>
      <c r="C5495" s="128" t="s">
        <v>700</v>
      </c>
      <c r="D5495" s="122">
        <v>42982</v>
      </c>
      <c r="E5495" s="123" t="s">
        <v>11620</v>
      </c>
      <c r="F5495" s="123" t="s">
        <v>3</v>
      </c>
      <c r="G5495" s="123">
        <v>1536488</v>
      </c>
      <c r="H5495" s="127"/>
      <c r="I5495" s="131" t="s">
        <v>13414</v>
      </c>
      <c r="J5495" s="127"/>
      <c r="K5495" s="127"/>
      <c r="L5495" s="127"/>
      <c r="M5495" s="127"/>
      <c r="N5495" s="133">
        <v>0</v>
      </c>
      <c r="O5495" s="133">
        <v>216</v>
      </c>
      <c r="P5495" s="127" t="s">
        <v>1369</v>
      </c>
    </row>
    <row r="5496" spans="1:16" ht="38.25">
      <c r="A5496" s="127">
        <v>20</v>
      </c>
      <c r="B5496" s="127"/>
      <c r="C5496" s="128" t="s">
        <v>694</v>
      </c>
      <c r="D5496" s="122">
        <v>42982</v>
      </c>
      <c r="E5496" s="123" t="s">
        <v>11621</v>
      </c>
      <c r="F5496" s="123" t="s">
        <v>3</v>
      </c>
      <c r="G5496" s="123">
        <v>1536486</v>
      </c>
      <c r="H5496" s="127"/>
      <c r="I5496" s="131" t="s">
        <v>13415</v>
      </c>
      <c r="J5496" s="127"/>
      <c r="K5496" s="127"/>
      <c r="L5496" s="127"/>
      <c r="M5496" s="127"/>
      <c r="N5496" s="133">
        <v>0</v>
      </c>
      <c r="O5496" s="133">
        <v>211.20000000000002</v>
      </c>
      <c r="P5496" s="127" t="s">
        <v>1369</v>
      </c>
    </row>
    <row r="5497" spans="1:16" ht="63.75">
      <c r="A5497" s="127">
        <v>20</v>
      </c>
      <c r="B5497" s="127"/>
      <c r="C5497" s="128" t="s">
        <v>694</v>
      </c>
      <c r="D5497" s="122">
        <v>42982</v>
      </c>
      <c r="E5497" s="123" t="s">
        <v>11622</v>
      </c>
      <c r="F5497" s="123" t="s">
        <v>3</v>
      </c>
      <c r="G5497" s="123">
        <v>1536353</v>
      </c>
      <c r="H5497" s="127"/>
      <c r="I5497" s="131" t="s">
        <v>13416</v>
      </c>
      <c r="J5497" s="127"/>
      <c r="K5497" s="127"/>
      <c r="L5497" s="127"/>
      <c r="M5497" s="127"/>
      <c r="N5497" s="133">
        <v>0</v>
      </c>
      <c r="O5497" s="133">
        <v>50691.65</v>
      </c>
      <c r="P5497" s="127" t="s">
        <v>1369</v>
      </c>
    </row>
    <row r="5498" spans="1:16" ht="63.75">
      <c r="A5498" s="127">
        <v>25</v>
      </c>
      <c r="B5498" s="127"/>
      <c r="C5498" s="128" t="s">
        <v>695</v>
      </c>
      <c r="D5498" s="122">
        <v>42982</v>
      </c>
      <c r="E5498" s="123" t="s">
        <v>11623</v>
      </c>
      <c r="F5498" s="123" t="s">
        <v>3</v>
      </c>
      <c r="G5498" s="123">
        <v>1536350</v>
      </c>
      <c r="H5498" s="127"/>
      <c r="I5498" s="131" t="s">
        <v>13417</v>
      </c>
      <c r="J5498" s="127"/>
      <c r="K5498" s="127"/>
      <c r="L5498" s="127"/>
      <c r="M5498" s="127"/>
      <c r="N5498" s="133">
        <v>0</v>
      </c>
      <c r="O5498" s="133">
        <v>859295.9</v>
      </c>
      <c r="P5498" s="127" t="s">
        <v>1369</v>
      </c>
    </row>
    <row r="5499" spans="1:16" ht="51">
      <c r="A5499" s="127">
        <v>25</v>
      </c>
      <c r="B5499" s="127"/>
      <c r="C5499" s="128" t="s">
        <v>695</v>
      </c>
      <c r="D5499" s="122">
        <v>42982</v>
      </c>
      <c r="E5499" s="123" t="s">
        <v>11624</v>
      </c>
      <c r="F5499" s="123" t="s">
        <v>3</v>
      </c>
      <c r="G5499" s="123">
        <v>1536348</v>
      </c>
      <c r="H5499" s="127"/>
      <c r="I5499" s="131" t="s">
        <v>13418</v>
      </c>
      <c r="J5499" s="127"/>
      <c r="K5499" s="127"/>
      <c r="L5499" s="127"/>
      <c r="M5499" s="127"/>
      <c r="N5499" s="133">
        <v>0</v>
      </c>
      <c r="O5499" s="133">
        <v>107688.87</v>
      </c>
      <c r="P5499" s="127" t="s">
        <v>1369</v>
      </c>
    </row>
    <row r="5500" spans="1:16" ht="51">
      <c r="A5500" s="127">
        <v>591</v>
      </c>
      <c r="B5500" s="127"/>
      <c r="C5500" s="128" t="s">
        <v>862</v>
      </c>
      <c r="D5500" s="122">
        <v>42982</v>
      </c>
      <c r="E5500" s="123" t="s">
        <v>11625</v>
      </c>
      <c r="F5500" s="123" t="s">
        <v>3</v>
      </c>
      <c r="G5500" s="123">
        <v>1536346</v>
      </c>
      <c r="H5500" s="127"/>
      <c r="I5500" s="131" t="s">
        <v>13419</v>
      </c>
      <c r="J5500" s="127"/>
      <c r="K5500" s="127"/>
      <c r="L5500" s="127"/>
      <c r="M5500" s="127"/>
      <c r="N5500" s="133">
        <v>0</v>
      </c>
      <c r="O5500" s="133">
        <v>5944</v>
      </c>
      <c r="P5500" s="127" t="s">
        <v>1369</v>
      </c>
    </row>
    <row r="5501" spans="1:16" ht="51">
      <c r="A5501" s="127">
        <v>25</v>
      </c>
      <c r="B5501" s="127"/>
      <c r="C5501" s="128" t="s">
        <v>695</v>
      </c>
      <c r="D5501" s="122">
        <v>42982</v>
      </c>
      <c r="E5501" s="123" t="s">
        <v>11626</v>
      </c>
      <c r="F5501" s="123" t="s">
        <v>3</v>
      </c>
      <c r="G5501" s="123">
        <v>1536345</v>
      </c>
      <c r="H5501" s="127"/>
      <c r="I5501" s="131" t="s">
        <v>13420</v>
      </c>
      <c r="J5501" s="127"/>
      <c r="K5501" s="127"/>
      <c r="L5501" s="127"/>
      <c r="M5501" s="127"/>
      <c r="N5501" s="133">
        <v>0</v>
      </c>
      <c r="O5501" s="133">
        <v>60926.57</v>
      </c>
      <c r="P5501" s="127" t="s">
        <v>1369</v>
      </c>
    </row>
    <row r="5502" spans="1:16" ht="51">
      <c r="A5502" s="127">
        <v>591</v>
      </c>
      <c r="B5502" s="127"/>
      <c r="C5502" s="128" t="s">
        <v>862</v>
      </c>
      <c r="D5502" s="122">
        <v>42982</v>
      </c>
      <c r="E5502" s="123" t="s">
        <v>11627</v>
      </c>
      <c r="F5502" s="123" t="s">
        <v>3</v>
      </c>
      <c r="G5502" s="123">
        <v>1536343</v>
      </c>
      <c r="H5502" s="127"/>
      <c r="I5502" s="131" t="s">
        <v>13421</v>
      </c>
      <c r="J5502" s="127"/>
      <c r="K5502" s="127"/>
      <c r="L5502" s="127"/>
      <c r="M5502" s="127"/>
      <c r="N5502" s="133">
        <v>0</v>
      </c>
      <c r="O5502" s="133">
        <v>1048.78</v>
      </c>
      <c r="P5502" s="127" t="s">
        <v>1369</v>
      </c>
    </row>
    <row r="5503" spans="1:16" ht="51">
      <c r="A5503" s="127">
        <v>591</v>
      </c>
      <c r="B5503" s="127"/>
      <c r="C5503" s="128" t="s">
        <v>862</v>
      </c>
      <c r="D5503" s="122">
        <v>42982</v>
      </c>
      <c r="E5503" s="123" t="s">
        <v>11628</v>
      </c>
      <c r="F5503" s="123" t="s">
        <v>3</v>
      </c>
      <c r="G5503" s="123">
        <v>1536342</v>
      </c>
      <c r="H5503" s="127"/>
      <c r="I5503" s="131" t="s">
        <v>13422</v>
      </c>
      <c r="J5503" s="127"/>
      <c r="K5503" s="127"/>
      <c r="L5503" s="127"/>
      <c r="M5503" s="127"/>
      <c r="N5503" s="133">
        <v>0</v>
      </c>
      <c r="O5503" s="133">
        <v>1200</v>
      </c>
      <c r="P5503" s="127" t="s">
        <v>1369</v>
      </c>
    </row>
    <row r="5504" spans="1:16" ht="51">
      <c r="A5504" s="127">
        <v>340</v>
      </c>
      <c r="B5504" s="127"/>
      <c r="C5504" s="128" t="s">
        <v>815</v>
      </c>
      <c r="D5504" s="122">
        <v>42982</v>
      </c>
      <c r="E5504" s="123" t="s">
        <v>11629</v>
      </c>
      <c r="F5504" s="123" t="s">
        <v>3</v>
      </c>
      <c r="G5504" s="123">
        <v>1536328</v>
      </c>
      <c r="H5504" s="127"/>
      <c r="I5504" s="131" t="s">
        <v>13423</v>
      </c>
      <c r="J5504" s="127"/>
      <c r="K5504" s="127"/>
      <c r="L5504" s="127"/>
      <c r="M5504" s="127"/>
      <c r="N5504" s="133">
        <v>0</v>
      </c>
      <c r="O5504" s="133">
        <v>189.26</v>
      </c>
      <c r="P5504" s="127" t="s">
        <v>1369</v>
      </c>
    </row>
    <row r="5505" spans="1:16" ht="63.75">
      <c r="A5505" s="127">
        <v>580</v>
      </c>
      <c r="B5505" s="127"/>
      <c r="C5505" s="128" t="s">
        <v>218</v>
      </c>
      <c r="D5505" s="122">
        <v>42982</v>
      </c>
      <c r="E5505" s="123" t="s">
        <v>11630</v>
      </c>
      <c r="F5505" s="123" t="s">
        <v>3</v>
      </c>
      <c r="G5505" s="123">
        <v>1536296</v>
      </c>
      <c r="H5505" s="127"/>
      <c r="I5505" s="131" t="s">
        <v>13424</v>
      </c>
      <c r="J5505" s="127"/>
      <c r="K5505" s="127"/>
      <c r="L5505" s="127"/>
      <c r="M5505" s="127"/>
      <c r="N5505" s="133">
        <v>0</v>
      </c>
      <c r="O5505" s="133">
        <v>950</v>
      </c>
      <c r="P5505" s="127" t="s">
        <v>1369</v>
      </c>
    </row>
    <row r="5506" spans="1:16" ht="51">
      <c r="A5506" s="127">
        <v>580</v>
      </c>
      <c r="B5506" s="127"/>
      <c r="C5506" s="128" t="s">
        <v>218</v>
      </c>
      <c r="D5506" s="122">
        <v>42982</v>
      </c>
      <c r="E5506" s="123" t="s">
        <v>11631</v>
      </c>
      <c r="F5506" s="123" t="s">
        <v>3</v>
      </c>
      <c r="G5506" s="123">
        <v>1536292</v>
      </c>
      <c r="H5506" s="127"/>
      <c r="I5506" s="131" t="s">
        <v>13425</v>
      </c>
      <c r="J5506" s="127"/>
      <c r="K5506" s="127"/>
      <c r="L5506" s="127"/>
      <c r="M5506" s="127"/>
      <c r="N5506" s="133">
        <v>0</v>
      </c>
      <c r="O5506" s="133">
        <v>1050</v>
      </c>
      <c r="P5506" s="127" t="s">
        <v>1369</v>
      </c>
    </row>
    <row r="5507" spans="1:16" ht="51">
      <c r="A5507" s="127">
        <v>580</v>
      </c>
      <c r="B5507" s="127"/>
      <c r="C5507" s="128" t="s">
        <v>218</v>
      </c>
      <c r="D5507" s="122">
        <v>42982</v>
      </c>
      <c r="E5507" s="123" t="s">
        <v>11632</v>
      </c>
      <c r="F5507" s="123" t="s">
        <v>3</v>
      </c>
      <c r="G5507" s="123">
        <v>1536290</v>
      </c>
      <c r="H5507" s="127"/>
      <c r="I5507" s="131" t="s">
        <v>13426</v>
      </c>
      <c r="J5507" s="127"/>
      <c r="K5507" s="127"/>
      <c r="L5507" s="127"/>
      <c r="M5507" s="127"/>
      <c r="N5507" s="133">
        <v>0</v>
      </c>
      <c r="O5507" s="133">
        <v>18350</v>
      </c>
      <c r="P5507" s="127" t="s">
        <v>1369</v>
      </c>
    </row>
    <row r="5508" spans="1:16" ht="63.75">
      <c r="A5508" s="127">
        <v>650</v>
      </c>
      <c r="B5508" s="127"/>
      <c r="C5508" s="128" t="s">
        <v>233</v>
      </c>
      <c r="D5508" s="122">
        <v>42982</v>
      </c>
      <c r="E5508" s="123" t="s">
        <v>11633</v>
      </c>
      <c r="F5508" s="123" t="s">
        <v>3</v>
      </c>
      <c r="G5508" s="123">
        <v>1536285</v>
      </c>
      <c r="H5508" s="127"/>
      <c r="I5508" s="131" t="s">
        <v>13427</v>
      </c>
      <c r="J5508" s="127"/>
      <c r="K5508" s="127"/>
      <c r="L5508" s="127"/>
      <c r="M5508" s="127"/>
      <c r="N5508" s="133">
        <v>0</v>
      </c>
      <c r="O5508" s="133">
        <v>700</v>
      </c>
      <c r="P5508" s="127" t="s">
        <v>1369</v>
      </c>
    </row>
    <row r="5509" spans="1:16" ht="63.75">
      <c r="A5509" s="127">
        <v>87</v>
      </c>
      <c r="B5509" s="127"/>
      <c r="C5509" s="128" t="s">
        <v>712</v>
      </c>
      <c r="D5509" s="122">
        <v>42982</v>
      </c>
      <c r="E5509" s="123" t="s">
        <v>11634</v>
      </c>
      <c r="F5509" s="123" t="s">
        <v>3</v>
      </c>
      <c r="G5509" s="123">
        <v>1536279</v>
      </c>
      <c r="H5509" s="127"/>
      <c r="I5509" s="131" t="s">
        <v>13428</v>
      </c>
      <c r="J5509" s="127"/>
      <c r="K5509" s="127"/>
      <c r="L5509" s="127"/>
      <c r="M5509" s="127"/>
      <c r="N5509" s="133">
        <v>0</v>
      </c>
      <c r="O5509" s="133">
        <v>7262.9000000000005</v>
      </c>
      <c r="P5509" s="127" t="s">
        <v>1369</v>
      </c>
    </row>
    <row r="5510" spans="1:16" ht="51">
      <c r="A5510" s="127">
        <v>523</v>
      </c>
      <c r="B5510" s="127"/>
      <c r="C5510" s="128" t="s">
        <v>846</v>
      </c>
      <c r="D5510" s="122">
        <v>42982</v>
      </c>
      <c r="E5510" s="123" t="s">
        <v>11635</v>
      </c>
      <c r="F5510" s="123" t="s">
        <v>3</v>
      </c>
      <c r="G5510" s="123">
        <v>1536236</v>
      </c>
      <c r="H5510" s="127"/>
      <c r="I5510" s="131" t="s">
        <v>13429</v>
      </c>
      <c r="J5510" s="127"/>
      <c r="K5510" s="127"/>
      <c r="L5510" s="127"/>
      <c r="M5510" s="127"/>
      <c r="N5510" s="133">
        <v>0</v>
      </c>
      <c r="O5510" s="133">
        <v>1460.18</v>
      </c>
      <c r="P5510" s="127" t="s">
        <v>1369</v>
      </c>
    </row>
    <row r="5511" spans="1:16" ht="51">
      <c r="A5511" s="127">
        <v>523</v>
      </c>
      <c r="B5511" s="127"/>
      <c r="C5511" s="128" t="s">
        <v>846</v>
      </c>
      <c r="D5511" s="122">
        <v>42982</v>
      </c>
      <c r="E5511" s="123" t="s">
        <v>11636</v>
      </c>
      <c r="F5511" s="123" t="s">
        <v>3</v>
      </c>
      <c r="G5511" s="123">
        <v>1536234</v>
      </c>
      <c r="H5511" s="127"/>
      <c r="I5511" s="131" t="s">
        <v>13430</v>
      </c>
      <c r="J5511" s="127"/>
      <c r="K5511" s="127"/>
      <c r="L5511" s="127"/>
      <c r="M5511" s="127"/>
      <c r="N5511" s="133">
        <v>0</v>
      </c>
      <c r="O5511" s="133">
        <v>355</v>
      </c>
      <c r="P5511" s="127" t="s">
        <v>1369</v>
      </c>
    </row>
    <row r="5512" spans="1:16" ht="51">
      <c r="A5512" s="127">
        <v>46</v>
      </c>
      <c r="B5512" s="127"/>
      <c r="C5512" s="128" t="s">
        <v>699</v>
      </c>
      <c r="D5512" s="122">
        <v>42982</v>
      </c>
      <c r="E5512" s="123" t="s">
        <v>11637</v>
      </c>
      <c r="F5512" s="123" t="s">
        <v>3</v>
      </c>
      <c r="G5512" s="123">
        <v>1536288</v>
      </c>
      <c r="H5512" s="127"/>
      <c r="I5512" s="131" t="s">
        <v>13431</v>
      </c>
      <c r="J5512" s="127"/>
      <c r="K5512" s="127"/>
      <c r="L5512" s="127"/>
      <c r="M5512" s="127"/>
      <c r="N5512" s="133">
        <v>0</v>
      </c>
      <c r="O5512" s="133">
        <v>30</v>
      </c>
      <c r="P5512" s="127" t="s">
        <v>1369</v>
      </c>
    </row>
    <row r="5513" spans="1:16" ht="51">
      <c r="A5513" s="127">
        <v>46</v>
      </c>
      <c r="B5513" s="127"/>
      <c r="C5513" s="128" t="s">
        <v>699</v>
      </c>
      <c r="D5513" s="122">
        <v>42982</v>
      </c>
      <c r="E5513" s="123" t="s">
        <v>11638</v>
      </c>
      <c r="F5513" s="123" t="s">
        <v>3</v>
      </c>
      <c r="G5513" s="123">
        <v>1536284</v>
      </c>
      <c r="H5513" s="127"/>
      <c r="I5513" s="131" t="s">
        <v>13432</v>
      </c>
      <c r="J5513" s="127"/>
      <c r="K5513" s="127"/>
      <c r="L5513" s="127"/>
      <c r="M5513" s="127"/>
      <c r="N5513" s="133">
        <v>0</v>
      </c>
      <c r="O5513" s="133">
        <v>30</v>
      </c>
      <c r="P5513" s="127" t="s">
        <v>1369</v>
      </c>
    </row>
    <row r="5514" spans="1:16" ht="51">
      <c r="A5514" s="127" t="s">
        <v>620</v>
      </c>
      <c r="B5514" s="127"/>
      <c r="C5514" s="128" t="s">
        <v>714</v>
      </c>
      <c r="D5514" s="122">
        <v>42982</v>
      </c>
      <c r="E5514" s="123" t="s">
        <v>11639</v>
      </c>
      <c r="F5514" s="123" t="s">
        <v>3</v>
      </c>
      <c r="G5514" s="123">
        <v>1536277</v>
      </c>
      <c r="H5514" s="127"/>
      <c r="I5514" s="131" t="s">
        <v>3643</v>
      </c>
      <c r="J5514" s="127"/>
      <c r="K5514" s="127"/>
      <c r="L5514" s="127"/>
      <c r="M5514" s="127"/>
      <c r="N5514" s="133">
        <v>0</v>
      </c>
      <c r="O5514" s="133">
        <v>711.18000000000006</v>
      </c>
      <c r="P5514" s="127" t="s">
        <v>1369</v>
      </c>
    </row>
    <row r="5515" spans="1:16" ht="51">
      <c r="A5515" s="127" t="s">
        <v>620</v>
      </c>
      <c r="B5515" s="127"/>
      <c r="C5515" s="128" t="s">
        <v>714</v>
      </c>
      <c r="D5515" s="122">
        <v>42982</v>
      </c>
      <c r="E5515" s="123" t="s">
        <v>11640</v>
      </c>
      <c r="F5515" s="123" t="s">
        <v>3</v>
      </c>
      <c r="G5515" s="123">
        <v>1536272</v>
      </c>
      <c r="H5515" s="127"/>
      <c r="I5515" s="131" t="s">
        <v>1292</v>
      </c>
      <c r="J5515" s="127"/>
      <c r="K5515" s="127"/>
      <c r="L5515" s="127"/>
      <c r="M5515" s="127"/>
      <c r="N5515" s="133">
        <v>0</v>
      </c>
      <c r="O5515" s="133">
        <v>545</v>
      </c>
      <c r="P5515" s="127" t="s">
        <v>1369</v>
      </c>
    </row>
    <row r="5516" spans="1:16" ht="51">
      <c r="A5516" s="127" t="s">
        <v>620</v>
      </c>
      <c r="B5516" s="127"/>
      <c r="C5516" s="128" t="s">
        <v>714</v>
      </c>
      <c r="D5516" s="122">
        <v>42982</v>
      </c>
      <c r="E5516" s="123" t="s">
        <v>11641</v>
      </c>
      <c r="F5516" s="123" t="s">
        <v>3</v>
      </c>
      <c r="G5516" s="123">
        <v>1536271</v>
      </c>
      <c r="H5516" s="127"/>
      <c r="I5516" s="131" t="s">
        <v>2359</v>
      </c>
      <c r="J5516" s="127"/>
      <c r="K5516" s="127"/>
      <c r="L5516" s="127"/>
      <c r="M5516" s="127"/>
      <c r="N5516" s="133">
        <v>0</v>
      </c>
      <c r="O5516" s="133">
        <v>1506</v>
      </c>
      <c r="P5516" s="127" t="s">
        <v>1369</v>
      </c>
    </row>
    <row r="5517" spans="1:16" ht="51">
      <c r="A5517" s="127" t="s">
        <v>620</v>
      </c>
      <c r="B5517" s="127"/>
      <c r="C5517" s="128" t="s">
        <v>714</v>
      </c>
      <c r="D5517" s="122">
        <v>42982</v>
      </c>
      <c r="E5517" s="123" t="s">
        <v>11642</v>
      </c>
      <c r="F5517" s="123" t="s">
        <v>3</v>
      </c>
      <c r="G5517" s="123">
        <v>1536208</v>
      </c>
      <c r="H5517" s="127"/>
      <c r="I5517" s="131" t="s">
        <v>13433</v>
      </c>
      <c r="J5517" s="127"/>
      <c r="K5517" s="127"/>
      <c r="L5517" s="127"/>
      <c r="M5517" s="127"/>
      <c r="N5517" s="133">
        <v>0</v>
      </c>
      <c r="O5517" s="133">
        <v>8114.3600000000006</v>
      </c>
      <c r="P5517" s="127" t="s">
        <v>1369</v>
      </c>
    </row>
    <row r="5518" spans="1:16" ht="38.25">
      <c r="A5518" s="127">
        <v>660</v>
      </c>
      <c r="B5518" s="127"/>
      <c r="C5518" s="128" t="s">
        <v>234</v>
      </c>
      <c r="D5518" s="122">
        <v>42983</v>
      </c>
      <c r="E5518" s="123" t="s">
        <v>11643</v>
      </c>
      <c r="F5518" s="123" t="s">
        <v>3</v>
      </c>
      <c r="G5518" s="123">
        <v>1536773</v>
      </c>
      <c r="H5518" s="127"/>
      <c r="I5518" s="131" t="s">
        <v>8207</v>
      </c>
      <c r="J5518" s="127"/>
      <c r="K5518" s="127"/>
      <c r="L5518" s="127"/>
      <c r="M5518" s="127"/>
      <c r="N5518" s="133">
        <v>0</v>
      </c>
      <c r="O5518" s="133">
        <v>3157.27</v>
      </c>
      <c r="P5518" s="127" t="s">
        <v>1369</v>
      </c>
    </row>
    <row r="5519" spans="1:16" ht="51">
      <c r="A5519" s="127">
        <v>41</v>
      </c>
      <c r="B5519" s="127"/>
      <c r="C5519" s="128" t="s">
        <v>698</v>
      </c>
      <c r="D5519" s="122">
        <v>42983</v>
      </c>
      <c r="E5519" s="123" t="s">
        <v>11644</v>
      </c>
      <c r="F5519" s="123" t="s">
        <v>3</v>
      </c>
      <c r="G5519" s="123">
        <v>1536786</v>
      </c>
      <c r="H5519" s="127"/>
      <c r="I5519" s="131" t="s">
        <v>13434</v>
      </c>
      <c r="J5519" s="127"/>
      <c r="K5519" s="127"/>
      <c r="L5519" s="127"/>
      <c r="M5519" s="127"/>
      <c r="N5519" s="133">
        <v>0</v>
      </c>
      <c r="O5519" s="133">
        <v>1801</v>
      </c>
      <c r="P5519" s="127" t="s">
        <v>1369</v>
      </c>
    </row>
    <row r="5520" spans="1:16" ht="51">
      <c r="A5520" s="127" t="s">
        <v>620</v>
      </c>
      <c r="B5520" s="127"/>
      <c r="C5520" s="128" t="s">
        <v>714</v>
      </c>
      <c r="D5520" s="122">
        <v>42983</v>
      </c>
      <c r="E5520" s="123" t="s">
        <v>11645</v>
      </c>
      <c r="F5520" s="123" t="s">
        <v>3</v>
      </c>
      <c r="G5520" s="123">
        <v>1536807</v>
      </c>
      <c r="H5520" s="127"/>
      <c r="I5520" s="131" t="s">
        <v>13435</v>
      </c>
      <c r="J5520" s="127"/>
      <c r="K5520" s="127"/>
      <c r="L5520" s="127"/>
      <c r="M5520" s="127"/>
      <c r="N5520" s="133">
        <v>0</v>
      </c>
      <c r="O5520" s="133">
        <v>1719.77</v>
      </c>
      <c r="P5520" s="127" t="s">
        <v>1369</v>
      </c>
    </row>
    <row r="5521" spans="1:16" ht="51">
      <c r="A5521" s="127">
        <v>594</v>
      </c>
      <c r="B5521" s="127"/>
      <c r="C5521" s="128" t="s">
        <v>113</v>
      </c>
      <c r="D5521" s="122">
        <v>42983</v>
      </c>
      <c r="E5521" s="123" t="s">
        <v>11646</v>
      </c>
      <c r="F5521" s="123" t="s">
        <v>3</v>
      </c>
      <c r="G5521" s="123">
        <v>1536812</v>
      </c>
      <c r="H5521" s="127"/>
      <c r="I5521" s="131" t="s">
        <v>13436</v>
      </c>
      <c r="J5521" s="127"/>
      <c r="K5521" s="127"/>
      <c r="L5521" s="127"/>
      <c r="M5521" s="127"/>
      <c r="N5521" s="133">
        <v>0</v>
      </c>
      <c r="O5521" s="133">
        <v>10000</v>
      </c>
      <c r="P5521" s="127" t="s">
        <v>1369</v>
      </c>
    </row>
    <row r="5522" spans="1:16" ht="38.25">
      <c r="A5522" s="127">
        <v>46</v>
      </c>
      <c r="B5522" s="127"/>
      <c r="C5522" s="128" t="s">
        <v>699</v>
      </c>
      <c r="D5522" s="122">
        <v>42983</v>
      </c>
      <c r="E5522" s="123" t="s">
        <v>11647</v>
      </c>
      <c r="F5522" s="123" t="s">
        <v>3</v>
      </c>
      <c r="G5522" s="123">
        <v>1536814</v>
      </c>
      <c r="H5522" s="127"/>
      <c r="I5522" s="131" t="s">
        <v>13437</v>
      </c>
      <c r="J5522" s="127"/>
      <c r="K5522" s="127"/>
      <c r="L5522" s="127"/>
      <c r="M5522" s="127"/>
      <c r="N5522" s="133">
        <v>0</v>
      </c>
      <c r="O5522" s="133">
        <v>50</v>
      </c>
      <c r="P5522" s="127" t="s">
        <v>1369</v>
      </c>
    </row>
    <row r="5523" spans="1:16" ht="51">
      <c r="A5523" s="127">
        <v>41</v>
      </c>
      <c r="B5523" s="127"/>
      <c r="C5523" s="128" t="s">
        <v>698</v>
      </c>
      <c r="D5523" s="122">
        <v>42983</v>
      </c>
      <c r="E5523" s="123" t="s">
        <v>11648</v>
      </c>
      <c r="F5523" s="123" t="s">
        <v>3</v>
      </c>
      <c r="G5523" s="123">
        <v>1536815</v>
      </c>
      <c r="H5523" s="127"/>
      <c r="I5523" s="131" t="s">
        <v>13438</v>
      </c>
      <c r="J5523" s="127"/>
      <c r="K5523" s="127"/>
      <c r="L5523" s="127"/>
      <c r="M5523" s="127"/>
      <c r="N5523" s="133">
        <v>0</v>
      </c>
      <c r="O5523" s="133">
        <v>371</v>
      </c>
      <c r="P5523" s="127" t="s">
        <v>1369</v>
      </c>
    </row>
    <row r="5524" spans="1:16" ht="38.25">
      <c r="A5524" s="127">
        <v>15</v>
      </c>
      <c r="B5524" s="127"/>
      <c r="C5524" s="128" t="s">
        <v>692</v>
      </c>
      <c r="D5524" s="122">
        <v>42983</v>
      </c>
      <c r="E5524" s="123" t="s">
        <v>11649</v>
      </c>
      <c r="F5524" s="123" t="s">
        <v>3</v>
      </c>
      <c r="G5524" s="123">
        <v>1536823</v>
      </c>
      <c r="H5524" s="127"/>
      <c r="I5524" s="131" t="s">
        <v>13439</v>
      </c>
      <c r="J5524" s="127"/>
      <c r="K5524" s="127"/>
      <c r="L5524" s="127"/>
      <c r="M5524" s="127"/>
      <c r="N5524" s="133">
        <v>0</v>
      </c>
      <c r="O5524" s="133">
        <v>3760.28</v>
      </c>
      <c r="P5524" s="127" t="s">
        <v>1369</v>
      </c>
    </row>
    <row r="5525" spans="1:16" ht="51">
      <c r="A5525" s="127">
        <v>132</v>
      </c>
      <c r="B5525" s="127"/>
      <c r="C5525" s="128" t="s">
        <v>729</v>
      </c>
      <c r="D5525" s="122">
        <v>42983</v>
      </c>
      <c r="E5525" s="123" t="s">
        <v>11650</v>
      </c>
      <c r="F5525" s="123" t="s">
        <v>3</v>
      </c>
      <c r="G5525" s="123">
        <v>1536827</v>
      </c>
      <c r="H5525" s="127"/>
      <c r="I5525" s="131" t="s">
        <v>13440</v>
      </c>
      <c r="J5525" s="127"/>
      <c r="K5525" s="127"/>
      <c r="L5525" s="127"/>
      <c r="M5525" s="127"/>
      <c r="N5525" s="133">
        <v>0</v>
      </c>
      <c r="O5525" s="133">
        <v>2042.7</v>
      </c>
      <c r="P5525" s="127" t="s">
        <v>1369</v>
      </c>
    </row>
    <row r="5526" spans="1:16" ht="38.25">
      <c r="A5526" s="127">
        <v>35</v>
      </c>
      <c r="B5526" s="127"/>
      <c r="C5526" s="128" t="s">
        <v>697</v>
      </c>
      <c r="D5526" s="122">
        <v>42983</v>
      </c>
      <c r="E5526" s="123" t="s">
        <v>11651</v>
      </c>
      <c r="F5526" s="123" t="s">
        <v>3</v>
      </c>
      <c r="G5526" s="123">
        <v>1536852</v>
      </c>
      <c r="H5526" s="127"/>
      <c r="I5526" s="131" t="s">
        <v>13441</v>
      </c>
      <c r="J5526" s="127"/>
      <c r="K5526" s="127"/>
      <c r="L5526" s="127"/>
      <c r="M5526" s="127"/>
      <c r="N5526" s="133">
        <v>0</v>
      </c>
      <c r="O5526" s="133">
        <v>800</v>
      </c>
      <c r="P5526" s="127" t="s">
        <v>1369</v>
      </c>
    </row>
    <row r="5527" spans="1:16" ht="38.25">
      <c r="A5527" s="127">
        <v>35</v>
      </c>
      <c r="B5527" s="127"/>
      <c r="C5527" s="128" t="s">
        <v>697</v>
      </c>
      <c r="D5527" s="122">
        <v>42983</v>
      </c>
      <c r="E5527" s="123" t="s">
        <v>11652</v>
      </c>
      <c r="F5527" s="123" t="s">
        <v>3</v>
      </c>
      <c r="G5527" s="123">
        <v>1536694</v>
      </c>
      <c r="H5527" s="127"/>
      <c r="I5527" s="131" t="s">
        <v>13442</v>
      </c>
      <c r="J5527" s="127"/>
      <c r="K5527" s="127"/>
      <c r="L5527" s="127"/>
      <c r="M5527" s="127"/>
      <c r="N5527" s="133">
        <v>0</v>
      </c>
      <c r="O5527" s="133">
        <v>1500</v>
      </c>
      <c r="P5527" s="127" t="s">
        <v>1369</v>
      </c>
    </row>
    <row r="5528" spans="1:16" ht="51">
      <c r="A5528" s="127">
        <v>292</v>
      </c>
      <c r="B5528" s="127"/>
      <c r="C5528" s="128" t="s">
        <v>152</v>
      </c>
      <c r="D5528" s="122">
        <v>42983</v>
      </c>
      <c r="E5528" s="123" t="s">
        <v>11653</v>
      </c>
      <c r="F5528" s="123" t="s">
        <v>3</v>
      </c>
      <c r="G5528" s="123">
        <v>1536697</v>
      </c>
      <c r="H5528" s="127"/>
      <c r="I5528" s="131" t="s">
        <v>8076</v>
      </c>
      <c r="J5528" s="127"/>
      <c r="K5528" s="127"/>
      <c r="L5528" s="127"/>
      <c r="M5528" s="127"/>
      <c r="N5528" s="133">
        <v>0</v>
      </c>
      <c r="O5528" s="133">
        <v>128</v>
      </c>
      <c r="P5528" s="127" t="s">
        <v>1369</v>
      </c>
    </row>
    <row r="5529" spans="1:16" ht="51">
      <c r="A5529" s="127">
        <v>292</v>
      </c>
      <c r="B5529" s="127"/>
      <c r="C5529" s="128" t="s">
        <v>152</v>
      </c>
      <c r="D5529" s="122">
        <v>42983</v>
      </c>
      <c r="E5529" s="123" t="s">
        <v>11654</v>
      </c>
      <c r="F5529" s="123" t="s">
        <v>3</v>
      </c>
      <c r="G5529" s="123">
        <v>1536698</v>
      </c>
      <c r="H5529" s="127"/>
      <c r="I5529" s="131" t="s">
        <v>8076</v>
      </c>
      <c r="J5529" s="127"/>
      <c r="K5529" s="127"/>
      <c r="L5529" s="127"/>
      <c r="M5529" s="127"/>
      <c r="N5529" s="133">
        <v>0</v>
      </c>
      <c r="O5529" s="133">
        <v>112</v>
      </c>
      <c r="P5529" s="127" t="s">
        <v>1369</v>
      </c>
    </row>
    <row r="5530" spans="1:16" ht="51">
      <c r="A5530" s="127">
        <v>292</v>
      </c>
      <c r="B5530" s="127"/>
      <c r="C5530" s="128" t="s">
        <v>152</v>
      </c>
      <c r="D5530" s="122">
        <v>42983</v>
      </c>
      <c r="E5530" s="123" t="s">
        <v>11655</v>
      </c>
      <c r="F5530" s="123" t="s">
        <v>3</v>
      </c>
      <c r="G5530" s="123">
        <v>1536699</v>
      </c>
      <c r="H5530" s="127"/>
      <c r="I5530" s="131" t="s">
        <v>8076</v>
      </c>
      <c r="J5530" s="127"/>
      <c r="K5530" s="127"/>
      <c r="L5530" s="127"/>
      <c r="M5530" s="127"/>
      <c r="N5530" s="133">
        <v>0</v>
      </c>
      <c r="O5530" s="133">
        <v>26</v>
      </c>
      <c r="P5530" s="127" t="s">
        <v>1369</v>
      </c>
    </row>
    <row r="5531" spans="1:16" ht="51">
      <c r="A5531" s="127">
        <v>35</v>
      </c>
      <c r="B5531" s="127"/>
      <c r="C5531" s="128" t="s">
        <v>697</v>
      </c>
      <c r="D5531" s="122">
        <v>42983</v>
      </c>
      <c r="E5531" s="123" t="s">
        <v>11656</v>
      </c>
      <c r="F5531" s="123" t="s">
        <v>3</v>
      </c>
      <c r="G5531" s="123">
        <v>1536722</v>
      </c>
      <c r="H5531" s="127"/>
      <c r="I5531" s="131" t="s">
        <v>13443</v>
      </c>
      <c r="J5531" s="127"/>
      <c r="K5531" s="127"/>
      <c r="L5531" s="127"/>
      <c r="M5531" s="127"/>
      <c r="N5531" s="133">
        <v>0</v>
      </c>
      <c r="O5531" s="133">
        <v>1190</v>
      </c>
      <c r="P5531" s="127" t="s">
        <v>1369</v>
      </c>
    </row>
    <row r="5532" spans="1:16" ht="51">
      <c r="A5532" s="127">
        <v>20</v>
      </c>
      <c r="B5532" s="127"/>
      <c r="C5532" s="128" t="s">
        <v>694</v>
      </c>
      <c r="D5532" s="122">
        <v>42983</v>
      </c>
      <c r="E5532" s="123" t="s">
        <v>11657</v>
      </c>
      <c r="F5532" s="123" t="s">
        <v>3</v>
      </c>
      <c r="G5532" s="123">
        <v>1536724</v>
      </c>
      <c r="H5532" s="127"/>
      <c r="I5532" s="131" t="s">
        <v>13444</v>
      </c>
      <c r="J5532" s="127"/>
      <c r="K5532" s="127"/>
      <c r="L5532" s="127"/>
      <c r="M5532" s="127"/>
      <c r="N5532" s="133">
        <v>0</v>
      </c>
      <c r="O5532" s="133">
        <v>115.2</v>
      </c>
      <c r="P5532" s="127" t="s">
        <v>1369</v>
      </c>
    </row>
    <row r="5533" spans="1:16" ht="51">
      <c r="A5533" s="127" t="s">
        <v>620</v>
      </c>
      <c r="B5533" s="127"/>
      <c r="C5533" s="128" t="s">
        <v>714</v>
      </c>
      <c r="D5533" s="122">
        <v>42983</v>
      </c>
      <c r="E5533" s="123" t="s">
        <v>11658</v>
      </c>
      <c r="F5533" s="123" t="s">
        <v>3</v>
      </c>
      <c r="G5533" s="123">
        <v>1536737</v>
      </c>
      <c r="H5533" s="127"/>
      <c r="I5533" s="131" t="s">
        <v>7608</v>
      </c>
      <c r="J5533" s="127"/>
      <c r="K5533" s="127"/>
      <c r="L5533" s="127"/>
      <c r="M5533" s="127"/>
      <c r="N5533" s="133">
        <v>0</v>
      </c>
      <c r="O5533" s="133">
        <v>4748.6000000000004</v>
      </c>
      <c r="P5533" s="127" t="s">
        <v>1369</v>
      </c>
    </row>
    <row r="5534" spans="1:16" ht="51">
      <c r="A5534" s="127">
        <v>582</v>
      </c>
      <c r="B5534" s="127"/>
      <c r="C5534" s="128" t="s">
        <v>857</v>
      </c>
      <c r="D5534" s="122">
        <v>42983</v>
      </c>
      <c r="E5534" s="123" t="s">
        <v>11659</v>
      </c>
      <c r="F5534" s="123" t="s">
        <v>3</v>
      </c>
      <c r="G5534" s="123">
        <v>1536742</v>
      </c>
      <c r="H5534" s="127"/>
      <c r="I5534" s="131" t="s">
        <v>13445</v>
      </c>
      <c r="J5534" s="127"/>
      <c r="K5534" s="127"/>
      <c r="L5534" s="127"/>
      <c r="M5534" s="127"/>
      <c r="N5534" s="133">
        <v>0</v>
      </c>
      <c r="O5534" s="133">
        <v>461</v>
      </c>
      <c r="P5534" s="127" t="s">
        <v>1369</v>
      </c>
    </row>
    <row r="5535" spans="1:16" ht="51">
      <c r="A5535" s="127" t="s">
        <v>620</v>
      </c>
      <c r="B5535" s="127"/>
      <c r="C5535" s="128" t="s">
        <v>714</v>
      </c>
      <c r="D5535" s="122">
        <v>42983</v>
      </c>
      <c r="E5535" s="123" t="s">
        <v>11660</v>
      </c>
      <c r="F5535" s="123" t="s">
        <v>3</v>
      </c>
      <c r="G5535" s="123">
        <v>1536747</v>
      </c>
      <c r="H5535" s="127"/>
      <c r="I5535" s="131" t="s">
        <v>7581</v>
      </c>
      <c r="J5535" s="127"/>
      <c r="K5535" s="127"/>
      <c r="L5535" s="127"/>
      <c r="M5535" s="127"/>
      <c r="N5535" s="133">
        <v>0</v>
      </c>
      <c r="O5535" s="133">
        <v>150</v>
      </c>
      <c r="P5535" s="127" t="s">
        <v>1369</v>
      </c>
    </row>
    <row r="5536" spans="1:16" ht="51">
      <c r="A5536" s="127">
        <v>291</v>
      </c>
      <c r="B5536" s="127"/>
      <c r="C5536" s="128" t="s">
        <v>795</v>
      </c>
      <c r="D5536" s="122">
        <v>42983</v>
      </c>
      <c r="E5536" s="123" t="s">
        <v>11661</v>
      </c>
      <c r="F5536" s="123" t="s">
        <v>3</v>
      </c>
      <c r="G5536" s="123">
        <v>1536760</v>
      </c>
      <c r="H5536" s="127"/>
      <c r="I5536" s="131" t="s">
        <v>13446</v>
      </c>
      <c r="J5536" s="127"/>
      <c r="K5536" s="127"/>
      <c r="L5536" s="127"/>
      <c r="M5536" s="127"/>
      <c r="N5536" s="133">
        <v>0</v>
      </c>
      <c r="O5536" s="133">
        <v>7</v>
      </c>
      <c r="P5536" s="127" t="s">
        <v>1369</v>
      </c>
    </row>
    <row r="5537" spans="1:16" ht="51">
      <c r="A5537" s="127">
        <v>41</v>
      </c>
      <c r="B5537" s="127"/>
      <c r="C5537" s="128" t="s">
        <v>698</v>
      </c>
      <c r="D5537" s="122">
        <v>42983</v>
      </c>
      <c r="E5537" s="123" t="s">
        <v>11662</v>
      </c>
      <c r="F5537" s="123" t="s">
        <v>3</v>
      </c>
      <c r="G5537" s="123">
        <v>1536932</v>
      </c>
      <c r="H5537" s="127"/>
      <c r="I5537" s="131" t="s">
        <v>13447</v>
      </c>
      <c r="J5537" s="127"/>
      <c r="K5537" s="127"/>
      <c r="L5537" s="127"/>
      <c r="M5537" s="127"/>
      <c r="N5537" s="133">
        <v>0</v>
      </c>
      <c r="O5537" s="133">
        <v>35</v>
      </c>
      <c r="P5537" s="127" t="s">
        <v>1369</v>
      </c>
    </row>
    <row r="5538" spans="1:16" ht="38.25">
      <c r="A5538" s="127">
        <v>20</v>
      </c>
      <c r="B5538" s="127"/>
      <c r="C5538" s="128" t="s">
        <v>694</v>
      </c>
      <c r="D5538" s="122">
        <v>42983</v>
      </c>
      <c r="E5538" s="123" t="s">
        <v>11663</v>
      </c>
      <c r="F5538" s="123" t="s">
        <v>3</v>
      </c>
      <c r="G5538" s="123">
        <v>1536933</v>
      </c>
      <c r="H5538" s="127"/>
      <c r="I5538" s="131" t="s">
        <v>13448</v>
      </c>
      <c r="J5538" s="127"/>
      <c r="K5538" s="127"/>
      <c r="L5538" s="127"/>
      <c r="M5538" s="127"/>
      <c r="N5538" s="133">
        <v>0</v>
      </c>
      <c r="O5538" s="133">
        <v>188</v>
      </c>
      <c r="P5538" s="127" t="s">
        <v>1369</v>
      </c>
    </row>
    <row r="5539" spans="1:16" ht="51">
      <c r="A5539" s="127">
        <v>70</v>
      </c>
      <c r="B5539" s="127"/>
      <c r="C5539" s="128" t="s">
        <v>706</v>
      </c>
      <c r="D5539" s="122">
        <v>42983</v>
      </c>
      <c r="E5539" s="123" t="s">
        <v>11664</v>
      </c>
      <c r="F5539" s="123" t="s">
        <v>3</v>
      </c>
      <c r="G5539" s="123">
        <v>1536963</v>
      </c>
      <c r="H5539" s="127"/>
      <c r="I5539" s="131" t="s">
        <v>13449</v>
      </c>
      <c r="J5539" s="127"/>
      <c r="K5539" s="127"/>
      <c r="L5539" s="127"/>
      <c r="M5539" s="127"/>
      <c r="N5539" s="133">
        <v>0</v>
      </c>
      <c r="O5539" s="133">
        <v>361.1</v>
      </c>
      <c r="P5539" s="127" t="s">
        <v>1369</v>
      </c>
    </row>
    <row r="5540" spans="1:16" ht="38.25">
      <c r="A5540" s="127">
        <v>590</v>
      </c>
      <c r="B5540" s="127"/>
      <c r="C5540" s="128" t="s">
        <v>861</v>
      </c>
      <c r="D5540" s="122">
        <v>42983</v>
      </c>
      <c r="E5540" s="123" t="s">
        <v>11665</v>
      </c>
      <c r="F5540" s="123" t="s">
        <v>3</v>
      </c>
      <c r="G5540" s="123">
        <v>1536988</v>
      </c>
      <c r="H5540" s="127"/>
      <c r="I5540" s="131" t="s">
        <v>13450</v>
      </c>
      <c r="J5540" s="127"/>
      <c r="K5540" s="127"/>
      <c r="L5540" s="127"/>
      <c r="M5540" s="127"/>
      <c r="N5540" s="133">
        <v>0</v>
      </c>
      <c r="O5540" s="133">
        <v>657.1</v>
      </c>
      <c r="P5540" s="127" t="s">
        <v>1369</v>
      </c>
    </row>
    <row r="5541" spans="1:16" ht="51">
      <c r="A5541" s="127" t="s">
        <v>620</v>
      </c>
      <c r="B5541" s="127"/>
      <c r="C5541" s="128" t="s">
        <v>714</v>
      </c>
      <c r="D5541" s="122">
        <v>42983</v>
      </c>
      <c r="E5541" s="123" t="s">
        <v>11666</v>
      </c>
      <c r="F5541" s="123" t="s">
        <v>3</v>
      </c>
      <c r="G5541" s="123">
        <v>1536863</v>
      </c>
      <c r="H5541" s="127"/>
      <c r="I5541" s="131" t="s">
        <v>13451</v>
      </c>
      <c r="J5541" s="127"/>
      <c r="K5541" s="127"/>
      <c r="L5541" s="127"/>
      <c r="M5541" s="127"/>
      <c r="N5541" s="133">
        <v>0</v>
      </c>
      <c r="O5541" s="133">
        <v>401.26</v>
      </c>
      <c r="P5541" s="127" t="s">
        <v>1369</v>
      </c>
    </row>
    <row r="5542" spans="1:16" ht="38.25">
      <c r="A5542" s="127">
        <v>16</v>
      </c>
      <c r="B5542" s="127"/>
      <c r="C5542" s="128" t="s">
        <v>693</v>
      </c>
      <c r="D5542" s="122">
        <v>42983</v>
      </c>
      <c r="E5542" s="123" t="s">
        <v>11667</v>
      </c>
      <c r="F5542" s="123" t="s">
        <v>3</v>
      </c>
      <c r="G5542" s="123">
        <v>1536877</v>
      </c>
      <c r="H5542" s="127"/>
      <c r="I5542" s="131" t="s">
        <v>13452</v>
      </c>
      <c r="J5542" s="127"/>
      <c r="K5542" s="127"/>
      <c r="L5542" s="127"/>
      <c r="M5542" s="127"/>
      <c r="N5542" s="133">
        <v>0</v>
      </c>
      <c r="O5542" s="133">
        <v>80</v>
      </c>
      <c r="P5542" s="127" t="s">
        <v>1369</v>
      </c>
    </row>
    <row r="5543" spans="1:16" ht="51">
      <c r="A5543" s="127" t="s">
        <v>620</v>
      </c>
      <c r="B5543" s="127"/>
      <c r="C5543" s="128" t="s">
        <v>714</v>
      </c>
      <c r="D5543" s="122">
        <v>42983</v>
      </c>
      <c r="E5543" s="123" t="s">
        <v>11668</v>
      </c>
      <c r="F5543" s="123" t="s">
        <v>3</v>
      </c>
      <c r="G5543" s="123">
        <v>1536881</v>
      </c>
      <c r="H5543" s="127"/>
      <c r="I5543" s="131" t="s">
        <v>13453</v>
      </c>
      <c r="J5543" s="127"/>
      <c r="K5543" s="127"/>
      <c r="L5543" s="127"/>
      <c r="M5543" s="127"/>
      <c r="N5543" s="133">
        <v>0</v>
      </c>
      <c r="O5543" s="133">
        <v>1141</v>
      </c>
      <c r="P5543" s="127" t="s">
        <v>1369</v>
      </c>
    </row>
    <row r="5544" spans="1:16" ht="38.25">
      <c r="A5544" s="127">
        <v>15</v>
      </c>
      <c r="B5544" s="127"/>
      <c r="C5544" s="128" t="s">
        <v>692</v>
      </c>
      <c r="D5544" s="122">
        <v>42983</v>
      </c>
      <c r="E5544" s="123" t="s">
        <v>11669</v>
      </c>
      <c r="F5544" s="123" t="s">
        <v>3</v>
      </c>
      <c r="G5544" s="123">
        <v>1536883</v>
      </c>
      <c r="H5544" s="127"/>
      <c r="I5544" s="131" t="s">
        <v>13454</v>
      </c>
      <c r="J5544" s="127"/>
      <c r="K5544" s="127"/>
      <c r="L5544" s="127"/>
      <c r="M5544" s="127"/>
      <c r="N5544" s="133">
        <v>0</v>
      </c>
      <c r="O5544" s="133">
        <v>10.6</v>
      </c>
      <c r="P5544" s="127" t="s">
        <v>1369</v>
      </c>
    </row>
    <row r="5545" spans="1:16" ht="51">
      <c r="A5545" s="127">
        <v>20</v>
      </c>
      <c r="B5545" s="127"/>
      <c r="C5545" s="128" t="s">
        <v>694</v>
      </c>
      <c r="D5545" s="122">
        <v>42983</v>
      </c>
      <c r="E5545" s="123" t="s">
        <v>11670</v>
      </c>
      <c r="F5545" s="123" t="s">
        <v>3</v>
      </c>
      <c r="G5545" s="123">
        <v>1536888</v>
      </c>
      <c r="H5545" s="127"/>
      <c r="I5545" s="131" t="s">
        <v>13455</v>
      </c>
      <c r="J5545" s="127"/>
      <c r="K5545" s="127"/>
      <c r="L5545" s="127"/>
      <c r="M5545" s="127"/>
      <c r="N5545" s="133">
        <v>0</v>
      </c>
      <c r="O5545" s="133">
        <v>1979</v>
      </c>
      <c r="P5545" s="127" t="s">
        <v>1369</v>
      </c>
    </row>
    <row r="5546" spans="1:16" ht="38.25">
      <c r="A5546" s="127">
        <v>582</v>
      </c>
      <c r="B5546" s="127"/>
      <c r="C5546" s="128" t="s">
        <v>857</v>
      </c>
      <c r="D5546" s="122">
        <v>42983</v>
      </c>
      <c r="E5546" s="123" t="s">
        <v>11671</v>
      </c>
      <c r="F5546" s="123" t="s">
        <v>3</v>
      </c>
      <c r="G5546" s="123">
        <v>1536889</v>
      </c>
      <c r="H5546" s="127"/>
      <c r="I5546" s="131" t="s">
        <v>13456</v>
      </c>
      <c r="J5546" s="127"/>
      <c r="K5546" s="127"/>
      <c r="L5546" s="127"/>
      <c r="M5546" s="127"/>
      <c r="N5546" s="133">
        <v>0</v>
      </c>
      <c r="O5546" s="133">
        <v>2786.4</v>
      </c>
      <c r="P5546" s="127" t="s">
        <v>1369</v>
      </c>
    </row>
    <row r="5547" spans="1:16" ht="51">
      <c r="A5547" s="127">
        <v>41</v>
      </c>
      <c r="B5547" s="127"/>
      <c r="C5547" s="128" t="s">
        <v>698</v>
      </c>
      <c r="D5547" s="122">
        <v>42983</v>
      </c>
      <c r="E5547" s="123" t="s">
        <v>11672</v>
      </c>
      <c r="F5547" s="123" t="s">
        <v>3</v>
      </c>
      <c r="G5547" s="123">
        <v>1536892</v>
      </c>
      <c r="H5547" s="127"/>
      <c r="I5547" s="131" t="s">
        <v>13457</v>
      </c>
      <c r="J5547" s="127"/>
      <c r="K5547" s="127"/>
      <c r="L5547" s="127"/>
      <c r="M5547" s="127"/>
      <c r="N5547" s="133">
        <v>0</v>
      </c>
      <c r="O5547" s="133">
        <v>720</v>
      </c>
      <c r="P5547" s="127" t="s">
        <v>1369</v>
      </c>
    </row>
    <row r="5548" spans="1:16" ht="51">
      <c r="A5548" s="127" t="s">
        <v>620</v>
      </c>
      <c r="B5548" s="127"/>
      <c r="C5548" s="128" t="s">
        <v>714</v>
      </c>
      <c r="D5548" s="122">
        <v>42983</v>
      </c>
      <c r="E5548" s="123" t="s">
        <v>11673</v>
      </c>
      <c r="F5548" s="123" t="s">
        <v>3</v>
      </c>
      <c r="G5548" s="123">
        <v>1536901</v>
      </c>
      <c r="H5548" s="127"/>
      <c r="I5548" s="131" t="s">
        <v>13458</v>
      </c>
      <c r="J5548" s="127"/>
      <c r="K5548" s="127"/>
      <c r="L5548" s="127"/>
      <c r="M5548" s="127"/>
      <c r="N5548" s="133">
        <v>0</v>
      </c>
      <c r="O5548" s="133">
        <v>5</v>
      </c>
      <c r="P5548" s="127" t="s">
        <v>1369</v>
      </c>
    </row>
    <row r="5549" spans="1:16" ht="51">
      <c r="A5549" s="127" t="s">
        <v>620</v>
      </c>
      <c r="B5549" s="127"/>
      <c r="C5549" s="128" t="s">
        <v>714</v>
      </c>
      <c r="D5549" s="122">
        <v>42983</v>
      </c>
      <c r="E5549" s="123" t="s">
        <v>11674</v>
      </c>
      <c r="F5549" s="123" t="s">
        <v>3</v>
      </c>
      <c r="G5549" s="123">
        <v>1536916</v>
      </c>
      <c r="H5549" s="127"/>
      <c r="I5549" s="131" t="s">
        <v>13459</v>
      </c>
      <c r="J5549" s="127"/>
      <c r="K5549" s="127"/>
      <c r="L5549" s="127"/>
      <c r="M5549" s="127"/>
      <c r="N5549" s="133">
        <v>0</v>
      </c>
      <c r="O5549" s="133">
        <v>672.87</v>
      </c>
      <c r="P5549" s="127" t="s">
        <v>1369</v>
      </c>
    </row>
    <row r="5550" spans="1:16" ht="38.25">
      <c r="A5550" s="127">
        <v>523</v>
      </c>
      <c r="B5550" s="127"/>
      <c r="C5550" s="128" t="s">
        <v>846</v>
      </c>
      <c r="D5550" s="122">
        <v>42983</v>
      </c>
      <c r="E5550" s="123" t="s">
        <v>11675</v>
      </c>
      <c r="F5550" s="123" t="s">
        <v>3</v>
      </c>
      <c r="G5550" s="123">
        <v>1536802</v>
      </c>
      <c r="H5550" s="127"/>
      <c r="I5550" s="131" t="s">
        <v>13460</v>
      </c>
      <c r="J5550" s="127"/>
      <c r="K5550" s="127"/>
      <c r="L5550" s="127"/>
      <c r="M5550" s="127"/>
      <c r="N5550" s="133">
        <v>0</v>
      </c>
      <c r="O5550" s="133">
        <v>172.44</v>
      </c>
      <c r="P5550" s="127" t="s">
        <v>1369</v>
      </c>
    </row>
    <row r="5551" spans="1:16" ht="38.25">
      <c r="A5551" s="127">
        <v>523</v>
      </c>
      <c r="B5551" s="127"/>
      <c r="C5551" s="128" t="s">
        <v>846</v>
      </c>
      <c r="D5551" s="122">
        <v>42983</v>
      </c>
      <c r="E5551" s="123" t="s">
        <v>11676</v>
      </c>
      <c r="F5551" s="123" t="s">
        <v>3</v>
      </c>
      <c r="G5551" s="123">
        <v>1536805</v>
      </c>
      <c r="H5551" s="127"/>
      <c r="I5551" s="131" t="s">
        <v>13461</v>
      </c>
      <c r="J5551" s="127"/>
      <c r="K5551" s="127"/>
      <c r="L5551" s="127"/>
      <c r="M5551" s="127"/>
      <c r="N5551" s="133">
        <v>0</v>
      </c>
      <c r="O5551" s="133">
        <v>451.99</v>
      </c>
      <c r="P5551" s="127" t="s">
        <v>1369</v>
      </c>
    </row>
    <row r="5552" spans="1:16" ht="38.25">
      <c r="A5552" s="127">
        <v>523</v>
      </c>
      <c r="B5552" s="127"/>
      <c r="C5552" s="128" t="s">
        <v>846</v>
      </c>
      <c r="D5552" s="122">
        <v>42983</v>
      </c>
      <c r="E5552" s="123" t="s">
        <v>11677</v>
      </c>
      <c r="F5552" s="123" t="s">
        <v>3</v>
      </c>
      <c r="G5552" s="123">
        <v>1536811</v>
      </c>
      <c r="H5552" s="127"/>
      <c r="I5552" s="131" t="s">
        <v>13462</v>
      </c>
      <c r="J5552" s="127"/>
      <c r="K5552" s="127"/>
      <c r="L5552" s="127"/>
      <c r="M5552" s="127"/>
      <c r="N5552" s="133">
        <v>0</v>
      </c>
      <c r="O5552" s="133">
        <v>1426</v>
      </c>
      <c r="P5552" s="127" t="s">
        <v>1369</v>
      </c>
    </row>
    <row r="5553" spans="1:16" ht="51">
      <c r="A5553" s="127">
        <v>20</v>
      </c>
      <c r="B5553" s="127"/>
      <c r="C5553" s="128" t="s">
        <v>694</v>
      </c>
      <c r="D5553" s="122">
        <v>42983</v>
      </c>
      <c r="E5553" s="123" t="s">
        <v>11678</v>
      </c>
      <c r="F5553" s="123" t="s">
        <v>3</v>
      </c>
      <c r="G5553" s="123">
        <v>1536834</v>
      </c>
      <c r="H5553" s="127"/>
      <c r="I5553" s="131" t="s">
        <v>13463</v>
      </c>
      <c r="J5553" s="127"/>
      <c r="K5553" s="127"/>
      <c r="L5553" s="127"/>
      <c r="M5553" s="127"/>
      <c r="N5553" s="133">
        <v>0</v>
      </c>
      <c r="O5553" s="133">
        <v>650154.47</v>
      </c>
      <c r="P5553" s="127" t="s">
        <v>1369</v>
      </c>
    </row>
    <row r="5554" spans="1:16" ht="51">
      <c r="A5554" s="127">
        <v>20</v>
      </c>
      <c r="B5554" s="127"/>
      <c r="C5554" s="128" t="s">
        <v>694</v>
      </c>
      <c r="D5554" s="122">
        <v>42983</v>
      </c>
      <c r="E5554" s="123" t="s">
        <v>11679</v>
      </c>
      <c r="F5554" s="123" t="s">
        <v>3</v>
      </c>
      <c r="G5554" s="123">
        <v>1536837</v>
      </c>
      <c r="H5554" s="127"/>
      <c r="I5554" s="131" t="s">
        <v>13464</v>
      </c>
      <c r="J5554" s="127"/>
      <c r="K5554" s="127"/>
      <c r="L5554" s="127"/>
      <c r="M5554" s="127"/>
      <c r="N5554" s="133">
        <v>0</v>
      </c>
      <c r="O5554" s="133">
        <v>142064.07</v>
      </c>
      <c r="P5554" s="127" t="s">
        <v>1369</v>
      </c>
    </row>
    <row r="5555" spans="1:16" ht="51">
      <c r="A5555" s="127">
        <v>290</v>
      </c>
      <c r="B5555" s="127"/>
      <c r="C5555" s="128" t="s">
        <v>794</v>
      </c>
      <c r="D5555" s="122">
        <v>42983</v>
      </c>
      <c r="E5555" s="123" t="s">
        <v>11680</v>
      </c>
      <c r="F5555" s="123" t="s">
        <v>3</v>
      </c>
      <c r="G5555" s="123">
        <v>1536855</v>
      </c>
      <c r="H5555" s="127"/>
      <c r="I5555" s="131" t="s">
        <v>13465</v>
      </c>
      <c r="J5555" s="127"/>
      <c r="K5555" s="127"/>
      <c r="L5555" s="127"/>
      <c r="M5555" s="127"/>
      <c r="N5555" s="133">
        <v>0</v>
      </c>
      <c r="O5555" s="133">
        <v>2015</v>
      </c>
      <c r="P5555" s="127" t="s">
        <v>1369</v>
      </c>
    </row>
    <row r="5556" spans="1:16" ht="51">
      <c r="A5556" s="127">
        <v>290</v>
      </c>
      <c r="B5556" s="127"/>
      <c r="C5556" s="128" t="s">
        <v>794</v>
      </c>
      <c r="D5556" s="122">
        <v>42983</v>
      </c>
      <c r="E5556" s="123" t="s">
        <v>11681</v>
      </c>
      <c r="F5556" s="123" t="s">
        <v>3</v>
      </c>
      <c r="G5556" s="123">
        <v>1536856</v>
      </c>
      <c r="H5556" s="127"/>
      <c r="I5556" s="131" t="s">
        <v>13466</v>
      </c>
      <c r="J5556" s="127"/>
      <c r="K5556" s="127"/>
      <c r="L5556" s="127"/>
      <c r="M5556" s="127"/>
      <c r="N5556" s="133">
        <v>0</v>
      </c>
      <c r="O5556" s="133">
        <v>2457</v>
      </c>
      <c r="P5556" s="127" t="s">
        <v>1369</v>
      </c>
    </row>
    <row r="5557" spans="1:16" ht="51">
      <c r="A5557" s="127" t="s">
        <v>627</v>
      </c>
      <c r="B5557" s="127"/>
      <c r="C5557" s="128" t="s">
        <v>1235</v>
      </c>
      <c r="D5557" s="122">
        <v>42983</v>
      </c>
      <c r="E5557" s="123" t="s">
        <v>11682</v>
      </c>
      <c r="F5557" s="123" t="s">
        <v>3</v>
      </c>
      <c r="G5557" s="123">
        <v>1536861</v>
      </c>
      <c r="H5557" s="127"/>
      <c r="I5557" s="131" t="s">
        <v>13467</v>
      </c>
      <c r="J5557" s="127"/>
      <c r="K5557" s="127"/>
      <c r="L5557" s="127"/>
      <c r="M5557" s="127"/>
      <c r="N5557" s="133">
        <v>0</v>
      </c>
      <c r="O5557" s="133">
        <v>4742.55</v>
      </c>
      <c r="P5557" s="127" t="s">
        <v>1369</v>
      </c>
    </row>
    <row r="5558" spans="1:16" ht="38.25">
      <c r="A5558" s="127">
        <v>523</v>
      </c>
      <c r="B5558" s="127"/>
      <c r="C5558" s="128" t="s">
        <v>846</v>
      </c>
      <c r="D5558" s="122">
        <v>42983</v>
      </c>
      <c r="E5558" s="123" t="s">
        <v>11683</v>
      </c>
      <c r="F5558" s="123" t="s">
        <v>3</v>
      </c>
      <c r="G5558" s="123">
        <v>1536732</v>
      </c>
      <c r="H5558" s="127"/>
      <c r="I5558" s="131" t="s">
        <v>13468</v>
      </c>
      <c r="J5558" s="127"/>
      <c r="K5558" s="127"/>
      <c r="L5558" s="127"/>
      <c r="M5558" s="127"/>
      <c r="N5558" s="133">
        <v>0</v>
      </c>
      <c r="O5558" s="133">
        <v>4082.48</v>
      </c>
      <c r="P5558" s="127" t="s">
        <v>1369</v>
      </c>
    </row>
    <row r="5559" spans="1:16" ht="38.25">
      <c r="A5559" s="127">
        <v>523</v>
      </c>
      <c r="B5559" s="127"/>
      <c r="C5559" s="128" t="s">
        <v>846</v>
      </c>
      <c r="D5559" s="122">
        <v>42983</v>
      </c>
      <c r="E5559" s="123" t="s">
        <v>11684</v>
      </c>
      <c r="F5559" s="123" t="s">
        <v>3</v>
      </c>
      <c r="G5559" s="123">
        <v>1536736</v>
      </c>
      <c r="H5559" s="127"/>
      <c r="I5559" s="131" t="s">
        <v>13469</v>
      </c>
      <c r="J5559" s="127"/>
      <c r="K5559" s="127"/>
      <c r="L5559" s="127"/>
      <c r="M5559" s="127"/>
      <c r="N5559" s="133">
        <v>0</v>
      </c>
      <c r="O5559" s="133">
        <v>19504</v>
      </c>
      <c r="P5559" s="127" t="s">
        <v>1369</v>
      </c>
    </row>
    <row r="5560" spans="1:16" ht="38.25">
      <c r="A5560" s="127">
        <v>523</v>
      </c>
      <c r="B5560" s="127"/>
      <c r="C5560" s="128" t="s">
        <v>846</v>
      </c>
      <c r="D5560" s="122">
        <v>42983</v>
      </c>
      <c r="E5560" s="123" t="s">
        <v>11685</v>
      </c>
      <c r="F5560" s="123" t="s">
        <v>3</v>
      </c>
      <c r="G5560" s="123">
        <v>1536741</v>
      </c>
      <c r="H5560" s="127"/>
      <c r="I5560" s="131" t="s">
        <v>13470</v>
      </c>
      <c r="J5560" s="127"/>
      <c r="K5560" s="127"/>
      <c r="L5560" s="127"/>
      <c r="M5560" s="127"/>
      <c r="N5560" s="133">
        <v>0</v>
      </c>
      <c r="O5560" s="133">
        <v>14582</v>
      </c>
      <c r="P5560" s="127" t="s">
        <v>1369</v>
      </c>
    </row>
    <row r="5561" spans="1:16" ht="38.25">
      <c r="A5561" s="127">
        <v>523</v>
      </c>
      <c r="B5561" s="127"/>
      <c r="C5561" s="128" t="s">
        <v>846</v>
      </c>
      <c r="D5561" s="122">
        <v>42983</v>
      </c>
      <c r="E5561" s="123" t="s">
        <v>11686</v>
      </c>
      <c r="F5561" s="123" t="s">
        <v>3</v>
      </c>
      <c r="G5561" s="123">
        <v>1536748</v>
      </c>
      <c r="H5561" s="127"/>
      <c r="I5561" s="131" t="s">
        <v>13471</v>
      </c>
      <c r="J5561" s="127"/>
      <c r="K5561" s="127"/>
      <c r="L5561" s="127"/>
      <c r="M5561" s="127"/>
      <c r="N5561" s="133">
        <v>0</v>
      </c>
      <c r="O5561" s="133">
        <v>1805</v>
      </c>
      <c r="P5561" s="127" t="s">
        <v>1369</v>
      </c>
    </row>
    <row r="5562" spans="1:16" ht="51">
      <c r="A5562" s="127">
        <v>224</v>
      </c>
      <c r="B5562" s="127"/>
      <c r="C5562" s="128" t="s">
        <v>120</v>
      </c>
      <c r="D5562" s="122">
        <v>42983</v>
      </c>
      <c r="E5562" s="123" t="s">
        <v>11687</v>
      </c>
      <c r="F5562" s="123" t="s">
        <v>3</v>
      </c>
      <c r="G5562" s="123">
        <v>1536752</v>
      </c>
      <c r="H5562" s="127"/>
      <c r="I5562" s="131" t="s">
        <v>13472</v>
      </c>
      <c r="J5562" s="127"/>
      <c r="K5562" s="127"/>
      <c r="L5562" s="127"/>
      <c r="M5562" s="127"/>
      <c r="N5562" s="133">
        <v>0</v>
      </c>
      <c r="O5562" s="133">
        <v>167253.70000000001</v>
      </c>
      <c r="P5562" s="127" t="s">
        <v>1369</v>
      </c>
    </row>
    <row r="5563" spans="1:16" ht="51">
      <c r="A5563" s="127">
        <v>592</v>
      </c>
      <c r="B5563" s="127"/>
      <c r="C5563" s="128" t="s">
        <v>863</v>
      </c>
      <c r="D5563" s="122">
        <v>42983</v>
      </c>
      <c r="E5563" s="123" t="s">
        <v>11688</v>
      </c>
      <c r="F5563" s="123" t="s">
        <v>3</v>
      </c>
      <c r="G5563" s="123">
        <v>1536770</v>
      </c>
      <c r="H5563" s="127"/>
      <c r="I5563" s="131" t="s">
        <v>13473</v>
      </c>
      <c r="J5563" s="127"/>
      <c r="K5563" s="127"/>
      <c r="L5563" s="127"/>
      <c r="M5563" s="127"/>
      <c r="N5563" s="133">
        <v>0</v>
      </c>
      <c r="O5563" s="133">
        <v>20154</v>
      </c>
      <c r="P5563" s="127" t="s">
        <v>1369</v>
      </c>
    </row>
    <row r="5564" spans="1:16" ht="51">
      <c r="A5564" s="127">
        <v>592</v>
      </c>
      <c r="B5564" s="127"/>
      <c r="C5564" s="128" t="s">
        <v>863</v>
      </c>
      <c r="D5564" s="122">
        <v>42983</v>
      </c>
      <c r="E5564" s="123" t="s">
        <v>11689</v>
      </c>
      <c r="F5564" s="123" t="s">
        <v>3</v>
      </c>
      <c r="G5564" s="123">
        <v>1536771</v>
      </c>
      <c r="H5564" s="127"/>
      <c r="I5564" s="131" t="s">
        <v>13474</v>
      </c>
      <c r="J5564" s="127"/>
      <c r="K5564" s="127"/>
      <c r="L5564" s="127"/>
      <c r="M5564" s="127"/>
      <c r="N5564" s="133">
        <v>0</v>
      </c>
      <c r="O5564" s="133">
        <v>31219</v>
      </c>
      <c r="P5564" s="127" t="s">
        <v>1369</v>
      </c>
    </row>
    <row r="5565" spans="1:16" ht="51">
      <c r="A5565" s="127" t="s">
        <v>620</v>
      </c>
      <c r="B5565" s="127"/>
      <c r="C5565" s="128" t="s">
        <v>714</v>
      </c>
      <c r="D5565" s="122">
        <v>42983</v>
      </c>
      <c r="E5565" s="123" t="s">
        <v>11690</v>
      </c>
      <c r="F5565" s="123" t="s">
        <v>3</v>
      </c>
      <c r="G5565" s="123">
        <v>1536782</v>
      </c>
      <c r="H5565" s="127"/>
      <c r="I5565" s="131" t="s">
        <v>13475</v>
      </c>
      <c r="J5565" s="127"/>
      <c r="K5565" s="127"/>
      <c r="L5565" s="127"/>
      <c r="M5565" s="127"/>
      <c r="N5565" s="133">
        <v>0</v>
      </c>
      <c r="O5565" s="133">
        <v>306.76</v>
      </c>
      <c r="P5565" s="127" t="s">
        <v>1369</v>
      </c>
    </row>
    <row r="5566" spans="1:16" ht="51">
      <c r="A5566" s="127" t="s">
        <v>620</v>
      </c>
      <c r="B5566" s="127"/>
      <c r="C5566" s="128" t="s">
        <v>714</v>
      </c>
      <c r="D5566" s="122">
        <v>42984</v>
      </c>
      <c r="E5566" s="123" t="s">
        <v>11691</v>
      </c>
      <c r="F5566" s="123" t="s">
        <v>3</v>
      </c>
      <c r="G5566" s="123">
        <v>1537284</v>
      </c>
      <c r="H5566" s="127"/>
      <c r="I5566" s="131" t="s">
        <v>13476</v>
      </c>
      <c r="J5566" s="127"/>
      <c r="K5566" s="127"/>
      <c r="L5566" s="127"/>
      <c r="M5566" s="127"/>
      <c r="N5566" s="133">
        <v>0</v>
      </c>
      <c r="O5566" s="133">
        <v>79</v>
      </c>
      <c r="P5566" s="127" t="s">
        <v>1369</v>
      </c>
    </row>
    <row r="5567" spans="1:16" ht="51">
      <c r="A5567" s="127" t="s">
        <v>620</v>
      </c>
      <c r="B5567" s="127"/>
      <c r="C5567" s="128" t="s">
        <v>714</v>
      </c>
      <c r="D5567" s="122">
        <v>42984</v>
      </c>
      <c r="E5567" s="123" t="s">
        <v>11692</v>
      </c>
      <c r="F5567" s="123" t="s">
        <v>3</v>
      </c>
      <c r="G5567" s="123">
        <v>1537283</v>
      </c>
      <c r="H5567" s="127"/>
      <c r="I5567" s="131" t="s">
        <v>13477</v>
      </c>
      <c r="J5567" s="127"/>
      <c r="K5567" s="127"/>
      <c r="L5567" s="127"/>
      <c r="M5567" s="127"/>
      <c r="N5567" s="133">
        <v>0</v>
      </c>
      <c r="O5567" s="133">
        <v>79</v>
      </c>
      <c r="P5567" s="127" t="s">
        <v>1369</v>
      </c>
    </row>
    <row r="5568" spans="1:16" ht="51">
      <c r="A5568" s="127" t="s">
        <v>620</v>
      </c>
      <c r="B5568" s="127"/>
      <c r="C5568" s="128" t="s">
        <v>714</v>
      </c>
      <c r="D5568" s="122">
        <v>42984</v>
      </c>
      <c r="E5568" s="123" t="s">
        <v>11693</v>
      </c>
      <c r="F5568" s="123" t="s">
        <v>3</v>
      </c>
      <c r="G5568" s="123">
        <v>1537282</v>
      </c>
      <c r="H5568" s="127"/>
      <c r="I5568" s="131" t="s">
        <v>9869</v>
      </c>
      <c r="J5568" s="127"/>
      <c r="K5568" s="127"/>
      <c r="L5568" s="127"/>
      <c r="M5568" s="127"/>
      <c r="N5568" s="133">
        <v>0</v>
      </c>
      <c r="O5568" s="133">
        <v>2000</v>
      </c>
      <c r="P5568" s="127" t="s">
        <v>1369</v>
      </c>
    </row>
    <row r="5569" spans="1:16" ht="51">
      <c r="A5569" s="127" t="s">
        <v>620</v>
      </c>
      <c r="B5569" s="127"/>
      <c r="C5569" s="128" t="s">
        <v>714</v>
      </c>
      <c r="D5569" s="122">
        <v>42984</v>
      </c>
      <c r="E5569" s="123" t="s">
        <v>11694</v>
      </c>
      <c r="F5569" s="123" t="s">
        <v>3</v>
      </c>
      <c r="G5569" s="123">
        <v>1537281</v>
      </c>
      <c r="H5569" s="127"/>
      <c r="I5569" s="131" t="s">
        <v>13478</v>
      </c>
      <c r="J5569" s="127"/>
      <c r="K5569" s="127"/>
      <c r="L5569" s="127"/>
      <c r="M5569" s="127"/>
      <c r="N5569" s="133">
        <v>0</v>
      </c>
      <c r="O5569" s="133">
        <v>149</v>
      </c>
      <c r="P5569" s="127" t="s">
        <v>1369</v>
      </c>
    </row>
    <row r="5570" spans="1:16" ht="51">
      <c r="A5570" s="127" t="s">
        <v>620</v>
      </c>
      <c r="B5570" s="127"/>
      <c r="C5570" s="128" t="s">
        <v>714</v>
      </c>
      <c r="D5570" s="122">
        <v>42984</v>
      </c>
      <c r="E5570" s="123" t="s">
        <v>11695</v>
      </c>
      <c r="F5570" s="123" t="s">
        <v>3</v>
      </c>
      <c r="G5570" s="123">
        <v>1537276</v>
      </c>
      <c r="H5570" s="127"/>
      <c r="I5570" s="131" t="s">
        <v>9659</v>
      </c>
      <c r="J5570" s="127"/>
      <c r="K5570" s="127"/>
      <c r="L5570" s="127"/>
      <c r="M5570" s="127"/>
      <c r="N5570" s="133">
        <v>0</v>
      </c>
      <c r="O5570" s="133">
        <v>1669</v>
      </c>
      <c r="P5570" s="127" t="s">
        <v>1369</v>
      </c>
    </row>
    <row r="5571" spans="1:16" ht="51">
      <c r="A5571" s="127" t="s">
        <v>620</v>
      </c>
      <c r="B5571" s="127"/>
      <c r="C5571" s="128" t="s">
        <v>714</v>
      </c>
      <c r="D5571" s="122">
        <v>42984</v>
      </c>
      <c r="E5571" s="123" t="s">
        <v>11696</v>
      </c>
      <c r="F5571" s="123" t="s">
        <v>3</v>
      </c>
      <c r="G5571" s="123">
        <v>1537275</v>
      </c>
      <c r="H5571" s="127"/>
      <c r="I5571" s="131" t="s">
        <v>13479</v>
      </c>
      <c r="J5571" s="127"/>
      <c r="K5571" s="127"/>
      <c r="L5571" s="127"/>
      <c r="M5571" s="127"/>
      <c r="N5571" s="133">
        <v>0</v>
      </c>
      <c r="O5571" s="133">
        <v>1726</v>
      </c>
      <c r="P5571" s="127" t="s">
        <v>1369</v>
      </c>
    </row>
    <row r="5572" spans="1:16" ht="38.25">
      <c r="A5572" s="127">
        <v>35</v>
      </c>
      <c r="B5572" s="127"/>
      <c r="C5572" s="128" t="s">
        <v>697</v>
      </c>
      <c r="D5572" s="122">
        <v>42984</v>
      </c>
      <c r="E5572" s="123" t="s">
        <v>11697</v>
      </c>
      <c r="F5572" s="123" t="s">
        <v>3</v>
      </c>
      <c r="G5572" s="123">
        <v>1537318</v>
      </c>
      <c r="H5572" s="127"/>
      <c r="I5572" s="131" t="s">
        <v>13480</v>
      </c>
      <c r="J5572" s="127"/>
      <c r="K5572" s="127"/>
      <c r="L5572" s="127"/>
      <c r="M5572" s="127"/>
      <c r="N5572" s="133">
        <v>0</v>
      </c>
      <c r="O5572" s="133">
        <v>710</v>
      </c>
      <c r="P5572" s="127" t="s">
        <v>1369</v>
      </c>
    </row>
    <row r="5573" spans="1:16" ht="51">
      <c r="A5573" s="127" t="s">
        <v>620</v>
      </c>
      <c r="B5573" s="127"/>
      <c r="C5573" s="128" t="s">
        <v>714</v>
      </c>
      <c r="D5573" s="122">
        <v>42984</v>
      </c>
      <c r="E5573" s="123" t="s">
        <v>11698</v>
      </c>
      <c r="F5573" s="123" t="s">
        <v>3</v>
      </c>
      <c r="G5573" s="123">
        <v>1537348</v>
      </c>
      <c r="H5573" s="127"/>
      <c r="I5573" s="131" t="s">
        <v>13481</v>
      </c>
      <c r="J5573" s="127"/>
      <c r="K5573" s="127"/>
      <c r="L5573" s="127"/>
      <c r="M5573" s="127"/>
      <c r="N5573" s="133">
        <v>0</v>
      </c>
      <c r="O5573" s="133">
        <v>1113</v>
      </c>
      <c r="P5573" s="127" t="s">
        <v>1369</v>
      </c>
    </row>
    <row r="5574" spans="1:16" ht="51">
      <c r="A5574" s="127" t="s">
        <v>620</v>
      </c>
      <c r="B5574" s="127"/>
      <c r="C5574" s="128" t="s">
        <v>714</v>
      </c>
      <c r="D5574" s="122">
        <v>42984</v>
      </c>
      <c r="E5574" s="123" t="s">
        <v>11699</v>
      </c>
      <c r="F5574" s="123" t="s">
        <v>3</v>
      </c>
      <c r="G5574" s="123">
        <v>1537349</v>
      </c>
      <c r="H5574" s="127"/>
      <c r="I5574" s="131" t="s">
        <v>13482</v>
      </c>
      <c r="J5574" s="127"/>
      <c r="K5574" s="127"/>
      <c r="L5574" s="127"/>
      <c r="M5574" s="127"/>
      <c r="N5574" s="133">
        <v>0</v>
      </c>
      <c r="O5574" s="133">
        <v>2045.6100000000001</v>
      </c>
      <c r="P5574" s="127" t="s">
        <v>1369</v>
      </c>
    </row>
    <row r="5575" spans="1:16" ht="38.25">
      <c r="A5575" s="127">
        <v>46</v>
      </c>
      <c r="B5575" s="127"/>
      <c r="C5575" s="128" t="s">
        <v>699</v>
      </c>
      <c r="D5575" s="122">
        <v>42984</v>
      </c>
      <c r="E5575" s="123" t="s">
        <v>11700</v>
      </c>
      <c r="F5575" s="123" t="s">
        <v>3</v>
      </c>
      <c r="G5575" s="123">
        <v>1537168</v>
      </c>
      <c r="H5575" s="127"/>
      <c r="I5575" s="131" t="s">
        <v>13483</v>
      </c>
      <c r="J5575" s="127"/>
      <c r="K5575" s="127"/>
      <c r="L5575" s="127"/>
      <c r="M5575" s="127"/>
      <c r="N5575" s="133">
        <v>0</v>
      </c>
      <c r="O5575" s="133">
        <v>650</v>
      </c>
      <c r="P5575" s="127" t="s">
        <v>1369</v>
      </c>
    </row>
    <row r="5576" spans="1:16" ht="51">
      <c r="A5576" s="127" t="s">
        <v>620</v>
      </c>
      <c r="B5576" s="127"/>
      <c r="C5576" s="128" t="s">
        <v>714</v>
      </c>
      <c r="D5576" s="122">
        <v>42984</v>
      </c>
      <c r="E5576" s="123" t="s">
        <v>11701</v>
      </c>
      <c r="F5576" s="123" t="s">
        <v>3</v>
      </c>
      <c r="G5576" s="123">
        <v>1537175</v>
      </c>
      <c r="H5576" s="127"/>
      <c r="I5576" s="131" t="s">
        <v>3583</v>
      </c>
      <c r="J5576" s="127"/>
      <c r="K5576" s="127"/>
      <c r="L5576" s="127"/>
      <c r="M5576" s="127"/>
      <c r="N5576" s="133">
        <v>0</v>
      </c>
      <c r="O5576" s="133">
        <v>500</v>
      </c>
      <c r="P5576" s="127" t="s">
        <v>1369</v>
      </c>
    </row>
    <row r="5577" spans="1:16" ht="51">
      <c r="A5577" s="127">
        <v>41</v>
      </c>
      <c r="B5577" s="127"/>
      <c r="C5577" s="128" t="s">
        <v>698</v>
      </c>
      <c r="D5577" s="122">
        <v>42984</v>
      </c>
      <c r="E5577" s="123" t="s">
        <v>11702</v>
      </c>
      <c r="F5577" s="123" t="s">
        <v>3</v>
      </c>
      <c r="G5577" s="123">
        <v>1537179</v>
      </c>
      <c r="H5577" s="127"/>
      <c r="I5577" s="131" t="s">
        <v>13484</v>
      </c>
      <c r="J5577" s="127"/>
      <c r="K5577" s="127"/>
      <c r="L5577" s="127"/>
      <c r="M5577" s="127"/>
      <c r="N5577" s="133">
        <v>0</v>
      </c>
      <c r="O5577" s="133">
        <v>443.8</v>
      </c>
      <c r="P5577" s="127" t="s">
        <v>1369</v>
      </c>
    </row>
    <row r="5578" spans="1:16" ht="38.25">
      <c r="A5578" s="127">
        <v>526</v>
      </c>
      <c r="B5578" s="127"/>
      <c r="C5578" s="128" t="s">
        <v>847</v>
      </c>
      <c r="D5578" s="122">
        <v>42984</v>
      </c>
      <c r="E5578" s="123" t="s">
        <v>11703</v>
      </c>
      <c r="F5578" s="123" t="s">
        <v>3</v>
      </c>
      <c r="G5578" s="123">
        <v>1537190</v>
      </c>
      <c r="H5578" s="127"/>
      <c r="I5578" s="131" t="s">
        <v>13485</v>
      </c>
      <c r="J5578" s="127"/>
      <c r="K5578" s="127"/>
      <c r="L5578" s="127"/>
      <c r="M5578" s="127"/>
      <c r="N5578" s="133">
        <v>0</v>
      </c>
      <c r="O5578" s="133">
        <v>55</v>
      </c>
      <c r="P5578" s="127" t="s">
        <v>1369</v>
      </c>
    </row>
    <row r="5579" spans="1:16" ht="51">
      <c r="A5579" s="127">
        <v>47</v>
      </c>
      <c r="B5579" s="127"/>
      <c r="C5579" s="128" t="s">
        <v>700</v>
      </c>
      <c r="D5579" s="122">
        <v>42984</v>
      </c>
      <c r="E5579" s="123" t="s">
        <v>11704</v>
      </c>
      <c r="F5579" s="123" t="s">
        <v>3</v>
      </c>
      <c r="G5579" s="123">
        <v>1537228</v>
      </c>
      <c r="H5579" s="127"/>
      <c r="I5579" s="131" t="s">
        <v>13486</v>
      </c>
      <c r="J5579" s="127"/>
      <c r="K5579" s="127"/>
      <c r="L5579" s="127"/>
      <c r="M5579" s="127"/>
      <c r="N5579" s="133">
        <v>0</v>
      </c>
      <c r="O5579" s="133">
        <v>0.04</v>
      </c>
      <c r="P5579" s="127" t="s">
        <v>1369</v>
      </c>
    </row>
    <row r="5580" spans="1:16" ht="51">
      <c r="A5580" s="127" t="s">
        <v>620</v>
      </c>
      <c r="B5580" s="127"/>
      <c r="C5580" s="128" t="s">
        <v>714</v>
      </c>
      <c r="D5580" s="122">
        <v>42984</v>
      </c>
      <c r="E5580" s="123" t="s">
        <v>11705</v>
      </c>
      <c r="F5580" s="123" t="s">
        <v>3</v>
      </c>
      <c r="G5580" s="123">
        <v>1537237</v>
      </c>
      <c r="H5580" s="127"/>
      <c r="I5580" s="131" t="s">
        <v>13487</v>
      </c>
      <c r="J5580" s="127"/>
      <c r="K5580" s="127"/>
      <c r="L5580" s="127"/>
      <c r="M5580" s="127"/>
      <c r="N5580" s="133">
        <v>0</v>
      </c>
      <c r="O5580" s="133">
        <v>3863.25</v>
      </c>
      <c r="P5580" s="127" t="s">
        <v>1369</v>
      </c>
    </row>
    <row r="5581" spans="1:16" ht="51">
      <c r="A5581" s="127" t="s">
        <v>620</v>
      </c>
      <c r="B5581" s="127"/>
      <c r="C5581" s="128" t="s">
        <v>714</v>
      </c>
      <c r="D5581" s="122">
        <v>42984</v>
      </c>
      <c r="E5581" s="123" t="s">
        <v>11706</v>
      </c>
      <c r="F5581" s="123" t="s">
        <v>3</v>
      </c>
      <c r="G5581" s="123">
        <v>1537246</v>
      </c>
      <c r="H5581" s="127"/>
      <c r="I5581" s="131" t="s">
        <v>3667</v>
      </c>
      <c r="J5581" s="127"/>
      <c r="K5581" s="127"/>
      <c r="L5581" s="127"/>
      <c r="M5581" s="127"/>
      <c r="N5581" s="133">
        <v>0</v>
      </c>
      <c r="O5581" s="133">
        <v>1713</v>
      </c>
      <c r="P5581" s="127" t="s">
        <v>1369</v>
      </c>
    </row>
    <row r="5582" spans="1:16" ht="51">
      <c r="A5582" s="127" t="s">
        <v>620</v>
      </c>
      <c r="B5582" s="127"/>
      <c r="C5582" s="128" t="s">
        <v>714</v>
      </c>
      <c r="D5582" s="122">
        <v>42984</v>
      </c>
      <c r="E5582" s="123" t="s">
        <v>11707</v>
      </c>
      <c r="F5582" s="123" t="s">
        <v>3</v>
      </c>
      <c r="G5582" s="123">
        <v>1537250</v>
      </c>
      <c r="H5582" s="127"/>
      <c r="I5582" s="131" t="s">
        <v>13488</v>
      </c>
      <c r="J5582" s="127"/>
      <c r="K5582" s="127"/>
      <c r="L5582" s="127"/>
      <c r="M5582" s="127"/>
      <c r="N5582" s="133">
        <v>0</v>
      </c>
      <c r="O5582" s="133">
        <v>0.15</v>
      </c>
      <c r="P5582" s="127" t="s">
        <v>1369</v>
      </c>
    </row>
    <row r="5583" spans="1:16" ht="51">
      <c r="A5583" s="127">
        <v>212</v>
      </c>
      <c r="B5583" s="127"/>
      <c r="C5583" s="128" t="s">
        <v>762</v>
      </c>
      <c r="D5583" s="122">
        <v>42984</v>
      </c>
      <c r="E5583" s="123" t="s">
        <v>11708</v>
      </c>
      <c r="F5583" s="123" t="s">
        <v>3</v>
      </c>
      <c r="G5583" s="123">
        <v>1537257</v>
      </c>
      <c r="H5583" s="127"/>
      <c r="I5583" s="131" t="s">
        <v>13489</v>
      </c>
      <c r="J5583" s="127"/>
      <c r="K5583" s="127"/>
      <c r="L5583" s="127"/>
      <c r="M5583" s="127"/>
      <c r="N5583" s="133">
        <v>0</v>
      </c>
      <c r="O5583" s="133">
        <v>200</v>
      </c>
      <c r="P5583" s="127" t="s">
        <v>1369</v>
      </c>
    </row>
    <row r="5584" spans="1:16" ht="51">
      <c r="A5584" s="127" t="s">
        <v>620</v>
      </c>
      <c r="B5584" s="127"/>
      <c r="C5584" s="128" t="s">
        <v>714</v>
      </c>
      <c r="D5584" s="122">
        <v>42984</v>
      </c>
      <c r="E5584" s="123" t="s">
        <v>11709</v>
      </c>
      <c r="F5584" s="123" t="s">
        <v>3</v>
      </c>
      <c r="G5584" s="123">
        <v>1537454</v>
      </c>
      <c r="H5584" s="127"/>
      <c r="I5584" s="131" t="s">
        <v>13490</v>
      </c>
      <c r="J5584" s="127"/>
      <c r="K5584" s="127"/>
      <c r="L5584" s="127"/>
      <c r="M5584" s="127"/>
      <c r="N5584" s="133">
        <v>0</v>
      </c>
      <c r="O5584" s="133">
        <v>410</v>
      </c>
      <c r="P5584" s="127" t="s">
        <v>1369</v>
      </c>
    </row>
    <row r="5585" spans="1:16" ht="51">
      <c r="A5585" s="127" t="s">
        <v>620</v>
      </c>
      <c r="B5585" s="127"/>
      <c r="C5585" s="128" t="s">
        <v>714</v>
      </c>
      <c r="D5585" s="122">
        <v>42984</v>
      </c>
      <c r="E5585" s="123" t="s">
        <v>11710</v>
      </c>
      <c r="F5585" s="123" t="s">
        <v>3</v>
      </c>
      <c r="G5585" s="123">
        <v>1537456</v>
      </c>
      <c r="H5585" s="127"/>
      <c r="I5585" s="131" t="s">
        <v>13491</v>
      </c>
      <c r="J5585" s="127"/>
      <c r="K5585" s="127"/>
      <c r="L5585" s="127"/>
      <c r="M5585" s="127"/>
      <c r="N5585" s="133">
        <v>0</v>
      </c>
      <c r="O5585" s="133">
        <v>498</v>
      </c>
      <c r="P5585" s="127" t="s">
        <v>14401</v>
      </c>
    </row>
    <row r="5586" spans="1:16" ht="38.25">
      <c r="A5586" s="127">
        <v>16</v>
      </c>
      <c r="B5586" s="127"/>
      <c r="C5586" s="128" t="s">
        <v>693</v>
      </c>
      <c r="D5586" s="122">
        <v>42984</v>
      </c>
      <c r="E5586" s="123" t="s">
        <v>11711</v>
      </c>
      <c r="F5586" s="123" t="s">
        <v>3</v>
      </c>
      <c r="G5586" s="123">
        <v>1537457</v>
      </c>
      <c r="H5586" s="127"/>
      <c r="I5586" s="131" t="s">
        <v>13492</v>
      </c>
      <c r="J5586" s="127"/>
      <c r="K5586" s="127"/>
      <c r="L5586" s="127"/>
      <c r="M5586" s="127"/>
      <c r="N5586" s="133">
        <v>0</v>
      </c>
      <c r="O5586" s="133">
        <v>38</v>
      </c>
      <c r="P5586" s="127" t="s">
        <v>1369</v>
      </c>
    </row>
    <row r="5587" spans="1:16" ht="51">
      <c r="A5587" s="127" t="s">
        <v>620</v>
      </c>
      <c r="B5587" s="127"/>
      <c r="C5587" s="128" t="s">
        <v>714</v>
      </c>
      <c r="D5587" s="122">
        <v>42984</v>
      </c>
      <c r="E5587" s="123" t="s">
        <v>11712</v>
      </c>
      <c r="F5587" s="123" t="s">
        <v>3</v>
      </c>
      <c r="G5587" s="123">
        <v>1537458</v>
      </c>
      <c r="H5587" s="127"/>
      <c r="I5587" s="131" t="s">
        <v>13493</v>
      </c>
      <c r="J5587" s="127"/>
      <c r="K5587" s="127"/>
      <c r="L5587" s="127"/>
      <c r="M5587" s="127"/>
      <c r="N5587" s="133">
        <v>0</v>
      </c>
      <c r="O5587" s="133">
        <v>1805</v>
      </c>
      <c r="P5587" s="127" t="s">
        <v>1369</v>
      </c>
    </row>
    <row r="5588" spans="1:16" ht="38.25">
      <c r="A5588" s="127">
        <v>526</v>
      </c>
      <c r="B5588" s="127"/>
      <c r="C5588" s="128" t="s">
        <v>847</v>
      </c>
      <c r="D5588" s="122">
        <v>42984</v>
      </c>
      <c r="E5588" s="123" t="s">
        <v>11713</v>
      </c>
      <c r="F5588" s="123" t="s">
        <v>3</v>
      </c>
      <c r="G5588" s="123">
        <v>1537463</v>
      </c>
      <c r="H5588" s="127"/>
      <c r="I5588" s="131" t="s">
        <v>13494</v>
      </c>
      <c r="J5588" s="127"/>
      <c r="K5588" s="127"/>
      <c r="L5588" s="127"/>
      <c r="M5588" s="127"/>
      <c r="N5588" s="133">
        <v>0</v>
      </c>
      <c r="O5588" s="133">
        <v>60</v>
      </c>
      <c r="P5588" s="127" t="s">
        <v>1369</v>
      </c>
    </row>
    <row r="5589" spans="1:16" ht="51">
      <c r="A5589" s="127">
        <v>212</v>
      </c>
      <c r="B5589" s="127"/>
      <c r="C5589" s="128" t="s">
        <v>762</v>
      </c>
      <c r="D5589" s="122">
        <v>42984</v>
      </c>
      <c r="E5589" s="123" t="s">
        <v>11714</v>
      </c>
      <c r="F5589" s="123" t="s">
        <v>3</v>
      </c>
      <c r="G5589" s="123">
        <v>1537480</v>
      </c>
      <c r="H5589" s="127"/>
      <c r="I5589" s="131" t="s">
        <v>13495</v>
      </c>
      <c r="J5589" s="127"/>
      <c r="K5589" s="127"/>
      <c r="L5589" s="127"/>
      <c r="M5589" s="127"/>
      <c r="N5589" s="133">
        <v>0</v>
      </c>
      <c r="O5589" s="133">
        <v>720</v>
      </c>
      <c r="P5589" s="127" t="s">
        <v>1369</v>
      </c>
    </row>
    <row r="5590" spans="1:16" ht="38.25">
      <c r="A5590" s="127">
        <v>526</v>
      </c>
      <c r="B5590" s="127"/>
      <c r="C5590" s="128" t="s">
        <v>847</v>
      </c>
      <c r="D5590" s="122">
        <v>42984</v>
      </c>
      <c r="E5590" s="123" t="s">
        <v>11715</v>
      </c>
      <c r="F5590" s="123" t="s">
        <v>3</v>
      </c>
      <c r="G5590" s="123">
        <v>1537514</v>
      </c>
      <c r="H5590" s="127"/>
      <c r="I5590" s="131" t="s">
        <v>13496</v>
      </c>
      <c r="J5590" s="127"/>
      <c r="K5590" s="127"/>
      <c r="L5590" s="127"/>
      <c r="M5590" s="127"/>
      <c r="N5590" s="133">
        <v>0</v>
      </c>
      <c r="O5590" s="133">
        <v>55</v>
      </c>
      <c r="P5590" s="127" t="s">
        <v>1369</v>
      </c>
    </row>
    <row r="5591" spans="1:16" ht="38.25">
      <c r="A5591" s="127">
        <v>526</v>
      </c>
      <c r="B5591" s="127"/>
      <c r="C5591" s="128" t="s">
        <v>847</v>
      </c>
      <c r="D5591" s="122">
        <v>42984</v>
      </c>
      <c r="E5591" s="123" t="s">
        <v>11716</v>
      </c>
      <c r="F5591" s="123" t="s">
        <v>3</v>
      </c>
      <c r="G5591" s="123">
        <v>1537515</v>
      </c>
      <c r="H5591" s="127"/>
      <c r="I5591" s="131" t="s">
        <v>13497</v>
      </c>
      <c r="J5591" s="127"/>
      <c r="K5591" s="127"/>
      <c r="L5591" s="127"/>
      <c r="M5591" s="127"/>
      <c r="N5591" s="133">
        <v>0</v>
      </c>
      <c r="O5591" s="133">
        <v>55</v>
      </c>
      <c r="P5591" s="127" t="s">
        <v>1369</v>
      </c>
    </row>
    <row r="5592" spans="1:16" ht="38.25">
      <c r="A5592" s="127">
        <v>46</v>
      </c>
      <c r="B5592" s="127"/>
      <c r="C5592" s="128" t="s">
        <v>699</v>
      </c>
      <c r="D5592" s="122">
        <v>42984</v>
      </c>
      <c r="E5592" s="123" t="s">
        <v>11717</v>
      </c>
      <c r="F5592" s="123" t="s">
        <v>3</v>
      </c>
      <c r="G5592" s="123">
        <v>1537378</v>
      </c>
      <c r="H5592" s="127"/>
      <c r="I5592" s="131" t="s">
        <v>13498</v>
      </c>
      <c r="J5592" s="127"/>
      <c r="K5592" s="127"/>
      <c r="L5592" s="127"/>
      <c r="M5592" s="127"/>
      <c r="N5592" s="133">
        <v>0</v>
      </c>
      <c r="O5592" s="133">
        <v>119.38</v>
      </c>
      <c r="P5592" s="127" t="s">
        <v>1369</v>
      </c>
    </row>
    <row r="5593" spans="1:16" ht="38.25">
      <c r="A5593" s="127">
        <v>46</v>
      </c>
      <c r="B5593" s="127"/>
      <c r="C5593" s="128" t="s">
        <v>699</v>
      </c>
      <c r="D5593" s="122">
        <v>42984</v>
      </c>
      <c r="E5593" s="123" t="s">
        <v>11718</v>
      </c>
      <c r="F5593" s="123" t="s">
        <v>3</v>
      </c>
      <c r="G5593" s="123">
        <v>1537379</v>
      </c>
      <c r="H5593" s="127"/>
      <c r="I5593" s="131" t="s">
        <v>13499</v>
      </c>
      <c r="J5593" s="127"/>
      <c r="K5593" s="127"/>
      <c r="L5593" s="127"/>
      <c r="M5593" s="127"/>
      <c r="N5593" s="133">
        <v>0</v>
      </c>
      <c r="O5593" s="133">
        <v>16.59</v>
      </c>
      <c r="P5593" s="127" t="s">
        <v>1369</v>
      </c>
    </row>
    <row r="5594" spans="1:16" ht="38.25">
      <c r="A5594" s="127">
        <v>526</v>
      </c>
      <c r="B5594" s="127"/>
      <c r="C5594" s="128" t="s">
        <v>847</v>
      </c>
      <c r="D5594" s="122">
        <v>42984</v>
      </c>
      <c r="E5594" s="123" t="s">
        <v>11719</v>
      </c>
      <c r="F5594" s="123" t="s">
        <v>3</v>
      </c>
      <c r="G5594" s="123">
        <v>1537380</v>
      </c>
      <c r="H5594" s="127"/>
      <c r="I5594" s="131" t="s">
        <v>13500</v>
      </c>
      <c r="J5594" s="127"/>
      <c r="K5594" s="127"/>
      <c r="L5594" s="127"/>
      <c r="M5594" s="127"/>
      <c r="N5594" s="133">
        <v>0</v>
      </c>
      <c r="O5594" s="133">
        <v>30</v>
      </c>
      <c r="P5594" s="127" t="s">
        <v>1369</v>
      </c>
    </row>
    <row r="5595" spans="1:16" ht="38.25">
      <c r="A5595" s="127">
        <v>526</v>
      </c>
      <c r="B5595" s="127"/>
      <c r="C5595" s="128" t="s">
        <v>847</v>
      </c>
      <c r="D5595" s="122">
        <v>42984</v>
      </c>
      <c r="E5595" s="123" t="s">
        <v>11720</v>
      </c>
      <c r="F5595" s="123" t="s">
        <v>3</v>
      </c>
      <c r="G5595" s="123">
        <v>1537383</v>
      </c>
      <c r="H5595" s="127"/>
      <c r="I5595" s="131" t="s">
        <v>13501</v>
      </c>
      <c r="J5595" s="127"/>
      <c r="K5595" s="127"/>
      <c r="L5595" s="127"/>
      <c r="M5595" s="127"/>
      <c r="N5595" s="133">
        <v>0</v>
      </c>
      <c r="O5595" s="133">
        <v>55</v>
      </c>
      <c r="P5595" s="127" t="s">
        <v>1369</v>
      </c>
    </row>
    <row r="5596" spans="1:16" ht="38.25">
      <c r="A5596" s="127">
        <v>574</v>
      </c>
      <c r="B5596" s="127"/>
      <c r="C5596" s="128" t="s">
        <v>851</v>
      </c>
      <c r="D5596" s="122">
        <v>42984</v>
      </c>
      <c r="E5596" s="123" t="s">
        <v>11721</v>
      </c>
      <c r="F5596" s="123" t="s">
        <v>3</v>
      </c>
      <c r="G5596" s="123">
        <v>1537387</v>
      </c>
      <c r="H5596" s="127"/>
      <c r="I5596" s="131" t="s">
        <v>13502</v>
      </c>
      <c r="J5596" s="127"/>
      <c r="K5596" s="127"/>
      <c r="L5596" s="127"/>
      <c r="M5596" s="127"/>
      <c r="N5596" s="133">
        <v>0</v>
      </c>
      <c r="O5596" s="133">
        <v>675</v>
      </c>
      <c r="P5596" s="127" t="s">
        <v>1369</v>
      </c>
    </row>
    <row r="5597" spans="1:16" ht="51">
      <c r="A5597" s="127" t="s">
        <v>620</v>
      </c>
      <c r="B5597" s="127"/>
      <c r="C5597" s="128" t="s">
        <v>714</v>
      </c>
      <c r="D5597" s="122">
        <v>42984</v>
      </c>
      <c r="E5597" s="123" t="s">
        <v>11722</v>
      </c>
      <c r="F5597" s="123" t="s">
        <v>3</v>
      </c>
      <c r="G5597" s="123">
        <v>1537420</v>
      </c>
      <c r="H5597" s="127"/>
      <c r="I5597" s="131" t="s">
        <v>13503</v>
      </c>
      <c r="J5597" s="127"/>
      <c r="K5597" s="127"/>
      <c r="L5597" s="127"/>
      <c r="M5597" s="127"/>
      <c r="N5597" s="133">
        <v>0</v>
      </c>
      <c r="O5597" s="133">
        <v>4906.4800000000005</v>
      </c>
      <c r="P5597" s="127" t="s">
        <v>1369</v>
      </c>
    </row>
    <row r="5598" spans="1:16" ht="51">
      <c r="A5598" s="127">
        <v>70</v>
      </c>
      <c r="B5598" s="127"/>
      <c r="C5598" s="128" t="s">
        <v>706</v>
      </c>
      <c r="D5598" s="122">
        <v>42984</v>
      </c>
      <c r="E5598" s="123" t="s">
        <v>11723</v>
      </c>
      <c r="F5598" s="123" t="s">
        <v>3</v>
      </c>
      <c r="G5598" s="123">
        <v>1537442</v>
      </c>
      <c r="H5598" s="127"/>
      <c r="I5598" s="131" t="s">
        <v>13504</v>
      </c>
      <c r="J5598" s="127"/>
      <c r="K5598" s="127"/>
      <c r="L5598" s="127"/>
      <c r="M5598" s="127"/>
      <c r="N5598" s="133">
        <v>0</v>
      </c>
      <c r="O5598" s="133">
        <v>1650</v>
      </c>
      <c r="P5598" s="127" t="s">
        <v>1369</v>
      </c>
    </row>
    <row r="5599" spans="1:16" ht="51">
      <c r="A5599" s="127">
        <v>70</v>
      </c>
      <c r="B5599" s="127"/>
      <c r="C5599" s="128" t="s">
        <v>706</v>
      </c>
      <c r="D5599" s="122">
        <v>42984</v>
      </c>
      <c r="E5599" s="123" t="s">
        <v>11724</v>
      </c>
      <c r="F5599" s="123" t="s">
        <v>3</v>
      </c>
      <c r="G5599" s="123">
        <v>1537443</v>
      </c>
      <c r="H5599" s="127"/>
      <c r="I5599" s="131" t="s">
        <v>13505</v>
      </c>
      <c r="J5599" s="127"/>
      <c r="K5599" s="127"/>
      <c r="L5599" s="127"/>
      <c r="M5599" s="127"/>
      <c r="N5599" s="133">
        <v>0</v>
      </c>
      <c r="O5599" s="133">
        <v>748</v>
      </c>
      <c r="P5599" s="127" t="s">
        <v>1369</v>
      </c>
    </row>
    <row r="5600" spans="1:16" ht="51">
      <c r="A5600" s="127">
        <v>20</v>
      </c>
      <c r="B5600" s="127"/>
      <c r="C5600" s="128" t="s">
        <v>694</v>
      </c>
      <c r="D5600" s="122">
        <v>42984</v>
      </c>
      <c r="E5600" s="123" t="s">
        <v>11725</v>
      </c>
      <c r="F5600" s="123" t="s">
        <v>3</v>
      </c>
      <c r="G5600" s="123">
        <v>1537295</v>
      </c>
      <c r="H5600" s="127"/>
      <c r="I5600" s="131" t="s">
        <v>13506</v>
      </c>
      <c r="J5600" s="127"/>
      <c r="K5600" s="127"/>
      <c r="L5600" s="127"/>
      <c r="M5600" s="127"/>
      <c r="N5600" s="133">
        <v>0</v>
      </c>
      <c r="O5600" s="133">
        <v>4152.5200000000004</v>
      </c>
      <c r="P5600" s="127" t="s">
        <v>1369</v>
      </c>
    </row>
    <row r="5601" spans="1:16" ht="51">
      <c r="A5601" s="127">
        <v>20</v>
      </c>
      <c r="B5601" s="127"/>
      <c r="C5601" s="128" t="s">
        <v>694</v>
      </c>
      <c r="D5601" s="122">
        <v>42984</v>
      </c>
      <c r="E5601" s="123" t="s">
        <v>11726</v>
      </c>
      <c r="F5601" s="123" t="s">
        <v>3</v>
      </c>
      <c r="G5601" s="123">
        <v>1537296</v>
      </c>
      <c r="H5601" s="127"/>
      <c r="I5601" s="131" t="s">
        <v>13507</v>
      </c>
      <c r="J5601" s="127"/>
      <c r="K5601" s="127"/>
      <c r="L5601" s="127"/>
      <c r="M5601" s="127"/>
      <c r="N5601" s="133">
        <v>0</v>
      </c>
      <c r="O5601" s="133">
        <v>320</v>
      </c>
      <c r="P5601" s="127" t="s">
        <v>1369</v>
      </c>
    </row>
    <row r="5602" spans="1:16" ht="63.75">
      <c r="A5602" s="127">
        <v>20</v>
      </c>
      <c r="B5602" s="127"/>
      <c r="C5602" s="128" t="s">
        <v>694</v>
      </c>
      <c r="D5602" s="122">
        <v>42984</v>
      </c>
      <c r="E5602" s="123" t="s">
        <v>11727</v>
      </c>
      <c r="F5602" s="123" t="s">
        <v>3</v>
      </c>
      <c r="G5602" s="123">
        <v>1537298</v>
      </c>
      <c r="H5602" s="127"/>
      <c r="I5602" s="131" t="s">
        <v>13508</v>
      </c>
      <c r="J5602" s="127"/>
      <c r="K5602" s="127"/>
      <c r="L5602" s="127"/>
      <c r="M5602" s="127"/>
      <c r="N5602" s="133">
        <v>0</v>
      </c>
      <c r="O5602" s="133">
        <v>639.14</v>
      </c>
      <c r="P5602" s="127" t="s">
        <v>1369</v>
      </c>
    </row>
    <row r="5603" spans="1:16" ht="51">
      <c r="A5603" s="127">
        <v>20</v>
      </c>
      <c r="B5603" s="127"/>
      <c r="C5603" s="128" t="s">
        <v>694</v>
      </c>
      <c r="D5603" s="122">
        <v>42984</v>
      </c>
      <c r="E5603" s="123" t="s">
        <v>11728</v>
      </c>
      <c r="F5603" s="123" t="s">
        <v>3</v>
      </c>
      <c r="G5603" s="123">
        <v>1537300</v>
      </c>
      <c r="H5603" s="127"/>
      <c r="I5603" s="131" t="s">
        <v>13509</v>
      </c>
      <c r="J5603" s="127"/>
      <c r="K5603" s="127"/>
      <c r="L5603" s="127"/>
      <c r="M5603" s="127"/>
      <c r="N5603" s="133">
        <v>0</v>
      </c>
      <c r="O5603" s="133">
        <v>838.30000000000007</v>
      </c>
      <c r="P5603" s="127" t="s">
        <v>1369</v>
      </c>
    </row>
    <row r="5604" spans="1:16" ht="51">
      <c r="A5604" s="127">
        <v>20</v>
      </c>
      <c r="B5604" s="127"/>
      <c r="C5604" s="128" t="s">
        <v>694</v>
      </c>
      <c r="D5604" s="122">
        <v>42984</v>
      </c>
      <c r="E5604" s="123" t="s">
        <v>10802</v>
      </c>
      <c r="F5604" s="123" t="s">
        <v>3</v>
      </c>
      <c r="G5604" s="123">
        <v>1537302</v>
      </c>
      <c r="H5604" s="127"/>
      <c r="I5604" s="131" t="s">
        <v>10805</v>
      </c>
      <c r="J5604" s="127"/>
      <c r="K5604" s="127"/>
      <c r="L5604" s="127"/>
      <c r="M5604" s="127"/>
      <c r="N5604" s="133">
        <v>0</v>
      </c>
      <c r="O5604" s="133">
        <v>30858.799999999999</v>
      </c>
      <c r="P5604" s="127" t="s">
        <v>1369</v>
      </c>
    </row>
    <row r="5605" spans="1:16" ht="51">
      <c r="A5605" s="127">
        <v>20</v>
      </c>
      <c r="B5605" s="127"/>
      <c r="C5605" s="128" t="s">
        <v>694</v>
      </c>
      <c r="D5605" s="122">
        <v>42984</v>
      </c>
      <c r="E5605" s="123" t="s">
        <v>10803</v>
      </c>
      <c r="F5605" s="123" t="s">
        <v>3</v>
      </c>
      <c r="G5605" s="123">
        <v>1537304</v>
      </c>
      <c r="H5605" s="127"/>
      <c r="I5605" s="131" t="s">
        <v>10806</v>
      </c>
      <c r="J5605" s="127"/>
      <c r="K5605" s="127"/>
      <c r="L5605" s="127"/>
      <c r="M5605" s="127"/>
      <c r="N5605" s="133">
        <v>0</v>
      </c>
      <c r="O5605" s="133">
        <v>22953.600000000002</v>
      </c>
      <c r="P5605" s="127" t="s">
        <v>1369</v>
      </c>
    </row>
    <row r="5606" spans="1:16" ht="51">
      <c r="A5606" s="127">
        <v>20</v>
      </c>
      <c r="B5606" s="127"/>
      <c r="C5606" s="128" t="s">
        <v>694</v>
      </c>
      <c r="D5606" s="122">
        <v>42984</v>
      </c>
      <c r="E5606" s="123" t="s">
        <v>10804</v>
      </c>
      <c r="F5606" s="123" t="s">
        <v>3</v>
      </c>
      <c r="G5606" s="123">
        <v>1537306</v>
      </c>
      <c r="H5606" s="127"/>
      <c r="I5606" s="131" t="s">
        <v>10807</v>
      </c>
      <c r="J5606" s="127"/>
      <c r="K5606" s="127"/>
      <c r="L5606" s="127"/>
      <c r="M5606" s="127"/>
      <c r="N5606" s="133">
        <v>0</v>
      </c>
      <c r="O5606" s="133">
        <v>39309.120000000003</v>
      </c>
      <c r="P5606" s="127" t="s">
        <v>1369</v>
      </c>
    </row>
    <row r="5607" spans="1:16" ht="63.75">
      <c r="A5607" s="127">
        <v>20</v>
      </c>
      <c r="B5607" s="127"/>
      <c r="C5607" s="128" t="s">
        <v>694</v>
      </c>
      <c r="D5607" s="122">
        <v>42984</v>
      </c>
      <c r="E5607" s="123" t="s">
        <v>11729</v>
      </c>
      <c r="F5607" s="123" t="s">
        <v>3</v>
      </c>
      <c r="G5607" s="123">
        <v>1537310</v>
      </c>
      <c r="H5607" s="127"/>
      <c r="I5607" s="131" t="s">
        <v>13510</v>
      </c>
      <c r="J5607" s="127"/>
      <c r="K5607" s="127"/>
      <c r="L5607" s="127"/>
      <c r="M5607" s="127"/>
      <c r="N5607" s="133">
        <v>0</v>
      </c>
      <c r="O5607" s="133">
        <v>72027.73</v>
      </c>
      <c r="P5607" s="127" t="s">
        <v>1369</v>
      </c>
    </row>
    <row r="5608" spans="1:16" ht="51">
      <c r="A5608" s="127">
        <v>20</v>
      </c>
      <c r="B5608" s="127"/>
      <c r="C5608" s="128" t="s">
        <v>694</v>
      </c>
      <c r="D5608" s="122">
        <v>42984</v>
      </c>
      <c r="E5608" s="123" t="s">
        <v>11730</v>
      </c>
      <c r="F5608" s="123" t="s">
        <v>3</v>
      </c>
      <c r="G5608" s="123">
        <v>1537312</v>
      </c>
      <c r="H5608" s="127"/>
      <c r="I5608" s="131" t="s">
        <v>13511</v>
      </c>
      <c r="J5608" s="127"/>
      <c r="K5608" s="127"/>
      <c r="L5608" s="127"/>
      <c r="M5608" s="127"/>
      <c r="N5608" s="133">
        <v>0</v>
      </c>
      <c r="O5608" s="133">
        <v>4484</v>
      </c>
      <c r="P5608" s="127" t="s">
        <v>1369</v>
      </c>
    </row>
    <row r="5609" spans="1:16" ht="63.75">
      <c r="A5609" s="127">
        <v>20</v>
      </c>
      <c r="B5609" s="127"/>
      <c r="C5609" s="128" t="s">
        <v>694</v>
      </c>
      <c r="D5609" s="122">
        <v>42984</v>
      </c>
      <c r="E5609" s="123" t="s">
        <v>11731</v>
      </c>
      <c r="F5609" s="123" t="s">
        <v>3</v>
      </c>
      <c r="G5609" s="123">
        <v>1537313</v>
      </c>
      <c r="H5609" s="127"/>
      <c r="I5609" s="131" t="s">
        <v>13512</v>
      </c>
      <c r="J5609" s="127"/>
      <c r="K5609" s="127"/>
      <c r="L5609" s="127"/>
      <c r="M5609" s="127"/>
      <c r="N5609" s="133">
        <v>0</v>
      </c>
      <c r="O5609" s="133">
        <v>2560</v>
      </c>
      <c r="P5609" s="127" t="s">
        <v>1369</v>
      </c>
    </row>
    <row r="5610" spans="1:16" ht="63.75">
      <c r="A5610" s="127">
        <v>20</v>
      </c>
      <c r="B5610" s="127"/>
      <c r="C5610" s="128" t="s">
        <v>694</v>
      </c>
      <c r="D5610" s="122">
        <v>42984</v>
      </c>
      <c r="E5610" s="123" t="s">
        <v>11732</v>
      </c>
      <c r="F5610" s="123" t="s">
        <v>3</v>
      </c>
      <c r="G5610" s="123">
        <v>1537316</v>
      </c>
      <c r="H5610" s="127"/>
      <c r="I5610" s="131" t="s">
        <v>13513</v>
      </c>
      <c r="J5610" s="127"/>
      <c r="K5610" s="127"/>
      <c r="L5610" s="127"/>
      <c r="M5610" s="127"/>
      <c r="N5610" s="133">
        <v>0</v>
      </c>
      <c r="O5610" s="133">
        <v>6336</v>
      </c>
      <c r="P5610" s="127" t="s">
        <v>1369</v>
      </c>
    </row>
    <row r="5611" spans="1:16" ht="63.75">
      <c r="A5611" s="127">
        <v>20</v>
      </c>
      <c r="B5611" s="127"/>
      <c r="C5611" s="128" t="s">
        <v>694</v>
      </c>
      <c r="D5611" s="122">
        <v>42984</v>
      </c>
      <c r="E5611" s="123" t="s">
        <v>11733</v>
      </c>
      <c r="F5611" s="123" t="s">
        <v>3</v>
      </c>
      <c r="G5611" s="123">
        <v>1537317</v>
      </c>
      <c r="H5611" s="127"/>
      <c r="I5611" s="131" t="s">
        <v>13514</v>
      </c>
      <c r="J5611" s="127"/>
      <c r="K5611" s="127"/>
      <c r="L5611" s="127"/>
      <c r="M5611" s="127"/>
      <c r="N5611" s="133">
        <v>0</v>
      </c>
      <c r="O5611" s="133">
        <v>14733</v>
      </c>
      <c r="P5611" s="127" t="s">
        <v>1369</v>
      </c>
    </row>
    <row r="5612" spans="1:16" ht="51">
      <c r="A5612" s="127">
        <v>20</v>
      </c>
      <c r="B5612" s="127"/>
      <c r="C5612" s="128" t="s">
        <v>694</v>
      </c>
      <c r="D5612" s="122">
        <v>42984</v>
      </c>
      <c r="E5612" s="123" t="s">
        <v>11734</v>
      </c>
      <c r="F5612" s="123" t="s">
        <v>3</v>
      </c>
      <c r="G5612" s="123">
        <v>1537320</v>
      </c>
      <c r="H5612" s="127"/>
      <c r="I5612" s="131" t="s">
        <v>13515</v>
      </c>
      <c r="J5612" s="127"/>
      <c r="K5612" s="127"/>
      <c r="L5612" s="127"/>
      <c r="M5612" s="127"/>
      <c r="N5612" s="133">
        <v>0</v>
      </c>
      <c r="O5612" s="133">
        <v>932</v>
      </c>
      <c r="P5612" s="127" t="s">
        <v>1369</v>
      </c>
    </row>
    <row r="5613" spans="1:16" ht="51">
      <c r="A5613" s="127">
        <v>291</v>
      </c>
      <c r="B5613" s="127"/>
      <c r="C5613" s="128" t="s">
        <v>795</v>
      </c>
      <c r="D5613" s="122">
        <v>42984</v>
      </c>
      <c r="E5613" s="123" t="s">
        <v>11735</v>
      </c>
      <c r="F5613" s="123" t="s">
        <v>3</v>
      </c>
      <c r="G5613" s="123">
        <v>1537327</v>
      </c>
      <c r="H5613" s="127"/>
      <c r="I5613" s="131" t="s">
        <v>13516</v>
      </c>
      <c r="J5613" s="127"/>
      <c r="K5613" s="127"/>
      <c r="L5613" s="127"/>
      <c r="M5613" s="127"/>
      <c r="N5613" s="133">
        <v>0</v>
      </c>
      <c r="O5613" s="133">
        <v>12361.48</v>
      </c>
      <c r="P5613" s="127" t="s">
        <v>1369</v>
      </c>
    </row>
    <row r="5614" spans="1:16" ht="63.75">
      <c r="A5614" s="127">
        <v>292</v>
      </c>
      <c r="B5614" s="127"/>
      <c r="C5614" s="128" t="s">
        <v>152</v>
      </c>
      <c r="D5614" s="122">
        <v>42984</v>
      </c>
      <c r="E5614" s="123" t="s">
        <v>11736</v>
      </c>
      <c r="F5614" s="123" t="s">
        <v>3</v>
      </c>
      <c r="G5614" s="123">
        <v>1537330</v>
      </c>
      <c r="H5614" s="127"/>
      <c r="I5614" s="131" t="s">
        <v>13517</v>
      </c>
      <c r="J5614" s="127"/>
      <c r="K5614" s="127"/>
      <c r="L5614" s="127"/>
      <c r="M5614" s="127"/>
      <c r="N5614" s="133">
        <v>0</v>
      </c>
      <c r="O5614" s="133">
        <v>4981.9000000000005</v>
      </c>
      <c r="P5614" s="127" t="s">
        <v>1369</v>
      </c>
    </row>
    <row r="5615" spans="1:16" ht="63.75">
      <c r="A5615" s="127">
        <v>292</v>
      </c>
      <c r="B5615" s="127"/>
      <c r="C5615" s="128" t="s">
        <v>152</v>
      </c>
      <c r="D5615" s="122">
        <v>42984</v>
      </c>
      <c r="E5615" s="123" t="s">
        <v>11737</v>
      </c>
      <c r="F5615" s="123" t="s">
        <v>3</v>
      </c>
      <c r="G5615" s="123">
        <v>1537331</v>
      </c>
      <c r="H5615" s="127"/>
      <c r="I5615" s="131" t="s">
        <v>13518</v>
      </c>
      <c r="J5615" s="127"/>
      <c r="K5615" s="127"/>
      <c r="L5615" s="127"/>
      <c r="M5615" s="127"/>
      <c r="N5615" s="133">
        <v>0</v>
      </c>
      <c r="O5615" s="133">
        <v>20461.740000000002</v>
      </c>
      <c r="P5615" s="127" t="s">
        <v>1369</v>
      </c>
    </row>
    <row r="5616" spans="1:16" ht="51">
      <c r="A5616" s="127">
        <v>680</v>
      </c>
      <c r="B5616" s="127"/>
      <c r="C5616" s="128" t="s">
        <v>867</v>
      </c>
      <c r="D5616" s="122">
        <v>42984</v>
      </c>
      <c r="E5616" s="123" t="s">
        <v>11738</v>
      </c>
      <c r="F5616" s="123" t="s">
        <v>3</v>
      </c>
      <c r="G5616" s="123">
        <v>1537163</v>
      </c>
      <c r="H5616" s="127"/>
      <c r="I5616" s="131" t="s">
        <v>13519</v>
      </c>
      <c r="J5616" s="127"/>
      <c r="K5616" s="127"/>
      <c r="L5616" s="127"/>
      <c r="M5616" s="127"/>
      <c r="N5616" s="133">
        <v>0</v>
      </c>
      <c r="O5616" s="133">
        <v>2000</v>
      </c>
      <c r="P5616" s="127" t="s">
        <v>1369</v>
      </c>
    </row>
    <row r="5617" spans="1:16" ht="51">
      <c r="A5617" s="127">
        <v>526</v>
      </c>
      <c r="B5617" s="127"/>
      <c r="C5617" s="128" t="s">
        <v>847</v>
      </c>
      <c r="D5617" s="122">
        <v>42984</v>
      </c>
      <c r="E5617" s="123" t="s">
        <v>11739</v>
      </c>
      <c r="F5617" s="123" t="s">
        <v>3</v>
      </c>
      <c r="G5617" s="123">
        <v>1537194</v>
      </c>
      <c r="H5617" s="127"/>
      <c r="I5617" s="131" t="s">
        <v>13520</v>
      </c>
      <c r="J5617" s="127"/>
      <c r="K5617" s="127"/>
      <c r="L5617" s="127"/>
      <c r="M5617" s="127"/>
      <c r="N5617" s="133">
        <v>0</v>
      </c>
      <c r="O5617" s="133">
        <v>0.21</v>
      </c>
      <c r="P5617" s="127" t="s">
        <v>14401</v>
      </c>
    </row>
    <row r="5618" spans="1:16" ht="51">
      <c r="A5618" s="127">
        <v>47</v>
      </c>
      <c r="B5618" s="127"/>
      <c r="C5618" s="128" t="s">
        <v>700</v>
      </c>
      <c r="D5618" s="122">
        <v>42984</v>
      </c>
      <c r="E5618" s="123" t="s">
        <v>11740</v>
      </c>
      <c r="F5618" s="123" t="s">
        <v>3</v>
      </c>
      <c r="G5618" s="123">
        <v>1537218</v>
      </c>
      <c r="H5618" s="127"/>
      <c r="I5618" s="131" t="s">
        <v>13521</v>
      </c>
      <c r="J5618" s="127"/>
      <c r="K5618" s="127"/>
      <c r="L5618" s="127"/>
      <c r="M5618" s="127"/>
      <c r="N5618" s="133">
        <v>0</v>
      </c>
      <c r="O5618" s="133">
        <v>2782.75</v>
      </c>
      <c r="P5618" s="127" t="s">
        <v>1369</v>
      </c>
    </row>
    <row r="5619" spans="1:16" ht="38.25">
      <c r="A5619" s="127">
        <v>523</v>
      </c>
      <c r="B5619" s="127"/>
      <c r="C5619" s="128" t="s">
        <v>846</v>
      </c>
      <c r="D5619" s="122">
        <v>42984</v>
      </c>
      <c r="E5619" s="123" t="s">
        <v>11741</v>
      </c>
      <c r="F5619" s="123" t="s">
        <v>3</v>
      </c>
      <c r="G5619" s="123">
        <v>1537234</v>
      </c>
      <c r="H5619" s="127"/>
      <c r="I5619" s="131" t="s">
        <v>13522</v>
      </c>
      <c r="J5619" s="127"/>
      <c r="K5619" s="127"/>
      <c r="L5619" s="127"/>
      <c r="M5619" s="127"/>
      <c r="N5619" s="133">
        <v>0</v>
      </c>
      <c r="O5619" s="133">
        <v>2922</v>
      </c>
      <c r="P5619" s="127" t="s">
        <v>1369</v>
      </c>
    </row>
    <row r="5620" spans="1:16" ht="38.25">
      <c r="A5620" s="127">
        <v>523</v>
      </c>
      <c r="B5620" s="127"/>
      <c r="C5620" s="128" t="s">
        <v>846</v>
      </c>
      <c r="D5620" s="122">
        <v>42984</v>
      </c>
      <c r="E5620" s="123" t="s">
        <v>11742</v>
      </c>
      <c r="F5620" s="123" t="s">
        <v>3</v>
      </c>
      <c r="G5620" s="123">
        <v>1537236</v>
      </c>
      <c r="H5620" s="127"/>
      <c r="I5620" s="131" t="s">
        <v>13523</v>
      </c>
      <c r="J5620" s="127"/>
      <c r="K5620" s="127"/>
      <c r="L5620" s="127"/>
      <c r="M5620" s="127"/>
      <c r="N5620" s="133">
        <v>0</v>
      </c>
      <c r="O5620" s="133">
        <v>7578.8600000000006</v>
      </c>
      <c r="P5620" s="127" t="s">
        <v>1369</v>
      </c>
    </row>
    <row r="5621" spans="1:16" ht="38.25">
      <c r="A5621" s="127">
        <v>15</v>
      </c>
      <c r="B5621" s="127"/>
      <c r="C5621" s="128" t="s">
        <v>692</v>
      </c>
      <c r="D5621" s="122">
        <v>42984</v>
      </c>
      <c r="E5621" s="123" t="s">
        <v>11743</v>
      </c>
      <c r="F5621" s="123" t="s">
        <v>3</v>
      </c>
      <c r="G5621" s="123">
        <v>1537247</v>
      </c>
      <c r="H5621" s="127"/>
      <c r="I5621" s="131" t="s">
        <v>13524</v>
      </c>
      <c r="J5621" s="127"/>
      <c r="K5621" s="127"/>
      <c r="L5621" s="127"/>
      <c r="M5621" s="127"/>
      <c r="N5621" s="133">
        <v>0</v>
      </c>
      <c r="O5621" s="133">
        <v>181</v>
      </c>
      <c r="P5621" s="127" t="s">
        <v>1369</v>
      </c>
    </row>
    <row r="5622" spans="1:16" ht="51">
      <c r="A5622" s="127">
        <v>253</v>
      </c>
      <c r="B5622" s="127"/>
      <c r="C5622" s="128" t="s">
        <v>779</v>
      </c>
      <c r="D5622" s="122">
        <v>42984</v>
      </c>
      <c r="E5622" s="123" t="s">
        <v>11744</v>
      </c>
      <c r="F5622" s="123" t="s">
        <v>3</v>
      </c>
      <c r="G5622" s="123">
        <v>1537253</v>
      </c>
      <c r="H5622" s="127"/>
      <c r="I5622" s="131" t="s">
        <v>13525</v>
      </c>
      <c r="J5622" s="127"/>
      <c r="K5622" s="127"/>
      <c r="L5622" s="127"/>
      <c r="M5622" s="127"/>
      <c r="N5622" s="133">
        <v>0</v>
      </c>
      <c r="O5622" s="133">
        <v>5061623.4000000004</v>
      </c>
      <c r="P5622" s="127" t="s">
        <v>1369</v>
      </c>
    </row>
    <row r="5623" spans="1:16" ht="51">
      <c r="A5623" s="127">
        <v>342</v>
      </c>
      <c r="B5623" s="127"/>
      <c r="C5623" s="128" t="s">
        <v>817</v>
      </c>
      <c r="D5623" s="122">
        <v>42984</v>
      </c>
      <c r="E5623" s="123" t="s">
        <v>11745</v>
      </c>
      <c r="F5623" s="123" t="s">
        <v>3</v>
      </c>
      <c r="G5623" s="123">
        <v>1537260</v>
      </c>
      <c r="H5623" s="127"/>
      <c r="I5623" s="131" t="s">
        <v>13526</v>
      </c>
      <c r="J5623" s="127"/>
      <c r="K5623" s="127"/>
      <c r="L5623" s="127"/>
      <c r="M5623" s="127"/>
      <c r="N5623" s="133">
        <v>0</v>
      </c>
      <c r="O5623" s="133">
        <v>5994.8</v>
      </c>
      <c r="P5623" s="127" t="s">
        <v>1369</v>
      </c>
    </row>
    <row r="5624" spans="1:16" ht="51">
      <c r="A5624" s="127">
        <v>342</v>
      </c>
      <c r="B5624" s="127"/>
      <c r="C5624" s="128" t="s">
        <v>817</v>
      </c>
      <c r="D5624" s="122">
        <v>42984</v>
      </c>
      <c r="E5624" s="123" t="s">
        <v>11746</v>
      </c>
      <c r="F5624" s="123" t="s">
        <v>3</v>
      </c>
      <c r="G5624" s="123">
        <v>1537264</v>
      </c>
      <c r="H5624" s="127"/>
      <c r="I5624" s="131" t="s">
        <v>13527</v>
      </c>
      <c r="J5624" s="127"/>
      <c r="K5624" s="127"/>
      <c r="L5624" s="127"/>
      <c r="M5624" s="127"/>
      <c r="N5624" s="133">
        <v>0</v>
      </c>
      <c r="O5624" s="133">
        <v>11190</v>
      </c>
      <c r="P5624" s="127" t="s">
        <v>1369</v>
      </c>
    </row>
    <row r="5625" spans="1:16" ht="51">
      <c r="A5625" s="127">
        <v>41</v>
      </c>
      <c r="B5625" s="127"/>
      <c r="C5625" s="128" t="s">
        <v>698</v>
      </c>
      <c r="D5625" s="122">
        <v>42984</v>
      </c>
      <c r="E5625" s="123" t="s">
        <v>11747</v>
      </c>
      <c r="F5625" s="123" t="s">
        <v>3</v>
      </c>
      <c r="G5625" s="123">
        <v>1537127</v>
      </c>
      <c r="H5625" s="127"/>
      <c r="I5625" s="131" t="s">
        <v>13528</v>
      </c>
      <c r="J5625" s="127"/>
      <c r="K5625" s="127"/>
      <c r="L5625" s="127"/>
      <c r="M5625" s="127"/>
      <c r="N5625" s="133">
        <v>0</v>
      </c>
      <c r="O5625" s="133">
        <v>15</v>
      </c>
      <c r="P5625" s="127" t="s">
        <v>1369</v>
      </c>
    </row>
    <row r="5626" spans="1:16" ht="38.25">
      <c r="A5626" s="127">
        <v>290</v>
      </c>
      <c r="B5626" s="127"/>
      <c r="C5626" s="128" t="s">
        <v>794</v>
      </c>
      <c r="D5626" s="122">
        <v>42984</v>
      </c>
      <c r="E5626" s="123" t="s">
        <v>11748</v>
      </c>
      <c r="F5626" s="123" t="s">
        <v>3</v>
      </c>
      <c r="G5626" s="123">
        <v>1537140</v>
      </c>
      <c r="H5626" s="127"/>
      <c r="I5626" s="131" t="s">
        <v>13529</v>
      </c>
      <c r="J5626" s="127"/>
      <c r="K5626" s="127"/>
      <c r="L5626" s="127"/>
      <c r="M5626" s="127"/>
      <c r="N5626" s="133">
        <v>0</v>
      </c>
      <c r="O5626" s="133">
        <v>15</v>
      </c>
      <c r="P5626" s="127" t="s">
        <v>1369</v>
      </c>
    </row>
    <row r="5627" spans="1:16" ht="51">
      <c r="A5627" s="127" t="s">
        <v>620</v>
      </c>
      <c r="B5627" s="127"/>
      <c r="C5627" s="128" t="s">
        <v>714</v>
      </c>
      <c r="D5627" s="122">
        <v>42984</v>
      </c>
      <c r="E5627" s="123" t="s">
        <v>11749</v>
      </c>
      <c r="F5627" s="123" t="s">
        <v>3</v>
      </c>
      <c r="G5627" s="123">
        <v>1537143</v>
      </c>
      <c r="H5627" s="127"/>
      <c r="I5627" s="131" t="s">
        <v>13530</v>
      </c>
      <c r="J5627" s="127"/>
      <c r="K5627" s="127"/>
      <c r="L5627" s="127"/>
      <c r="M5627" s="127"/>
      <c r="N5627" s="133">
        <v>0</v>
      </c>
      <c r="O5627" s="133">
        <v>1035.49</v>
      </c>
      <c r="P5627" s="127" t="s">
        <v>1369</v>
      </c>
    </row>
    <row r="5628" spans="1:16" ht="51">
      <c r="A5628" s="127" t="s">
        <v>620</v>
      </c>
      <c r="B5628" s="127"/>
      <c r="C5628" s="128" t="s">
        <v>714</v>
      </c>
      <c r="D5628" s="122">
        <v>42984</v>
      </c>
      <c r="E5628" s="123" t="s">
        <v>11750</v>
      </c>
      <c r="F5628" s="123" t="s">
        <v>3</v>
      </c>
      <c r="G5628" s="123">
        <v>1537144</v>
      </c>
      <c r="H5628" s="127"/>
      <c r="I5628" s="131" t="s">
        <v>13531</v>
      </c>
      <c r="J5628" s="127"/>
      <c r="K5628" s="127"/>
      <c r="L5628" s="127"/>
      <c r="M5628" s="127"/>
      <c r="N5628" s="133">
        <v>0</v>
      </c>
      <c r="O5628" s="133">
        <v>1703.18</v>
      </c>
      <c r="P5628" s="127" t="s">
        <v>1369</v>
      </c>
    </row>
    <row r="5629" spans="1:16" ht="51">
      <c r="A5629" s="127" t="s">
        <v>620</v>
      </c>
      <c r="B5629" s="127"/>
      <c r="C5629" s="128" t="s">
        <v>714</v>
      </c>
      <c r="D5629" s="122">
        <v>42984</v>
      </c>
      <c r="E5629" s="123" t="s">
        <v>11751</v>
      </c>
      <c r="F5629" s="123" t="s">
        <v>3</v>
      </c>
      <c r="G5629" s="123">
        <v>1537145</v>
      </c>
      <c r="H5629" s="127"/>
      <c r="I5629" s="131" t="s">
        <v>13532</v>
      </c>
      <c r="J5629" s="127"/>
      <c r="K5629" s="127"/>
      <c r="L5629" s="127"/>
      <c r="M5629" s="127"/>
      <c r="N5629" s="133">
        <v>0</v>
      </c>
      <c r="O5629" s="133">
        <v>2219.25</v>
      </c>
      <c r="P5629" s="127" t="s">
        <v>1369</v>
      </c>
    </row>
    <row r="5630" spans="1:16" ht="51">
      <c r="A5630" s="127" t="s">
        <v>620</v>
      </c>
      <c r="B5630" s="127"/>
      <c r="C5630" s="128" t="s">
        <v>714</v>
      </c>
      <c r="D5630" s="122">
        <v>42984</v>
      </c>
      <c r="E5630" s="123" t="s">
        <v>11752</v>
      </c>
      <c r="F5630" s="123" t="s">
        <v>3</v>
      </c>
      <c r="G5630" s="123">
        <v>1537146</v>
      </c>
      <c r="H5630" s="127"/>
      <c r="I5630" s="131" t="s">
        <v>13533</v>
      </c>
      <c r="J5630" s="127"/>
      <c r="K5630" s="127"/>
      <c r="L5630" s="127"/>
      <c r="M5630" s="127"/>
      <c r="N5630" s="133">
        <v>0</v>
      </c>
      <c r="O5630" s="133">
        <v>181.72</v>
      </c>
      <c r="P5630" s="127" t="s">
        <v>1369</v>
      </c>
    </row>
    <row r="5631" spans="1:16" ht="51">
      <c r="A5631" s="127" t="s">
        <v>620</v>
      </c>
      <c r="B5631" s="127"/>
      <c r="C5631" s="128" t="s">
        <v>714</v>
      </c>
      <c r="D5631" s="122">
        <v>42984</v>
      </c>
      <c r="E5631" s="123" t="s">
        <v>11753</v>
      </c>
      <c r="F5631" s="123" t="s">
        <v>3</v>
      </c>
      <c r="G5631" s="123">
        <v>1537147</v>
      </c>
      <c r="H5631" s="127"/>
      <c r="I5631" s="131" t="s">
        <v>13534</v>
      </c>
      <c r="J5631" s="127"/>
      <c r="K5631" s="127"/>
      <c r="L5631" s="127"/>
      <c r="M5631" s="127"/>
      <c r="N5631" s="133">
        <v>0</v>
      </c>
      <c r="O5631" s="133">
        <v>6950.01</v>
      </c>
      <c r="P5631" s="127" t="s">
        <v>1369</v>
      </c>
    </row>
    <row r="5632" spans="1:16" ht="51">
      <c r="A5632" s="127" t="s">
        <v>620</v>
      </c>
      <c r="B5632" s="127"/>
      <c r="C5632" s="128" t="s">
        <v>714</v>
      </c>
      <c r="D5632" s="122">
        <v>42984</v>
      </c>
      <c r="E5632" s="123" t="s">
        <v>11754</v>
      </c>
      <c r="F5632" s="123" t="s">
        <v>3</v>
      </c>
      <c r="G5632" s="123">
        <v>1537148</v>
      </c>
      <c r="H5632" s="127"/>
      <c r="I5632" s="131" t="s">
        <v>13535</v>
      </c>
      <c r="J5632" s="127"/>
      <c r="K5632" s="127"/>
      <c r="L5632" s="127"/>
      <c r="M5632" s="127"/>
      <c r="N5632" s="133">
        <v>0</v>
      </c>
      <c r="O5632" s="133">
        <v>415.95</v>
      </c>
      <c r="P5632" s="127" t="s">
        <v>1369</v>
      </c>
    </row>
    <row r="5633" spans="1:16" ht="51">
      <c r="A5633" s="127" t="s">
        <v>620</v>
      </c>
      <c r="B5633" s="127"/>
      <c r="C5633" s="128" t="s">
        <v>714</v>
      </c>
      <c r="D5633" s="122">
        <v>42984</v>
      </c>
      <c r="E5633" s="123" t="s">
        <v>11755</v>
      </c>
      <c r="F5633" s="123" t="s">
        <v>3</v>
      </c>
      <c r="G5633" s="123">
        <v>1537149</v>
      </c>
      <c r="H5633" s="127"/>
      <c r="I5633" s="131" t="s">
        <v>13536</v>
      </c>
      <c r="J5633" s="127"/>
      <c r="K5633" s="127"/>
      <c r="L5633" s="127"/>
      <c r="M5633" s="127"/>
      <c r="N5633" s="133">
        <v>0</v>
      </c>
      <c r="O5633" s="133">
        <v>1102.6600000000001</v>
      </c>
      <c r="P5633" s="127" t="s">
        <v>1369</v>
      </c>
    </row>
    <row r="5634" spans="1:16" ht="51">
      <c r="A5634" s="127" t="s">
        <v>620</v>
      </c>
      <c r="B5634" s="127"/>
      <c r="C5634" s="128" t="s">
        <v>714</v>
      </c>
      <c r="D5634" s="122">
        <v>42984</v>
      </c>
      <c r="E5634" s="123" t="s">
        <v>11756</v>
      </c>
      <c r="F5634" s="123" t="s">
        <v>3</v>
      </c>
      <c r="G5634" s="123">
        <v>1537151</v>
      </c>
      <c r="H5634" s="127"/>
      <c r="I5634" s="131" t="s">
        <v>13537</v>
      </c>
      <c r="J5634" s="127"/>
      <c r="K5634" s="127"/>
      <c r="L5634" s="127"/>
      <c r="M5634" s="127"/>
      <c r="N5634" s="133">
        <v>0</v>
      </c>
      <c r="O5634" s="133">
        <v>415.81</v>
      </c>
      <c r="P5634" s="127" t="s">
        <v>1369</v>
      </c>
    </row>
    <row r="5635" spans="1:16" ht="38.25">
      <c r="A5635" s="127">
        <v>585</v>
      </c>
      <c r="B5635" s="127"/>
      <c r="C5635" s="128" t="s">
        <v>222</v>
      </c>
      <c r="D5635" s="122">
        <v>42985</v>
      </c>
      <c r="E5635" s="123" t="s">
        <v>11757</v>
      </c>
      <c r="F5635" s="123" t="s">
        <v>3</v>
      </c>
      <c r="G5635" s="123">
        <v>1537827</v>
      </c>
      <c r="H5635" s="127"/>
      <c r="I5635" s="131" t="s">
        <v>13538</v>
      </c>
      <c r="J5635" s="127"/>
      <c r="K5635" s="127"/>
      <c r="L5635" s="127"/>
      <c r="M5635" s="127"/>
      <c r="N5635" s="133">
        <v>0</v>
      </c>
      <c r="O5635" s="133">
        <v>46.4</v>
      </c>
      <c r="P5635" s="127" t="s">
        <v>1369</v>
      </c>
    </row>
    <row r="5636" spans="1:16" ht="38.25">
      <c r="A5636" s="127">
        <v>585</v>
      </c>
      <c r="B5636" s="127"/>
      <c r="C5636" s="128" t="s">
        <v>222</v>
      </c>
      <c r="D5636" s="122">
        <v>42985</v>
      </c>
      <c r="E5636" s="123" t="s">
        <v>11758</v>
      </c>
      <c r="F5636" s="123" t="s">
        <v>3</v>
      </c>
      <c r="G5636" s="123">
        <v>1537828</v>
      </c>
      <c r="H5636" s="127"/>
      <c r="I5636" s="131" t="s">
        <v>13539</v>
      </c>
      <c r="J5636" s="127"/>
      <c r="K5636" s="127"/>
      <c r="L5636" s="127"/>
      <c r="M5636" s="127"/>
      <c r="N5636" s="133">
        <v>0</v>
      </c>
      <c r="O5636" s="133">
        <v>87.5</v>
      </c>
      <c r="P5636" s="127" t="s">
        <v>1369</v>
      </c>
    </row>
    <row r="5637" spans="1:16" ht="38.25">
      <c r="A5637" s="127">
        <v>526</v>
      </c>
      <c r="B5637" s="127"/>
      <c r="C5637" s="128" t="s">
        <v>847</v>
      </c>
      <c r="D5637" s="122">
        <v>42985</v>
      </c>
      <c r="E5637" s="123" t="s">
        <v>11759</v>
      </c>
      <c r="F5637" s="123" t="s">
        <v>3</v>
      </c>
      <c r="G5637" s="123">
        <v>1537833</v>
      </c>
      <c r="H5637" s="127"/>
      <c r="I5637" s="131" t="s">
        <v>13540</v>
      </c>
      <c r="J5637" s="127"/>
      <c r="K5637" s="127"/>
      <c r="L5637" s="127"/>
      <c r="M5637" s="127"/>
      <c r="N5637" s="133">
        <v>0</v>
      </c>
      <c r="O5637" s="133">
        <v>55</v>
      </c>
      <c r="P5637" s="127" t="s">
        <v>1369</v>
      </c>
    </row>
    <row r="5638" spans="1:16" ht="38.25">
      <c r="A5638" s="127">
        <v>35</v>
      </c>
      <c r="B5638" s="127"/>
      <c r="C5638" s="128" t="s">
        <v>697</v>
      </c>
      <c r="D5638" s="122">
        <v>42985</v>
      </c>
      <c r="E5638" s="123" t="s">
        <v>11760</v>
      </c>
      <c r="F5638" s="123" t="s">
        <v>3</v>
      </c>
      <c r="G5638" s="123">
        <v>1537894</v>
      </c>
      <c r="H5638" s="127"/>
      <c r="I5638" s="131" t="s">
        <v>13541</v>
      </c>
      <c r="J5638" s="127"/>
      <c r="K5638" s="127"/>
      <c r="L5638" s="127"/>
      <c r="M5638" s="127"/>
      <c r="N5638" s="133">
        <v>0</v>
      </c>
      <c r="O5638" s="133">
        <v>1018</v>
      </c>
      <c r="P5638" s="127" t="s">
        <v>1369</v>
      </c>
    </row>
    <row r="5639" spans="1:16" ht="38.25">
      <c r="A5639" s="127">
        <v>526</v>
      </c>
      <c r="B5639" s="127"/>
      <c r="C5639" s="128" t="s">
        <v>847</v>
      </c>
      <c r="D5639" s="122">
        <v>42985</v>
      </c>
      <c r="E5639" s="123" t="s">
        <v>11761</v>
      </c>
      <c r="F5639" s="123" t="s">
        <v>3</v>
      </c>
      <c r="G5639" s="123">
        <v>1537900</v>
      </c>
      <c r="H5639" s="127"/>
      <c r="I5639" s="131" t="s">
        <v>13542</v>
      </c>
      <c r="J5639" s="127"/>
      <c r="K5639" s="127"/>
      <c r="L5639" s="127"/>
      <c r="M5639" s="127"/>
      <c r="N5639" s="133">
        <v>0</v>
      </c>
      <c r="O5639" s="133">
        <v>55</v>
      </c>
      <c r="P5639" s="127" t="s">
        <v>1369</v>
      </c>
    </row>
    <row r="5640" spans="1:16" ht="38.25">
      <c r="A5640" s="127">
        <v>526</v>
      </c>
      <c r="B5640" s="127"/>
      <c r="C5640" s="128" t="s">
        <v>847</v>
      </c>
      <c r="D5640" s="122">
        <v>42985</v>
      </c>
      <c r="E5640" s="123" t="s">
        <v>11762</v>
      </c>
      <c r="F5640" s="123" t="s">
        <v>3</v>
      </c>
      <c r="G5640" s="123">
        <v>1537902</v>
      </c>
      <c r="H5640" s="127"/>
      <c r="I5640" s="131" t="s">
        <v>5167</v>
      </c>
      <c r="J5640" s="127"/>
      <c r="K5640" s="127"/>
      <c r="L5640" s="127"/>
      <c r="M5640" s="127"/>
      <c r="N5640" s="133">
        <v>0</v>
      </c>
      <c r="O5640" s="133">
        <v>200</v>
      </c>
      <c r="P5640" s="127" t="s">
        <v>1369</v>
      </c>
    </row>
    <row r="5641" spans="1:16" ht="51">
      <c r="A5641" s="127" t="s">
        <v>620</v>
      </c>
      <c r="B5641" s="127"/>
      <c r="C5641" s="128" t="s">
        <v>714</v>
      </c>
      <c r="D5641" s="122">
        <v>42985</v>
      </c>
      <c r="E5641" s="123" t="s">
        <v>11763</v>
      </c>
      <c r="F5641" s="123" t="s">
        <v>3</v>
      </c>
      <c r="G5641" s="123">
        <v>1537685</v>
      </c>
      <c r="H5641" s="127"/>
      <c r="I5641" s="131" t="s">
        <v>13543</v>
      </c>
      <c r="J5641" s="127"/>
      <c r="K5641" s="127"/>
      <c r="L5641" s="127"/>
      <c r="M5641" s="127"/>
      <c r="N5641" s="133">
        <v>0</v>
      </c>
      <c r="O5641" s="133">
        <v>300</v>
      </c>
      <c r="P5641" s="127" t="s">
        <v>1369</v>
      </c>
    </row>
    <row r="5642" spans="1:16" ht="51">
      <c r="A5642" s="127" t="s">
        <v>620</v>
      </c>
      <c r="B5642" s="127"/>
      <c r="C5642" s="128" t="s">
        <v>714</v>
      </c>
      <c r="D5642" s="122">
        <v>42985</v>
      </c>
      <c r="E5642" s="123" t="s">
        <v>11764</v>
      </c>
      <c r="F5642" s="123" t="s">
        <v>3</v>
      </c>
      <c r="G5642" s="123">
        <v>1537691</v>
      </c>
      <c r="H5642" s="127"/>
      <c r="I5642" s="131" t="s">
        <v>13544</v>
      </c>
      <c r="J5642" s="127"/>
      <c r="K5642" s="127"/>
      <c r="L5642" s="127"/>
      <c r="M5642" s="127"/>
      <c r="N5642" s="133">
        <v>0</v>
      </c>
      <c r="O5642" s="133">
        <v>151.22</v>
      </c>
      <c r="P5642" s="127" t="s">
        <v>1369</v>
      </c>
    </row>
    <row r="5643" spans="1:16" ht="51">
      <c r="A5643" s="127" t="s">
        <v>620</v>
      </c>
      <c r="B5643" s="127"/>
      <c r="C5643" s="128" t="s">
        <v>714</v>
      </c>
      <c r="D5643" s="122">
        <v>42985</v>
      </c>
      <c r="E5643" s="123" t="s">
        <v>11765</v>
      </c>
      <c r="F5643" s="123" t="s">
        <v>3</v>
      </c>
      <c r="G5643" s="123">
        <v>1537727</v>
      </c>
      <c r="H5643" s="127"/>
      <c r="I5643" s="131" t="s">
        <v>13545</v>
      </c>
      <c r="J5643" s="127"/>
      <c r="K5643" s="127"/>
      <c r="L5643" s="127"/>
      <c r="M5643" s="127"/>
      <c r="N5643" s="133">
        <v>0</v>
      </c>
      <c r="O5643" s="133">
        <v>1000</v>
      </c>
      <c r="P5643" s="127" t="s">
        <v>1369</v>
      </c>
    </row>
    <row r="5644" spans="1:16" ht="38.25">
      <c r="A5644" s="127">
        <v>35</v>
      </c>
      <c r="B5644" s="127"/>
      <c r="C5644" s="128" t="s">
        <v>697</v>
      </c>
      <c r="D5644" s="122">
        <v>42985</v>
      </c>
      <c r="E5644" s="123" t="s">
        <v>11766</v>
      </c>
      <c r="F5644" s="123" t="s">
        <v>3</v>
      </c>
      <c r="G5644" s="123">
        <v>1537744</v>
      </c>
      <c r="H5644" s="127"/>
      <c r="I5644" s="131" t="s">
        <v>13546</v>
      </c>
      <c r="J5644" s="127"/>
      <c r="K5644" s="127"/>
      <c r="L5644" s="127"/>
      <c r="M5644" s="127"/>
      <c r="N5644" s="133">
        <v>0</v>
      </c>
      <c r="O5644" s="133">
        <v>499.97</v>
      </c>
      <c r="P5644" s="127" t="s">
        <v>1369</v>
      </c>
    </row>
    <row r="5645" spans="1:16" ht="51">
      <c r="A5645" s="127">
        <v>41</v>
      </c>
      <c r="B5645" s="127"/>
      <c r="C5645" s="128" t="s">
        <v>698</v>
      </c>
      <c r="D5645" s="122">
        <v>42985</v>
      </c>
      <c r="E5645" s="123" t="s">
        <v>11767</v>
      </c>
      <c r="F5645" s="123" t="s">
        <v>3</v>
      </c>
      <c r="G5645" s="123">
        <v>1537773</v>
      </c>
      <c r="H5645" s="127"/>
      <c r="I5645" s="131" t="s">
        <v>13547</v>
      </c>
      <c r="J5645" s="127"/>
      <c r="K5645" s="127"/>
      <c r="L5645" s="127"/>
      <c r="M5645" s="127"/>
      <c r="N5645" s="133">
        <v>0</v>
      </c>
      <c r="O5645" s="133">
        <v>22</v>
      </c>
      <c r="P5645" s="127" t="s">
        <v>1369</v>
      </c>
    </row>
    <row r="5646" spans="1:16" ht="51">
      <c r="A5646" s="127">
        <v>48</v>
      </c>
      <c r="B5646" s="127"/>
      <c r="C5646" s="128" t="s">
        <v>701</v>
      </c>
      <c r="D5646" s="122">
        <v>42985</v>
      </c>
      <c r="E5646" s="123" t="s">
        <v>11768</v>
      </c>
      <c r="F5646" s="123" t="s">
        <v>3</v>
      </c>
      <c r="G5646" s="123">
        <v>1537784</v>
      </c>
      <c r="H5646" s="127"/>
      <c r="I5646" s="131" t="s">
        <v>13548</v>
      </c>
      <c r="J5646" s="127"/>
      <c r="K5646" s="127"/>
      <c r="L5646" s="127"/>
      <c r="M5646" s="127"/>
      <c r="N5646" s="133">
        <v>0</v>
      </c>
      <c r="O5646" s="133">
        <v>32929</v>
      </c>
      <c r="P5646" s="127" t="s">
        <v>1369</v>
      </c>
    </row>
    <row r="5647" spans="1:16" ht="51">
      <c r="A5647" s="127" t="s">
        <v>620</v>
      </c>
      <c r="B5647" s="127"/>
      <c r="C5647" s="128" t="s">
        <v>714</v>
      </c>
      <c r="D5647" s="122">
        <v>42985</v>
      </c>
      <c r="E5647" s="123" t="s">
        <v>11769</v>
      </c>
      <c r="F5647" s="123" t="s">
        <v>3</v>
      </c>
      <c r="G5647" s="123">
        <v>1537786</v>
      </c>
      <c r="H5647" s="127"/>
      <c r="I5647" s="131" t="s">
        <v>13549</v>
      </c>
      <c r="J5647" s="127"/>
      <c r="K5647" s="127"/>
      <c r="L5647" s="127"/>
      <c r="M5647" s="127"/>
      <c r="N5647" s="133">
        <v>0</v>
      </c>
      <c r="O5647" s="133">
        <v>1426</v>
      </c>
      <c r="P5647" s="127" t="s">
        <v>1369</v>
      </c>
    </row>
    <row r="5648" spans="1:16" ht="51">
      <c r="A5648" s="127">
        <v>30</v>
      </c>
      <c r="B5648" s="127"/>
      <c r="C5648" s="128" t="s">
        <v>696</v>
      </c>
      <c r="D5648" s="122">
        <v>42985</v>
      </c>
      <c r="E5648" s="123" t="s">
        <v>11770</v>
      </c>
      <c r="F5648" s="123" t="s">
        <v>3</v>
      </c>
      <c r="G5648" s="123">
        <v>1537808</v>
      </c>
      <c r="H5648" s="127"/>
      <c r="I5648" s="131" t="s">
        <v>13550</v>
      </c>
      <c r="J5648" s="127"/>
      <c r="K5648" s="127"/>
      <c r="L5648" s="127"/>
      <c r="M5648" s="127"/>
      <c r="N5648" s="133">
        <v>0</v>
      </c>
      <c r="O5648" s="133">
        <v>360</v>
      </c>
      <c r="P5648" s="127" t="s">
        <v>1369</v>
      </c>
    </row>
    <row r="5649" spans="1:16" ht="51">
      <c r="A5649" s="127" t="s">
        <v>620</v>
      </c>
      <c r="B5649" s="127"/>
      <c r="C5649" s="128" t="s">
        <v>714</v>
      </c>
      <c r="D5649" s="122">
        <v>42985</v>
      </c>
      <c r="E5649" s="123" t="s">
        <v>11771</v>
      </c>
      <c r="F5649" s="123" t="s">
        <v>3</v>
      </c>
      <c r="G5649" s="123">
        <v>1537992</v>
      </c>
      <c r="H5649" s="127"/>
      <c r="I5649" s="131" t="s">
        <v>13551</v>
      </c>
      <c r="J5649" s="127"/>
      <c r="K5649" s="127"/>
      <c r="L5649" s="127"/>
      <c r="M5649" s="127"/>
      <c r="N5649" s="133">
        <v>0</v>
      </c>
      <c r="O5649" s="133">
        <v>407.69</v>
      </c>
      <c r="P5649" s="127" t="s">
        <v>1369</v>
      </c>
    </row>
    <row r="5650" spans="1:16" ht="38.25">
      <c r="A5650" s="127">
        <v>47</v>
      </c>
      <c r="B5650" s="127"/>
      <c r="C5650" s="128" t="s">
        <v>700</v>
      </c>
      <c r="D5650" s="122">
        <v>42985</v>
      </c>
      <c r="E5650" s="123" t="s">
        <v>11772</v>
      </c>
      <c r="F5650" s="123" t="s">
        <v>3</v>
      </c>
      <c r="G5650" s="123">
        <v>1538016</v>
      </c>
      <c r="H5650" s="127"/>
      <c r="I5650" s="131" t="s">
        <v>13552</v>
      </c>
      <c r="J5650" s="127"/>
      <c r="K5650" s="127"/>
      <c r="L5650" s="127"/>
      <c r="M5650" s="127"/>
      <c r="N5650" s="133">
        <v>0</v>
      </c>
      <c r="O5650" s="133">
        <v>50</v>
      </c>
      <c r="P5650" s="127" t="s">
        <v>1369</v>
      </c>
    </row>
    <row r="5651" spans="1:16" ht="38.25">
      <c r="A5651" s="127">
        <v>47</v>
      </c>
      <c r="B5651" s="127"/>
      <c r="C5651" s="128" t="s">
        <v>700</v>
      </c>
      <c r="D5651" s="122">
        <v>42985</v>
      </c>
      <c r="E5651" s="123" t="s">
        <v>11773</v>
      </c>
      <c r="F5651" s="123" t="s">
        <v>3</v>
      </c>
      <c r="G5651" s="123">
        <v>1538018</v>
      </c>
      <c r="H5651" s="127"/>
      <c r="I5651" s="131" t="s">
        <v>13553</v>
      </c>
      <c r="J5651" s="127"/>
      <c r="K5651" s="127"/>
      <c r="L5651" s="127"/>
      <c r="M5651" s="127"/>
      <c r="N5651" s="133">
        <v>0</v>
      </c>
      <c r="O5651" s="133">
        <v>110.13</v>
      </c>
      <c r="P5651" s="127" t="s">
        <v>1369</v>
      </c>
    </row>
    <row r="5652" spans="1:16" ht="51">
      <c r="A5652" s="127">
        <v>41</v>
      </c>
      <c r="B5652" s="127"/>
      <c r="C5652" s="128" t="s">
        <v>698</v>
      </c>
      <c r="D5652" s="122">
        <v>42985</v>
      </c>
      <c r="E5652" s="123" t="s">
        <v>11774</v>
      </c>
      <c r="F5652" s="123" t="s">
        <v>3</v>
      </c>
      <c r="G5652" s="123">
        <v>1538033</v>
      </c>
      <c r="H5652" s="127"/>
      <c r="I5652" s="131" t="s">
        <v>13554</v>
      </c>
      <c r="J5652" s="127"/>
      <c r="K5652" s="127"/>
      <c r="L5652" s="127"/>
      <c r="M5652" s="127"/>
      <c r="N5652" s="133">
        <v>0</v>
      </c>
      <c r="O5652" s="133">
        <v>50</v>
      </c>
      <c r="P5652" s="127" t="s">
        <v>1369</v>
      </c>
    </row>
    <row r="5653" spans="1:16" ht="51">
      <c r="A5653" s="127">
        <v>16</v>
      </c>
      <c r="B5653" s="127"/>
      <c r="C5653" s="128" t="s">
        <v>693</v>
      </c>
      <c r="D5653" s="122">
        <v>42985</v>
      </c>
      <c r="E5653" s="123" t="s">
        <v>11775</v>
      </c>
      <c r="F5653" s="123" t="s">
        <v>3</v>
      </c>
      <c r="G5653" s="123">
        <v>1538034</v>
      </c>
      <c r="H5653" s="127"/>
      <c r="I5653" s="131" t="s">
        <v>13555</v>
      </c>
      <c r="J5653" s="127"/>
      <c r="K5653" s="127"/>
      <c r="L5653" s="127"/>
      <c r="M5653" s="127"/>
      <c r="N5653" s="133">
        <v>0</v>
      </c>
      <c r="O5653" s="133">
        <v>2000</v>
      </c>
      <c r="P5653" s="127" t="s">
        <v>1369</v>
      </c>
    </row>
    <row r="5654" spans="1:16" ht="38.25">
      <c r="A5654" s="127">
        <v>212</v>
      </c>
      <c r="B5654" s="127"/>
      <c r="C5654" s="128" t="s">
        <v>762</v>
      </c>
      <c r="D5654" s="122">
        <v>42985</v>
      </c>
      <c r="E5654" s="123" t="s">
        <v>11776</v>
      </c>
      <c r="F5654" s="123" t="s">
        <v>3</v>
      </c>
      <c r="G5654" s="123">
        <v>1537908</v>
      </c>
      <c r="H5654" s="127"/>
      <c r="I5654" s="131" t="s">
        <v>13556</v>
      </c>
      <c r="J5654" s="127"/>
      <c r="K5654" s="127"/>
      <c r="L5654" s="127"/>
      <c r="M5654" s="127"/>
      <c r="N5654" s="133">
        <v>0</v>
      </c>
      <c r="O5654" s="133">
        <v>60</v>
      </c>
      <c r="P5654" s="127" t="s">
        <v>1369</v>
      </c>
    </row>
    <row r="5655" spans="1:16" ht="51">
      <c r="A5655" s="127" t="s">
        <v>620</v>
      </c>
      <c r="B5655" s="127"/>
      <c r="C5655" s="128" t="s">
        <v>714</v>
      </c>
      <c r="D5655" s="122">
        <v>42985</v>
      </c>
      <c r="E5655" s="123" t="s">
        <v>11777</v>
      </c>
      <c r="F5655" s="123" t="s">
        <v>3</v>
      </c>
      <c r="G5655" s="123">
        <v>1537927</v>
      </c>
      <c r="H5655" s="127"/>
      <c r="I5655" s="131" t="s">
        <v>13557</v>
      </c>
      <c r="J5655" s="127"/>
      <c r="K5655" s="127"/>
      <c r="L5655" s="127"/>
      <c r="M5655" s="127"/>
      <c r="N5655" s="133">
        <v>0</v>
      </c>
      <c r="O5655" s="133">
        <v>2120.6799999999998</v>
      </c>
      <c r="P5655" s="127" t="s">
        <v>1369</v>
      </c>
    </row>
    <row r="5656" spans="1:16" ht="38.25">
      <c r="A5656" s="127">
        <v>526</v>
      </c>
      <c r="B5656" s="127"/>
      <c r="C5656" s="128" t="s">
        <v>847</v>
      </c>
      <c r="D5656" s="122">
        <v>42985</v>
      </c>
      <c r="E5656" s="123" t="s">
        <v>11778</v>
      </c>
      <c r="F5656" s="123" t="s">
        <v>3</v>
      </c>
      <c r="G5656" s="123">
        <v>1537934</v>
      </c>
      <c r="H5656" s="127"/>
      <c r="I5656" s="131" t="s">
        <v>13558</v>
      </c>
      <c r="J5656" s="127"/>
      <c r="K5656" s="127"/>
      <c r="L5656" s="127"/>
      <c r="M5656" s="127"/>
      <c r="N5656" s="133">
        <v>0</v>
      </c>
      <c r="O5656" s="133">
        <v>30</v>
      </c>
      <c r="P5656" s="127" t="s">
        <v>1369</v>
      </c>
    </row>
    <row r="5657" spans="1:16" ht="51">
      <c r="A5657" s="127" t="s">
        <v>620</v>
      </c>
      <c r="B5657" s="127"/>
      <c r="C5657" s="128" t="s">
        <v>714</v>
      </c>
      <c r="D5657" s="122">
        <v>42985</v>
      </c>
      <c r="E5657" s="123" t="s">
        <v>11779</v>
      </c>
      <c r="F5657" s="123" t="s">
        <v>3</v>
      </c>
      <c r="G5657" s="123">
        <v>1537944</v>
      </c>
      <c r="H5657" s="127"/>
      <c r="I5657" s="131" t="s">
        <v>13559</v>
      </c>
      <c r="J5657" s="127"/>
      <c r="K5657" s="127"/>
      <c r="L5657" s="127"/>
      <c r="M5657" s="127"/>
      <c r="N5657" s="133">
        <v>0</v>
      </c>
      <c r="O5657" s="133">
        <v>197.16</v>
      </c>
      <c r="P5657" s="127" t="s">
        <v>1369</v>
      </c>
    </row>
    <row r="5658" spans="1:16" ht="63.75">
      <c r="A5658" s="127">
        <v>512</v>
      </c>
      <c r="B5658" s="127"/>
      <c r="C5658" s="128" t="s">
        <v>841</v>
      </c>
      <c r="D5658" s="122">
        <v>42985</v>
      </c>
      <c r="E5658" s="123" t="s">
        <v>11780</v>
      </c>
      <c r="F5658" s="123" t="s">
        <v>3</v>
      </c>
      <c r="G5658" s="123">
        <v>1537948</v>
      </c>
      <c r="H5658" s="127"/>
      <c r="I5658" s="131" t="s">
        <v>13560</v>
      </c>
      <c r="J5658" s="127"/>
      <c r="K5658" s="127"/>
      <c r="L5658" s="127"/>
      <c r="M5658" s="127"/>
      <c r="N5658" s="133">
        <v>0</v>
      </c>
      <c r="O5658" s="133">
        <v>18</v>
      </c>
      <c r="P5658" s="127" t="s">
        <v>1369</v>
      </c>
    </row>
    <row r="5659" spans="1:16" ht="51">
      <c r="A5659" s="127">
        <v>660</v>
      </c>
      <c r="B5659" s="127"/>
      <c r="C5659" s="128" t="s">
        <v>234</v>
      </c>
      <c r="D5659" s="122">
        <v>42985</v>
      </c>
      <c r="E5659" s="123" t="s">
        <v>11781</v>
      </c>
      <c r="F5659" s="123" t="s">
        <v>3</v>
      </c>
      <c r="G5659" s="123">
        <v>1537761</v>
      </c>
      <c r="H5659" s="127"/>
      <c r="I5659" s="131" t="s">
        <v>13561</v>
      </c>
      <c r="J5659" s="127"/>
      <c r="K5659" s="127"/>
      <c r="L5659" s="127"/>
      <c r="M5659" s="127"/>
      <c r="N5659" s="133">
        <v>0</v>
      </c>
      <c r="O5659" s="133">
        <v>1079</v>
      </c>
      <c r="P5659" s="127" t="s">
        <v>1369</v>
      </c>
    </row>
    <row r="5660" spans="1:16" ht="76.5">
      <c r="A5660" s="127">
        <v>374</v>
      </c>
      <c r="B5660" s="127"/>
      <c r="C5660" s="128" t="s">
        <v>1276</v>
      </c>
      <c r="D5660" s="122">
        <v>42985</v>
      </c>
      <c r="E5660" s="123" t="s">
        <v>11782</v>
      </c>
      <c r="F5660" s="123" t="s">
        <v>3</v>
      </c>
      <c r="G5660" s="123">
        <v>1537798</v>
      </c>
      <c r="H5660" s="127"/>
      <c r="I5660" s="131" t="s">
        <v>13562</v>
      </c>
      <c r="J5660" s="127"/>
      <c r="K5660" s="127"/>
      <c r="L5660" s="127"/>
      <c r="M5660" s="127"/>
      <c r="N5660" s="133">
        <v>0</v>
      </c>
      <c r="O5660" s="133">
        <v>11523.6</v>
      </c>
      <c r="P5660" s="127" t="s">
        <v>1369</v>
      </c>
    </row>
    <row r="5661" spans="1:16" ht="51">
      <c r="A5661" s="127">
        <v>87</v>
      </c>
      <c r="B5661" s="127"/>
      <c r="C5661" s="128" t="s">
        <v>712</v>
      </c>
      <c r="D5661" s="122">
        <v>42985</v>
      </c>
      <c r="E5661" s="123" t="s">
        <v>11783</v>
      </c>
      <c r="F5661" s="123" t="s">
        <v>3</v>
      </c>
      <c r="G5661" s="123">
        <v>1537799</v>
      </c>
      <c r="H5661" s="127"/>
      <c r="I5661" s="131" t="s">
        <v>13563</v>
      </c>
      <c r="J5661" s="127"/>
      <c r="K5661" s="127"/>
      <c r="L5661" s="127"/>
      <c r="M5661" s="127"/>
      <c r="N5661" s="133">
        <v>0</v>
      </c>
      <c r="O5661" s="133">
        <v>6650.81</v>
      </c>
      <c r="P5661" s="127" t="s">
        <v>1369</v>
      </c>
    </row>
    <row r="5662" spans="1:16" ht="51">
      <c r="A5662" s="127">
        <v>315</v>
      </c>
      <c r="B5662" s="127"/>
      <c r="C5662" s="128" t="s">
        <v>813</v>
      </c>
      <c r="D5662" s="122">
        <v>42985</v>
      </c>
      <c r="E5662" s="123" t="s">
        <v>11784</v>
      </c>
      <c r="F5662" s="123" t="s">
        <v>3</v>
      </c>
      <c r="G5662" s="123">
        <v>1537803</v>
      </c>
      <c r="H5662" s="127"/>
      <c r="I5662" s="131" t="s">
        <v>13564</v>
      </c>
      <c r="J5662" s="127"/>
      <c r="K5662" s="127"/>
      <c r="L5662" s="127"/>
      <c r="M5662" s="127"/>
      <c r="N5662" s="133">
        <v>0</v>
      </c>
      <c r="O5662" s="133">
        <v>2397.5300000000002</v>
      </c>
      <c r="P5662" s="127" t="s">
        <v>1369</v>
      </c>
    </row>
    <row r="5663" spans="1:16" ht="51">
      <c r="A5663" s="127">
        <v>169</v>
      </c>
      <c r="B5663" s="127"/>
      <c r="C5663" s="128" t="s">
        <v>750</v>
      </c>
      <c r="D5663" s="122">
        <v>42985</v>
      </c>
      <c r="E5663" s="123" t="s">
        <v>11785</v>
      </c>
      <c r="F5663" s="123" t="s">
        <v>3</v>
      </c>
      <c r="G5663" s="123">
        <v>1537804</v>
      </c>
      <c r="H5663" s="127"/>
      <c r="I5663" s="131" t="s">
        <v>13565</v>
      </c>
      <c r="J5663" s="127"/>
      <c r="K5663" s="127"/>
      <c r="L5663" s="127"/>
      <c r="M5663" s="127"/>
      <c r="N5663" s="133">
        <v>0</v>
      </c>
      <c r="O5663" s="133">
        <v>15306.14</v>
      </c>
      <c r="P5663" s="127" t="s">
        <v>1369</v>
      </c>
    </row>
    <row r="5664" spans="1:16" ht="51">
      <c r="A5664" s="127" t="s">
        <v>620</v>
      </c>
      <c r="B5664" s="127"/>
      <c r="C5664" s="128" t="s">
        <v>714</v>
      </c>
      <c r="D5664" s="122">
        <v>42985</v>
      </c>
      <c r="E5664" s="123" t="s">
        <v>11786</v>
      </c>
      <c r="F5664" s="123" t="s">
        <v>3</v>
      </c>
      <c r="G5664" s="123">
        <v>1537805</v>
      </c>
      <c r="H5664" s="127"/>
      <c r="I5664" s="131" t="s">
        <v>13566</v>
      </c>
      <c r="J5664" s="127"/>
      <c r="K5664" s="127"/>
      <c r="L5664" s="127"/>
      <c r="M5664" s="127"/>
      <c r="N5664" s="133">
        <v>0</v>
      </c>
      <c r="O5664" s="133">
        <v>1480.04</v>
      </c>
      <c r="P5664" s="127" t="s">
        <v>1369</v>
      </c>
    </row>
    <row r="5665" spans="1:16" ht="51">
      <c r="A5665" s="127">
        <v>650</v>
      </c>
      <c r="B5665" s="127"/>
      <c r="C5665" s="128" t="s">
        <v>233</v>
      </c>
      <c r="D5665" s="122">
        <v>42985</v>
      </c>
      <c r="E5665" s="123" t="s">
        <v>11787</v>
      </c>
      <c r="F5665" s="123" t="s">
        <v>3</v>
      </c>
      <c r="G5665" s="123">
        <v>1537809</v>
      </c>
      <c r="H5665" s="127"/>
      <c r="I5665" s="131" t="s">
        <v>13567</v>
      </c>
      <c r="J5665" s="127"/>
      <c r="K5665" s="127"/>
      <c r="L5665" s="127"/>
      <c r="M5665" s="127"/>
      <c r="N5665" s="133">
        <v>0</v>
      </c>
      <c r="O5665" s="133">
        <v>27550.57</v>
      </c>
      <c r="P5665" s="127" t="s">
        <v>1369</v>
      </c>
    </row>
    <row r="5666" spans="1:16" ht="51">
      <c r="A5666" s="127">
        <v>591</v>
      </c>
      <c r="B5666" s="127"/>
      <c r="C5666" s="128" t="s">
        <v>862</v>
      </c>
      <c r="D5666" s="122">
        <v>42985</v>
      </c>
      <c r="E5666" s="123" t="s">
        <v>11788</v>
      </c>
      <c r="F5666" s="123" t="s">
        <v>3</v>
      </c>
      <c r="G5666" s="123">
        <v>1537812</v>
      </c>
      <c r="H5666" s="127"/>
      <c r="I5666" s="131" t="s">
        <v>13568</v>
      </c>
      <c r="J5666" s="127"/>
      <c r="K5666" s="127"/>
      <c r="L5666" s="127"/>
      <c r="M5666" s="127"/>
      <c r="N5666" s="133">
        <v>0</v>
      </c>
      <c r="O5666" s="133">
        <v>66074.149999999994</v>
      </c>
      <c r="P5666" s="127" t="s">
        <v>1369</v>
      </c>
    </row>
    <row r="5667" spans="1:16" ht="51">
      <c r="A5667" s="127">
        <v>591</v>
      </c>
      <c r="B5667" s="127"/>
      <c r="C5667" s="128" t="s">
        <v>862</v>
      </c>
      <c r="D5667" s="122">
        <v>42985</v>
      </c>
      <c r="E5667" s="123" t="s">
        <v>11789</v>
      </c>
      <c r="F5667" s="123" t="s">
        <v>3</v>
      </c>
      <c r="G5667" s="123">
        <v>1537816</v>
      </c>
      <c r="H5667" s="127"/>
      <c r="I5667" s="131" t="s">
        <v>13569</v>
      </c>
      <c r="J5667" s="127"/>
      <c r="K5667" s="127"/>
      <c r="L5667" s="127"/>
      <c r="M5667" s="127"/>
      <c r="N5667" s="133">
        <v>0</v>
      </c>
      <c r="O5667" s="133">
        <v>420</v>
      </c>
      <c r="P5667" s="127" t="s">
        <v>1369</v>
      </c>
    </row>
    <row r="5668" spans="1:16" ht="38.25">
      <c r="A5668" s="127">
        <v>523</v>
      </c>
      <c r="B5668" s="127"/>
      <c r="C5668" s="128" t="s">
        <v>846</v>
      </c>
      <c r="D5668" s="122">
        <v>42985</v>
      </c>
      <c r="E5668" s="123" t="s">
        <v>11790</v>
      </c>
      <c r="F5668" s="123" t="s">
        <v>3</v>
      </c>
      <c r="G5668" s="123">
        <v>1537663</v>
      </c>
      <c r="H5668" s="127"/>
      <c r="I5668" s="131" t="s">
        <v>13570</v>
      </c>
      <c r="J5668" s="127"/>
      <c r="K5668" s="127"/>
      <c r="L5668" s="127"/>
      <c r="M5668" s="127"/>
      <c r="N5668" s="133">
        <v>0</v>
      </c>
      <c r="O5668" s="133">
        <v>2088</v>
      </c>
      <c r="P5668" s="127" t="s">
        <v>1369</v>
      </c>
    </row>
    <row r="5669" spans="1:16" ht="51">
      <c r="A5669" s="127">
        <v>212</v>
      </c>
      <c r="B5669" s="127"/>
      <c r="C5669" s="128" t="s">
        <v>762</v>
      </c>
      <c r="D5669" s="122">
        <v>42985</v>
      </c>
      <c r="E5669" s="123" t="s">
        <v>11791</v>
      </c>
      <c r="F5669" s="123" t="s">
        <v>3</v>
      </c>
      <c r="G5669" s="123">
        <v>1537672</v>
      </c>
      <c r="H5669" s="127"/>
      <c r="I5669" s="131" t="s">
        <v>13571</v>
      </c>
      <c r="J5669" s="127"/>
      <c r="K5669" s="127"/>
      <c r="L5669" s="127"/>
      <c r="M5669" s="127"/>
      <c r="N5669" s="133">
        <v>0</v>
      </c>
      <c r="O5669" s="133">
        <v>286200</v>
      </c>
      <c r="P5669" s="127" t="s">
        <v>1369</v>
      </c>
    </row>
    <row r="5670" spans="1:16" ht="38.25">
      <c r="A5670" s="127">
        <v>523</v>
      </c>
      <c r="B5670" s="127"/>
      <c r="C5670" s="128" t="s">
        <v>846</v>
      </c>
      <c r="D5670" s="122">
        <v>42985</v>
      </c>
      <c r="E5670" s="123" t="s">
        <v>11792</v>
      </c>
      <c r="F5670" s="123" t="s">
        <v>3</v>
      </c>
      <c r="G5670" s="123">
        <v>1537701</v>
      </c>
      <c r="H5670" s="127"/>
      <c r="I5670" s="131" t="s">
        <v>13572</v>
      </c>
      <c r="J5670" s="127"/>
      <c r="K5670" s="127"/>
      <c r="L5670" s="127"/>
      <c r="M5670" s="127"/>
      <c r="N5670" s="133">
        <v>0</v>
      </c>
      <c r="O5670" s="133">
        <v>223.43</v>
      </c>
      <c r="P5670" s="127" t="s">
        <v>1369</v>
      </c>
    </row>
    <row r="5671" spans="1:16" ht="38.25">
      <c r="A5671" s="127">
        <v>523</v>
      </c>
      <c r="B5671" s="127"/>
      <c r="C5671" s="128" t="s">
        <v>846</v>
      </c>
      <c r="D5671" s="122">
        <v>42985</v>
      </c>
      <c r="E5671" s="123" t="s">
        <v>11793</v>
      </c>
      <c r="F5671" s="123" t="s">
        <v>3</v>
      </c>
      <c r="G5671" s="123">
        <v>1537702</v>
      </c>
      <c r="H5671" s="127"/>
      <c r="I5671" s="131" t="s">
        <v>13573</v>
      </c>
      <c r="J5671" s="127"/>
      <c r="K5671" s="127"/>
      <c r="L5671" s="127"/>
      <c r="M5671" s="127"/>
      <c r="N5671" s="133">
        <v>0</v>
      </c>
      <c r="O5671" s="133">
        <v>221.97</v>
      </c>
      <c r="P5671" s="127" t="s">
        <v>1369</v>
      </c>
    </row>
    <row r="5672" spans="1:16" ht="38.25">
      <c r="A5672" s="127">
        <v>523</v>
      </c>
      <c r="B5672" s="127"/>
      <c r="C5672" s="128" t="s">
        <v>846</v>
      </c>
      <c r="D5672" s="122">
        <v>42985</v>
      </c>
      <c r="E5672" s="123" t="s">
        <v>11794</v>
      </c>
      <c r="F5672" s="123" t="s">
        <v>3</v>
      </c>
      <c r="G5672" s="123">
        <v>1537704</v>
      </c>
      <c r="H5672" s="127"/>
      <c r="I5672" s="131" t="s">
        <v>13574</v>
      </c>
      <c r="J5672" s="127"/>
      <c r="K5672" s="127"/>
      <c r="L5672" s="127"/>
      <c r="M5672" s="127"/>
      <c r="N5672" s="133">
        <v>0</v>
      </c>
      <c r="O5672" s="133">
        <v>93.83</v>
      </c>
      <c r="P5672" s="127" t="s">
        <v>1369</v>
      </c>
    </row>
    <row r="5673" spans="1:16" ht="38.25">
      <c r="A5673" s="127">
        <v>523</v>
      </c>
      <c r="B5673" s="127"/>
      <c r="C5673" s="128" t="s">
        <v>846</v>
      </c>
      <c r="D5673" s="122">
        <v>42985</v>
      </c>
      <c r="E5673" s="123" t="s">
        <v>11795</v>
      </c>
      <c r="F5673" s="123" t="s">
        <v>3</v>
      </c>
      <c r="G5673" s="123">
        <v>1537706</v>
      </c>
      <c r="H5673" s="127"/>
      <c r="I5673" s="131" t="s">
        <v>13575</v>
      </c>
      <c r="J5673" s="127"/>
      <c r="K5673" s="127"/>
      <c r="L5673" s="127"/>
      <c r="M5673" s="127"/>
      <c r="N5673" s="133">
        <v>0</v>
      </c>
      <c r="O5673" s="133">
        <v>175.72</v>
      </c>
      <c r="P5673" s="127" t="s">
        <v>1369</v>
      </c>
    </row>
    <row r="5674" spans="1:16" ht="38.25">
      <c r="A5674" s="127">
        <v>523</v>
      </c>
      <c r="B5674" s="127"/>
      <c r="C5674" s="128" t="s">
        <v>846</v>
      </c>
      <c r="D5674" s="122">
        <v>42985</v>
      </c>
      <c r="E5674" s="123" t="s">
        <v>11796</v>
      </c>
      <c r="F5674" s="123" t="s">
        <v>3</v>
      </c>
      <c r="G5674" s="123">
        <v>1537707</v>
      </c>
      <c r="H5674" s="127"/>
      <c r="I5674" s="131" t="s">
        <v>13576</v>
      </c>
      <c r="J5674" s="127"/>
      <c r="K5674" s="127"/>
      <c r="L5674" s="127"/>
      <c r="M5674" s="127"/>
      <c r="N5674" s="133">
        <v>0</v>
      </c>
      <c r="O5674" s="133">
        <v>54.660000000000004</v>
      </c>
      <c r="P5674" s="127" t="s">
        <v>1369</v>
      </c>
    </row>
    <row r="5675" spans="1:16" ht="38.25">
      <c r="A5675" s="127">
        <v>523</v>
      </c>
      <c r="B5675" s="127"/>
      <c r="C5675" s="128" t="s">
        <v>846</v>
      </c>
      <c r="D5675" s="122">
        <v>42985</v>
      </c>
      <c r="E5675" s="123" t="s">
        <v>11797</v>
      </c>
      <c r="F5675" s="123" t="s">
        <v>3</v>
      </c>
      <c r="G5675" s="123">
        <v>1537709</v>
      </c>
      <c r="H5675" s="127"/>
      <c r="I5675" s="131" t="s">
        <v>13577</v>
      </c>
      <c r="J5675" s="127"/>
      <c r="K5675" s="127"/>
      <c r="L5675" s="127"/>
      <c r="M5675" s="127"/>
      <c r="N5675" s="133">
        <v>0</v>
      </c>
      <c r="O5675" s="133">
        <v>238.84</v>
      </c>
      <c r="P5675" s="127" t="s">
        <v>1369</v>
      </c>
    </row>
    <row r="5676" spans="1:16" ht="38.25">
      <c r="A5676" s="127">
        <v>523</v>
      </c>
      <c r="B5676" s="127"/>
      <c r="C5676" s="128" t="s">
        <v>846</v>
      </c>
      <c r="D5676" s="122">
        <v>42985</v>
      </c>
      <c r="E5676" s="123" t="s">
        <v>11798</v>
      </c>
      <c r="F5676" s="123" t="s">
        <v>3</v>
      </c>
      <c r="G5676" s="123">
        <v>1537710</v>
      </c>
      <c r="H5676" s="127"/>
      <c r="I5676" s="131" t="s">
        <v>13578</v>
      </c>
      <c r="J5676" s="127"/>
      <c r="K5676" s="127"/>
      <c r="L5676" s="127"/>
      <c r="M5676" s="127"/>
      <c r="N5676" s="133">
        <v>0</v>
      </c>
      <c r="O5676" s="133">
        <v>41.24</v>
      </c>
      <c r="P5676" s="127" t="s">
        <v>1369</v>
      </c>
    </row>
    <row r="5677" spans="1:16" ht="51">
      <c r="A5677" s="127" t="s">
        <v>620</v>
      </c>
      <c r="B5677" s="127"/>
      <c r="C5677" s="128" t="s">
        <v>714</v>
      </c>
      <c r="D5677" s="122">
        <v>42985</v>
      </c>
      <c r="E5677" s="123" t="s">
        <v>11799</v>
      </c>
      <c r="F5677" s="123" t="s">
        <v>3</v>
      </c>
      <c r="G5677" s="123">
        <v>1537716</v>
      </c>
      <c r="H5677" s="127"/>
      <c r="I5677" s="131" t="s">
        <v>13579</v>
      </c>
      <c r="J5677" s="127"/>
      <c r="K5677" s="127"/>
      <c r="L5677" s="127"/>
      <c r="M5677" s="127"/>
      <c r="N5677" s="133">
        <v>0</v>
      </c>
      <c r="O5677" s="133">
        <v>2508.85</v>
      </c>
      <c r="P5677" s="127" t="s">
        <v>1369</v>
      </c>
    </row>
    <row r="5678" spans="1:16" ht="51">
      <c r="A5678" s="127">
        <v>132</v>
      </c>
      <c r="B5678" s="127"/>
      <c r="C5678" s="128" t="s">
        <v>729</v>
      </c>
      <c r="D5678" s="122">
        <v>42985</v>
      </c>
      <c r="E5678" s="123" t="s">
        <v>11800</v>
      </c>
      <c r="F5678" s="123" t="s">
        <v>3</v>
      </c>
      <c r="G5678" s="123">
        <v>1537667</v>
      </c>
      <c r="H5678" s="127"/>
      <c r="I5678" s="131" t="s">
        <v>13580</v>
      </c>
      <c r="J5678" s="127"/>
      <c r="K5678" s="127"/>
      <c r="L5678" s="127"/>
      <c r="M5678" s="127"/>
      <c r="N5678" s="133">
        <v>0</v>
      </c>
      <c r="O5678" s="133">
        <v>286.19</v>
      </c>
      <c r="P5678" s="127" t="s">
        <v>1369</v>
      </c>
    </row>
    <row r="5679" spans="1:16" ht="51">
      <c r="A5679" s="127">
        <v>292</v>
      </c>
      <c r="B5679" s="127"/>
      <c r="C5679" s="128" t="s">
        <v>152</v>
      </c>
      <c r="D5679" s="122">
        <v>42985</v>
      </c>
      <c r="E5679" s="123" t="s">
        <v>11801</v>
      </c>
      <c r="F5679" s="123" t="s">
        <v>3</v>
      </c>
      <c r="G5679" s="123">
        <v>1537668</v>
      </c>
      <c r="H5679" s="127"/>
      <c r="I5679" s="131" t="s">
        <v>9688</v>
      </c>
      <c r="J5679" s="127"/>
      <c r="K5679" s="127"/>
      <c r="L5679" s="127"/>
      <c r="M5679" s="127"/>
      <c r="N5679" s="133">
        <v>0</v>
      </c>
      <c r="O5679" s="133">
        <v>108</v>
      </c>
      <c r="P5679" s="127" t="s">
        <v>1369</v>
      </c>
    </row>
    <row r="5680" spans="1:16" ht="51">
      <c r="A5680" s="127">
        <v>292</v>
      </c>
      <c r="B5680" s="127"/>
      <c r="C5680" s="128" t="s">
        <v>152</v>
      </c>
      <c r="D5680" s="122">
        <v>42985</v>
      </c>
      <c r="E5680" s="123" t="s">
        <v>11802</v>
      </c>
      <c r="F5680" s="123" t="s">
        <v>3</v>
      </c>
      <c r="G5680" s="123">
        <v>1537669</v>
      </c>
      <c r="H5680" s="127"/>
      <c r="I5680" s="131" t="s">
        <v>9688</v>
      </c>
      <c r="J5680" s="127"/>
      <c r="K5680" s="127"/>
      <c r="L5680" s="127"/>
      <c r="M5680" s="127"/>
      <c r="N5680" s="133">
        <v>0</v>
      </c>
      <c r="O5680" s="133">
        <v>130</v>
      </c>
      <c r="P5680" s="127" t="s">
        <v>1369</v>
      </c>
    </row>
    <row r="5681" spans="1:16" ht="38.25">
      <c r="A5681" s="127">
        <v>291</v>
      </c>
      <c r="B5681" s="127"/>
      <c r="C5681" s="128" t="s">
        <v>795</v>
      </c>
      <c r="D5681" s="122">
        <v>42986</v>
      </c>
      <c r="E5681" s="123" t="s">
        <v>11803</v>
      </c>
      <c r="F5681" s="123" t="s">
        <v>3</v>
      </c>
      <c r="G5681" s="123">
        <v>1538287</v>
      </c>
      <c r="H5681" s="127"/>
      <c r="I5681" s="131" t="s">
        <v>13581</v>
      </c>
      <c r="J5681" s="127"/>
      <c r="K5681" s="127"/>
      <c r="L5681" s="127"/>
      <c r="M5681" s="127"/>
      <c r="N5681" s="133">
        <v>0</v>
      </c>
      <c r="O5681" s="133">
        <v>298</v>
      </c>
      <c r="P5681" s="127" t="s">
        <v>1369</v>
      </c>
    </row>
    <row r="5682" spans="1:16" ht="51">
      <c r="A5682" s="127" t="s">
        <v>620</v>
      </c>
      <c r="B5682" s="127"/>
      <c r="C5682" s="128" t="s">
        <v>714</v>
      </c>
      <c r="D5682" s="122">
        <v>42986</v>
      </c>
      <c r="E5682" s="123" t="s">
        <v>11804</v>
      </c>
      <c r="F5682" s="123" t="s">
        <v>3</v>
      </c>
      <c r="G5682" s="123">
        <v>1538317</v>
      </c>
      <c r="H5682" s="127"/>
      <c r="I5682" s="131" t="s">
        <v>13582</v>
      </c>
      <c r="J5682" s="127"/>
      <c r="K5682" s="127"/>
      <c r="L5682" s="127"/>
      <c r="M5682" s="127"/>
      <c r="N5682" s="133">
        <v>0</v>
      </c>
      <c r="O5682" s="133">
        <v>1153</v>
      </c>
      <c r="P5682" s="127" t="s">
        <v>1369</v>
      </c>
    </row>
    <row r="5683" spans="1:16" ht="51">
      <c r="A5683" s="127" t="s">
        <v>620</v>
      </c>
      <c r="B5683" s="127"/>
      <c r="C5683" s="128" t="s">
        <v>714</v>
      </c>
      <c r="D5683" s="122">
        <v>42986</v>
      </c>
      <c r="E5683" s="123" t="s">
        <v>11805</v>
      </c>
      <c r="F5683" s="123" t="s">
        <v>3</v>
      </c>
      <c r="G5683" s="123">
        <v>1538318</v>
      </c>
      <c r="H5683" s="127"/>
      <c r="I5683" s="131" t="s">
        <v>13583</v>
      </c>
      <c r="J5683" s="127"/>
      <c r="K5683" s="127"/>
      <c r="L5683" s="127"/>
      <c r="M5683" s="127"/>
      <c r="N5683" s="133">
        <v>0</v>
      </c>
      <c r="O5683" s="133">
        <v>1152</v>
      </c>
      <c r="P5683" s="127" t="s">
        <v>1369</v>
      </c>
    </row>
    <row r="5684" spans="1:16" ht="51">
      <c r="A5684" s="127">
        <v>287</v>
      </c>
      <c r="B5684" s="127"/>
      <c r="C5684" s="128" t="s">
        <v>791</v>
      </c>
      <c r="D5684" s="122">
        <v>42986</v>
      </c>
      <c r="E5684" s="123" t="s">
        <v>11806</v>
      </c>
      <c r="F5684" s="123" t="s">
        <v>3</v>
      </c>
      <c r="G5684" s="123">
        <v>1538373</v>
      </c>
      <c r="H5684" s="127"/>
      <c r="I5684" s="131" t="s">
        <v>13584</v>
      </c>
      <c r="J5684" s="127"/>
      <c r="K5684" s="127"/>
      <c r="L5684" s="127"/>
      <c r="M5684" s="127"/>
      <c r="N5684" s="133">
        <v>0</v>
      </c>
      <c r="O5684" s="133">
        <v>5000</v>
      </c>
      <c r="P5684" s="127" t="s">
        <v>1369</v>
      </c>
    </row>
    <row r="5685" spans="1:16" ht="51">
      <c r="A5685" s="127">
        <v>287</v>
      </c>
      <c r="B5685" s="127"/>
      <c r="C5685" s="128" t="s">
        <v>791</v>
      </c>
      <c r="D5685" s="122">
        <v>42986</v>
      </c>
      <c r="E5685" s="123" t="s">
        <v>11807</v>
      </c>
      <c r="F5685" s="123" t="s">
        <v>3</v>
      </c>
      <c r="G5685" s="123">
        <v>1538380</v>
      </c>
      <c r="H5685" s="127"/>
      <c r="I5685" s="131" t="s">
        <v>13585</v>
      </c>
      <c r="J5685" s="127"/>
      <c r="K5685" s="127"/>
      <c r="L5685" s="127"/>
      <c r="M5685" s="127"/>
      <c r="N5685" s="133">
        <v>0</v>
      </c>
      <c r="O5685" s="133">
        <v>10735.4</v>
      </c>
      <c r="P5685" s="127" t="s">
        <v>1369</v>
      </c>
    </row>
    <row r="5686" spans="1:16" ht="38.25">
      <c r="A5686" s="127">
        <v>20</v>
      </c>
      <c r="B5686" s="127"/>
      <c r="C5686" s="128" t="s">
        <v>694</v>
      </c>
      <c r="D5686" s="122">
        <v>42986</v>
      </c>
      <c r="E5686" s="123" t="s">
        <v>11808</v>
      </c>
      <c r="F5686" s="123" t="s">
        <v>3</v>
      </c>
      <c r="G5686" s="123">
        <v>1538418</v>
      </c>
      <c r="H5686" s="127"/>
      <c r="I5686" s="131" t="s">
        <v>13586</v>
      </c>
      <c r="J5686" s="127"/>
      <c r="K5686" s="127"/>
      <c r="L5686" s="127"/>
      <c r="M5686" s="127"/>
      <c r="N5686" s="133">
        <v>0</v>
      </c>
      <c r="O5686" s="133">
        <v>1021.78</v>
      </c>
      <c r="P5686" s="127" t="s">
        <v>1369</v>
      </c>
    </row>
    <row r="5687" spans="1:16" ht="51">
      <c r="A5687" s="127" t="s">
        <v>620</v>
      </c>
      <c r="B5687" s="127"/>
      <c r="C5687" s="128" t="s">
        <v>714</v>
      </c>
      <c r="D5687" s="122">
        <v>42986</v>
      </c>
      <c r="E5687" s="123" t="s">
        <v>11809</v>
      </c>
      <c r="F5687" s="123" t="s">
        <v>3</v>
      </c>
      <c r="G5687" s="123">
        <v>1538259</v>
      </c>
      <c r="H5687" s="127"/>
      <c r="I5687" s="131" t="s">
        <v>13587</v>
      </c>
      <c r="J5687" s="127"/>
      <c r="K5687" s="127"/>
      <c r="L5687" s="127"/>
      <c r="M5687" s="127"/>
      <c r="N5687" s="133">
        <v>0</v>
      </c>
      <c r="O5687" s="133">
        <v>314.70999999999998</v>
      </c>
      <c r="P5687" s="127" t="s">
        <v>1369</v>
      </c>
    </row>
    <row r="5688" spans="1:16" ht="51">
      <c r="A5688" s="127" t="s">
        <v>620</v>
      </c>
      <c r="B5688" s="127"/>
      <c r="C5688" s="128" t="s">
        <v>714</v>
      </c>
      <c r="D5688" s="122">
        <v>42986</v>
      </c>
      <c r="E5688" s="123" t="s">
        <v>11810</v>
      </c>
      <c r="F5688" s="123" t="s">
        <v>3</v>
      </c>
      <c r="G5688" s="123">
        <v>1538258</v>
      </c>
      <c r="H5688" s="127"/>
      <c r="I5688" s="131" t="s">
        <v>13588</v>
      </c>
      <c r="J5688" s="127"/>
      <c r="K5688" s="127"/>
      <c r="L5688" s="127"/>
      <c r="M5688" s="127"/>
      <c r="N5688" s="133">
        <v>0</v>
      </c>
      <c r="O5688" s="133">
        <v>314.70999999999998</v>
      </c>
      <c r="P5688" s="127" t="s">
        <v>1369</v>
      </c>
    </row>
    <row r="5689" spans="1:16" ht="38.25">
      <c r="A5689" s="127">
        <v>35</v>
      </c>
      <c r="B5689" s="127"/>
      <c r="C5689" s="128" t="s">
        <v>697</v>
      </c>
      <c r="D5689" s="122">
        <v>42986</v>
      </c>
      <c r="E5689" s="123" t="s">
        <v>11811</v>
      </c>
      <c r="F5689" s="123" t="s">
        <v>3</v>
      </c>
      <c r="G5689" s="123">
        <v>1538245</v>
      </c>
      <c r="H5689" s="127"/>
      <c r="I5689" s="131" t="s">
        <v>13589</v>
      </c>
      <c r="J5689" s="127"/>
      <c r="K5689" s="127"/>
      <c r="L5689" s="127"/>
      <c r="M5689" s="127"/>
      <c r="N5689" s="133">
        <v>0</v>
      </c>
      <c r="O5689" s="133">
        <v>6.5</v>
      </c>
      <c r="P5689" s="127" t="s">
        <v>1369</v>
      </c>
    </row>
    <row r="5690" spans="1:16" ht="38.25">
      <c r="A5690" s="127">
        <v>35</v>
      </c>
      <c r="B5690" s="127"/>
      <c r="C5690" s="128" t="s">
        <v>697</v>
      </c>
      <c r="D5690" s="122">
        <v>42986</v>
      </c>
      <c r="E5690" s="123" t="s">
        <v>11812</v>
      </c>
      <c r="F5690" s="123" t="s">
        <v>3</v>
      </c>
      <c r="G5690" s="123">
        <v>1538241</v>
      </c>
      <c r="H5690" s="127"/>
      <c r="I5690" s="131" t="s">
        <v>13590</v>
      </c>
      <c r="J5690" s="127"/>
      <c r="K5690" s="127"/>
      <c r="L5690" s="127"/>
      <c r="M5690" s="127"/>
      <c r="N5690" s="133">
        <v>0</v>
      </c>
      <c r="O5690" s="133">
        <v>5</v>
      </c>
      <c r="P5690" s="127" t="s">
        <v>1369</v>
      </c>
    </row>
    <row r="5691" spans="1:16" ht="38.25">
      <c r="A5691" s="127">
        <v>35</v>
      </c>
      <c r="B5691" s="127"/>
      <c r="C5691" s="128" t="s">
        <v>697</v>
      </c>
      <c r="D5691" s="122">
        <v>42986</v>
      </c>
      <c r="E5691" s="123" t="s">
        <v>11813</v>
      </c>
      <c r="F5691" s="123" t="s">
        <v>3</v>
      </c>
      <c r="G5691" s="123">
        <v>1538239</v>
      </c>
      <c r="H5691" s="127"/>
      <c r="I5691" s="131" t="s">
        <v>13591</v>
      </c>
      <c r="J5691" s="127"/>
      <c r="K5691" s="127"/>
      <c r="L5691" s="127"/>
      <c r="M5691" s="127"/>
      <c r="N5691" s="133">
        <v>0</v>
      </c>
      <c r="O5691" s="133">
        <v>20</v>
      </c>
      <c r="P5691" s="127" t="s">
        <v>1369</v>
      </c>
    </row>
    <row r="5692" spans="1:16" ht="38.25">
      <c r="A5692" s="127">
        <v>10</v>
      </c>
      <c r="B5692" s="127"/>
      <c r="C5692" s="128" t="s">
        <v>691</v>
      </c>
      <c r="D5692" s="122">
        <v>42986</v>
      </c>
      <c r="E5692" s="123" t="s">
        <v>11814</v>
      </c>
      <c r="F5692" s="123" t="s">
        <v>3</v>
      </c>
      <c r="G5692" s="123">
        <v>1538237</v>
      </c>
      <c r="H5692" s="127"/>
      <c r="I5692" s="131" t="s">
        <v>13592</v>
      </c>
      <c r="J5692" s="127"/>
      <c r="K5692" s="127"/>
      <c r="L5692" s="127"/>
      <c r="M5692" s="127"/>
      <c r="N5692" s="133">
        <v>0</v>
      </c>
      <c r="O5692" s="133">
        <v>5000</v>
      </c>
      <c r="P5692" s="127" t="s">
        <v>1369</v>
      </c>
    </row>
    <row r="5693" spans="1:16" ht="51">
      <c r="A5693" s="127" t="s">
        <v>620</v>
      </c>
      <c r="B5693" s="127"/>
      <c r="C5693" s="128" t="s">
        <v>714</v>
      </c>
      <c r="D5693" s="122">
        <v>42986</v>
      </c>
      <c r="E5693" s="123" t="s">
        <v>11815</v>
      </c>
      <c r="F5693" s="123" t="s">
        <v>3</v>
      </c>
      <c r="G5693" s="123">
        <v>1538158</v>
      </c>
      <c r="H5693" s="127"/>
      <c r="I5693" s="131" t="s">
        <v>13593</v>
      </c>
      <c r="J5693" s="127"/>
      <c r="K5693" s="127"/>
      <c r="L5693" s="127"/>
      <c r="M5693" s="127"/>
      <c r="N5693" s="133">
        <v>0</v>
      </c>
      <c r="O5693" s="133">
        <v>3500</v>
      </c>
      <c r="P5693" s="127" t="s">
        <v>1369</v>
      </c>
    </row>
    <row r="5694" spans="1:16" ht="38.25">
      <c r="A5694" s="127">
        <v>580</v>
      </c>
      <c r="B5694" s="127"/>
      <c r="C5694" s="128" t="s">
        <v>218</v>
      </c>
      <c r="D5694" s="122">
        <v>42986</v>
      </c>
      <c r="E5694" s="123" t="s">
        <v>11816</v>
      </c>
      <c r="F5694" s="123" t="s">
        <v>3</v>
      </c>
      <c r="G5694" s="123">
        <v>1538138</v>
      </c>
      <c r="H5694" s="127"/>
      <c r="I5694" s="131" t="s">
        <v>13594</v>
      </c>
      <c r="J5694" s="127"/>
      <c r="K5694" s="127"/>
      <c r="L5694" s="127"/>
      <c r="M5694" s="127"/>
      <c r="N5694" s="133">
        <v>0</v>
      </c>
      <c r="O5694" s="133">
        <v>371</v>
      </c>
      <c r="P5694" s="127" t="s">
        <v>1369</v>
      </c>
    </row>
    <row r="5695" spans="1:16" ht="38.25">
      <c r="A5695" s="127">
        <v>20</v>
      </c>
      <c r="B5695" s="127"/>
      <c r="C5695" s="128" t="s">
        <v>694</v>
      </c>
      <c r="D5695" s="122">
        <v>42986</v>
      </c>
      <c r="E5695" s="123" t="s">
        <v>11817</v>
      </c>
      <c r="F5695" s="123" t="s">
        <v>3</v>
      </c>
      <c r="G5695" s="123">
        <v>1538513</v>
      </c>
      <c r="H5695" s="127"/>
      <c r="I5695" s="131" t="s">
        <v>13595</v>
      </c>
      <c r="J5695" s="127"/>
      <c r="K5695" s="127"/>
      <c r="L5695" s="127"/>
      <c r="M5695" s="127"/>
      <c r="N5695" s="133">
        <v>0</v>
      </c>
      <c r="O5695" s="133">
        <v>2197</v>
      </c>
      <c r="P5695" s="127" t="s">
        <v>1369</v>
      </c>
    </row>
    <row r="5696" spans="1:16" ht="38.25">
      <c r="A5696" s="127">
        <v>20</v>
      </c>
      <c r="B5696" s="127"/>
      <c r="C5696" s="128" t="s">
        <v>694</v>
      </c>
      <c r="D5696" s="122">
        <v>42986</v>
      </c>
      <c r="E5696" s="123" t="s">
        <v>11818</v>
      </c>
      <c r="F5696" s="123" t="s">
        <v>3</v>
      </c>
      <c r="G5696" s="123">
        <v>1538510</v>
      </c>
      <c r="H5696" s="127"/>
      <c r="I5696" s="131" t="s">
        <v>13595</v>
      </c>
      <c r="J5696" s="127"/>
      <c r="K5696" s="127"/>
      <c r="L5696" s="127"/>
      <c r="M5696" s="127"/>
      <c r="N5696" s="133">
        <v>0</v>
      </c>
      <c r="O5696" s="133">
        <v>55</v>
      </c>
      <c r="P5696" s="127" t="s">
        <v>1369</v>
      </c>
    </row>
    <row r="5697" spans="1:16" ht="38.25">
      <c r="A5697" s="127">
        <v>20</v>
      </c>
      <c r="B5697" s="127"/>
      <c r="C5697" s="128" t="s">
        <v>694</v>
      </c>
      <c r="D5697" s="122">
        <v>42986</v>
      </c>
      <c r="E5697" s="123" t="s">
        <v>11819</v>
      </c>
      <c r="F5697" s="123" t="s">
        <v>3</v>
      </c>
      <c r="G5697" s="123">
        <v>1538509</v>
      </c>
      <c r="H5697" s="127"/>
      <c r="I5697" s="131" t="s">
        <v>13595</v>
      </c>
      <c r="J5697" s="127"/>
      <c r="K5697" s="127"/>
      <c r="L5697" s="127"/>
      <c r="M5697" s="127"/>
      <c r="N5697" s="133">
        <v>0</v>
      </c>
      <c r="O5697" s="133">
        <v>76.5</v>
      </c>
      <c r="P5697" s="127" t="s">
        <v>1369</v>
      </c>
    </row>
    <row r="5698" spans="1:16" ht="38.25">
      <c r="A5698" s="127">
        <v>20</v>
      </c>
      <c r="B5698" s="127"/>
      <c r="C5698" s="128" t="s">
        <v>694</v>
      </c>
      <c r="D5698" s="122">
        <v>42986</v>
      </c>
      <c r="E5698" s="123" t="s">
        <v>11820</v>
      </c>
      <c r="F5698" s="123" t="s">
        <v>3</v>
      </c>
      <c r="G5698" s="123">
        <v>1538507</v>
      </c>
      <c r="H5698" s="127"/>
      <c r="I5698" s="131" t="s">
        <v>13595</v>
      </c>
      <c r="J5698" s="127"/>
      <c r="K5698" s="127"/>
      <c r="L5698" s="127"/>
      <c r="M5698" s="127"/>
      <c r="N5698" s="133">
        <v>0</v>
      </c>
      <c r="O5698" s="133">
        <v>47</v>
      </c>
      <c r="P5698" s="127" t="s">
        <v>1369</v>
      </c>
    </row>
    <row r="5699" spans="1:16" ht="38.25">
      <c r="A5699" s="127">
        <v>20</v>
      </c>
      <c r="B5699" s="127"/>
      <c r="C5699" s="128" t="s">
        <v>694</v>
      </c>
      <c r="D5699" s="122">
        <v>42986</v>
      </c>
      <c r="E5699" s="123" t="s">
        <v>11821</v>
      </c>
      <c r="F5699" s="123" t="s">
        <v>3</v>
      </c>
      <c r="G5699" s="123">
        <v>1538505</v>
      </c>
      <c r="H5699" s="127"/>
      <c r="I5699" s="131" t="s">
        <v>13595</v>
      </c>
      <c r="J5699" s="127"/>
      <c r="K5699" s="127"/>
      <c r="L5699" s="127"/>
      <c r="M5699" s="127"/>
      <c r="N5699" s="133">
        <v>0</v>
      </c>
      <c r="O5699" s="133">
        <v>89</v>
      </c>
      <c r="P5699" s="127" t="s">
        <v>1369</v>
      </c>
    </row>
    <row r="5700" spans="1:16" ht="38.25">
      <c r="A5700" s="127">
        <v>20</v>
      </c>
      <c r="B5700" s="127"/>
      <c r="C5700" s="128" t="s">
        <v>694</v>
      </c>
      <c r="D5700" s="122">
        <v>42986</v>
      </c>
      <c r="E5700" s="123" t="s">
        <v>11822</v>
      </c>
      <c r="F5700" s="123" t="s">
        <v>3</v>
      </c>
      <c r="G5700" s="123">
        <v>1538499</v>
      </c>
      <c r="H5700" s="127"/>
      <c r="I5700" s="131" t="s">
        <v>13596</v>
      </c>
      <c r="J5700" s="127"/>
      <c r="K5700" s="127"/>
      <c r="L5700" s="127"/>
      <c r="M5700" s="127"/>
      <c r="N5700" s="133">
        <v>0</v>
      </c>
      <c r="O5700" s="133">
        <v>1392</v>
      </c>
      <c r="P5700" s="127" t="s">
        <v>1369</v>
      </c>
    </row>
    <row r="5701" spans="1:16" ht="51">
      <c r="A5701" s="127">
        <v>212</v>
      </c>
      <c r="B5701" s="127"/>
      <c r="C5701" s="128" t="s">
        <v>762</v>
      </c>
      <c r="D5701" s="122">
        <v>42986</v>
      </c>
      <c r="E5701" s="123" t="s">
        <v>11823</v>
      </c>
      <c r="F5701" s="123" t="s">
        <v>3</v>
      </c>
      <c r="G5701" s="123">
        <v>1538494</v>
      </c>
      <c r="H5701" s="127"/>
      <c r="I5701" s="131" t="s">
        <v>13597</v>
      </c>
      <c r="J5701" s="127"/>
      <c r="K5701" s="127"/>
      <c r="L5701" s="127"/>
      <c r="M5701" s="127"/>
      <c r="N5701" s="133">
        <v>0</v>
      </c>
      <c r="O5701" s="133">
        <v>41</v>
      </c>
      <c r="P5701" s="127" t="s">
        <v>1369</v>
      </c>
    </row>
    <row r="5702" spans="1:16" ht="38.25">
      <c r="A5702" s="127">
        <v>203</v>
      </c>
      <c r="B5702" s="127"/>
      <c r="C5702" s="128" t="s">
        <v>758</v>
      </c>
      <c r="D5702" s="122">
        <v>42986</v>
      </c>
      <c r="E5702" s="123" t="s">
        <v>11824</v>
      </c>
      <c r="F5702" s="123" t="s">
        <v>3</v>
      </c>
      <c r="G5702" s="123">
        <v>1538470</v>
      </c>
      <c r="H5702" s="127"/>
      <c r="I5702" s="131" t="s">
        <v>13598</v>
      </c>
      <c r="J5702" s="127"/>
      <c r="K5702" s="127"/>
      <c r="L5702" s="127"/>
      <c r="M5702" s="127"/>
      <c r="N5702" s="133">
        <v>0</v>
      </c>
      <c r="O5702" s="133">
        <v>105.5</v>
      </c>
      <c r="P5702" s="127" t="s">
        <v>1369</v>
      </c>
    </row>
    <row r="5703" spans="1:16" ht="38.25">
      <c r="A5703" s="127">
        <v>203</v>
      </c>
      <c r="B5703" s="127"/>
      <c r="C5703" s="128" t="s">
        <v>758</v>
      </c>
      <c r="D5703" s="122">
        <v>42986</v>
      </c>
      <c r="E5703" s="123" t="s">
        <v>11825</v>
      </c>
      <c r="F5703" s="123" t="s">
        <v>3</v>
      </c>
      <c r="G5703" s="123">
        <v>1538464</v>
      </c>
      <c r="H5703" s="127"/>
      <c r="I5703" s="131" t="s">
        <v>13599</v>
      </c>
      <c r="J5703" s="127"/>
      <c r="K5703" s="127"/>
      <c r="L5703" s="127"/>
      <c r="M5703" s="127"/>
      <c r="N5703" s="133">
        <v>0</v>
      </c>
      <c r="O5703" s="133">
        <v>504</v>
      </c>
      <c r="P5703" s="127" t="s">
        <v>1369</v>
      </c>
    </row>
    <row r="5704" spans="1:16" ht="51">
      <c r="A5704" s="127">
        <v>41</v>
      </c>
      <c r="B5704" s="127"/>
      <c r="C5704" s="128" t="s">
        <v>698</v>
      </c>
      <c r="D5704" s="122">
        <v>42986</v>
      </c>
      <c r="E5704" s="123" t="s">
        <v>11826</v>
      </c>
      <c r="F5704" s="123" t="s">
        <v>3</v>
      </c>
      <c r="G5704" s="123">
        <v>1538444</v>
      </c>
      <c r="H5704" s="127"/>
      <c r="I5704" s="131" t="s">
        <v>13600</v>
      </c>
      <c r="J5704" s="127"/>
      <c r="K5704" s="127"/>
      <c r="L5704" s="127"/>
      <c r="M5704" s="127"/>
      <c r="N5704" s="133">
        <v>0</v>
      </c>
      <c r="O5704" s="133">
        <v>30</v>
      </c>
      <c r="P5704" s="127" t="s">
        <v>1369</v>
      </c>
    </row>
    <row r="5705" spans="1:16" ht="63.75">
      <c r="A5705" s="127">
        <v>292</v>
      </c>
      <c r="B5705" s="127"/>
      <c r="C5705" s="128" t="s">
        <v>152</v>
      </c>
      <c r="D5705" s="122">
        <v>42986</v>
      </c>
      <c r="E5705" s="123" t="s">
        <v>11827</v>
      </c>
      <c r="F5705" s="123" t="s">
        <v>3</v>
      </c>
      <c r="G5705" s="123">
        <v>1538271</v>
      </c>
      <c r="H5705" s="127"/>
      <c r="I5705" s="131" t="s">
        <v>13601</v>
      </c>
      <c r="J5705" s="127"/>
      <c r="K5705" s="127"/>
      <c r="L5705" s="127"/>
      <c r="M5705" s="127"/>
      <c r="N5705" s="133">
        <v>0</v>
      </c>
      <c r="O5705" s="133">
        <v>157.5</v>
      </c>
      <c r="P5705" s="127" t="s">
        <v>1369</v>
      </c>
    </row>
    <row r="5706" spans="1:16" ht="51">
      <c r="A5706" s="127">
        <v>576</v>
      </c>
      <c r="B5706" s="127"/>
      <c r="C5706" s="128" t="s">
        <v>853</v>
      </c>
      <c r="D5706" s="122">
        <v>42986</v>
      </c>
      <c r="E5706" s="123" t="s">
        <v>11828</v>
      </c>
      <c r="F5706" s="123" t="s">
        <v>3</v>
      </c>
      <c r="G5706" s="123">
        <v>1538268</v>
      </c>
      <c r="H5706" s="127"/>
      <c r="I5706" s="131" t="s">
        <v>13602</v>
      </c>
      <c r="J5706" s="127"/>
      <c r="K5706" s="127"/>
      <c r="L5706" s="127"/>
      <c r="M5706" s="127"/>
      <c r="N5706" s="133">
        <v>0</v>
      </c>
      <c r="O5706" s="133">
        <v>72589.100000000006</v>
      </c>
      <c r="P5706" s="127" t="s">
        <v>1369</v>
      </c>
    </row>
    <row r="5707" spans="1:16" ht="63.75">
      <c r="A5707" s="127">
        <v>291</v>
      </c>
      <c r="B5707" s="127"/>
      <c r="C5707" s="128" t="s">
        <v>795</v>
      </c>
      <c r="D5707" s="122">
        <v>42986</v>
      </c>
      <c r="E5707" s="123" t="s">
        <v>11829</v>
      </c>
      <c r="F5707" s="123" t="s">
        <v>3</v>
      </c>
      <c r="G5707" s="123">
        <v>1538265</v>
      </c>
      <c r="H5707" s="127"/>
      <c r="I5707" s="131" t="s">
        <v>13603</v>
      </c>
      <c r="J5707" s="127"/>
      <c r="K5707" s="127"/>
      <c r="L5707" s="127"/>
      <c r="M5707" s="127"/>
      <c r="N5707" s="133">
        <v>0</v>
      </c>
      <c r="O5707" s="133">
        <v>12781.210000000001</v>
      </c>
      <c r="P5707" s="127" t="s">
        <v>1369</v>
      </c>
    </row>
    <row r="5708" spans="1:16" ht="51">
      <c r="A5708" s="127">
        <v>523</v>
      </c>
      <c r="B5708" s="127"/>
      <c r="C5708" s="128" t="s">
        <v>846</v>
      </c>
      <c r="D5708" s="122">
        <v>42986</v>
      </c>
      <c r="E5708" s="123" t="s">
        <v>11830</v>
      </c>
      <c r="F5708" s="123" t="s">
        <v>3</v>
      </c>
      <c r="G5708" s="123">
        <v>1538255</v>
      </c>
      <c r="H5708" s="127"/>
      <c r="I5708" s="131" t="s">
        <v>13604</v>
      </c>
      <c r="J5708" s="127"/>
      <c r="K5708" s="127"/>
      <c r="L5708" s="127"/>
      <c r="M5708" s="127"/>
      <c r="N5708" s="133">
        <v>0</v>
      </c>
      <c r="O5708" s="133">
        <v>1213</v>
      </c>
      <c r="P5708" s="127" t="s">
        <v>1369</v>
      </c>
    </row>
    <row r="5709" spans="1:16" ht="51">
      <c r="A5709" s="127">
        <v>523</v>
      </c>
      <c r="B5709" s="127"/>
      <c r="C5709" s="128" t="s">
        <v>846</v>
      </c>
      <c r="D5709" s="122">
        <v>42986</v>
      </c>
      <c r="E5709" s="123" t="s">
        <v>11831</v>
      </c>
      <c r="F5709" s="123" t="s">
        <v>3</v>
      </c>
      <c r="G5709" s="123">
        <v>1538254</v>
      </c>
      <c r="H5709" s="127"/>
      <c r="I5709" s="131" t="s">
        <v>13605</v>
      </c>
      <c r="J5709" s="127"/>
      <c r="K5709" s="127"/>
      <c r="L5709" s="127"/>
      <c r="M5709" s="127"/>
      <c r="N5709" s="133">
        <v>0</v>
      </c>
      <c r="O5709" s="133">
        <v>1138</v>
      </c>
      <c r="P5709" s="127" t="s">
        <v>1369</v>
      </c>
    </row>
    <row r="5710" spans="1:16" ht="51">
      <c r="A5710" s="127">
        <v>523</v>
      </c>
      <c r="B5710" s="127"/>
      <c r="C5710" s="128" t="s">
        <v>846</v>
      </c>
      <c r="D5710" s="122">
        <v>42986</v>
      </c>
      <c r="E5710" s="123" t="s">
        <v>11832</v>
      </c>
      <c r="F5710" s="123" t="s">
        <v>3</v>
      </c>
      <c r="G5710" s="123">
        <v>1538253</v>
      </c>
      <c r="H5710" s="127"/>
      <c r="I5710" s="131" t="s">
        <v>13606</v>
      </c>
      <c r="J5710" s="127"/>
      <c r="K5710" s="127"/>
      <c r="L5710" s="127"/>
      <c r="M5710" s="127"/>
      <c r="N5710" s="133">
        <v>0</v>
      </c>
      <c r="O5710" s="133">
        <v>2704</v>
      </c>
      <c r="P5710" s="127" t="s">
        <v>1369</v>
      </c>
    </row>
    <row r="5711" spans="1:16" ht="51">
      <c r="A5711" s="127">
        <v>523</v>
      </c>
      <c r="B5711" s="127"/>
      <c r="C5711" s="128" t="s">
        <v>846</v>
      </c>
      <c r="D5711" s="122">
        <v>42986</v>
      </c>
      <c r="E5711" s="123" t="s">
        <v>11833</v>
      </c>
      <c r="F5711" s="123" t="s">
        <v>3</v>
      </c>
      <c r="G5711" s="123">
        <v>1538252</v>
      </c>
      <c r="H5711" s="127"/>
      <c r="I5711" s="131" t="s">
        <v>13607</v>
      </c>
      <c r="J5711" s="127"/>
      <c r="K5711" s="127"/>
      <c r="L5711" s="127"/>
      <c r="M5711" s="127"/>
      <c r="N5711" s="133">
        <v>0</v>
      </c>
      <c r="O5711" s="133">
        <v>538</v>
      </c>
      <c r="P5711" s="127" t="s">
        <v>1369</v>
      </c>
    </row>
    <row r="5712" spans="1:16" ht="51">
      <c r="A5712" s="127">
        <v>523</v>
      </c>
      <c r="B5712" s="127"/>
      <c r="C5712" s="128" t="s">
        <v>846</v>
      </c>
      <c r="D5712" s="122">
        <v>42986</v>
      </c>
      <c r="E5712" s="123" t="s">
        <v>11834</v>
      </c>
      <c r="F5712" s="123" t="s">
        <v>3</v>
      </c>
      <c r="G5712" s="123">
        <v>1538251</v>
      </c>
      <c r="H5712" s="127"/>
      <c r="I5712" s="131" t="s">
        <v>13608</v>
      </c>
      <c r="J5712" s="127"/>
      <c r="K5712" s="127"/>
      <c r="L5712" s="127"/>
      <c r="M5712" s="127"/>
      <c r="N5712" s="133">
        <v>0</v>
      </c>
      <c r="O5712" s="133">
        <v>114</v>
      </c>
      <c r="P5712" s="127" t="s">
        <v>1369</v>
      </c>
    </row>
    <row r="5713" spans="1:16" ht="51">
      <c r="A5713" s="127">
        <v>222</v>
      </c>
      <c r="B5713" s="127"/>
      <c r="C5713" s="128" t="s">
        <v>765</v>
      </c>
      <c r="D5713" s="122">
        <v>42986</v>
      </c>
      <c r="E5713" s="123" t="s">
        <v>11835</v>
      </c>
      <c r="F5713" s="123" t="s">
        <v>3</v>
      </c>
      <c r="G5713" s="123">
        <v>1538249</v>
      </c>
      <c r="H5713" s="127"/>
      <c r="I5713" s="131" t="s">
        <v>13609</v>
      </c>
      <c r="J5713" s="127"/>
      <c r="K5713" s="127"/>
      <c r="L5713" s="127"/>
      <c r="M5713" s="127"/>
      <c r="N5713" s="133">
        <v>0</v>
      </c>
      <c r="O5713" s="133">
        <v>56557.08</v>
      </c>
      <c r="P5713" s="127" t="s">
        <v>1369</v>
      </c>
    </row>
    <row r="5714" spans="1:16" ht="38.25">
      <c r="A5714" s="127">
        <v>578</v>
      </c>
      <c r="B5714" s="127"/>
      <c r="C5714" s="128" t="s">
        <v>854</v>
      </c>
      <c r="D5714" s="122">
        <v>42986</v>
      </c>
      <c r="E5714" s="123" t="s">
        <v>11836</v>
      </c>
      <c r="F5714" s="123" t="s">
        <v>3</v>
      </c>
      <c r="G5714" s="123">
        <v>1538242</v>
      </c>
      <c r="H5714" s="127"/>
      <c r="I5714" s="131" t="s">
        <v>13610</v>
      </c>
      <c r="J5714" s="127"/>
      <c r="K5714" s="127"/>
      <c r="L5714" s="127"/>
      <c r="M5714" s="127"/>
      <c r="N5714" s="133">
        <v>0</v>
      </c>
      <c r="O5714" s="133">
        <v>70863.570000000007</v>
      </c>
      <c r="P5714" s="127" t="s">
        <v>1369</v>
      </c>
    </row>
    <row r="5715" spans="1:16" ht="51">
      <c r="A5715" s="127">
        <v>46</v>
      </c>
      <c r="B5715" s="127"/>
      <c r="C5715" s="128" t="s">
        <v>699</v>
      </c>
      <c r="D5715" s="122">
        <v>42986</v>
      </c>
      <c r="E5715" s="123" t="s">
        <v>11837</v>
      </c>
      <c r="F5715" s="123" t="s">
        <v>3</v>
      </c>
      <c r="G5715" s="123">
        <v>1538228</v>
      </c>
      <c r="H5715" s="127"/>
      <c r="I5715" s="131" t="s">
        <v>13611</v>
      </c>
      <c r="J5715" s="127"/>
      <c r="K5715" s="127"/>
      <c r="L5715" s="127"/>
      <c r="M5715" s="127"/>
      <c r="N5715" s="133">
        <v>0</v>
      </c>
      <c r="O5715" s="133">
        <v>287.02</v>
      </c>
      <c r="P5715" s="127" t="s">
        <v>1369</v>
      </c>
    </row>
    <row r="5716" spans="1:16" ht="51">
      <c r="A5716" s="127">
        <v>523</v>
      </c>
      <c r="B5716" s="127"/>
      <c r="C5716" s="128" t="s">
        <v>846</v>
      </c>
      <c r="D5716" s="122">
        <v>42986</v>
      </c>
      <c r="E5716" s="123" t="s">
        <v>11838</v>
      </c>
      <c r="F5716" s="123" t="s">
        <v>3</v>
      </c>
      <c r="G5716" s="123">
        <v>1538146</v>
      </c>
      <c r="H5716" s="127"/>
      <c r="I5716" s="131" t="s">
        <v>13612</v>
      </c>
      <c r="J5716" s="127"/>
      <c r="K5716" s="127"/>
      <c r="L5716" s="127"/>
      <c r="M5716" s="127"/>
      <c r="N5716" s="133">
        <v>0</v>
      </c>
      <c r="O5716" s="133">
        <v>194</v>
      </c>
      <c r="P5716" s="127" t="s">
        <v>1369</v>
      </c>
    </row>
    <row r="5717" spans="1:16" ht="38.25">
      <c r="A5717" s="127">
        <v>523</v>
      </c>
      <c r="B5717" s="127"/>
      <c r="C5717" s="128" t="s">
        <v>846</v>
      </c>
      <c r="D5717" s="122">
        <v>42986</v>
      </c>
      <c r="E5717" s="123" t="s">
        <v>11839</v>
      </c>
      <c r="F5717" s="123" t="s">
        <v>3</v>
      </c>
      <c r="G5717" s="123">
        <v>1538144</v>
      </c>
      <c r="H5717" s="127"/>
      <c r="I5717" s="131" t="s">
        <v>13613</v>
      </c>
      <c r="J5717" s="127"/>
      <c r="K5717" s="127"/>
      <c r="L5717" s="127"/>
      <c r="M5717" s="127"/>
      <c r="N5717" s="133">
        <v>0</v>
      </c>
      <c r="O5717" s="133">
        <v>3564</v>
      </c>
      <c r="P5717" s="127" t="s">
        <v>1369</v>
      </c>
    </row>
    <row r="5718" spans="1:16" ht="51">
      <c r="A5718" s="127" t="s">
        <v>620</v>
      </c>
      <c r="B5718" s="127"/>
      <c r="C5718" s="128" t="s">
        <v>714</v>
      </c>
      <c r="D5718" s="122">
        <v>42989</v>
      </c>
      <c r="E5718" s="123" t="s">
        <v>11840</v>
      </c>
      <c r="F5718" s="123" t="s">
        <v>3</v>
      </c>
      <c r="G5718" s="123">
        <v>1538915</v>
      </c>
      <c r="H5718" s="127"/>
      <c r="I5718" s="131" t="s">
        <v>13614</v>
      </c>
      <c r="J5718" s="127"/>
      <c r="K5718" s="127"/>
      <c r="L5718" s="127"/>
      <c r="M5718" s="127"/>
      <c r="N5718" s="133">
        <v>0</v>
      </c>
      <c r="O5718" s="133">
        <v>877.39</v>
      </c>
      <c r="P5718" s="127" t="s">
        <v>1369</v>
      </c>
    </row>
    <row r="5719" spans="1:16" ht="63.75">
      <c r="A5719" s="127">
        <v>512</v>
      </c>
      <c r="B5719" s="127"/>
      <c r="C5719" s="128" t="s">
        <v>841</v>
      </c>
      <c r="D5719" s="122">
        <v>42989</v>
      </c>
      <c r="E5719" s="123" t="s">
        <v>11841</v>
      </c>
      <c r="F5719" s="123" t="s">
        <v>3</v>
      </c>
      <c r="G5719" s="123">
        <v>1538918</v>
      </c>
      <c r="H5719" s="127"/>
      <c r="I5719" s="131" t="s">
        <v>13615</v>
      </c>
      <c r="J5719" s="127"/>
      <c r="K5719" s="127"/>
      <c r="L5719" s="127"/>
      <c r="M5719" s="127"/>
      <c r="N5719" s="133">
        <v>0</v>
      </c>
      <c r="O5719" s="133">
        <v>180</v>
      </c>
      <c r="P5719" s="127" t="s">
        <v>1369</v>
      </c>
    </row>
    <row r="5720" spans="1:16" ht="51">
      <c r="A5720" s="127">
        <v>41</v>
      </c>
      <c r="B5720" s="127"/>
      <c r="C5720" s="128" t="s">
        <v>698</v>
      </c>
      <c r="D5720" s="122">
        <v>42989</v>
      </c>
      <c r="E5720" s="123" t="s">
        <v>11842</v>
      </c>
      <c r="F5720" s="123" t="s">
        <v>3</v>
      </c>
      <c r="G5720" s="123">
        <v>1538927</v>
      </c>
      <c r="H5720" s="127"/>
      <c r="I5720" s="131" t="s">
        <v>13616</v>
      </c>
      <c r="J5720" s="127"/>
      <c r="K5720" s="127"/>
      <c r="L5720" s="127"/>
      <c r="M5720" s="127"/>
      <c r="N5720" s="133">
        <v>0</v>
      </c>
      <c r="O5720" s="133">
        <v>400</v>
      </c>
      <c r="P5720" s="127" t="s">
        <v>1369</v>
      </c>
    </row>
    <row r="5721" spans="1:16" ht="51">
      <c r="A5721" s="127">
        <v>586</v>
      </c>
      <c r="B5721" s="127"/>
      <c r="C5721" s="128" t="s">
        <v>223</v>
      </c>
      <c r="D5721" s="122">
        <v>42989</v>
      </c>
      <c r="E5721" s="123" t="s">
        <v>11843</v>
      </c>
      <c r="F5721" s="123" t="s">
        <v>3</v>
      </c>
      <c r="G5721" s="123">
        <v>1538930</v>
      </c>
      <c r="H5721" s="127"/>
      <c r="I5721" s="131" t="s">
        <v>13617</v>
      </c>
      <c r="J5721" s="127"/>
      <c r="K5721" s="127"/>
      <c r="L5721" s="127"/>
      <c r="M5721" s="127"/>
      <c r="N5721" s="133">
        <v>0</v>
      </c>
      <c r="O5721" s="133">
        <v>828</v>
      </c>
      <c r="P5721" s="127" t="s">
        <v>1369</v>
      </c>
    </row>
    <row r="5722" spans="1:16" ht="51">
      <c r="A5722" s="127">
        <v>681</v>
      </c>
      <c r="B5722" s="127"/>
      <c r="C5722" s="128" t="s">
        <v>238</v>
      </c>
      <c r="D5722" s="122">
        <v>42989</v>
      </c>
      <c r="E5722" s="123" t="s">
        <v>11844</v>
      </c>
      <c r="F5722" s="123" t="s">
        <v>3</v>
      </c>
      <c r="G5722" s="123">
        <v>1538960</v>
      </c>
      <c r="H5722" s="127"/>
      <c r="I5722" s="131" t="s">
        <v>13618</v>
      </c>
      <c r="J5722" s="127"/>
      <c r="K5722" s="127"/>
      <c r="L5722" s="127"/>
      <c r="M5722" s="127"/>
      <c r="N5722" s="133">
        <v>0</v>
      </c>
      <c r="O5722" s="133">
        <v>20</v>
      </c>
      <c r="P5722" s="127" t="s">
        <v>1369</v>
      </c>
    </row>
    <row r="5723" spans="1:16" ht="51">
      <c r="A5723" s="127">
        <v>681</v>
      </c>
      <c r="B5723" s="127"/>
      <c r="C5723" s="128" t="s">
        <v>238</v>
      </c>
      <c r="D5723" s="122">
        <v>42989</v>
      </c>
      <c r="E5723" s="123" t="s">
        <v>11845</v>
      </c>
      <c r="F5723" s="123" t="s">
        <v>3</v>
      </c>
      <c r="G5723" s="123">
        <v>1538961</v>
      </c>
      <c r="H5723" s="127"/>
      <c r="I5723" s="131" t="s">
        <v>13618</v>
      </c>
      <c r="J5723" s="127"/>
      <c r="K5723" s="127"/>
      <c r="L5723" s="127"/>
      <c r="M5723" s="127"/>
      <c r="N5723" s="133">
        <v>0</v>
      </c>
      <c r="O5723" s="133">
        <v>100</v>
      </c>
      <c r="P5723" s="127" t="s">
        <v>1369</v>
      </c>
    </row>
    <row r="5724" spans="1:16" ht="51">
      <c r="A5724" s="127">
        <v>681</v>
      </c>
      <c r="B5724" s="127"/>
      <c r="C5724" s="128" t="s">
        <v>238</v>
      </c>
      <c r="D5724" s="122">
        <v>42989</v>
      </c>
      <c r="E5724" s="123" t="s">
        <v>11846</v>
      </c>
      <c r="F5724" s="123" t="s">
        <v>3</v>
      </c>
      <c r="G5724" s="123">
        <v>1538963</v>
      </c>
      <c r="H5724" s="127"/>
      <c r="I5724" s="131" t="s">
        <v>13619</v>
      </c>
      <c r="J5724" s="127"/>
      <c r="K5724" s="127"/>
      <c r="L5724" s="127"/>
      <c r="M5724" s="127"/>
      <c r="N5724" s="133">
        <v>0</v>
      </c>
      <c r="O5724" s="133">
        <v>20</v>
      </c>
      <c r="P5724" s="127" t="s">
        <v>1369</v>
      </c>
    </row>
    <row r="5725" spans="1:16" ht="51">
      <c r="A5725" s="127">
        <v>203</v>
      </c>
      <c r="B5725" s="127"/>
      <c r="C5725" s="128" t="s">
        <v>758</v>
      </c>
      <c r="D5725" s="122">
        <v>42989</v>
      </c>
      <c r="E5725" s="123" t="s">
        <v>11847</v>
      </c>
      <c r="F5725" s="123" t="s">
        <v>3</v>
      </c>
      <c r="G5725" s="123">
        <v>1539052</v>
      </c>
      <c r="H5725" s="127"/>
      <c r="I5725" s="131" t="s">
        <v>13620</v>
      </c>
      <c r="J5725" s="127"/>
      <c r="K5725" s="127"/>
      <c r="L5725" s="127"/>
      <c r="M5725" s="127"/>
      <c r="N5725" s="133">
        <v>0</v>
      </c>
      <c r="O5725" s="133">
        <v>282</v>
      </c>
      <c r="P5725" s="127" t="s">
        <v>1369</v>
      </c>
    </row>
    <row r="5726" spans="1:16" ht="38.25">
      <c r="A5726" s="127">
        <v>373</v>
      </c>
      <c r="B5726" s="127"/>
      <c r="C5726" s="128" t="s">
        <v>1275</v>
      </c>
      <c r="D5726" s="122">
        <v>42989</v>
      </c>
      <c r="E5726" s="123" t="s">
        <v>11848</v>
      </c>
      <c r="F5726" s="123" t="s">
        <v>3</v>
      </c>
      <c r="G5726" s="123">
        <v>1539107</v>
      </c>
      <c r="H5726" s="127"/>
      <c r="I5726" s="131" t="s">
        <v>13621</v>
      </c>
      <c r="J5726" s="127"/>
      <c r="K5726" s="127"/>
      <c r="L5726" s="127"/>
      <c r="M5726" s="127"/>
      <c r="N5726" s="133">
        <v>0</v>
      </c>
      <c r="O5726" s="133">
        <v>100</v>
      </c>
      <c r="P5726" s="127" t="s">
        <v>1369</v>
      </c>
    </row>
    <row r="5727" spans="1:16" ht="51">
      <c r="A5727" s="127">
        <v>41</v>
      </c>
      <c r="B5727" s="127"/>
      <c r="C5727" s="128" t="s">
        <v>698</v>
      </c>
      <c r="D5727" s="122">
        <v>42989</v>
      </c>
      <c r="E5727" s="123" t="s">
        <v>11849</v>
      </c>
      <c r="F5727" s="123" t="s">
        <v>3</v>
      </c>
      <c r="G5727" s="123">
        <v>1539154</v>
      </c>
      <c r="H5727" s="127"/>
      <c r="I5727" s="131" t="s">
        <v>13622</v>
      </c>
      <c r="J5727" s="127"/>
      <c r="K5727" s="127"/>
      <c r="L5727" s="127"/>
      <c r="M5727" s="127"/>
      <c r="N5727" s="133">
        <v>0</v>
      </c>
      <c r="O5727" s="133">
        <v>323</v>
      </c>
      <c r="P5727" s="127" t="s">
        <v>1369</v>
      </c>
    </row>
    <row r="5728" spans="1:16" ht="51">
      <c r="A5728" s="127">
        <v>41</v>
      </c>
      <c r="B5728" s="127"/>
      <c r="C5728" s="128" t="s">
        <v>698</v>
      </c>
      <c r="D5728" s="122">
        <v>42989</v>
      </c>
      <c r="E5728" s="123" t="s">
        <v>11850</v>
      </c>
      <c r="F5728" s="123" t="s">
        <v>3</v>
      </c>
      <c r="G5728" s="123">
        <v>1539155</v>
      </c>
      <c r="H5728" s="127"/>
      <c r="I5728" s="131" t="s">
        <v>13623</v>
      </c>
      <c r="J5728" s="127"/>
      <c r="K5728" s="127"/>
      <c r="L5728" s="127"/>
      <c r="M5728" s="127"/>
      <c r="N5728" s="133">
        <v>0</v>
      </c>
      <c r="O5728" s="133">
        <v>323</v>
      </c>
      <c r="P5728" s="127" t="s">
        <v>1369</v>
      </c>
    </row>
    <row r="5729" spans="1:16" ht="51">
      <c r="A5729" s="127">
        <v>523</v>
      </c>
      <c r="B5729" s="127"/>
      <c r="C5729" s="128" t="s">
        <v>846</v>
      </c>
      <c r="D5729" s="122">
        <v>42989</v>
      </c>
      <c r="E5729" s="123" t="s">
        <v>11851</v>
      </c>
      <c r="F5729" s="123" t="s">
        <v>3</v>
      </c>
      <c r="G5729" s="123">
        <v>1538760</v>
      </c>
      <c r="H5729" s="127"/>
      <c r="I5729" s="131" t="s">
        <v>13624</v>
      </c>
      <c r="J5729" s="127"/>
      <c r="K5729" s="127"/>
      <c r="L5729" s="127"/>
      <c r="M5729" s="127"/>
      <c r="N5729" s="133">
        <v>0</v>
      </c>
      <c r="O5729" s="133">
        <v>3496.58</v>
      </c>
      <c r="P5729" s="127" t="s">
        <v>1369</v>
      </c>
    </row>
    <row r="5730" spans="1:16" ht="51">
      <c r="A5730" s="127">
        <v>20</v>
      </c>
      <c r="B5730" s="127"/>
      <c r="C5730" s="128" t="s">
        <v>694</v>
      </c>
      <c r="D5730" s="122">
        <v>42989</v>
      </c>
      <c r="E5730" s="123" t="s">
        <v>11852</v>
      </c>
      <c r="F5730" s="123" t="s">
        <v>3</v>
      </c>
      <c r="G5730" s="123">
        <v>1538829</v>
      </c>
      <c r="H5730" s="127"/>
      <c r="I5730" s="131" t="s">
        <v>13625</v>
      </c>
      <c r="J5730" s="127"/>
      <c r="K5730" s="127"/>
      <c r="L5730" s="127"/>
      <c r="M5730" s="127"/>
      <c r="N5730" s="133">
        <v>0</v>
      </c>
      <c r="O5730" s="133">
        <v>50286</v>
      </c>
      <c r="P5730" s="127" t="s">
        <v>1369</v>
      </c>
    </row>
    <row r="5731" spans="1:16" ht="51">
      <c r="A5731" s="127">
        <v>20</v>
      </c>
      <c r="B5731" s="127"/>
      <c r="C5731" s="128" t="s">
        <v>694</v>
      </c>
      <c r="D5731" s="122">
        <v>42989</v>
      </c>
      <c r="E5731" s="123" t="s">
        <v>11853</v>
      </c>
      <c r="F5731" s="123" t="s">
        <v>3</v>
      </c>
      <c r="G5731" s="123">
        <v>1538831</v>
      </c>
      <c r="H5731" s="127"/>
      <c r="I5731" s="131" t="s">
        <v>13626</v>
      </c>
      <c r="J5731" s="127"/>
      <c r="K5731" s="127"/>
      <c r="L5731" s="127"/>
      <c r="M5731" s="127"/>
      <c r="N5731" s="133">
        <v>0</v>
      </c>
      <c r="O5731" s="133">
        <v>41449.58</v>
      </c>
      <c r="P5731" s="127" t="s">
        <v>1369</v>
      </c>
    </row>
    <row r="5732" spans="1:16" ht="51">
      <c r="A5732" s="127">
        <v>20</v>
      </c>
      <c r="B5732" s="127"/>
      <c r="C5732" s="128" t="s">
        <v>694</v>
      </c>
      <c r="D5732" s="122">
        <v>42989</v>
      </c>
      <c r="E5732" s="123" t="s">
        <v>11854</v>
      </c>
      <c r="F5732" s="123" t="s">
        <v>3</v>
      </c>
      <c r="G5732" s="123">
        <v>1538834</v>
      </c>
      <c r="H5732" s="127"/>
      <c r="I5732" s="131" t="s">
        <v>13627</v>
      </c>
      <c r="J5732" s="127"/>
      <c r="K5732" s="127"/>
      <c r="L5732" s="127"/>
      <c r="M5732" s="127"/>
      <c r="N5732" s="133">
        <v>0</v>
      </c>
      <c r="O5732" s="133">
        <v>118320</v>
      </c>
      <c r="P5732" s="127" t="s">
        <v>1369</v>
      </c>
    </row>
    <row r="5733" spans="1:16" ht="63.75">
      <c r="A5733" s="127">
        <v>15</v>
      </c>
      <c r="B5733" s="127"/>
      <c r="C5733" s="128" t="s">
        <v>692</v>
      </c>
      <c r="D5733" s="122">
        <v>42989</v>
      </c>
      <c r="E5733" s="123" t="s">
        <v>11855</v>
      </c>
      <c r="F5733" s="123" t="s">
        <v>3</v>
      </c>
      <c r="G5733" s="123">
        <v>1538868</v>
      </c>
      <c r="H5733" s="127"/>
      <c r="I5733" s="131" t="s">
        <v>13628</v>
      </c>
      <c r="J5733" s="127"/>
      <c r="K5733" s="127"/>
      <c r="L5733" s="127"/>
      <c r="M5733" s="127"/>
      <c r="N5733" s="133">
        <v>0</v>
      </c>
      <c r="O5733" s="133">
        <v>3740</v>
      </c>
      <c r="P5733" s="127" t="s">
        <v>1369</v>
      </c>
    </row>
    <row r="5734" spans="1:16" ht="51">
      <c r="A5734" s="127">
        <v>86</v>
      </c>
      <c r="B5734" s="127"/>
      <c r="C5734" s="128" t="s">
        <v>711</v>
      </c>
      <c r="D5734" s="122">
        <v>42989</v>
      </c>
      <c r="E5734" s="123" t="s">
        <v>11856</v>
      </c>
      <c r="F5734" s="123" t="s">
        <v>3</v>
      </c>
      <c r="G5734" s="123">
        <v>1538869</v>
      </c>
      <c r="H5734" s="127"/>
      <c r="I5734" s="131" t="s">
        <v>13629</v>
      </c>
      <c r="J5734" s="127"/>
      <c r="K5734" s="127"/>
      <c r="L5734" s="127"/>
      <c r="M5734" s="127"/>
      <c r="N5734" s="133">
        <v>0</v>
      </c>
      <c r="O5734" s="133">
        <v>107246.1</v>
      </c>
      <c r="P5734" s="127" t="s">
        <v>1369</v>
      </c>
    </row>
    <row r="5735" spans="1:16" ht="38.25">
      <c r="A5735" s="127">
        <v>15</v>
      </c>
      <c r="B5735" s="127"/>
      <c r="C5735" s="128" t="s">
        <v>692</v>
      </c>
      <c r="D5735" s="122">
        <v>42989</v>
      </c>
      <c r="E5735" s="123" t="s">
        <v>11857</v>
      </c>
      <c r="F5735" s="123" t="s">
        <v>3</v>
      </c>
      <c r="G5735" s="123">
        <v>1538872</v>
      </c>
      <c r="H5735" s="127"/>
      <c r="I5735" s="131" t="s">
        <v>13630</v>
      </c>
      <c r="J5735" s="127"/>
      <c r="K5735" s="127"/>
      <c r="L5735" s="127"/>
      <c r="M5735" s="127"/>
      <c r="N5735" s="133">
        <v>0</v>
      </c>
      <c r="O5735" s="133">
        <v>170</v>
      </c>
      <c r="P5735" s="127" t="s">
        <v>1369</v>
      </c>
    </row>
    <row r="5736" spans="1:16" ht="51">
      <c r="A5736" s="127" t="s">
        <v>627</v>
      </c>
      <c r="B5736" s="127"/>
      <c r="C5736" s="128" t="s">
        <v>1235</v>
      </c>
      <c r="D5736" s="122">
        <v>42989</v>
      </c>
      <c r="E5736" s="123" t="s">
        <v>11858</v>
      </c>
      <c r="F5736" s="123" t="s">
        <v>3</v>
      </c>
      <c r="G5736" s="123">
        <v>1538874</v>
      </c>
      <c r="H5736" s="127"/>
      <c r="I5736" s="131" t="s">
        <v>13631</v>
      </c>
      <c r="J5736" s="127"/>
      <c r="K5736" s="127"/>
      <c r="L5736" s="127"/>
      <c r="M5736" s="127"/>
      <c r="N5736" s="133">
        <v>0</v>
      </c>
      <c r="O5736" s="133">
        <v>218115.58000000002</v>
      </c>
      <c r="P5736" s="127" t="s">
        <v>1369</v>
      </c>
    </row>
    <row r="5737" spans="1:16" ht="38.25">
      <c r="A5737" s="127">
        <v>15</v>
      </c>
      <c r="B5737" s="127"/>
      <c r="C5737" s="128" t="s">
        <v>692</v>
      </c>
      <c r="D5737" s="122">
        <v>42989</v>
      </c>
      <c r="E5737" s="123" t="s">
        <v>11859</v>
      </c>
      <c r="F5737" s="123" t="s">
        <v>3</v>
      </c>
      <c r="G5737" s="123">
        <v>1538875</v>
      </c>
      <c r="H5737" s="127"/>
      <c r="I5737" s="131" t="s">
        <v>13632</v>
      </c>
      <c r="J5737" s="127"/>
      <c r="K5737" s="127"/>
      <c r="L5737" s="127"/>
      <c r="M5737" s="127"/>
      <c r="N5737" s="133">
        <v>0</v>
      </c>
      <c r="O5737" s="133">
        <v>600</v>
      </c>
      <c r="P5737" s="127" t="s">
        <v>1369</v>
      </c>
    </row>
    <row r="5738" spans="1:16" ht="51">
      <c r="A5738" s="127" t="s">
        <v>627</v>
      </c>
      <c r="B5738" s="127"/>
      <c r="C5738" s="128" t="s">
        <v>1235</v>
      </c>
      <c r="D5738" s="122">
        <v>42989</v>
      </c>
      <c r="E5738" s="123" t="s">
        <v>11860</v>
      </c>
      <c r="F5738" s="123" t="s">
        <v>3</v>
      </c>
      <c r="G5738" s="123">
        <v>1538876</v>
      </c>
      <c r="H5738" s="127"/>
      <c r="I5738" s="131" t="s">
        <v>13633</v>
      </c>
      <c r="J5738" s="127"/>
      <c r="K5738" s="127"/>
      <c r="L5738" s="127"/>
      <c r="M5738" s="127"/>
      <c r="N5738" s="133">
        <v>0</v>
      </c>
      <c r="O5738" s="133">
        <v>786.12</v>
      </c>
      <c r="P5738" s="127" t="s">
        <v>1369</v>
      </c>
    </row>
    <row r="5739" spans="1:16" ht="51">
      <c r="A5739" s="127">
        <v>203</v>
      </c>
      <c r="B5739" s="127"/>
      <c r="C5739" s="128" t="s">
        <v>758</v>
      </c>
      <c r="D5739" s="122">
        <v>42989</v>
      </c>
      <c r="E5739" s="123" t="s">
        <v>11861</v>
      </c>
      <c r="F5739" s="123" t="s">
        <v>3</v>
      </c>
      <c r="G5739" s="123">
        <v>1538884</v>
      </c>
      <c r="H5739" s="127"/>
      <c r="I5739" s="131" t="s">
        <v>13634</v>
      </c>
      <c r="J5739" s="127"/>
      <c r="K5739" s="127"/>
      <c r="L5739" s="127"/>
      <c r="M5739" s="127"/>
      <c r="N5739" s="133">
        <v>0</v>
      </c>
      <c r="O5739" s="133">
        <v>269974.64</v>
      </c>
      <c r="P5739" s="127" t="s">
        <v>1369</v>
      </c>
    </row>
    <row r="5740" spans="1:16" ht="51">
      <c r="A5740" s="127">
        <v>41</v>
      </c>
      <c r="B5740" s="127"/>
      <c r="C5740" s="128" t="s">
        <v>698</v>
      </c>
      <c r="D5740" s="122">
        <v>42989</v>
      </c>
      <c r="E5740" s="123" t="s">
        <v>11862</v>
      </c>
      <c r="F5740" s="123" t="s">
        <v>3</v>
      </c>
      <c r="G5740" s="123">
        <v>1538904</v>
      </c>
      <c r="H5740" s="127"/>
      <c r="I5740" s="131" t="s">
        <v>13635</v>
      </c>
      <c r="J5740" s="127"/>
      <c r="K5740" s="127"/>
      <c r="L5740" s="127"/>
      <c r="M5740" s="127"/>
      <c r="N5740" s="133">
        <v>0</v>
      </c>
      <c r="O5740" s="133">
        <v>98105.42</v>
      </c>
      <c r="P5740" s="127" t="s">
        <v>1369</v>
      </c>
    </row>
    <row r="5741" spans="1:16" ht="51">
      <c r="A5741" s="127" t="s">
        <v>620</v>
      </c>
      <c r="B5741" s="127"/>
      <c r="C5741" s="128" t="s">
        <v>714</v>
      </c>
      <c r="D5741" s="122">
        <v>42989</v>
      </c>
      <c r="E5741" s="123" t="s">
        <v>11863</v>
      </c>
      <c r="F5741" s="123" t="s">
        <v>3</v>
      </c>
      <c r="G5741" s="123">
        <v>1538756</v>
      </c>
      <c r="H5741" s="127"/>
      <c r="I5741" s="131" t="s">
        <v>2900</v>
      </c>
      <c r="J5741" s="127"/>
      <c r="K5741" s="127"/>
      <c r="L5741" s="127"/>
      <c r="M5741" s="127"/>
      <c r="N5741" s="133">
        <v>0</v>
      </c>
      <c r="O5741" s="133">
        <v>1016</v>
      </c>
      <c r="P5741" s="127" t="s">
        <v>1369</v>
      </c>
    </row>
    <row r="5742" spans="1:16" ht="51">
      <c r="A5742" s="127" t="s">
        <v>620</v>
      </c>
      <c r="B5742" s="127"/>
      <c r="C5742" s="128" t="s">
        <v>714</v>
      </c>
      <c r="D5742" s="122">
        <v>42989</v>
      </c>
      <c r="E5742" s="123" t="s">
        <v>11864</v>
      </c>
      <c r="F5742" s="123" t="s">
        <v>3</v>
      </c>
      <c r="G5742" s="123">
        <v>1538761</v>
      </c>
      <c r="H5742" s="127"/>
      <c r="I5742" s="131" t="s">
        <v>13636</v>
      </c>
      <c r="J5742" s="127"/>
      <c r="K5742" s="127"/>
      <c r="L5742" s="127"/>
      <c r="M5742" s="127"/>
      <c r="N5742" s="133">
        <v>0</v>
      </c>
      <c r="O5742" s="133">
        <v>805.67000000000007</v>
      </c>
      <c r="P5742" s="127" t="s">
        <v>1369</v>
      </c>
    </row>
    <row r="5743" spans="1:16" ht="38.25">
      <c r="A5743" s="127">
        <v>212</v>
      </c>
      <c r="B5743" s="127"/>
      <c r="C5743" s="128" t="s">
        <v>762</v>
      </c>
      <c r="D5743" s="122">
        <v>42989</v>
      </c>
      <c r="E5743" s="123" t="s">
        <v>11865</v>
      </c>
      <c r="F5743" s="123" t="s">
        <v>3</v>
      </c>
      <c r="G5743" s="123">
        <v>1538795</v>
      </c>
      <c r="H5743" s="127"/>
      <c r="I5743" s="131" t="s">
        <v>13637</v>
      </c>
      <c r="J5743" s="127"/>
      <c r="K5743" s="127"/>
      <c r="L5743" s="127"/>
      <c r="M5743" s="127"/>
      <c r="N5743" s="133">
        <v>0</v>
      </c>
      <c r="O5743" s="133">
        <v>111</v>
      </c>
      <c r="P5743" s="127" t="s">
        <v>1369</v>
      </c>
    </row>
    <row r="5744" spans="1:16" ht="38.25">
      <c r="A5744" s="127">
        <v>212</v>
      </c>
      <c r="B5744" s="127"/>
      <c r="C5744" s="128" t="s">
        <v>762</v>
      </c>
      <c r="D5744" s="122">
        <v>42989</v>
      </c>
      <c r="E5744" s="123" t="s">
        <v>11866</v>
      </c>
      <c r="F5744" s="123" t="s">
        <v>3</v>
      </c>
      <c r="G5744" s="123">
        <v>1538798</v>
      </c>
      <c r="H5744" s="127"/>
      <c r="I5744" s="131" t="s">
        <v>13638</v>
      </c>
      <c r="J5744" s="127"/>
      <c r="K5744" s="127"/>
      <c r="L5744" s="127"/>
      <c r="M5744" s="127"/>
      <c r="N5744" s="133">
        <v>0</v>
      </c>
      <c r="O5744" s="133">
        <v>111</v>
      </c>
      <c r="P5744" s="127" t="s">
        <v>1369</v>
      </c>
    </row>
    <row r="5745" spans="1:16" ht="38.25">
      <c r="A5745" s="127">
        <v>46</v>
      </c>
      <c r="B5745" s="127"/>
      <c r="C5745" s="128" t="s">
        <v>699</v>
      </c>
      <c r="D5745" s="122">
        <v>42989</v>
      </c>
      <c r="E5745" s="123" t="s">
        <v>11867</v>
      </c>
      <c r="F5745" s="123" t="s">
        <v>3</v>
      </c>
      <c r="G5745" s="123">
        <v>1538852</v>
      </c>
      <c r="H5745" s="127"/>
      <c r="I5745" s="131" t="s">
        <v>13639</v>
      </c>
      <c r="J5745" s="127"/>
      <c r="K5745" s="127"/>
      <c r="L5745" s="127"/>
      <c r="M5745" s="127"/>
      <c r="N5745" s="133">
        <v>0</v>
      </c>
      <c r="O5745" s="133">
        <v>100</v>
      </c>
      <c r="P5745" s="127" t="s">
        <v>1369</v>
      </c>
    </row>
    <row r="5746" spans="1:16" ht="51">
      <c r="A5746" s="127">
        <v>585</v>
      </c>
      <c r="B5746" s="127"/>
      <c r="C5746" s="128" t="s">
        <v>222</v>
      </c>
      <c r="D5746" s="122">
        <v>42989</v>
      </c>
      <c r="E5746" s="123" t="s">
        <v>11868</v>
      </c>
      <c r="F5746" s="123" t="s">
        <v>3</v>
      </c>
      <c r="G5746" s="123">
        <v>1538862</v>
      </c>
      <c r="H5746" s="127"/>
      <c r="I5746" s="131" t="s">
        <v>13640</v>
      </c>
      <c r="J5746" s="127"/>
      <c r="K5746" s="127"/>
      <c r="L5746" s="127"/>
      <c r="M5746" s="127"/>
      <c r="N5746" s="133">
        <v>0</v>
      </c>
      <c r="O5746" s="133">
        <v>191.22</v>
      </c>
      <c r="P5746" s="127" t="s">
        <v>1369</v>
      </c>
    </row>
    <row r="5747" spans="1:16" ht="51">
      <c r="A5747" s="127">
        <v>52</v>
      </c>
      <c r="B5747" s="127"/>
      <c r="C5747" s="128" t="s">
        <v>704</v>
      </c>
      <c r="D5747" s="122">
        <v>42989</v>
      </c>
      <c r="E5747" s="123" t="s">
        <v>11869</v>
      </c>
      <c r="F5747" s="123" t="s">
        <v>3</v>
      </c>
      <c r="G5747" s="123">
        <v>1538898</v>
      </c>
      <c r="H5747" s="127"/>
      <c r="I5747" s="131" t="s">
        <v>13641</v>
      </c>
      <c r="J5747" s="127"/>
      <c r="K5747" s="127"/>
      <c r="L5747" s="127"/>
      <c r="M5747" s="127"/>
      <c r="N5747" s="133">
        <v>0</v>
      </c>
      <c r="O5747" s="133">
        <v>204</v>
      </c>
      <c r="P5747" s="127" t="s">
        <v>1369</v>
      </c>
    </row>
    <row r="5748" spans="1:16" ht="51">
      <c r="A5748" s="127" t="s">
        <v>620</v>
      </c>
      <c r="B5748" s="127"/>
      <c r="C5748" s="128" t="s">
        <v>714</v>
      </c>
      <c r="D5748" s="122">
        <v>42990</v>
      </c>
      <c r="E5748" s="123" t="s">
        <v>11870</v>
      </c>
      <c r="F5748" s="123" t="s">
        <v>3</v>
      </c>
      <c r="G5748" s="123">
        <v>1539550</v>
      </c>
      <c r="H5748" s="127"/>
      <c r="I5748" s="131" t="s">
        <v>13642</v>
      </c>
      <c r="J5748" s="127"/>
      <c r="K5748" s="127"/>
      <c r="L5748" s="127"/>
      <c r="M5748" s="127"/>
      <c r="N5748" s="133">
        <v>0</v>
      </c>
      <c r="O5748" s="133">
        <v>49215.61</v>
      </c>
      <c r="P5748" s="127" t="s">
        <v>1369</v>
      </c>
    </row>
    <row r="5749" spans="1:16" ht="51">
      <c r="A5749" s="127">
        <v>46</v>
      </c>
      <c r="B5749" s="127"/>
      <c r="C5749" s="128" t="s">
        <v>699</v>
      </c>
      <c r="D5749" s="122">
        <v>42990</v>
      </c>
      <c r="E5749" s="123" t="s">
        <v>11871</v>
      </c>
      <c r="F5749" s="123" t="s">
        <v>3</v>
      </c>
      <c r="G5749" s="123">
        <v>1539555</v>
      </c>
      <c r="H5749" s="127"/>
      <c r="I5749" s="131" t="s">
        <v>13643</v>
      </c>
      <c r="J5749" s="127"/>
      <c r="K5749" s="127"/>
      <c r="L5749" s="127"/>
      <c r="M5749" s="127"/>
      <c r="N5749" s="133">
        <v>0</v>
      </c>
      <c r="O5749" s="133">
        <v>112.2</v>
      </c>
      <c r="P5749" s="127" t="s">
        <v>1369</v>
      </c>
    </row>
    <row r="5750" spans="1:16" ht="38.25">
      <c r="A5750" s="127">
        <v>526</v>
      </c>
      <c r="B5750" s="127"/>
      <c r="C5750" s="128" t="s">
        <v>847</v>
      </c>
      <c r="D5750" s="122">
        <v>42990</v>
      </c>
      <c r="E5750" s="123" t="s">
        <v>11872</v>
      </c>
      <c r="F5750" s="123" t="s">
        <v>3</v>
      </c>
      <c r="G5750" s="123">
        <v>1539557</v>
      </c>
      <c r="H5750" s="127"/>
      <c r="I5750" s="131" t="s">
        <v>6538</v>
      </c>
      <c r="J5750" s="127"/>
      <c r="K5750" s="127"/>
      <c r="L5750" s="127"/>
      <c r="M5750" s="127"/>
      <c r="N5750" s="133">
        <v>0</v>
      </c>
      <c r="O5750" s="133">
        <v>55</v>
      </c>
      <c r="P5750" s="127" t="s">
        <v>1369</v>
      </c>
    </row>
    <row r="5751" spans="1:16" ht="51">
      <c r="A5751" s="127" t="s">
        <v>620</v>
      </c>
      <c r="B5751" s="127"/>
      <c r="C5751" s="128" t="s">
        <v>714</v>
      </c>
      <c r="D5751" s="122">
        <v>42990</v>
      </c>
      <c r="E5751" s="123" t="s">
        <v>11873</v>
      </c>
      <c r="F5751" s="123" t="s">
        <v>3</v>
      </c>
      <c r="G5751" s="123">
        <v>1539559</v>
      </c>
      <c r="H5751" s="127"/>
      <c r="I5751" s="131" t="s">
        <v>13644</v>
      </c>
      <c r="J5751" s="127"/>
      <c r="K5751" s="127"/>
      <c r="L5751" s="127"/>
      <c r="M5751" s="127"/>
      <c r="N5751" s="133">
        <v>0</v>
      </c>
      <c r="O5751" s="133">
        <v>50</v>
      </c>
      <c r="P5751" s="127" t="s">
        <v>1369</v>
      </c>
    </row>
    <row r="5752" spans="1:16" ht="51">
      <c r="A5752" s="127" t="s">
        <v>620</v>
      </c>
      <c r="B5752" s="127"/>
      <c r="C5752" s="128" t="s">
        <v>714</v>
      </c>
      <c r="D5752" s="122">
        <v>42990</v>
      </c>
      <c r="E5752" s="123" t="s">
        <v>11874</v>
      </c>
      <c r="F5752" s="123" t="s">
        <v>3</v>
      </c>
      <c r="G5752" s="123">
        <v>1539560</v>
      </c>
      <c r="H5752" s="127"/>
      <c r="I5752" s="131" t="s">
        <v>13645</v>
      </c>
      <c r="J5752" s="127"/>
      <c r="K5752" s="127"/>
      <c r="L5752" s="127"/>
      <c r="M5752" s="127"/>
      <c r="N5752" s="133">
        <v>0</v>
      </c>
      <c r="O5752" s="133">
        <v>87</v>
      </c>
      <c r="P5752" s="127" t="s">
        <v>1369</v>
      </c>
    </row>
    <row r="5753" spans="1:16" ht="51">
      <c r="A5753" s="127" t="s">
        <v>620</v>
      </c>
      <c r="B5753" s="127"/>
      <c r="C5753" s="128" t="s">
        <v>714</v>
      </c>
      <c r="D5753" s="122">
        <v>42990</v>
      </c>
      <c r="E5753" s="123" t="s">
        <v>11875</v>
      </c>
      <c r="F5753" s="123" t="s">
        <v>3</v>
      </c>
      <c r="G5753" s="123">
        <v>1539564</v>
      </c>
      <c r="H5753" s="127"/>
      <c r="I5753" s="131" t="s">
        <v>13646</v>
      </c>
      <c r="J5753" s="127"/>
      <c r="K5753" s="127"/>
      <c r="L5753" s="127"/>
      <c r="M5753" s="127"/>
      <c r="N5753" s="133">
        <v>0</v>
      </c>
      <c r="O5753" s="133">
        <v>1888</v>
      </c>
      <c r="P5753" s="127" t="s">
        <v>1369</v>
      </c>
    </row>
    <row r="5754" spans="1:16" ht="51">
      <c r="A5754" s="127">
        <v>526</v>
      </c>
      <c r="B5754" s="127"/>
      <c r="C5754" s="128" t="s">
        <v>847</v>
      </c>
      <c r="D5754" s="122">
        <v>42990</v>
      </c>
      <c r="E5754" s="123" t="s">
        <v>11876</v>
      </c>
      <c r="F5754" s="123" t="s">
        <v>3</v>
      </c>
      <c r="G5754" s="123">
        <v>1539445</v>
      </c>
      <c r="H5754" s="127"/>
      <c r="I5754" s="131" t="s">
        <v>2941</v>
      </c>
      <c r="J5754" s="127"/>
      <c r="K5754" s="127"/>
      <c r="L5754" s="127"/>
      <c r="M5754" s="127"/>
      <c r="N5754" s="133">
        <v>0</v>
      </c>
      <c r="O5754" s="133">
        <v>549.45000000000005</v>
      </c>
      <c r="P5754" s="127" t="s">
        <v>1369</v>
      </c>
    </row>
    <row r="5755" spans="1:16" ht="38.25">
      <c r="A5755" s="127">
        <v>212</v>
      </c>
      <c r="B5755" s="127"/>
      <c r="C5755" s="128" t="s">
        <v>762</v>
      </c>
      <c r="D5755" s="122">
        <v>42990</v>
      </c>
      <c r="E5755" s="123" t="s">
        <v>11877</v>
      </c>
      <c r="F5755" s="123" t="s">
        <v>3</v>
      </c>
      <c r="G5755" s="123">
        <v>1539459</v>
      </c>
      <c r="H5755" s="127"/>
      <c r="I5755" s="131" t="s">
        <v>13647</v>
      </c>
      <c r="J5755" s="127"/>
      <c r="K5755" s="127"/>
      <c r="L5755" s="127"/>
      <c r="M5755" s="127"/>
      <c r="N5755" s="133">
        <v>0</v>
      </c>
      <c r="O5755" s="133">
        <v>447</v>
      </c>
      <c r="P5755" s="127" t="s">
        <v>1369</v>
      </c>
    </row>
    <row r="5756" spans="1:16" ht="51">
      <c r="A5756" s="127" t="s">
        <v>620</v>
      </c>
      <c r="B5756" s="127"/>
      <c r="C5756" s="128" t="s">
        <v>714</v>
      </c>
      <c r="D5756" s="122">
        <v>42990</v>
      </c>
      <c r="E5756" s="123" t="s">
        <v>11878</v>
      </c>
      <c r="F5756" s="123" t="s">
        <v>3</v>
      </c>
      <c r="G5756" s="123">
        <v>1539462</v>
      </c>
      <c r="H5756" s="127"/>
      <c r="I5756" s="131" t="s">
        <v>13648</v>
      </c>
      <c r="J5756" s="127"/>
      <c r="K5756" s="127"/>
      <c r="L5756" s="127"/>
      <c r="M5756" s="127"/>
      <c r="N5756" s="133">
        <v>0</v>
      </c>
      <c r="O5756" s="133">
        <v>373</v>
      </c>
      <c r="P5756" s="127" t="s">
        <v>1369</v>
      </c>
    </row>
    <row r="5757" spans="1:16" ht="38.25">
      <c r="A5757" s="127">
        <v>290</v>
      </c>
      <c r="B5757" s="127"/>
      <c r="C5757" s="128" t="s">
        <v>794</v>
      </c>
      <c r="D5757" s="122">
        <v>42990</v>
      </c>
      <c r="E5757" s="123" t="s">
        <v>11879</v>
      </c>
      <c r="F5757" s="123" t="s">
        <v>3</v>
      </c>
      <c r="G5757" s="123">
        <v>1539476</v>
      </c>
      <c r="H5757" s="127"/>
      <c r="I5757" s="131" t="s">
        <v>13649</v>
      </c>
      <c r="J5757" s="127"/>
      <c r="K5757" s="127"/>
      <c r="L5757" s="127"/>
      <c r="M5757" s="127"/>
      <c r="N5757" s="133">
        <v>0</v>
      </c>
      <c r="O5757" s="133">
        <v>15</v>
      </c>
      <c r="P5757" s="127" t="s">
        <v>1369</v>
      </c>
    </row>
    <row r="5758" spans="1:16" ht="51">
      <c r="A5758" s="127">
        <v>41</v>
      </c>
      <c r="B5758" s="127"/>
      <c r="C5758" s="128" t="s">
        <v>698</v>
      </c>
      <c r="D5758" s="122">
        <v>42990</v>
      </c>
      <c r="E5758" s="123" t="s">
        <v>11880</v>
      </c>
      <c r="F5758" s="123" t="s">
        <v>3</v>
      </c>
      <c r="G5758" s="123">
        <v>1539483</v>
      </c>
      <c r="H5758" s="127"/>
      <c r="I5758" s="131" t="s">
        <v>13650</v>
      </c>
      <c r="J5758" s="127"/>
      <c r="K5758" s="127"/>
      <c r="L5758" s="127"/>
      <c r="M5758" s="127"/>
      <c r="N5758" s="133">
        <v>0</v>
      </c>
      <c r="O5758" s="133">
        <v>10</v>
      </c>
      <c r="P5758" s="127" t="s">
        <v>1369</v>
      </c>
    </row>
    <row r="5759" spans="1:16" ht="38.25">
      <c r="A5759" s="127">
        <v>70</v>
      </c>
      <c r="B5759" s="127"/>
      <c r="C5759" s="128" t="s">
        <v>706</v>
      </c>
      <c r="D5759" s="122">
        <v>42990</v>
      </c>
      <c r="E5759" s="123" t="s">
        <v>11881</v>
      </c>
      <c r="F5759" s="123" t="s">
        <v>3</v>
      </c>
      <c r="G5759" s="123">
        <v>1539493</v>
      </c>
      <c r="H5759" s="127"/>
      <c r="I5759" s="131" t="s">
        <v>13651</v>
      </c>
      <c r="J5759" s="127"/>
      <c r="K5759" s="127"/>
      <c r="L5759" s="127"/>
      <c r="M5759" s="127"/>
      <c r="N5759" s="133">
        <v>0</v>
      </c>
      <c r="O5759" s="133">
        <v>1800</v>
      </c>
      <c r="P5759" s="127" t="s">
        <v>1369</v>
      </c>
    </row>
    <row r="5760" spans="1:16" ht="51">
      <c r="A5760" s="127">
        <v>70</v>
      </c>
      <c r="B5760" s="127"/>
      <c r="C5760" s="128" t="s">
        <v>706</v>
      </c>
      <c r="D5760" s="122">
        <v>42990</v>
      </c>
      <c r="E5760" s="123" t="s">
        <v>11882</v>
      </c>
      <c r="F5760" s="123" t="s">
        <v>3</v>
      </c>
      <c r="G5760" s="123">
        <v>1539512</v>
      </c>
      <c r="H5760" s="127"/>
      <c r="I5760" s="131" t="s">
        <v>13652</v>
      </c>
      <c r="J5760" s="127"/>
      <c r="K5760" s="127"/>
      <c r="L5760" s="127"/>
      <c r="M5760" s="127"/>
      <c r="N5760" s="133">
        <v>0</v>
      </c>
      <c r="O5760" s="133">
        <v>610</v>
      </c>
      <c r="P5760" s="127" t="s">
        <v>1369</v>
      </c>
    </row>
    <row r="5761" spans="1:16" ht="38.25">
      <c r="A5761" s="127">
        <v>290</v>
      </c>
      <c r="B5761" s="127"/>
      <c r="C5761" s="128" t="s">
        <v>794</v>
      </c>
      <c r="D5761" s="122">
        <v>42990</v>
      </c>
      <c r="E5761" s="123" t="s">
        <v>11883</v>
      </c>
      <c r="F5761" s="123" t="s">
        <v>3</v>
      </c>
      <c r="G5761" s="123">
        <v>1539515</v>
      </c>
      <c r="H5761" s="127"/>
      <c r="I5761" s="131" t="s">
        <v>13653</v>
      </c>
      <c r="J5761" s="127"/>
      <c r="K5761" s="127"/>
      <c r="L5761" s="127"/>
      <c r="M5761" s="127"/>
      <c r="N5761" s="133">
        <v>0</v>
      </c>
      <c r="O5761" s="133">
        <v>644</v>
      </c>
      <c r="P5761" s="127" t="s">
        <v>1369</v>
      </c>
    </row>
    <row r="5762" spans="1:16" ht="38.25">
      <c r="A5762" s="127">
        <v>574</v>
      </c>
      <c r="B5762" s="127"/>
      <c r="C5762" s="128" t="s">
        <v>851</v>
      </c>
      <c r="D5762" s="122">
        <v>42990</v>
      </c>
      <c r="E5762" s="123" t="s">
        <v>11884</v>
      </c>
      <c r="F5762" s="123" t="s">
        <v>3</v>
      </c>
      <c r="G5762" s="123">
        <v>1539574</v>
      </c>
      <c r="H5762" s="127"/>
      <c r="I5762" s="131" t="s">
        <v>13654</v>
      </c>
      <c r="J5762" s="127"/>
      <c r="K5762" s="127"/>
      <c r="L5762" s="127"/>
      <c r="M5762" s="127"/>
      <c r="N5762" s="133">
        <v>0</v>
      </c>
      <c r="O5762" s="133">
        <v>5</v>
      </c>
      <c r="P5762" s="127" t="s">
        <v>1369</v>
      </c>
    </row>
    <row r="5763" spans="1:16" ht="51">
      <c r="A5763" s="127">
        <v>591</v>
      </c>
      <c r="B5763" s="127"/>
      <c r="C5763" s="128" t="s">
        <v>862</v>
      </c>
      <c r="D5763" s="122">
        <v>42990</v>
      </c>
      <c r="E5763" s="123" t="s">
        <v>11885</v>
      </c>
      <c r="F5763" s="123" t="s">
        <v>3</v>
      </c>
      <c r="G5763" s="123">
        <v>1539578</v>
      </c>
      <c r="H5763" s="127"/>
      <c r="I5763" s="131" t="s">
        <v>13655</v>
      </c>
      <c r="J5763" s="127"/>
      <c r="K5763" s="127"/>
      <c r="L5763" s="127"/>
      <c r="M5763" s="127"/>
      <c r="N5763" s="133">
        <v>0</v>
      </c>
      <c r="O5763" s="133">
        <v>48</v>
      </c>
      <c r="P5763" s="127" t="s">
        <v>1369</v>
      </c>
    </row>
    <row r="5764" spans="1:16" ht="51">
      <c r="A5764" s="127">
        <v>591</v>
      </c>
      <c r="B5764" s="127"/>
      <c r="C5764" s="128" t="s">
        <v>862</v>
      </c>
      <c r="D5764" s="122">
        <v>42990</v>
      </c>
      <c r="E5764" s="123" t="s">
        <v>11886</v>
      </c>
      <c r="F5764" s="123" t="s">
        <v>3</v>
      </c>
      <c r="G5764" s="123">
        <v>1539579</v>
      </c>
      <c r="H5764" s="127"/>
      <c r="I5764" s="131" t="s">
        <v>13656</v>
      </c>
      <c r="J5764" s="127"/>
      <c r="K5764" s="127"/>
      <c r="L5764" s="127"/>
      <c r="M5764" s="127"/>
      <c r="N5764" s="133">
        <v>0</v>
      </c>
      <c r="O5764" s="133">
        <v>48</v>
      </c>
      <c r="P5764" s="127" t="s">
        <v>1369</v>
      </c>
    </row>
    <row r="5765" spans="1:16" ht="51">
      <c r="A5765" s="127">
        <v>591</v>
      </c>
      <c r="B5765" s="127"/>
      <c r="C5765" s="128" t="s">
        <v>862</v>
      </c>
      <c r="D5765" s="122">
        <v>42990</v>
      </c>
      <c r="E5765" s="123" t="s">
        <v>11887</v>
      </c>
      <c r="F5765" s="123" t="s">
        <v>3</v>
      </c>
      <c r="G5765" s="123">
        <v>1539581</v>
      </c>
      <c r="H5765" s="127"/>
      <c r="I5765" s="131" t="s">
        <v>13657</v>
      </c>
      <c r="J5765" s="127"/>
      <c r="K5765" s="127"/>
      <c r="L5765" s="127"/>
      <c r="M5765" s="127"/>
      <c r="N5765" s="133">
        <v>0</v>
      </c>
      <c r="O5765" s="133">
        <v>3</v>
      </c>
      <c r="P5765" s="127" t="s">
        <v>1369</v>
      </c>
    </row>
    <row r="5766" spans="1:16" ht="51">
      <c r="A5766" s="127">
        <v>591</v>
      </c>
      <c r="B5766" s="127"/>
      <c r="C5766" s="128" t="s">
        <v>862</v>
      </c>
      <c r="D5766" s="122">
        <v>42990</v>
      </c>
      <c r="E5766" s="123" t="s">
        <v>11888</v>
      </c>
      <c r="F5766" s="123" t="s">
        <v>3</v>
      </c>
      <c r="G5766" s="123">
        <v>1539582</v>
      </c>
      <c r="H5766" s="127"/>
      <c r="I5766" s="131" t="s">
        <v>13658</v>
      </c>
      <c r="J5766" s="127"/>
      <c r="K5766" s="127"/>
      <c r="L5766" s="127"/>
      <c r="M5766" s="127"/>
      <c r="N5766" s="133">
        <v>0</v>
      </c>
      <c r="O5766" s="133">
        <v>48</v>
      </c>
      <c r="P5766" s="127" t="s">
        <v>1369</v>
      </c>
    </row>
    <row r="5767" spans="1:16" ht="51">
      <c r="A5767" s="127">
        <v>591</v>
      </c>
      <c r="B5767" s="127"/>
      <c r="C5767" s="128" t="s">
        <v>862</v>
      </c>
      <c r="D5767" s="122">
        <v>42990</v>
      </c>
      <c r="E5767" s="123" t="s">
        <v>11889</v>
      </c>
      <c r="F5767" s="123" t="s">
        <v>3</v>
      </c>
      <c r="G5767" s="123">
        <v>1539583</v>
      </c>
      <c r="H5767" s="127"/>
      <c r="I5767" s="131" t="s">
        <v>13659</v>
      </c>
      <c r="J5767" s="127"/>
      <c r="K5767" s="127"/>
      <c r="L5767" s="127"/>
      <c r="M5767" s="127"/>
      <c r="N5767" s="133">
        <v>0</v>
      </c>
      <c r="O5767" s="133">
        <v>43</v>
      </c>
      <c r="P5767" s="127" t="s">
        <v>1369</v>
      </c>
    </row>
    <row r="5768" spans="1:16" ht="38.25">
      <c r="A5768" s="127">
        <v>378</v>
      </c>
      <c r="B5768" s="127"/>
      <c r="C5768" s="128" t="s">
        <v>1280</v>
      </c>
      <c r="D5768" s="122">
        <v>42990</v>
      </c>
      <c r="E5768" s="123" t="s">
        <v>11890</v>
      </c>
      <c r="F5768" s="123" t="s">
        <v>3</v>
      </c>
      <c r="G5768" s="123">
        <v>1539585</v>
      </c>
      <c r="H5768" s="127"/>
      <c r="I5768" s="131" t="s">
        <v>13660</v>
      </c>
      <c r="J5768" s="127"/>
      <c r="K5768" s="127"/>
      <c r="L5768" s="127"/>
      <c r="M5768" s="127"/>
      <c r="N5768" s="133">
        <v>0</v>
      </c>
      <c r="O5768" s="133">
        <v>43.22</v>
      </c>
      <c r="P5768" s="127" t="s">
        <v>1369</v>
      </c>
    </row>
    <row r="5769" spans="1:16" ht="51">
      <c r="A5769" s="127">
        <v>591</v>
      </c>
      <c r="B5769" s="127"/>
      <c r="C5769" s="128" t="s">
        <v>862</v>
      </c>
      <c r="D5769" s="122">
        <v>42990</v>
      </c>
      <c r="E5769" s="123" t="s">
        <v>11891</v>
      </c>
      <c r="F5769" s="123" t="s">
        <v>3</v>
      </c>
      <c r="G5769" s="123">
        <v>1539586</v>
      </c>
      <c r="H5769" s="127"/>
      <c r="I5769" s="131" t="s">
        <v>13661</v>
      </c>
      <c r="J5769" s="127"/>
      <c r="K5769" s="127"/>
      <c r="L5769" s="127"/>
      <c r="M5769" s="127"/>
      <c r="N5769" s="133">
        <v>0</v>
      </c>
      <c r="O5769" s="133">
        <v>52</v>
      </c>
      <c r="P5769" s="127" t="s">
        <v>1369</v>
      </c>
    </row>
    <row r="5770" spans="1:16" ht="38.25">
      <c r="A5770" s="127">
        <v>526</v>
      </c>
      <c r="B5770" s="127"/>
      <c r="C5770" s="128" t="s">
        <v>847</v>
      </c>
      <c r="D5770" s="122">
        <v>42990</v>
      </c>
      <c r="E5770" s="123" t="s">
        <v>11892</v>
      </c>
      <c r="F5770" s="123" t="s">
        <v>3</v>
      </c>
      <c r="G5770" s="123">
        <v>1539608</v>
      </c>
      <c r="H5770" s="127"/>
      <c r="I5770" s="131" t="s">
        <v>13662</v>
      </c>
      <c r="J5770" s="127"/>
      <c r="K5770" s="127"/>
      <c r="L5770" s="127"/>
      <c r="M5770" s="127"/>
      <c r="N5770" s="133">
        <v>0</v>
      </c>
      <c r="O5770" s="133">
        <v>120.97</v>
      </c>
      <c r="P5770" s="127" t="s">
        <v>1369</v>
      </c>
    </row>
    <row r="5771" spans="1:16" ht="63.75">
      <c r="A5771" s="127">
        <v>313</v>
      </c>
      <c r="B5771" s="127"/>
      <c r="C5771" s="128" t="s">
        <v>811</v>
      </c>
      <c r="D5771" s="122">
        <v>42990</v>
      </c>
      <c r="E5771" s="123" t="s">
        <v>11893</v>
      </c>
      <c r="F5771" s="123" t="s">
        <v>3</v>
      </c>
      <c r="G5771" s="123">
        <v>1539432</v>
      </c>
      <c r="H5771" s="127"/>
      <c r="I5771" s="131" t="s">
        <v>13663</v>
      </c>
      <c r="J5771" s="127"/>
      <c r="K5771" s="127"/>
      <c r="L5771" s="127"/>
      <c r="M5771" s="127"/>
      <c r="N5771" s="133">
        <v>0</v>
      </c>
      <c r="O5771" s="133">
        <v>2948.85</v>
      </c>
      <c r="P5771" s="127" t="s">
        <v>1369</v>
      </c>
    </row>
    <row r="5772" spans="1:16" ht="38.25">
      <c r="A5772" s="127">
        <v>283</v>
      </c>
      <c r="B5772" s="127"/>
      <c r="C5772" s="128" t="s">
        <v>146</v>
      </c>
      <c r="D5772" s="122">
        <v>42990</v>
      </c>
      <c r="E5772" s="123" t="s">
        <v>11894</v>
      </c>
      <c r="F5772" s="123" t="s">
        <v>3</v>
      </c>
      <c r="G5772" s="123">
        <v>1539435</v>
      </c>
      <c r="H5772" s="127"/>
      <c r="I5772" s="131" t="s">
        <v>13664</v>
      </c>
      <c r="J5772" s="127"/>
      <c r="K5772" s="127"/>
      <c r="L5772" s="127"/>
      <c r="M5772" s="127"/>
      <c r="N5772" s="133">
        <v>0</v>
      </c>
      <c r="O5772" s="133">
        <v>6.24</v>
      </c>
      <c r="P5772" s="127" t="s">
        <v>14401</v>
      </c>
    </row>
    <row r="5773" spans="1:16" ht="51">
      <c r="A5773" s="127">
        <v>201</v>
      </c>
      <c r="B5773" s="127"/>
      <c r="C5773" s="128" t="s">
        <v>757</v>
      </c>
      <c r="D5773" s="122">
        <v>42990</v>
      </c>
      <c r="E5773" s="123" t="s">
        <v>11895</v>
      </c>
      <c r="F5773" s="123" t="s">
        <v>3</v>
      </c>
      <c r="G5773" s="123">
        <v>1539314</v>
      </c>
      <c r="H5773" s="127"/>
      <c r="I5773" s="131" t="s">
        <v>13665</v>
      </c>
      <c r="J5773" s="127"/>
      <c r="K5773" s="127"/>
      <c r="L5773" s="127"/>
      <c r="M5773" s="127"/>
      <c r="N5773" s="133">
        <v>0</v>
      </c>
      <c r="O5773" s="133">
        <v>120</v>
      </c>
      <c r="P5773" s="127" t="s">
        <v>1369</v>
      </c>
    </row>
    <row r="5774" spans="1:16" ht="51">
      <c r="A5774" s="127">
        <v>201</v>
      </c>
      <c r="B5774" s="127"/>
      <c r="C5774" s="128" t="s">
        <v>757</v>
      </c>
      <c r="D5774" s="122">
        <v>42990</v>
      </c>
      <c r="E5774" s="123" t="s">
        <v>11896</v>
      </c>
      <c r="F5774" s="123" t="s">
        <v>3</v>
      </c>
      <c r="G5774" s="123">
        <v>1539315</v>
      </c>
      <c r="H5774" s="127"/>
      <c r="I5774" s="131" t="s">
        <v>13666</v>
      </c>
      <c r="J5774" s="127"/>
      <c r="K5774" s="127"/>
      <c r="L5774" s="127"/>
      <c r="M5774" s="127"/>
      <c r="N5774" s="133">
        <v>0</v>
      </c>
      <c r="O5774" s="133">
        <v>412</v>
      </c>
      <c r="P5774" s="127" t="s">
        <v>1369</v>
      </c>
    </row>
    <row r="5775" spans="1:16" ht="51">
      <c r="A5775" s="127">
        <v>41</v>
      </c>
      <c r="B5775" s="127"/>
      <c r="C5775" s="128" t="s">
        <v>698</v>
      </c>
      <c r="D5775" s="122">
        <v>42990</v>
      </c>
      <c r="E5775" s="123" t="s">
        <v>11897</v>
      </c>
      <c r="F5775" s="123" t="s">
        <v>3</v>
      </c>
      <c r="G5775" s="123">
        <v>1539316</v>
      </c>
      <c r="H5775" s="127"/>
      <c r="I5775" s="131" t="s">
        <v>13667</v>
      </c>
      <c r="J5775" s="127"/>
      <c r="K5775" s="127"/>
      <c r="L5775" s="127"/>
      <c r="M5775" s="127"/>
      <c r="N5775" s="133">
        <v>0</v>
      </c>
      <c r="O5775" s="133">
        <v>2557604.77</v>
      </c>
      <c r="P5775" s="127" t="s">
        <v>1369</v>
      </c>
    </row>
    <row r="5776" spans="1:16" ht="51">
      <c r="A5776" s="127">
        <v>41</v>
      </c>
      <c r="B5776" s="127"/>
      <c r="C5776" s="128" t="s">
        <v>698</v>
      </c>
      <c r="D5776" s="122">
        <v>42990</v>
      </c>
      <c r="E5776" s="123" t="s">
        <v>11898</v>
      </c>
      <c r="F5776" s="123" t="s">
        <v>3</v>
      </c>
      <c r="G5776" s="123">
        <v>1539319</v>
      </c>
      <c r="H5776" s="127"/>
      <c r="I5776" s="131" t="s">
        <v>13668</v>
      </c>
      <c r="J5776" s="127"/>
      <c r="K5776" s="127"/>
      <c r="L5776" s="127"/>
      <c r="M5776" s="127"/>
      <c r="N5776" s="133">
        <v>0</v>
      </c>
      <c r="O5776" s="133">
        <v>195651.56</v>
      </c>
      <c r="P5776" s="127" t="s">
        <v>1369</v>
      </c>
    </row>
    <row r="5777" spans="1:16" ht="63.75">
      <c r="A5777" s="127">
        <v>512</v>
      </c>
      <c r="B5777" s="127"/>
      <c r="C5777" s="128" t="s">
        <v>841</v>
      </c>
      <c r="D5777" s="122">
        <v>42990</v>
      </c>
      <c r="E5777" s="123" t="s">
        <v>11899</v>
      </c>
      <c r="F5777" s="123" t="s">
        <v>3</v>
      </c>
      <c r="G5777" s="123">
        <v>1539380</v>
      </c>
      <c r="H5777" s="127"/>
      <c r="I5777" s="131" t="s">
        <v>13669</v>
      </c>
      <c r="J5777" s="127"/>
      <c r="K5777" s="127"/>
      <c r="L5777" s="127"/>
      <c r="M5777" s="127"/>
      <c r="N5777" s="133">
        <v>0</v>
      </c>
      <c r="O5777" s="133">
        <v>371</v>
      </c>
      <c r="P5777" s="127" t="s">
        <v>1369</v>
      </c>
    </row>
    <row r="5778" spans="1:16" ht="63.75">
      <c r="A5778" s="127">
        <v>512</v>
      </c>
      <c r="B5778" s="127"/>
      <c r="C5778" s="128" t="s">
        <v>841</v>
      </c>
      <c r="D5778" s="122">
        <v>42990</v>
      </c>
      <c r="E5778" s="123" t="s">
        <v>11900</v>
      </c>
      <c r="F5778" s="123" t="s">
        <v>3</v>
      </c>
      <c r="G5778" s="123">
        <v>1539383</v>
      </c>
      <c r="H5778" s="127"/>
      <c r="I5778" s="131" t="s">
        <v>13670</v>
      </c>
      <c r="J5778" s="127"/>
      <c r="K5778" s="127"/>
      <c r="L5778" s="127"/>
      <c r="M5778" s="127"/>
      <c r="N5778" s="133">
        <v>0</v>
      </c>
      <c r="O5778" s="133">
        <v>95</v>
      </c>
      <c r="P5778" s="127" t="s">
        <v>1369</v>
      </c>
    </row>
    <row r="5779" spans="1:16" ht="38.25">
      <c r="A5779" s="127">
        <v>15</v>
      </c>
      <c r="B5779" s="127"/>
      <c r="C5779" s="128" t="s">
        <v>692</v>
      </c>
      <c r="D5779" s="122">
        <v>42990</v>
      </c>
      <c r="E5779" s="123" t="s">
        <v>11901</v>
      </c>
      <c r="F5779" s="123" t="s">
        <v>3</v>
      </c>
      <c r="G5779" s="123">
        <v>1539414</v>
      </c>
      <c r="H5779" s="127"/>
      <c r="I5779" s="131" t="s">
        <v>13671</v>
      </c>
      <c r="J5779" s="127"/>
      <c r="K5779" s="127"/>
      <c r="L5779" s="127"/>
      <c r="M5779" s="127"/>
      <c r="N5779" s="133">
        <v>0</v>
      </c>
      <c r="O5779" s="133">
        <v>3780</v>
      </c>
      <c r="P5779" s="127" t="s">
        <v>1369</v>
      </c>
    </row>
    <row r="5780" spans="1:16" ht="38.25">
      <c r="A5780" s="127">
        <v>15</v>
      </c>
      <c r="B5780" s="127"/>
      <c r="C5780" s="128" t="s">
        <v>692</v>
      </c>
      <c r="D5780" s="122">
        <v>42990</v>
      </c>
      <c r="E5780" s="123" t="s">
        <v>11902</v>
      </c>
      <c r="F5780" s="123" t="s">
        <v>3</v>
      </c>
      <c r="G5780" s="123">
        <v>1539416</v>
      </c>
      <c r="H5780" s="127"/>
      <c r="I5780" s="131" t="s">
        <v>13672</v>
      </c>
      <c r="J5780" s="127"/>
      <c r="K5780" s="127"/>
      <c r="L5780" s="127"/>
      <c r="M5780" s="127"/>
      <c r="N5780" s="133">
        <v>0</v>
      </c>
      <c r="O5780" s="133">
        <v>1888</v>
      </c>
      <c r="P5780" s="127" t="s">
        <v>1369</v>
      </c>
    </row>
    <row r="5781" spans="1:16" ht="51">
      <c r="A5781" s="127" t="s">
        <v>620</v>
      </c>
      <c r="B5781" s="127"/>
      <c r="C5781" s="128" t="s">
        <v>714</v>
      </c>
      <c r="D5781" s="122">
        <v>42990</v>
      </c>
      <c r="E5781" s="123" t="s">
        <v>11903</v>
      </c>
      <c r="F5781" s="123" t="s">
        <v>3</v>
      </c>
      <c r="G5781" s="123">
        <v>1539331</v>
      </c>
      <c r="H5781" s="127"/>
      <c r="I5781" s="131" t="s">
        <v>13673</v>
      </c>
      <c r="J5781" s="127"/>
      <c r="K5781" s="127"/>
      <c r="L5781" s="127"/>
      <c r="M5781" s="127"/>
      <c r="N5781" s="133">
        <v>0</v>
      </c>
      <c r="O5781" s="133">
        <v>420</v>
      </c>
      <c r="P5781" s="127" t="s">
        <v>1369</v>
      </c>
    </row>
    <row r="5782" spans="1:16" ht="38.25">
      <c r="A5782" s="127">
        <v>129</v>
      </c>
      <c r="B5782" s="127"/>
      <c r="C5782" s="128" t="s">
        <v>727</v>
      </c>
      <c r="D5782" s="122">
        <v>42990</v>
      </c>
      <c r="E5782" s="123" t="s">
        <v>11904</v>
      </c>
      <c r="F5782" s="123" t="s">
        <v>3</v>
      </c>
      <c r="G5782" s="123">
        <v>1539333</v>
      </c>
      <c r="H5782" s="127"/>
      <c r="I5782" s="131" t="s">
        <v>13674</v>
      </c>
      <c r="J5782" s="127"/>
      <c r="K5782" s="127"/>
      <c r="L5782" s="127"/>
      <c r="M5782" s="127"/>
      <c r="N5782" s="133">
        <v>0</v>
      </c>
      <c r="O5782" s="133">
        <v>1680</v>
      </c>
      <c r="P5782" s="127" t="s">
        <v>1369</v>
      </c>
    </row>
    <row r="5783" spans="1:16" ht="38.25">
      <c r="A5783" s="127">
        <v>290</v>
      </c>
      <c r="B5783" s="127"/>
      <c r="C5783" s="128" t="s">
        <v>794</v>
      </c>
      <c r="D5783" s="122">
        <v>42990</v>
      </c>
      <c r="E5783" s="123" t="s">
        <v>11905</v>
      </c>
      <c r="F5783" s="123" t="s">
        <v>3</v>
      </c>
      <c r="G5783" s="123">
        <v>1539357</v>
      </c>
      <c r="H5783" s="127"/>
      <c r="I5783" s="131" t="s">
        <v>13675</v>
      </c>
      <c r="J5783" s="127"/>
      <c r="K5783" s="127"/>
      <c r="L5783" s="127"/>
      <c r="M5783" s="127"/>
      <c r="N5783" s="133">
        <v>0</v>
      </c>
      <c r="O5783" s="133">
        <v>930</v>
      </c>
      <c r="P5783" s="127" t="s">
        <v>1369</v>
      </c>
    </row>
    <row r="5784" spans="1:16" ht="38.25">
      <c r="A5784" s="127">
        <v>16</v>
      </c>
      <c r="B5784" s="127"/>
      <c r="C5784" s="128" t="s">
        <v>693</v>
      </c>
      <c r="D5784" s="122">
        <v>42990</v>
      </c>
      <c r="E5784" s="123" t="s">
        <v>11906</v>
      </c>
      <c r="F5784" s="123" t="s">
        <v>3</v>
      </c>
      <c r="G5784" s="123">
        <v>1539364</v>
      </c>
      <c r="H5784" s="127"/>
      <c r="I5784" s="131" t="s">
        <v>13676</v>
      </c>
      <c r="J5784" s="127"/>
      <c r="K5784" s="127"/>
      <c r="L5784" s="127"/>
      <c r="M5784" s="127"/>
      <c r="N5784" s="133">
        <v>0</v>
      </c>
      <c r="O5784" s="133">
        <v>1342</v>
      </c>
      <c r="P5784" s="127" t="s">
        <v>1369</v>
      </c>
    </row>
    <row r="5785" spans="1:16" ht="51">
      <c r="A5785" s="127">
        <v>41</v>
      </c>
      <c r="B5785" s="127"/>
      <c r="C5785" s="128" t="s">
        <v>698</v>
      </c>
      <c r="D5785" s="122">
        <v>42990</v>
      </c>
      <c r="E5785" s="123" t="s">
        <v>11907</v>
      </c>
      <c r="F5785" s="123" t="s">
        <v>3</v>
      </c>
      <c r="G5785" s="123">
        <v>1539372</v>
      </c>
      <c r="H5785" s="127"/>
      <c r="I5785" s="131" t="s">
        <v>13677</v>
      </c>
      <c r="J5785" s="127"/>
      <c r="K5785" s="127"/>
      <c r="L5785" s="127"/>
      <c r="M5785" s="127"/>
      <c r="N5785" s="133">
        <v>0</v>
      </c>
      <c r="O5785" s="133">
        <v>6200</v>
      </c>
      <c r="P5785" s="127" t="s">
        <v>1369</v>
      </c>
    </row>
    <row r="5786" spans="1:16" ht="38.25">
      <c r="A5786" s="127">
        <v>70</v>
      </c>
      <c r="B5786" s="127"/>
      <c r="C5786" s="128" t="s">
        <v>706</v>
      </c>
      <c r="D5786" s="122">
        <v>42990</v>
      </c>
      <c r="E5786" s="123" t="s">
        <v>11908</v>
      </c>
      <c r="F5786" s="123" t="s">
        <v>3</v>
      </c>
      <c r="G5786" s="123">
        <v>1539376</v>
      </c>
      <c r="H5786" s="127"/>
      <c r="I5786" s="131" t="s">
        <v>13678</v>
      </c>
      <c r="J5786" s="127"/>
      <c r="K5786" s="127"/>
      <c r="L5786" s="127"/>
      <c r="M5786" s="127"/>
      <c r="N5786" s="133">
        <v>0</v>
      </c>
      <c r="O5786" s="133">
        <v>369.98</v>
      </c>
      <c r="P5786" s="127" t="s">
        <v>1369</v>
      </c>
    </row>
    <row r="5787" spans="1:16" ht="38.25">
      <c r="A5787" s="127">
        <v>203</v>
      </c>
      <c r="B5787" s="127"/>
      <c r="C5787" s="128" t="s">
        <v>758</v>
      </c>
      <c r="D5787" s="122">
        <v>42990</v>
      </c>
      <c r="E5787" s="123" t="s">
        <v>11909</v>
      </c>
      <c r="F5787" s="123" t="s">
        <v>3</v>
      </c>
      <c r="G5787" s="123">
        <v>1539437</v>
      </c>
      <c r="H5787" s="127"/>
      <c r="I5787" s="131" t="s">
        <v>13679</v>
      </c>
      <c r="J5787" s="127"/>
      <c r="K5787" s="127"/>
      <c r="L5787" s="127"/>
      <c r="M5787" s="127"/>
      <c r="N5787" s="133">
        <v>0</v>
      </c>
      <c r="O5787" s="133">
        <v>371</v>
      </c>
      <c r="P5787" s="127" t="s">
        <v>1369</v>
      </c>
    </row>
    <row r="5788" spans="1:16" ht="38.25">
      <c r="A5788" s="127">
        <v>526</v>
      </c>
      <c r="B5788" s="127"/>
      <c r="C5788" s="128" t="s">
        <v>847</v>
      </c>
      <c r="D5788" s="122">
        <v>42990</v>
      </c>
      <c r="E5788" s="123" t="s">
        <v>11910</v>
      </c>
      <c r="F5788" s="123" t="s">
        <v>3</v>
      </c>
      <c r="G5788" s="123">
        <v>1539439</v>
      </c>
      <c r="H5788" s="127"/>
      <c r="I5788" s="131" t="s">
        <v>13680</v>
      </c>
      <c r="J5788" s="127"/>
      <c r="K5788" s="127"/>
      <c r="L5788" s="127"/>
      <c r="M5788" s="127"/>
      <c r="N5788" s="133">
        <v>0</v>
      </c>
      <c r="O5788" s="133">
        <v>60</v>
      </c>
      <c r="P5788" s="127" t="s">
        <v>1369</v>
      </c>
    </row>
    <row r="5789" spans="1:16" ht="51">
      <c r="A5789" s="127" t="s">
        <v>620</v>
      </c>
      <c r="B5789" s="127"/>
      <c r="C5789" s="128" t="s">
        <v>714</v>
      </c>
      <c r="D5789" s="122">
        <v>42990</v>
      </c>
      <c r="E5789" s="123" t="s">
        <v>11911</v>
      </c>
      <c r="F5789" s="123" t="s">
        <v>3</v>
      </c>
      <c r="G5789" s="123">
        <v>1539305</v>
      </c>
      <c r="H5789" s="127"/>
      <c r="I5789" s="131" t="s">
        <v>13681</v>
      </c>
      <c r="J5789" s="127"/>
      <c r="K5789" s="127"/>
      <c r="L5789" s="127"/>
      <c r="M5789" s="127"/>
      <c r="N5789" s="133">
        <v>0</v>
      </c>
      <c r="O5789" s="133">
        <v>136.32</v>
      </c>
      <c r="P5789" s="127" t="s">
        <v>1369</v>
      </c>
    </row>
    <row r="5790" spans="1:16" ht="51">
      <c r="A5790" s="127" t="s">
        <v>620</v>
      </c>
      <c r="B5790" s="127"/>
      <c r="C5790" s="128" t="s">
        <v>714</v>
      </c>
      <c r="D5790" s="122">
        <v>42990</v>
      </c>
      <c r="E5790" s="123" t="s">
        <v>11912</v>
      </c>
      <c r="F5790" s="123" t="s">
        <v>3</v>
      </c>
      <c r="G5790" s="123">
        <v>1539330</v>
      </c>
      <c r="H5790" s="127"/>
      <c r="I5790" s="131" t="s">
        <v>13682</v>
      </c>
      <c r="J5790" s="127"/>
      <c r="K5790" s="127"/>
      <c r="L5790" s="127"/>
      <c r="M5790" s="127"/>
      <c r="N5790" s="133">
        <v>0</v>
      </c>
      <c r="O5790" s="133">
        <v>960</v>
      </c>
      <c r="P5790" s="127" t="s">
        <v>1369</v>
      </c>
    </row>
    <row r="5791" spans="1:16" ht="38.25">
      <c r="A5791" s="127">
        <v>129</v>
      </c>
      <c r="B5791" s="127"/>
      <c r="C5791" s="128" t="s">
        <v>727</v>
      </c>
      <c r="D5791" s="122">
        <v>42990</v>
      </c>
      <c r="E5791" s="123" t="s">
        <v>11913</v>
      </c>
      <c r="F5791" s="123" t="s">
        <v>3</v>
      </c>
      <c r="G5791" s="123">
        <v>1539328</v>
      </c>
      <c r="H5791" s="127"/>
      <c r="I5791" s="131" t="s">
        <v>13683</v>
      </c>
      <c r="J5791" s="127"/>
      <c r="K5791" s="127"/>
      <c r="L5791" s="127"/>
      <c r="M5791" s="127"/>
      <c r="N5791" s="133">
        <v>0</v>
      </c>
      <c r="O5791" s="133">
        <v>50</v>
      </c>
      <c r="P5791" s="127" t="s">
        <v>1369</v>
      </c>
    </row>
    <row r="5792" spans="1:16" ht="51">
      <c r="A5792" s="127" t="s">
        <v>620</v>
      </c>
      <c r="B5792" s="127"/>
      <c r="C5792" s="128" t="s">
        <v>714</v>
      </c>
      <c r="D5792" s="122">
        <v>42990</v>
      </c>
      <c r="E5792" s="123" t="s">
        <v>11914</v>
      </c>
      <c r="F5792" s="123" t="s">
        <v>3</v>
      </c>
      <c r="G5792" s="123">
        <v>1539327</v>
      </c>
      <c r="H5792" s="127"/>
      <c r="I5792" s="131" t="s">
        <v>13684</v>
      </c>
      <c r="J5792" s="127"/>
      <c r="K5792" s="127"/>
      <c r="L5792" s="127"/>
      <c r="M5792" s="127"/>
      <c r="N5792" s="133">
        <v>0</v>
      </c>
      <c r="O5792" s="133">
        <v>730</v>
      </c>
      <c r="P5792" s="127" t="s">
        <v>1369</v>
      </c>
    </row>
    <row r="5793" spans="1:16" ht="51">
      <c r="A5793" s="127">
        <v>129</v>
      </c>
      <c r="B5793" s="127"/>
      <c r="C5793" s="128" t="s">
        <v>727</v>
      </c>
      <c r="D5793" s="122">
        <v>42990</v>
      </c>
      <c r="E5793" s="123" t="s">
        <v>11915</v>
      </c>
      <c r="F5793" s="123" t="s">
        <v>3</v>
      </c>
      <c r="G5793" s="123">
        <v>1539326</v>
      </c>
      <c r="H5793" s="127"/>
      <c r="I5793" s="131" t="s">
        <v>13685</v>
      </c>
      <c r="J5793" s="127"/>
      <c r="K5793" s="127"/>
      <c r="L5793" s="127"/>
      <c r="M5793" s="127"/>
      <c r="N5793" s="133">
        <v>0</v>
      </c>
      <c r="O5793" s="133">
        <v>590</v>
      </c>
      <c r="P5793" s="127" t="s">
        <v>1369</v>
      </c>
    </row>
    <row r="5794" spans="1:16" ht="51">
      <c r="A5794" s="127">
        <v>133</v>
      </c>
      <c r="B5794" s="127"/>
      <c r="C5794" s="128" t="s">
        <v>730</v>
      </c>
      <c r="D5794" s="122">
        <v>42990</v>
      </c>
      <c r="E5794" s="123" t="s">
        <v>11916</v>
      </c>
      <c r="F5794" s="123" t="s">
        <v>3</v>
      </c>
      <c r="G5794" s="123">
        <v>1539325</v>
      </c>
      <c r="H5794" s="127"/>
      <c r="I5794" s="131" t="s">
        <v>13686</v>
      </c>
      <c r="J5794" s="127"/>
      <c r="K5794" s="127"/>
      <c r="L5794" s="127"/>
      <c r="M5794" s="127"/>
      <c r="N5794" s="133">
        <v>0</v>
      </c>
      <c r="O5794" s="133">
        <v>6745</v>
      </c>
      <c r="P5794" s="127" t="s">
        <v>1369</v>
      </c>
    </row>
    <row r="5795" spans="1:16" ht="51">
      <c r="A5795" s="127">
        <v>10</v>
      </c>
      <c r="B5795" s="127"/>
      <c r="C5795" s="128" t="s">
        <v>691</v>
      </c>
      <c r="D5795" s="122">
        <v>42990</v>
      </c>
      <c r="E5795" s="123" t="s">
        <v>11917</v>
      </c>
      <c r="F5795" s="123" t="s">
        <v>3</v>
      </c>
      <c r="G5795" s="123">
        <v>1539324</v>
      </c>
      <c r="H5795" s="127"/>
      <c r="I5795" s="131" t="s">
        <v>13687</v>
      </c>
      <c r="J5795" s="127"/>
      <c r="K5795" s="127"/>
      <c r="L5795" s="127"/>
      <c r="M5795" s="127"/>
      <c r="N5795" s="133">
        <v>0</v>
      </c>
      <c r="O5795" s="133">
        <v>25995.100000000002</v>
      </c>
      <c r="P5795" s="127" t="s">
        <v>1369</v>
      </c>
    </row>
    <row r="5796" spans="1:16" ht="51">
      <c r="A5796" s="127" t="s">
        <v>620</v>
      </c>
      <c r="B5796" s="127"/>
      <c r="C5796" s="128" t="s">
        <v>714</v>
      </c>
      <c r="D5796" s="122">
        <v>42990</v>
      </c>
      <c r="E5796" s="123" t="s">
        <v>11918</v>
      </c>
      <c r="F5796" s="123" t="s">
        <v>3</v>
      </c>
      <c r="G5796" s="123">
        <v>1539323</v>
      </c>
      <c r="H5796" s="127"/>
      <c r="I5796" s="131" t="s">
        <v>13688</v>
      </c>
      <c r="J5796" s="127"/>
      <c r="K5796" s="127"/>
      <c r="L5796" s="127"/>
      <c r="M5796" s="127"/>
      <c r="N5796" s="133">
        <v>0</v>
      </c>
      <c r="O5796" s="133">
        <v>630</v>
      </c>
      <c r="P5796" s="127" t="s">
        <v>1369</v>
      </c>
    </row>
    <row r="5797" spans="1:16" ht="38.25">
      <c r="A5797" s="127">
        <v>129</v>
      </c>
      <c r="B5797" s="127"/>
      <c r="C5797" s="128" t="s">
        <v>727</v>
      </c>
      <c r="D5797" s="122">
        <v>42990</v>
      </c>
      <c r="E5797" s="123" t="s">
        <v>11919</v>
      </c>
      <c r="F5797" s="123" t="s">
        <v>3</v>
      </c>
      <c r="G5797" s="123">
        <v>1539321</v>
      </c>
      <c r="H5797" s="127"/>
      <c r="I5797" s="131" t="s">
        <v>13689</v>
      </c>
      <c r="J5797" s="127"/>
      <c r="K5797" s="127"/>
      <c r="L5797" s="127"/>
      <c r="M5797" s="127"/>
      <c r="N5797" s="133">
        <v>0</v>
      </c>
      <c r="O5797" s="133">
        <v>80</v>
      </c>
      <c r="P5797" s="127" t="s">
        <v>1369</v>
      </c>
    </row>
    <row r="5798" spans="1:16" ht="63.75">
      <c r="A5798" s="127">
        <v>512</v>
      </c>
      <c r="B5798" s="127"/>
      <c r="C5798" s="128" t="s">
        <v>841</v>
      </c>
      <c r="D5798" s="122">
        <v>42990</v>
      </c>
      <c r="E5798" s="123" t="s">
        <v>11920</v>
      </c>
      <c r="F5798" s="123" t="s">
        <v>3</v>
      </c>
      <c r="G5798" s="123">
        <v>1539311</v>
      </c>
      <c r="H5798" s="127"/>
      <c r="I5798" s="131" t="s">
        <v>13690</v>
      </c>
      <c r="J5798" s="127"/>
      <c r="K5798" s="127"/>
      <c r="L5798" s="127"/>
      <c r="M5798" s="127"/>
      <c r="N5798" s="133">
        <v>0</v>
      </c>
      <c r="O5798" s="133">
        <v>120</v>
      </c>
      <c r="P5798" s="127" t="s">
        <v>1369</v>
      </c>
    </row>
    <row r="5799" spans="1:16" ht="51">
      <c r="A5799" s="127">
        <v>20</v>
      </c>
      <c r="B5799" s="127"/>
      <c r="C5799" s="128" t="s">
        <v>694</v>
      </c>
      <c r="D5799" s="122">
        <v>42990</v>
      </c>
      <c r="E5799" s="123" t="s">
        <v>11921</v>
      </c>
      <c r="F5799" s="123" t="s">
        <v>3</v>
      </c>
      <c r="G5799" s="123">
        <v>1539308</v>
      </c>
      <c r="H5799" s="127"/>
      <c r="I5799" s="131" t="s">
        <v>13691</v>
      </c>
      <c r="J5799" s="127"/>
      <c r="K5799" s="127"/>
      <c r="L5799" s="127"/>
      <c r="M5799" s="127"/>
      <c r="N5799" s="133">
        <v>0</v>
      </c>
      <c r="O5799" s="133">
        <v>20</v>
      </c>
      <c r="P5799" s="127" t="s">
        <v>1369</v>
      </c>
    </row>
    <row r="5800" spans="1:16" ht="51">
      <c r="A5800" s="127">
        <v>591</v>
      </c>
      <c r="B5800" s="127"/>
      <c r="C5800" s="128" t="s">
        <v>862</v>
      </c>
      <c r="D5800" s="122">
        <v>42991</v>
      </c>
      <c r="E5800" s="123" t="s">
        <v>11922</v>
      </c>
      <c r="F5800" s="123" t="s">
        <v>3</v>
      </c>
      <c r="G5800" s="123">
        <v>1539991</v>
      </c>
      <c r="H5800" s="127"/>
      <c r="I5800" s="131" t="s">
        <v>13692</v>
      </c>
      <c r="J5800" s="127"/>
      <c r="K5800" s="127"/>
      <c r="L5800" s="127"/>
      <c r="M5800" s="127"/>
      <c r="N5800" s="133">
        <v>0</v>
      </c>
      <c r="O5800" s="133">
        <v>1453.15</v>
      </c>
      <c r="P5800" s="127" t="s">
        <v>14401</v>
      </c>
    </row>
    <row r="5801" spans="1:16" ht="51">
      <c r="A5801" s="127">
        <v>132</v>
      </c>
      <c r="B5801" s="127"/>
      <c r="C5801" s="128" t="s">
        <v>729</v>
      </c>
      <c r="D5801" s="122">
        <v>42991</v>
      </c>
      <c r="E5801" s="123" t="s">
        <v>11923</v>
      </c>
      <c r="F5801" s="123" t="s">
        <v>3</v>
      </c>
      <c r="G5801" s="123">
        <v>1539992</v>
      </c>
      <c r="H5801" s="127"/>
      <c r="I5801" s="131" t="s">
        <v>13693</v>
      </c>
      <c r="J5801" s="127"/>
      <c r="K5801" s="127"/>
      <c r="L5801" s="127"/>
      <c r="M5801" s="127"/>
      <c r="N5801" s="133">
        <v>0</v>
      </c>
      <c r="O5801" s="133">
        <v>11815</v>
      </c>
      <c r="P5801" s="127" t="s">
        <v>1369</v>
      </c>
    </row>
    <row r="5802" spans="1:16" ht="38.25">
      <c r="A5802" s="127">
        <v>526</v>
      </c>
      <c r="B5802" s="127"/>
      <c r="C5802" s="128" t="s">
        <v>847</v>
      </c>
      <c r="D5802" s="122">
        <v>42991</v>
      </c>
      <c r="E5802" s="123" t="s">
        <v>11924</v>
      </c>
      <c r="F5802" s="123" t="s">
        <v>3</v>
      </c>
      <c r="G5802" s="123">
        <v>1539994</v>
      </c>
      <c r="H5802" s="127"/>
      <c r="I5802" s="131" t="s">
        <v>13694</v>
      </c>
      <c r="J5802" s="127"/>
      <c r="K5802" s="127"/>
      <c r="L5802" s="127"/>
      <c r="M5802" s="127"/>
      <c r="N5802" s="133">
        <v>0</v>
      </c>
      <c r="O5802" s="133">
        <v>95</v>
      </c>
      <c r="P5802" s="127" t="s">
        <v>1369</v>
      </c>
    </row>
    <row r="5803" spans="1:16" ht="38.25">
      <c r="A5803" s="127">
        <v>526</v>
      </c>
      <c r="B5803" s="127"/>
      <c r="C5803" s="128" t="s">
        <v>847</v>
      </c>
      <c r="D5803" s="122">
        <v>42991</v>
      </c>
      <c r="E5803" s="123" t="s">
        <v>11925</v>
      </c>
      <c r="F5803" s="123" t="s">
        <v>3</v>
      </c>
      <c r="G5803" s="123">
        <v>1539995</v>
      </c>
      <c r="H5803" s="127"/>
      <c r="I5803" s="131" t="s">
        <v>13695</v>
      </c>
      <c r="J5803" s="127"/>
      <c r="K5803" s="127"/>
      <c r="L5803" s="127"/>
      <c r="M5803" s="127"/>
      <c r="N5803" s="133">
        <v>0</v>
      </c>
      <c r="O5803" s="133">
        <v>95</v>
      </c>
      <c r="P5803" s="127" t="s">
        <v>1369</v>
      </c>
    </row>
    <row r="5804" spans="1:16" ht="38.25">
      <c r="A5804" s="127">
        <v>574</v>
      </c>
      <c r="B5804" s="127"/>
      <c r="C5804" s="128" t="s">
        <v>851</v>
      </c>
      <c r="D5804" s="122">
        <v>42991</v>
      </c>
      <c r="E5804" s="123" t="s">
        <v>11926</v>
      </c>
      <c r="F5804" s="123" t="s">
        <v>3</v>
      </c>
      <c r="G5804" s="123">
        <v>1539999</v>
      </c>
      <c r="H5804" s="127"/>
      <c r="I5804" s="131" t="s">
        <v>13696</v>
      </c>
      <c r="J5804" s="127"/>
      <c r="K5804" s="127"/>
      <c r="L5804" s="127"/>
      <c r="M5804" s="127"/>
      <c r="N5804" s="133">
        <v>0</v>
      </c>
      <c r="O5804" s="133">
        <v>50</v>
      </c>
      <c r="P5804" s="127" t="s">
        <v>1369</v>
      </c>
    </row>
    <row r="5805" spans="1:16" ht="51">
      <c r="A5805" s="127">
        <v>70</v>
      </c>
      <c r="B5805" s="127"/>
      <c r="C5805" s="128" t="s">
        <v>706</v>
      </c>
      <c r="D5805" s="122">
        <v>42991</v>
      </c>
      <c r="E5805" s="123" t="s">
        <v>11927</v>
      </c>
      <c r="F5805" s="123" t="s">
        <v>3</v>
      </c>
      <c r="G5805" s="123">
        <v>1540064</v>
      </c>
      <c r="H5805" s="127"/>
      <c r="I5805" s="131" t="s">
        <v>13697</v>
      </c>
      <c r="J5805" s="127"/>
      <c r="K5805" s="127"/>
      <c r="L5805" s="127"/>
      <c r="M5805" s="127"/>
      <c r="N5805" s="133">
        <v>0</v>
      </c>
      <c r="O5805" s="133">
        <v>1703.5</v>
      </c>
      <c r="P5805" s="127" t="s">
        <v>1369</v>
      </c>
    </row>
    <row r="5806" spans="1:16" ht="51">
      <c r="A5806" s="127" t="s">
        <v>620</v>
      </c>
      <c r="B5806" s="127"/>
      <c r="C5806" s="128" t="s">
        <v>714</v>
      </c>
      <c r="D5806" s="122">
        <v>42991</v>
      </c>
      <c r="E5806" s="123" t="s">
        <v>11928</v>
      </c>
      <c r="F5806" s="123" t="s">
        <v>3</v>
      </c>
      <c r="G5806" s="123">
        <v>1539957</v>
      </c>
      <c r="H5806" s="127"/>
      <c r="I5806" s="131" t="s">
        <v>13698</v>
      </c>
      <c r="J5806" s="127"/>
      <c r="K5806" s="127"/>
      <c r="L5806" s="127"/>
      <c r="M5806" s="127"/>
      <c r="N5806" s="133">
        <v>0</v>
      </c>
      <c r="O5806" s="133">
        <v>4917.33</v>
      </c>
      <c r="P5806" s="127" t="s">
        <v>1369</v>
      </c>
    </row>
    <row r="5807" spans="1:16" ht="51">
      <c r="A5807" s="127">
        <v>591</v>
      </c>
      <c r="B5807" s="127"/>
      <c r="C5807" s="128" t="s">
        <v>862</v>
      </c>
      <c r="D5807" s="122">
        <v>42991</v>
      </c>
      <c r="E5807" s="123" t="s">
        <v>11929</v>
      </c>
      <c r="F5807" s="123" t="s">
        <v>3</v>
      </c>
      <c r="G5807" s="123">
        <v>1539943</v>
      </c>
      <c r="H5807" s="127"/>
      <c r="I5807" s="131" t="s">
        <v>13699</v>
      </c>
      <c r="J5807" s="127"/>
      <c r="K5807" s="127"/>
      <c r="L5807" s="127"/>
      <c r="M5807" s="127"/>
      <c r="N5807" s="133">
        <v>0</v>
      </c>
      <c r="O5807" s="133">
        <v>350</v>
      </c>
      <c r="P5807" s="127" t="s">
        <v>1369</v>
      </c>
    </row>
    <row r="5808" spans="1:16" ht="38.25">
      <c r="A5808" s="127">
        <v>526</v>
      </c>
      <c r="B5808" s="127"/>
      <c r="C5808" s="128" t="s">
        <v>847</v>
      </c>
      <c r="D5808" s="122">
        <v>42991</v>
      </c>
      <c r="E5808" s="123" t="s">
        <v>11930</v>
      </c>
      <c r="F5808" s="123" t="s">
        <v>3</v>
      </c>
      <c r="G5808" s="123">
        <v>1539942</v>
      </c>
      <c r="H5808" s="127"/>
      <c r="I5808" s="131" t="s">
        <v>13700</v>
      </c>
      <c r="J5808" s="127"/>
      <c r="K5808" s="127"/>
      <c r="L5808" s="127"/>
      <c r="M5808" s="127"/>
      <c r="N5808" s="133">
        <v>0</v>
      </c>
      <c r="O5808" s="133">
        <v>30</v>
      </c>
      <c r="P5808" s="127" t="s">
        <v>1369</v>
      </c>
    </row>
    <row r="5809" spans="1:16" ht="51">
      <c r="A5809" s="127">
        <v>591</v>
      </c>
      <c r="B5809" s="127"/>
      <c r="C5809" s="128" t="s">
        <v>862</v>
      </c>
      <c r="D5809" s="122">
        <v>42991</v>
      </c>
      <c r="E5809" s="123" t="s">
        <v>11931</v>
      </c>
      <c r="F5809" s="123" t="s">
        <v>3</v>
      </c>
      <c r="G5809" s="123">
        <v>1539939</v>
      </c>
      <c r="H5809" s="127"/>
      <c r="I5809" s="131" t="s">
        <v>13701</v>
      </c>
      <c r="J5809" s="127"/>
      <c r="K5809" s="127"/>
      <c r="L5809" s="127"/>
      <c r="M5809" s="127"/>
      <c r="N5809" s="133">
        <v>0</v>
      </c>
      <c r="O5809" s="133">
        <v>350</v>
      </c>
      <c r="P5809" s="127" t="s">
        <v>1369</v>
      </c>
    </row>
    <row r="5810" spans="1:16" ht="51">
      <c r="A5810" s="127">
        <v>16</v>
      </c>
      <c r="B5810" s="127"/>
      <c r="C5810" s="128" t="s">
        <v>693</v>
      </c>
      <c r="D5810" s="122">
        <v>42991</v>
      </c>
      <c r="E5810" s="123" t="s">
        <v>11932</v>
      </c>
      <c r="F5810" s="123" t="s">
        <v>3</v>
      </c>
      <c r="G5810" s="123">
        <v>1540096</v>
      </c>
      <c r="H5810" s="127"/>
      <c r="I5810" s="131" t="s">
        <v>13702</v>
      </c>
      <c r="J5810" s="127"/>
      <c r="K5810" s="127"/>
      <c r="L5810" s="127"/>
      <c r="M5810" s="127"/>
      <c r="N5810" s="133">
        <v>0</v>
      </c>
      <c r="O5810" s="133">
        <v>2812</v>
      </c>
      <c r="P5810" s="127" t="s">
        <v>1369</v>
      </c>
    </row>
    <row r="5811" spans="1:16" ht="38.25">
      <c r="A5811" s="127">
        <v>292</v>
      </c>
      <c r="B5811" s="127"/>
      <c r="C5811" s="128" t="s">
        <v>152</v>
      </c>
      <c r="D5811" s="122">
        <v>42991</v>
      </c>
      <c r="E5811" s="123" t="s">
        <v>11933</v>
      </c>
      <c r="F5811" s="123" t="s">
        <v>3</v>
      </c>
      <c r="G5811" s="123">
        <v>1540089</v>
      </c>
      <c r="H5811" s="127"/>
      <c r="I5811" s="131" t="s">
        <v>13703</v>
      </c>
      <c r="J5811" s="127"/>
      <c r="K5811" s="127"/>
      <c r="L5811" s="127"/>
      <c r="M5811" s="127"/>
      <c r="N5811" s="133">
        <v>0</v>
      </c>
      <c r="O5811" s="133">
        <v>347</v>
      </c>
      <c r="P5811" s="127" t="s">
        <v>1369</v>
      </c>
    </row>
    <row r="5812" spans="1:16" ht="38.25">
      <c r="A5812" s="127">
        <v>292</v>
      </c>
      <c r="B5812" s="127"/>
      <c r="C5812" s="128" t="s">
        <v>152</v>
      </c>
      <c r="D5812" s="122">
        <v>42991</v>
      </c>
      <c r="E5812" s="123" t="s">
        <v>11934</v>
      </c>
      <c r="F5812" s="123" t="s">
        <v>3</v>
      </c>
      <c r="G5812" s="123">
        <v>1540087</v>
      </c>
      <c r="H5812" s="127"/>
      <c r="I5812" s="131" t="s">
        <v>13703</v>
      </c>
      <c r="J5812" s="127"/>
      <c r="K5812" s="127"/>
      <c r="L5812" s="127"/>
      <c r="M5812" s="127"/>
      <c r="N5812" s="133">
        <v>0</v>
      </c>
      <c r="O5812" s="133">
        <v>332</v>
      </c>
      <c r="P5812" s="127" t="s">
        <v>1369</v>
      </c>
    </row>
    <row r="5813" spans="1:16" ht="38.25">
      <c r="A5813" s="127">
        <v>292</v>
      </c>
      <c r="B5813" s="127"/>
      <c r="C5813" s="128" t="s">
        <v>152</v>
      </c>
      <c r="D5813" s="122">
        <v>42991</v>
      </c>
      <c r="E5813" s="123" t="s">
        <v>11935</v>
      </c>
      <c r="F5813" s="123" t="s">
        <v>3</v>
      </c>
      <c r="G5813" s="123">
        <v>1540086</v>
      </c>
      <c r="H5813" s="127"/>
      <c r="I5813" s="131" t="s">
        <v>13703</v>
      </c>
      <c r="J5813" s="127"/>
      <c r="K5813" s="127"/>
      <c r="L5813" s="127"/>
      <c r="M5813" s="127"/>
      <c r="N5813" s="133">
        <v>0</v>
      </c>
      <c r="O5813" s="133">
        <v>272</v>
      </c>
      <c r="P5813" s="127" t="s">
        <v>1369</v>
      </c>
    </row>
    <row r="5814" spans="1:16" ht="38.25">
      <c r="A5814" s="127">
        <v>292</v>
      </c>
      <c r="B5814" s="127"/>
      <c r="C5814" s="128" t="s">
        <v>152</v>
      </c>
      <c r="D5814" s="122">
        <v>42991</v>
      </c>
      <c r="E5814" s="123" t="s">
        <v>11936</v>
      </c>
      <c r="F5814" s="123" t="s">
        <v>3</v>
      </c>
      <c r="G5814" s="123">
        <v>1540085</v>
      </c>
      <c r="H5814" s="127"/>
      <c r="I5814" s="131" t="s">
        <v>13703</v>
      </c>
      <c r="J5814" s="127"/>
      <c r="K5814" s="127"/>
      <c r="L5814" s="127"/>
      <c r="M5814" s="127"/>
      <c r="N5814" s="133">
        <v>0</v>
      </c>
      <c r="O5814" s="133">
        <v>326</v>
      </c>
      <c r="P5814" s="127" t="s">
        <v>1369</v>
      </c>
    </row>
    <row r="5815" spans="1:16" ht="38.25">
      <c r="A5815" s="127">
        <v>292</v>
      </c>
      <c r="B5815" s="127"/>
      <c r="C5815" s="128" t="s">
        <v>152</v>
      </c>
      <c r="D5815" s="122">
        <v>42991</v>
      </c>
      <c r="E5815" s="123" t="s">
        <v>11937</v>
      </c>
      <c r="F5815" s="123" t="s">
        <v>3</v>
      </c>
      <c r="G5815" s="123">
        <v>1540084</v>
      </c>
      <c r="H5815" s="127"/>
      <c r="I5815" s="131" t="s">
        <v>13703</v>
      </c>
      <c r="J5815" s="127"/>
      <c r="K5815" s="127"/>
      <c r="L5815" s="127"/>
      <c r="M5815" s="127"/>
      <c r="N5815" s="133">
        <v>0</v>
      </c>
      <c r="O5815" s="133">
        <v>386</v>
      </c>
      <c r="P5815" s="127" t="s">
        <v>1369</v>
      </c>
    </row>
    <row r="5816" spans="1:16" ht="38.25">
      <c r="A5816" s="127">
        <v>292</v>
      </c>
      <c r="B5816" s="127"/>
      <c r="C5816" s="128" t="s">
        <v>152</v>
      </c>
      <c r="D5816" s="122">
        <v>42991</v>
      </c>
      <c r="E5816" s="123" t="s">
        <v>11938</v>
      </c>
      <c r="F5816" s="123" t="s">
        <v>3</v>
      </c>
      <c r="G5816" s="123">
        <v>1540083</v>
      </c>
      <c r="H5816" s="127"/>
      <c r="I5816" s="131" t="s">
        <v>13703</v>
      </c>
      <c r="J5816" s="127"/>
      <c r="K5816" s="127"/>
      <c r="L5816" s="127"/>
      <c r="M5816" s="127"/>
      <c r="N5816" s="133">
        <v>0</v>
      </c>
      <c r="O5816" s="133">
        <v>367</v>
      </c>
      <c r="P5816" s="127" t="s">
        <v>1369</v>
      </c>
    </row>
    <row r="5817" spans="1:16" ht="38.25">
      <c r="A5817" s="127">
        <v>292</v>
      </c>
      <c r="B5817" s="127"/>
      <c r="C5817" s="128" t="s">
        <v>152</v>
      </c>
      <c r="D5817" s="122">
        <v>42991</v>
      </c>
      <c r="E5817" s="123" t="s">
        <v>11939</v>
      </c>
      <c r="F5817" s="123" t="s">
        <v>3</v>
      </c>
      <c r="G5817" s="123">
        <v>1540082</v>
      </c>
      <c r="H5817" s="127"/>
      <c r="I5817" s="131" t="s">
        <v>13703</v>
      </c>
      <c r="J5817" s="127"/>
      <c r="K5817" s="127"/>
      <c r="L5817" s="127"/>
      <c r="M5817" s="127"/>
      <c r="N5817" s="133">
        <v>0</v>
      </c>
      <c r="O5817" s="133">
        <v>375</v>
      </c>
      <c r="P5817" s="127" t="s">
        <v>1369</v>
      </c>
    </row>
    <row r="5818" spans="1:16" ht="51">
      <c r="A5818" s="127">
        <v>523</v>
      </c>
      <c r="B5818" s="127"/>
      <c r="C5818" s="128" t="s">
        <v>846</v>
      </c>
      <c r="D5818" s="122">
        <v>42991</v>
      </c>
      <c r="E5818" s="123" t="s">
        <v>11940</v>
      </c>
      <c r="F5818" s="123" t="s">
        <v>3</v>
      </c>
      <c r="G5818" s="123">
        <v>1539832</v>
      </c>
      <c r="H5818" s="127"/>
      <c r="I5818" s="131" t="s">
        <v>13704</v>
      </c>
      <c r="J5818" s="127"/>
      <c r="K5818" s="127"/>
      <c r="L5818" s="127"/>
      <c r="M5818" s="127"/>
      <c r="N5818" s="133">
        <v>0</v>
      </c>
      <c r="O5818" s="133">
        <v>1249.1400000000001</v>
      </c>
      <c r="P5818" s="127" t="s">
        <v>1369</v>
      </c>
    </row>
    <row r="5819" spans="1:16" ht="51">
      <c r="A5819" s="127">
        <v>35</v>
      </c>
      <c r="B5819" s="127"/>
      <c r="C5819" s="128" t="s">
        <v>697</v>
      </c>
      <c r="D5819" s="122">
        <v>42991</v>
      </c>
      <c r="E5819" s="123" t="s">
        <v>11941</v>
      </c>
      <c r="F5819" s="123" t="s">
        <v>3</v>
      </c>
      <c r="G5819" s="123">
        <v>1539829</v>
      </c>
      <c r="H5819" s="127"/>
      <c r="I5819" s="131" t="s">
        <v>13705</v>
      </c>
      <c r="J5819" s="127"/>
      <c r="K5819" s="127"/>
      <c r="L5819" s="127"/>
      <c r="M5819" s="127"/>
      <c r="N5819" s="133">
        <v>0</v>
      </c>
      <c r="O5819" s="133">
        <v>1413.6200000000001</v>
      </c>
      <c r="P5819" s="127" t="s">
        <v>1369</v>
      </c>
    </row>
    <row r="5820" spans="1:16" ht="51">
      <c r="A5820" s="127">
        <v>523</v>
      </c>
      <c r="B5820" s="127"/>
      <c r="C5820" s="128" t="s">
        <v>846</v>
      </c>
      <c r="D5820" s="122">
        <v>42991</v>
      </c>
      <c r="E5820" s="123" t="s">
        <v>11942</v>
      </c>
      <c r="F5820" s="123" t="s">
        <v>3</v>
      </c>
      <c r="G5820" s="123">
        <v>1539827</v>
      </c>
      <c r="H5820" s="127"/>
      <c r="I5820" s="131" t="s">
        <v>13706</v>
      </c>
      <c r="J5820" s="127"/>
      <c r="K5820" s="127"/>
      <c r="L5820" s="127"/>
      <c r="M5820" s="127"/>
      <c r="N5820" s="133">
        <v>0</v>
      </c>
      <c r="O5820" s="133">
        <v>889.48</v>
      </c>
      <c r="P5820" s="127" t="s">
        <v>1369</v>
      </c>
    </row>
    <row r="5821" spans="1:16" ht="51">
      <c r="A5821" s="127">
        <v>523</v>
      </c>
      <c r="B5821" s="127"/>
      <c r="C5821" s="128" t="s">
        <v>846</v>
      </c>
      <c r="D5821" s="122">
        <v>42991</v>
      </c>
      <c r="E5821" s="123" t="s">
        <v>11943</v>
      </c>
      <c r="F5821" s="123" t="s">
        <v>3</v>
      </c>
      <c r="G5821" s="123">
        <v>1539826</v>
      </c>
      <c r="H5821" s="127"/>
      <c r="I5821" s="131" t="s">
        <v>13707</v>
      </c>
      <c r="J5821" s="127"/>
      <c r="K5821" s="127"/>
      <c r="L5821" s="127"/>
      <c r="M5821" s="127"/>
      <c r="N5821" s="133">
        <v>0</v>
      </c>
      <c r="O5821" s="133">
        <v>1969.79</v>
      </c>
      <c r="P5821" s="127" t="s">
        <v>1369</v>
      </c>
    </row>
    <row r="5822" spans="1:16" ht="51">
      <c r="A5822" s="127">
        <v>523</v>
      </c>
      <c r="B5822" s="127"/>
      <c r="C5822" s="128" t="s">
        <v>846</v>
      </c>
      <c r="D5822" s="122">
        <v>42991</v>
      </c>
      <c r="E5822" s="123" t="s">
        <v>11944</v>
      </c>
      <c r="F5822" s="123" t="s">
        <v>3</v>
      </c>
      <c r="G5822" s="123">
        <v>1539825</v>
      </c>
      <c r="H5822" s="127"/>
      <c r="I5822" s="131" t="s">
        <v>13708</v>
      </c>
      <c r="J5822" s="127"/>
      <c r="K5822" s="127"/>
      <c r="L5822" s="127"/>
      <c r="M5822" s="127"/>
      <c r="N5822" s="133">
        <v>0</v>
      </c>
      <c r="O5822" s="133">
        <v>895.69</v>
      </c>
      <c r="P5822" s="127" t="s">
        <v>1369</v>
      </c>
    </row>
    <row r="5823" spans="1:16" ht="51">
      <c r="A5823" s="127">
        <v>523</v>
      </c>
      <c r="B5823" s="127"/>
      <c r="C5823" s="128" t="s">
        <v>846</v>
      </c>
      <c r="D5823" s="122">
        <v>42991</v>
      </c>
      <c r="E5823" s="123" t="s">
        <v>11945</v>
      </c>
      <c r="F5823" s="123" t="s">
        <v>3</v>
      </c>
      <c r="G5823" s="123">
        <v>1539824</v>
      </c>
      <c r="H5823" s="127"/>
      <c r="I5823" s="131" t="s">
        <v>13709</v>
      </c>
      <c r="J5823" s="127"/>
      <c r="K5823" s="127"/>
      <c r="L5823" s="127"/>
      <c r="M5823" s="127"/>
      <c r="N5823" s="133">
        <v>0</v>
      </c>
      <c r="O5823" s="133">
        <v>1500</v>
      </c>
      <c r="P5823" s="127" t="s">
        <v>1369</v>
      </c>
    </row>
    <row r="5824" spans="1:16" ht="51">
      <c r="A5824" s="127">
        <v>523</v>
      </c>
      <c r="B5824" s="127"/>
      <c r="C5824" s="128" t="s">
        <v>846</v>
      </c>
      <c r="D5824" s="122">
        <v>42991</v>
      </c>
      <c r="E5824" s="123" t="s">
        <v>11946</v>
      </c>
      <c r="F5824" s="123" t="s">
        <v>3</v>
      </c>
      <c r="G5824" s="123">
        <v>1539823</v>
      </c>
      <c r="H5824" s="127"/>
      <c r="I5824" s="131" t="s">
        <v>13710</v>
      </c>
      <c r="J5824" s="127"/>
      <c r="K5824" s="127"/>
      <c r="L5824" s="127"/>
      <c r="M5824" s="127"/>
      <c r="N5824" s="133">
        <v>0</v>
      </c>
      <c r="O5824" s="133">
        <v>1358.97</v>
      </c>
      <c r="P5824" s="127" t="s">
        <v>1369</v>
      </c>
    </row>
    <row r="5825" spans="1:16" ht="51">
      <c r="A5825" s="127">
        <v>523</v>
      </c>
      <c r="B5825" s="127"/>
      <c r="C5825" s="128" t="s">
        <v>846</v>
      </c>
      <c r="D5825" s="122">
        <v>42991</v>
      </c>
      <c r="E5825" s="123" t="s">
        <v>11947</v>
      </c>
      <c r="F5825" s="123" t="s">
        <v>3</v>
      </c>
      <c r="G5825" s="123">
        <v>1539821</v>
      </c>
      <c r="H5825" s="127"/>
      <c r="I5825" s="131" t="s">
        <v>13711</v>
      </c>
      <c r="J5825" s="127"/>
      <c r="K5825" s="127"/>
      <c r="L5825" s="127"/>
      <c r="M5825" s="127"/>
      <c r="N5825" s="133">
        <v>0</v>
      </c>
      <c r="O5825" s="133">
        <v>20056</v>
      </c>
      <c r="P5825" s="127" t="s">
        <v>1369</v>
      </c>
    </row>
    <row r="5826" spans="1:16" ht="63.75">
      <c r="A5826" s="127">
        <v>512</v>
      </c>
      <c r="B5826" s="127"/>
      <c r="C5826" s="128" t="s">
        <v>841</v>
      </c>
      <c r="D5826" s="122">
        <v>42991</v>
      </c>
      <c r="E5826" s="123" t="s">
        <v>11948</v>
      </c>
      <c r="F5826" s="123" t="s">
        <v>3</v>
      </c>
      <c r="G5826" s="123">
        <v>1539874</v>
      </c>
      <c r="H5826" s="127"/>
      <c r="I5826" s="131" t="s">
        <v>13712</v>
      </c>
      <c r="J5826" s="127"/>
      <c r="K5826" s="127"/>
      <c r="L5826" s="127"/>
      <c r="M5826" s="127"/>
      <c r="N5826" s="133">
        <v>0</v>
      </c>
      <c r="O5826" s="133">
        <v>240</v>
      </c>
      <c r="P5826" s="127" t="s">
        <v>1369</v>
      </c>
    </row>
    <row r="5827" spans="1:16" ht="38.25">
      <c r="A5827" s="127">
        <v>526</v>
      </c>
      <c r="B5827" s="127"/>
      <c r="C5827" s="128" t="s">
        <v>847</v>
      </c>
      <c r="D5827" s="122">
        <v>42991</v>
      </c>
      <c r="E5827" s="123" t="s">
        <v>11949</v>
      </c>
      <c r="F5827" s="123" t="s">
        <v>3</v>
      </c>
      <c r="G5827" s="123">
        <v>1539867</v>
      </c>
      <c r="H5827" s="127"/>
      <c r="I5827" s="131" t="s">
        <v>13713</v>
      </c>
      <c r="J5827" s="127"/>
      <c r="K5827" s="127"/>
      <c r="L5827" s="127"/>
      <c r="M5827" s="127"/>
      <c r="N5827" s="133">
        <v>0</v>
      </c>
      <c r="O5827" s="133">
        <v>55</v>
      </c>
      <c r="P5827" s="127" t="s">
        <v>1369</v>
      </c>
    </row>
    <row r="5828" spans="1:16" ht="38.25">
      <c r="A5828" s="127">
        <v>283</v>
      </c>
      <c r="B5828" s="127"/>
      <c r="C5828" s="128" t="s">
        <v>146</v>
      </c>
      <c r="D5828" s="122">
        <v>42991</v>
      </c>
      <c r="E5828" s="123" t="s">
        <v>11950</v>
      </c>
      <c r="F5828" s="123" t="s">
        <v>3</v>
      </c>
      <c r="G5828" s="123">
        <v>1539866</v>
      </c>
      <c r="H5828" s="127"/>
      <c r="I5828" s="131" t="s">
        <v>13714</v>
      </c>
      <c r="J5828" s="127"/>
      <c r="K5828" s="127"/>
      <c r="L5828" s="127"/>
      <c r="M5828" s="127"/>
      <c r="N5828" s="133">
        <v>0</v>
      </c>
      <c r="O5828" s="133">
        <v>2670</v>
      </c>
      <c r="P5828" s="127" t="s">
        <v>1369</v>
      </c>
    </row>
    <row r="5829" spans="1:16" ht="38.25">
      <c r="A5829" s="127">
        <v>46</v>
      </c>
      <c r="B5829" s="127"/>
      <c r="C5829" s="128" t="s">
        <v>699</v>
      </c>
      <c r="D5829" s="122">
        <v>42991</v>
      </c>
      <c r="E5829" s="123" t="s">
        <v>11951</v>
      </c>
      <c r="F5829" s="123" t="s">
        <v>3</v>
      </c>
      <c r="G5829" s="123">
        <v>1539863</v>
      </c>
      <c r="H5829" s="127"/>
      <c r="I5829" s="131" t="s">
        <v>13715</v>
      </c>
      <c r="J5829" s="127"/>
      <c r="K5829" s="127"/>
      <c r="L5829" s="127"/>
      <c r="M5829" s="127"/>
      <c r="N5829" s="133">
        <v>0</v>
      </c>
      <c r="O5829" s="133">
        <v>112</v>
      </c>
      <c r="P5829" s="127" t="s">
        <v>1369</v>
      </c>
    </row>
    <row r="5830" spans="1:16" ht="51">
      <c r="A5830" s="127">
        <v>70</v>
      </c>
      <c r="B5830" s="127"/>
      <c r="C5830" s="128" t="s">
        <v>706</v>
      </c>
      <c r="D5830" s="122">
        <v>42991</v>
      </c>
      <c r="E5830" s="123" t="s">
        <v>11952</v>
      </c>
      <c r="F5830" s="123" t="s">
        <v>3</v>
      </c>
      <c r="G5830" s="123">
        <v>1539847</v>
      </c>
      <c r="H5830" s="127"/>
      <c r="I5830" s="131" t="s">
        <v>13716</v>
      </c>
      <c r="J5830" s="127"/>
      <c r="K5830" s="127"/>
      <c r="L5830" s="127"/>
      <c r="M5830" s="127"/>
      <c r="N5830" s="133">
        <v>0</v>
      </c>
      <c r="O5830" s="133">
        <v>36.700000000000003</v>
      </c>
      <c r="P5830" s="127" t="s">
        <v>1369</v>
      </c>
    </row>
    <row r="5831" spans="1:16" ht="38.25">
      <c r="A5831" s="127">
        <v>16</v>
      </c>
      <c r="B5831" s="127"/>
      <c r="C5831" s="128" t="s">
        <v>693</v>
      </c>
      <c r="D5831" s="122">
        <v>42991</v>
      </c>
      <c r="E5831" s="123" t="s">
        <v>11953</v>
      </c>
      <c r="F5831" s="123" t="s">
        <v>3</v>
      </c>
      <c r="G5831" s="123">
        <v>1539839</v>
      </c>
      <c r="H5831" s="127"/>
      <c r="I5831" s="131" t="s">
        <v>13717</v>
      </c>
      <c r="J5831" s="127"/>
      <c r="K5831" s="127"/>
      <c r="L5831" s="127"/>
      <c r="M5831" s="127"/>
      <c r="N5831" s="133">
        <v>0</v>
      </c>
      <c r="O5831" s="133">
        <v>1232.5</v>
      </c>
      <c r="P5831" s="127" t="s">
        <v>1369</v>
      </c>
    </row>
    <row r="5832" spans="1:16" ht="63.75">
      <c r="A5832" s="127">
        <v>310</v>
      </c>
      <c r="B5832" s="127"/>
      <c r="C5832" s="128" t="s">
        <v>808</v>
      </c>
      <c r="D5832" s="122">
        <v>42991</v>
      </c>
      <c r="E5832" s="123" t="s">
        <v>11954</v>
      </c>
      <c r="F5832" s="123" t="s">
        <v>3</v>
      </c>
      <c r="G5832" s="123">
        <v>1539798</v>
      </c>
      <c r="H5832" s="127"/>
      <c r="I5832" s="131" t="s">
        <v>13718</v>
      </c>
      <c r="J5832" s="127"/>
      <c r="K5832" s="127"/>
      <c r="L5832" s="127"/>
      <c r="M5832" s="127"/>
      <c r="N5832" s="133">
        <v>0</v>
      </c>
      <c r="O5832" s="133">
        <v>40</v>
      </c>
      <c r="P5832" s="127" t="s">
        <v>1369</v>
      </c>
    </row>
    <row r="5833" spans="1:16" ht="38.25">
      <c r="A5833" s="127">
        <v>526</v>
      </c>
      <c r="B5833" s="127"/>
      <c r="C5833" s="128" t="s">
        <v>847</v>
      </c>
      <c r="D5833" s="122">
        <v>42991</v>
      </c>
      <c r="E5833" s="123" t="s">
        <v>11955</v>
      </c>
      <c r="F5833" s="123" t="s">
        <v>3</v>
      </c>
      <c r="G5833" s="123">
        <v>1539794</v>
      </c>
      <c r="H5833" s="127"/>
      <c r="I5833" s="131" t="s">
        <v>13719</v>
      </c>
      <c r="J5833" s="127"/>
      <c r="K5833" s="127"/>
      <c r="L5833" s="127"/>
      <c r="M5833" s="127"/>
      <c r="N5833" s="133">
        <v>0</v>
      </c>
      <c r="O5833" s="133">
        <v>20</v>
      </c>
      <c r="P5833" s="127" t="s">
        <v>1369</v>
      </c>
    </row>
    <row r="5834" spans="1:16" ht="51">
      <c r="A5834" s="127" t="s">
        <v>620</v>
      </c>
      <c r="B5834" s="127"/>
      <c r="C5834" s="128" t="s">
        <v>714</v>
      </c>
      <c r="D5834" s="122">
        <v>42992</v>
      </c>
      <c r="E5834" s="123" t="s">
        <v>11956</v>
      </c>
      <c r="F5834" s="123" t="s">
        <v>3</v>
      </c>
      <c r="G5834" s="123">
        <v>1540391</v>
      </c>
      <c r="H5834" s="127"/>
      <c r="I5834" s="131" t="s">
        <v>13720</v>
      </c>
      <c r="J5834" s="127"/>
      <c r="K5834" s="127"/>
      <c r="L5834" s="127"/>
      <c r="M5834" s="127"/>
      <c r="N5834" s="133">
        <v>0</v>
      </c>
      <c r="O5834" s="133">
        <v>583</v>
      </c>
      <c r="P5834" s="127" t="s">
        <v>1369</v>
      </c>
    </row>
    <row r="5835" spans="1:16" ht="38.25">
      <c r="A5835" s="127">
        <v>526</v>
      </c>
      <c r="B5835" s="127"/>
      <c r="C5835" s="128" t="s">
        <v>847</v>
      </c>
      <c r="D5835" s="122">
        <v>42992</v>
      </c>
      <c r="E5835" s="123" t="s">
        <v>11957</v>
      </c>
      <c r="F5835" s="123" t="s">
        <v>3</v>
      </c>
      <c r="G5835" s="123">
        <v>1540398</v>
      </c>
      <c r="H5835" s="127"/>
      <c r="I5835" s="131" t="s">
        <v>13721</v>
      </c>
      <c r="J5835" s="127"/>
      <c r="K5835" s="127"/>
      <c r="L5835" s="127"/>
      <c r="M5835" s="127"/>
      <c r="N5835" s="133">
        <v>0</v>
      </c>
      <c r="O5835" s="133">
        <v>40</v>
      </c>
      <c r="P5835" s="127" t="s">
        <v>1369</v>
      </c>
    </row>
    <row r="5836" spans="1:16" ht="51">
      <c r="A5836" s="127">
        <v>15</v>
      </c>
      <c r="B5836" s="127"/>
      <c r="C5836" s="128" t="s">
        <v>692</v>
      </c>
      <c r="D5836" s="122">
        <v>42992</v>
      </c>
      <c r="E5836" s="123" t="s">
        <v>11958</v>
      </c>
      <c r="F5836" s="123" t="s">
        <v>3</v>
      </c>
      <c r="G5836" s="123">
        <v>1540412</v>
      </c>
      <c r="H5836" s="127"/>
      <c r="I5836" s="131" t="s">
        <v>13722</v>
      </c>
      <c r="J5836" s="127"/>
      <c r="K5836" s="127"/>
      <c r="L5836" s="127"/>
      <c r="M5836" s="127"/>
      <c r="N5836" s="133">
        <v>0</v>
      </c>
      <c r="O5836" s="133">
        <v>1087.5</v>
      </c>
      <c r="P5836" s="127" t="s">
        <v>1369</v>
      </c>
    </row>
    <row r="5837" spans="1:16" ht="51">
      <c r="A5837" s="127">
        <v>340</v>
      </c>
      <c r="B5837" s="127"/>
      <c r="C5837" s="128" t="s">
        <v>815</v>
      </c>
      <c r="D5837" s="122">
        <v>42992</v>
      </c>
      <c r="E5837" s="123" t="s">
        <v>11959</v>
      </c>
      <c r="F5837" s="123" t="s">
        <v>3</v>
      </c>
      <c r="G5837" s="123">
        <v>1540414</v>
      </c>
      <c r="H5837" s="127"/>
      <c r="I5837" s="131" t="s">
        <v>13723</v>
      </c>
      <c r="J5837" s="127"/>
      <c r="K5837" s="127"/>
      <c r="L5837" s="127"/>
      <c r="M5837" s="127"/>
      <c r="N5837" s="133">
        <v>0</v>
      </c>
      <c r="O5837" s="133">
        <v>153.32</v>
      </c>
      <c r="P5837" s="127" t="s">
        <v>1369</v>
      </c>
    </row>
    <row r="5838" spans="1:16" ht="51">
      <c r="A5838" s="127">
        <v>340</v>
      </c>
      <c r="B5838" s="127"/>
      <c r="C5838" s="128" t="s">
        <v>815</v>
      </c>
      <c r="D5838" s="122">
        <v>42992</v>
      </c>
      <c r="E5838" s="123" t="s">
        <v>11960</v>
      </c>
      <c r="F5838" s="123" t="s">
        <v>3</v>
      </c>
      <c r="G5838" s="123">
        <v>1540415</v>
      </c>
      <c r="H5838" s="127"/>
      <c r="I5838" s="131" t="s">
        <v>13724</v>
      </c>
      <c r="J5838" s="127"/>
      <c r="K5838" s="127"/>
      <c r="L5838" s="127"/>
      <c r="M5838" s="127"/>
      <c r="N5838" s="133">
        <v>0</v>
      </c>
      <c r="O5838" s="133">
        <v>736.09</v>
      </c>
      <c r="P5838" s="127" t="s">
        <v>1369</v>
      </c>
    </row>
    <row r="5839" spans="1:16" ht="51">
      <c r="A5839" s="127" t="s">
        <v>620</v>
      </c>
      <c r="B5839" s="127"/>
      <c r="C5839" s="128" t="s">
        <v>714</v>
      </c>
      <c r="D5839" s="122">
        <v>42992</v>
      </c>
      <c r="E5839" s="123" t="s">
        <v>11961</v>
      </c>
      <c r="F5839" s="123" t="s">
        <v>3</v>
      </c>
      <c r="G5839" s="123">
        <v>1540416</v>
      </c>
      <c r="H5839" s="127"/>
      <c r="I5839" s="131" t="s">
        <v>8338</v>
      </c>
      <c r="J5839" s="127"/>
      <c r="K5839" s="127"/>
      <c r="L5839" s="127"/>
      <c r="M5839" s="127"/>
      <c r="N5839" s="133">
        <v>0</v>
      </c>
      <c r="O5839" s="133">
        <v>7348.43</v>
      </c>
      <c r="P5839" s="127" t="s">
        <v>1369</v>
      </c>
    </row>
    <row r="5840" spans="1:16" ht="51">
      <c r="A5840" s="127">
        <v>340</v>
      </c>
      <c r="B5840" s="127"/>
      <c r="C5840" s="128" t="s">
        <v>815</v>
      </c>
      <c r="D5840" s="122">
        <v>42992</v>
      </c>
      <c r="E5840" s="123" t="s">
        <v>11962</v>
      </c>
      <c r="F5840" s="123" t="s">
        <v>3</v>
      </c>
      <c r="G5840" s="123">
        <v>1540417</v>
      </c>
      <c r="H5840" s="127"/>
      <c r="I5840" s="131" t="s">
        <v>13725</v>
      </c>
      <c r="J5840" s="127"/>
      <c r="K5840" s="127"/>
      <c r="L5840" s="127"/>
      <c r="M5840" s="127"/>
      <c r="N5840" s="133">
        <v>0</v>
      </c>
      <c r="O5840" s="133">
        <v>308.26</v>
      </c>
      <c r="P5840" s="127" t="s">
        <v>1369</v>
      </c>
    </row>
    <row r="5841" spans="1:16" ht="51">
      <c r="A5841" s="127">
        <v>340</v>
      </c>
      <c r="B5841" s="127"/>
      <c r="C5841" s="128" t="s">
        <v>815</v>
      </c>
      <c r="D5841" s="122">
        <v>42992</v>
      </c>
      <c r="E5841" s="123" t="s">
        <v>11963</v>
      </c>
      <c r="F5841" s="123" t="s">
        <v>3</v>
      </c>
      <c r="G5841" s="123">
        <v>1540418</v>
      </c>
      <c r="H5841" s="127"/>
      <c r="I5841" s="131" t="s">
        <v>13726</v>
      </c>
      <c r="J5841" s="127"/>
      <c r="K5841" s="127"/>
      <c r="L5841" s="127"/>
      <c r="M5841" s="127"/>
      <c r="N5841" s="133">
        <v>0</v>
      </c>
      <c r="O5841" s="133">
        <v>302.52</v>
      </c>
      <c r="P5841" s="127" t="s">
        <v>1369</v>
      </c>
    </row>
    <row r="5842" spans="1:16" ht="38.25">
      <c r="A5842" s="127">
        <v>526</v>
      </c>
      <c r="B5842" s="127"/>
      <c r="C5842" s="128" t="s">
        <v>847</v>
      </c>
      <c r="D5842" s="122">
        <v>42992</v>
      </c>
      <c r="E5842" s="123" t="s">
        <v>11964</v>
      </c>
      <c r="F5842" s="123" t="s">
        <v>3</v>
      </c>
      <c r="G5842" s="123">
        <v>1540446</v>
      </c>
      <c r="H5842" s="127"/>
      <c r="I5842" s="131" t="s">
        <v>13727</v>
      </c>
      <c r="J5842" s="127"/>
      <c r="K5842" s="127"/>
      <c r="L5842" s="127"/>
      <c r="M5842" s="127"/>
      <c r="N5842" s="133">
        <v>0</v>
      </c>
      <c r="O5842" s="133">
        <v>80</v>
      </c>
      <c r="P5842" s="127" t="s">
        <v>1369</v>
      </c>
    </row>
    <row r="5843" spans="1:16" ht="51">
      <c r="A5843" s="127">
        <v>222</v>
      </c>
      <c r="B5843" s="127"/>
      <c r="C5843" s="128" t="s">
        <v>765</v>
      </c>
      <c r="D5843" s="122">
        <v>42992</v>
      </c>
      <c r="E5843" s="123" t="s">
        <v>11965</v>
      </c>
      <c r="F5843" s="123" t="s">
        <v>3</v>
      </c>
      <c r="G5843" s="123">
        <v>1540375</v>
      </c>
      <c r="H5843" s="127"/>
      <c r="I5843" s="131" t="s">
        <v>13728</v>
      </c>
      <c r="J5843" s="127"/>
      <c r="K5843" s="127"/>
      <c r="L5843" s="127"/>
      <c r="M5843" s="127"/>
      <c r="N5843" s="133">
        <v>0</v>
      </c>
      <c r="O5843" s="133">
        <v>2605.09</v>
      </c>
      <c r="P5843" s="127" t="s">
        <v>1369</v>
      </c>
    </row>
    <row r="5844" spans="1:16" ht="51">
      <c r="A5844" s="127" t="s">
        <v>620</v>
      </c>
      <c r="B5844" s="127"/>
      <c r="C5844" s="128" t="s">
        <v>714</v>
      </c>
      <c r="D5844" s="122">
        <v>42992</v>
      </c>
      <c r="E5844" s="123" t="s">
        <v>11966</v>
      </c>
      <c r="F5844" s="123" t="s">
        <v>3</v>
      </c>
      <c r="G5844" s="123">
        <v>1540287</v>
      </c>
      <c r="H5844" s="127"/>
      <c r="I5844" s="131" t="s">
        <v>13729</v>
      </c>
      <c r="J5844" s="127"/>
      <c r="K5844" s="127"/>
      <c r="L5844" s="127"/>
      <c r="M5844" s="127"/>
      <c r="N5844" s="133">
        <v>0</v>
      </c>
      <c r="O5844" s="133">
        <v>50</v>
      </c>
      <c r="P5844" s="127" t="s">
        <v>1369</v>
      </c>
    </row>
    <row r="5845" spans="1:16" ht="38.25">
      <c r="A5845" s="127">
        <v>16</v>
      </c>
      <c r="B5845" s="127"/>
      <c r="C5845" s="128" t="s">
        <v>693</v>
      </c>
      <c r="D5845" s="122">
        <v>42992</v>
      </c>
      <c r="E5845" s="123" t="s">
        <v>11967</v>
      </c>
      <c r="F5845" s="123" t="s">
        <v>3</v>
      </c>
      <c r="G5845" s="123">
        <v>1540573</v>
      </c>
      <c r="H5845" s="127"/>
      <c r="I5845" s="131" t="s">
        <v>13730</v>
      </c>
      <c r="J5845" s="127"/>
      <c r="K5845" s="127"/>
      <c r="L5845" s="127"/>
      <c r="M5845" s="127"/>
      <c r="N5845" s="133">
        <v>0</v>
      </c>
      <c r="O5845" s="133">
        <v>40000</v>
      </c>
      <c r="P5845" s="127" t="s">
        <v>1369</v>
      </c>
    </row>
    <row r="5846" spans="1:16" ht="38.25">
      <c r="A5846" s="127">
        <v>35</v>
      </c>
      <c r="B5846" s="127"/>
      <c r="C5846" s="128" t="s">
        <v>697</v>
      </c>
      <c r="D5846" s="122">
        <v>42992</v>
      </c>
      <c r="E5846" s="123" t="s">
        <v>11968</v>
      </c>
      <c r="F5846" s="123" t="s">
        <v>3</v>
      </c>
      <c r="G5846" s="123">
        <v>1540523</v>
      </c>
      <c r="H5846" s="127"/>
      <c r="I5846" s="131" t="s">
        <v>13731</v>
      </c>
      <c r="J5846" s="127"/>
      <c r="K5846" s="127"/>
      <c r="L5846" s="127"/>
      <c r="M5846" s="127"/>
      <c r="N5846" s="133">
        <v>0</v>
      </c>
      <c r="O5846" s="133">
        <v>742</v>
      </c>
      <c r="P5846" s="127" t="s">
        <v>1369</v>
      </c>
    </row>
    <row r="5847" spans="1:16" ht="38.25">
      <c r="A5847" s="127">
        <v>16</v>
      </c>
      <c r="B5847" s="127"/>
      <c r="C5847" s="128" t="s">
        <v>693</v>
      </c>
      <c r="D5847" s="122">
        <v>42992</v>
      </c>
      <c r="E5847" s="123" t="s">
        <v>11969</v>
      </c>
      <c r="F5847" s="123" t="s">
        <v>3</v>
      </c>
      <c r="G5847" s="123">
        <v>1540522</v>
      </c>
      <c r="H5847" s="127"/>
      <c r="I5847" s="131" t="s">
        <v>13732</v>
      </c>
      <c r="J5847" s="127"/>
      <c r="K5847" s="127"/>
      <c r="L5847" s="127"/>
      <c r="M5847" s="127"/>
      <c r="N5847" s="133">
        <v>0</v>
      </c>
      <c r="O5847" s="133">
        <v>2760</v>
      </c>
      <c r="P5847" s="127" t="s">
        <v>1369</v>
      </c>
    </row>
    <row r="5848" spans="1:16" ht="51">
      <c r="A5848" s="127">
        <v>292</v>
      </c>
      <c r="B5848" s="127"/>
      <c r="C5848" s="128" t="s">
        <v>152</v>
      </c>
      <c r="D5848" s="122">
        <v>42992</v>
      </c>
      <c r="E5848" s="123" t="s">
        <v>11970</v>
      </c>
      <c r="F5848" s="123" t="s">
        <v>3</v>
      </c>
      <c r="G5848" s="123">
        <v>1540521</v>
      </c>
      <c r="H5848" s="127"/>
      <c r="I5848" s="131" t="s">
        <v>13733</v>
      </c>
      <c r="J5848" s="127"/>
      <c r="K5848" s="127"/>
      <c r="L5848" s="127"/>
      <c r="M5848" s="127"/>
      <c r="N5848" s="133">
        <v>0</v>
      </c>
      <c r="O5848" s="133">
        <v>592</v>
      </c>
      <c r="P5848" s="127" t="s">
        <v>1369</v>
      </c>
    </row>
    <row r="5849" spans="1:16" ht="63.75">
      <c r="A5849" s="127">
        <v>512</v>
      </c>
      <c r="B5849" s="127"/>
      <c r="C5849" s="128" t="s">
        <v>841</v>
      </c>
      <c r="D5849" s="122">
        <v>42992</v>
      </c>
      <c r="E5849" s="123" t="s">
        <v>11971</v>
      </c>
      <c r="F5849" s="123" t="s">
        <v>3</v>
      </c>
      <c r="G5849" s="123">
        <v>1540513</v>
      </c>
      <c r="H5849" s="127"/>
      <c r="I5849" s="131" t="s">
        <v>13734</v>
      </c>
      <c r="J5849" s="127"/>
      <c r="K5849" s="127"/>
      <c r="L5849" s="127"/>
      <c r="M5849" s="127"/>
      <c r="N5849" s="133">
        <v>0</v>
      </c>
      <c r="O5849" s="133">
        <v>180</v>
      </c>
      <c r="P5849" s="127" t="s">
        <v>1369</v>
      </c>
    </row>
    <row r="5850" spans="1:16" ht="51">
      <c r="A5850" s="127" t="s">
        <v>620</v>
      </c>
      <c r="B5850" s="127"/>
      <c r="C5850" s="128" t="s">
        <v>714</v>
      </c>
      <c r="D5850" s="122">
        <v>42992</v>
      </c>
      <c r="E5850" s="123" t="s">
        <v>11972</v>
      </c>
      <c r="F5850" s="123" t="s">
        <v>3</v>
      </c>
      <c r="G5850" s="123">
        <v>1540509</v>
      </c>
      <c r="H5850" s="127"/>
      <c r="I5850" s="131" t="s">
        <v>13735</v>
      </c>
      <c r="J5850" s="127"/>
      <c r="K5850" s="127"/>
      <c r="L5850" s="127"/>
      <c r="M5850" s="127"/>
      <c r="N5850" s="133">
        <v>0</v>
      </c>
      <c r="O5850" s="133">
        <v>1145</v>
      </c>
      <c r="P5850" s="127" t="s">
        <v>1369</v>
      </c>
    </row>
    <row r="5851" spans="1:16" ht="51">
      <c r="A5851" s="127" t="s">
        <v>620</v>
      </c>
      <c r="B5851" s="127"/>
      <c r="C5851" s="128" t="s">
        <v>714</v>
      </c>
      <c r="D5851" s="122">
        <v>42992</v>
      </c>
      <c r="E5851" s="123" t="s">
        <v>11973</v>
      </c>
      <c r="F5851" s="123" t="s">
        <v>3</v>
      </c>
      <c r="G5851" s="123">
        <v>1540506</v>
      </c>
      <c r="H5851" s="127"/>
      <c r="I5851" s="131" t="s">
        <v>13736</v>
      </c>
      <c r="J5851" s="127"/>
      <c r="K5851" s="127"/>
      <c r="L5851" s="127"/>
      <c r="M5851" s="127"/>
      <c r="N5851" s="133">
        <v>0</v>
      </c>
      <c r="O5851" s="133">
        <v>10830</v>
      </c>
      <c r="P5851" s="127" t="s">
        <v>1369</v>
      </c>
    </row>
    <row r="5852" spans="1:16" ht="38.25">
      <c r="A5852" s="127">
        <v>212</v>
      </c>
      <c r="B5852" s="127"/>
      <c r="C5852" s="128" t="s">
        <v>762</v>
      </c>
      <c r="D5852" s="122">
        <v>42992</v>
      </c>
      <c r="E5852" s="123" t="s">
        <v>11974</v>
      </c>
      <c r="F5852" s="123" t="s">
        <v>3</v>
      </c>
      <c r="G5852" s="123">
        <v>1540488</v>
      </c>
      <c r="H5852" s="127"/>
      <c r="I5852" s="131" t="s">
        <v>13737</v>
      </c>
      <c r="J5852" s="127"/>
      <c r="K5852" s="127"/>
      <c r="L5852" s="127"/>
      <c r="M5852" s="127"/>
      <c r="N5852" s="133">
        <v>0</v>
      </c>
      <c r="O5852" s="133">
        <v>300</v>
      </c>
      <c r="P5852" s="127" t="s">
        <v>1369</v>
      </c>
    </row>
    <row r="5853" spans="1:16" ht="38.25">
      <c r="A5853" s="127">
        <v>212</v>
      </c>
      <c r="B5853" s="127"/>
      <c r="C5853" s="128" t="s">
        <v>762</v>
      </c>
      <c r="D5853" s="122">
        <v>42992</v>
      </c>
      <c r="E5853" s="123" t="s">
        <v>11975</v>
      </c>
      <c r="F5853" s="123" t="s">
        <v>3</v>
      </c>
      <c r="G5853" s="123">
        <v>1540487</v>
      </c>
      <c r="H5853" s="127"/>
      <c r="I5853" s="131" t="s">
        <v>13738</v>
      </c>
      <c r="J5853" s="127"/>
      <c r="K5853" s="127"/>
      <c r="L5853" s="127"/>
      <c r="M5853" s="127"/>
      <c r="N5853" s="133">
        <v>0</v>
      </c>
      <c r="O5853" s="133">
        <v>150</v>
      </c>
      <c r="P5853" s="127" t="s">
        <v>1369</v>
      </c>
    </row>
    <row r="5854" spans="1:16" ht="51">
      <c r="A5854" s="127">
        <v>41</v>
      </c>
      <c r="B5854" s="127"/>
      <c r="C5854" s="128" t="s">
        <v>698</v>
      </c>
      <c r="D5854" s="122">
        <v>42992</v>
      </c>
      <c r="E5854" s="123" t="s">
        <v>11976</v>
      </c>
      <c r="F5854" s="123" t="s">
        <v>3</v>
      </c>
      <c r="G5854" s="123">
        <v>1540484</v>
      </c>
      <c r="H5854" s="127"/>
      <c r="I5854" s="131" t="s">
        <v>13739</v>
      </c>
      <c r="J5854" s="127"/>
      <c r="K5854" s="127"/>
      <c r="L5854" s="127"/>
      <c r="M5854" s="127"/>
      <c r="N5854" s="133">
        <v>0</v>
      </c>
      <c r="O5854" s="133">
        <v>540</v>
      </c>
      <c r="P5854" s="127" t="s">
        <v>1369</v>
      </c>
    </row>
    <row r="5855" spans="1:16" ht="38.25">
      <c r="A5855" s="127">
        <v>16</v>
      </c>
      <c r="B5855" s="127"/>
      <c r="C5855" s="128" t="s">
        <v>693</v>
      </c>
      <c r="D5855" s="122">
        <v>42992</v>
      </c>
      <c r="E5855" s="123" t="s">
        <v>11977</v>
      </c>
      <c r="F5855" s="123" t="s">
        <v>3</v>
      </c>
      <c r="G5855" s="123">
        <v>1540480</v>
      </c>
      <c r="H5855" s="127"/>
      <c r="I5855" s="131" t="s">
        <v>13740</v>
      </c>
      <c r="J5855" s="127"/>
      <c r="K5855" s="127"/>
      <c r="L5855" s="127"/>
      <c r="M5855" s="127"/>
      <c r="N5855" s="133">
        <v>0</v>
      </c>
      <c r="O5855" s="133">
        <v>250</v>
      </c>
      <c r="P5855" s="127" t="s">
        <v>1369</v>
      </c>
    </row>
    <row r="5856" spans="1:16" ht="51">
      <c r="A5856" s="127">
        <v>47</v>
      </c>
      <c r="B5856" s="127"/>
      <c r="C5856" s="128" t="s">
        <v>700</v>
      </c>
      <c r="D5856" s="122">
        <v>42992</v>
      </c>
      <c r="E5856" s="123" t="s">
        <v>11978</v>
      </c>
      <c r="F5856" s="123" t="s">
        <v>3</v>
      </c>
      <c r="G5856" s="123">
        <v>1540478</v>
      </c>
      <c r="H5856" s="127"/>
      <c r="I5856" s="131" t="s">
        <v>13741</v>
      </c>
      <c r="J5856" s="127"/>
      <c r="K5856" s="127"/>
      <c r="L5856" s="127"/>
      <c r="M5856" s="127"/>
      <c r="N5856" s="133">
        <v>0</v>
      </c>
      <c r="O5856" s="133">
        <v>201.05</v>
      </c>
      <c r="P5856" s="127" t="s">
        <v>1369</v>
      </c>
    </row>
    <row r="5857" spans="1:16" ht="38.25">
      <c r="A5857" s="127">
        <v>574</v>
      </c>
      <c r="B5857" s="127"/>
      <c r="C5857" s="128" t="s">
        <v>851</v>
      </c>
      <c r="D5857" s="122">
        <v>42992</v>
      </c>
      <c r="E5857" s="123" t="s">
        <v>11979</v>
      </c>
      <c r="F5857" s="123" t="s">
        <v>3</v>
      </c>
      <c r="G5857" s="123">
        <v>1540462</v>
      </c>
      <c r="H5857" s="127"/>
      <c r="I5857" s="131" t="s">
        <v>13742</v>
      </c>
      <c r="J5857" s="127"/>
      <c r="K5857" s="127"/>
      <c r="L5857" s="127"/>
      <c r="M5857" s="127"/>
      <c r="N5857" s="133">
        <v>0</v>
      </c>
      <c r="O5857" s="133">
        <v>110</v>
      </c>
      <c r="P5857" s="127" t="s">
        <v>1369</v>
      </c>
    </row>
    <row r="5858" spans="1:16" ht="51">
      <c r="A5858" s="127">
        <v>291</v>
      </c>
      <c r="B5858" s="127"/>
      <c r="C5858" s="128" t="s">
        <v>795</v>
      </c>
      <c r="D5858" s="122">
        <v>42992</v>
      </c>
      <c r="E5858" s="123" t="s">
        <v>11980</v>
      </c>
      <c r="F5858" s="123" t="s">
        <v>3</v>
      </c>
      <c r="G5858" s="123">
        <v>1540378</v>
      </c>
      <c r="H5858" s="127"/>
      <c r="I5858" s="131" t="s">
        <v>13743</v>
      </c>
      <c r="J5858" s="127"/>
      <c r="K5858" s="127"/>
      <c r="L5858" s="127"/>
      <c r="M5858" s="127"/>
      <c r="N5858" s="133">
        <v>0</v>
      </c>
      <c r="O5858" s="133">
        <v>128096.96000000001</v>
      </c>
      <c r="P5858" s="127" t="s">
        <v>1369</v>
      </c>
    </row>
    <row r="5859" spans="1:16" ht="51">
      <c r="A5859" s="127">
        <v>206</v>
      </c>
      <c r="B5859" s="127"/>
      <c r="C5859" s="128" t="s">
        <v>759</v>
      </c>
      <c r="D5859" s="122">
        <v>42992</v>
      </c>
      <c r="E5859" s="123" t="s">
        <v>11981</v>
      </c>
      <c r="F5859" s="123" t="s">
        <v>3</v>
      </c>
      <c r="G5859" s="123">
        <v>1540377</v>
      </c>
      <c r="H5859" s="127"/>
      <c r="I5859" s="131" t="s">
        <v>13744</v>
      </c>
      <c r="J5859" s="127"/>
      <c r="K5859" s="127"/>
      <c r="L5859" s="127"/>
      <c r="M5859" s="127"/>
      <c r="N5859" s="133">
        <v>0</v>
      </c>
      <c r="O5859" s="133">
        <v>100</v>
      </c>
      <c r="P5859" s="127" t="s">
        <v>1369</v>
      </c>
    </row>
    <row r="5860" spans="1:16" ht="51">
      <c r="A5860" s="127">
        <v>206</v>
      </c>
      <c r="B5860" s="127"/>
      <c r="C5860" s="128" t="s">
        <v>759</v>
      </c>
      <c r="D5860" s="122">
        <v>42992</v>
      </c>
      <c r="E5860" s="123" t="s">
        <v>11982</v>
      </c>
      <c r="F5860" s="123" t="s">
        <v>3</v>
      </c>
      <c r="G5860" s="123">
        <v>1540376</v>
      </c>
      <c r="H5860" s="127"/>
      <c r="I5860" s="131" t="s">
        <v>13745</v>
      </c>
      <c r="J5860" s="127"/>
      <c r="K5860" s="127"/>
      <c r="L5860" s="127"/>
      <c r="M5860" s="127"/>
      <c r="N5860" s="133">
        <v>0</v>
      </c>
      <c r="O5860" s="133">
        <v>300</v>
      </c>
      <c r="P5860" s="127" t="s">
        <v>1369</v>
      </c>
    </row>
    <row r="5861" spans="1:16" ht="51">
      <c r="A5861" s="127">
        <v>46</v>
      </c>
      <c r="B5861" s="127"/>
      <c r="C5861" s="128" t="s">
        <v>699</v>
      </c>
      <c r="D5861" s="122">
        <v>42992</v>
      </c>
      <c r="E5861" s="123" t="s">
        <v>11983</v>
      </c>
      <c r="F5861" s="123" t="s">
        <v>3</v>
      </c>
      <c r="G5861" s="123">
        <v>1540365</v>
      </c>
      <c r="H5861" s="127"/>
      <c r="I5861" s="131" t="s">
        <v>13746</v>
      </c>
      <c r="J5861" s="127"/>
      <c r="K5861" s="127"/>
      <c r="L5861" s="127"/>
      <c r="M5861" s="127"/>
      <c r="N5861" s="133">
        <v>0</v>
      </c>
      <c r="O5861" s="133">
        <v>13322</v>
      </c>
      <c r="P5861" s="127" t="s">
        <v>1369</v>
      </c>
    </row>
    <row r="5862" spans="1:16" ht="63.75">
      <c r="A5862" s="127">
        <v>25</v>
      </c>
      <c r="B5862" s="127"/>
      <c r="C5862" s="128" t="s">
        <v>695</v>
      </c>
      <c r="D5862" s="122">
        <v>42992</v>
      </c>
      <c r="E5862" s="123" t="s">
        <v>11984</v>
      </c>
      <c r="F5862" s="123" t="s">
        <v>3</v>
      </c>
      <c r="G5862" s="123">
        <v>1540349</v>
      </c>
      <c r="H5862" s="127"/>
      <c r="I5862" s="131" t="s">
        <v>13747</v>
      </c>
      <c r="J5862" s="127"/>
      <c r="K5862" s="127"/>
      <c r="L5862" s="127"/>
      <c r="M5862" s="127"/>
      <c r="N5862" s="133">
        <v>0</v>
      </c>
      <c r="O5862" s="133">
        <v>5221</v>
      </c>
      <c r="P5862" s="127" t="s">
        <v>1369</v>
      </c>
    </row>
    <row r="5863" spans="1:16" ht="51">
      <c r="A5863" s="127">
        <v>25</v>
      </c>
      <c r="B5863" s="127"/>
      <c r="C5863" s="128" t="s">
        <v>695</v>
      </c>
      <c r="D5863" s="122">
        <v>42992</v>
      </c>
      <c r="E5863" s="123" t="s">
        <v>11985</v>
      </c>
      <c r="F5863" s="123" t="s">
        <v>3</v>
      </c>
      <c r="G5863" s="123">
        <v>1540342</v>
      </c>
      <c r="H5863" s="127"/>
      <c r="I5863" s="131" t="s">
        <v>13748</v>
      </c>
      <c r="J5863" s="127"/>
      <c r="K5863" s="127"/>
      <c r="L5863" s="127"/>
      <c r="M5863" s="127"/>
      <c r="N5863" s="133">
        <v>0</v>
      </c>
      <c r="O5863" s="133">
        <v>233980.47</v>
      </c>
      <c r="P5863" s="127" t="s">
        <v>1369</v>
      </c>
    </row>
    <row r="5864" spans="1:16" ht="63.75">
      <c r="A5864" s="127">
        <v>25</v>
      </c>
      <c r="B5864" s="127"/>
      <c r="C5864" s="128" t="s">
        <v>695</v>
      </c>
      <c r="D5864" s="122">
        <v>42992</v>
      </c>
      <c r="E5864" s="123" t="s">
        <v>11986</v>
      </c>
      <c r="F5864" s="123" t="s">
        <v>3</v>
      </c>
      <c r="G5864" s="123">
        <v>1540340</v>
      </c>
      <c r="H5864" s="127"/>
      <c r="I5864" s="131" t="s">
        <v>13749</v>
      </c>
      <c r="J5864" s="127"/>
      <c r="K5864" s="127"/>
      <c r="L5864" s="127"/>
      <c r="M5864" s="127"/>
      <c r="N5864" s="133">
        <v>0</v>
      </c>
      <c r="O5864" s="133">
        <v>82179.67</v>
      </c>
      <c r="P5864" s="127" t="s">
        <v>1369</v>
      </c>
    </row>
    <row r="5865" spans="1:16" ht="51">
      <c r="A5865" s="127">
        <v>580</v>
      </c>
      <c r="B5865" s="127"/>
      <c r="C5865" s="128" t="s">
        <v>218</v>
      </c>
      <c r="D5865" s="122">
        <v>42992</v>
      </c>
      <c r="E5865" s="123" t="s">
        <v>11987</v>
      </c>
      <c r="F5865" s="123" t="s">
        <v>3</v>
      </c>
      <c r="G5865" s="123">
        <v>1540339</v>
      </c>
      <c r="H5865" s="127"/>
      <c r="I5865" s="131" t="s">
        <v>13750</v>
      </c>
      <c r="J5865" s="127"/>
      <c r="K5865" s="127"/>
      <c r="L5865" s="127"/>
      <c r="M5865" s="127"/>
      <c r="N5865" s="133">
        <v>0</v>
      </c>
      <c r="O5865" s="133">
        <v>150</v>
      </c>
      <c r="P5865" s="127" t="s">
        <v>1369</v>
      </c>
    </row>
    <row r="5866" spans="1:16" ht="51">
      <c r="A5866" s="127">
        <v>234</v>
      </c>
      <c r="B5866" s="127"/>
      <c r="C5866" s="128" t="s">
        <v>124</v>
      </c>
      <c r="D5866" s="122">
        <v>42992</v>
      </c>
      <c r="E5866" s="123" t="s">
        <v>11988</v>
      </c>
      <c r="F5866" s="123" t="s">
        <v>3</v>
      </c>
      <c r="G5866" s="123">
        <v>1540337</v>
      </c>
      <c r="H5866" s="127"/>
      <c r="I5866" s="131" t="s">
        <v>13751</v>
      </c>
      <c r="J5866" s="127"/>
      <c r="K5866" s="127"/>
      <c r="L5866" s="127"/>
      <c r="M5866" s="127"/>
      <c r="N5866" s="133">
        <v>0</v>
      </c>
      <c r="O5866" s="133">
        <v>151</v>
      </c>
      <c r="P5866" s="127" t="s">
        <v>1369</v>
      </c>
    </row>
    <row r="5867" spans="1:16" ht="51">
      <c r="A5867" s="127">
        <v>234</v>
      </c>
      <c r="B5867" s="127"/>
      <c r="C5867" s="128" t="s">
        <v>124</v>
      </c>
      <c r="D5867" s="122">
        <v>42992</v>
      </c>
      <c r="E5867" s="123" t="s">
        <v>11989</v>
      </c>
      <c r="F5867" s="123" t="s">
        <v>3</v>
      </c>
      <c r="G5867" s="123">
        <v>1540336</v>
      </c>
      <c r="H5867" s="127"/>
      <c r="I5867" s="131" t="s">
        <v>13752</v>
      </c>
      <c r="J5867" s="127"/>
      <c r="K5867" s="127"/>
      <c r="L5867" s="127"/>
      <c r="M5867" s="127"/>
      <c r="N5867" s="133">
        <v>0</v>
      </c>
      <c r="O5867" s="133">
        <v>60</v>
      </c>
      <c r="P5867" s="127" t="s">
        <v>1369</v>
      </c>
    </row>
    <row r="5868" spans="1:16" ht="51">
      <c r="A5868" s="127">
        <v>523</v>
      </c>
      <c r="B5868" s="127"/>
      <c r="C5868" s="128" t="s">
        <v>846</v>
      </c>
      <c r="D5868" s="122">
        <v>42992</v>
      </c>
      <c r="E5868" s="123" t="s">
        <v>11990</v>
      </c>
      <c r="F5868" s="123" t="s">
        <v>3</v>
      </c>
      <c r="G5868" s="123">
        <v>1540314</v>
      </c>
      <c r="H5868" s="127"/>
      <c r="I5868" s="131" t="s">
        <v>13753</v>
      </c>
      <c r="J5868" s="127"/>
      <c r="K5868" s="127"/>
      <c r="L5868" s="127"/>
      <c r="M5868" s="127"/>
      <c r="N5868" s="133">
        <v>0</v>
      </c>
      <c r="O5868" s="133">
        <v>17746.8</v>
      </c>
      <c r="P5868" s="127" t="s">
        <v>1369</v>
      </c>
    </row>
    <row r="5869" spans="1:16" ht="51">
      <c r="A5869" s="127">
        <v>660</v>
      </c>
      <c r="B5869" s="127"/>
      <c r="C5869" s="128" t="s">
        <v>234</v>
      </c>
      <c r="D5869" s="122">
        <v>42992</v>
      </c>
      <c r="E5869" s="123" t="s">
        <v>11991</v>
      </c>
      <c r="F5869" s="123" t="s">
        <v>3</v>
      </c>
      <c r="G5869" s="123">
        <v>1540308</v>
      </c>
      <c r="H5869" s="127"/>
      <c r="I5869" s="131" t="s">
        <v>13754</v>
      </c>
      <c r="J5869" s="127"/>
      <c r="K5869" s="127"/>
      <c r="L5869" s="127"/>
      <c r="M5869" s="127"/>
      <c r="N5869" s="133">
        <v>0</v>
      </c>
      <c r="O5869" s="133">
        <v>3101.55</v>
      </c>
      <c r="P5869" s="127" t="s">
        <v>1369</v>
      </c>
    </row>
    <row r="5870" spans="1:16" ht="51">
      <c r="A5870" s="127">
        <v>660</v>
      </c>
      <c r="B5870" s="127"/>
      <c r="C5870" s="128" t="s">
        <v>234</v>
      </c>
      <c r="D5870" s="122">
        <v>42992</v>
      </c>
      <c r="E5870" s="123" t="s">
        <v>11992</v>
      </c>
      <c r="F5870" s="123" t="s">
        <v>3</v>
      </c>
      <c r="G5870" s="123">
        <v>1540304</v>
      </c>
      <c r="H5870" s="127"/>
      <c r="I5870" s="131" t="s">
        <v>13755</v>
      </c>
      <c r="J5870" s="127"/>
      <c r="K5870" s="127"/>
      <c r="L5870" s="127"/>
      <c r="M5870" s="127"/>
      <c r="N5870" s="133">
        <v>0</v>
      </c>
      <c r="O5870" s="133">
        <v>78.33</v>
      </c>
      <c r="P5870" s="127" t="s">
        <v>1369</v>
      </c>
    </row>
    <row r="5871" spans="1:16" ht="51">
      <c r="A5871" s="127" t="s">
        <v>620</v>
      </c>
      <c r="B5871" s="127"/>
      <c r="C5871" s="128" t="s">
        <v>714</v>
      </c>
      <c r="D5871" s="122">
        <v>42992</v>
      </c>
      <c r="E5871" s="123" t="s">
        <v>11993</v>
      </c>
      <c r="F5871" s="123" t="s">
        <v>3</v>
      </c>
      <c r="G5871" s="123">
        <v>1540290</v>
      </c>
      <c r="H5871" s="127"/>
      <c r="I5871" s="131" t="s">
        <v>13756</v>
      </c>
      <c r="J5871" s="127"/>
      <c r="K5871" s="127"/>
      <c r="L5871" s="127"/>
      <c r="M5871" s="127"/>
      <c r="N5871" s="133">
        <v>0</v>
      </c>
      <c r="O5871" s="133">
        <v>965</v>
      </c>
      <c r="P5871" s="127" t="s">
        <v>1369</v>
      </c>
    </row>
    <row r="5872" spans="1:16" ht="63.75">
      <c r="A5872" s="127">
        <v>20</v>
      </c>
      <c r="B5872" s="127"/>
      <c r="C5872" s="128" t="s">
        <v>694</v>
      </c>
      <c r="D5872" s="122">
        <v>42992</v>
      </c>
      <c r="E5872" s="123" t="s">
        <v>11994</v>
      </c>
      <c r="F5872" s="123" t="s">
        <v>3</v>
      </c>
      <c r="G5872" s="123">
        <v>1540273</v>
      </c>
      <c r="H5872" s="127"/>
      <c r="I5872" s="131" t="s">
        <v>13757</v>
      </c>
      <c r="J5872" s="127"/>
      <c r="K5872" s="127"/>
      <c r="L5872" s="127"/>
      <c r="M5872" s="127"/>
      <c r="N5872" s="133">
        <v>0</v>
      </c>
      <c r="O5872" s="133">
        <v>1740000</v>
      </c>
      <c r="P5872" s="127" t="s">
        <v>1369</v>
      </c>
    </row>
    <row r="5873" spans="1:16" ht="38.25">
      <c r="A5873" s="127">
        <v>15</v>
      </c>
      <c r="B5873" s="127"/>
      <c r="C5873" s="128" t="s">
        <v>692</v>
      </c>
      <c r="D5873" s="122">
        <v>42992</v>
      </c>
      <c r="E5873" s="123" t="s">
        <v>11995</v>
      </c>
      <c r="F5873" s="123" t="s">
        <v>3</v>
      </c>
      <c r="G5873" s="123">
        <v>1540283</v>
      </c>
      <c r="H5873" s="127"/>
      <c r="I5873" s="131" t="s">
        <v>13758</v>
      </c>
      <c r="J5873" s="127"/>
      <c r="K5873" s="127"/>
      <c r="L5873" s="127"/>
      <c r="M5873" s="127"/>
      <c r="N5873" s="133">
        <v>0</v>
      </c>
      <c r="O5873" s="133">
        <v>13</v>
      </c>
      <c r="P5873" s="127" t="s">
        <v>1369</v>
      </c>
    </row>
    <row r="5874" spans="1:16" ht="51">
      <c r="A5874" s="127">
        <v>70</v>
      </c>
      <c r="B5874" s="127"/>
      <c r="C5874" s="128" t="s">
        <v>706</v>
      </c>
      <c r="D5874" s="122">
        <v>42992</v>
      </c>
      <c r="E5874" s="123" t="s">
        <v>11996</v>
      </c>
      <c r="F5874" s="123" t="s">
        <v>3</v>
      </c>
      <c r="G5874" s="123">
        <v>1540281</v>
      </c>
      <c r="H5874" s="127"/>
      <c r="I5874" s="131" t="s">
        <v>13759</v>
      </c>
      <c r="J5874" s="127"/>
      <c r="K5874" s="127"/>
      <c r="L5874" s="127"/>
      <c r="M5874" s="127"/>
      <c r="N5874" s="133">
        <v>0</v>
      </c>
      <c r="O5874" s="133">
        <v>150</v>
      </c>
      <c r="P5874" s="127" t="s">
        <v>1369</v>
      </c>
    </row>
    <row r="5875" spans="1:16" ht="51">
      <c r="A5875" s="127">
        <v>16</v>
      </c>
      <c r="B5875" s="127"/>
      <c r="C5875" s="128" t="s">
        <v>693</v>
      </c>
      <c r="D5875" s="122">
        <v>42992</v>
      </c>
      <c r="E5875" s="123" t="s">
        <v>11997</v>
      </c>
      <c r="F5875" s="123" t="s">
        <v>3</v>
      </c>
      <c r="G5875" s="123">
        <v>1540280</v>
      </c>
      <c r="H5875" s="127"/>
      <c r="I5875" s="131" t="s">
        <v>13760</v>
      </c>
      <c r="J5875" s="127"/>
      <c r="K5875" s="127"/>
      <c r="L5875" s="127"/>
      <c r="M5875" s="127"/>
      <c r="N5875" s="133">
        <v>0</v>
      </c>
      <c r="O5875" s="133">
        <v>12</v>
      </c>
      <c r="P5875" s="127" t="s">
        <v>1369</v>
      </c>
    </row>
    <row r="5876" spans="1:16" ht="51">
      <c r="A5876" s="127">
        <v>48</v>
      </c>
      <c r="B5876" s="127"/>
      <c r="C5876" s="128" t="s">
        <v>701</v>
      </c>
      <c r="D5876" s="122">
        <v>42993</v>
      </c>
      <c r="E5876" s="123" t="s">
        <v>11998</v>
      </c>
      <c r="F5876" s="123" t="s">
        <v>3</v>
      </c>
      <c r="G5876" s="123">
        <v>1540798</v>
      </c>
      <c r="H5876" s="127"/>
      <c r="I5876" s="131" t="s">
        <v>13761</v>
      </c>
      <c r="J5876" s="127"/>
      <c r="K5876" s="127"/>
      <c r="L5876" s="127"/>
      <c r="M5876" s="127"/>
      <c r="N5876" s="133">
        <v>0</v>
      </c>
      <c r="O5876" s="133">
        <v>17000</v>
      </c>
      <c r="P5876" s="127" t="s">
        <v>1369</v>
      </c>
    </row>
    <row r="5877" spans="1:16" ht="51">
      <c r="A5877" s="127" t="s">
        <v>620</v>
      </c>
      <c r="B5877" s="127"/>
      <c r="C5877" s="128" t="s">
        <v>714</v>
      </c>
      <c r="D5877" s="122">
        <v>42993</v>
      </c>
      <c r="E5877" s="123" t="s">
        <v>11999</v>
      </c>
      <c r="F5877" s="123" t="s">
        <v>3</v>
      </c>
      <c r="G5877" s="123">
        <v>1540728</v>
      </c>
      <c r="H5877" s="127"/>
      <c r="I5877" s="131" t="s">
        <v>13762</v>
      </c>
      <c r="J5877" s="127"/>
      <c r="K5877" s="127"/>
      <c r="L5877" s="127"/>
      <c r="M5877" s="127"/>
      <c r="N5877" s="133">
        <v>0</v>
      </c>
      <c r="O5877" s="133">
        <v>6613.84</v>
      </c>
      <c r="P5877" s="127" t="s">
        <v>1369</v>
      </c>
    </row>
    <row r="5878" spans="1:16" ht="51">
      <c r="A5878" s="127">
        <v>46</v>
      </c>
      <c r="B5878" s="127"/>
      <c r="C5878" s="128" t="s">
        <v>699</v>
      </c>
      <c r="D5878" s="122">
        <v>42993</v>
      </c>
      <c r="E5878" s="123" t="s">
        <v>12000</v>
      </c>
      <c r="F5878" s="123" t="s">
        <v>3</v>
      </c>
      <c r="G5878" s="123">
        <v>1540722</v>
      </c>
      <c r="H5878" s="127"/>
      <c r="I5878" s="131" t="s">
        <v>13763</v>
      </c>
      <c r="J5878" s="127"/>
      <c r="K5878" s="127"/>
      <c r="L5878" s="127"/>
      <c r="M5878" s="127"/>
      <c r="N5878" s="133">
        <v>0</v>
      </c>
      <c r="O5878" s="133">
        <v>15937.34</v>
      </c>
      <c r="P5878" s="127" t="s">
        <v>1369</v>
      </c>
    </row>
    <row r="5879" spans="1:16" ht="51">
      <c r="A5879" s="127" t="s">
        <v>620</v>
      </c>
      <c r="B5879" s="127"/>
      <c r="C5879" s="128" t="s">
        <v>714</v>
      </c>
      <c r="D5879" s="122">
        <v>42993</v>
      </c>
      <c r="E5879" s="123" t="s">
        <v>12001</v>
      </c>
      <c r="F5879" s="123" t="s">
        <v>3</v>
      </c>
      <c r="G5879" s="123">
        <v>1540694</v>
      </c>
      <c r="H5879" s="127"/>
      <c r="I5879" s="131" t="s">
        <v>13764</v>
      </c>
      <c r="J5879" s="127"/>
      <c r="K5879" s="127"/>
      <c r="L5879" s="127"/>
      <c r="M5879" s="127"/>
      <c r="N5879" s="133">
        <v>0</v>
      </c>
      <c r="O5879" s="133">
        <v>360.15000000000003</v>
      </c>
      <c r="P5879" s="127" t="s">
        <v>1369</v>
      </c>
    </row>
    <row r="5880" spans="1:16" ht="51">
      <c r="A5880" s="127">
        <v>20</v>
      </c>
      <c r="B5880" s="127"/>
      <c r="C5880" s="128" t="s">
        <v>694</v>
      </c>
      <c r="D5880" s="122">
        <v>42993</v>
      </c>
      <c r="E5880" s="123" t="s">
        <v>12002</v>
      </c>
      <c r="F5880" s="123" t="s">
        <v>3</v>
      </c>
      <c r="G5880" s="123">
        <v>1540808</v>
      </c>
      <c r="H5880" s="127"/>
      <c r="I5880" s="131" t="s">
        <v>13765</v>
      </c>
      <c r="J5880" s="127"/>
      <c r="K5880" s="127"/>
      <c r="L5880" s="127"/>
      <c r="M5880" s="127"/>
      <c r="N5880" s="133">
        <v>0</v>
      </c>
      <c r="O5880" s="133">
        <v>1979</v>
      </c>
      <c r="P5880" s="127" t="s">
        <v>1369</v>
      </c>
    </row>
    <row r="5881" spans="1:16" ht="51">
      <c r="A5881" s="127" t="s">
        <v>620</v>
      </c>
      <c r="B5881" s="127"/>
      <c r="C5881" s="128" t="s">
        <v>714</v>
      </c>
      <c r="D5881" s="122">
        <v>42993</v>
      </c>
      <c r="E5881" s="123" t="s">
        <v>12003</v>
      </c>
      <c r="F5881" s="123" t="s">
        <v>3</v>
      </c>
      <c r="G5881" s="123">
        <v>1540819</v>
      </c>
      <c r="H5881" s="127"/>
      <c r="I5881" s="131" t="s">
        <v>13766</v>
      </c>
      <c r="J5881" s="127"/>
      <c r="K5881" s="127"/>
      <c r="L5881" s="127"/>
      <c r="M5881" s="127"/>
      <c r="N5881" s="133">
        <v>0</v>
      </c>
      <c r="O5881" s="133">
        <v>4155.3500000000004</v>
      </c>
      <c r="P5881" s="127" t="s">
        <v>1369</v>
      </c>
    </row>
    <row r="5882" spans="1:16" ht="51">
      <c r="A5882" s="127" t="s">
        <v>620</v>
      </c>
      <c r="B5882" s="127"/>
      <c r="C5882" s="128" t="s">
        <v>714</v>
      </c>
      <c r="D5882" s="122">
        <v>42993</v>
      </c>
      <c r="E5882" s="123" t="s">
        <v>12004</v>
      </c>
      <c r="F5882" s="123" t="s">
        <v>3</v>
      </c>
      <c r="G5882" s="123">
        <v>1540834</v>
      </c>
      <c r="H5882" s="127"/>
      <c r="I5882" s="131" t="s">
        <v>13767</v>
      </c>
      <c r="J5882" s="127"/>
      <c r="K5882" s="127"/>
      <c r="L5882" s="127"/>
      <c r="M5882" s="127"/>
      <c r="N5882" s="133">
        <v>0</v>
      </c>
      <c r="O5882" s="133">
        <v>100</v>
      </c>
      <c r="P5882" s="127" t="s">
        <v>1369</v>
      </c>
    </row>
    <row r="5883" spans="1:16" ht="51">
      <c r="A5883" s="127" t="s">
        <v>620</v>
      </c>
      <c r="B5883" s="127"/>
      <c r="C5883" s="128" t="s">
        <v>714</v>
      </c>
      <c r="D5883" s="122">
        <v>42993</v>
      </c>
      <c r="E5883" s="123" t="s">
        <v>12005</v>
      </c>
      <c r="F5883" s="123" t="s">
        <v>3</v>
      </c>
      <c r="G5883" s="123">
        <v>1540835</v>
      </c>
      <c r="H5883" s="127"/>
      <c r="I5883" s="131" t="s">
        <v>13768</v>
      </c>
      <c r="J5883" s="127"/>
      <c r="K5883" s="127"/>
      <c r="L5883" s="127"/>
      <c r="M5883" s="127"/>
      <c r="N5883" s="133">
        <v>0</v>
      </c>
      <c r="O5883" s="133">
        <v>85</v>
      </c>
      <c r="P5883" s="127" t="s">
        <v>1369</v>
      </c>
    </row>
    <row r="5884" spans="1:16" ht="51">
      <c r="A5884" s="127" t="s">
        <v>620</v>
      </c>
      <c r="B5884" s="127"/>
      <c r="C5884" s="128" t="s">
        <v>714</v>
      </c>
      <c r="D5884" s="122">
        <v>42993</v>
      </c>
      <c r="E5884" s="123" t="s">
        <v>12006</v>
      </c>
      <c r="F5884" s="123" t="s">
        <v>3</v>
      </c>
      <c r="G5884" s="123">
        <v>1540836</v>
      </c>
      <c r="H5884" s="127"/>
      <c r="I5884" s="131" t="s">
        <v>13769</v>
      </c>
      <c r="J5884" s="127"/>
      <c r="K5884" s="127"/>
      <c r="L5884" s="127"/>
      <c r="M5884" s="127"/>
      <c r="N5884" s="133">
        <v>0</v>
      </c>
      <c r="O5884" s="133">
        <v>5614.52</v>
      </c>
      <c r="P5884" s="127" t="s">
        <v>1369</v>
      </c>
    </row>
    <row r="5885" spans="1:16" ht="51">
      <c r="A5885" s="127" t="s">
        <v>620</v>
      </c>
      <c r="B5885" s="127"/>
      <c r="C5885" s="128" t="s">
        <v>714</v>
      </c>
      <c r="D5885" s="122">
        <v>42993</v>
      </c>
      <c r="E5885" s="123" t="s">
        <v>12007</v>
      </c>
      <c r="F5885" s="123" t="s">
        <v>3</v>
      </c>
      <c r="G5885" s="123">
        <v>1540687</v>
      </c>
      <c r="H5885" s="127"/>
      <c r="I5885" s="131" t="s">
        <v>13770</v>
      </c>
      <c r="J5885" s="127"/>
      <c r="K5885" s="127"/>
      <c r="L5885" s="127"/>
      <c r="M5885" s="127"/>
      <c r="N5885" s="133">
        <v>0</v>
      </c>
      <c r="O5885" s="133">
        <v>371</v>
      </c>
      <c r="P5885" s="127" t="s">
        <v>1369</v>
      </c>
    </row>
    <row r="5886" spans="1:16" ht="51">
      <c r="A5886" s="127" t="s">
        <v>620</v>
      </c>
      <c r="B5886" s="127"/>
      <c r="C5886" s="128" t="s">
        <v>714</v>
      </c>
      <c r="D5886" s="122">
        <v>42993</v>
      </c>
      <c r="E5886" s="123" t="s">
        <v>12008</v>
      </c>
      <c r="F5886" s="123" t="s">
        <v>3</v>
      </c>
      <c r="G5886" s="123">
        <v>1540689</v>
      </c>
      <c r="H5886" s="127"/>
      <c r="I5886" s="131" t="s">
        <v>13771</v>
      </c>
      <c r="J5886" s="127"/>
      <c r="K5886" s="127"/>
      <c r="L5886" s="127"/>
      <c r="M5886" s="127"/>
      <c r="N5886" s="133">
        <v>0</v>
      </c>
      <c r="O5886" s="133">
        <v>927.5</v>
      </c>
      <c r="P5886" s="127" t="s">
        <v>1369</v>
      </c>
    </row>
    <row r="5887" spans="1:16" ht="38.25">
      <c r="A5887" s="127">
        <v>292</v>
      </c>
      <c r="B5887" s="127"/>
      <c r="C5887" s="128" t="s">
        <v>152</v>
      </c>
      <c r="D5887" s="122">
        <v>42993</v>
      </c>
      <c r="E5887" s="123" t="s">
        <v>12009</v>
      </c>
      <c r="F5887" s="123" t="s">
        <v>3</v>
      </c>
      <c r="G5887" s="123">
        <v>1541119</v>
      </c>
      <c r="H5887" s="127"/>
      <c r="I5887" s="131" t="s">
        <v>13703</v>
      </c>
      <c r="J5887" s="127"/>
      <c r="K5887" s="127"/>
      <c r="L5887" s="127"/>
      <c r="M5887" s="127"/>
      <c r="N5887" s="133">
        <v>0</v>
      </c>
      <c r="O5887" s="133">
        <v>346</v>
      </c>
      <c r="P5887" s="127" t="s">
        <v>1369</v>
      </c>
    </row>
    <row r="5888" spans="1:16" ht="38.25">
      <c r="A5888" s="127">
        <v>292</v>
      </c>
      <c r="B5888" s="127"/>
      <c r="C5888" s="128" t="s">
        <v>152</v>
      </c>
      <c r="D5888" s="122">
        <v>42993</v>
      </c>
      <c r="E5888" s="123" t="s">
        <v>12010</v>
      </c>
      <c r="F5888" s="123" t="s">
        <v>3</v>
      </c>
      <c r="G5888" s="123">
        <v>1541120</v>
      </c>
      <c r="H5888" s="127"/>
      <c r="I5888" s="131" t="s">
        <v>13703</v>
      </c>
      <c r="J5888" s="127"/>
      <c r="K5888" s="127"/>
      <c r="L5888" s="127"/>
      <c r="M5888" s="127"/>
      <c r="N5888" s="133">
        <v>0</v>
      </c>
      <c r="O5888" s="133">
        <v>353</v>
      </c>
      <c r="P5888" s="127" t="s">
        <v>1369</v>
      </c>
    </row>
    <row r="5889" spans="1:16" ht="38.25">
      <c r="A5889" s="127">
        <v>526</v>
      </c>
      <c r="B5889" s="127"/>
      <c r="C5889" s="128" t="s">
        <v>847</v>
      </c>
      <c r="D5889" s="122">
        <v>42993</v>
      </c>
      <c r="E5889" s="123" t="s">
        <v>12011</v>
      </c>
      <c r="F5889" s="123" t="s">
        <v>3</v>
      </c>
      <c r="G5889" s="123">
        <v>1541126</v>
      </c>
      <c r="H5889" s="127"/>
      <c r="I5889" s="131" t="s">
        <v>13772</v>
      </c>
      <c r="J5889" s="127"/>
      <c r="K5889" s="127"/>
      <c r="L5889" s="127"/>
      <c r="M5889" s="127"/>
      <c r="N5889" s="133">
        <v>0</v>
      </c>
      <c r="O5889" s="133">
        <v>182</v>
      </c>
      <c r="P5889" s="127" t="s">
        <v>1369</v>
      </c>
    </row>
    <row r="5890" spans="1:16" ht="38.25">
      <c r="A5890" s="127">
        <v>526</v>
      </c>
      <c r="B5890" s="127"/>
      <c r="C5890" s="128" t="s">
        <v>847</v>
      </c>
      <c r="D5890" s="122">
        <v>42993</v>
      </c>
      <c r="E5890" s="123" t="s">
        <v>12012</v>
      </c>
      <c r="F5890" s="123" t="s">
        <v>3</v>
      </c>
      <c r="G5890" s="123">
        <v>1541127</v>
      </c>
      <c r="H5890" s="127"/>
      <c r="I5890" s="131" t="s">
        <v>13773</v>
      </c>
      <c r="J5890" s="127"/>
      <c r="K5890" s="127"/>
      <c r="L5890" s="127"/>
      <c r="M5890" s="127"/>
      <c r="N5890" s="133">
        <v>0</v>
      </c>
      <c r="O5890" s="133">
        <v>182</v>
      </c>
      <c r="P5890" s="127" t="s">
        <v>1369</v>
      </c>
    </row>
    <row r="5891" spans="1:16" ht="51">
      <c r="A5891" s="127" t="s">
        <v>620</v>
      </c>
      <c r="B5891" s="127"/>
      <c r="C5891" s="128" t="s">
        <v>714</v>
      </c>
      <c r="D5891" s="122">
        <v>42993</v>
      </c>
      <c r="E5891" s="123" t="s">
        <v>12013</v>
      </c>
      <c r="F5891" s="123" t="s">
        <v>3</v>
      </c>
      <c r="G5891" s="123">
        <v>1541139</v>
      </c>
      <c r="H5891" s="127"/>
      <c r="I5891" s="131" t="s">
        <v>13774</v>
      </c>
      <c r="J5891" s="127"/>
      <c r="K5891" s="127"/>
      <c r="L5891" s="127"/>
      <c r="M5891" s="127"/>
      <c r="N5891" s="133">
        <v>0</v>
      </c>
      <c r="O5891" s="133">
        <v>371</v>
      </c>
      <c r="P5891" s="127" t="s">
        <v>1369</v>
      </c>
    </row>
    <row r="5892" spans="1:16" ht="38.25">
      <c r="A5892" s="127">
        <v>46</v>
      </c>
      <c r="B5892" s="127"/>
      <c r="C5892" s="128" t="s">
        <v>699</v>
      </c>
      <c r="D5892" s="122">
        <v>42993</v>
      </c>
      <c r="E5892" s="123" t="s">
        <v>12014</v>
      </c>
      <c r="F5892" s="123" t="s">
        <v>3</v>
      </c>
      <c r="G5892" s="123">
        <v>1541144</v>
      </c>
      <c r="H5892" s="127"/>
      <c r="I5892" s="131" t="s">
        <v>13775</v>
      </c>
      <c r="J5892" s="127"/>
      <c r="K5892" s="127"/>
      <c r="L5892" s="127"/>
      <c r="M5892" s="127"/>
      <c r="N5892" s="133">
        <v>0</v>
      </c>
      <c r="O5892" s="133">
        <v>646</v>
      </c>
      <c r="P5892" s="127" t="s">
        <v>1369</v>
      </c>
    </row>
    <row r="5893" spans="1:16" ht="63.75">
      <c r="A5893" s="127">
        <v>86</v>
      </c>
      <c r="B5893" s="127"/>
      <c r="C5893" s="128" t="s">
        <v>711</v>
      </c>
      <c r="D5893" s="122">
        <v>42993</v>
      </c>
      <c r="E5893" s="123" t="s">
        <v>12015</v>
      </c>
      <c r="F5893" s="123" t="s">
        <v>3</v>
      </c>
      <c r="G5893" s="123">
        <v>1541171</v>
      </c>
      <c r="H5893" s="127"/>
      <c r="I5893" s="131" t="s">
        <v>13776</v>
      </c>
      <c r="J5893" s="127"/>
      <c r="K5893" s="127"/>
      <c r="L5893" s="127"/>
      <c r="M5893" s="127"/>
      <c r="N5893" s="133">
        <v>0</v>
      </c>
      <c r="O5893" s="133">
        <v>310</v>
      </c>
      <c r="P5893" s="127" t="s">
        <v>1369</v>
      </c>
    </row>
    <row r="5894" spans="1:16" ht="38.25">
      <c r="A5894" s="127">
        <v>20</v>
      </c>
      <c r="B5894" s="127"/>
      <c r="C5894" s="128" t="s">
        <v>694</v>
      </c>
      <c r="D5894" s="122">
        <v>42993</v>
      </c>
      <c r="E5894" s="123" t="s">
        <v>12016</v>
      </c>
      <c r="F5894" s="123" t="s">
        <v>3</v>
      </c>
      <c r="G5894" s="123">
        <v>1540876</v>
      </c>
      <c r="H5894" s="127"/>
      <c r="I5894" s="131" t="s">
        <v>13777</v>
      </c>
      <c r="J5894" s="127"/>
      <c r="K5894" s="127"/>
      <c r="L5894" s="127"/>
      <c r="M5894" s="127"/>
      <c r="N5894" s="133">
        <v>0</v>
      </c>
      <c r="O5894" s="133">
        <v>15</v>
      </c>
      <c r="P5894" s="127" t="s">
        <v>1369</v>
      </c>
    </row>
    <row r="5895" spans="1:16" ht="51">
      <c r="A5895" s="127">
        <v>70</v>
      </c>
      <c r="B5895" s="127"/>
      <c r="C5895" s="128" t="s">
        <v>706</v>
      </c>
      <c r="D5895" s="122">
        <v>42993</v>
      </c>
      <c r="E5895" s="123" t="s">
        <v>12017</v>
      </c>
      <c r="F5895" s="123" t="s">
        <v>3</v>
      </c>
      <c r="G5895" s="123">
        <v>1540881</v>
      </c>
      <c r="H5895" s="127"/>
      <c r="I5895" s="131" t="s">
        <v>13778</v>
      </c>
      <c r="J5895" s="127"/>
      <c r="K5895" s="127"/>
      <c r="L5895" s="127"/>
      <c r="M5895" s="127"/>
      <c r="N5895" s="133">
        <v>0</v>
      </c>
      <c r="O5895" s="133">
        <v>548</v>
      </c>
      <c r="P5895" s="127" t="s">
        <v>1369</v>
      </c>
    </row>
    <row r="5896" spans="1:16" ht="38.25">
      <c r="A5896" s="127">
        <v>572</v>
      </c>
      <c r="B5896" s="127"/>
      <c r="C5896" s="128" t="s">
        <v>849</v>
      </c>
      <c r="D5896" s="122">
        <v>42993</v>
      </c>
      <c r="E5896" s="123" t="s">
        <v>12018</v>
      </c>
      <c r="F5896" s="123" t="s">
        <v>3</v>
      </c>
      <c r="G5896" s="123">
        <v>1540936</v>
      </c>
      <c r="H5896" s="127"/>
      <c r="I5896" s="131" t="s">
        <v>13779</v>
      </c>
      <c r="J5896" s="127"/>
      <c r="K5896" s="127"/>
      <c r="L5896" s="127"/>
      <c r="M5896" s="127"/>
      <c r="N5896" s="133">
        <v>0</v>
      </c>
      <c r="O5896" s="133">
        <v>60</v>
      </c>
      <c r="P5896" s="127" t="s">
        <v>1369</v>
      </c>
    </row>
    <row r="5897" spans="1:16" ht="51">
      <c r="A5897" s="127">
        <v>212</v>
      </c>
      <c r="B5897" s="127"/>
      <c r="C5897" s="128" t="s">
        <v>762</v>
      </c>
      <c r="D5897" s="122">
        <v>42993</v>
      </c>
      <c r="E5897" s="123" t="s">
        <v>12019</v>
      </c>
      <c r="F5897" s="123" t="s">
        <v>3</v>
      </c>
      <c r="G5897" s="123">
        <v>1540958</v>
      </c>
      <c r="H5897" s="127"/>
      <c r="I5897" s="131" t="s">
        <v>13780</v>
      </c>
      <c r="J5897" s="127"/>
      <c r="K5897" s="127"/>
      <c r="L5897" s="127"/>
      <c r="M5897" s="127"/>
      <c r="N5897" s="133">
        <v>0</v>
      </c>
      <c r="O5897" s="133">
        <v>1101</v>
      </c>
      <c r="P5897" s="127" t="s">
        <v>1369</v>
      </c>
    </row>
    <row r="5898" spans="1:16" ht="63.75">
      <c r="A5898" s="127">
        <v>512</v>
      </c>
      <c r="B5898" s="127"/>
      <c r="C5898" s="128" t="s">
        <v>841</v>
      </c>
      <c r="D5898" s="122">
        <v>42993</v>
      </c>
      <c r="E5898" s="123" t="s">
        <v>12020</v>
      </c>
      <c r="F5898" s="123" t="s">
        <v>3</v>
      </c>
      <c r="G5898" s="123">
        <v>1541014</v>
      </c>
      <c r="H5898" s="127"/>
      <c r="I5898" s="131" t="s">
        <v>13781</v>
      </c>
      <c r="J5898" s="127"/>
      <c r="K5898" s="127"/>
      <c r="L5898" s="127"/>
      <c r="M5898" s="127"/>
      <c r="N5898" s="133">
        <v>0</v>
      </c>
      <c r="O5898" s="133">
        <v>500</v>
      </c>
      <c r="P5898" s="127" t="s">
        <v>1369</v>
      </c>
    </row>
    <row r="5899" spans="1:16" ht="63.75">
      <c r="A5899" s="127">
        <v>512</v>
      </c>
      <c r="B5899" s="127"/>
      <c r="C5899" s="128" t="s">
        <v>841</v>
      </c>
      <c r="D5899" s="122">
        <v>42993</v>
      </c>
      <c r="E5899" s="123" t="s">
        <v>12021</v>
      </c>
      <c r="F5899" s="123" t="s">
        <v>3</v>
      </c>
      <c r="G5899" s="123">
        <v>1541016</v>
      </c>
      <c r="H5899" s="127"/>
      <c r="I5899" s="131" t="s">
        <v>13782</v>
      </c>
      <c r="J5899" s="127"/>
      <c r="K5899" s="127"/>
      <c r="L5899" s="127"/>
      <c r="M5899" s="127"/>
      <c r="N5899" s="133">
        <v>0</v>
      </c>
      <c r="O5899" s="133">
        <v>100</v>
      </c>
      <c r="P5899" s="127" t="s">
        <v>1369</v>
      </c>
    </row>
    <row r="5900" spans="1:16" ht="51">
      <c r="A5900" s="127" t="s">
        <v>620</v>
      </c>
      <c r="B5900" s="127"/>
      <c r="C5900" s="128" t="s">
        <v>714</v>
      </c>
      <c r="D5900" s="122">
        <v>42993</v>
      </c>
      <c r="E5900" s="123" t="s">
        <v>12022</v>
      </c>
      <c r="F5900" s="123" t="s">
        <v>3</v>
      </c>
      <c r="G5900" s="123">
        <v>1541044</v>
      </c>
      <c r="H5900" s="127"/>
      <c r="I5900" s="131" t="s">
        <v>13783</v>
      </c>
      <c r="J5900" s="127"/>
      <c r="K5900" s="127"/>
      <c r="L5900" s="127"/>
      <c r="M5900" s="127"/>
      <c r="N5900" s="133">
        <v>0</v>
      </c>
      <c r="O5900" s="133">
        <v>76545.400000000009</v>
      </c>
      <c r="P5900" s="127" t="s">
        <v>1369</v>
      </c>
    </row>
    <row r="5901" spans="1:16" ht="38.25">
      <c r="A5901" s="127">
        <v>526</v>
      </c>
      <c r="B5901" s="127"/>
      <c r="C5901" s="128" t="s">
        <v>847</v>
      </c>
      <c r="D5901" s="122">
        <v>42993</v>
      </c>
      <c r="E5901" s="123" t="s">
        <v>12023</v>
      </c>
      <c r="F5901" s="123" t="s">
        <v>3</v>
      </c>
      <c r="G5901" s="123">
        <v>1541059</v>
      </c>
      <c r="H5901" s="127"/>
      <c r="I5901" s="131" t="s">
        <v>13784</v>
      </c>
      <c r="J5901" s="127"/>
      <c r="K5901" s="127"/>
      <c r="L5901" s="127"/>
      <c r="M5901" s="127"/>
      <c r="N5901" s="133">
        <v>0</v>
      </c>
      <c r="O5901" s="133">
        <v>182</v>
      </c>
      <c r="P5901" s="127" t="s">
        <v>1369</v>
      </c>
    </row>
    <row r="5902" spans="1:16" ht="51">
      <c r="A5902" s="127">
        <v>580</v>
      </c>
      <c r="B5902" s="127"/>
      <c r="C5902" s="128" t="s">
        <v>218</v>
      </c>
      <c r="D5902" s="122">
        <v>42993</v>
      </c>
      <c r="E5902" s="123" t="s">
        <v>12024</v>
      </c>
      <c r="F5902" s="123" t="s">
        <v>3</v>
      </c>
      <c r="G5902" s="123">
        <v>1541102</v>
      </c>
      <c r="H5902" s="127"/>
      <c r="I5902" s="131" t="s">
        <v>13785</v>
      </c>
      <c r="J5902" s="127"/>
      <c r="K5902" s="127"/>
      <c r="L5902" s="127"/>
      <c r="M5902" s="127"/>
      <c r="N5902" s="133">
        <v>0</v>
      </c>
      <c r="O5902" s="133">
        <v>130</v>
      </c>
      <c r="P5902" s="127" t="s">
        <v>1369</v>
      </c>
    </row>
    <row r="5903" spans="1:16" ht="51">
      <c r="A5903" s="127">
        <v>580</v>
      </c>
      <c r="B5903" s="127"/>
      <c r="C5903" s="128" t="s">
        <v>218</v>
      </c>
      <c r="D5903" s="122">
        <v>42993</v>
      </c>
      <c r="E5903" s="123" t="s">
        <v>12025</v>
      </c>
      <c r="F5903" s="123" t="s">
        <v>3</v>
      </c>
      <c r="G5903" s="123">
        <v>1541105</v>
      </c>
      <c r="H5903" s="127"/>
      <c r="I5903" s="131" t="s">
        <v>13786</v>
      </c>
      <c r="J5903" s="127"/>
      <c r="K5903" s="127"/>
      <c r="L5903" s="127"/>
      <c r="M5903" s="127"/>
      <c r="N5903" s="133">
        <v>0</v>
      </c>
      <c r="O5903" s="133">
        <v>130</v>
      </c>
      <c r="P5903" s="127" t="s">
        <v>1369</v>
      </c>
    </row>
    <row r="5904" spans="1:16" ht="51">
      <c r="A5904" s="127" t="s">
        <v>620</v>
      </c>
      <c r="B5904" s="127"/>
      <c r="C5904" s="128" t="s">
        <v>714</v>
      </c>
      <c r="D5904" s="122">
        <v>42993</v>
      </c>
      <c r="E5904" s="123" t="s">
        <v>12026</v>
      </c>
      <c r="F5904" s="123" t="s">
        <v>3</v>
      </c>
      <c r="G5904" s="123">
        <v>1541118</v>
      </c>
      <c r="H5904" s="127"/>
      <c r="I5904" s="131" t="s">
        <v>13787</v>
      </c>
      <c r="J5904" s="127"/>
      <c r="K5904" s="127"/>
      <c r="L5904" s="127"/>
      <c r="M5904" s="127"/>
      <c r="N5904" s="133">
        <v>0</v>
      </c>
      <c r="O5904" s="133">
        <v>18</v>
      </c>
      <c r="P5904" s="127" t="s">
        <v>1369</v>
      </c>
    </row>
    <row r="5905" spans="1:16" ht="51">
      <c r="A5905" s="127">
        <v>224</v>
      </c>
      <c r="B5905" s="127"/>
      <c r="C5905" s="128" t="s">
        <v>120</v>
      </c>
      <c r="D5905" s="122">
        <v>42993</v>
      </c>
      <c r="E5905" s="123" t="s">
        <v>12027</v>
      </c>
      <c r="F5905" s="123" t="s">
        <v>3</v>
      </c>
      <c r="G5905" s="123">
        <v>1540908</v>
      </c>
      <c r="H5905" s="127"/>
      <c r="I5905" s="131" t="s">
        <v>13788</v>
      </c>
      <c r="J5905" s="127"/>
      <c r="K5905" s="127"/>
      <c r="L5905" s="127"/>
      <c r="M5905" s="127"/>
      <c r="N5905" s="133">
        <v>0</v>
      </c>
      <c r="O5905" s="133">
        <v>1000000</v>
      </c>
      <c r="P5905" s="127" t="s">
        <v>1369</v>
      </c>
    </row>
    <row r="5906" spans="1:16" ht="51">
      <c r="A5906" s="127">
        <v>253</v>
      </c>
      <c r="B5906" s="127"/>
      <c r="C5906" s="128" t="s">
        <v>779</v>
      </c>
      <c r="D5906" s="122">
        <v>42993</v>
      </c>
      <c r="E5906" s="123" t="s">
        <v>12028</v>
      </c>
      <c r="F5906" s="123" t="s">
        <v>3</v>
      </c>
      <c r="G5906" s="123">
        <v>1540909</v>
      </c>
      <c r="H5906" s="127"/>
      <c r="I5906" s="131" t="s">
        <v>13789</v>
      </c>
      <c r="J5906" s="127"/>
      <c r="K5906" s="127"/>
      <c r="L5906" s="127"/>
      <c r="M5906" s="127"/>
      <c r="N5906" s="133">
        <v>0</v>
      </c>
      <c r="O5906" s="133">
        <v>129000</v>
      </c>
      <c r="P5906" s="127" t="s">
        <v>1369</v>
      </c>
    </row>
    <row r="5907" spans="1:16" ht="51">
      <c r="A5907" s="127">
        <v>224</v>
      </c>
      <c r="B5907" s="127"/>
      <c r="C5907" s="128" t="s">
        <v>120</v>
      </c>
      <c r="D5907" s="122">
        <v>42993</v>
      </c>
      <c r="E5907" s="123" t="s">
        <v>12029</v>
      </c>
      <c r="F5907" s="123" t="s">
        <v>3</v>
      </c>
      <c r="G5907" s="123">
        <v>1540910</v>
      </c>
      <c r="H5907" s="127"/>
      <c r="I5907" s="131" t="s">
        <v>13790</v>
      </c>
      <c r="J5907" s="127"/>
      <c r="K5907" s="127"/>
      <c r="L5907" s="127"/>
      <c r="M5907" s="127"/>
      <c r="N5907" s="133">
        <v>0</v>
      </c>
      <c r="O5907" s="133">
        <v>3000000</v>
      </c>
      <c r="P5907" s="127" t="s">
        <v>1369</v>
      </c>
    </row>
    <row r="5908" spans="1:16" ht="51">
      <c r="A5908" s="127">
        <v>224</v>
      </c>
      <c r="B5908" s="127"/>
      <c r="C5908" s="128" t="s">
        <v>120</v>
      </c>
      <c r="D5908" s="122">
        <v>42993</v>
      </c>
      <c r="E5908" s="123" t="s">
        <v>12030</v>
      </c>
      <c r="F5908" s="123" t="s">
        <v>3</v>
      </c>
      <c r="G5908" s="123">
        <v>1540914</v>
      </c>
      <c r="H5908" s="127"/>
      <c r="I5908" s="131" t="s">
        <v>13791</v>
      </c>
      <c r="J5908" s="127"/>
      <c r="K5908" s="127"/>
      <c r="L5908" s="127"/>
      <c r="M5908" s="127"/>
      <c r="N5908" s="133">
        <v>0</v>
      </c>
      <c r="O5908" s="133">
        <v>960950.4</v>
      </c>
      <c r="P5908" s="127" t="s">
        <v>1369</v>
      </c>
    </row>
    <row r="5909" spans="1:16" ht="51">
      <c r="A5909" s="127">
        <v>523</v>
      </c>
      <c r="B5909" s="127"/>
      <c r="C5909" s="128" t="s">
        <v>846</v>
      </c>
      <c r="D5909" s="122">
        <v>42993</v>
      </c>
      <c r="E5909" s="123" t="s">
        <v>12031</v>
      </c>
      <c r="F5909" s="123" t="s">
        <v>3</v>
      </c>
      <c r="G5909" s="123">
        <v>1540731</v>
      </c>
      <c r="H5909" s="127"/>
      <c r="I5909" s="131" t="s">
        <v>13792</v>
      </c>
      <c r="J5909" s="127"/>
      <c r="K5909" s="127"/>
      <c r="L5909" s="127"/>
      <c r="M5909" s="127"/>
      <c r="N5909" s="133">
        <v>0</v>
      </c>
      <c r="O5909" s="133">
        <v>1395</v>
      </c>
      <c r="P5909" s="127" t="s">
        <v>1369</v>
      </c>
    </row>
    <row r="5910" spans="1:16" ht="51">
      <c r="A5910" s="127">
        <v>523</v>
      </c>
      <c r="B5910" s="127"/>
      <c r="C5910" s="128" t="s">
        <v>846</v>
      </c>
      <c r="D5910" s="122">
        <v>42993</v>
      </c>
      <c r="E5910" s="123" t="s">
        <v>12032</v>
      </c>
      <c r="F5910" s="123" t="s">
        <v>3</v>
      </c>
      <c r="G5910" s="123">
        <v>1540736</v>
      </c>
      <c r="H5910" s="127"/>
      <c r="I5910" s="131" t="s">
        <v>13793</v>
      </c>
      <c r="J5910" s="127"/>
      <c r="K5910" s="127"/>
      <c r="L5910" s="127"/>
      <c r="M5910" s="127"/>
      <c r="N5910" s="133">
        <v>0</v>
      </c>
      <c r="O5910" s="133">
        <v>50</v>
      </c>
      <c r="P5910" s="127" t="s">
        <v>1369</v>
      </c>
    </row>
    <row r="5911" spans="1:16" ht="51">
      <c r="A5911" s="127">
        <v>523</v>
      </c>
      <c r="B5911" s="127"/>
      <c r="C5911" s="128" t="s">
        <v>846</v>
      </c>
      <c r="D5911" s="122">
        <v>42993</v>
      </c>
      <c r="E5911" s="123" t="s">
        <v>12033</v>
      </c>
      <c r="F5911" s="123" t="s">
        <v>3</v>
      </c>
      <c r="G5911" s="123">
        <v>1540739</v>
      </c>
      <c r="H5911" s="127"/>
      <c r="I5911" s="131" t="s">
        <v>13794</v>
      </c>
      <c r="J5911" s="127"/>
      <c r="K5911" s="127"/>
      <c r="L5911" s="127"/>
      <c r="M5911" s="127"/>
      <c r="N5911" s="133">
        <v>0</v>
      </c>
      <c r="O5911" s="133">
        <v>102</v>
      </c>
      <c r="P5911" s="127" t="s">
        <v>1369</v>
      </c>
    </row>
    <row r="5912" spans="1:16" ht="51">
      <c r="A5912" s="127">
        <v>523</v>
      </c>
      <c r="B5912" s="127"/>
      <c r="C5912" s="128" t="s">
        <v>846</v>
      </c>
      <c r="D5912" s="122">
        <v>42993</v>
      </c>
      <c r="E5912" s="123" t="s">
        <v>12034</v>
      </c>
      <c r="F5912" s="123" t="s">
        <v>3</v>
      </c>
      <c r="G5912" s="123">
        <v>1540740</v>
      </c>
      <c r="H5912" s="127"/>
      <c r="I5912" s="131" t="s">
        <v>13795</v>
      </c>
      <c r="J5912" s="127"/>
      <c r="K5912" s="127"/>
      <c r="L5912" s="127"/>
      <c r="M5912" s="127"/>
      <c r="N5912" s="133">
        <v>0</v>
      </c>
      <c r="O5912" s="133">
        <v>2267</v>
      </c>
      <c r="P5912" s="127" t="s">
        <v>1369</v>
      </c>
    </row>
    <row r="5913" spans="1:16" ht="51">
      <c r="A5913" s="127">
        <v>660</v>
      </c>
      <c r="B5913" s="127"/>
      <c r="C5913" s="128" t="s">
        <v>234</v>
      </c>
      <c r="D5913" s="122">
        <v>42993</v>
      </c>
      <c r="E5913" s="123" t="s">
        <v>12035</v>
      </c>
      <c r="F5913" s="123" t="s">
        <v>3</v>
      </c>
      <c r="G5913" s="123">
        <v>1540743</v>
      </c>
      <c r="H5913" s="127"/>
      <c r="I5913" s="131" t="s">
        <v>13796</v>
      </c>
      <c r="J5913" s="127"/>
      <c r="K5913" s="127"/>
      <c r="L5913" s="127"/>
      <c r="M5913" s="127"/>
      <c r="N5913" s="133">
        <v>0</v>
      </c>
      <c r="O5913" s="133">
        <v>1946.43</v>
      </c>
      <c r="P5913" s="127" t="s">
        <v>1369</v>
      </c>
    </row>
    <row r="5914" spans="1:16" ht="51">
      <c r="A5914" s="127">
        <v>660</v>
      </c>
      <c r="B5914" s="127"/>
      <c r="C5914" s="128" t="s">
        <v>234</v>
      </c>
      <c r="D5914" s="122">
        <v>42993</v>
      </c>
      <c r="E5914" s="123" t="s">
        <v>12036</v>
      </c>
      <c r="F5914" s="123" t="s">
        <v>3</v>
      </c>
      <c r="G5914" s="123">
        <v>1540745</v>
      </c>
      <c r="H5914" s="127"/>
      <c r="I5914" s="131" t="s">
        <v>13797</v>
      </c>
      <c r="J5914" s="127"/>
      <c r="K5914" s="127"/>
      <c r="L5914" s="127"/>
      <c r="M5914" s="127"/>
      <c r="N5914" s="133">
        <v>0</v>
      </c>
      <c r="O5914" s="133">
        <v>14.4</v>
      </c>
      <c r="P5914" s="127" t="s">
        <v>1369</v>
      </c>
    </row>
    <row r="5915" spans="1:16" ht="51">
      <c r="A5915" s="127">
        <v>660</v>
      </c>
      <c r="B5915" s="127"/>
      <c r="C5915" s="128" t="s">
        <v>234</v>
      </c>
      <c r="D5915" s="122">
        <v>42993</v>
      </c>
      <c r="E5915" s="123" t="s">
        <v>12037</v>
      </c>
      <c r="F5915" s="123" t="s">
        <v>3</v>
      </c>
      <c r="G5915" s="123">
        <v>1540750</v>
      </c>
      <c r="H5915" s="127"/>
      <c r="I5915" s="131" t="s">
        <v>13798</v>
      </c>
      <c r="J5915" s="127"/>
      <c r="K5915" s="127"/>
      <c r="L5915" s="127"/>
      <c r="M5915" s="127"/>
      <c r="N5915" s="133">
        <v>0</v>
      </c>
      <c r="O5915" s="133">
        <v>346.41</v>
      </c>
      <c r="P5915" s="127" t="s">
        <v>1369</v>
      </c>
    </row>
    <row r="5916" spans="1:16" ht="51">
      <c r="A5916" s="127">
        <v>660</v>
      </c>
      <c r="B5916" s="127"/>
      <c r="C5916" s="128" t="s">
        <v>234</v>
      </c>
      <c r="D5916" s="122">
        <v>42993</v>
      </c>
      <c r="E5916" s="123" t="s">
        <v>12038</v>
      </c>
      <c r="F5916" s="123" t="s">
        <v>3</v>
      </c>
      <c r="G5916" s="123">
        <v>1540756</v>
      </c>
      <c r="H5916" s="127"/>
      <c r="I5916" s="131" t="s">
        <v>13799</v>
      </c>
      <c r="J5916" s="127"/>
      <c r="K5916" s="127"/>
      <c r="L5916" s="127"/>
      <c r="M5916" s="127"/>
      <c r="N5916" s="133">
        <v>0</v>
      </c>
      <c r="O5916" s="133">
        <v>0.36</v>
      </c>
      <c r="P5916" s="127" t="s">
        <v>14401</v>
      </c>
    </row>
    <row r="5917" spans="1:16" ht="38.25">
      <c r="A5917" s="127">
        <v>47</v>
      </c>
      <c r="B5917" s="127"/>
      <c r="C5917" s="128" t="s">
        <v>700</v>
      </c>
      <c r="D5917" s="122">
        <v>42993</v>
      </c>
      <c r="E5917" s="123" t="s">
        <v>12039</v>
      </c>
      <c r="F5917" s="123" t="s">
        <v>3</v>
      </c>
      <c r="G5917" s="123">
        <v>1540877</v>
      </c>
      <c r="H5917" s="127"/>
      <c r="I5917" s="131" t="s">
        <v>13800</v>
      </c>
      <c r="J5917" s="127"/>
      <c r="K5917" s="127"/>
      <c r="L5917" s="127"/>
      <c r="M5917" s="127"/>
      <c r="N5917" s="133">
        <v>0</v>
      </c>
      <c r="O5917" s="133">
        <v>902.23</v>
      </c>
      <c r="P5917" s="127" t="s">
        <v>1369</v>
      </c>
    </row>
    <row r="5918" spans="1:16" ht="51">
      <c r="A5918" s="127" t="s">
        <v>620</v>
      </c>
      <c r="B5918" s="127"/>
      <c r="C5918" s="128" t="s">
        <v>714</v>
      </c>
      <c r="D5918" s="122">
        <v>42993</v>
      </c>
      <c r="E5918" s="123" t="s">
        <v>12040</v>
      </c>
      <c r="F5918" s="123" t="s">
        <v>3</v>
      </c>
      <c r="G5918" s="123">
        <v>1540893</v>
      </c>
      <c r="H5918" s="127"/>
      <c r="I5918" s="131" t="s">
        <v>13801</v>
      </c>
      <c r="J5918" s="127"/>
      <c r="K5918" s="127"/>
      <c r="L5918" s="127"/>
      <c r="M5918" s="127"/>
      <c r="N5918" s="133">
        <v>0</v>
      </c>
      <c r="O5918" s="133">
        <v>299</v>
      </c>
      <c r="P5918" s="127" t="s">
        <v>1369</v>
      </c>
    </row>
    <row r="5919" spans="1:16" ht="51">
      <c r="A5919" s="127">
        <v>253</v>
      </c>
      <c r="B5919" s="127"/>
      <c r="C5919" s="128" t="s">
        <v>779</v>
      </c>
      <c r="D5919" s="122">
        <v>42993</v>
      </c>
      <c r="E5919" s="123" t="s">
        <v>12041</v>
      </c>
      <c r="F5919" s="123" t="s">
        <v>3</v>
      </c>
      <c r="G5919" s="123">
        <v>1540905</v>
      </c>
      <c r="H5919" s="127"/>
      <c r="I5919" s="131" t="s">
        <v>13802</v>
      </c>
      <c r="J5919" s="127"/>
      <c r="K5919" s="127"/>
      <c r="L5919" s="127"/>
      <c r="M5919" s="127"/>
      <c r="N5919" s="133">
        <v>0</v>
      </c>
      <c r="O5919" s="133">
        <v>3326387.18</v>
      </c>
      <c r="P5919" s="127" t="s">
        <v>1369</v>
      </c>
    </row>
    <row r="5920" spans="1:16" ht="51">
      <c r="A5920" s="127">
        <v>253</v>
      </c>
      <c r="B5920" s="127"/>
      <c r="C5920" s="128" t="s">
        <v>779</v>
      </c>
      <c r="D5920" s="122">
        <v>42993</v>
      </c>
      <c r="E5920" s="123" t="s">
        <v>12042</v>
      </c>
      <c r="F5920" s="123" t="s">
        <v>3</v>
      </c>
      <c r="G5920" s="123">
        <v>1540906</v>
      </c>
      <c r="H5920" s="127"/>
      <c r="I5920" s="131" t="s">
        <v>13803</v>
      </c>
      <c r="J5920" s="127"/>
      <c r="K5920" s="127"/>
      <c r="L5920" s="127"/>
      <c r="M5920" s="127"/>
      <c r="N5920" s="133">
        <v>0</v>
      </c>
      <c r="O5920" s="133">
        <v>450000</v>
      </c>
      <c r="P5920" s="127" t="s">
        <v>1369</v>
      </c>
    </row>
    <row r="5921" spans="1:16" ht="38.25">
      <c r="A5921" s="127">
        <v>234</v>
      </c>
      <c r="B5921" s="127"/>
      <c r="C5921" s="128" t="s">
        <v>124</v>
      </c>
      <c r="D5921" s="122">
        <v>42996</v>
      </c>
      <c r="E5921" s="123" t="s">
        <v>12043</v>
      </c>
      <c r="F5921" s="123" t="s">
        <v>3</v>
      </c>
      <c r="G5921" s="123">
        <v>1541424</v>
      </c>
      <c r="H5921" s="127"/>
      <c r="I5921" s="131" t="s">
        <v>13804</v>
      </c>
      <c r="J5921" s="127"/>
      <c r="K5921" s="127"/>
      <c r="L5921" s="127"/>
      <c r="M5921" s="127"/>
      <c r="N5921" s="133">
        <v>0</v>
      </c>
      <c r="O5921" s="133">
        <v>12600</v>
      </c>
      <c r="P5921" s="127" t="s">
        <v>1369</v>
      </c>
    </row>
    <row r="5922" spans="1:16" ht="38.25">
      <c r="A5922" s="127">
        <v>234</v>
      </c>
      <c r="B5922" s="127"/>
      <c r="C5922" s="128" t="s">
        <v>124</v>
      </c>
      <c r="D5922" s="122">
        <v>42996</v>
      </c>
      <c r="E5922" s="123" t="s">
        <v>12044</v>
      </c>
      <c r="F5922" s="123" t="s">
        <v>3</v>
      </c>
      <c r="G5922" s="123">
        <v>1541425</v>
      </c>
      <c r="H5922" s="127"/>
      <c r="I5922" s="131" t="s">
        <v>13805</v>
      </c>
      <c r="J5922" s="127"/>
      <c r="K5922" s="127"/>
      <c r="L5922" s="127"/>
      <c r="M5922" s="127"/>
      <c r="N5922" s="133">
        <v>0</v>
      </c>
      <c r="O5922" s="133">
        <v>2337.3000000000002</v>
      </c>
      <c r="P5922" s="127" t="s">
        <v>1369</v>
      </c>
    </row>
    <row r="5923" spans="1:16" ht="38.25">
      <c r="A5923" s="127">
        <v>234</v>
      </c>
      <c r="B5923" s="127"/>
      <c r="C5923" s="128" t="s">
        <v>124</v>
      </c>
      <c r="D5923" s="122">
        <v>42996</v>
      </c>
      <c r="E5923" s="123" t="s">
        <v>12045</v>
      </c>
      <c r="F5923" s="123" t="s">
        <v>3</v>
      </c>
      <c r="G5923" s="123">
        <v>1541427</v>
      </c>
      <c r="H5923" s="127"/>
      <c r="I5923" s="131" t="s">
        <v>13806</v>
      </c>
      <c r="J5923" s="127"/>
      <c r="K5923" s="127"/>
      <c r="L5923" s="127"/>
      <c r="M5923" s="127"/>
      <c r="N5923" s="133">
        <v>0</v>
      </c>
      <c r="O5923" s="133">
        <v>120</v>
      </c>
      <c r="P5923" s="127" t="s">
        <v>1369</v>
      </c>
    </row>
    <row r="5924" spans="1:16" ht="51">
      <c r="A5924" s="127">
        <v>81</v>
      </c>
      <c r="B5924" s="127"/>
      <c r="C5924" s="128" t="s">
        <v>710</v>
      </c>
      <c r="D5924" s="122">
        <v>42996</v>
      </c>
      <c r="E5924" s="123" t="s">
        <v>12046</v>
      </c>
      <c r="F5924" s="123" t="s">
        <v>3</v>
      </c>
      <c r="G5924" s="123">
        <v>1541432</v>
      </c>
      <c r="H5924" s="127"/>
      <c r="I5924" s="131" t="s">
        <v>13807</v>
      </c>
      <c r="J5924" s="127"/>
      <c r="K5924" s="127"/>
      <c r="L5924" s="127"/>
      <c r="M5924" s="127"/>
      <c r="N5924" s="133">
        <v>0</v>
      </c>
      <c r="O5924" s="133">
        <v>1454.45</v>
      </c>
      <c r="P5924" s="127" t="s">
        <v>1369</v>
      </c>
    </row>
    <row r="5925" spans="1:16" ht="51">
      <c r="A5925" s="127">
        <v>249</v>
      </c>
      <c r="B5925" s="127"/>
      <c r="C5925" s="128" t="s">
        <v>776</v>
      </c>
      <c r="D5925" s="122">
        <v>42996</v>
      </c>
      <c r="E5925" s="123" t="s">
        <v>12047</v>
      </c>
      <c r="F5925" s="123" t="s">
        <v>3</v>
      </c>
      <c r="G5925" s="123">
        <v>1541457</v>
      </c>
      <c r="H5925" s="127"/>
      <c r="I5925" s="131" t="s">
        <v>13808</v>
      </c>
      <c r="J5925" s="127"/>
      <c r="K5925" s="127"/>
      <c r="L5925" s="127"/>
      <c r="M5925" s="127"/>
      <c r="N5925" s="133">
        <v>0</v>
      </c>
      <c r="O5925" s="133">
        <v>130</v>
      </c>
      <c r="P5925" s="127" t="s">
        <v>1369</v>
      </c>
    </row>
    <row r="5926" spans="1:16" ht="51">
      <c r="A5926" s="127">
        <v>249</v>
      </c>
      <c r="B5926" s="127"/>
      <c r="C5926" s="128" t="s">
        <v>776</v>
      </c>
      <c r="D5926" s="122">
        <v>42996</v>
      </c>
      <c r="E5926" s="123" t="s">
        <v>12048</v>
      </c>
      <c r="F5926" s="123" t="s">
        <v>3</v>
      </c>
      <c r="G5926" s="123">
        <v>1541460</v>
      </c>
      <c r="H5926" s="127"/>
      <c r="I5926" s="131" t="s">
        <v>13809</v>
      </c>
      <c r="J5926" s="127"/>
      <c r="K5926" s="127"/>
      <c r="L5926" s="127"/>
      <c r="M5926" s="127"/>
      <c r="N5926" s="133">
        <v>0</v>
      </c>
      <c r="O5926" s="133">
        <v>463.51</v>
      </c>
      <c r="P5926" s="127" t="s">
        <v>1369</v>
      </c>
    </row>
    <row r="5927" spans="1:16" ht="51">
      <c r="A5927" s="127">
        <v>291</v>
      </c>
      <c r="B5927" s="127"/>
      <c r="C5927" s="128" t="s">
        <v>795</v>
      </c>
      <c r="D5927" s="122">
        <v>42996</v>
      </c>
      <c r="E5927" s="123" t="s">
        <v>12049</v>
      </c>
      <c r="F5927" s="123" t="s">
        <v>3</v>
      </c>
      <c r="G5927" s="123">
        <v>1541472</v>
      </c>
      <c r="H5927" s="127"/>
      <c r="I5927" s="131" t="s">
        <v>13810</v>
      </c>
      <c r="J5927" s="127"/>
      <c r="K5927" s="127"/>
      <c r="L5927" s="127"/>
      <c r="M5927" s="127"/>
      <c r="N5927" s="133">
        <v>0</v>
      </c>
      <c r="O5927" s="133">
        <v>35</v>
      </c>
      <c r="P5927" s="127" t="s">
        <v>1369</v>
      </c>
    </row>
    <row r="5928" spans="1:16" ht="51">
      <c r="A5928" s="127">
        <v>266</v>
      </c>
      <c r="B5928" s="127"/>
      <c r="C5928" s="128" t="s">
        <v>782</v>
      </c>
      <c r="D5928" s="122">
        <v>42996</v>
      </c>
      <c r="E5928" s="123" t="s">
        <v>12050</v>
      </c>
      <c r="F5928" s="123" t="s">
        <v>3</v>
      </c>
      <c r="G5928" s="123">
        <v>1541492</v>
      </c>
      <c r="H5928" s="127"/>
      <c r="I5928" s="131" t="s">
        <v>13811</v>
      </c>
      <c r="J5928" s="127"/>
      <c r="K5928" s="127"/>
      <c r="L5928" s="127"/>
      <c r="M5928" s="127"/>
      <c r="N5928" s="133">
        <v>0</v>
      </c>
      <c r="O5928" s="133">
        <v>234.9</v>
      </c>
      <c r="P5928" s="127" t="s">
        <v>1369</v>
      </c>
    </row>
    <row r="5929" spans="1:16" ht="38.25">
      <c r="A5929" s="127">
        <v>660</v>
      </c>
      <c r="B5929" s="127"/>
      <c r="C5929" s="128" t="s">
        <v>234</v>
      </c>
      <c r="D5929" s="122">
        <v>42996</v>
      </c>
      <c r="E5929" s="123" t="s">
        <v>12051</v>
      </c>
      <c r="F5929" s="123" t="s">
        <v>3</v>
      </c>
      <c r="G5929" s="123">
        <v>1541508</v>
      </c>
      <c r="H5929" s="127"/>
      <c r="I5929" s="131" t="s">
        <v>13812</v>
      </c>
      <c r="J5929" s="127"/>
      <c r="K5929" s="127"/>
      <c r="L5929" s="127"/>
      <c r="M5929" s="127"/>
      <c r="N5929" s="133">
        <v>0</v>
      </c>
      <c r="O5929" s="133">
        <v>4002.15</v>
      </c>
      <c r="P5929" s="127" t="s">
        <v>1369</v>
      </c>
    </row>
    <row r="5930" spans="1:16" ht="51">
      <c r="A5930" s="127">
        <v>234</v>
      </c>
      <c r="B5930" s="127"/>
      <c r="C5930" s="128" t="s">
        <v>124</v>
      </c>
      <c r="D5930" s="122">
        <v>42996</v>
      </c>
      <c r="E5930" s="123" t="s">
        <v>12052</v>
      </c>
      <c r="F5930" s="123" t="s">
        <v>3</v>
      </c>
      <c r="G5930" s="123">
        <v>1541510</v>
      </c>
      <c r="H5930" s="127"/>
      <c r="I5930" s="131" t="s">
        <v>13813</v>
      </c>
      <c r="J5930" s="127"/>
      <c r="K5930" s="127"/>
      <c r="L5930" s="127"/>
      <c r="M5930" s="127"/>
      <c r="N5930" s="133">
        <v>0</v>
      </c>
      <c r="O5930" s="133">
        <v>575</v>
      </c>
      <c r="P5930" s="127" t="s">
        <v>1369</v>
      </c>
    </row>
    <row r="5931" spans="1:16" ht="38.25">
      <c r="A5931" s="127">
        <v>234</v>
      </c>
      <c r="B5931" s="127"/>
      <c r="C5931" s="128" t="s">
        <v>124</v>
      </c>
      <c r="D5931" s="122">
        <v>42996</v>
      </c>
      <c r="E5931" s="123" t="s">
        <v>12053</v>
      </c>
      <c r="F5931" s="123" t="s">
        <v>3</v>
      </c>
      <c r="G5931" s="123">
        <v>1541511</v>
      </c>
      <c r="H5931" s="127"/>
      <c r="I5931" s="131" t="s">
        <v>13814</v>
      </c>
      <c r="J5931" s="127"/>
      <c r="K5931" s="127"/>
      <c r="L5931" s="127"/>
      <c r="M5931" s="127"/>
      <c r="N5931" s="133">
        <v>0</v>
      </c>
      <c r="O5931" s="133">
        <v>100</v>
      </c>
      <c r="P5931" s="127" t="s">
        <v>1369</v>
      </c>
    </row>
    <row r="5932" spans="1:16" ht="51">
      <c r="A5932" s="127">
        <v>291</v>
      </c>
      <c r="B5932" s="127"/>
      <c r="C5932" s="128" t="s">
        <v>795</v>
      </c>
      <c r="D5932" s="122">
        <v>42996</v>
      </c>
      <c r="E5932" s="123" t="s">
        <v>12054</v>
      </c>
      <c r="F5932" s="123" t="s">
        <v>3</v>
      </c>
      <c r="G5932" s="123">
        <v>1541413</v>
      </c>
      <c r="H5932" s="127"/>
      <c r="I5932" s="131" t="s">
        <v>13815</v>
      </c>
      <c r="J5932" s="127"/>
      <c r="K5932" s="127"/>
      <c r="L5932" s="127"/>
      <c r="M5932" s="127"/>
      <c r="N5932" s="133">
        <v>0</v>
      </c>
      <c r="O5932" s="133">
        <v>1022.6</v>
      </c>
      <c r="P5932" s="127" t="s">
        <v>1369</v>
      </c>
    </row>
    <row r="5933" spans="1:16" ht="51">
      <c r="A5933" s="127" t="s">
        <v>620</v>
      </c>
      <c r="B5933" s="127"/>
      <c r="C5933" s="128" t="s">
        <v>714</v>
      </c>
      <c r="D5933" s="122">
        <v>42996</v>
      </c>
      <c r="E5933" s="123" t="s">
        <v>12055</v>
      </c>
      <c r="F5933" s="123" t="s">
        <v>3</v>
      </c>
      <c r="G5933" s="123">
        <v>1541395</v>
      </c>
      <c r="H5933" s="127"/>
      <c r="I5933" s="131" t="s">
        <v>13816</v>
      </c>
      <c r="J5933" s="127"/>
      <c r="K5933" s="127"/>
      <c r="L5933" s="127"/>
      <c r="M5933" s="127"/>
      <c r="N5933" s="133">
        <v>0</v>
      </c>
      <c r="O5933" s="133">
        <v>222</v>
      </c>
      <c r="P5933" s="127" t="s">
        <v>1369</v>
      </c>
    </row>
    <row r="5934" spans="1:16" ht="38.25">
      <c r="A5934" s="127">
        <v>212</v>
      </c>
      <c r="B5934" s="127"/>
      <c r="C5934" s="128" t="s">
        <v>762</v>
      </c>
      <c r="D5934" s="122">
        <v>42996</v>
      </c>
      <c r="E5934" s="123" t="s">
        <v>12056</v>
      </c>
      <c r="F5934" s="123" t="s">
        <v>3</v>
      </c>
      <c r="G5934" s="123">
        <v>1541393</v>
      </c>
      <c r="H5934" s="127"/>
      <c r="I5934" s="131" t="s">
        <v>13817</v>
      </c>
      <c r="J5934" s="127"/>
      <c r="K5934" s="127"/>
      <c r="L5934" s="127"/>
      <c r="M5934" s="127"/>
      <c r="N5934" s="133">
        <v>0</v>
      </c>
      <c r="O5934" s="133">
        <v>220</v>
      </c>
      <c r="P5934" s="127" t="s">
        <v>1369</v>
      </c>
    </row>
    <row r="5935" spans="1:16" ht="38.25">
      <c r="A5935" s="127">
        <v>234</v>
      </c>
      <c r="B5935" s="127"/>
      <c r="C5935" s="128" t="s">
        <v>124</v>
      </c>
      <c r="D5935" s="122">
        <v>42996</v>
      </c>
      <c r="E5935" s="123" t="s">
        <v>12057</v>
      </c>
      <c r="F5935" s="123" t="s">
        <v>3</v>
      </c>
      <c r="G5935" s="123">
        <v>1541389</v>
      </c>
      <c r="H5935" s="127"/>
      <c r="I5935" s="131" t="s">
        <v>13818</v>
      </c>
      <c r="J5935" s="127"/>
      <c r="K5935" s="127"/>
      <c r="L5935" s="127"/>
      <c r="M5935" s="127"/>
      <c r="N5935" s="133">
        <v>0</v>
      </c>
      <c r="O5935" s="133">
        <v>6307</v>
      </c>
      <c r="P5935" s="127" t="s">
        <v>1369</v>
      </c>
    </row>
    <row r="5936" spans="1:16" ht="51">
      <c r="A5936" s="127">
        <v>132</v>
      </c>
      <c r="B5936" s="127"/>
      <c r="C5936" s="128" t="s">
        <v>729</v>
      </c>
      <c r="D5936" s="122">
        <v>42996</v>
      </c>
      <c r="E5936" s="123" t="s">
        <v>12058</v>
      </c>
      <c r="F5936" s="123" t="s">
        <v>3</v>
      </c>
      <c r="G5936" s="123">
        <v>1541369</v>
      </c>
      <c r="H5936" s="127"/>
      <c r="I5936" s="131" t="s">
        <v>13819</v>
      </c>
      <c r="J5936" s="127"/>
      <c r="K5936" s="127"/>
      <c r="L5936" s="127"/>
      <c r="M5936" s="127"/>
      <c r="N5936" s="133">
        <v>0</v>
      </c>
      <c r="O5936" s="133">
        <v>2379.9</v>
      </c>
      <c r="P5936" s="127" t="s">
        <v>1369</v>
      </c>
    </row>
    <row r="5937" spans="1:16" ht="51">
      <c r="A5937" s="127">
        <v>203</v>
      </c>
      <c r="B5937" s="127"/>
      <c r="C5937" s="128" t="s">
        <v>758</v>
      </c>
      <c r="D5937" s="122">
        <v>42996</v>
      </c>
      <c r="E5937" s="123" t="s">
        <v>12059</v>
      </c>
      <c r="F5937" s="123" t="s">
        <v>3</v>
      </c>
      <c r="G5937" s="123">
        <v>1541352</v>
      </c>
      <c r="H5937" s="127"/>
      <c r="I5937" s="131" t="s">
        <v>13820</v>
      </c>
      <c r="J5937" s="127"/>
      <c r="K5937" s="127"/>
      <c r="L5937" s="127"/>
      <c r="M5937" s="127"/>
      <c r="N5937" s="133">
        <v>0</v>
      </c>
      <c r="O5937" s="133">
        <v>100</v>
      </c>
      <c r="P5937" s="127" t="s">
        <v>1369</v>
      </c>
    </row>
    <row r="5938" spans="1:16" ht="51">
      <c r="A5938" s="127" t="s">
        <v>620</v>
      </c>
      <c r="B5938" s="127"/>
      <c r="C5938" s="128" t="s">
        <v>714</v>
      </c>
      <c r="D5938" s="122">
        <v>42996</v>
      </c>
      <c r="E5938" s="123" t="s">
        <v>12060</v>
      </c>
      <c r="F5938" s="123" t="s">
        <v>3</v>
      </c>
      <c r="G5938" s="123">
        <v>1541336</v>
      </c>
      <c r="H5938" s="127"/>
      <c r="I5938" s="131" t="s">
        <v>13821</v>
      </c>
      <c r="J5938" s="127"/>
      <c r="K5938" s="127"/>
      <c r="L5938" s="127"/>
      <c r="M5938" s="127"/>
      <c r="N5938" s="133">
        <v>0</v>
      </c>
      <c r="O5938" s="133">
        <v>144</v>
      </c>
      <c r="P5938" s="127" t="s">
        <v>1369</v>
      </c>
    </row>
    <row r="5939" spans="1:16" ht="51">
      <c r="A5939" s="127">
        <v>203</v>
      </c>
      <c r="B5939" s="127"/>
      <c r="C5939" s="128" t="s">
        <v>758</v>
      </c>
      <c r="D5939" s="122">
        <v>42996</v>
      </c>
      <c r="E5939" s="123" t="s">
        <v>12061</v>
      </c>
      <c r="F5939" s="123" t="s">
        <v>3</v>
      </c>
      <c r="G5939" s="123">
        <v>1541321</v>
      </c>
      <c r="H5939" s="127"/>
      <c r="I5939" s="131" t="s">
        <v>13822</v>
      </c>
      <c r="J5939" s="127"/>
      <c r="K5939" s="127"/>
      <c r="L5939" s="127"/>
      <c r="M5939" s="127"/>
      <c r="N5939" s="133">
        <v>0</v>
      </c>
      <c r="O5939" s="133">
        <v>10</v>
      </c>
      <c r="P5939" s="127" t="s">
        <v>1369</v>
      </c>
    </row>
    <row r="5940" spans="1:16" ht="38.25">
      <c r="A5940" s="127">
        <v>212</v>
      </c>
      <c r="B5940" s="127"/>
      <c r="C5940" s="128" t="s">
        <v>762</v>
      </c>
      <c r="D5940" s="122">
        <v>42996</v>
      </c>
      <c r="E5940" s="123" t="s">
        <v>12062</v>
      </c>
      <c r="F5940" s="123" t="s">
        <v>3</v>
      </c>
      <c r="G5940" s="123">
        <v>1541314</v>
      </c>
      <c r="H5940" s="127"/>
      <c r="I5940" s="131" t="s">
        <v>13823</v>
      </c>
      <c r="J5940" s="127"/>
      <c r="K5940" s="127"/>
      <c r="L5940" s="127"/>
      <c r="M5940" s="127"/>
      <c r="N5940" s="133">
        <v>0</v>
      </c>
      <c r="O5940" s="133">
        <v>70</v>
      </c>
      <c r="P5940" s="127" t="s">
        <v>1369</v>
      </c>
    </row>
    <row r="5941" spans="1:16" ht="38.25">
      <c r="A5941" s="127">
        <v>526</v>
      </c>
      <c r="B5941" s="127"/>
      <c r="C5941" s="128" t="s">
        <v>847</v>
      </c>
      <c r="D5941" s="122">
        <v>42996</v>
      </c>
      <c r="E5941" s="123" t="s">
        <v>12063</v>
      </c>
      <c r="F5941" s="123" t="s">
        <v>3</v>
      </c>
      <c r="G5941" s="123">
        <v>1541310</v>
      </c>
      <c r="H5941" s="127"/>
      <c r="I5941" s="131" t="s">
        <v>13824</v>
      </c>
      <c r="J5941" s="127"/>
      <c r="K5941" s="127"/>
      <c r="L5941" s="127"/>
      <c r="M5941" s="127"/>
      <c r="N5941" s="133">
        <v>0</v>
      </c>
      <c r="O5941" s="133">
        <v>486.42</v>
      </c>
      <c r="P5941" s="127" t="s">
        <v>1369</v>
      </c>
    </row>
    <row r="5942" spans="1:16" ht="51">
      <c r="A5942" s="127">
        <v>46</v>
      </c>
      <c r="B5942" s="127"/>
      <c r="C5942" s="128" t="s">
        <v>699</v>
      </c>
      <c r="D5942" s="122">
        <v>42996</v>
      </c>
      <c r="E5942" s="123" t="s">
        <v>12064</v>
      </c>
      <c r="F5942" s="123" t="s">
        <v>3</v>
      </c>
      <c r="G5942" s="123">
        <v>1541699</v>
      </c>
      <c r="H5942" s="127"/>
      <c r="I5942" s="131" t="s">
        <v>13825</v>
      </c>
      <c r="J5942" s="127"/>
      <c r="K5942" s="127"/>
      <c r="L5942" s="127"/>
      <c r="M5942" s="127"/>
      <c r="N5942" s="133">
        <v>0</v>
      </c>
      <c r="O5942" s="133">
        <v>1161</v>
      </c>
      <c r="P5942" s="127" t="s">
        <v>1369</v>
      </c>
    </row>
    <row r="5943" spans="1:16" ht="38.25">
      <c r="A5943" s="127">
        <v>526</v>
      </c>
      <c r="B5943" s="127"/>
      <c r="C5943" s="128" t="s">
        <v>847</v>
      </c>
      <c r="D5943" s="122">
        <v>42996</v>
      </c>
      <c r="E5943" s="123" t="s">
        <v>12065</v>
      </c>
      <c r="F5943" s="123" t="s">
        <v>3</v>
      </c>
      <c r="G5943" s="123">
        <v>1541693</v>
      </c>
      <c r="H5943" s="127"/>
      <c r="I5943" s="131" t="s">
        <v>13826</v>
      </c>
      <c r="J5943" s="127"/>
      <c r="K5943" s="127"/>
      <c r="L5943" s="127"/>
      <c r="M5943" s="127"/>
      <c r="N5943" s="133">
        <v>0</v>
      </c>
      <c r="O5943" s="133">
        <v>70</v>
      </c>
      <c r="P5943" s="127" t="s">
        <v>1369</v>
      </c>
    </row>
    <row r="5944" spans="1:16" ht="38.25">
      <c r="A5944" s="127">
        <v>290</v>
      </c>
      <c r="B5944" s="127"/>
      <c r="C5944" s="128" t="s">
        <v>794</v>
      </c>
      <c r="D5944" s="122">
        <v>42996</v>
      </c>
      <c r="E5944" s="123" t="s">
        <v>12066</v>
      </c>
      <c r="F5944" s="123" t="s">
        <v>3</v>
      </c>
      <c r="G5944" s="123">
        <v>1541670</v>
      </c>
      <c r="H5944" s="127"/>
      <c r="I5944" s="131" t="s">
        <v>13827</v>
      </c>
      <c r="J5944" s="127"/>
      <c r="K5944" s="127"/>
      <c r="L5944" s="127"/>
      <c r="M5944" s="127"/>
      <c r="N5944" s="133">
        <v>0</v>
      </c>
      <c r="O5944" s="133">
        <v>30</v>
      </c>
      <c r="P5944" s="127" t="s">
        <v>1369</v>
      </c>
    </row>
    <row r="5945" spans="1:16" ht="38.25">
      <c r="A5945" s="127">
        <v>266</v>
      </c>
      <c r="B5945" s="127"/>
      <c r="C5945" s="128" t="s">
        <v>782</v>
      </c>
      <c r="D5945" s="122">
        <v>42996</v>
      </c>
      <c r="E5945" s="123" t="s">
        <v>12067</v>
      </c>
      <c r="F5945" s="123" t="s">
        <v>3</v>
      </c>
      <c r="G5945" s="123">
        <v>1541665</v>
      </c>
      <c r="H5945" s="127"/>
      <c r="I5945" s="131" t="s">
        <v>13828</v>
      </c>
      <c r="J5945" s="127"/>
      <c r="K5945" s="127"/>
      <c r="L5945" s="127"/>
      <c r="M5945" s="127"/>
      <c r="N5945" s="133">
        <v>0</v>
      </c>
      <c r="O5945" s="133">
        <v>523.6</v>
      </c>
      <c r="P5945" s="127" t="s">
        <v>1369</v>
      </c>
    </row>
    <row r="5946" spans="1:16" ht="38.25">
      <c r="A5946" s="127">
        <v>46</v>
      </c>
      <c r="B5946" s="127"/>
      <c r="C5946" s="128" t="s">
        <v>699</v>
      </c>
      <c r="D5946" s="122">
        <v>42996</v>
      </c>
      <c r="E5946" s="123" t="s">
        <v>12068</v>
      </c>
      <c r="F5946" s="123" t="s">
        <v>3</v>
      </c>
      <c r="G5946" s="123">
        <v>1541652</v>
      </c>
      <c r="H5946" s="127"/>
      <c r="I5946" s="131" t="s">
        <v>13829</v>
      </c>
      <c r="J5946" s="127"/>
      <c r="K5946" s="127"/>
      <c r="L5946" s="127"/>
      <c r="M5946" s="127"/>
      <c r="N5946" s="133">
        <v>0</v>
      </c>
      <c r="O5946" s="133">
        <v>270</v>
      </c>
      <c r="P5946" s="127" t="s">
        <v>1369</v>
      </c>
    </row>
    <row r="5947" spans="1:16" ht="51">
      <c r="A5947" s="127" t="s">
        <v>620</v>
      </c>
      <c r="B5947" s="127"/>
      <c r="C5947" s="128" t="s">
        <v>714</v>
      </c>
      <c r="D5947" s="122">
        <v>42996</v>
      </c>
      <c r="E5947" s="123" t="s">
        <v>12069</v>
      </c>
      <c r="F5947" s="123" t="s">
        <v>3</v>
      </c>
      <c r="G5947" s="123">
        <v>1541630</v>
      </c>
      <c r="H5947" s="127"/>
      <c r="I5947" s="131" t="s">
        <v>13830</v>
      </c>
      <c r="J5947" s="127"/>
      <c r="K5947" s="127"/>
      <c r="L5947" s="127"/>
      <c r="M5947" s="127"/>
      <c r="N5947" s="133">
        <v>0</v>
      </c>
      <c r="O5947" s="133">
        <v>9.2200000000000006</v>
      </c>
      <c r="P5947" s="127" t="s">
        <v>1369</v>
      </c>
    </row>
    <row r="5948" spans="1:16" ht="38.25">
      <c r="A5948" s="127">
        <v>212</v>
      </c>
      <c r="B5948" s="127"/>
      <c r="C5948" s="128" t="s">
        <v>762</v>
      </c>
      <c r="D5948" s="122">
        <v>42996</v>
      </c>
      <c r="E5948" s="123" t="s">
        <v>12070</v>
      </c>
      <c r="F5948" s="123" t="s">
        <v>3</v>
      </c>
      <c r="G5948" s="123">
        <v>1541519</v>
      </c>
      <c r="H5948" s="127"/>
      <c r="I5948" s="131" t="s">
        <v>13831</v>
      </c>
      <c r="J5948" s="127"/>
      <c r="K5948" s="127"/>
      <c r="L5948" s="127"/>
      <c r="M5948" s="127"/>
      <c r="N5948" s="133">
        <v>0</v>
      </c>
      <c r="O5948" s="133">
        <v>60</v>
      </c>
      <c r="P5948" s="127" t="s">
        <v>1369</v>
      </c>
    </row>
    <row r="5949" spans="1:16" ht="38.25">
      <c r="A5949" s="127">
        <v>46</v>
      </c>
      <c r="B5949" s="127"/>
      <c r="C5949" s="128" t="s">
        <v>699</v>
      </c>
      <c r="D5949" s="122">
        <v>42996</v>
      </c>
      <c r="E5949" s="123" t="s">
        <v>12071</v>
      </c>
      <c r="F5949" s="123" t="s">
        <v>3</v>
      </c>
      <c r="G5949" s="123">
        <v>1541550</v>
      </c>
      <c r="H5949" s="127"/>
      <c r="I5949" s="131" t="s">
        <v>13832</v>
      </c>
      <c r="J5949" s="127"/>
      <c r="K5949" s="127"/>
      <c r="L5949" s="127"/>
      <c r="M5949" s="127"/>
      <c r="N5949" s="133">
        <v>0</v>
      </c>
      <c r="O5949" s="133">
        <v>1</v>
      </c>
      <c r="P5949" s="127" t="s">
        <v>14401</v>
      </c>
    </row>
    <row r="5950" spans="1:16" ht="51">
      <c r="A5950" s="127">
        <v>342</v>
      </c>
      <c r="B5950" s="127"/>
      <c r="C5950" s="128" t="s">
        <v>817</v>
      </c>
      <c r="D5950" s="122">
        <v>42996</v>
      </c>
      <c r="E5950" s="123" t="s">
        <v>12072</v>
      </c>
      <c r="F5950" s="123" t="s">
        <v>3</v>
      </c>
      <c r="G5950" s="123">
        <v>1541564</v>
      </c>
      <c r="H5950" s="127"/>
      <c r="I5950" s="131" t="s">
        <v>13833</v>
      </c>
      <c r="J5950" s="127"/>
      <c r="K5950" s="127"/>
      <c r="L5950" s="127"/>
      <c r="M5950" s="127"/>
      <c r="N5950" s="133">
        <v>0</v>
      </c>
      <c r="O5950" s="133">
        <v>2465</v>
      </c>
      <c r="P5950" s="127" t="s">
        <v>1369</v>
      </c>
    </row>
    <row r="5951" spans="1:16" ht="38.25">
      <c r="A5951" s="127">
        <v>46</v>
      </c>
      <c r="B5951" s="127"/>
      <c r="C5951" s="128" t="s">
        <v>699</v>
      </c>
      <c r="D5951" s="122">
        <v>42996</v>
      </c>
      <c r="E5951" s="123" t="s">
        <v>12073</v>
      </c>
      <c r="F5951" s="123" t="s">
        <v>3</v>
      </c>
      <c r="G5951" s="123">
        <v>1541572</v>
      </c>
      <c r="H5951" s="127"/>
      <c r="I5951" s="131" t="s">
        <v>13834</v>
      </c>
      <c r="J5951" s="127"/>
      <c r="K5951" s="127"/>
      <c r="L5951" s="127"/>
      <c r="M5951" s="127"/>
      <c r="N5951" s="133">
        <v>0</v>
      </c>
      <c r="O5951" s="133">
        <v>290</v>
      </c>
      <c r="P5951" s="127" t="s">
        <v>1369</v>
      </c>
    </row>
    <row r="5952" spans="1:16" ht="51">
      <c r="A5952" s="127" t="s">
        <v>620</v>
      </c>
      <c r="B5952" s="127"/>
      <c r="C5952" s="128" t="s">
        <v>714</v>
      </c>
      <c r="D5952" s="122">
        <v>42996</v>
      </c>
      <c r="E5952" s="123" t="s">
        <v>12074</v>
      </c>
      <c r="F5952" s="123" t="s">
        <v>3</v>
      </c>
      <c r="G5952" s="123">
        <v>1541573</v>
      </c>
      <c r="H5952" s="127"/>
      <c r="I5952" s="131" t="s">
        <v>13835</v>
      </c>
      <c r="J5952" s="127"/>
      <c r="K5952" s="127"/>
      <c r="L5952" s="127"/>
      <c r="M5952" s="127"/>
      <c r="N5952" s="133">
        <v>0</v>
      </c>
      <c r="O5952" s="133">
        <v>990</v>
      </c>
      <c r="P5952" s="127" t="s">
        <v>1369</v>
      </c>
    </row>
    <row r="5953" spans="1:16" ht="38.25">
      <c r="A5953" s="127">
        <v>526</v>
      </c>
      <c r="B5953" s="127"/>
      <c r="C5953" s="128" t="s">
        <v>847</v>
      </c>
      <c r="D5953" s="122">
        <v>42996</v>
      </c>
      <c r="E5953" s="123" t="s">
        <v>12075</v>
      </c>
      <c r="F5953" s="123" t="s">
        <v>3</v>
      </c>
      <c r="G5953" s="123">
        <v>1541589</v>
      </c>
      <c r="H5953" s="127"/>
      <c r="I5953" s="131" t="s">
        <v>13836</v>
      </c>
      <c r="J5953" s="127"/>
      <c r="K5953" s="127"/>
      <c r="L5953" s="127"/>
      <c r="M5953" s="127"/>
      <c r="N5953" s="133">
        <v>0</v>
      </c>
      <c r="O5953" s="133">
        <v>10</v>
      </c>
      <c r="P5953" s="127" t="s">
        <v>1369</v>
      </c>
    </row>
    <row r="5954" spans="1:16" ht="38.25">
      <c r="A5954" s="127">
        <v>526</v>
      </c>
      <c r="B5954" s="127"/>
      <c r="C5954" s="128" t="s">
        <v>847</v>
      </c>
      <c r="D5954" s="122">
        <v>42996</v>
      </c>
      <c r="E5954" s="123" t="s">
        <v>12076</v>
      </c>
      <c r="F5954" s="123" t="s">
        <v>3</v>
      </c>
      <c r="G5954" s="123">
        <v>1541596</v>
      </c>
      <c r="H5954" s="127"/>
      <c r="I5954" s="131" t="s">
        <v>13837</v>
      </c>
      <c r="J5954" s="127"/>
      <c r="K5954" s="127"/>
      <c r="L5954" s="127"/>
      <c r="M5954" s="127"/>
      <c r="N5954" s="133">
        <v>0</v>
      </c>
      <c r="O5954" s="133">
        <v>1142</v>
      </c>
      <c r="P5954" s="127" t="s">
        <v>1369</v>
      </c>
    </row>
    <row r="5955" spans="1:16" ht="38.25">
      <c r="A5955" s="127">
        <v>47</v>
      </c>
      <c r="B5955" s="127"/>
      <c r="C5955" s="128" t="s">
        <v>700</v>
      </c>
      <c r="D5955" s="122">
        <v>42996</v>
      </c>
      <c r="E5955" s="123" t="s">
        <v>12077</v>
      </c>
      <c r="F5955" s="123" t="s">
        <v>3</v>
      </c>
      <c r="G5955" s="123">
        <v>1541622</v>
      </c>
      <c r="H5955" s="127"/>
      <c r="I5955" s="131" t="s">
        <v>13838</v>
      </c>
      <c r="J5955" s="127"/>
      <c r="K5955" s="127"/>
      <c r="L5955" s="127"/>
      <c r="M5955" s="127"/>
      <c r="N5955" s="133">
        <v>0</v>
      </c>
      <c r="O5955" s="133">
        <v>670.18000000000006</v>
      </c>
      <c r="P5955" s="127" t="s">
        <v>1369</v>
      </c>
    </row>
    <row r="5956" spans="1:16" ht="51">
      <c r="A5956" s="127">
        <v>41</v>
      </c>
      <c r="B5956" s="127"/>
      <c r="C5956" s="128" t="s">
        <v>698</v>
      </c>
      <c r="D5956" s="122">
        <v>42996</v>
      </c>
      <c r="E5956" s="123" t="s">
        <v>12078</v>
      </c>
      <c r="F5956" s="123" t="s">
        <v>3</v>
      </c>
      <c r="G5956" s="123">
        <v>1541623</v>
      </c>
      <c r="H5956" s="127"/>
      <c r="I5956" s="131" t="s">
        <v>13839</v>
      </c>
      <c r="J5956" s="127"/>
      <c r="K5956" s="127"/>
      <c r="L5956" s="127"/>
      <c r="M5956" s="127"/>
      <c r="N5956" s="133">
        <v>0</v>
      </c>
      <c r="O5956" s="133">
        <v>70</v>
      </c>
      <c r="P5956" s="127" t="s">
        <v>1369</v>
      </c>
    </row>
    <row r="5957" spans="1:16" ht="51">
      <c r="A5957" s="127">
        <v>342</v>
      </c>
      <c r="B5957" s="127"/>
      <c r="C5957" s="128" t="s">
        <v>817</v>
      </c>
      <c r="D5957" s="122">
        <v>42996</v>
      </c>
      <c r="E5957" s="123" t="s">
        <v>12079</v>
      </c>
      <c r="F5957" s="123" t="s">
        <v>3</v>
      </c>
      <c r="G5957" s="123">
        <v>1541438</v>
      </c>
      <c r="H5957" s="127"/>
      <c r="I5957" s="131" t="s">
        <v>13840</v>
      </c>
      <c r="J5957" s="127"/>
      <c r="K5957" s="127"/>
      <c r="L5957" s="127"/>
      <c r="M5957" s="127"/>
      <c r="N5957" s="133">
        <v>0</v>
      </c>
      <c r="O5957" s="133">
        <v>910.2</v>
      </c>
      <c r="P5957" s="127" t="s">
        <v>1369</v>
      </c>
    </row>
    <row r="5958" spans="1:16" ht="51">
      <c r="A5958" s="127">
        <v>81</v>
      </c>
      <c r="B5958" s="127"/>
      <c r="C5958" s="128" t="s">
        <v>710</v>
      </c>
      <c r="D5958" s="122">
        <v>42996</v>
      </c>
      <c r="E5958" s="123" t="s">
        <v>12080</v>
      </c>
      <c r="F5958" s="123" t="s">
        <v>3</v>
      </c>
      <c r="G5958" s="123">
        <v>1541437</v>
      </c>
      <c r="H5958" s="127"/>
      <c r="I5958" s="131" t="s">
        <v>13841</v>
      </c>
      <c r="J5958" s="127"/>
      <c r="K5958" s="127"/>
      <c r="L5958" s="127"/>
      <c r="M5958" s="127"/>
      <c r="N5958" s="133">
        <v>0</v>
      </c>
      <c r="O5958" s="133">
        <v>13485</v>
      </c>
      <c r="P5958" s="127" t="s">
        <v>1369</v>
      </c>
    </row>
    <row r="5959" spans="1:16" ht="51">
      <c r="A5959" s="127">
        <v>253</v>
      </c>
      <c r="B5959" s="127"/>
      <c r="C5959" s="128" t="s">
        <v>779</v>
      </c>
      <c r="D5959" s="122">
        <v>42996</v>
      </c>
      <c r="E5959" s="123" t="s">
        <v>12081</v>
      </c>
      <c r="F5959" s="123" t="s">
        <v>3</v>
      </c>
      <c r="G5959" s="123">
        <v>1541419</v>
      </c>
      <c r="H5959" s="127"/>
      <c r="I5959" s="131" t="s">
        <v>13842</v>
      </c>
      <c r="J5959" s="127"/>
      <c r="K5959" s="127"/>
      <c r="L5959" s="127"/>
      <c r="M5959" s="127"/>
      <c r="N5959" s="133">
        <v>0</v>
      </c>
      <c r="O5959" s="133">
        <v>750155.95000000007</v>
      </c>
      <c r="P5959" s="127" t="s">
        <v>1369</v>
      </c>
    </row>
    <row r="5960" spans="1:16" ht="38.25">
      <c r="A5960" s="127">
        <v>523</v>
      </c>
      <c r="B5960" s="127"/>
      <c r="C5960" s="128" t="s">
        <v>846</v>
      </c>
      <c r="D5960" s="122">
        <v>42996</v>
      </c>
      <c r="E5960" s="123" t="s">
        <v>12082</v>
      </c>
      <c r="F5960" s="123" t="s">
        <v>3</v>
      </c>
      <c r="G5960" s="123">
        <v>1541396</v>
      </c>
      <c r="H5960" s="127"/>
      <c r="I5960" s="131" t="s">
        <v>13843</v>
      </c>
      <c r="J5960" s="127"/>
      <c r="K5960" s="127"/>
      <c r="L5960" s="127"/>
      <c r="M5960" s="127"/>
      <c r="N5960" s="133">
        <v>0</v>
      </c>
      <c r="O5960" s="133">
        <v>279.35000000000002</v>
      </c>
      <c r="P5960" s="127" t="s">
        <v>1369</v>
      </c>
    </row>
    <row r="5961" spans="1:16" ht="38.25">
      <c r="A5961" s="127">
        <v>523</v>
      </c>
      <c r="B5961" s="127"/>
      <c r="C5961" s="128" t="s">
        <v>846</v>
      </c>
      <c r="D5961" s="122">
        <v>42996</v>
      </c>
      <c r="E5961" s="123" t="s">
        <v>12083</v>
      </c>
      <c r="F5961" s="123" t="s">
        <v>3</v>
      </c>
      <c r="G5961" s="123">
        <v>1541391</v>
      </c>
      <c r="H5961" s="127"/>
      <c r="I5961" s="131" t="s">
        <v>13844</v>
      </c>
      <c r="J5961" s="127"/>
      <c r="K5961" s="127"/>
      <c r="L5961" s="127"/>
      <c r="M5961" s="127"/>
      <c r="N5961" s="133">
        <v>0</v>
      </c>
      <c r="O5961" s="133">
        <v>333.99</v>
      </c>
      <c r="P5961" s="127" t="s">
        <v>1369</v>
      </c>
    </row>
    <row r="5962" spans="1:16" ht="38.25">
      <c r="A5962" s="127">
        <v>523</v>
      </c>
      <c r="B5962" s="127"/>
      <c r="C5962" s="128" t="s">
        <v>846</v>
      </c>
      <c r="D5962" s="122">
        <v>42996</v>
      </c>
      <c r="E5962" s="123" t="s">
        <v>12084</v>
      </c>
      <c r="F5962" s="123" t="s">
        <v>3</v>
      </c>
      <c r="G5962" s="123">
        <v>1541388</v>
      </c>
      <c r="H5962" s="127"/>
      <c r="I5962" s="131" t="s">
        <v>13845</v>
      </c>
      <c r="J5962" s="127"/>
      <c r="K5962" s="127"/>
      <c r="L5962" s="127"/>
      <c r="M5962" s="127"/>
      <c r="N5962" s="133">
        <v>0</v>
      </c>
      <c r="O5962" s="133">
        <v>415.08</v>
      </c>
      <c r="P5962" s="127" t="s">
        <v>1369</v>
      </c>
    </row>
    <row r="5963" spans="1:16" ht="51">
      <c r="A5963" s="127">
        <v>523</v>
      </c>
      <c r="B5963" s="127"/>
      <c r="C5963" s="128" t="s">
        <v>846</v>
      </c>
      <c r="D5963" s="122">
        <v>42996</v>
      </c>
      <c r="E5963" s="123" t="s">
        <v>12085</v>
      </c>
      <c r="F5963" s="123" t="s">
        <v>3</v>
      </c>
      <c r="G5963" s="123">
        <v>1541353</v>
      </c>
      <c r="H5963" s="127"/>
      <c r="I5963" s="131" t="s">
        <v>13846</v>
      </c>
      <c r="J5963" s="127"/>
      <c r="K5963" s="127"/>
      <c r="L5963" s="127"/>
      <c r="M5963" s="127"/>
      <c r="N5963" s="133">
        <v>0</v>
      </c>
      <c r="O5963" s="133">
        <v>16734.8</v>
      </c>
      <c r="P5963" s="127" t="s">
        <v>1369</v>
      </c>
    </row>
    <row r="5964" spans="1:16" ht="51">
      <c r="A5964" s="127">
        <v>523</v>
      </c>
      <c r="B5964" s="127"/>
      <c r="C5964" s="128" t="s">
        <v>846</v>
      </c>
      <c r="D5964" s="122">
        <v>42996</v>
      </c>
      <c r="E5964" s="123" t="s">
        <v>12086</v>
      </c>
      <c r="F5964" s="123" t="s">
        <v>3</v>
      </c>
      <c r="G5964" s="123">
        <v>1541351</v>
      </c>
      <c r="H5964" s="127"/>
      <c r="I5964" s="131" t="s">
        <v>13847</v>
      </c>
      <c r="J5964" s="127"/>
      <c r="K5964" s="127"/>
      <c r="L5964" s="127"/>
      <c r="M5964" s="127"/>
      <c r="N5964" s="133">
        <v>0</v>
      </c>
      <c r="O5964" s="133">
        <v>11886.4</v>
      </c>
      <c r="P5964" s="127" t="s">
        <v>1369</v>
      </c>
    </row>
    <row r="5965" spans="1:16" ht="51">
      <c r="A5965" s="127">
        <v>523</v>
      </c>
      <c r="B5965" s="127"/>
      <c r="C5965" s="128" t="s">
        <v>846</v>
      </c>
      <c r="D5965" s="122">
        <v>42996</v>
      </c>
      <c r="E5965" s="123" t="s">
        <v>12087</v>
      </c>
      <c r="F5965" s="123" t="s">
        <v>3</v>
      </c>
      <c r="G5965" s="123">
        <v>1541348</v>
      </c>
      <c r="H5965" s="127"/>
      <c r="I5965" s="131" t="s">
        <v>13848</v>
      </c>
      <c r="J5965" s="127"/>
      <c r="K5965" s="127"/>
      <c r="L5965" s="127"/>
      <c r="M5965" s="127"/>
      <c r="N5965" s="133">
        <v>0</v>
      </c>
      <c r="O5965" s="133">
        <v>15005.2</v>
      </c>
      <c r="P5965" s="127" t="s">
        <v>1369</v>
      </c>
    </row>
    <row r="5966" spans="1:16" ht="51">
      <c r="A5966" s="127">
        <v>222</v>
      </c>
      <c r="B5966" s="127"/>
      <c r="C5966" s="128" t="s">
        <v>765</v>
      </c>
      <c r="D5966" s="122">
        <v>42996</v>
      </c>
      <c r="E5966" s="123" t="s">
        <v>12088</v>
      </c>
      <c r="F5966" s="123" t="s">
        <v>3</v>
      </c>
      <c r="G5966" s="123">
        <v>1541315</v>
      </c>
      <c r="H5966" s="127"/>
      <c r="I5966" s="131" t="s">
        <v>13849</v>
      </c>
      <c r="J5966" s="127"/>
      <c r="K5966" s="127"/>
      <c r="L5966" s="127"/>
      <c r="M5966" s="127"/>
      <c r="N5966" s="133">
        <v>0</v>
      </c>
      <c r="O5966" s="133">
        <v>33.5</v>
      </c>
      <c r="P5966" s="127" t="s">
        <v>1369</v>
      </c>
    </row>
    <row r="5967" spans="1:16" ht="51">
      <c r="A5967" s="127">
        <v>222</v>
      </c>
      <c r="B5967" s="127"/>
      <c r="C5967" s="128" t="s">
        <v>765</v>
      </c>
      <c r="D5967" s="122">
        <v>42996</v>
      </c>
      <c r="E5967" s="123" t="s">
        <v>12089</v>
      </c>
      <c r="F5967" s="123" t="s">
        <v>3</v>
      </c>
      <c r="G5967" s="123">
        <v>1541320</v>
      </c>
      <c r="H5967" s="127"/>
      <c r="I5967" s="131" t="s">
        <v>13850</v>
      </c>
      <c r="J5967" s="127"/>
      <c r="K5967" s="127"/>
      <c r="L5967" s="127"/>
      <c r="M5967" s="127"/>
      <c r="N5967" s="133">
        <v>0</v>
      </c>
      <c r="O5967" s="133">
        <v>56</v>
      </c>
      <c r="P5967" s="127" t="s">
        <v>1369</v>
      </c>
    </row>
    <row r="5968" spans="1:16" ht="51">
      <c r="A5968" s="127">
        <v>222</v>
      </c>
      <c r="B5968" s="127"/>
      <c r="C5968" s="128" t="s">
        <v>765</v>
      </c>
      <c r="D5968" s="122">
        <v>42996</v>
      </c>
      <c r="E5968" s="123" t="s">
        <v>12090</v>
      </c>
      <c r="F5968" s="123" t="s">
        <v>3</v>
      </c>
      <c r="G5968" s="123">
        <v>1541325</v>
      </c>
      <c r="H5968" s="127"/>
      <c r="I5968" s="131" t="s">
        <v>13851</v>
      </c>
      <c r="J5968" s="127"/>
      <c r="K5968" s="127"/>
      <c r="L5968" s="127"/>
      <c r="M5968" s="127"/>
      <c r="N5968" s="133">
        <v>0</v>
      </c>
      <c r="O5968" s="133">
        <v>1832.46</v>
      </c>
      <c r="P5968" s="127" t="s">
        <v>1369</v>
      </c>
    </row>
    <row r="5969" spans="1:16" ht="51">
      <c r="A5969" s="127">
        <v>660</v>
      </c>
      <c r="B5969" s="127"/>
      <c r="C5969" s="128" t="s">
        <v>234</v>
      </c>
      <c r="D5969" s="122">
        <v>42996</v>
      </c>
      <c r="E5969" s="123" t="s">
        <v>12091</v>
      </c>
      <c r="F5969" s="123" t="s">
        <v>3</v>
      </c>
      <c r="G5969" s="123">
        <v>1541338</v>
      </c>
      <c r="H5969" s="127"/>
      <c r="I5969" s="131" t="s">
        <v>13852</v>
      </c>
      <c r="J5969" s="127"/>
      <c r="K5969" s="127"/>
      <c r="L5969" s="127"/>
      <c r="M5969" s="127"/>
      <c r="N5969" s="133">
        <v>0</v>
      </c>
      <c r="O5969" s="133">
        <v>1127.32</v>
      </c>
      <c r="P5969" s="127" t="s">
        <v>1369</v>
      </c>
    </row>
    <row r="5970" spans="1:16" ht="51">
      <c r="A5970" s="127">
        <v>660</v>
      </c>
      <c r="B5970" s="127"/>
      <c r="C5970" s="128" t="s">
        <v>234</v>
      </c>
      <c r="D5970" s="122">
        <v>42996</v>
      </c>
      <c r="E5970" s="123" t="s">
        <v>12092</v>
      </c>
      <c r="F5970" s="123" t="s">
        <v>3</v>
      </c>
      <c r="G5970" s="123">
        <v>1541340</v>
      </c>
      <c r="H5970" s="127"/>
      <c r="I5970" s="131" t="s">
        <v>13853</v>
      </c>
      <c r="J5970" s="127"/>
      <c r="K5970" s="127"/>
      <c r="L5970" s="127"/>
      <c r="M5970" s="127"/>
      <c r="N5970" s="133">
        <v>0</v>
      </c>
      <c r="O5970" s="133">
        <v>161.31</v>
      </c>
      <c r="P5970" s="127" t="s">
        <v>1369</v>
      </c>
    </row>
    <row r="5971" spans="1:16" ht="38.25">
      <c r="A5971" s="127">
        <v>523</v>
      </c>
      <c r="B5971" s="127"/>
      <c r="C5971" s="128" t="s">
        <v>846</v>
      </c>
      <c r="D5971" s="122">
        <v>42996</v>
      </c>
      <c r="E5971" s="123" t="s">
        <v>12093</v>
      </c>
      <c r="F5971" s="123" t="s">
        <v>3</v>
      </c>
      <c r="G5971" s="123">
        <v>1541347</v>
      </c>
      <c r="H5971" s="127"/>
      <c r="I5971" s="131" t="s">
        <v>13854</v>
      </c>
      <c r="J5971" s="127"/>
      <c r="K5971" s="127"/>
      <c r="L5971" s="127"/>
      <c r="M5971" s="127"/>
      <c r="N5971" s="133">
        <v>0</v>
      </c>
      <c r="O5971" s="133">
        <v>17930.8</v>
      </c>
      <c r="P5971" s="127" t="s">
        <v>1369</v>
      </c>
    </row>
    <row r="5972" spans="1:16" ht="38.25">
      <c r="A5972" s="127">
        <v>292</v>
      </c>
      <c r="B5972" s="127"/>
      <c r="C5972" s="128" t="s">
        <v>152</v>
      </c>
      <c r="D5972" s="122">
        <v>42997</v>
      </c>
      <c r="E5972" s="123" t="s">
        <v>12094</v>
      </c>
      <c r="F5972" s="123" t="s">
        <v>3</v>
      </c>
      <c r="G5972" s="123">
        <v>1542020</v>
      </c>
      <c r="H5972" s="127"/>
      <c r="I5972" s="131" t="s">
        <v>13703</v>
      </c>
      <c r="J5972" s="127"/>
      <c r="K5972" s="127"/>
      <c r="L5972" s="127"/>
      <c r="M5972" s="127"/>
      <c r="N5972" s="133">
        <v>0</v>
      </c>
      <c r="O5972" s="133">
        <v>268</v>
      </c>
      <c r="P5972" s="127" t="s">
        <v>1369</v>
      </c>
    </row>
    <row r="5973" spans="1:16" ht="38.25">
      <c r="A5973" s="127">
        <v>292</v>
      </c>
      <c r="B5973" s="127"/>
      <c r="C5973" s="128" t="s">
        <v>152</v>
      </c>
      <c r="D5973" s="122">
        <v>42997</v>
      </c>
      <c r="E5973" s="123" t="s">
        <v>12095</v>
      </c>
      <c r="F5973" s="123" t="s">
        <v>3</v>
      </c>
      <c r="G5973" s="123">
        <v>1542021</v>
      </c>
      <c r="H5973" s="127"/>
      <c r="I5973" s="131" t="s">
        <v>13703</v>
      </c>
      <c r="J5973" s="127"/>
      <c r="K5973" s="127"/>
      <c r="L5973" s="127"/>
      <c r="M5973" s="127"/>
      <c r="N5973" s="133">
        <v>0</v>
      </c>
      <c r="O5973" s="133">
        <v>235</v>
      </c>
      <c r="P5973" s="127" t="s">
        <v>1369</v>
      </c>
    </row>
    <row r="5974" spans="1:16" ht="51">
      <c r="A5974" s="127">
        <v>132</v>
      </c>
      <c r="B5974" s="127"/>
      <c r="C5974" s="128" t="s">
        <v>729</v>
      </c>
      <c r="D5974" s="122">
        <v>42997</v>
      </c>
      <c r="E5974" s="123" t="s">
        <v>12096</v>
      </c>
      <c r="F5974" s="123" t="s">
        <v>3</v>
      </c>
      <c r="G5974" s="123">
        <v>1542050</v>
      </c>
      <c r="H5974" s="127"/>
      <c r="I5974" s="131" t="s">
        <v>13855</v>
      </c>
      <c r="J5974" s="127"/>
      <c r="K5974" s="127"/>
      <c r="L5974" s="127"/>
      <c r="M5974" s="127"/>
      <c r="N5974" s="133">
        <v>0</v>
      </c>
      <c r="O5974" s="133">
        <v>90.600000000000009</v>
      </c>
      <c r="P5974" s="127" t="s">
        <v>1369</v>
      </c>
    </row>
    <row r="5975" spans="1:16" ht="51">
      <c r="A5975" s="127">
        <v>20</v>
      </c>
      <c r="B5975" s="127"/>
      <c r="C5975" s="128" t="s">
        <v>694</v>
      </c>
      <c r="D5975" s="122">
        <v>42997</v>
      </c>
      <c r="E5975" s="123" t="s">
        <v>12097</v>
      </c>
      <c r="F5975" s="123" t="s">
        <v>3</v>
      </c>
      <c r="G5975" s="123">
        <v>1542059</v>
      </c>
      <c r="H5975" s="127"/>
      <c r="I5975" s="131" t="s">
        <v>13856</v>
      </c>
      <c r="J5975" s="127"/>
      <c r="K5975" s="127"/>
      <c r="L5975" s="127"/>
      <c r="M5975" s="127"/>
      <c r="N5975" s="133">
        <v>0</v>
      </c>
      <c r="O5975" s="133">
        <v>9.2000000000000011</v>
      </c>
      <c r="P5975" s="127" t="s">
        <v>1369</v>
      </c>
    </row>
    <row r="5976" spans="1:16" ht="51">
      <c r="A5976" s="127">
        <v>20</v>
      </c>
      <c r="B5976" s="127"/>
      <c r="C5976" s="128" t="s">
        <v>694</v>
      </c>
      <c r="D5976" s="122">
        <v>42997</v>
      </c>
      <c r="E5976" s="123" t="s">
        <v>12098</v>
      </c>
      <c r="F5976" s="123" t="s">
        <v>3</v>
      </c>
      <c r="G5976" s="123">
        <v>1542061</v>
      </c>
      <c r="H5976" s="127"/>
      <c r="I5976" s="131" t="s">
        <v>13857</v>
      </c>
      <c r="J5976" s="127"/>
      <c r="K5976" s="127"/>
      <c r="L5976" s="127"/>
      <c r="M5976" s="127"/>
      <c r="N5976" s="133">
        <v>0</v>
      </c>
      <c r="O5976" s="133">
        <v>560</v>
      </c>
      <c r="P5976" s="127" t="s">
        <v>1369</v>
      </c>
    </row>
    <row r="5977" spans="1:16" ht="51">
      <c r="A5977" s="127" t="s">
        <v>620</v>
      </c>
      <c r="B5977" s="127"/>
      <c r="C5977" s="128" t="s">
        <v>714</v>
      </c>
      <c r="D5977" s="122">
        <v>42997</v>
      </c>
      <c r="E5977" s="123" t="s">
        <v>12099</v>
      </c>
      <c r="F5977" s="123" t="s">
        <v>3</v>
      </c>
      <c r="G5977" s="123">
        <v>1542064</v>
      </c>
      <c r="H5977" s="127"/>
      <c r="I5977" s="131" t="s">
        <v>13858</v>
      </c>
      <c r="J5977" s="127"/>
      <c r="K5977" s="127"/>
      <c r="L5977" s="127"/>
      <c r="M5977" s="127"/>
      <c r="N5977" s="133">
        <v>0</v>
      </c>
      <c r="O5977" s="133">
        <v>96</v>
      </c>
      <c r="P5977" s="127" t="s">
        <v>1369</v>
      </c>
    </row>
    <row r="5978" spans="1:16" ht="51">
      <c r="A5978" s="127" t="s">
        <v>620</v>
      </c>
      <c r="B5978" s="127"/>
      <c r="C5978" s="128" t="s">
        <v>714</v>
      </c>
      <c r="D5978" s="122">
        <v>42997</v>
      </c>
      <c r="E5978" s="123" t="s">
        <v>12100</v>
      </c>
      <c r="F5978" s="123" t="s">
        <v>3</v>
      </c>
      <c r="G5978" s="123">
        <v>1542066</v>
      </c>
      <c r="H5978" s="127"/>
      <c r="I5978" s="131" t="s">
        <v>13859</v>
      </c>
      <c r="J5978" s="127"/>
      <c r="K5978" s="127"/>
      <c r="L5978" s="127"/>
      <c r="M5978" s="127"/>
      <c r="N5978" s="133">
        <v>0</v>
      </c>
      <c r="O5978" s="133">
        <v>60</v>
      </c>
      <c r="P5978" s="127" t="s">
        <v>1369</v>
      </c>
    </row>
    <row r="5979" spans="1:16" ht="38.25">
      <c r="A5979" s="127">
        <v>46</v>
      </c>
      <c r="B5979" s="127"/>
      <c r="C5979" s="128" t="s">
        <v>699</v>
      </c>
      <c r="D5979" s="122">
        <v>42997</v>
      </c>
      <c r="E5979" s="123" t="s">
        <v>12101</v>
      </c>
      <c r="F5979" s="123" t="s">
        <v>3</v>
      </c>
      <c r="G5979" s="123">
        <v>1542067</v>
      </c>
      <c r="H5979" s="127"/>
      <c r="I5979" s="131" t="s">
        <v>13860</v>
      </c>
      <c r="J5979" s="127"/>
      <c r="K5979" s="127"/>
      <c r="L5979" s="127"/>
      <c r="M5979" s="127"/>
      <c r="N5979" s="133">
        <v>0</v>
      </c>
      <c r="O5979" s="133">
        <v>432</v>
      </c>
      <c r="P5979" s="127" t="s">
        <v>1369</v>
      </c>
    </row>
    <row r="5980" spans="1:16" ht="51">
      <c r="A5980" s="127" t="s">
        <v>620</v>
      </c>
      <c r="B5980" s="127"/>
      <c r="C5980" s="128" t="s">
        <v>714</v>
      </c>
      <c r="D5980" s="122">
        <v>42997</v>
      </c>
      <c r="E5980" s="123" t="s">
        <v>12102</v>
      </c>
      <c r="F5980" s="123" t="s">
        <v>3</v>
      </c>
      <c r="G5980" s="123">
        <v>1542068</v>
      </c>
      <c r="H5980" s="127"/>
      <c r="I5980" s="131" t="s">
        <v>13861</v>
      </c>
      <c r="J5980" s="127"/>
      <c r="K5980" s="127"/>
      <c r="L5980" s="127"/>
      <c r="M5980" s="127"/>
      <c r="N5980" s="133">
        <v>0</v>
      </c>
      <c r="O5980" s="133">
        <v>72</v>
      </c>
      <c r="P5980" s="127" t="s">
        <v>1369</v>
      </c>
    </row>
    <row r="5981" spans="1:16" ht="51">
      <c r="A5981" s="127">
        <v>41</v>
      </c>
      <c r="B5981" s="127"/>
      <c r="C5981" s="128" t="s">
        <v>698</v>
      </c>
      <c r="D5981" s="122">
        <v>42997</v>
      </c>
      <c r="E5981" s="123" t="s">
        <v>12103</v>
      </c>
      <c r="F5981" s="123" t="s">
        <v>3</v>
      </c>
      <c r="G5981" s="123">
        <v>1542072</v>
      </c>
      <c r="H5981" s="127"/>
      <c r="I5981" s="131" t="s">
        <v>13447</v>
      </c>
      <c r="J5981" s="127"/>
      <c r="K5981" s="127"/>
      <c r="L5981" s="127"/>
      <c r="M5981" s="127"/>
      <c r="N5981" s="133">
        <v>0</v>
      </c>
      <c r="O5981" s="133">
        <v>15</v>
      </c>
      <c r="P5981" s="127" t="s">
        <v>1369</v>
      </c>
    </row>
    <row r="5982" spans="1:16" ht="51">
      <c r="A5982" s="127">
        <v>681</v>
      </c>
      <c r="B5982" s="127"/>
      <c r="C5982" s="128" t="s">
        <v>238</v>
      </c>
      <c r="D5982" s="122">
        <v>42997</v>
      </c>
      <c r="E5982" s="123" t="s">
        <v>12104</v>
      </c>
      <c r="F5982" s="123" t="s">
        <v>3</v>
      </c>
      <c r="G5982" s="123">
        <v>1542079</v>
      </c>
      <c r="H5982" s="127"/>
      <c r="I5982" s="131" t="s">
        <v>13862</v>
      </c>
      <c r="J5982" s="127"/>
      <c r="K5982" s="127"/>
      <c r="L5982" s="127"/>
      <c r="M5982" s="127"/>
      <c r="N5982" s="133">
        <v>0</v>
      </c>
      <c r="O5982" s="133">
        <v>154</v>
      </c>
      <c r="P5982" s="127" t="s">
        <v>1369</v>
      </c>
    </row>
    <row r="5983" spans="1:16" ht="38.25">
      <c r="A5983" s="127">
        <v>292</v>
      </c>
      <c r="B5983" s="127"/>
      <c r="C5983" s="128" t="s">
        <v>152</v>
      </c>
      <c r="D5983" s="122">
        <v>42997</v>
      </c>
      <c r="E5983" s="123" t="s">
        <v>12105</v>
      </c>
      <c r="F5983" s="123" t="s">
        <v>3</v>
      </c>
      <c r="G5983" s="123">
        <v>1542019</v>
      </c>
      <c r="H5983" s="127"/>
      <c r="I5983" s="131" t="s">
        <v>13703</v>
      </c>
      <c r="J5983" s="127"/>
      <c r="K5983" s="127"/>
      <c r="L5983" s="127"/>
      <c r="M5983" s="127"/>
      <c r="N5983" s="133">
        <v>0</v>
      </c>
      <c r="O5983" s="133">
        <v>340</v>
      </c>
      <c r="P5983" s="127" t="s">
        <v>1369</v>
      </c>
    </row>
    <row r="5984" spans="1:16" ht="38.25">
      <c r="A5984" s="127">
        <v>290</v>
      </c>
      <c r="B5984" s="127"/>
      <c r="C5984" s="128" t="s">
        <v>794</v>
      </c>
      <c r="D5984" s="122">
        <v>42997</v>
      </c>
      <c r="E5984" s="123" t="s">
        <v>12106</v>
      </c>
      <c r="F5984" s="123" t="s">
        <v>3</v>
      </c>
      <c r="G5984" s="123">
        <v>1542010</v>
      </c>
      <c r="H5984" s="127"/>
      <c r="I5984" s="131" t="s">
        <v>13863</v>
      </c>
      <c r="J5984" s="127"/>
      <c r="K5984" s="127"/>
      <c r="L5984" s="127"/>
      <c r="M5984" s="127"/>
      <c r="N5984" s="133">
        <v>0</v>
      </c>
      <c r="O5984" s="133">
        <v>15</v>
      </c>
      <c r="P5984" s="127" t="s">
        <v>1369</v>
      </c>
    </row>
    <row r="5985" spans="1:16" ht="38.25">
      <c r="A5985" s="127">
        <v>290</v>
      </c>
      <c r="B5985" s="127"/>
      <c r="C5985" s="128" t="s">
        <v>794</v>
      </c>
      <c r="D5985" s="122">
        <v>42997</v>
      </c>
      <c r="E5985" s="123" t="s">
        <v>12107</v>
      </c>
      <c r="F5985" s="123" t="s">
        <v>3</v>
      </c>
      <c r="G5985" s="123">
        <v>1542006</v>
      </c>
      <c r="H5985" s="127"/>
      <c r="I5985" s="131" t="s">
        <v>13864</v>
      </c>
      <c r="J5985" s="127"/>
      <c r="K5985" s="127"/>
      <c r="L5985" s="127"/>
      <c r="M5985" s="127"/>
      <c r="N5985" s="133">
        <v>0</v>
      </c>
      <c r="O5985" s="133">
        <v>371</v>
      </c>
      <c r="P5985" s="127" t="s">
        <v>1369</v>
      </c>
    </row>
    <row r="5986" spans="1:16" ht="51">
      <c r="A5986" s="127">
        <v>591</v>
      </c>
      <c r="B5986" s="127"/>
      <c r="C5986" s="128" t="s">
        <v>862</v>
      </c>
      <c r="D5986" s="122">
        <v>42997</v>
      </c>
      <c r="E5986" s="123" t="s">
        <v>12108</v>
      </c>
      <c r="F5986" s="123" t="s">
        <v>3</v>
      </c>
      <c r="G5986" s="123">
        <v>1542001</v>
      </c>
      <c r="H5986" s="127"/>
      <c r="I5986" s="131" t="s">
        <v>13865</v>
      </c>
      <c r="J5986" s="127"/>
      <c r="K5986" s="127"/>
      <c r="L5986" s="127"/>
      <c r="M5986" s="127"/>
      <c r="N5986" s="133">
        <v>0</v>
      </c>
      <c r="O5986" s="133">
        <v>550</v>
      </c>
      <c r="P5986" s="127" t="s">
        <v>1369</v>
      </c>
    </row>
    <row r="5987" spans="1:16" ht="63.75">
      <c r="A5987" s="127">
        <v>221</v>
      </c>
      <c r="B5987" s="127"/>
      <c r="C5987" s="128" t="s">
        <v>764</v>
      </c>
      <c r="D5987" s="122">
        <v>42997</v>
      </c>
      <c r="E5987" s="123" t="s">
        <v>12109</v>
      </c>
      <c r="F5987" s="123" t="s">
        <v>3</v>
      </c>
      <c r="G5987" s="123">
        <v>1541998</v>
      </c>
      <c r="H5987" s="127"/>
      <c r="I5987" s="131" t="s">
        <v>13866</v>
      </c>
      <c r="J5987" s="127"/>
      <c r="K5987" s="127"/>
      <c r="L5987" s="127"/>
      <c r="M5987" s="127"/>
      <c r="N5987" s="133">
        <v>0</v>
      </c>
      <c r="O5987" s="133">
        <v>14</v>
      </c>
      <c r="P5987" s="127" t="s">
        <v>1369</v>
      </c>
    </row>
    <row r="5988" spans="1:16" ht="63.75">
      <c r="A5988" s="127">
        <v>221</v>
      </c>
      <c r="B5988" s="127"/>
      <c r="C5988" s="128" t="s">
        <v>764</v>
      </c>
      <c r="D5988" s="122">
        <v>42997</v>
      </c>
      <c r="E5988" s="123" t="s">
        <v>12110</v>
      </c>
      <c r="F5988" s="123" t="s">
        <v>3</v>
      </c>
      <c r="G5988" s="123">
        <v>1541997</v>
      </c>
      <c r="H5988" s="127"/>
      <c r="I5988" s="131" t="s">
        <v>13866</v>
      </c>
      <c r="J5988" s="127"/>
      <c r="K5988" s="127"/>
      <c r="L5988" s="127"/>
      <c r="M5988" s="127"/>
      <c r="N5988" s="133">
        <v>0</v>
      </c>
      <c r="O5988" s="133">
        <v>13</v>
      </c>
      <c r="P5988" s="127" t="s">
        <v>1369</v>
      </c>
    </row>
    <row r="5989" spans="1:16" ht="63.75">
      <c r="A5989" s="127">
        <v>221</v>
      </c>
      <c r="B5989" s="127"/>
      <c r="C5989" s="128" t="s">
        <v>764</v>
      </c>
      <c r="D5989" s="122">
        <v>42997</v>
      </c>
      <c r="E5989" s="123" t="s">
        <v>12111</v>
      </c>
      <c r="F5989" s="123" t="s">
        <v>3</v>
      </c>
      <c r="G5989" s="123">
        <v>1541995</v>
      </c>
      <c r="H5989" s="127"/>
      <c r="I5989" s="131" t="s">
        <v>13867</v>
      </c>
      <c r="J5989" s="127"/>
      <c r="K5989" s="127"/>
      <c r="L5989" s="127"/>
      <c r="M5989" s="127"/>
      <c r="N5989" s="133">
        <v>0</v>
      </c>
      <c r="O5989" s="133">
        <v>3</v>
      </c>
      <c r="P5989" s="127" t="s">
        <v>1369</v>
      </c>
    </row>
    <row r="5990" spans="1:16" ht="51">
      <c r="A5990" s="127">
        <v>16</v>
      </c>
      <c r="B5990" s="127"/>
      <c r="C5990" s="128" t="s">
        <v>693</v>
      </c>
      <c r="D5990" s="122">
        <v>42997</v>
      </c>
      <c r="E5990" s="123" t="s">
        <v>12112</v>
      </c>
      <c r="F5990" s="123" t="s">
        <v>3</v>
      </c>
      <c r="G5990" s="123">
        <v>1541994</v>
      </c>
      <c r="H5990" s="127"/>
      <c r="I5990" s="131" t="s">
        <v>13868</v>
      </c>
      <c r="J5990" s="127"/>
      <c r="K5990" s="127"/>
      <c r="L5990" s="127"/>
      <c r="M5990" s="127"/>
      <c r="N5990" s="133">
        <v>0</v>
      </c>
      <c r="O5990" s="133">
        <v>200</v>
      </c>
      <c r="P5990" s="127" t="s">
        <v>1369</v>
      </c>
    </row>
    <row r="5991" spans="1:16" ht="51">
      <c r="A5991" s="127">
        <v>16</v>
      </c>
      <c r="B5991" s="127"/>
      <c r="C5991" s="128" t="s">
        <v>693</v>
      </c>
      <c r="D5991" s="122">
        <v>42997</v>
      </c>
      <c r="E5991" s="123" t="s">
        <v>12113</v>
      </c>
      <c r="F5991" s="123" t="s">
        <v>3</v>
      </c>
      <c r="G5991" s="123">
        <v>1541993</v>
      </c>
      <c r="H5991" s="127"/>
      <c r="I5991" s="131" t="s">
        <v>13869</v>
      </c>
      <c r="J5991" s="127"/>
      <c r="K5991" s="127"/>
      <c r="L5991" s="127"/>
      <c r="M5991" s="127"/>
      <c r="N5991" s="133">
        <v>0</v>
      </c>
      <c r="O5991" s="133">
        <v>700</v>
      </c>
      <c r="P5991" s="127" t="s">
        <v>1369</v>
      </c>
    </row>
    <row r="5992" spans="1:16" ht="38.25">
      <c r="A5992" s="127">
        <v>203</v>
      </c>
      <c r="B5992" s="127"/>
      <c r="C5992" s="128" t="s">
        <v>758</v>
      </c>
      <c r="D5992" s="122">
        <v>42997</v>
      </c>
      <c r="E5992" s="123" t="s">
        <v>12114</v>
      </c>
      <c r="F5992" s="123" t="s">
        <v>3</v>
      </c>
      <c r="G5992" s="123">
        <v>1541988</v>
      </c>
      <c r="H5992" s="127"/>
      <c r="I5992" s="131" t="s">
        <v>13870</v>
      </c>
      <c r="J5992" s="127"/>
      <c r="K5992" s="127"/>
      <c r="L5992" s="127"/>
      <c r="M5992" s="127"/>
      <c r="N5992" s="133">
        <v>0</v>
      </c>
      <c r="O5992" s="133">
        <v>185.5</v>
      </c>
      <c r="P5992" s="127" t="s">
        <v>1369</v>
      </c>
    </row>
    <row r="5993" spans="1:16" ht="38.25">
      <c r="A5993" s="127">
        <v>86</v>
      </c>
      <c r="B5993" s="127"/>
      <c r="C5993" s="128" t="s">
        <v>711</v>
      </c>
      <c r="D5993" s="122">
        <v>42997</v>
      </c>
      <c r="E5993" s="123" t="s">
        <v>12115</v>
      </c>
      <c r="F5993" s="123" t="s">
        <v>3</v>
      </c>
      <c r="G5993" s="123">
        <v>1541984</v>
      </c>
      <c r="H5993" s="127"/>
      <c r="I5993" s="131" t="s">
        <v>13871</v>
      </c>
      <c r="J5993" s="127"/>
      <c r="K5993" s="127"/>
      <c r="L5993" s="127"/>
      <c r="M5993" s="127"/>
      <c r="N5993" s="133">
        <v>0</v>
      </c>
      <c r="O5993" s="133">
        <v>3665</v>
      </c>
      <c r="P5993" s="127" t="s">
        <v>1369</v>
      </c>
    </row>
    <row r="5994" spans="1:16" ht="51">
      <c r="A5994" s="127">
        <v>15</v>
      </c>
      <c r="B5994" s="127"/>
      <c r="C5994" s="128" t="s">
        <v>692</v>
      </c>
      <c r="D5994" s="122">
        <v>42997</v>
      </c>
      <c r="E5994" s="123" t="s">
        <v>12116</v>
      </c>
      <c r="F5994" s="123" t="s">
        <v>3</v>
      </c>
      <c r="G5994" s="123">
        <v>1542189</v>
      </c>
      <c r="H5994" s="127"/>
      <c r="I5994" s="131" t="s">
        <v>13872</v>
      </c>
      <c r="J5994" s="127"/>
      <c r="K5994" s="127"/>
      <c r="L5994" s="127"/>
      <c r="M5994" s="127"/>
      <c r="N5994" s="133">
        <v>0</v>
      </c>
      <c r="O5994" s="133">
        <v>96.460000000000008</v>
      </c>
      <c r="P5994" s="127" t="s">
        <v>14401</v>
      </c>
    </row>
    <row r="5995" spans="1:16" ht="51">
      <c r="A5995" s="127" t="s">
        <v>620</v>
      </c>
      <c r="B5995" s="127"/>
      <c r="C5995" s="128" t="s">
        <v>714</v>
      </c>
      <c r="D5995" s="122">
        <v>42997</v>
      </c>
      <c r="E5995" s="123" t="s">
        <v>12117</v>
      </c>
      <c r="F5995" s="123" t="s">
        <v>3</v>
      </c>
      <c r="G5995" s="123">
        <v>1542175</v>
      </c>
      <c r="H5995" s="127"/>
      <c r="I5995" s="131" t="s">
        <v>13873</v>
      </c>
      <c r="J5995" s="127"/>
      <c r="K5995" s="127"/>
      <c r="L5995" s="127"/>
      <c r="M5995" s="127"/>
      <c r="N5995" s="133">
        <v>0</v>
      </c>
      <c r="O5995" s="133">
        <v>12</v>
      </c>
      <c r="P5995" s="127" t="s">
        <v>1369</v>
      </c>
    </row>
    <row r="5996" spans="1:16" ht="51">
      <c r="A5996" s="127" t="s">
        <v>620</v>
      </c>
      <c r="B5996" s="127"/>
      <c r="C5996" s="128" t="s">
        <v>714</v>
      </c>
      <c r="D5996" s="122">
        <v>42997</v>
      </c>
      <c r="E5996" s="123" t="s">
        <v>12118</v>
      </c>
      <c r="F5996" s="123" t="s">
        <v>3</v>
      </c>
      <c r="G5996" s="123">
        <v>1542174</v>
      </c>
      <c r="H5996" s="127"/>
      <c r="I5996" s="131" t="s">
        <v>13874</v>
      </c>
      <c r="J5996" s="127"/>
      <c r="K5996" s="127"/>
      <c r="L5996" s="127"/>
      <c r="M5996" s="127"/>
      <c r="N5996" s="133">
        <v>0</v>
      </c>
      <c r="O5996" s="133">
        <v>1920.96</v>
      </c>
      <c r="P5996" s="127" t="s">
        <v>1369</v>
      </c>
    </row>
    <row r="5997" spans="1:16" ht="51">
      <c r="A5997" s="127" t="s">
        <v>620</v>
      </c>
      <c r="B5997" s="127"/>
      <c r="C5997" s="128" t="s">
        <v>714</v>
      </c>
      <c r="D5997" s="122">
        <v>42997</v>
      </c>
      <c r="E5997" s="123" t="s">
        <v>12119</v>
      </c>
      <c r="F5997" s="123" t="s">
        <v>3</v>
      </c>
      <c r="G5997" s="123">
        <v>1542155</v>
      </c>
      <c r="H5997" s="127"/>
      <c r="I5997" s="131" t="s">
        <v>13875</v>
      </c>
      <c r="J5997" s="127"/>
      <c r="K5997" s="127"/>
      <c r="L5997" s="127"/>
      <c r="M5997" s="127"/>
      <c r="N5997" s="133">
        <v>0</v>
      </c>
      <c r="O5997" s="133">
        <v>19.93</v>
      </c>
      <c r="P5997" s="127" t="s">
        <v>1369</v>
      </c>
    </row>
    <row r="5998" spans="1:16" ht="51">
      <c r="A5998" s="127">
        <v>311</v>
      </c>
      <c r="B5998" s="127"/>
      <c r="C5998" s="128" t="s">
        <v>809</v>
      </c>
      <c r="D5998" s="122">
        <v>42997</v>
      </c>
      <c r="E5998" s="123" t="s">
        <v>12120</v>
      </c>
      <c r="F5998" s="123" t="s">
        <v>3</v>
      </c>
      <c r="G5998" s="123">
        <v>1542134</v>
      </c>
      <c r="H5998" s="127"/>
      <c r="I5998" s="131" t="s">
        <v>13876</v>
      </c>
      <c r="J5998" s="127"/>
      <c r="K5998" s="127"/>
      <c r="L5998" s="127"/>
      <c r="M5998" s="127"/>
      <c r="N5998" s="133">
        <v>0</v>
      </c>
      <c r="O5998" s="133">
        <v>61650</v>
      </c>
      <c r="P5998" s="127" t="s">
        <v>1369</v>
      </c>
    </row>
    <row r="5999" spans="1:16" ht="38.25">
      <c r="A5999" s="127">
        <v>16</v>
      </c>
      <c r="B5999" s="127"/>
      <c r="C5999" s="128" t="s">
        <v>693</v>
      </c>
      <c r="D5999" s="122">
        <v>42997</v>
      </c>
      <c r="E5999" s="123" t="s">
        <v>12121</v>
      </c>
      <c r="F5999" s="123" t="s">
        <v>3</v>
      </c>
      <c r="G5999" s="123">
        <v>1542123</v>
      </c>
      <c r="H5999" s="127"/>
      <c r="I5999" s="131" t="s">
        <v>13877</v>
      </c>
      <c r="J5999" s="127"/>
      <c r="K5999" s="127"/>
      <c r="L5999" s="127"/>
      <c r="M5999" s="127"/>
      <c r="N5999" s="133">
        <v>0</v>
      </c>
      <c r="O5999" s="133">
        <v>1100</v>
      </c>
      <c r="P5999" s="127" t="s">
        <v>1369</v>
      </c>
    </row>
    <row r="6000" spans="1:16" ht="51">
      <c r="A6000" s="127">
        <v>46</v>
      </c>
      <c r="B6000" s="127"/>
      <c r="C6000" s="128" t="s">
        <v>699</v>
      </c>
      <c r="D6000" s="122">
        <v>42997</v>
      </c>
      <c r="E6000" s="123" t="s">
        <v>12122</v>
      </c>
      <c r="F6000" s="123" t="s">
        <v>3</v>
      </c>
      <c r="G6000" s="123">
        <v>1542114</v>
      </c>
      <c r="H6000" s="127"/>
      <c r="I6000" s="131" t="s">
        <v>13878</v>
      </c>
      <c r="J6000" s="127"/>
      <c r="K6000" s="127"/>
      <c r="L6000" s="127"/>
      <c r="M6000" s="127"/>
      <c r="N6000" s="133">
        <v>0</v>
      </c>
      <c r="O6000" s="133">
        <v>2.37</v>
      </c>
      <c r="P6000" s="127" t="s">
        <v>1369</v>
      </c>
    </row>
    <row r="6001" spans="1:16" ht="51">
      <c r="A6001" s="127">
        <v>70</v>
      </c>
      <c r="B6001" s="127"/>
      <c r="C6001" s="128" t="s">
        <v>706</v>
      </c>
      <c r="D6001" s="122">
        <v>42997</v>
      </c>
      <c r="E6001" s="123" t="s">
        <v>12123</v>
      </c>
      <c r="F6001" s="123" t="s">
        <v>3</v>
      </c>
      <c r="G6001" s="123">
        <v>1542091</v>
      </c>
      <c r="H6001" s="127"/>
      <c r="I6001" s="131" t="s">
        <v>13879</v>
      </c>
      <c r="J6001" s="127"/>
      <c r="K6001" s="127"/>
      <c r="L6001" s="127"/>
      <c r="M6001" s="127"/>
      <c r="N6001" s="133">
        <v>0</v>
      </c>
      <c r="O6001" s="133">
        <v>601.25</v>
      </c>
      <c r="P6001" s="127" t="s">
        <v>1369</v>
      </c>
    </row>
    <row r="6002" spans="1:16" ht="51">
      <c r="A6002" s="127" t="s">
        <v>620</v>
      </c>
      <c r="B6002" s="127"/>
      <c r="C6002" s="128" t="s">
        <v>714</v>
      </c>
      <c r="D6002" s="122">
        <v>42997</v>
      </c>
      <c r="E6002" s="123" t="s">
        <v>12124</v>
      </c>
      <c r="F6002" s="123" t="s">
        <v>3</v>
      </c>
      <c r="G6002" s="123">
        <v>1542089</v>
      </c>
      <c r="H6002" s="127"/>
      <c r="I6002" s="131" t="s">
        <v>13880</v>
      </c>
      <c r="J6002" s="127"/>
      <c r="K6002" s="127"/>
      <c r="L6002" s="127"/>
      <c r="M6002" s="127"/>
      <c r="N6002" s="133">
        <v>0</v>
      </c>
      <c r="O6002" s="133">
        <v>600</v>
      </c>
      <c r="P6002" s="127" t="s">
        <v>1369</v>
      </c>
    </row>
    <row r="6003" spans="1:16" ht="51">
      <c r="A6003" s="127">
        <v>373</v>
      </c>
      <c r="B6003" s="127"/>
      <c r="C6003" s="128" t="s">
        <v>1275</v>
      </c>
      <c r="D6003" s="122">
        <v>42997</v>
      </c>
      <c r="E6003" s="123" t="s">
        <v>12125</v>
      </c>
      <c r="F6003" s="123" t="s">
        <v>3</v>
      </c>
      <c r="G6003" s="123">
        <v>1542088</v>
      </c>
      <c r="H6003" s="127"/>
      <c r="I6003" s="131" t="s">
        <v>13881</v>
      </c>
      <c r="J6003" s="127"/>
      <c r="K6003" s="127"/>
      <c r="L6003" s="127"/>
      <c r="M6003" s="127"/>
      <c r="N6003" s="133">
        <v>0</v>
      </c>
      <c r="O6003" s="133">
        <v>1000</v>
      </c>
      <c r="P6003" s="127" t="s">
        <v>1369</v>
      </c>
    </row>
    <row r="6004" spans="1:16" ht="51">
      <c r="A6004" s="127" t="s">
        <v>620</v>
      </c>
      <c r="B6004" s="127"/>
      <c r="C6004" s="128" t="s">
        <v>714</v>
      </c>
      <c r="D6004" s="122">
        <v>42997</v>
      </c>
      <c r="E6004" s="123" t="s">
        <v>12126</v>
      </c>
      <c r="F6004" s="123" t="s">
        <v>3</v>
      </c>
      <c r="G6004" s="123">
        <v>1542086</v>
      </c>
      <c r="H6004" s="127"/>
      <c r="I6004" s="131" t="s">
        <v>13882</v>
      </c>
      <c r="J6004" s="127"/>
      <c r="K6004" s="127"/>
      <c r="L6004" s="127"/>
      <c r="M6004" s="127"/>
      <c r="N6004" s="133">
        <v>0</v>
      </c>
      <c r="O6004" s="133">
        <v>5912</v>
      </c>
      <c r="P6004" s="127" t="s">
        <v>1369</v>
      </c>
    </row>
    <row r="6005" spans="1:16" ht="51">
      <c r="A6005" s="127">
        <v>253</v>
      </c>
      <c r="B6005" s="127"/>
      <c r="C6005" s="128" t="s">
        <v>779</v>
      </c>
      <c r="D6005" s="122">
        <v>42997</v>
      </c>
      <c r="E6005" s="123" t="s">
        <v>12127</v>
      </c>
      <c r="F6005" s="123" t="s">
        <v>3</v>
      </c>
      <c r="G6005" s="123">
        <v>1541963</v>
      </c>
      <c r="H6005" s="127"/>
      <c r="I6005" s="131" t="s">
        <v>13883</v>
      </c>
      <c r="J6005" s="127"/>
      <c r="K6005" s="127"/>
      <c r="L6005" s="127"/>
      <c r="M6005" s="127"/>
      <c r="N6005" s="133">
        <v>0</v>
      </c>
      <c r="O6005" s="133">
        <v>1602022.21</v>
      </c>
      <c r="P6005" s="127" t="s">
        <v>1369</v>
      </c>
    </row>
    <row r="6006" spans="1:16" ht="51">
      <c r="A6006" s="127">
        <v>253</v>
      </c>
      <c r="B6006" s="127"/>
      <c r="C6006" s="128" t="s">
        <v>779</v>
      </c>
      <c r="D6006" s="122">
        <v>42997</v>
      </c>
      <c r="E6006" s="123" t="s">
        <v>12128</v>
      </c>
      <c r="F6006" s="123" t="s">
        <v>3</v>
      </c>
      <c r="G6006" s="123">
        <v>1541961</v>
      </c>
      <c r="H6006" s="127"/>
      <c r="I6006" s="131" t="s">
        <v>13884</v>
      </c>
      <c r="J6006" s="127"/>
      <c r="K6006" s="127"/>
      <c r="L6006" s="127"/>
      <c r="M6006" s="127"/>
      <c r="N6006" s="133">
        <v>0</v>
      </c>
      <c r="O6006" s="133">
        <v>200000</v>
      </c>
      <c r="P6006" s="127" t="s">
        <v>1369</v>
      </c>
    </row>
    <row r="6007" spans="1:16" ht="38.25">
      <c r="A6007" s="127">
        <v>15</v>
      </c>
      <c r="B6007" s="127"/>
      <c r="C6007" s="128" t="s">
        <v>692</v>
      </c>
      <c r="D6007" s="122">
        <v>42997</v>
      </c>
      <c r="E6007" s="123" t="s">
        <v>12129</v>
      </c>
      <c r="F6007" s="123" t="s">
        <v>3</v>
      </c>
      <c r="G6007" s="123">
        <v>1541959</v>
      </c>
      <c r="H6007" s="127"/>
      <c r="I6007" s="131" t="s">
        <v>13885</v>
      </c>
      <c r="J6007" s="127"/>
      <c r="K6007" s="127"/>
      <c r="L6007" s="127"/>
      <c r="M6007" s="127"/>
      <c r="N6007" s="133">
        <v>0</v>
      </c>
      <c r="O6007" s="133">
        <v>139350</v>
      </c>
      <c r="P6007" s="127" t="s">
        <v>1369</v>
      </c>
    </row>
    <row r="6008" spans="1:16" ht="51">
      <c r="A6008" s="127">
        <v>513</v>
      </c>
      <c r="B6008" s="127"/>
      <c r="C6008" s="128" t="s">
        <v>201</v>
      </c>
      <c r="D6008" s="122">
        <v>42997</v>
      </c>
      <c r="E6008" s="123" t="s">
        <v>12130</v>
      </c>
      <c r="F6008" s="123" t="s">
        <v>3</v>
      </c>
      <c r="G6008" s="123">
        <v>1541957</v>
      </c>
      <c r="H6008" s="127"/>
      <c r="I6008" s="131" t="s">
        <v>13886</v>
      </c>
      <c r="J6008" s="127"/>
      <c r="K6008" s="127"/>
      <c r="L6008" s="127"/>
      <c r="M6008" s="127"/>
      <c r="N6008" s="133">
        <v>0</v>
      </c>
      <c r="O6008" s="133">
        <v>250</v>
      </c>
      <c r="P6008" s="127" t="s">
        <v>1369</v>
      </c>
    </row>
    <row r="6009" spans="1:16" ht="51">
      <c r="A6009" s="127">
        <v>513</v>
      </c>
      <c r="B6009" s="127"/>
      <c r="C6009" s="128" t="s">
        <v>201</v>
      </c>
      <c r="D6009" s="122">
        <v>42997</v>
      </c>
      <c r="E6009" s="123" t="s">
        <v>12131</v>
      </c>
      <c r="F6009" s="123" t="s">
        <v>3</v>
      </c>
      <c r="G6009" s="123">
        <v>1541956</v>
      </c>
      <c r="H6009" s="127"/>
      <c r="I6009" s="131" t="s">
        <v>13887</v>
      </c>
      <c r="J6009" s="127"/>
      <c r="K6009" s="127"/>
      <c r="L6009" s="127"/>
      <c r="M6009" s="127"/>
      <c r="N6009" s="133">
        <v>0</v>
      </c>
      <c r="O6009" s="133">
        <v>252113</v>
      </c>
      <c r="P6009" s="127" t="s">
        <v>1369</v>
      </c>
    </row>
    <row r="6010" spans="1:16" ht="51">
      <c r="A6010" s="127">
        <v>513</v>
      </c>
      <c r="B6010" s="127"/>
      <c r="C6010" s="128" t="s">
        <v>201</v>
      </c>
      <c r="D6010" s="122">
        <v>42997</v>
      </c>
      <c r="E6010" s="123" t="s">
        <v>12132</v>
      </c>
      <c r="F6010" s="123" t="s">
        <v>3</v>
      </c>
      <c r="G6010" s="123">
        <v>1541955</v>
      </c>
      <c r="H6010" s="127"/>
      <c r="I6010" s="131" t="s">
        <v>13888</v>
      </c>
      <c r="J6010" s="127"/>
      <c r="K6010" s="127"/>
      <c r="L6010" s="127"/>
      <c r="M6010" s="127"/>
      <c r="N6010" s="133">
        <v>0</v>
      </c>
      <c r="O6010" s="133">
        <v>58913.840000000004</v>
      </c>
      <c r="P6010" s="127" t="s">
        <v>1369</v>
      </c>
    </row>
    <row r="6011" spans="1:16" ht="51">
      <c r="A6011" s="127">
        <v>523</v>
      </c>
      <c r="B6011" s="127"/>
      <c r="C6011" s="128" t="s">
        <v>846</v>
      </c>
      <c r="D6011" s="122">
        <v>42997</v>
      </c>
      <c r="E6011" s="123" t="s">
        <v>12133</v>
      </c>
      <c r="F6011" s="123" t="s">
        <v>3</v>
      </c>
      <c r="G6011" s="123">
        <v>1541897</v>
      </c>
      <c r="H6011" s="127"/>
      <c r="I6011" s="131" t="s">
        <v>13889</v>
      </c>
      <c r="J6011" s="127"/>
      <c r="K6011" s="127"/>
      <c r="L6011" s="127"/>
      <c r="M6011" s="127"/>
      <c r="N6011" s="133">
        <v>0</v>
      </c>
      <c r="O6011" s="133">
        <v>531.5</v>
      </c>
      <c r="P6011" s="127" t="s">
        <v>1369</v>
      </c>
    </row>
    <row r="6012" spans="1:16" ht="38.25">
      <c r="A6012" s="127">
        <v>523</v>
      </c>
      <c r="B6012" s="127"/>
      <c r="C6012" s="128" t="s">
        <v>846</v>
      </c>
      <c r="D6012" s="122">
        <v>42997</v>
      </c>
      <c r="E6012" s="123" t="s">
        <v>12134</v>
      </c>
      <c r="F6012" s="123" t="s">
        <v>3</v>
      </c>
      <c r="G6012" s="123">
        <v>1541896</v>
      </c>
      <c r="H6012" s="127"/>
      <c r="I6012" s="131" t="s">
        <v>13890</v>
      </c>
      <c r="J6012" s="127"/>
      <c r="K6012" s="127"/>
      <c r="L6012" s="127"/>
      <c r="M6012" s="127"/>
      <c r="N6012" s="133">
        <v>0</v>
      </c>
      <c r="O6012" s="133">
        <v>61</v>
      </c>
      <c r="P6012" s="127" t="s">
        <v>1369</v>
      </c>
    </row>
    <row r="6013" spans="1:16" ht="51">
      <c r="A6013" s="127">
        <v>660</v>
      </c>
      <c r="B6013" s="127"/>
      <c r="C6013" s="128" t="s">
        <v>234</v>
      </c>
      <c r="D6013" s="122">
        <v>42997</v>
      </c>
      <c r="E6013" s="123" t="s">
        <v>12135</v>
      </c>
      <c r="F6013" s="123" t="s">
        <v>3</v>
      </c>
      <c r="G6013" s="123">
        <v>1541883</v>
      </c>
      <c r="H6013" s="127"/>
      <c r="I6013" s="131" t="s">
        <v>13891</v>
      </c>
      <c r="J6013" s="127"/>
      <c r="K6013" s="127"/>
      <c r="L6013" s="127"/>
      <c r="M6013" s="127"/>
      <c r="N6013" s="133">
        <v>0</v>
      </c>
      <c r="O6013" s="133">
        <v>273.59000000000003</v>
      </c>
      <c r="P6013" s="127" t="s">
        <v>1369</v>
      </c>
    </row>
    <row r="6014" spans="1:16" ht="51">
      <c r="A6014" s="127">
        <v>660</v>
      </c>
      <c r="B6014" s="127"/>
      <c r="C6014" s="128" t="s">
        <v>234</v>
      </c>
      <c r="D6014" s="122">
        <v>42997</v>
      </c>
      <c r="E6014" s="123" t="s">
        <v>12136</v>
      </c>
      <c r="F6014" s="123" t="s">
        <v>3</v>
      </c>
      <c r="G6014" s="123">
        <v>1541881</v>
      </c>
      <c r="H6014" s="127"/>
      <c r="I6014" s="131" t="s">
        <v>13892</v>
      </c>
      <c r="J6014" s="127"/>
      <c r="K6014" s="127"/>
      <c r="L6014" s="127"/>
      <c r="M6014" s="127"/>
      <c r="N6014" s="133">
        <v>0</v>
      </c>
      <c r="O6014" s="133">
        <v>380.61</v>
      </c>
      <c r="P6014" s="127" t="s">
        <v>1369</v>
      </c>
    </row>
    <row r="6015" spans="1:16" ht="51">
      <c r="A6015" s="127">
        <v>660</v>
      </c>
      <c r="B6015" s="127"/>
      <c r="C6015" s="128" t="s">
        <v>234</v>
      </c>
      <c r="D6015" s="122">
        <v>42997</v>
      </c>
      <c r="E6015" s="123" t="s">
        <v>12137</v>
      </c>
      <c r="F6015" s="123" t="s">
        <v>3</v>
      </c>
      <c r="G6015" s="123">
        <v>1541879</v>
      </c>
      <c r="H6015" s="127"/>
      <c r="I6015" s="131" t="s">
        <v>13893</v>
      </c>
      <c r="J6015" s="127"/>
      <c r="K6015" s="127"/>
      <c r="L6015" s="127"/>
      <c r="M6015" s="127"/>
      <c r="N6015" s="133">
        <v>0</v>
      </c>
      <c r="O6015" s="133">
        <v>27.830000000000002</v>
      </c>
      <c r="P6015" s="127" t="s">
        <v>1369</v>
      </c>
    </row>
    <row r="6016" spans="1:16" ht="51">
      <c r="A6016" s="127" t="s">
        <v>620</v>
      </c>
      <c r="B6016" s="127"/>
      <c r="C6016" s="128" t="s">
        <v>714</v>
      </c>
      <c r="D6016" s="122">
        <v>42997</v>
      </c>
      <c r="E6016" s="123" t="s">
        <v>12138</v>
      </c>
      <c r="F6016" s="123" t="s">
        <v>3</v>
      </c>
      <c r="G6016" s="123">
        <v>1541869</v>
      </c>
      <c r="H6016" s="127"/>
      <c r="I6016" s="131" t="s">
        <v>13894</v>
      </c>
      <c r="J6016" s="127"/>
      <c r="K6016" s="127"/>
      <c r="L6016" s="127"/>
      <c r="M6016" s="127"/>
      <c r="N6016" s="133">
        <v>0</v>
      </c>
      <c r="O6016" s="133">
        <v>8777.9</v>
      </c>
      <c r="P6016" s="127" t="s">
        <v>1369</v>
      </c>
    </row>
    <row r="6017" spans="1:16" ht="51">
      <c r="A6017" s="127">
        <v>595</v>
      </c>
      <c r="B6017" s="127"/>
      <c r="C6017" s="128" t="s">
        <v>1281</v>
      </c>
      <c r="D6017" s="122">
        <v>42997</v>
      </c>
      <c r="E6017" s="123" t="s">
        <v>12139</v>
      </c>
      <c r="F6017" s="123" t="s">
        <v>3</v>
      </c>
      <c r="G6017" s="123">
        <v>1541866</v>
      </c>
      <c r="H6017" s="127"/>
      <c r="I6017" s="131" t="s">
        <v>13895</v>
      </c>
      <c r="J6017" s="127"/>
      <c r="K6017" s="127"/>
      <c r="L6017" s="127"/>
      <c r="M6017" s="127"/>
      <c r="N6017" s="133">
        <v>0</v>
      </c>
      <c r="O6017" s="133">
        <v>1672.5</v>
      </c>
      <c r="P6017" s="127" t="s">
        <v>1369</v>
      </c>
    </row>
    <row r="6018" spans="1:16" ht="51">
      <c r="A6018" s="127">
        <v>595</v>
      </c>
      <c r="B6018" s="127"/>
      <c r="C6018" s="128" t="s">
        <v>1281</v>
      </c>
      <c r="D6018" s="122">
        <v>42997</v>
      </c>
      <c r="E6018" s="123" t="s">
        <v>12140</v>
      </c>
      <c r="F6018" s="123" t="s">
        <v>3</v>
      </c>
      <c r="G6018" s="123">
        <v>1541863</v>
      </c>
      <c r="H6018" s="127"/>
      <c r="I6018" s="131" t="s">
        <v>13896</v>
      </c>
      <c r="J6018" s="127"/>
      <c r="K6018" s="127"/>
      <c r="L6018" s="127"/>
      <c r="M6018" s="127"/>
      <c r="N6018" s="133">
        <v>0</v>
      </c>
      <c r="O6018" s="133">
        <v>1294.8399999999999</v>
      </c>
      <c r="P6018" s="127" t="s">
        <v>1369</v>
      </c>
    </row>
    <row r="6019" spans="1:16" ht="51">
      <c r="A6019" s="127" t="s">
        <v>620</v>
      </c>
      <c r="B6019" s="127"/>
      <c r="C6019" s="128" t="s">
        <v>714</v>
      </c>
      <c r="D6019" s="122">
        <v>42997</v>
      </c>
      <c r="E6019" s="123" t="s">
        <v>12141</v>
      </c>
      <c r="F6019" s="123" t="s">
        <v>3</v>
      </c>
      <c r="G6019" s="123">
        <v>1541964</v>
      </c>
      <c r="H6019" s="127"/>
      <c r="I6019" s="131" t="s">
        <v>13897</v>
      </c>
      <c r="J6019" s="127"/>
      <c r="K6019" s="127"/>
      <c r="L6019" s="127"/>
      <c r="M6019" s="127"/>
      <c r="N6019" s="133">
        <v>0</v>
      </c>
      <c r="O6019" s="133">
        <v>37.58</v>
      </c>
      <c r="P6019" s="127" t="s">
        <v>1369</v>
      </c>
    </row>
    <row r="6020" spans="1:16" ht="38.25">
      <c r="A6020" s="127">
        <v>35</v>
      </c>
      <c r="B6020" s="127"/>
      <c r="C6020" s="128" t="s">
        <v>697</v>
      </c>
      <c r="D6020" s="122">
        <v>42997</v>
      </c>
      <c r="E6020" s="123" t="s">
        <v>12142</v>
      </c>
      <c r="F6020" s="123" t="s">
        <v>3</v>
      </c>
      <c r="G6020" s="123">
        <v>1541953</v>
      </c>
      <c r="H6020" s="127"/>
      <c r="I6020" s="131" t="s">
        <v>13898</v>
      </c>
      <c r="J6020" s="127"/>
      <c r="K6020" s="127"/>
      <c r="L6020" s="127"/>
      <c r="M6020" s="127"/>
      <c r="N6020" s="133">
        <v>0</v>
      </c>
      <c r="O6020" s="133">
        <v>2476.84</v>
      </c>
      <c r="P6020" s="127" t="s">
        <v>1369</v>
      </c>
    </row>
    <row r="6021" spans="1:16" ht="38.25">
      <c r="A6021" s="127">
        <v>342</v>
      </c>
      <c r="B6021" s="127"/>
      <c r="C6021" s="128" t="s">
        <v>817</v>
      </c>
      <c r="D6021" s="122">
        <v>42997</v>
      </c>
      <c r="E6021" s="123" t="s">
        <v>12143</v>
      </c>
      <c r="F6021" s="123" t="s">
        <v>3</v>
      </c>
      <c r="G6021" s="123">
        <v>1541938</v>
      </c>
      <c r="H6021" s="127"/>
      <c r="I6021" s="131" t="s">
        <v>13899</v>
      </c>
      <c r="J6021" s="127"/>
      <c r="K6021" s="127"/>
      <c r="L6021" s="127"/>
      <c r="M6021" s="127"/>
      <c r="N6021" s="133">
        <v>0</v>
      </c>
      <c r="O6021" s="133">
        <v>3</v>
      </c>
      <c r="P6021" s="127" t="s">
        <v>1369</v>
      </c>
    </row>
    <row r="6022" spans="1:16" ht="38.25">
      <c r="A6022" s="127">
        <v>234</v>
      </c>
      <c r="B6022" s="127"/>
      <c r="C6022" s="128" t="s">
        <v>124</v>
      </c>
      <c r="D6022" s="122">
        <v>42997</v>
      </c>
      <c r="E6022" s="123" t="s">
        <v>12144</v>
      </c>
      <c r="F6022" s="123" t="s">
        <v>3</v>
      </c>
      <c r="G6022" s="123">
        <v>1541923</v>
      </c>
      <c r="H6022" s="127"/>
      <c r="I6022" s="131" t="s">
        <v>13900</v>
      </c>
      <c r="J6022" s="127"/>
      <c r="K6022" s="127"/>
      <c r="L6022" s="127"/>
      <c r="M6022" s="127"/>
      <c r="N6022" s="133">
        <v>0</v>
      </c>
      <c r="O6022" s="133">
        <v>80</v>
      </c>
      <c r="P6022" s="127" t="s">
        <v>1369</v>
      </c>
    </row>
    <row r="6023" spans="1:16" ht="51">
      <c r="A6023" s="127" t="s">
        <v>620</v>
      </c>
      <c r="B6023" s="127"/>
      <c r="C6023" s="128" t="s">
        <v>714</v>
      </c>
      <c r="D6023" s="122">
        <v>42997</v>
      </c>
      <c r="E6023" s="123" t="s">
        <v>12145</v>
      </c>
      <c r="F6023" s="123" t="s">
        <v>3</v>
      </c>
      <c r="G6023" s="123">
        <v>1541885</v>
      </c>
      <c r="H6023" s="127"/>
      <c r="I6023" s="131" t="s">
        <v>13901</v>
      </c>
      <c r="J6023" s="127"/>
      <c r="K6023" s="127"/>
      <c r="L6023" s="127"/>
      <c r="M6023" s="127"/>
      <c r="N6023" s="133">
        <v>0</v>
      </c>
      <c r="O6023" s="133">
        <v>35</v>
      </c>
      <c r="P6023" s="127" t="s">
        <v>1369</v>
      </c>
    </row>
    <row r="6024" spans="1:16" ht="38.25">
      <c r="A6024" s="127">
        <v>20</v>
      </c>
      <c r="B6024" s="127"/>
      <c r="C6024" s="128" t="s">
        <v>694</v>
      </c>
      <c r="D6024" s="122">
        <v>42997</v>
      </c>
      <c r="E6024" s="123" t="s">
        <v>12146</v>
      </c>
      <c r="F6024" s="123" t="s">
        <v>3</v>
      </c>
      <c r="G6024" s="123">
        <v>1541880</v>
      </c>
      <c r="H6024" s="127"/>
      <c r="I6024" s="131" t="s">
        <v>13902</v>
      </c>
      <c r="J6024" s="127"/>
      <c r="K6024" s="127"/>
      <c r="L6024" s="127"/>
      <c r="M6024" s="127"/>
      <c r="N6024" s="133">
        <v>0</v>
      </c>
      <c r="O6024" s="133">
        <v>1</v>
      </c>
      <c r="P6024" s="127" t="s">
        <v>1369</v>
      </c>
    </row>
    <row r="6025" spans="1:16" ht="51">
      <c r="A6025" s="127" t="s">
        <v>620</v>
      </c>
      <c r="B6025" s="127"/>
      <c r="C6025" s="128" t="s">
        <v>714</v>
      </c>
      <c r="D6025" s="122">
        <v>42997</v>
      </c>
      <c r="E6025" s="123" t="s">
        <v>12147</v>
      </c>
      <c r="F6025" s="123" t="s">
        <v>3</v>
      </c>
      <c r="G6025" s="123">
        <v>1541872</v>
      </c>
      <c r="H6025" s="127"/>
      <c r="I6025" s="131" t="s">
        <v>13903</v>
      </c>
      <c r="J6025" s="127"/>
      <c r="K6025" s="127"/>
      <c r="L6025" s="127"/>
      <c r="M6025" s="127"/>
      <c r="N6025" s="133">
        <v>0</v>
      </c>
      <c r="O6025" s="133">
        <v>2465</v>
      </c>
      <c r="P6025" s="127" t="s">
        <v>1369</v>
      </c>
    </row>
    <row r="6026" spans="1:16" ht="51">
      <c r="A6026" s="127" t="s">
        <v>620</v>
      </c>
      <c r="B6026" s="127"/>
      <c r="C6026" s="128" t="s">
        <v>714</v>
      </c>
      <c r="D6026" s="122">
        <v>42997</v>
      </c>
      <c r="E6026" s="123" t="s">
        <v>12148</v>
      </c>
      <c r="F6026" s="123" t="s">
        <v>3</v>
      </c>
      <c r="G6026" s="123">
        <v>1541868</v>
      </c>
      <c r="H6026" s="127"/>
      <c r="I6026" s="131" t="s">
        <v>13904</v>
      </c>
      <c r="J6026" s="127"/>
      <c r="K6026" s="127"/>
      <c r="L6026" s="127"/>
      <c r="M6026" s="127"/>
      <c r="N6026" s="133">
        <v>0</v>
      </c>
      <c r="O6026" s="133">
        <v>4005</v>
      </c>
      <c r="P6026" s="127" t="s">
        <v>1369</v>
      </c>
    </row>
    <row r="6027" spans="1:16" ht="51">
      <c r="A6027" s="127" t="s">
        <v>620</v>
      </c>
      <c r="B6027" s="127"/>
      <c r="C6027" s="128" t="s">
        <v>714</v>
      </c>
      <c r="D6027" s="122">
        <v>42997</v>
      </c>
      <c r="E6027" s="123" t="s">
        <v>12149</v>
      </c>
      <c r="F6027" s="123" t="s">
        <v>3</v>
      </c>
      <c r="G6027" s="123">
        <v>1541867</v>
      </c>
      <c r="H6027" s="127"/>
      <c r="I6027" s="131" t="s">
        <v>13905</v>
      </c>
      <c r="J6027" s="127"/>
      <c r="K6027" s="127"/>
      <c r="L6027" s="127"/>
      <c r="M6027" s="127"/>
      <c r="N6027" s="133">
        <v>0</v>
      </c>
      <c r="O6027" s="133">
        <v>4005</v>
      </c>
      <c r="P6027" s="127" t="s">
        <v>1369</v>
      </c>
    </row>
    <row r="6028" spans="1:16" ht="51">
      <c r="A6028" s="127" t="s">
        <v>620</v>
      </c>
      <c r="B6028" s="127"/>
      <c r="C6028" s="128" t="s">
        <v>714</v>
      </c>
      <c r="D6028" s="122">
        <v>42998</v>
      </c>
      <c r="E6028" s="123" t="s">
        <v>12150</v>
      </c>
      <c r="F6028" s="123" t="s">
        <v>3</v>
      </c>
      <c r="G6028" s="123">
        <v>1542487</v>
      </c>
      <c r="H6028" s="127"/>
      <c r="I6028" s="131" t="s">
        <v>13906</v>
      </c>
      <c r="J6028" s="127"/>
      <c r="K6028" s="127"/>
      <c r="L6028" s="127"/>
      <c r="M6028" s="127"/>
      <c r="N6028" s="133">
        <v>0</v>
      </c>
      <c r="O6028" s="133">
        <v>371</v>
      </c>
      <c r="P6028" s="127" t="s">
        <v>1369</v>
      </c>
    </row>
    <row r="6029" spans="1:16" ht="38.25">
      <c r="A6029" s="127">
        <v>526</v>
      </c>
      <c r="B6029" s="127"/>
      <c r="C6029" s="128" t="s">
        <v>847</v>
      </c>
      <c r="D6029" s="122">
        <v>42998</v>
      </c>
      <c r="E6029" s="123" t="s">
        <v>12151</v>
      </c>
      <c r="F6029" s="123" t="s">
        <v>3</v>
      </c>
      <c r="G6029" s="123">
        <v>1542507</v>
      </c>
      <c r="H6029" s="127"/>
      <c r="I6029" s="131" t="s">
        <v>5167</v>
      </c>
      <c r="J6029" s="127"/>
      <c r="K6029" s="127"/>
      <c r="L6029" s="127"/>
      <c r="M6029" s="127"/>
      <c r="N6029" s="133">
        <v>0</v>
      </c>
      <c r="O6029" s="133">
        <v>219.95000000000002</v>
      </c>
      <c r="P6029" s="127" t="s">
        <v>1369</v>
      </c>
    </row>
    <row r="6030" spans="1:16" ht="51">
      <c r="A6030" s="127">
        <v>591</v>
      </c>
      <c r="B6030" s="127"/>
      <c r="C6030" s="128" t="s">
        <v>862</v>
      </c>
      <c r="D6030" s="122">
        <v>42998</v>
      </c>
      <c r="E6030" s="123" t="s">
        <v>12152</v>
      </c>
      <c r="F6030" s="123" t="s">
        <v>3</v>
      </c>
      <c r="G6030" s="123">
        <v>1542519</v>
      </c>
      <c r="H6030" s="127"/>
      <c r="I6030" s="131" t="s">
        <v>13907</v>
      </c>
      <c r="J6030" s="127"/>
      <c r="K6030" s="127"/>
      <c r="L6030" s="127"/>
      <c r="M6030" s="127"/>
      <c r="N6030" s="133">
        <v>0</v>
      </c>
      <c r="O6030" s="133">
        <v>220</v>
      </c>
      <c r="P6030" s="127" t="s">
        <v>1369</v>
      </c>
    </row>
    <row r="6031" spans="1:16" ht="38.25">
      <c r="A6031" s="127">
        <v>10</v>
      </c>
      <c r="B6031" s="127"/>
      <c r="C6031" s="128" t="s">
        <v>691</v>
      </c>
      <c r="D6031" s="122">
        <v>42998</v>
      </c>
      <c r="E6031" s="123" t="s">
        <v>12153</v>
      </c>
      <c r="F6031" s="123" t="s">
        <v>3</v>
      </c>
      <c r="G6031" s="123">
        <v>1542520</v>
      </c>
      <c r="H6031" s="127"/>
      <c r="I6031" s="131" t="s">
        <v>13908</v>
      </c>
      <c r="J6031" s="127"/>
      <c r="K6031" s="127"/>
      <c r="L6031" s="127"/>
      <c r="M6031" s="127"/>
      <c r="N6031" s="133">
        <v>0</v>
      </c>
      <c r="O6031" s="133">
        <v>452.40000000000003</v>
      </c>
      <c r="P6031" s="127" t="s">
        <v>1369</v>
      </c>
    </row>
    <row r="6032" spans="1:16" ht="38.25">
      <c r="A6032" s="127">
        <v>212</v>
      </c>
      <c r="B6032" s="127"/>
      <c r="C6032" s="128" t="s">
        <v>762</v>
      </c>
      <c r="D6032" s="122">
        <v>42998</v>
      </c>
      <c r="E6032" s="123" t="s">
        <v>12154</v>
      </c>
      <c r="F6032" s="123" t="s">
        <v>3</v>
      </c>
      <c r="G6032" s="123">
        <v>1542474</v>
      </c>
      <c r="H6032" s="127"/>
      <c r="I6032" s="131" t="s">
        <v>13909</v>
      </c>
      <c r="J6032" s="127"/>
      <c r="K6032" s="127"/>
      <c r="L6032" s="127"/>
      <c r="M6032" s="127"/>
      <c r="N6032" s="133">
        <v>0</v>
      </c>
      <c r="O6032" s="133">
        <v>876</v>
      </c>
      <c r="P6032" s="127" t="s">
        <v>1369</v>
      </c>
    </row>
    <row r="6033" spans="1:16" ht="51">
      <c r="A6033" s="127" t="s">
        <v>620</v>
      </c>
      <c r="B6033" s="127"/>
      <c r="C6033" s="128" t="s">
        <v>714</v>
      </c>
      <c r="D6033" s="122">
        <v>42998</v>
      </c>
      <c r="E6033" s="123" t="s">
        <v>12155</v>
      </c>
      <c r="F6033" s="123" t="s">
        <v>3</v>
      </c>
      <c r="G6033" s="123">
        <v>1542467</v>
      </c>
      <c r="H6033" s="127"/>
      <c r="I6033" s="131" t="s">
        <v>13910</v>
      </c>
      <c r="J6033" s="127"/>
      <c r="K6033" s="127"/>
      <c r="L6033" s="127"/>
      <c r="M6033" s="127"/>
      <c r="N6033" s="133">
        <v>0</v>
      </c>
      <c r="O6033" s="133">
        <v>310</v>
      </c>
      <c r="P6033" s="127" t="s">
        <v>1369</v>
      </c>
    </row>
    <row r="6034" spans="1:16" ht="38.25">
      <c r="A6034" s="127">
        <v>526</v>
      </c>
      <c r="B6034" s="127"/>
      <c r="C6034" s="128" t="s">
        <v>847</v>
      </c>
      <c r="D6034" s="122">
        <v>42998</v>
      </c>
      <c r="E6034" s="123" t="s">
        <v>12156</v>
      </c>
      <c r="F6034" s="123" t="s">
        <v>3</v>
      </c>
      <c r="G6034" s="123">
        <v>1542466</v>
      </c>
      <c r="H6034" s="127"/>
      <c r="I6034" s="131" t="s">
        <v>13911</v>
      </c>
      <c r="J6034" s="127"/>
      <c r="K6034" s="127"/>
      <c r="L6034" s="127"/>
      <c r="M6034" s="127"/>
      <c r="N6034" s="133">
        <v>0</v>
      </c>
      <c r="O6034" s="133">
        <v>0.46</v>
      </c>
      <c r="P6034" s="127" t="s">
        <v>1369</v>
      </c>
    </row>
    <row r="6035" spans="1:16" ht="38.25">
      <c r="A6035" s="127">
        <v>203</v>
      </c>
      <c r="B6035" s="127"/>
      <c r="C6035" s="128" t="s">
        <v>758</v>
      </c>
      <c r="D6035" s="122">
        <v>42998</v>
      </c>
      <c r="E6035" s="123" t="s">
        <v>12157</v>
      </c>
      <c r="F6035" s="123" t="s">
        <v>3</v>
      </c>
      <c r="G6035" s="123">
        <v>1542464</v>
      </c>
      <c r="H6035" s="127"/>
      <c r="I6035" s="131" t="s">
        <v>13912</v>
      </c>
      <c r="J6035" s="127"/>
      <c r="K6035" s="127"/>
      <c r="L6035" s="127"/>
      <c r="M6035" s="127"/>
      <c r="N6035" s="133">
        <v>0</v>
      </c>
      <c r="O6035" s="133">
        <v>156</v>
      </c>
      <c r="P6035" s="127" t="s">
        <v>1369</v>
      </c>
    </row>
    <row r="6036" spans="1:16" ht="38.25">
      <c r="A6036" s="127">
        <v>10</v>
      </c>
      <c r="B6036" s="127"/>
      <c r="C6036" s="128" t="s">
        <v>691</v>
      </c>
      <c r="D6036" s="122">
        <v>42998</v>
      </c>
      <c r="E6036" s="123" t="s">
        <v>12158</v>
      </c>
      <c r="F6036" s="123" t="s">
        <v>3</v>
      </c>
      <c r="G6036" s="123">
        <v>1542448</v>
      </c>
      <c r="H6036" s="127"/>
      <c r="I6036" s="131" t="s">
        <v>13913</v>
      </c>
      <c r="J6036" s="127"/>
      <c r="K6036" s="127"/>
      <c r="L6036" s="127"/>
      <c r="M6036" s="127"/>
      <c r="N6036" s="133">
        <v>0</v>
      </c>
      <c r="O6036" s="133">
        <v>30</v>
      </c>
      <c r="P6036" s="127" t="s">
        <v>1369</v>
      </c>
    </row>
    <row r="6037" spans="1:16" ht="51">
      <c r="A6037" s="127">
        <v>70</v>
      </c>
      <c r="B6037" s="127"/>
      <c r="C6037" s="128" t="s">
        <v>706</v>
      </c>
      <c r="D6037" s="122">
        <v>42998</v>
      </c>
      <c r="E6037" s="123" t="s">
        <v>12159</v>
      </c>
      <c r="F6037" s="123" t="s">
        <v>3</v>
      </c>
      <c r="G6037" s="123">
        <v>1542446</v>
      </c>
      <c r="H6037" s="127"/>
      <c r="I6037" s="131" t="s">
        <v>13914</v>
      </c>
      <c r="J6037" s="127"/>
      <c r="K6037" s="127"/>
      <c r="L6037" s="127"/>
      <c r="M6037" s="127"/>
      <c r="N6037" s="133">
        <v>0</v>
      </c>
      <c r="O6037" s="133">
        <v>1050</v>
      </c>
      <c r="P6037" s="127" t="s">
        <v>1369</v>
      </c>
    </row>
    <row r="6038" spans="1:16" ht="51">
      <c r="A6038" s="127">
        <v>48</v>
      </c>
      <c r="B6038" s="127"/>
      <c r="C6038" s="128" t="s">
        <v>701</v>
      </c>
      <c r="D6038" s="122">
        <v>42998</v>
      </c>
      <c r="E6038" s="123" t="s">
        <v>12160</v>
      </c>
      <c r="F6038" s="123" t="s">
        <v>3</v>
      </c>
      <c r="G6038" s="123">
        <v>1542439</v>
      </c>
      <c r="H6038" s="127"/>
      <c r="I6038" s="131" t="s">
        <v>13915</v>
      </c>
      <c r="J6038" s="127"/>
      <c r="K6038" s="127"/>
      <c r="L6038" s="127"/>
      <c r="M6038" s="127"/>
      <c r="N6038" s="133">
        <v>0</v>
      </c>
      <c r="O6038" s="133">
        <v>13629.15</v>
      </c>
      <c r="P6038" s="127" t="s">
        <v>1369</v>
      </c>
    </row>
    <row r="6039" spans="1:16" ht="38.25">
      <c r="A6039" s="127">
        <v>526</v>
      </c>
      <c r="B6039" s="127"/>
      <c r="C6039" s="128" t="s">
        <v>847</v>
      </c>
      <c r="D6039" s="122">
        <v>42998</v>
      </c>
      <c r="E6039" s="123" t="s">
        <v>12161</v>
      </c>
      <c r="F6039" s="123" t="s">
        <v>3</v>
      </c>
      <c r="G6039" s="123">
        <v>1542420</v>
      </c>
      <c r="H6039" s="127"/>
      <c r="I6039" s="131" t="s">
        <v>9953</v>
      </c>
      <c r="J6039" s="127"/>
      <c r="K6039" s="127"/>
      <c r="L6039" s="127"/>
      <c r="M6039" s="127"/>
      <c r="N6039" s="133">
        <v>0</v>
      </c>
      <c r="O6039" s="133">
        <v>363.27</v>
      </c>
      <c r="P6039" s="127" t="s">
        <v>1369</v>
      </c>
    </row>
    <row r="6040" spans="1:16" ht="51">
      <c r="A6040" s="127" t="s">
        <v>620</v>
      </c>
      <c r="B6040" s="127"/>
      <c r="C6040" s="128" t="s">
        <v>714</v>
      </c>
      <c r="D6040" s="122">
        <v>42998</v>
      </c>
      <c r="E6040" s="123" t="s">
        <v>12162</v>
      </c>
      <c r="F6040" s="123" t="s">
        <v>3</v>
      </c>
      <c r="G6040" s="123">
        <v>1542413</v>
      </c>
      <c r="H6040" s="127"/>
      <c r="I6040" s="131" t="s">
        <v>13916</v>
      </c>
      <c r="J6040" s="127"/>
      <c r="K6040" s="127"/>
      <c r="L6040" s="127"/>
      <c r="M6040" s="127"/>
      <c r="N6040" s="133">
        <v>0</v>
      </c>
      <c r="O6040" s="133">
        <v>18719.02</v>
      </c>
      <c r="P6040" s="127" t="s">
        <v>1369</v>
      </c>
    </row>
    <row r="6041" spans="1:16" ht="51">
      <c r="A6041" s="127" t="s">
        <v>620</v>
      </c>
      <c r="B6041" s="127"/>
      <c r="C6041" s="128" t="s">
        <v>714</v>
      </c>
      <c r="D6041" s="122">
        <v>42998</v>
      </c>
      <c r="E6041" s="123" t="s">
        <v>12163</v>
      </c>
      <c r="F6041" s="123" t="s">
        <v>3</v>
      </c>
      <c r="G6041" s="123">
        <v>1542412</v>
      </c>
      <c r="H6041" s="127"/>
      <c r="I6041" s="131" t="s">
        <v>13917</v>
      </c>
      <c r="J6041" s="127"/>
      <c r="K6041" s="127"/>
      <c r="L6041" s="127"/>
      <c r="M6041" s="127"/>
      <c r="N6041" s="133">
        <v>0</v>
      </c>
      <c r="O6041" s="133">
        <v>222</v>
      </c>
      <c r="P6041" s="127" t="s">
        <v>1369</v>
      </c>
    </row>
    <row r="6042" spans="1:16" ht="51">
      <c r="A6042" s="127" t="s">
        <v>620</v>
      </c>
      <c r="B6042" s="127"/>
      <c r="C6042" s="128" t="s">
        <v>714</v>
      </c>
      <c r="D6042" s="122">
        <v>42998</v>
      </c>
      <c r="E6042" s="123" t="s">
        <v>12164</v>
      </c>
      <c r="F6042" s="123" t="s">
        <v>3</v>
      </c>
      <c r="G6042" s="123">
        <v>1542411</v>
      </c>
      <c r="H6042" s="127"/>
      <c r="I6042" s="131" t="s">
        <v>13917</v>
      </c>
      <c r="J6042" s="127"/>
      <c r="K6042" s="127"/>
      <c r="L6042" s="127"/>
      <c r="M6042" s="127"/>
      <c r="N6042" s="133">
        <v>0</v>
      </c>
      <c r="O6042" s="133">
        <v>3524.5</v>
      </c>
      <c r="P6042" s="127" t="s">
        <v>1369</v>
      </c>
    </row>
    <row r="6043" spans="1:16" ht="51">
      <c r="A6043" s="127" t="s">
        <v>620</v>
      </c>
      <c r="B6043" s="127"/>
      <c r="C6043" s="128" t="s">
        <v>714</v>
      </c>
      <c r="D6043" s="122">
        <v>42998</v>
      </c>
      <c r="E6043" s="123" t="s">
        <v>12165</v>
      </c>
      <c r="F6043" s="123" t="s">
        <v>3</v>
      </c>
      <c r="G6043" s="123">
        <v>1542409</v>
      </c>
      <c r="H6043" s="127"/>
      <c r="I6043" s="131" t="s">
        <v>13918</v>
      </c>
      <c r="J6043" s="127"/>
      <c r="K6043" s="127"/>
      <c r="L6043" s="127"/>
      <c r="M6043" s="127"/>
      <c r="N6043" s="133">
        <v>0</v>
      </c>
      <c r="O6043" s="133">
        <v>13092.23</v>
      </c>
      <c r="P6043" s="127" t="s">
        <v>1369</v>
      </c>
    </row>
    <row r="6044" spans="1:16" ht="51">
      <c r="A6044" s="127" t="s">
        <v>620</v>
      </c>
      <c r="B6044" s="127"/>
      <c r="C6044" s="128" t="s">
        <v>714</v>
      </c>
      <c r="D6044" s="122">
        <v>42998</v>
      </c>
      <c r="E6044" s="123" t="s">
        <v>12166</v>
      </c>
      <c r="F6044" s="123" t="s">
        <v>3</v>
      </c>
      <c r="G6044" s="123">
        <v>1542560</v>
      </c>
      <c r="H6044" s="127"/>
      <c r="I6044" s="131" t="s">
        <v>13919</v>
      </c>
      <c r="J6044" s="127"/>
      <c r="K6044" s="127"/>
      <c r="L6044" s="127"/>
      <c r="M6044" s="127"/>
      <c r="N6044" s="133">
        <v>0</v>
      </c>
      <c r="O6044" s="133">
        <v>5218</v>
      </c>
      <c r="P6044" s="127" t="s">
        <v>1369</v>
      </c>
    </row>
    <row r="6045" spans="1:16" ht="51">
      <c r="A6045" s="127">
        <v>41</v>
      </c>
      <c r="B6045" s="127"/>
      <c r="C6045" s="128" t="s">
        <v>698</v>
      </c>
      <c r="D6045" s="122">
        <v>42998</v>
      </c>
      <c r="E6045" s="123" t="s">
        <v>12167</v>
      </c>
      <c r="F6045" s="123" t="s">
        <v>3</v>
      </c>
      <c r="G6045" s="123">
        <v>1542587</v>
      </c>
      <c r="H6045" s="127"/>
      <c r="I6045" s="131" t="s">
        <v>13920</v>
      </c>
      <c r="J6045" s="127"/>
      <c r="K6045" s="127"/>
      <c r="L6045" s="127"/>
      <c r="M6045" s="127"/>
      <c r="N6045" s="133">
        <v>0</v>
      </c>
      <c r="O6045" s="133">
        <v>20</v>
      </c>
      <c r="P6045" s="127" t="s">
        <v>1369</v>
      </c>
    </row>
    <row r="6046" spans="1:16" ht="51">
      <c r="A6046" s="127">
        <v>41</v>
      </c>
      <c r="B6046" s="127"/>
      <c r="C6046" s="128" t="s">
        <v>698</v>
      </c>
      <c r="D6046" s="122">
        <v>42998</v>
      </c>
      <c r="E6046" s="123" t="s">
        <v>12168</v>
      </c>
      <c r="F6046" s="123" t="s">
        <v>3</v>
      </c>
      <c r="G6046" s="123">
        <v>1542588</v>
      </c>
      <c r="H6046" s="127"/>
      <c r="I6046" s="131" t="s">
        <v>13920</v>
      </c>
      <c r="J6046" s="127"/>
      <c r="K6046" s="127"/>
      <c r="L6046" s="127"/>
      <c r="M6046" s="127"/>
      <c r="N6046" s="133">
        <v>0</v>
      </c>
      <c r="O6046" s="133">
        <v>128</v>
      </c>
      <c r="P6046" s="127" t="s">
        <v>1369</v>
      </c>
    </row>
    <row r="6047" spans="1:16" ht="51">
      <c r="A6047" s="127">
        <v>41</v>
      </c>
      <c r="B6047" s="127"/>
      <c r="C6047" s="128" t="s">
        <v>698</v>
      </c>
      <c r="D6047" s="122">
        <v>42998</v>
      </c>
      <c r="E6047" s="123" t="s">
        <v>12169</v>
      </c>
      <c r="F6047" s="123" t="s">
        <v>3</v>
      </c>
      <c r="G6047" s="123">
        <v>1542589</v>
      </c>
      <c r="H6047" s="127"/>
      <c r="I6047" s="131" t="s">
        <v>13921</v>
      </c>
      <c r="J6047" s="127"/>
      <c r="K6047" s="127"/>
      <c r="L6047" s="127"/>
      <c r="M6047" s="127"/>
      <c r="N6047" s="133">
        <v>0</v>
      </c>
      <c r="O6047" s="133">
        <v>115</v>
      </c>
      <c r="P6047" s="127" t="s">
        <v>1369</v>
      </c>
    </row>
    <row r="6048" spans="1:16" ht="38.25">
      <c r="A6048" s="127">
        <v>212</v>
      </c>
      <c r="B6048" s="127"/>
      <c r="C6048" s="128" t="s">
        <v>762</v>
      </c>
      <c r="D6048" s="122">
        <v>42998</v>
      </c>
      <c r="E6048" s="123" t="s">
        <v>12170</v>
      </c>
      <c r="F6048" s="123" t="s">
        <v>3</v>
      </c>
      <c r="G6048" s="123">
        <v>1542606</v>
      </c>
      <c r="H6048" s="127"/>
      <c r="I6048" s="131" t="s">
        <v>13922</v>
      </c>
      <c r="J6048" s="127"/>
      <c r="K6048" s="127"/>
      <c r="L6048" s="127"/>
      <c r="M6048" s="127"/>
      <c r="N6048" s="133">
        <v>0</v>
      </c>
      <c r="O6048" s="133">
        <v>788</v>
      </c>
      <c r="P6048" s="127" t="s">
        <v>1369</v>
      </c>
    </row>
    <row r="6049" spans="1:16" ht="51">
      <c r="A6049" s="127">
        <v>586</v>
      </c>
      <c r="B6049" s="127"/>
      <c r="C6049" s="128" t="s">
        <v>223</v>
      </c>
      <c r="D6049" s="122">
        <v>42998</v>
      </c>
      <c r="E6049" s="123" t="s">
        <v>12171</v>
      </c>
      <c r="F6049" s="123" t="s">
        <v>3</v>
      </c>
      <c r="G6049" s="123">
        <v>1542611</v>
      </c>
      <c r="H6049" s="127"/>
      <c r="I6049" s="131" t="s">
        <v>13923</v>
      </c>
      <c r="J6049" s="127"/>
      <c r="K6049" s="127"/>
      <c r="L6049" s="127"/>
      <c r="M6049" s="127"/>
      <c r="N6049" s="133">
        <v>0</v>
      </c>
      <c r="O6049" s="133">
        <v>24000</v>
      </c>
      <c r="P6049" s="127" t="s">
        <v>1369</v>
      </c>
    </row>
    <row r="6050" spans="1:16" ht="51">
      <c r="A6050" s="127">
        <v>586</v>
      </c>
      <c r="B6050" s="127"/>
      <c r="C6050" s="128" t="s">
        <v>223</v>
      </c>
      <c r="D6050" s="122">
        <v>42998</v>
      </c>
      <c r="E6050" s="123" t="s">
        <v>12172</v>
      </c>
      <c r="F6050" s="123" t="s">
        <v>3</v>
      </c>
      <c r="G6050" s="123">
        <v>1542613</v>
      </c>
      <c r="H6050" s="127"/>
      <c r="I6050" s="131" t="s">
        <v>13924</v>
      </c>
      <c r="J6050" s="127"/>
      <c r="K6050" s="127"/>
      <c r="L6050" s="127"/>
      <c r="M6050" s="127"/>
      <c r="N6050" s="133">
        <v>0</v>
      </c>
      <c r="O6050" s="133">
        <v>10083.780000000001</v>
      </c>
      <c r="P6050" s="127" t="s">
        <v>1369</v>
      </c>
    </row>
    <row r="6051" spans="1:16" ht="51">
      <c r="A6051" s="127">
        <v>15</v>
      </c>
      <c r="B6051" s="127"/>
      <c r="C6051" s="128" t="s">
        <v>692</v>
      </c>
      <c r="D6051" s="122">
        <v>42998</v>
      </c>
      <c r="E6051" s="123" t="s">
        <v>12173</v>
      </c>
      <c r="F6051" s="123" t="s">
        <v>3</v>
      </c>
      <c r="G6051" s="123">
        <v>1542408</v>
      </c>
      <c r="H6051" s="127"/>
      <c r="I6051" s="131" t="s">
        <v>13925</v>
      </c>
      <c r="J6051" s="127"/>
      <c r="K6051" s="127"/>
      <c r="L6051" s="127"/>
      <c r="M6051" s="127"/>
      <c r="N6051" s="133">
        <v>0</v>
      </c>
      <c r="O6051" s="133">
        <v>8159.83</v>
      </c>
      <c r="P6051" s="127" t="s">
        <v>14401</v>
      </c>
    </row>
    <row r="6052" spans="1:16" ht="51">
      <c r="A6052" s="127">
        <v>591</v>
      </c>
      <c r="B6052" s="127"/>
      <c r="C6052" s="128" t="s">
        <v>862</v>
      </c>
      <c r="D6052" s="122">
        <v>42998</v>
      </c>
      <c r="E6052" s="123" t="s">
        <v>12174</v>
      </c>
      <c r="F6052" s="123" t="s">
        <v>3</v>
      </c>
      <c r="G6052" s="123">
        <v>1542392</v>
      </c>
      <c r="H6052" s="127"/>
      <c r="I6052" s="131" t="s">
        <v>13926</v>
      </c>
      <c r="J6052" s="127"/>
      <c r="K6052" s="127"/>
      <c r="L6052" s="127"/>
      <c r="M6052" s="127"/>
      <c r="N6052" s="133">
        <v>0</v>
      </c>
      <c r="O6052" s="133">
        <v>245000</v>
      </c>
      <c r="P6052" s="127" t="s">
        <v>1369</v>
      </c>
    </row>
    <row r="6053" spans="1:16" ht="51">
      <c r="A6053" s="127">
        <v>574</v>
      </c>
      <c r="B6053" s="127"/>
      <c r="C6053" s="128" t="s">
        <v>851</v>
      </c>
      <c r="D6053" s="122">
        <v>42998</v>
      </c>
      <c r="E6053" s="123" t="s">
        <v>12175</v>
      </c>
      <c r="F6053" s="123" t="s">
        <v>3</v>
      </c>
      <c r="G6053" s="123">
        <v>1542369</v>
      </c>
      <c r="H6053" s="127"/>
      <c r="I6053" s="131" t="s">
        <v>13927</v>
      </c>
      <c r="J6053" s="127"/>
      <c r="K6053" s="127"/>
      <c r="L6053" s="127"/>
      <c r="M6053" s="127"/>
      <c r="N6053" s="133">
        <v>0</v>
      </c>
      <c r="O6053" s="133">
        <v>48035.89</v>
      </c>
      <c r="P6053" s="127" t="s">
        <v>14401</v>
      </c>
    </row>
    <row r="6054" spans="1:16" ht="51">
      <c r="A6054" s="127">
        <v>574</v>
      </c>
      <c r="B6054" s="127"/>
      <c r="C6054" s="128" t="s">
        <v>851</v>
      </c>
      <c r="D6054" s="122">
        <v>42998</v>
      </c>
      <c r="E6054" s="123" t="s">
        <v>12176</v>
      </c>
      <c r="F6054" s="123" t="s">
        <v>3</v>
      </c>
      <c r="G6054" s="123">
        <v>1542368</v>
      </c>
      <c r="H6054" s="127"/>
      <c r="I6054" s="131" t="s">
        <v>13928</v>
      </c>
      <c r="J6054" s="127"/>
      <c r="K6054" s="127"/>
      <c r="L6054" s="127"/>
      <c r="M6054" s="127"/>
      <c r="N6054" s="133">
        <v>0</v>
      </c>
      <c r="O6054" s="133">
        <v>3330</v>
      </c>
      <c r="P6054" s="127" t="s">
        <v>1369</v>
      </c>
    </row>
    <row r="6055" spans="1:16" ht="51">
      <c r="A6055" s="127">
        <v>574</v>
      </c>
      <c r="B6055" s="127"/>
      <c r="C6055" s="128" t="s">
        <v>851</v>
      </c>
      <c r="D6055" s="122">
        <v>42998</v>
      </c>
      <c r="E6055" s="123" t="s">
        <v>12177</v>
      </c>
      <c r="F6055" s="123" t="s">
        <v>3</v>
      </c>
      <c r="G6055" s="123">
        <v>1542366</v>
      </c>
      <c r="H6055" s="127"/>
      <c r="I6055" s="131" t="s">
        <v>13929</v>
      </c>
      <c r="J6055" s="127"/>
      <c r="K6055" s="127"/>
      <c r="L6055" s="127"/>
      <c r="M6055" s="127"/>
      <c r="N6055" s="133">
        <v>0</v>
      </c>
      <c r="O6055" s="133">
        <v>20</v>
      </c>
      <c r="P6055" s="127" t="s">
        <v>1369</v>
      </c>
    </row>
    <row r="6056" spans="1:16" ht="51">
      <c r="A6056" s="127">
        <v>574</v>
      </c>
      <c r="B6056" s="127"/>
      <c r="C6056" s="128" t="s">
        <v>851</v>
      </c>
      <c r="D6056" s="122">
        <v>42998</v>
      </c>
      <c r="E6056" s="123" t="s">
        <v>12178</v>
      </c>
      <c r="F6056" s="123" t="s">
        <v>3</v>
      </c>
      <c r="G6056" s="123">
        <v>1542364</v>
      </c>
      <c r="H6056" s="127"/>
      <c r="I6056" s="131" t="s">
        <v>13930</v>
      </c>
      <c r="J6056" s="127"/>
      <c r="K6056" s="127"/>
      <c r="L6056" s="127"/>
      <c r="M6056" s="127"/>
      <c r="N6056" s="133">
        <v>0</v>
      </c>
      <c r="O6056" s="133">
        <v>7590.16</v>
      </c>
      <c r="P6056" s="127" t="s">
        <v>1369</v>
      </c>
    </row>
    <row r="6057" spans="1:16" ht="51">
      <c r="A6057" s="127">
        <v>574</v>
      </c>
      <c r="B6057" s="127"/>
      <c r="C6057" s="128" t="s">
        <v>851</v>
      </c>
      <c r="D6057" s="122">
        <v>42998</v>
      </c>
      <c r="E6057" s="123" t="s">
        <v>12179</v>
      </c>
      <c r="F6057" s="123" t="s">
        <v>3</v>
      </c>
      <c r="G6057" s="123">
        <v>1542363</v>
      </c>
      <c r="H6057" s="127"/>
      <c r="I6057" s="131" t="s">
        <v>13931</v>
      </c>
      <c r="J6057" s="127"/>
      <c r="K6057" s="127"/>
      <c r="L6057" s="127"/>
      <c r="M6057" s="127"/>
      <c r="N6057" s="133">
        <v>0</v>
      </c>
      <c r="O6057" s="133">
        <v>2811.2000000000003</v>
      </c>
      <c r="P6057" s="127" t="s">
        <v>1369</v>
      </c>
    </row>
    <row r="6058" spans="1:16" ht="51">
      <c r="A6058" s="127">
        <v>523</v>
      </c>
      <c r="B6058" s="127"/>
      <c r="C6058" s="128" t="s">
        <v>846</v>
      </c>
      <c r="D6058" s="122">
        <v>42998</v>
      </c>
      <c r="E6058" s="123" t="s">
        <v>12180</v>
      </c>
      <c r="F6058" s="123" t="s">
        <v>3</v>
      </c>
      <c r="G6058" s="123">
        <v>1542319</v>
      </c>
      <c r="H6058" s="127"/>
      <c r="I6058" s="131" t="s">
        <v>13932</v>
      </c>
      <c r="J6058" s="127"/>
      <c r="K6058" s="127"/>
      <c r="L6058" s="127"/>
      <c r="M6058" s="127"/>
      <c r="N6058" s="133">
        <v>0</v>
      </c>
      <c r="O6058" s="133">
        <v>878.51</v>
      </c>
      <c r="P6058" s="127" t="s">
        <v>1369</v>
      </c>
    </row>
    <row r="6059" spans="1:16" ht="38.25">
      <c r="A6059" s="127">
        <v>15</v>
      </c>
      <c r="B6059" s="127"/>
      <c r="C6059" s="128" t="s">
        <v>692</v>
      </c>
      <c r="D6059" s="122">
        <v>42998</v>
      </c>
      <c r="E6059" s="123" t="s">
        <v>12181</v>
      </c>
      <c r="F6059" s="123" t="s">
        <v>3</v>
      </c>
      <c r="G6059" s="123">
        <v>1542329</v>
      </c>
      <c r="H6059" s="127"/>
      <c r="I6059" s="131" t="s">
        <v>13933</v>
      </c>
      <c r="J6059" s="127"/>
      <c r="K6059" s="127"/>
      <c r="L6059" s="127"/>
      <c r="M6059" s="127"/>
      <c r="N6059" s="133">
        <v>0</v>
      </c>
      <c r="O6059" s="133">
        <v>231686.86000000002</v>
      </c>
      <c r="P6059" s="127" t="s">
        <v>1369</v>
      </c>
    </row>
    <row r="6060" spans="1:16" ht="51">
      <c r="A6060" s="127">
        <v>660</v>
      </c>
      <c r="B6060" s="127"/>
      <c r="C6060" s="128" t="s">
        <v>234</v>
      </c>
      <c r="D6060" s="122">
        <v>42998</v>
      </c>
      <c r="E6060" s="123" t="s">
        <v>12182</v>
      </c>
      <c r="F6060" s="123" t="s">
        <v>3</v>
      </c>
      <c r="G6060" s="123">
        <v>1542330</v>
      </c>
      <c r="H6060" s="127"/>
      <c r="I6060" s="131" t="s">
        <v>13934</v>
      </c>
      <c r="J6060" s="127"/>
      <c r="K6060" s="127"/>
      <c r="L6060" s="127"/>
      <c r="M6060" s="127"/>
      <c r="N6060" s="133">
        <v>0</v>
      </c>
      <c r="O6060" s="133">
        <v>2625.01</v>
      </c>
      <c r="P6060" s="127" t="s">
        <v>1369</v>
      </c>
    </row>
    <row r="6061" spans="1:16" ht="51">
      <c r="A6061" s="127">
        <v>660</v>
      </c>
      <c r="B6061" s="127"/>
      <c r="C6061" s="128" t="s">
        <v>234</v>
      </c>
      <c r="D6061" s="122">
        <v>42998</v>
      </c>
      <c r="E6061" s="123" t="s">
        <v>12183</v>
      </c>
      <c r="F6061" s="123" t="s">
        <v>3</v>
      </c>
      <c r="G6061" s="123">
        <v>1542333</v>
      </c>
      <c r="H6061" s="127"/>
      <c r="I6061" s="131" t="s">
        <v>13935</v>
      </c>
      <c r="J6061" s="127"/>
      <c r="K6061" s="127"/>
      <c r="L6061" s="127"/>
      <c r="M6061" s="127"/>
      <c r="N6061" s="133">
        <v>0</v>
      </c>
      <c r="O6061" s="133">
        <v>0.27</v>
      </c>
      <c r="P6061" s="127" t="s">
        <v>1369</v>
      </c>
    </row>
    <row r="6062" spans="1:16" ht="51">
      <c r="A6062" s="127">
        <v>660</v>
      </c>
      <c r="B6062" s="127"/>
      <c r="C6062" s="128" t="s">
        <v>234</v>
      </c>
      <c r="D6062" s="122">
        <v>42998</v>
      </c>
      <c r="E6062" s="123" t="s">
        <v>12184</v>
      </c>
      <c r="F6062" s="123" t="s">
        <v>3</v>
      </c>
      <c r="G6062" s="123">
        <v>1542338</v>
      </c>
      <c r="H6062" s="127"/>
      <c r="I6062" s="131" t="s">
        <v>13936</v>
      </c>
      <c r="J6062" s="127"/>
      <c r="K6062" s="127"/>
      <c r="L6062" s="127"/>
      <c r="M6062" s="127"/>
      <c r="N6062" s="133">
        <v>0</v>
      </c>
      <c r="O6062" s="133">
        <v>300</v>
      </c>
      <c r="P6062" s="127" t="s">
        <v>1369</v>
      </c>
    </row>
    <row r="6063" spans="1:16" ht="51">
      <c r="A6063" s="127">
        <v>163</v>
      </c>
      <c r="B6063" s="127"/>
      <c r="C6063" s="128" t="s">
        <v>749</v>
      </c>
      <c r="D6063" s="122">
        <v>42998</v>
      </c>
      <c r="E6063" s="123" t="s">
        <v>12185</v>
      </c>
      <c r="F6063" s="123" t="s">
        <v>3</v>
      </c>
      <c r="G6063" s="123">
        <v>1542344</v>
      </c>
      <c r="H6063" s="127"/>
      <c r="I6063" s="131" t="s">
        <v>13937</v>
      </c>
      <c r="J6063" s="127"/>
      <c r="K6063" s="127"/>
      <c r="L6063" s="127"/>
      <c r="M6063" s="127"/>
      <c r="N6063" s="133">
        <v>0</v>
      </c>
      <c r="O6063" s="133">
        <v>257</v>
      </c>
      <c r="P6063" s="127" t="s">
        <v>1369</v>
      </c>
    </row>
    <row r="6064" spans="1:16" ht="51">
      <c r="A6064" s="127">
        <v>163</v>
      </c>
      <c r="B6064" s="127"/>
      <c r="C6064" s="128" t="s">
        <v>749</v>
      </c>
      <c r="D6064" s="122">
        <v>42998</v>
      </c>
      <c r="E6064" s="123" t="s">
        <v>12186</v>
      </c>
      <c r="F6064" s="123" t="s">
        <v>3</v>
      </c>
      <c r="G6064" s="123">
        <v>1542346</v>
      </c>
      <c r="H6064" s="127"/>
      <c r="I6064" s="131" t="s">
        <v>13938</v>
      </c>
      <c r="J6064" s="127"/>
      <c r="K6064" s="127"/>
      <c r="L6064" s="127"/>
      <c r="M6064" s="127"/>
      <c r="N6064" s="133">
        <v>0</v>
      </c>
      <c r="O6064" s="133">
        <v>303.5</v>
      </c>
      <c r="P6064" s="127" t="s">
        <v>1369</v>
      </c>
    </row>
    <row r="6065" spans="1:16" ht="51">
      <c r="A6065" s="127">
        <v>163</v>
      </c>
      <c r="B6065" s="127"/>
      <c r="C6065" s="128" t="s">
        <v>749</v>
      </c>
      <c r="D6065" s="122">
        <v>42998</v>
      </c>
      <c r="E6065" s="123" t="s">
        <v>12187</v>
      </c>
      <c r="F6065" s="123" t="s">
        <v>3</v>
      </c>
      <c r="G6065" s="123">
        <v>1542347</v>
      </c>
      <c r="H6065" s="127"/>
      <c r="I6065" s="131" t="s">
        <v>13939</v>
      </c>
      <c r="J6065" s="127"/>
      <c r="K6065" s="127"/>
      <c r="L6065" s="127"/>
      <c r="M6065" s="127"/>
      <c r="N6065" s="133">
        <v>0</v>
      </c>
      <c r="O6065" s="133">
        <v>1288</v>
      </c>
      <c r="P6065" s="127" t="s">
        <v>1369</v>
      </c>
    </row>
    <row r="6066" spans="1:16" ht="51">
      <c r="A6066" s="127">
        <v>163</v>
      </c>
      <c r="B6066" s="127"/>
      <c r="C6066" s="128" t="s">
        <v>749</v>
      </c>
      <c r="D6066" s="122">
        <v>42998</v>
      </c>
      <c r="E6066" s="123" t="s">
        <v>12188</v>
      </c>
      <c r="F6066" s="123" t="s">
        <v>3</v>
      </c>
      <c r="G6066" s="123">
        <v>1542350</v>
      </c>
      <c r="H6066" s="127"/>
      <c r="I6066" s="131" t="s">
        <v>13940</v>
      </c>
      <c r="J6066" s="127"/>
      <c r="K6066" s="127"/>
      <c r="L6066" s="127"/>
      <c r="M6066" s="127"/>
      <c r="N6066" s="133">
        <v>0</v>
      </c>
      <c r="O6066" s="133">
        <v>1065</v>
      </c>
      <c r="P6066" s="127" t="s">
        <v>1369</v>
      </c>
    </row>
    <row r="6067" spans="1:16" ht="51">
      <c r="A6067" s="127">
        <v>574</v>
      </c>
      <c r="B6067" s="127"/>
      <c r="C6067" s="128" t="s">
        <v>851</v>
      </c>
      <c r="D6067" s="122">
        <v>42998</v>
      </c>
      <c r="E6067" s="123" t="s">
        <v>12189</v>
      </c>
      <c r="F6067" s="123" t="s">
        <v>3</v>
      </c>
      <c r="G6067" s="123">
        <v>1542358</v>
      </c>
      <c r="H6067" s="127"/>
      <c r="I6067" s="131" t="s">
        <v>13941</v>
      </c>
      <c r="J6067" s="127"/>
      <c r="K6067" s="127"/>
      <c r="L6067" s="127"/>
      <c r="M6067" s="127"/>
      <c r="N6067" s="133">
        <v>0</v>
      </c>
      <c r="O6067" s="133">
        <v>3352</v>
      </c>
      <c r="P6067" s="127" t="s">
        <v>1369</v>
      </c>
    </row>
    <row r="6068" spans="1:16" ht="38.25">
      <c r="A6068" s="127">
        <v>592</v>
      </c>
      <c r="B6068" s="127"/>
      <c r="C6068" s="128" t="s">
        <v>863</v>
      </c>
      <c r="D6068" s="122">
        <v>42998</v>
      </c>
      <c r="E6068" s="123" t="s">
        <v>12190</v>
      </c>
      <c r="F6068" s="123" t="s">
        <v>3</v>
      </c>
      <c r="G6068" s="123">
        <v>1542394</v>
      </c>
      <c r="H6068" s="127"/>
      <c r="I6068" s="131" t="s">
        <v>13942</v>
      </c>
      <c r="J6068" s="127"/>
      <c r="K6068" s="127"/>
      <c r="L6068" s="127"/>
      <c r="M6068" s="127"/>
      <c r="N6068" s="133">
        <v>0</v>
      </c>
      <c r="O6068" s="133">
        <v>327.12</v>
      </c>
      <c r="P6068" s="127" t="s">
        <v>1369</v>
      </c>
    </row>
    <row r="6069" spans="1:16" ht="38.25">
      <c r="A6069" s="127">
        <v>46</v>
      </c>
      <c r="B6069" s="127"/>
      <c r="C6069" s="128" t="s">
        <v>699</v>
      </c>
      <c r="D6069" s="122">
        <v>42998</v>
      </c>
      <c r="E6069" s="123" t="s">
        <v>12191</v>
      </c>
      <c r="F6069" s="123" t="s">
        <v>3</v>
      </c>
      <c r="G6069" s="123">
        <v>1542388</v>
      </c>
      <c r="H6069" s="127"/>
      <c r="I6069" s="131" t="s">
        <v>13943</v>
      </c>
      <c r="J6069" s="127"/>
      <c r="K6069" s="127"/>
      <c r="L6069" s="127"/>
      <c r="M6069" s="127"/>
      <c r="N6069" s="133">
        <v>0</v>
      </c>
      <c r="O6069" s="133">
        <v>431.01</v>
      </c>
      <c r="P6069" s="127" t="s">
        <v>1369</v>
      </c>
    </row>
    <row r="6070" spans="1:16" ht="51">
      <c r="A6070" s="127">
        <v>16</v>
      </c>
      <c r="B6070" s="127"/>
      <c r="C6070" s="128" t="s">
        <v>693</v>
      </c>
      <c r="D6070" s="122">
        <v>42998</v>
      </c>
      <c r="E6070" s="123" t="s">
        <v>12192</v>
      </c>
      <c r="F6070" s="123" t="s">
        <v>3</v>
      </c>
      <c r="G6070" s="123">
        <v>1542386</v>
      </c>
      <c r="H6070" s="127"/>
      <c r="I6070" s="131" t="s">
        <v>13944</v>
      </c>
      <c r="J6070" s="127"/>
      <c r="K6070" s="127"/>
      <c r="L6070" s="127"/>
      <c r="M6070" s="127"/>
      <c r="N6070" s="133">
        <v>0</v>
      </c>
      <c r="O6070" s="133">
        <v>2036</v>
      </c>
      <c r="P6070" s="127" t="s">
        <v>1369</v>
      </c>
    </row>
    <row r="6071" spans="1:16" ht="51">
      <c r="A6071" s="127">
        <v>203</v>
      </c>
      <c r="B6071" s="127"/>
      <c r="C6071" s="128" t="s">
        <v>758</v>
      </c>
      <c r="D6071" s="122">
        <v>42998</v>
      </c>
      <c r="E6071" s="123" t="s">
        <v>12193</v>
      </c>
      <c r="F6071" s="123" t="s">
        <v>3</v>
      </c>
      <c r="G6071" s="123">
        <v>1542382</v>
      </c>
      <c r="H6071" s="127"/>
      <c r="I6071" s="131" t="s">
        <v>13945</v>
      </c>
      <c r="J6071" s="127"/>
      <c r="K6071" s="127"/>
      <c r="L6071" s="127"/>
      <c r="M6071" s="127"/>
      <c r="N6071" s="133">
        <v>0</v>
      </c>
      <c r="O6071" s="133">
        <v>185.5</v>
      </c>
      <c r="P6071" s="127" t="s">
        <v>1369</v>
      </c>
    </row>
    <row r="6072" spans="1:16" ht="51">
      <c r="A6072" s="127">
        <v>41</v>
      </c>
      <c r="B6072" s="127"/>
      <c r="C6072" s="128" t="s">
        <v>698</v>
      </c>
      <c r="D6072" s="122">
        <v>42998</v>
      </c>
      <c r="E6072" s="123" t="s">
        <v>12194</v>
      </c>
      <c r="F6072" s="123" t="s">
        <v>3</v>
      </c>
      <c r="G6072" s="123">
        <v>1542378</v>
      </c>
      <c r="H6072" s="127"/>
      <c r="I6072" s="131" t="s">
        <v>13946</v>
      </c>
      <c r="J6072" s="127"/>
      <c r="K6072" s="127"/>
      <c r="L6072" s="127"/>
      <c r="M6072" s="127"/>
      <c r="N6072" s="133">
        <v>0</v>
      </c>
      <c r="O6072" s="133">
        <v>192</v>
      </c>
      <c r="P6072" s="127" t="s">
        <v>1369</v>
      </c>
    </row>
    <row r="6073" spans="1:16" ht="51">
      <c r="A6073" s="127">
        <v>41</v>
      </c>
      <c r="B6073" s="127"/>
      <c r="C6073" s="128" t="s">
        <v>698</v>
      </c>
      <c r="D6073" s="122">
        <v>42998</v>
      </c>
      <c r="E6073" s="123" t="s">
        <v>12195</v>
      </c>
      <c r="F6073" s="123" t="s">
        <v>3</v>
      </c>
      <c r="G6073" s="123">
        <v>1542377</v>
      </c>
      <c r="H6073" s="127"/>
      <c r="I6073" s="131" t="s">
        <v>13946</v>
      </c>
      <c r="J6073" s="127"/>
      <c r="K6073" s="127"/>
      <c r="L6073" s="127"/>
      <c r="M6073" s="127"/>
      <c r="N6073" s="133">
        <v>0</v>
      </c>
      <c r="O6073" s="133">
        <v>256.63</v>
      </c>
      <c r="P6073" s="127" t="s">
        <v>1369</v>
      </c>
    </row>
    <row r="6074" spans="1:16" ht="51">
      <c r="A6074" s="127">
        <v>47</v>
      </c>
      <c r="B6074" s="127"/>
      <c r="C6074" s="128" t="s">
        <v>700</v>
      </c>
      <c r="D6074" s="122">
        <v>42998</v>
      </c>
      <c r="E6074" s="123" t="s">
        <v>12196</v>
      </c>
      <c r="F6074" s="123" t="s">
        <v>3</v>
      </c>
      <c r="G6074" s="123">
        <v>1542370</v>
      </c>
      <c r="H6074" s="127"/>
      <c r="I6074" s="131" t="s">
        <v>13947</v>
      </c>
      <c r="J6074" s="127"/>
      <c r="K6074" s="127"/>
      <c r="L6074" s="127"/>
      <c r="M6074" s="127"/>
      <c r="N6074" s="133">
        <v>0</v>
      </c>
      <c r="O6074" s="133">
        <v>0.51</v>
      </c>
      <c r="P6074" s="127" t="s">
        <v>1369</v>
      </c>
    </row>
    <row r="6075" spans="1:16" ht="38.25">
      <c r="A6075" s="127">
        <v>526</v>
      </c>
      <c r="B6075" s="127"/>
      <c r="C6075" s="128" t="s">
        <v>847</v>
      </c>
      <c r="D6075" s="122">
        <v>42998</v>
      </c>
      <c r="E6075" s="123" t="s">
        <v>12197</v>
      </c>
      <c r="F6075" s="123" t="s">
        <v>3</v>
      </c>
      <c r="G6075" s="123">
        <v>1542351</v>
      </c>
      <c r="H6075" s="127"/>
      <c r="I6075" s="131" t="s">
        <v>13948</v>
      </c>
      <c r="J6075" s="127"/>
      <c r="K6075" s="127"/>
      <c r="L6075" s="127"/>
      <c r="M6075" s="127"/>
      <c r="N6075" s="133">
        <v>0</v>
      </c>
      <c r="O6075" s="133">
        <v>15</v>
      </c>
      <c r="P6075" s="127" t="s">
        <v>1369</v>
      </c>
    </row>
    <row r="6076" spans="1:16" ht="51">
      <c r="A6076" s="127">
        <v>526</v>
      </c>
      <c r="B6076" s="127"/>
      <c r="C6076" s="128" t="s">
        <v>847</v>
      </c>
      <c r="D6076" s="122">
        <v>42998</v>
      </c>
      <c r="E6076" s="123" t="s">
        <v>12198</v>
      </c>
      <c r="F6076" s="123" t="s">
        <v>3</v>
      </c>
      <c r="G6076" s="123">
        <v>1542339</v>
      </c>
      <c r="H6076" s="127"/>
      <c r="I6076" s="131" t="s">
        <v>13949</v>
      </c>
      <c r="J6076" s="127"/>
      <c r="K6076" s="127"/>
      <c r="L6076" s="127"/>
      <c r="M6076" s="127"/>
      <c r="N6076" s="133">
        <v>0</v>
      </c>
      <c r="O6076" s="133">
        <v>254.95000000000002</v>
      </c>
      <c r="P6076" s="127" t="s">
        <v>1369</v>
      </c>
    </row>
    <row r="6077" spans="1:16" ht="51">
      <c r="A6077" s="127">
        <v>30</v>
      </c>
      <c r="B6077" s="127"/>
      <c r="C6077" s="128" t="s">
        <v>696</v>
      </c>
      <c r="D6077" s="122">
        <v>42998</v>
      </c>
      <c r="E6077" s="123" t="s">
        <v>12199</v>
      </c>
      <c r="F6077" s="123" t="s">
        <v>3</v>
      </c>
      <c r="G6077" s="123">
        <v>1542313</v>
      </c>
      <c r="H6077" s="127"/>
      <c r="I6077" s="131" t="s">
        <v>13950</v>
      </c>
      <c r="J6077" s="127"/>
      <c r="K6077" s="127"/>
      <c r="L6077" s="127"/>
      <c r="M6077" s="127"/>
      <c r="N6077" s="133">
        <v>0</v>
      </c>
      <c r="O6077" s="133">
        <v>400</v>
      </c>
      <c r="P6077" s="127" t="s">
        <v>1369</v>
      </c>
    </row>
    <row r="6078" spans="1:16" ht="51">
      <c r="A6078" s="127">
        <v>344</v>
      </c>
      <c r="B6078" s="127"/>
      <c r="C6078" s="128" t="s">
        <v>819</v>
      </c>
      <c r="D6078" s="122">
        <v>42999</v>
      </c>
      <c r="E6078" s="123" t="s">
        <v>12200</v>
      </c>
      <c r="F6078" s="123" t="s">
        <v>3</v>
      </c>
      <c r="G6078" s="123">
        <v>1542838</v>
      </c>
      <c r="H6078" s="127"/>
      <c r="I6078" s="131" t="s">
        <v>13951</v>
      </c>
      <c r="J6078" s="127"/>
      <c r="K6078" s="127"/>
      <c r="L6078" s="127"/>
      <c r="M6078" s="127"/>
      <c r="N6078" s="133">
        <v>0</v>
      </c>
      <c r="O6078" s="133">
        <v>10</v>
      </c>
      <c r="P6078" s="127" t="s">
        <v>1369</v>
      </c>
    </row>
    <row r="6079" spans="1:16" ht="51">
      <c r="A6079" s="127" t="s">
        <v>620</v>
      </c>
      <c r="B6079" s="127"/>
      <c r="C6079" s="128" t="s">
        <v>714</v>
      </c>
      <c r="D6079" s="122">
        <v>42999</v>
      </c>
      <c r="E6079" s="123" t="s">
        <v>12201</v>
      </c>
      <c r="F6079" s="123" t="s">
        <v>3</v>
      </c>
      <c r="G6079" s="123">
        <v>1542833</v>
      </c>
      <c r="H6079" s="127"/>
      <c r="I6079" s="131" t="s">
        <v>13952</v>
      </c>
      <c r="J6079" s="127"/>
      <c r="K6079" s="127"/>
      <c r="L6079" s="127"/>
      <c r="M6079" s="127"/>
      <c r="N6079" s="133">
        <v>0</v>
      </c>
      <c r="O6079" s="133">
        <v>942</v>
      </c>
      <c r="P6079" s="127" t="s">
        <v>1369</v>
      </c>
    </row>
    <row r="6080" spans="1:16" ht="38.25">
      <c r="A6080" s="127">
        <v>35</v>
      </c>
      <c r="B6080" s="127"/>
      <c r="C6080" s="128" t="s">
        <v>697</v>
      </c>
      <c r="D6080" s="122">
        <v>42999</v>
      </c>
      <c r="E6080" s="123" t="s">
        <v>12202</v>
      </c>
      <c r="F6080" s="123" t="s">
        <v>3</v>
      </c>
      <c r="G6080" s="123">
        <v>1542791</v>
      </c>
      <c r="H6080" s="127"/>
      <c r="I6080" s="131" t="s">
        <v>13953</v>
      </c>
      <c r="J6080" s="127"/>
      <c r="K6080" s="127"/>
      <c r="L6080" s="127"/>
      <c r="M6080" s="127"/>
      <c r="N6080" s="133">
        <v>0</v>
      </c>
      <c r="O6080" s="133">
        <v>769.84</v>
      </c>
      <c r="P6080" s="127" t="s">
        <v>1369</v>
      </c>
    </row>
    <row r="6081" spans="1:16" ht="38.25">
      <c r="A6081" s="127">
        <v>10</v>
      </c>
      <c r="B6081" s="127"/>
      <c r="C6081" s="128" t="s">
        <v>691</v>
      </c>
      <c r="D6081" s="122">
        <v>42999</v>
      </c>
      <c r="E6081" s="123" t="s">
        <v>12203</v>
      </c>
      <c r="F6081" s="123" t="s">
        <v>3</v>
      </c>
      <c r="G6081" s="123">
        <v>1542759</v>
      </c>
      <c r="H6081" s="127"/>
      <c r="I6081" s="131" t="s">
        <v>13954</v>
      </c>
      <c r="J6081" s="127"/>
      <c r="K6081" s="127"/>
      <c r="L6081" s="127"/>
      <c r="M6081" s="127"/>
      <c r="N6081" s="133">
        <v>0</v>
      </c>
      <c r="O6081" s="133">
        <v>10</v>
      </c>
      <c r="P6081" s="127" t="s">
        <v>1369</v>
      </c>
    </row>
    <row r="6082" spans="1:16" ht="51">
      <c r="A6082" s="127" t="s">
        <v>620</v>
      </c>
      <c r="B6082" s="127"/>
      <c r="C6082" s="128" t="s">
        <v>714</v>
      </c>
      <c r="D6082" s="122">
        <v>42999</v>
      </c>
      <c r="E6082" s="123" t="s">
        <v>12204</v>
      </c>
      <c r="F6082" s="123" t="s">
        <v>3</v>
      </c>
      <c r="G6082" s="123">
        <v>1542859</v>
      </c>
      <c r="H6082" s="127"/>
      <c r="I6082" s="131" t="s">
        <v>13955</v>
      </c>
      <c r="J6082" s="127"/>
      <c r="K6082" s="127"/>
      <c r="L6082" s="127"/>
      <c r="M6082" s="127"/>
      <c r="N6082" s="133">
        <v>0</v>
      </c>
      <c r="O6082" s="133">
        <v>8022.9000000000005</v>
      </c>
      <c r="P6082" s="127" t="s">
        <v>1369</v>
      </c>
    </row>
    <row r="6083" spans="1:16" ht="51">
      <c r="A6083" s="127">
        <v>660</v>
      </c>
      <c r="B6083" s="127"/>
      <c r="C6083" s="128" t="s">
        <v>234</v>
      </c>
      <c r="D6083" s="122">
        <v>42999</v>
      </c>
      <c r="E6083" s="123" t="s">
        <v>12205</v>
      </c>
      <c r="F6083" s="123" t="s">
        <v>3</v>
      </c>
      <c r="G6083" s="123">
        <v>1542865</v>
      </c>
      <c r="H6083" s="127"/>
      <c r="I6083" s="131" t="s">
        <v>13956</v>
      </c>
      <c r="J6083" s="127"/>
      <c r="K6083" s="127"/>
      <c r="L6083" s="127"/>
      <c r="M6083" s="127"/>
      <c r="N6083" s="133">
        <v>0</v>
      </c>
      <c r="O6083" s="133">
        <v>323</v>
      </c>
      <c r="P6083" s="127" t="s">
        <v>1369</v>
      </c>
    </row>
    <row r="6084" spans="1:16" ht="51">
      <c r="A6084" s="127">
        <v>660</v>
      </c>
      <c r="B6084" s="127"/>
      <c r="C6084" s="128" t="s">
        <v>234</v>
      </c>
      <c r="D6084" s="122">
        <v>42999</v>
      </c>
      <c r="E6084" s="123" t="s">
        <v>12206</v>
      </c>
      <c r="F6084" s="123" t="s">
        <v>3</v>
      </c>
      <c r="G6084" s="123">
        <v>1542866</v>
      </c>
      <c r="H6084" s="127"/>
      <c r="I6084" s="131" t="s">
        <v>13957</v>
      </c>
      <c r="J6084" s="127"/>
      <c r="K6084" s="127"/>
      <c r="L6084" s="127"/>
      <c r="M6084" s="127"/>
      <c r="N6084" s="133">
        <v>0</v>
      </c>
      <c r="O6084" s="133">
        <v>1324</v>
      </c>
      <c r="P6084" s="127" t="s">
        <v>1369</v>
      </c>
    </row>
    <row r="6085" spans="1:16" ht="51">
      <c r="A6085" s="127">
        <v>283</v>
      </c>
      <c r="B6085" s="127"/>
      <c r="C6085" s="128" t="s">
        <v>146</v>
      </c>
      <c r="D6085" s="122">
        <v>42999</v>
      </c>
      <c r="E6085" s="123" t="s">
        <v>12207</v>
      </c>
      <c r="F6085" s="123" t="s">
        <v>3</v>
      </c>
      <c r="G6085" s="123">
        <v>1542875</v>
      </c>
      <c r="H6085" s="127"/>
      <c r="I6085" s="131" t="s">
        <v>13958</v>
      </c>
      <c r="J6085" s="127"/>
      <c r="K6085" s="127"/>
      <c r="L6085" s="127"/>
      <c r="M6085" s="127"/>
      <c r="N6085" s="133">
        <v>0</v>
      </c>
      <c r="O6085" s="133">
        <v>10339</v>
      </c>
      <c r="P6085" s="127" t="s">
        <v>1369</v>
      </c>
    </row>
    <row r="6086" spans="1:16" ht="38.25">
      <c r="A6086" s="127">
        <v>47</v>
      </c>
      <c r="B6086" s="127"/>
      <c r="C6086" s="128" t="s">
        <v>700</v>
      </c>
      <c r="D6086" s="122">
        <v>42999</v>
      </c>
      <c r="E6086" s="123" t="s">
        <v>12208</v>
      </c>
      <c r="F6086" s="123" t="s">
        <v>3</v>
      </c>
      <c r="G6086" s="123">
        <v>1542922</v>
      </c>
      <c r="H6086" s="127"/>
      <c r="I6086" s="131" t="s">
        <v>13959</v>
      </c>
      <c r="J6086" s="127"/>
      <c r="K6086" s="127"/>
      <c r="L6086" s="127"/>
      <c r="M6086" s="127"/>
      <c r="N6086" s="133">
        <v>0</v>
      </c>
      <c r="O6086" s="133">
        <v>272</v>
      </c>
      <c r="P6086" s="127" t="s">
        <v>1369</v>
      </c>
    </row>
    <row r="6087" spans="1:16" ht="38.25">
      <c r="A6087" s="127">
        <v>46</v>
      </c>
      <c r="B6087" s="127"/>
      <c r="C6087" s="128" t="s">
        <v>699</v>
      </c>
      <c r="D6087" s="122">
        <v>42999</v>
      </c>
      <c r="E6087" s="123" t="s">
        <v>12209</v>
      </c>
      <c r="F6087" s="123" t="s">
        <v>3</v>
      </c>
      <c r="G6087" s="123">
        <v>1542944</v>
      </c>
      <c r="H6087" s="127"/>
      <c r="I6087" s="131" t="s">
        <v>13960</v>
      </c>
      <c r="J6087" s="127"/>
      <c r="K6087" s="127"/>
      <c r="L6087" s="127"/>
      <c r="M6087" s="127"/>
      <c r="N6087" s="133">
        <v>0</v>
      </c>
      <c r="O6087" s="133">
        <v>54</v>
      </c>
      <c r="P6087" s="127" t="s">
        <v>1369</v>
      </c>
    </row>
    <row r="6088" spans="1:16" ht="38.25">
      <c r="A6088" s="127">
        <v>35</v>
      </c>
      <c r="B6088" s="127"/>
      <c r="C6088" s="128" t="s">
        <v>697</v>
      </c>
      <c r="D6088" s="122">
        <v>42999</v>
      </c>
      <c r="E6088" s="123" t="s">
        <v>12210</v>
      </c>
      <c r="F6088" s="123" t="s">
        <v>3</v>
      </c>
      <c r="G6088" s="123">
        <v>1542950</v>
      </c>
      <c r="H6088" s="127"/>
      <c r="I6088" s="131" t="s">
        <v>3322</v>
      </c>
      <c r="J6088" s="127"/>
      <c r="K6088" s="127"/>
      <c r="L6088" s="127"/>
      <c r="M6088" s="127"/>
      <c r="N6088" s="133">
        <v>0</v>
      </c>
      <c r="O6088" s="133">
        <v>1000</v>
      </c>
      <c r="P6088" s="127" t="s">
        <v>1369</v>
      </c>
    </row>
    <row r="6089" spans="1:16" ht="51">
      <c r="A6089" s="127">
        <v>30</v>
      </c>
      <c r="B6089" s="127"/>
      <c r="C6089" s="128" t="s">
        <v>696</v>
      </c>
      <c r="D6089" s="122">
        <v>42999</v>
      </c>
      <c r="E6089" s="123" t="s">
        <v>12211</v>
      </c>
      <c r="F6089" s="123" t="s">
        <v>3</v>
      </c>
      <c r="G6089" s="123">
        <v>1542953</v>
      </c>
      <c r="H6089" s="127"/>
      <c r="I6089" s="131" t="s">
        <v>13961</v>
      </c>
      <c r="J6089" s="127"/>
      <c r="K6089" s="127"/>
      <c r="L6089" s="127"/>
      <c r="M6089" s="127"/>
      <c r="N6089" s="133">
        <v>0</v>
      </c>
      <c r="O6089" s="133">
        <v>1248</v>
      </c>
      <c r="P6089" s="127" t="s">
        <v>1369</v>
      </c>
    </row>
    <row r="6090" spans="1:16" ht="38.25">
      <c r="A6090" s="127">
        <v>46</v>
      </c>
      <c r="B6090" s="127"/>
      <c r="C6090" s="128" t="s">
        <v>699</v>
      </c>
      <c r="D6090" s="122">
        <v>42999</v>
      </c>
      <c r="E6090" s="123" t="s">
        <v>12212</v>
      </c>
      <c r="F6090" s="123" t="s">
        <v>3</v>
      </c>
      <c r="G6090" s="123">
        <v>1542961</v>
      </c>
      <c r="H6090" s="127"/>
      <c r="I6090" s="131" t="s">
        <v>13962</v>
      </c>
      <c r="J6090" s="127"/>
      <c r="K6090" s="127"/>
      <c r="L6090" s="127"/>
      <c r="M6090" s="127"/>
      <c r="N6090" s="133">
        <v>0</v>
      </c>
      <c r="O6090" s="133">
        <v>66.599999999999994</v>
      </c>
      <c r="P6090" s="127" t="s">
        <v>1369</v>
      </c>
    </row>
    <row r="6091" spans="1:16" ht="38.25">
      <c r="A6091" s="127">
        <v>592</v>
      </c>
      <c r="B6091" s="127"/>
      <c r="C6091" s="128" t="s">
        <v>863</v>
      </c>
      <c r="D6091" s="122">
        <v>42999</v>
      </c>
      <c r="E6091" s="123" t="s">
        <v>12213</v>
      </c>
      <c r="F6091" s="123" t="s">
        <v>3</v>
      </c>
      <c r="G6091" s="123">
        <v>1542962</v>
      </c>
      <c r="H6091" s="127"/>
      <c r="I6091" s="131" t="s">
        <v>13963</v>
      </c>
      <c r="J6091" s="127"/>
      <c r="K6091" s="127"/>
      <c r="L6091" s="127"/>
      <c r="M6091" s="127"/>
      <c r="N6091" s="133">
        <v>0</v>
      </c>
      <c r="O6091" s="133">
        <v>1416</v>
      </c>
      <c r="P6091" s="127" t="s">
        <v>1369</v>
      </c>
    </row>
    <row r="6092" spans="1:16" ht="51">
      <c r="A6092" s="127" t="s">
        <v>620</v>
      </c>
      <c r="B6092" s="127"/>
      <c r="C6092" s="128" t="s">
        <v>714</v>
      </c>
      <c r="D6092" s="122">
        <v>42999</v>
      </c>
      <c r="E6092" s="123" t="s">
        <v>12214</v>
      </c>
      <c r="F6092" s="123" t="s">
        <v>3</v>
      </c>
      <c r="G6092" s="123">
        <v>1542969</v>
      </c>
      <c r="H6092" s="127"/>
      <c r="I6092" s="131" t="s">
        <v>13964</v>
      </c>
      <c r="J6092" s="127"/>
      <c r="K6092" s="127"/>
      <c r="L6092" s="127"/>
      <c r="M6092" s="127"/>
      <c r="N6092" s="133">
        <v>0</v>
      </c>
      <c r="O6092" s="133">
        <v>1</v>
      </c>
      <c r="P6092" s="127" t="s">
        <v>1369</v>
      </c>
    </row>
    <row r="6093" spans="1:16" ht="38.25">
      <c r="A6093" s="127">
        <v>526</v>
      </c>
      <c r="B6093" s="127"/>
      <c r="C6093" s="128" t="s">
        <v>847</v>
      </c>
      <c r="D6093" s="122">
        <v>42999</v>
      </c>
      <c r="E6093" s="123" t="s">
        <v>12215</v>
      </c>
      <c r="F6093" s="123" t="s">
        <v>3</v>
      </c>
      <c r="G6093" s="123">
        <v>1542979</v>
      </c>
      <c r="H6093" s="127"/>
      <c r="I6093" s="131" t="s">
        <v>13965</v>
      </c>
      <c r="J6093" s="127"/>
      <c r="K6093" s="127"/>
      <c r="L6093" s="127"/>
      <c r="M6093" s="127"/>
      <c r="N6093" s="133">
        <v>0</v>
      </c>
      <c r="O6093" s="133">
        <v>50</v>
      </c>
      <c r="P6093" s="127" t="s">
        <v>1369</v>
      </c>
    </row>
    <row r="6094" spans="1:16" ht="38.25">
      <c r="A6094" s="127">
        <v>526</v>
      </c>
      <c r="B6094" s="127"/>
      <c r="C6094" s="128" t="s">
        <v>847</v>
      </c>
      <c r="D6094" s="122">
        <v>42999</v>
      </c>
      <c r="E6094" s="123" t="s">
        <v>12216</v>
      </c>
      <c r="F6094" s="123" t="s">
        <v>3</v>
      </c>
      <c r="G6094" s="123">
        <v>1542983</v>
      </c>
      <c r="H6094" s="127"/>
      <c r="I6094" s="131" t="s">
        <v>13966</v>
      </c>
      <c r="J6094" s="127"/>
      <c r="K6094" s="127"/>
      <c r="L6094" s="127"/>
      <c r="M6094" s="127"/>
      <c r="N6094" s="133">
        <v>0</v>
      </c>
      <c r="O6094" s="133">
        <v>50</v>
      </c>
      <c r="P6094" s="127" t="s">
        <v>1369</v>
      </c>
    </row>
    <row r="6095" spans="1:16" ht="38.25">
      <c r="A6095" s="127">
        <v>16</v>
      </c>
      <c r="B6095" s="127"/>
      <c r="C6095" s="128" t="s">
        <v>693</v>
      </c>
      <c r="D6095" s="122">
        <v>42999</v>
      </c>
      <c r="E6095" s="123" t="s">
        <v>12217</v>
      </c>
      <c r="F6095" s="123" t="s">
        <v>3</v>
      </c>
      <c r="G6095" s="123">
        <v>1543035</v>
      </c>
      <c r="H6095" s="127"/>
      <c r="I6095" s="131" t="s">
        <v>13967</v>
      </c>
      <c r="J6095" s="127"/>
      <c r="K6095" s="127"/>
      <c r="L6095" s="127"/>
      <c r="M6095" s="127"/>
      <c r="N6095" s="133">
        <v>0</v>
      </c>
      <c r="O6095" s="133">
        <v>477.05</v>
      </c>
      <c r="P6095" s="127" t="s">
        <v>1369</v>
      </c>
    </row>
    <row r="6096" spans="1:16" ht="51">
      <c r="A6096" s="127">
        <v>16</v>
      </c>
      <c r="B6096" s="127"/>
      <c r="C6096" s="128" t="s">
        <v>693</v>
      </c>
      <c r="D6096" s="122">
        <v>42999</v>
      </c>
      <c r="E6096" s="123" t="s">
        <v>12218</v>
      </c>
      <c r="F6096" s="123" t="s">
        <v>3</v>
      </c>
      <c r="G6096" s="123">
        <v>1543038</v>
      </c>
      <c r="H6096" s="127"/>
      <c r="I6096" s="131" t="s">
        <v>13968</v>
      </c>
      <c r="J6096" s="127"/>
      <c r="K6096" s="127"/>
      <c r="L6096" s="127"/>
      <c r="M6096" s="127"/>
      <c r="N6096" s="133">
        <v>0</v>
      </c>
      <c r="O6096" s="133">
        <v>450</v>
      </c>
      <c r="P6096" s="127" t="s">
        <v>1369</v>
      </c>
    </row>
    <row r="6097" spans="1:16" ht="51">
      <c r="A6097" s="127">
        <v>35</v>
      </c>
      <c r="B6097" s="127"/>
      <c r="C6097" s="128" t="s">
        <v>697</v>
      </c>
      <c r="D6097" s="122">
        <v>42999</v>
      </c>
      <c r="E6097" s="123" t="s">
        <v>12219</v>
      </c>
      <c r="F6097" s="123" t="s">
        <v>3</v>
      </c>
      <c r="G6097" s="123">
        <v>1542805</v>
      </c>
      <c r="H6097" s="127"/>
      <c r="I6097" s="131" t="s">
        <v>13969</v>
      </c>
      <c r="J6097" s="127"/>
      <c r="K6097" s="127"/>
      <c r="L6097" s="127"/>
      <c r="M6097" s="127"/>
      <c r="N6097" s="133">
        <v>0</v>
      </c>
      <c r="O6097" s="133">
        <v>17480.8</v>
      </c>
      <c r="P6097" s="127" t="s">
        <v>1369</v>
      </c>
    </row>
    <row r="6098" spans="1:16" ht="51">
      <c r="A6098" s="127">
        <v>35</v>
      </c>
      <c r="B6098" s="127"/>
      <c r="C6098" s="128" t="s">
        <v>697</v>
      </c>
      <c r="D6098" s="122">
        <v>42999</v>
      </c>
      <c r="E6098" s="123" t="s">
        <v>12220</v>
      </c>
      <c r="F6098" s="123" t="s">
        <v>3</v>
      </c>
      <c r="G6098" s="123">
        <v>1542806</v>
      </c>
      <c r="H6098" s="127"/>
      <c r="I6098" s="131" t="s">
        <v>13970</v>
      </c>
      <c r="J6098" s="127"/>
      <c r="K6098" s="127"/>
      <c r="L6098" s="127"/>
      <c r="M6098" s="127"/>
      <c r="N6098" s="133">
        <v>0</v>
      </c>
      <c r="O6098" s="133">
        <v>12528</v>
      </c>
      <c r="P6098" s="127" t="s">
        <v>1369</v>
      </c>
    </row>
    <row r="6099" spans="1:16" ht="89.25">
      <c r="A6099" s="127">
        <v>587</v>
      </c>
      <c r="B6099" s="127"/>
      <c r="C6099" s="128" t="s">
        <v>859</v>
      </c>
      <c r="D6099" s="122">
        <v>42999</v>
      </c>
      <c r="E6099" s="123" t="s">
        <v>12221</v>
      </c>
      <c r="F6099" s="123" t="s">
        <v>3</v>
      </c>
      <c r="G6099" s="123">
        <v>1542808</v>
      </c>
      <c r="H6099" s="127"/>
      <c r="I6099" s="131" t="s">
        <v>13971</v>
      </c>
      <c r="J6099" s="127"/>
      <c r="K6099" s="127"/>
      <c r="L6099" s="127"/>
      <c r="M6099" s="127"/>
      <c r="N6099" s="133">
        <v>0</v>
      </c>
      <c r="O6099" s="133">
        <v>11720</v>
      </c>
      <c r="P6099" s="127" t="s">
        <v>1369</v>
      </c>
    </row>
    <row r="6100" spans="1:16" ht="63.75">
      <c r="A6100" s="127">
        <v>212</v>
      </c>
      <c r="B6100" s="127"/>
      <c r="C6100" s="128" t="s">
        <v>762</v>
      </c>
      <c r="D6100" s="122">
        <v>42999</v>
      </c>
      <c r="E6100" s="123" t="s">
        <v>12222</v>
      </c>
      <c r="F6100" s="123" t="s">
        <v>3</v>
      </c>
      <c r="G6100" s="123">
        <v>1542809</v>
      </c>
      <c r="H6100" s="127"/>
      <c r="I6100" s="131" t="s">
        <v>13972</v>
      </c>
      <c r="J6100" s="127"/>
      <c r="K6100" s="127"/>
      <c r="L6100" s="127"/>
      <c r="M6100" s="127"/>
      <c r="N6100" s="133">
        <v>0</v>
      </c>
      <c r="O6100" s="133">
        <v>780245.93</v>
      </c>
      <c r="P6100" s="127" t="s">
        <v>1369</v>
      </c>
    </row>
    <row r="6101" spans="1:16" ht="89.25">
      <c r="A6101" s="127">
        <v>587</v>
      </c>
      <c r="B6101" s="127"/>
      <c r="C6101" s="128" t="s">
        <v>859</v>
      </c>
      <c r="D6101" s="122">
        <v>42999</v>
      </c>
      <c r="E6101" s="123" t="s">
        <v>12223</v>
      </c>
      <c r="F6101" s="123" t="s">
        <v>3</v>
      </c>
      <c r="G6101" s="123">
        <v>1542810</v>
      </c>
      <c r="H6101" s="127"/>
      <c r="I6101" s="131" t="s">
        <v>13973</v>
      </c>
      <c r="J6101" s="127"/>
      <c r="K6101" s="127"/>
      <c r="L6101" s="127"/>
      <c r="M6101" s="127"/>
      <c r="N6101" s="133">
        <v>0</v>
      </c>
      <c r="O6101" s="133">
        <v>464.04</v>
      </c>
      <c r="P6101" s="127" t="s">
        <v>1369</v>
      </c>
    </row>
    <row r="6102" spans="1:16" ht="89.25">
      <c r="A6102" s="127">
        <v>587</v>
      </c>
      <c r="B6102" s="127"/>
      <c r="C6102" s="128" t="s">
        <v>859</v>
      </c>
      <c r="D6102" s="122">
        <v>42999</v>
      </c>
      <c r="E6102" s="123" t="s">
        <v>12224</v>
      </c>
      <c r="F6102" s="123" t="s">
        <v>3</v>
      </c>
      <c r="G6102" s="123">
        <v>1542811</v>
      </c>
      <c r="H6102" s="127"/>
      <c r="I6102" s="131" t="s">
        <v>13974</v>
      </c>
      <c r="J6102" s="127"/>
      <c r="K6102" s="127"/>
      <c r="L6102" s="127"/>
      <c r="M6102" s="127"/>
      <c r="N6102" s="133">
        <v>0</v>
      </c>
      <c r="O6102" s="133">
        <v>483</v>
      </c>
      <c r="P6102" s="127" t="s">
        <v>1369</v>
      </c>
    </row>
    <row r="6103" spans="1:16" ht="89.25">
      <c r="A6103" s="127">
        <v>587</v>
      </c>
      <c r="B6103" s="127"/>
      <c r="C6103" s="128" t="s">
        <v>859</v>
      </c>
      <c r="D6103" s="122">
        <v>42999</v>
      </c>
      <c r="E6103" s="123" t="s">
        <v>12225</v>
      </c>
      <c r="F6103" s="123" t="s">
        <v>3</v>
      </c>
      <c r="G6103" s="123">
        <v>1542812</v>
      </c>
      <c r="H6103" s="127"/>
      <c r="I6103" s="131" t="s">
        <v>13975</v>
      </c>
      <c r="J6103" s="127"/>
      <c r="K6103" s="127"/>
      <c r="L6103" s="127"/>
      <c r="M6103" s="127"/>
      <c r="N6103" s="133">
        <v>0</v>
      </c>
      <c r="O6103" s="133">
        <v>164.14000000000001</v>
      </c>
      <c r="P6103" s="127" t="s">
        <v>1369</v>
      </c>
    </row>
    <row r="6104" spans="1:16" ht="89.25">
      <c r="A6104" s="127">
        <v>587</v>
      </c>
      <c r="B6104" s="127"/>
      <c r="C6104" s="128" t="s">
        <v>859</v>
      </c>
      <c r="D6104" s="122">
        <v>42999</v>
      </c>
      <c r="E6104" s="123" t="s">
        <v>12226</v>
      </c>
      <c r="F6104" s="123" t="s">
        <v>3</v>
      </c>
      <c r="G6104" s="123">
        <v>1542813</v>
      </c>
      <c r="H6104" s="127"/>
      <c r="I6104" s="131" t="s">
        <v>13976</v>
      </c>
      <c r="J6104" s="127"/>
      <c r="K6104" s="127"/>
      <c r="L6104" s="127"/>
      <c r="M6104" s="127"/>
      <c r="N6104" s="133">
        <v>0</v>
      </c>
      <c r="O6104" s="133">
        <v>1226.94</v>
      </c>
      <c r="P6104" s="127" t="s">
        <v>1369</v>
      </c>
    </row>
    <row r="6105" spans="1:16" ht="89.25">
      <c r="A6105" s="127">
        <v>587</v>
      </c>
      <c r="B6105" s="127"/>
      <c r="C6105" s="128" t="s">
        <v>859</v>
      </c>
      <c r="D6105" s="122">
        <v>42999</v>
      </c>
      <c r="E6105" s="123" t="s">
        <v>12227</v>
      </c>
      <c r="F6105" s="123" t="s">
        <v>3</v>
      </c>
      <c r="G6105" s="123">
        <v>1542814</v>
      </c>
      <c r="H6105" s="127"/>
      <c r="I6105" s="131" t="s">
        <v>13977</v>
      </c>
      <c r="J6105" s="127"/>
      <c r="K6105" s="127"/>
      <c r="L6105" s="127"/>
      <c r="M6105" s="127"/>
      <c r="N6105" s="133">
        <v>0</v>
      </c>
      <c r="O6105" s="133">
        <v>0.73</v>
      </c>
      <c r="P6105" s="127" t="s">
        <v>1369</v>
      </c>
    </row>
    <row r="6106" spans="1:16" ht="51">
      <c r="A6106" s="127">
        <v>523</v>
      </c>
      <c r="B6106" s="127"/>
      <c r="C6106" s="128" t="s">
        <v>846</v>
      </c>
      <c r="D6106" s="122">
        <v>42999</v>
      </c>
      <c r="E6106" s="123" t="s">
        <v>12228</v>
      </c>
      <c r="F6106" s="123" t="s">
        <v>3</v>
      </c>
      <c r="G6106" s="123">
        <v>1542816</v>
      </c>
      <c r="H6106" s="127"/>
      <c r="I6106" s="131" t="s">
        <v>13978</v>
      </c>
      <c r="J6106" s="127"/>
      <c r="K6106" s="127"/>
      <c r="L6106" s="127"/>
      <c r="M6106" s="127"/>
      <c r="N6106" s="133">
        <v>0</v>
      </c>
      <c r="O6106" s="133">
        <v>9054</v>
      </c>
      <c r="P6106" s="127" t="s">
        <v>1369</v>
      </c>
    </row>
    <row r="6107" spans="1:16" ht="51">
      <c r="A6107" s="127">
        <v>35</v>
      </c>
      <c r="B6107" s="127"/>
      <c r="C6107" s="128" t="s">
        <v>697</v>
      </c>
      <c r="D6107" s="122">
        <v>42999</v>
      </c>
      <c r="E6107" s="123" t="s">
        <v>12229</v>
      </c>
      <c r="F6107" s="123" t="s">
        <v>3</v>
      </c>
      <c r="G6107" s="123">
        <v>1542826</v>
      </c>
      <c r="H6107" s="127"/>
      <c r="I6107" s="131" t="s">
        <v>13979</v>
      </c>
      <c r="J6107" s="127"/>
      <c r="K6107" s="127"/>
      <c r="L6107" s="127"/>
      <c r="M6107" s="127"/>
      <c r="N6107" s="133">
        <v>0</v>
      </c>
      <c r="O6107" s="133">
        <v>1672</v>
      </c>
      <c r="P6107" s="127" t="s">
        <v>1369</v>
      </c>
    </row>
    <row r="6108" spans="1:16" ht="38.25">
      <c r="A6108" s="127">
        <v>578</v>
      </c>
      <c r="B6108" s="127"/>
      <c r="C6108" s="128" t="s">
        <v>854</v>
      </c>
      <c r="D6108" s="122">
        <v>42999</v>
      </c>
      <c r="E6108" s="123" t="s">
        <v>12230</v>
      </c>
      <c r="F6108" s="123" t="s">
        <v>3</v>
      </c>
      <c r="G6108" s="123">
        <v>1542858</v>
      </c>
      <c r="H6108" s="127"/>
      <c r="I6108" s="131" t="s">
        <v>13980</v>
      </c>
      <c r="J6108" s="127"/>
      <c r="K6108" s="127"/>
      <c r="L6108" s="127"/>
      <c r="M6108" s="127"/>
      <c r="N6108" s="133">
        <v>0</v>
      </c>
      <c r="O6108" s="133">
        <v>192.79</v>
      </c>
      <c r="P6108" s="127" t="s">
        <v>1369</v>
      </c>
    </row>
    <row r="6109" spans="1:16" ht="38.25">
      <c r="A6109" s="127">
        <v>578</v>
      </c>
      <c r="B6109" s="127"/>
      <c r="C6109" s="128" t="s">
        <v>854</v>
      </c>
      <c r="D6109" s="122">
        <v>42999</v>
      </c>
      <c r="E6109" s="123" t="s">
        <v>12231</v>
      </c>
      <c r="F6109" s="123" t="s">
        <v>3</v>
      </c>
      <c r="G6109" s="123">
        <v>1542861</v>
      </c>
      <c r="H6109" s="127"/>
      <c r="I6109" s="131" t="s">
        <v>13981</v>
      </c>
      <c r="J6109" s="127"/>
      <c r="K6109" s="127"/>
      <c r="L6109" s="127"/>
      <c r="M6109" s="127"/>
      <c r="N6109" s="133">
        <v>0</v>
      </c>
      <c r="O6109" s="133">
        <v>7000</v>
      </c>
      <c r="P6109" s="127" t="s">
        <v>1369</v>
      </c>
    </row>
    <row r="6110" spans="1:16" ht="51">
      <c r="A6110" s="127" t="s">
        <v>620</v>
      </c>
      <c r="B6110" s="127"/>
      <c r="C6110" s="128" t="s">
        <v>714</v>
      </c>
      <c r="D6110" s="122">
        <v>42999</v>
      </c>
      <c r="E6110" s="123" t="s">
        <v>12232</v>
      </c>
      <c r="F6110" s="123" t="s">
        <v>3</v>
      </c>
      <c r="G6110" s="123">
        <v>1542870</v>
      </c>
      <c r="H6110" s="127"/>
      <c r="I6110" s="131" t="s">
        <v>13982</v>
      </c>
      <c r="J6110" s="127"/>
      <c r="K6110" s="127"/>
      <c r="L6110" s="127"/>
      <c r="M6110" s="127"/>
      <c r="N6110" s="133">
        <v>0</v>
      </c>
      <c r="O6110" s="133">
        <v>9958.49</v>
      </c>
      <c r="P6110" s="127" t="s">
        <v>1369</v>
      </c>
    </row>
    <row r="6111" spans="1:16" ht="51">
      <c r="A6111" s="127">
        <v>41</v>
      </c>
      <c r="B6111" s="127"/>
      <c r="C6111" s="128" t="s">
        <v>698</v>
      </c>
      <c r="D6111" s="122">
        <v>42999</v>
      </c>
      <c r="E6111" s="123" t="s">
        <v>12233</v>
      </c>
      <c r="F6111" s="123" t="s">
        <v>3</v>
      </c>
      <c r="G6111" s="123">
        <v>1542871</v>
      </c>
      <c r="H6111" s="127"/>
      <c r="I6111" s="131" t="s">
        <v>13983</v>
      </c>
      <c r="J6111" s="127"/>
      <c r="K6111" s="127"/>
      <c r="L6111" s="127"/>
      <c r="M6111" s="127"/>
      <c r="N6111" s="133">
        <v>0</v>
      </c>
      <c r="O6111" s="133">
        <v>315.2</v>
      </c>
      <c r="P6111" s="127" t="s">
        <v>1369</v>
      </c>
    </row>
    <row r="6112" spans="1:16" ht="51">
      <c r="A6112" s="127">
        <v>41</v>
      </c>
      <c r="B6112" s="127"/>
      <c r="C6112" s="128" t="s">
        <v>698</v>
      </c>
      <c r="D6112" s="122">
        <v>42999</v>
      </c>
      <c r="E6112" s="123" t="s">
        <v>12234</v>
      </c>
      <c r="F6112" s="123" t="s">
        <v>3</v>
      </c>
      <c r="G6112" s="123">
        <v>1542874</v>
      </c>
      <c r="H6112" s="127"/>
      <c r="I6112" s="131" t="s">
        <v>13984</v>
      </c>
      <c r="J6112" s="127"/>
      <c r="K6112" s="127"/>
      <c r="L6112" s="127"/>
      <c r="M6112" s="127"/>
      <c r="N6112" s="133">
        <v>0</v>
      </c>
      <c r="O6112" s="133">
        <v>1775</v>
      </c>
      <c r="P6112" s="127" t="s">
        <v>1369</v>
      </c>
    </row>
    <row r="6113" spans="1:16" ht="51">
      <c r="A6113" s="127">
        <v>201</v>
      </c>
      <c r="B6113" s="127"/>
      <c r="C6113" s="128" t="s">
        <v>757</v>
      </c>
      <c r="D6113" s="122">
        <v>42999</v>
      </c>
      <c r="E6113" s="123" t="s">
        <v>12235</v>
      </c>
      <c r="F6113" s="123" t="s">
        <v>3</v>
      </c>
      <c r="G6113" s="123">
        <v>1542743</v>
      </c>
      <c r="H6113" s="127"/>
      <c r="I6113" s="131" t="s">
        <v>13985</v>
      </c>
      <c r="J6113" s="127"/>
      <c r="K6113" s="127"/>
      <c r="L6113" s="127"/>
      <c r="M6113" s="127"/>
      <c r="N6113" s="133">
        <v>0</v>
      </c>
      <c r="O6113" s="133">
        <v>30</v>
      </c>
      <c r="P6113" s="127" t="s">
        <v>1369</v>
      </c>
    </row>
    <row r="6114" spans="1:16" ht="51">
      <c r="A6114" s="127">
        <v>201</v>
      </c>
      <c r="B6114" s="127"/>
      <c r="C6114" s="128" t="s">
        <v>757</v>
      </c>
      <c r="D6114" s="122">
        <v>42999</v>
      </c>
      <c r="E6114" s="123" t="s">
        <v>12236</v>
      </c>
      <c r="F6114" s="123" t="s">
        <v>3</v>
      </c>
      <c r="G6114" s="123">
        <v>1542744</v>
      </c>
      <c r="H6114" s="127"/>
      <c r="I6114" s="131" t="s">
        <v>13986</v>
      </c>
      <c r="J6114" s="127"/>
      <c r="K6114" s="127"/>
      <c r="L6114" s="127"/>
      <c r="M6114" s="127"/>
      <c r="N6114" s="133">
        <v>0</v>
      </c>
      <c r="O6114" s="133">
        <v>5000</v>
      </c>
      <c r="P6114" s="127" t="s">
        <v>1369</v>
      </c>
    </row>
    <row r="6115" spans="1:16" ht="51">
      <c r="A6115" s="127">
        <v>201</v>
      </c>
      <c r="B6115" s="127"/>
      <c r="C6115" s="128" t="s">
        <v>757</v>
      </c>
      <c r="D6115" s="122">
        <v>42999</v>
      </c>
      <c r="E6115" s="123" t="s">
        <v>12237</v>
      </c>
      <c r="F6115" s="123" t="s">
        <v>3</v>
      </c>
      <c r="G6115" s="123">
        <v>1542746</v>
      </c>
      <c r="H6115" s="127"/>
      <c r="I6115" s="131" t="s">
        <v>13987</v>
      </c>
      <c r="J6115" s="127"/>
      <c r="K6115" s="127"/>
      <c r="L6115" s="127"/>
      <c r="M6115" s="127"/>
      <c r="N6115" s="133">
        <v>0</v>
      </c>
      <c r="O6115" s="133">
        <v>26</v>
      </c>
      <c r="P6115" s="127" t="s">
        <v>1369</v>
      </c>
    </row>
    <row r="6116" spans="1:16" ht="51">
      <c r="A6116" s="127">
        <v>201</v>
      </c>
      <c r="B6116" s="127"/>
      <c r="C6116" s="128" t="s">
        <v>757</v>
      </c>
      <c r="D6116" s="122">
        <v>42999</v>
      </c>
      <c r="E6116" s="123" t="s">
        <v>12238</v>
      </c>
      <c r="F6116" s="123" t="s">
        <v>3</v>
      </c>
      <c r="G6116" s="123">
        <v>1542747</v>
      </c>
      <c r="H6116" s="127"/>
      <c r="I6116" s="131" t="s">
        <v>13988</v>
      </c>
      <c r="J6116" s="127"/>
      <c r="K6116" s="127"/>
      <c r="L6116" s="127"/>
      <c r="M6116" s="127"/>
      <c r="N6116" s="133">
        <v>0</v>
      </c>
      <c r="O6116" s="133">
        <v>232</v>
      </c>
      <c r="P6116" s="127" t="s">
        <v>1369</v>
      </c>
    </row>
    <row r="6117" spans="1:16" ht="51">
      <c r="A6117" s="127">
        <v>201</v>
      </c>
      <c r="B6117" s="127"/>
      <c r="C6117" s="128" t="s">
        <v>757</v>
      </c>
      <c r="D6117" s="122">
        <v>42999</v>
      </c>
      <c r="E6117" s="123" t="s">
        <v>12239</v>
      </c>
      <c r="F6117" s="123" t="s">
        <v>3</v>
      </c>
      <c r="G6117" s="123">
        <v>1542749</v>
      </c>
      <c r="H6117" s="127"/>
      <c r="I6117" s="131" t="s">
        <v>13989</v>
      </c>
      <c r="J6117" s="127"/>
      <c r="K6117" s="127"/>
      <c r="L6117" s="127"/>
      <c r="M6117" s="127"/>
      <c r="N6117" s="133">
        <v>0</v>
      </c>
      <c r="O6117" s="133">
        <v>674</v>
      </c>
      <c r="P6117" s="127" t="s">
        <v>1369</v>
      </c>
    </row>
    <row r="6118" spans="1:16" ht="51">
      <c r="A6118" s="127">
        <v>212</v>
      </c>
      <c r="B6118" s="127"/>
      <c r="C6118" s="128" t="s">
        <v>762</v>
      </c>
      <c r="D6118" s="122">
        <v>42999</v>
      </c>
      <c r="E6118" s="123" t="s">
        <v>12240</v>
      </c>
      <c r="F6118" s="123" t="s">
        <v>3</v>
      </c>
      <c r="G6118" s="123">
        <v>1542780</v>
      </c>
      <c r="H6118" s="127"/>
      <c r="I6118" s="131" t="s">
        <v>13990</v>
      </c>
      <c r="J6118" s="127"/>
      <c r="K6118" s="127"/>
      <c r="L6118" s="127"/>
      <c r="M6118" s="127"/>
      <c r="N6118" s="133">
        <v>0</v>
      </c>
      <c r="O6118" s="133">
        <v>314</v>
      </c>
      <c r="P6118" s="127" t="s">
        <v>1369</v>
      </c>
    </row>
    <row r="6119" spans="1:16" ht="51">
      <c r="A6119" s="127">
        <v>212</v>
      </c>
      <c r="B6119" s="127"/>
      <c r="C6119" s="128" t="s">
        <v>762</v>
      </c>
      <c r="D6119" s="122">
        <v>42999</v>
      </c>
      <c r="E6119" s="123" t="s">
        <v>12241</v>
      </c>
      <c r="F6119" s="123" t="s">
        <v>3</v>
      </c>
      <c r="G6119" s="123">
        <v>1542782</v>
      </c>
      <c r="H6119" s="127"/>
      <c r="I6119" s="131" t="s">
        <v>13991</v>
      </c>
      <c r="J6119" s="127"/>
      <c r="K6119" s="127"/>
      <c r="L6119" s="127"/>
      <c r="M6119" s="127"/>
      <c r="N6119" s="133">
        <v>0</v>
      </c>
      <c r="O6119" s="133">
        <v>763</v>
      </c>
      <c r="P6119" s="127" t="s">
        <v>1369</v>
      </c>
    </row>
    <row r="6120" spans="1:16" ht="51">
      <c r="A6120" s="127">
        <v>212</v>
      </c>
      <c r="B6120" s="127"/>
      <c r="C6120" s="128" t="s">
        <v>762</v>
      </c>
      <c r="D6120" s="122">
        <v>42999</v>
      </c>
      <c r="E6120" s="123" t="s">
        <v>12242</v>
      </c>
      <c r="F6120" s="123" t="s">
        <v>3</v>
      </c>
      <c r="G6120" s="123">
        <v>1542784</v>
      </c>
      <c r="H6120" s="127"/>
      <c r="I6120" s="131" t="s">
        <v>13992</v>
      </c>
      <c r="J6120" s="127"/>
      <c r="K6120" s="127"/>
      <c r="L6120" s="127"/>
      <c r="M6120" s="127"/>
      <c r="N6120" s="133">
        <v>0</v>
      </c>
      <c r="O6120" s="133">
        <v>261.5</v>
      </c>
      <c r="P6120" s="127" t="s">
        <v>1369</v>
      </c>
    </row>
    <row r="6121" spans="1:16" ht="51">
      <c r="A6121" s="127">
        <v>594</v>
      </c>
      <c r="B6121" s="127"/>
      <c r="C6121" s="128" t="s">
        <v>113</v>
      </c>
      <c r="D6121" s="122">
        <v>42999</v>
      </c>
      <c r="E6121" s="123" t="s">
        <v>12243</v>
      </c>
      <c r="F6121" s="123" t="s">
        <v>3</v>
      </c>
      <c r="G6121" s="123">
        <v>1542790</v>
      </c>
      <c r="H6121" s="127"/>
      <c r="I6121" s="131" t="s">
        <v>13993</v>
      </c>
      <c r="J6121" s="127"/>
      <c r="K6121" s="127"/>
      <c r="L6121" s="127"/>
      <c r="M6121" s="127"/>
      <c r="N6121" s="133">
        <v>0</v>
      </c>
      <c r="O6121" s="133">
        <v>284.60000000000002</v>
      </c>
      <c r="P6121" s="127" t="s">
        <v>1369</v>
      </c>
    </row>
    <row r="6122" spans="1:16" ht="51">
      <c r="A6122" s="127">
        <v>594</v>
      </c>
      <c r="B6122" s="127"/>
      <c r="C6122" s="128" t="s">
        <v>113</v>
      </c>
      <c r="D6122" s="122">
        <v>42999</v>
      </c>
      <c r="E6122" s="123" t="s">
        <v>12244</v>
      </c>
      <c r="F6122" s="123" t="s">
        <v>3</v>
      </c>
      <c r="G6122" s="123">
        <v>1542792</v>
      </c>
      <c r="H6122" s="127"/>
      <c r="I6122" s="131" t="s">
        <v>13994</v>
      </c>
      <c r="J6122" s="127"/>
      <c r="K6122" s="127"/>
      <c r="L6122" s="127"/>
      <c r="M6122" s="127"/>
      <c r="N6122" s="133">
        <v>0</v>
      </c>
      <c r="O6122" s="133">
        <v>371</v>
      </c>
      <c r="P6122" s="127" t="s">
        <v>1369</v>
      </c>
    </row>
    <row r="6123" spans="1:16" ht="51">
      <c r="A6123" s="127">
        <v>35</v>
      </c>
      <c r="B6123" s="127"/>
      <c r="C6123" s="128" t="s">
        <v>697</v>
      </c>
      <c r="D6123" s="122">
        <v>42999</v>
      </c>
      <c r="E6123" s="123" t="s">
        <v>12245</v>
      </c>
      <c r="F6123" s="123" t="s">
        <v>3</v>
      </c>
      <c r="G6123" s="123">
        <v>1542793</v>
      </c>
      <c r="H6123" s="127"/>
      <c r="I6123" s="131" t="s">
        <v>13995</v>
      </c>
      <c r="J6123" s="127"/>
      <c r="K6123" s="127"/>
      <c r="L6123" s="127"/>
      <c r="M6123" s="127"/>
      <c r="N6123" s="133">
        <v>0</v>
      </c>
      <c r="O6123" s="133">
        <v>9076.2000000000007</v>
      </c>
      <c r="P6123" s="127" t="s">
        <v>1369</v>
      </c>
    </row>
    <row r="6124" spans="1:16" ht="51">
      <c r="A6124" s="127">
        <v>35</v>
      </c>
      <c r="B6124" s="127"/>
      <c r="C6124" s="128" t="s">
        <v>697</v>
      </c>
      <c r="D6124" s="122">
        <v>42999</v>
      </c>
      <c r="E6124" s="123" t="s">
        <v>12246</v>
      </c>
      <c r="F6124" s="123" t="s">
        <v>3</v>
      </c>
      <c r="G6124" s="123">
        <v>1542794</v>
      </c>
      <c r="H6124" s="127"/>
      <c r="I6124" s="131" t="s">
        <v>13996</v>
      </c>
      <c r="J6124" s="127"/>
      <c r="K6124" s="127"/>
      <c r="L6124" s="127"/>
      <c r="M6124" s="127"/>
      <c r="N6124" s="133">
        <v>0</v>
      </c>
      <c r="O6124" s="133">
        <v>620</v>
      </c>
      <c r="P6124" s="127" t="s">
        <v>1369</v>
      </c>
    </row>
    <row r="6125" spans="1:16" ht="63.75">
      <c r="A6125" s="127">
        <v>650</v>
      </c>
      <c r="B6125" s="127"/>
      <c r="C6125" s="128" t="s">
        <v>233</v>
      </c>
      <c r="D6125" s="122">
        <v>42999</v>
      </c>
      <c r="E6125" s="123" t="s">
        <v>12247</v>
      </c>
      <c r="F6125" s="123" t="s">
        <v>3</v>
      </c>
      <c r="G6125" s="123">
        <v>1542795</v>
      </c>
      <c r="H6125" s="127"/>
      <c r="I6125" s="131" t="s">
        <v>13997</v>
      </c>
      <c r="J6125" s="127"/>
      <c r="K6125" s="127"/>
      <c r="L6125" s="127"/>
      <c r="M6125" s="127"/>
      <c r="N6125" s="133">
        <v>0</v>
      </c>
      <c r="O6125" s="133">
        <v>700</v>
      </c>
      <c r="P6125" s="127" t="s">
        <v>1369</v>
      </c>
    </row>
    <row r="6126" spans="1:16" ht="63.75">
      <c r="A6126" s="127">
        <v>35</v>
      </c>
      <c r="B6126" s="127"/>
      <c r="C6126" s="128" t="s">
        <v>697</v>
      </c>
      <c r="D6126" s="122">
        <v>42999</v>
      </c>
      <c r="E6126" s="123" t="s">
        <v>12248</v>
      </c>
      <c r="F6126" s="123" t="s">
        <v>3</v>
      </c>
      <c r="G6126" s="123">
        <v>1542797</v>
      </c>
      <c r="H6126" s="127"/>
      <c r="I6126" s="131" t="s">
        <v>13998</v>
      </c>
      <c r="J6126" s="127"/>
      <c r="K6126" s="127"/>
      <c r="L6126" s="127"/>
      <c r="M6126" s="127"/>
      <c r="N6126" s="133">
        <v>0</v>
      </c>
      <c r="O6126" s="133">
        <v>57420</v>
      </c>
      <c r="P6126" s="127" t="s">
        <v>1369</v>
      </c>
    </row>
    <row r="6127" spans="1:16" ht="51">
      <c r="A6127" s="127">
        <v>35</v>
      </c>
      <c r="B6127" s="127"/>
      <c r="C6127" s="128" t="s">
        <v>697</v>
      </c>
      <c r="D6127" s="122">
        <v>42999</v>
      </c>
      <c r="E6127" s="123" t="s">
        <v>12249</v>
      </c>
      <c r="F6127" s="123" t="s">
        <v>3</v>
      </c>
      <c r="G6127" s="123">
        <v>1542798</v>
      </c>
      <c r="H6127" s="127"/>
      <c r="I6127" s="131" t="s">
        <v>13999</v>
      </c>
      <c r="J6127" s="127"/>
      <c r="K6127" s="127"/>
      <c r="L6127" s="127"/>
      <c r="M6127" s="127"/>
      <c r="N6127" s="133">
        <v>0</v>
      </c>
      <c r="O6127" s="133">
        <v>6264</v>
      </c>
      <c r="P6127" s="127" t="s">
        <v>1369</v>
      </c>
    </row>
    <row r="6128" spans="1:16" ht="51">
      <c r="A6128" s="127">
        <v>35</v>
      </c>
      <c r="B6128" s="127"/>
      <c r="C6128" s="128" t="s">
        <v>697</v>
      </c>
      <c r="D6128" s="122">
        <v>42999</v>
      </c>
      <c r="E6128" s="123" t="s">
        <v>12250</v>
      </c>
      <c r="F6128" s="123" t="s">
        <v>3</v>
      </c>
      <c r="G6128" s="123">
        <v>1542800</v>
      </c>
      <c r="H6128" s="127"/>
      <c r="I6128" s="131" t="s">
        <v>14000</v>
      </c>
      <c r="J6128" s="127"/>
      <c r="K6128" s="127"/>
      <c r="L6128" s="127"/>
      <c r="M6128" s="127"/>
      <c r="N6128" s="133">
        <v>0</v>
      </c>
      <c r="O6128" s="133">
        <v>3132</v>
      </c>
      <c r="P6128" s="127" t="s">
        <v>1369</v>
      </c>
    </row>
    <row r="6129" spans="1:16" ht="51">
      <c r="A6129" s="127">
        <v>35</v>
      </c>
      <c r="B6129" s="127"/>
      <c r="C6129" s="128" t="s">
        <v>697</v>
      </c>
      <c r="D6129" s="122">
        <v>42999</v>
      </c>
      <c r="E6129" s="123" t="s">
        <v>12251</v>
      </c>
      <c r="F6129" s="123" t="s">
        <v>3</v>
      </c>
      <c r="G6129" s="123">
        <v>1542802</v>
      </c>
      <c r="H6129" s="127"/>
      <c r="I6129" s="131" t="s">
        <v>14001</v>
      </c>
      <c r="J6129" s="127"/>
      <c r="K6129" s="127"/>
      <c r="L6129" s="127"/>
      <c r="M6129" s="127"/>
      <c r="N6129" s="133">
        <v>0</v>
      </c>
      <c r="O6129" s="133">
        <v>4264</v>
      </c>
      <c r="P6129" s="127" t="s">
        <v>1369</v>
      </c>
    </row>
    <row r="6130" spans="1:16" ht="89.25">
      <c r="A6130" s="127">
        <v>587</v>
      </c>
      <c r="B6130" s="127"/>
      <c r="C6130" s="128" t="s">
        <v>859</v>
      </c>
      <c r="D6130" s="122">
        <v>42999</v>
      </c>
      <c r="E6130" s="123" t="s">
        <v>12252</v>
      </c>
      <c r="F6130" s="123" t="s">
        <v>3</v>
      </c>
      <c r="G6130" s="123">
        <v>1542803</v>
      </c>
      <c r="H6130" s="127"/>
      <c r="I6130" s="131" t="s">
        <v>14002</v>
      </c>
      <c r="J6130" s="127"/>
      <c r="K6130" s="127"/>
      <c r="L6130" s="127"/>
      <c r="M6130" s="127"/>
      <c r="N6130" s="133">
        <v>0</v>
      </c>
      <c r="O6130" s="133">
        <v>52.75</v>
      </c>
      <c r="P6130" s="127" t="s">
        <v>1369</v>
      </c>
    </row>
    <row r="6131" spans="1:16" ht="51">
      <c r="A6131" s="127">
        <v>670</v>
      </c>
      <c r="B6131" s="127"/>
      <c r="C6131" s="128" t="s">
        <v>236</v>
      </c>
      <c r="D6131" s="122">
        <v>42999</v>
      </c>
      <c r="E6131" s="123" t="s">
        <v>12253</v>
      </c>
      <c r="F6131" s="123" t="s">
        <v>3</v>
      </c>
      <c r="G6131" s="123">
        <v>1542878</v>
      </c>
      <c r="H6131" s="127"/>
      <c r="I6131" s="131" t="s">
        <v>14003</v>
      </c>
      <c r="J6131" s="127"/>
      <c r="K6131" s="127"/>
      <c r="L6131" s="127"/>
      <c r="M6131" s="127"/>
      <c r="N6131" s="133">
        <v>0</v>
      </c>
      <c r="O6131" s="133">
        <v>2231</v>
      </c>
      <c r="P6131" s="127" t="s">
        <v>1369</v>
      </c>
    </row>
    <row r="6132" spans="1:16" ht="51">
      <c r="A6132" s="127">
        <v>253</v>
      </c>
      <c r="B6132" s="127"/>
      <c r="C6132" s="128" t="s">
        <v>779</v>
      </c>
      <c r="D6132" s="122">
        <v>42999</v>
      </c>
      <c r="E6132" s="123" t="s">
        <v>12254</v>
      </c>
      <c r="F6132" s="123" t="s">
        <v>3</v>
      </c>
      <c r="G6132" s="123">
        <v>1542926</v>
      </c>
      <c r="H6132" s="127"/>
      <c r="I6132" s="131" t="s">
        <v>14004</v>
      </c>
      <c r="J6132" s="127"/>
      <c r="K6132" s="127"/>
      <c r="L6132" s="127"/>
      <c r="M6132" s="127"/>
      <c r="N6132" s="133">
        <v>0</v>
      </c>
      <c r="O6132" s="133">
        <v>2195.39</v>
      </c>
      <c r="P6132" s="127" t="s">
        <v>14401</v>
      </c>
    </row>
    <row r="6133" spans="1:16" ht="51">
      <c r="A6133" s="127" t="s">
        <v>620</v>
      </c>
      <c r="B6133" s="127"/>
      <c r="C6133" s="128" t="s">
        <v>714</v>
      </c>
      <c r="D6133" s="122">
        <v>43000</v>
      </c>
      <c r="E6133" s="123" t="s">
        <v>12255</v>
      </c>
      <c r="F6133" s="123" t="s">
        <v>3</v>
      </c>
      <c r="G6133" s="123">
        <v>1543476</v>
      </c>
      <c r="H6133" s="127"/>
      <c r="I6133" s="131" t="s">
        <v>14005</v>
      </c>
      <c r="J6133" s="127"/>
      <c r="K6133" s="127"/>
      <c r="L6133" s="127"/>
      <c r="M6133" s="127"/>
      <c r="N6133" s="133">
        <v>0</v>
      </c>
      <c r="O6133" s="133">
        <v>2331.19</v>
      </c>
      <c r="P6133" s="127" t="s">
        <v>1369</v>
      </c>
    </row>
    <row r="6134" spans="1:16" ht="51">
      <c r="A6134" s="127" t="s">
        <v>620</v>
      </c>
      <c r="B6134" s="127"/>
      <c r="C6134" s="128" t="s">
        <v>714</v>
      </c>
      <c r="D6134" s="122">
        <v>43000</v>
      </c>
      <c r="E6134" s="123" t="s">
        <v>12256</v>
      </c>
      <c r="F6134" s="123" t="s">
        <v>3</v>
      </c>
      <c r="G6134" s="123">
        <v>1543478</v>
      </c>
      <c r="H6134" s="127"/>
      <c r="I6134" s="131" t="s">
        <v>14006</v>
      </c>
      <c r="J6134" s="127"/>
      <c r="K6134" s="127"/>
      <c r="L6134" s="127"/>
      <c r="M6134" s="127"/>
      <c r="N6134" s="133">
        <v>0</v>
      </c>
      <c r="O6134" s="133">
        <v>951.75</v>
      </c>
      <c r="P6134" s="127" t="s">
        <v>1369</v>
      </c>
    </row>
    <row r="6135" spans="1:16" ht="51">
      <c r="A6135" s="127" t="s">
        <v>620</v>
      </c>
      <c r="B6135" s="127"/>
      <c r="C6135" s="128" t="s">
        <v>714</v>
      </c>
      <c r="D6135" s="122">
        <v>43000</v>
      </c>
      <c r="E6135" s="123" t="s">
        <v>12257</v>
      </c>
      <c r="F6135" s="123" t="s">
        <v>3</v>
      </c>
      <c r="G6135" s="123">
        <v>1543481</v>
      </c>
      <c r="H6135" s="127"/>
      <c r="I6135" s="131" t="s">
        <v>14007</v>
      </c>
      <c r="J6135" s="127"/>
      <c r="K6135" s="127"/>
      <c r="L6135" s="127"/>
      <c r="M6135" s="127"/>
      <c r="N6135" s="133">
        <v>0</v>
      </c>
      <c r="O6135" s="133">
        <v>463.03000000000003</v>
      </c>
      <c r="P6135" s="127" t="s">
        <v>1369</v>
      </c>
    </row>
    <row r="6136" spans="1:16" ht="51">
      <c r="A6136" s="127" t="s">
        <v>620</v>
      </c>
      <c r="B6136" s="127"/>
      <c r="C6136" s="128" t="s">
        <v>714</v>
      </c>
      <c r="D6136" s="122">
        <v>43000</v>
      </c>
      <c r="E6136" s="123" t="s">
        <v>12258</v>
      </c>
      <c r="F6136" s="123" t="s">
        <v>3</v>
      </c>
      <c r="G6136" s="123">
        <v>1543483</v>
      </c>
      <c r="H6136" s="127"/>
      <c r="I6136" s="131" t="s">
        <v>14008</v>
      </c>
      <c r="J6136" s="127"/>
      <c r="K6136" s="127"/>
      <c r="L6136" s="127"/>
      <c r="M6136" s="127"/>
      <c r="N6136" s="133">
        <v>0</v>
      </c>
      <c r="O6136" s="133">
        <v>2485.2400000000002</v>
      </c>
      <c r="P6136" s="127" t="s">
        <v>1369</v>
      </c>
    </row>
    <row r="6137" spans="1:16" ht="51">
      <c r="A6137" s="127">
        <v>16</v>
      </c>
      <c r="B6137" s="127"/>
      <c r="C6137" s="128" t="s">
        <v>693</v>
      </c>
      <c r="D6137" s="122">
        <v>43000</v>
      </c>
      <c r="E6137" s="123" t="s">
        <v>12259</v>
      </c>
      <c r="F6137" s="123" t="s">
        <v>3</v>
      </c>
      <c r="G6137" s="123">
        <v>1543485</v>
      </c>
      <c r="H6137" s="127"/>
      <c r="I6137" s="131" t="s">
        <v>14009</v>
      </c>
      <c r="J6137" s="127"/>
      <c r="K6137" s="127"/>
      <c r="L6137" s="127"/>
      <c r="M6137" s="127"/>
      <c r="N6137" s="133">
        <v>0</v>
      </c>
      <c r="O6137" s="133">
        <v>200</v>
      </c>
      <c r="P6137" s="127" t="s">
        <v>1369</v>
      </c>
    </row>
    <row r="6138" spans="1:16" ht="51">
      <c r="A6138" s="127" t="s">
        <v>620</v>
      </c>
      <c r="B6138" s="127"/>
      <c r="C6138" s="128" t="s">
        <v>714</v>
      </c>
      <c r="D6138" s="122">
        <v>43000</v>
      </c>
      <c r="E6138" s="123" t="s">
        <v>12260</v>
      </c>
      <c r="F6138" s="123" t="s">
        <v>3</v>
      </c>
      <c r="G6138" s="123">
        <v>1543486</v>
      </c>
      <c r="H6138" s="127"/>
      <c r="I6138" s="131" t="s">
        <v>14010</v>
      </c>
      <c r="J6138" s="127"/>
      <c r="K6138" s="127"/>
      <c r="L6138" s="127"/>
      <c r="M6138" s="127"/>
      <c r="N6138" s="133">
        <v>0</v>
      </c>
      <c r="O6138" s="133">
        <v>2485.2400000000002</v>
      </c>
      <c r="P6138" s="127" t="s">
        <v>1369</v>
      </c>
    </row>
    <row r="6139" spans="1:16" ht="38.25">
      <c r="A6139" s="127">
        <v>212</v>
      </c>
      <c r="B6139" s="127"/>
      <c r="C6139" s="128" t="s">
        <v>762</v>
      </c>
      <c r="D6139" s="122">
        <v>43000</v>
      </c>
      <c r="E6139" s="123" t="s">
        <v>12261</v>
      </c>
      <c r="F6139" s="123" t="s">
        <v>3</v>
      </c>
      <c r="G6139" s="123">
        <v>1543500</v>
      </c>
      <c r="H6139" s="127"/>
      <c r="I6139" s="131" t="s">
        <v>14011</v>
      </c>
      <c r="J6139" s="127"/>
      <c r="K6139" s="127"/>
      <c r="L6139" s="127"/>
      <c r="M6139" s="127"/>
      <c r="N6139" s="133">
        <v>0</v>
      </c>
      <c r="O6139" s="133">
        <v>54</v>
      </c>
      <c r="P6139" s="127" t="s">
        <v>1369</v>
      </c>
    </row>
    <row r="6140" spans="1:16" ht="51">
      <c r="A6140" s="127" t="s">
        <v>620</v>
      </c>
      <c r="B6140" s="127"/>
      <c r="C6140" s="128" t="s">
        <v>714</v>
      </c>
      <c r="D6140" s="122">
        <v>43000</v>
      </c>
      <c r="E6140" s="123" t="s">
        <v>12262</v>
      </c>
      <c r="F6140" s="123" t="s">
        <v>3</v>
      </c>
      <c r="G6140" s="123">
        <v>1543503</v>
      </c>
      <c r="H6140" s="127"/>
      <c r="I6140" s="131" t="s">
        <v>14012</v>
      </c>
      <c r="J6140" s="127"/>
      <c r="K6140" s="127"/>
      <c r="L6140" s="127"/>
      <c r="M6140" s="127"/>
      <c r="N6140" s="133">
        <v>0</v>
      </c>
      <c r="O6140" s="133">
        <v>180</v>
      </c>
      <c r="P6140" s="127" t="s">
        <v>1369</v>
      </c>
    </row>
    <row r="6141" spans="1:16" ht="38.25">
      <c r="A6141" s="127">
        <v>35</v>
      </c>
      <c r="B6141" s="127"/>
      <c r="C6141" s="128" t="s">
        <v>697</v>
      </c>
      <c r="D6141" s="122">
        <v>43000</v>
      </c>
      <c r="E6141" s="123" t="s">
        <v>12263</v>
      </c>
      <c r="F6141" s="123" t="s">
        <v>3</v>
      </c>
      <c r="G6141" s="123">
        <v>1543506</v>
      </c>
      <c r="H6141" s="127"/>
      <c r="I6141" s="131" t="s">
        <v>14013</v>
      </c>
      <c r="J6141" s="127"/>
      <c r="K6141" s="127"/>
      <c r="L6141" s="127"/>
      <c r="M6141" s="127"/>
      <c r="N6141" s="133">
        <v>0</v>
      </c>
      <c r="O6141" s="133">
        <v>100</v>
      </c>
      <c r="P6141" s="127" t="s">
        <v>1369</v>
      </c>
    </row>
    <row r="6142" spans="1:16" ht="38.25">
      <c r="A6142" s="127">
        <v>70</v>
      </c>
      <c r="B6142" s="127"/>
      <c r="C6142" s="128" t="s">
        <v>706</v>
      </c>
      <c r="D6142" s="122">
        <v>43000</v>
      </c>
      <c r="E6142" s="123" t="s">
        <v>12264</v>
      </c>
      <c r="F6142" s="123" t="s">
        <v>3</v>
      </c>
      <c r="G6142" s="123">
        <v>1543510</v>
      </c>
      <c r="H6142" s="127"/>
      <c r="I6142" s="131" t="s">
        <v>14014</v>
      </c>
      <c r="J6142" s="127"/>
      <c r="K6142" s="127"/>
      <c r="L6142" s="127"/>
      <c r="M6142" s="127"/>
      <c r="N6142" s="133">
        <v>0</v>
      </c>
      <c r="O6142" s="133">
        <v>0.2</v>
      </c>
      <c r="P6142" s="127" t="s">
        <v>1369</v>
      </c>
    </row>
    <row r="6143" spans="1:16" ht="51">
      <c r="A6143" s="127" t="s">
        <v>620</v>
      </c>
      <c r="B6143" s="127"/>
      <c r="C6143" s="128" t="s">
        <v>714</v>
      </c>
      <c r="D6143" s="122">
        <v>43000</v>
      </c>
      <c r="E6143" s="123" t="s">
        <v>12265</v>
      </c>
      <c r="F6143" s="123" t="s">
        <v>3</v>
      </c>
      <c r="G6143" s="123">
        <v>1543529</v>
      </c>
      <c r="H6143" s="127"/>
      <c r="I6143" s="131" t="s">
        <v>14015</v>
      </c>
      <c r="J6143" s="127"/>
      <c r="K6143" s="127"/>
      <c r="L6143" s="127"/>
      <c r="M6143" s="127"/>
      <c r="N6143" s="133">
        <v>0</v>
      </c>
      <c r="O6143" s="133">
        <v>4600</v>
      </c>
      <c r="P6143" s="127" t="s">
        <v>1369</v>
      </c>
    </row>
    <row r="6144" spans="1:16" ht="51">
      <c r="A6144" s="127" t="s">
        <v>620</v>
      </c>
      <c r="B6144" s="127"/>
      <c r="C6144" s="128" t="s">
        <v>714</v>
      </c>
      <c r="D6144" s="122">
        <v>43000</v>
      </c>
      <c r="E6144" s="123" t="s">
        <v>12266</v>
      </c>
      <c r="F6144" s="123" t="s">
        <v>3</v>
      </c>
      <c r="G6144" s="123">
        <v>1543462</v>
      </c>
      <c r="H6144" s="127"/>
      <c r="I6144" s="131" t="s">
        <v>14016</v>
      </c>
      <c r="J6144" s="127"/>
      <c r="K6144" s="127"/>
      <c r="L6144" s="127"/>
      <c r="M6144" s="127"/>
      <c r="N6144" s="133">
        <v>0</v>
      </c>
      <c r="O6144" s="133">
        <v>16466</v>
      </c>
      <c r="P6144" s="127" t="s">
        <v>1369</v>
      </c>
    </row>
    <row r="6145" spans="1:16" ht="51">
      <c r="A6145" s="127" t="s">
        <v>620</v>
      </c>
      <c r="B6145" s="127"/>
      <c r="C6145" s="128" t="s">
        <v>714</v>
      </c>
      <c r="D6145" s="122">
        <v>43000</v>
      </c>
      <c r="E6145" s="123" t="s">
        <v>12267</v>
      </c>
      <c r="F6145" s="123" t="s">
        <v>3</v>
      </c>
      <c r="G6145" s="123">
        <v>1543444</v>
      </c>
      <c r="H6145" s="127"/>
      <c r="I6145" s="131" t="s">
        <v>14017</v>
      </c>
      <c r="J6145" s="127"/>
      <c r="K6145" s="127"/>
      <c r="L6145" s="127"/>
      <c r="M6145" s="127"/>
      <c r="N6145" s="133">
        <v>0</v>
      </c>
      <c r="O6145" s="133">
        <v>4220</v>
      </c>
      <c r="P6145" s="127" t="s">
        <v>1369</v>
      </c>
    </row>
    <row r="6146" spans="1:16" ht="51">
      <c r="A6146" s="127">
        <v>35</v>
      </c>
      <c r="B6146" s="127"/>
      <c r="C6146" s="128" t="s">
        <v>697</v>
      </c>
      <c r="D6146" s="122">
        <v>43000</v>
      </c>
      <c r="E6146" s="123" t="s">
        <v>12268</v>
      </c>
      <c r="F6146" s="123" t="s">
        <v>3</v>
      </c>
      <c r="G6146" s="123">
        <v>1543422</v>
      </c>
      <c r="H6146" s="127"/>
      <c r="I6146" s="131" t="s">
        <v>5215</v>
      </c>
      <c r="J6146" s="127"/>
      <c r="K6146" s="127"/>
      <c r="L6146" s="127"/>
      <c r="M6146" s="127"/>
      <c r="N6146" s="133">
        <v>0</v>
      </c>
      <c r="O6146" s="133">
        <v>1200</v>
      </c>
      <c r="P6146" s="127" t="s">
        <v>1369</v>
      </c>
    </row>
    <row r="6147" spans="1:16" ht="51">
      <c r="A6147" s="127" t="s">
        <v>620</v>
      </c>
      <c r="B6147" s="127"/>
      <c r="C6147" s="128" t="s">
        <v>714</v>
      </c>
      <c r="D6147" s="122">
        <v>43000</v>
      </c>
      <c r="E6147" s="123" t="s">
        <v>12269</v>
      </c>
      <c r="F6147" s="123" t="s">
        <v>3</v>
      </c>
      <c r="G6147" s="123">
        <v>1543393</v>
      </c>
      <c r="H6147" s="127"/>
      <c r="I6147" s="131" t="s">
        <v>14018</v>
      </c>
      <c r="J6147" s="127"/>
      <c r="K6147" s="127"/>
      <c r="L6147" s="127"/>
      <c r="M6147" s="127"/>
      <c r="N6147" s="133">
        <v>0</v>
      </c>
      <c r="O6147" s="133">
        <v>180</v>
      </c>
      <c r="P6147" s="127" t="s">
        <v>1369</v>
      </c>
    </row>
    <row r="6148" spans="1:16" ht="63.75">
      <c r="A6148" s="127">
        <v>16</v>
      </c>
      <c r="B6148" s="127"/>
      <c r="C6148" s="128" t="s">
        <v>693</v>
      </c>
      <c r="D6148" s="122">
        <v>43000</v>
      </c>
      <c r="E6148" s="123" t="s">
        <v>12270</v>
      </c>
      <c r="F6148" s="123" t="s">
        <v>3</v>
      </c>
      <c r="G6148" s="123">
        <v>1543379</v>
      </c>
      <c r="H6148" s="127"/>
      <c r="I6148" s="131" t="s">
        <v>14019</v>
      </c>
      <c r="J6148" s="127"/>
      <c r="K6148" s="127"/>
      <c r="L6148" s="127"/>
      <c r="M6148" s="127"/>
      <c r="N6148" s="133">
        <v>0</v>
      </c>
      <c r="O6148" s="133">
        <v>30</v>
      </c>
      <c r="P6148" s="127" t="s">
        <v>1369</v>
      </c>
    </row>
    <row r="6149" spans="1:16" ht="63.75">
      <c r="A6149" s="127">
        <v>16</v>
      </c>
      <c r="B6149" s="127"/>
      <c r="C6149" s="128" t="s">
        <v>693</v>
      </c>
      <c r="D6149" s="122">
        <v>43000</v>
      </c>
      <c r="E6149" s="123" t="s">
        <v>12271</v>
      </c>
      <c r="F6149" s="123" t="s">
        <v>3</v>
      </c>
      <c r="G6149" s="123">
        <v>1543377</v>
      </c>
      <c r="H6149" s="127"/>
      <c r="I6149" s="131" t="s">
        <v>14020</v>
      </c>
      <c r="J6149" s="127"/>
      <c r="K6149" s="127"/>
      <c r="L6149" s="127"/>
      <c r="M6149" s="127"/>
      <c r="N6149" s="133">
        <v>0</v>
      </c>
      <c r="O6149" s="133">
        <v>149</v>
      </c>
      <c r="P6149" s="127" t="s">
        <v>1369</v>
      </c>
    </row>
    <row r="6150" spans="1:16" ht="63.75">
      <c r="A6150" s="127">
        <v>16</v>
      </c>
      <c r="B6150" s="127"/>
      <c r="C6150" s="128" t="s">
        <v>693</v>
      </c>
      <c r="D6150" s="122">
        <v>43000</v>
      </c>
      <c r="E6150" s="123" t="s">
        <v>12272</v>
      </c>
      <c r="F6150" s="123" t="s">
        <v>3</v>
      </c>
      <c r="G6150" s="123">
        <v>1543376</v>
      </c>
      <c r="H6150" s="127"/>
      <c r="I6150" s="131" t="s">
        <v>14021</v>
      </c>
      <c r="J6150" s="127"/>
      <c r="K6150" s="127"/>
      <c r="L6150" s="127"/>
      <c r="M6150" s="127"/>
      <c r="N6150" s="133">
        <v>0</v>
      </c>
      <c r="O6150" s="133">
        <v>1240</v>
      </c>
      <c r="P6150" s="127" t="s">
        <v>1369</v>
      </c>
    </row>
    <row r="6151" spans="1:16" ht="38.25">
      <c r="A6151" s="127">
        <v>35</v>
      </c>
      <c r="B6151" s="127"/>
      <c r="C6151" s="128" t="s">
        <v>697</v>
      </c>
      <c r="D6151" s="122">
        <v>43000</v>
      </c>
      <c r="E6151" s="123" t="s">
        <v>12273</v>
      </c>
      <c r="F6151" s="123" t="s">
        <v>3</v>
      </c>
      <c r="G6151" s="123">
        <v>1543362</v>
      </c>
      <c r="H6151" s="127"/>
      <c r="I6151" s="131" t="s">
        <v>14022</v>
      </c>
      <c r="J6151" s="127"/>
      <c r="K6151" s="127"/>
      <c r="L6151" s="127"/>
      <c r="M6151" s="127"/>
      <c r="N6151" s="133">
        <v>0</v>
      </c>
      <c r="O6151" s="133">
        <v>862.88</v>
      </c>
      <c r="P6151" s="127" t="s">
        <v>1369</v>
      </c>
    </row>
    <row r="6152" spans="1:16" ht="63.75">
      <c r="A6152" s="127">
        <v>48</v>
      </c>
      <c r="B6152" s="127"/>
      <c r="C6152" s="128" t="s">
        <v>701</v>
      </c>
      <c r="D6152" s="122">
        <v>43000</v>
      </c>
      <c r="E6152" s="123" t="s">
        <v>12274</v>
      </c>
      <c r="F6152" s="123" t="s">
        <v>3</v>
      </c>
      <c r="G6152" s="123">
        <v>1543643</v>
      </c>
      <c r="H6152" s="127"/>
      <c r="I6152" s="131" t="s">
        <v>14023</v>
      </c>
      <c r="J6152" s="127"/>
      <c r="K6152" s="127"/>
      <c r="L6152" s="127"/>
      <c r="M6152" s="127"/>
      <c r="N6152" s="133">
        <v>0</v>
      </c>
      <c r="O6152" s="133">
        <v>236</v>
      </c>
      <c r="P6152" s="127" t="s">
        <v>1369</v>
      </c>
    </row>
    <row r="6153" spans="1:16" ht="63.75">
      <c r="A6153" s="127">
        <v>48</v>
      </c>
      <c r="B6153" s="127"/>
      <c r="C6153" s="128" t="s">
        <v>701</v>
      </c>
      <c r="D6153" s="122">
        <v>43000</v>
      </c>
      <c r="E6153" s="123" t="s">
        <v>12275</v>
      </c>
      <c r="F6153" s="123" t="s">
        <v>3</v>
      </c>
      <c r="G6153" s="123">
        <v>1543642</v>
      </c>
      <c r="H6153" s="127"/>
      <c r="I6153" s="131" t="s">
        <v>14024</v>
      </c>
      <c r="J6153" s="127"/>
      <c r="K6153" s="127"/>
      <c r="L6153" s="127"/>
      <c r="M6153" s="127"/>
      <c r="N6153" s="133">
        <v>0</v>
      </c>
      <c r="O6153" s="133">
        <v>73</v>
      </c>
      <c r="P6153" s="127" t="s">
        <v>1369</v>
      </c>
    </row>
    <row r="6154" spans="1:16" ht="38.25">
      <c r="A6154" s="127">
        <v>46</v>
      </c>
      <c r="B6154" s="127"/>
      <c r="C6154" s="128" t="s">
        <v>699</v>
      </c>
      <c r="D6154" s="122">
        <v>43000</v>
      </c>
      <c r="E6154" s="123" t="s">
        <v>12276</v>
      </c>
      <c r="F6154" s="123" t="s">
        <v>3</v>
      </c>
      <c r="G6154" s="123">
        <v>1543630</v>
      </c>
      <c r="H6154" s="127"/>
      <c r="I6154" s="131" t="s">
        <v>14025</v>
      </c>
      <c r="J6154" s="127"/>
      <c r="K6154" s="127"/>
      <c r="L6154" s="127"/>
      <c r="M6154" s="127"/>
      <c r="N6154" s="133">
        <v>0</v>
      </c>
      <c r="O6154" s="133">
        <v>70</v>
      </c>
      <c r="P6154" s="127" t="s">
        <v>1369</v>
      </c>
    </row>
    <row r="6155" spans="1:16" ht="38.25">
      <c r="A6155" s="127">
        <v>212</v>
      </c>
      <c r="B6155" s="127"/>
      <c r="C6155" s="128" t="s">
        <v>762</v>
      </c>
      <c r="D6155" s="122">
        <v>43000</v>
      </c>
      <c r="E6155" s="123" t="s">
        <v>12277</v>
      </c>
      <c r="F6155" s="123" t="s">
        <v>3</v>
      </c>
      <c r="G6155" s="123">
        <v>1543608</v>
      </c>
      <c r="H6155" s="127"/>
      <c r="I6155" s="131" t="s">
        <v>14026</v>
      </c>
      <c r="J6155" s="127"/>
      <c r="K6155" s="127"/>
      <c r="L6155" s="127"/>
      <c r="M6155" s="127"/>
      <c r="N6155" s="133">
        <v>0</v>
      </c>
      <c r="O6155" s="133">
        <v>19026</v>
      </c>
      <c r="P6155" s="127" t="s">
        <v>1369</v>
      </c>
    </row>
    <row r="6156" spans="1:16" ht="38.25">
      <c r="A6156" s="127">
        <v>292</v>
      </c>
      <c r="B6156" s="127"/>
      <c r="C6156" s="128" t="s">
        <v>152</v>
      </c>
      <c r="D6156" s="122">
        <v>43000</v>
      </c>
      <c r="E6156" s="123" t="s">
        <v>12278</v>
      </c>
      <c r="F6156" s="123" t="s">
        <v>3</v>
      </c>
      <c r="G6156" s="123">
        <v>1543572</v>
      </c>
      <c r="H6156" s="127"/>
      <c r="I6156" s="131" t="s">
        <v>14027</v>
      </c>
      <c r="J6156" s="127"/>
      <c r="K6156" s="127"/>
      <c r="L6156" s="127"/>
      <c r="M6156" s="127"/>
      <c r="N6156" s="133">
        <v>0</v>
      </c>
      <c r="O6156" s="133">
        <v>367</v>
      </c>
      <c r="P6156" s="127" t="s">
        <v>1369</v>
      </c>
    </row>
    <row r="6157" spans="1:16" ht="38.25">
      <c r="A6157" s="127">
        <v>292</v>
      </c>
      <c r="B6157" s="127"/>
      <c r="C6157" s="128" t="s">
        <v>152</v>
      </c>
      <c r="D6157" s="122">
        <v>43000</v>
      </c>
      <c r="E6157" s="123" t="s">
        <v>12279</v>
      </c>
      <c r="F6157" s="123" t="s">
        <v>3</v>
      </c>
      <c r="G6157" s="123">
        <v>1543571</v>
      </c>
      <c r="H6157" s="127"/>
      <c r="I6157" s="131" t="s">
        <v>14027</v>
      </c>
      <c r="J6157" s="127"/>
      <c r="K6157" s="127"/>
      <c r="L6157" s="127"/>
      <c r="M6157" s="127"/>
      <c r="N6157" s="133">
        <v>0</v>
      </c>
      <c r="O6157" s="133">
        <v>362</v>
      </c>
      <c r="P6157" s="127" t="s">
        <v>1369</v>
      </c>
    </row>
    <row r="6158" spans="1:16" ht="38.25">
      <c r="A6158" s="127">
        <v>292</v>
      </c>
      <c r="B6158" s="127"/>
      <c r="C6158" s="128" t="s">
        <v>152</v>
      </c>
      <c r="D6158" s="122">
        <v>43000</v>
      </c>
      <c r="E6158" s="123" t="s">
        <v>12280</v>
      </c>
      <c r="F6158" s="123" t="s">
        <v>3</v>
      </c>
      <c r="G6158" s="123">
        <v>1543568</v>
      </c>
      <c r="H6158" s="127"/>
      <c r="I6158" s="131" t="s">
        <v>14027</v>
      </c>
      <c r="J6158" s="127"/>
      <c r="K6158" s="127"/>
      <c r="L6158" s="127"/>
      <c r="M6158" s="127"/>
      <c r="N6158" s="133">
        <v>0</v>
      </c>
      <c r="O6158" s="133">
        <v>318</v>
      </c>
      <c r="P6158" s="127" t="s">
        <v>1369</v>
      </c>
    </row>
    <row r="6159" spans="1:16" ht="38.25">
      <c r="A6159" s="127">
        <v>292</v>
      </c>
      <c r="B6159" s="127"/>
      <c r="C6159" s="128" t="s">
        <v>152</v>
      </c>
      <c r="D6159" s="122">
        <v>43000</v>
      </c>
      <c r="E6159" s="123" t="s">
        <v>12281</v>
      </c>
      <c r="F6159" s="123" t="s">
        <v>3</v>
      </c>
      <c r="G6159" s="123">
        <v>1543567</v>
      </c>
      <c r="H6159" s="127"/>
      <c r="I6159" s="131" t="s">
        <v>14027</v>
      </c>
      <c r="J6159" s="127"/>
      <c r="K6159" s="127"/>
      <c r="L6159" s="127"/>
      <c r="M6159" s="127"/>
      <c r="N6159" s="133">
        <v>0</v>
      </c>
      <c r="O6159" s="133">
        <v>317</v>
      </c>
      <c r="P6159" s="127" t="s">
        <v>1369</v>
      </c>
    </row>
    <row r="6160" spans="1:16" ht="51">
      <c r="A6160" s="127">
        <v>513</v>
      </c>
      <c r="B6160" s="127"/>
      <c r="C6160" s="128" t="s">
        <v>201</v>
      </c>
      <c r="D6160" s="122">
        <v>43000</v>
      </c>
      <c r="E6160" s="123" t="s">
        <v>12282</v>
      </c>
      <c r="F6160" s="123" t="s">
        <v>3</v>
      </c>
      <c r="G6160" s="123">
        <v>1543548</v>
      </c>
      <c r="H6160" s="127"/>
      <c r="I6160" s="131" t="s">
        <v>14028</v>
      </c>
      <c r="J6160" s="127"/>
      <c r="K6160" s="127"/>
      <c r="L6160" s="127"/>
      <c r="M6160" s="127"/>
      <c r="N6160" s="133">
        <v>0</v>
      </c>
      <c r="O6160" s="133">
        <v>3091.64</v>
      </c>
      <c r="P6160" s="127" t="s">
        <v>1369</v>
      </c>
    </row>
    <row r="6161" spans="1:16" ht="38.25">
      <c r="A6161" s="127">
        <v>16</v>
      </c>
      <c r="B6161" s="127"/>
      <c r="C6161" s="128" t="s">
        <v>693</v>
      </c>
      <c r="D6161" s="122">
        <v>43000</v>
      </c>
      <c r="E6161" s="123" t="s">
        <v>12283</v>
      </c>
      <c r="F6161" s="123" t="s">
        <v>3</v>
      </c>
      <c r="G6161" s="123">
        <v>1543545</v>
      </c>
      <c r="H6161" s="127"/>
      <c r="I6161" s="131" t="s">
        <v>14029</v>
      </c>
      <c r="J6161" s="127"/>
      <c r="K6161" s="127"/>
      <c r="L6161" s="127"/>
      <c r="M6161" s="127"/>
      <c r="N6161" s="133">
        <v>0</v>
      </c>
      <c r="O6161" s="133">
        <v>3942</v>
      </c>
      <c r="P6161" s="127" t="s">
        <v>1369</v>
      </c>
    </row>
    <row r="6162" spans="1:16" ht="38.25">
      <c r="A6162" s="127">
        <v>526</v>
      </c>
      <c r="B6162" s="127"/>
      <c r="C6162" s="128" t="s">
        <v>847</v>
      </c>
      <c r="D6162" s="122">
        <v>43000</v>
      </c>
      <c r="E6162" s="123" t="s">
        <v>12284</v>
      </c>
      <c r="F6162" s="123" t="s">
        <v>3</v>
      </c>
      <c r="G6162" s="123">
        <v>1543544</v>
      </c>
      <c r="H6162" s="127"/>
      <c r="I6162" s="131" t="s">
        <v>14030</v>
      </c>
      <c r="J6162" s="127"/>
      <c r="K6162" s="127"/>
      <c r="L6162" s="127"/>
      <c r="M6162" s="127"/>
      <c r="N6162" s="133">
        <v>0</v>
      </c>
      <c r="O6162" s="133">
        <v>110</v>
      </c>
      <c r="P6162" s="127" t="s">
        <v>1369</v>
      </c>
    </row>
    <row r="6163" spans="1:16" ht="38.25">
      <c r="A6163" s="127">
        <v>16</v>
      </c>
      <c r="B6163" s="127"/>
      <c r="C6163" s="128" t="s">
        <v>693</v>
      </c>
      <c r="D6163" s="122">
        <v>43000</v>
      </c>
      <c r="E6163" s="123" t="s">
        <v>12285</v>
      </c>
      <c r="F6163" s="123" t="s">
        <v>3</v>
      </c>
      <c r="G6163" s="123">
        <v>1543535</v>
      </c>
      <c r="H6163" s="127"/>
      <c r="I6163" s="131" t="s">
        <v>14031</v>
      </c>
      <c r="J6163" s="127"/>
      <c r="K6163" s="127"/>
      <c r="L6163" s="127"/>
      <c r="M6163" s="127"/>
      <c r="N6163" s="133">
        <v>0</v>
      </c>
      <c r="O6163" s="133">
        <v>145.30000000000001</v>
      </c>
      <c r="P6163" s="127" t="s">
        <v>1369</v>
      </c>
    </row>
    <row r="6164" spans="1:16" ht="38.25">
      <c r="A6164" s="127">
        <v>283</v>
      </c>
      <c r="B6164" s="127"/>
      <c r="C6164" s="128" t="s">
        <v>146</v>
      </c>
      <c r="D6164" s="122">
        <v>43000</v>
      </c>
      <c r="E6164" s="123" t="s">
        <v>12286</v>
      </c>
      <c r="F6164" s="123" t="s">
        <v>3</v>
      </c>
      <c r="G6164" s="123">
        <v>1543340</v>
      </c>
      <c r="H6164" s="127"/>
      <c r="I6164" s="131" t="s">
        <v>14032</v>
      </c>
      <c r="J6164" s="127"/>
      <c r="K6164" s="127"/>
      <c r="L6164" s="127"/>
      <c r="M6164" s="127"/>
      <c r="N6164" s="133">
        <v>0</v>
      </c>
      <c r="O6164" s="133">
        <v>1063</v>
      </c>
      <c r="P6164" s="127" t="s">
        <v>1369</v>
      </c>
    </row>
    <row r="6165" spans="1:16" ht="51">
      <c r="A6165" s="127">
        <v>523</v>
      </c>
      <c r="B6165" s="127"/>
      <c r="C6165" s="128" t="s">
        <v>846</v>
      </c>
      <c r="D6165" s="122">
        <v>43000</v>
      </c>
      <c r="E6165" s="123" t="s">
        <v>12287</v>
      </c>
      <c r="F6165" s="123" t="s">
        <v>3</v>
      </c>
      <c r="G6165" s="123">
        <v>1543329</v>
      </c>
      <c r="H6165" s="127"/>
      <c r="I6165" s="131" t="s">
        <v>14033</v>
      </c>
      <c r="J6165" s="127"/>
      <c r="K6165" s="127"/>
      <c r="L6165" s="127"/>
      <c r="M6165" s="127"/>
      <c r="N6165" s="133">
        <v>0</v>
      </c>
      <c r="O6165" s="133">
        <v>166</v>
      </c>
      <c r="P6165" s="127" t="s">
        <v>1369</v>
      </c>
    </row>
    <row r="6166" spans="1:16" ht="51">
      <c r="A6166" s="127">
        <v>523</v>
      </c>
      <c r="B6166" s="127"/>
      <c r="C6166" s="128" t="s">
        <v>846</v>
      </c>
      <c r="D6166" s="122">
        <v>43000</v>
      </c>
      <c r="E6166" s="123" t="s">
        <v>12288</v>
      </c>
      <c r="F6166" s="123" t="s">
        <v>3</v>
      </c>
      <c r="G6166" s="123">
        <v>1543320</v>
      </c>
      <c r="H6166" s="127"/>
      <c r="I6166" s="131" t="s">
        <v>14034</v>
      </c>
      <c r="J6166" s="127"/>
      <c r="K6166" s="127"/>
      <c r="L6166" s="127"/>
      <c r="M6166" s="127"/>
      <c r="N6166" s="133">
        <v>0</v>
      </c>
      <c r="O6166" s="133">
        <v>468</v>
      </c>
      <c r="P6166" s="127" t="s">
        <v>1369</v>
      </c>
    </row>
    <row r="6167" spans="1:16" ht="38.25">
      <c r="A6167" s="127">
        <v>523</v>
      </c>
      <c r="B6167" s="127"/>
      <c r="C6167" s="128" t="s">
        <v>846</v>
      </c>
      <c r="D6167" s="122">
        <v>43000</v>
      </c>
      <c r="E6167" s="123" t="s">
        <v>12289</v>
      </c>
      <c r="F6167" s="123" t="s">
        <v>3</v>
      </c>
      <c r="G6167" s="123">
        <v>1543316</v>
      </c>
      <c r="H6167" s="127"/>
      <c r="I6167" s="131" t="s">
        <v>14035</v>
      </c>
      <c r="J6167" s="127"/>
      <c r="K6167" s="127"/>
      <c r="L6167" s="127"/>
      <c r="M6167" s="127"/>
      <c r="N6167" s="133">
        <v>0</v>
      </c>
      <c r="O6167" s="133">
        <v>262.03000000000003</v>
      </c>
      <c r="P6167" s="127" t="s">
        <v>1369</v>
      </c>
    </row>
    <row r="6168" spans="1:16" ht="38.25">
      <c r="A6168" s="127">
        <v>523</v>
      </c>
      <c r="B6168" s="127"/>
      <c r="C6168" s="128" t="s">
        <v>846</v>
      </c>
      <c r="D6168" s="122">
        <v>43000</v>
      </c>
      <c r="E6168" s="123" t="s">
        <v>12290</v>
      </c>
      <c r="F6168" s="123" t="s">
        <v>3</v>
      </c>
      <c r="G6168" s="123">
        <v>1543315</v>
      </c>
      <c r="H6168" s="127"/>
      <c r="I6168" s="131" t="s">
        <v>14036</v>
      </c>
      <c r="J6168" s="127"/>
      <c r="K6168" s="127"/>
      <c r="L6168" s="127"/>
      <c r="M6168" s="127"/>
      <c r="N6168" s="133">
        <v>0</v>
      </c>
      <c r="O6168" s="133">
        <v>185.12</v>
      </c>
      <c r="P6168" s="127" t="s">
        <v>1369</v>
      </c>
    </row>
    <row r="6169" spans="1:16" ht="38.25">
      <c r="A6169" s="127">
        <v>523</v>
      </c>
      <c r="B6169" s="127"/>
      <c r="C6169" s="128" t="s">
        <v>846</v>
      </c>
      <c r="D6169" s="122">
        <v>43000</v>
      </c>
      <c r="E6169" s="123" t="s">
        <v>12291</v>
      </c>
      <c r="F6169" s="123" t="s">
        <v>3</v>
      </c>
      <c r="G6169" s="123">
        <v>1543314</v>
      </c>
      <c r="H6169" s="127"/>
      <c r="I6169" s="131" t="s">
        <v>14037</v>
      </c>
      <c r="J6169" s="127"/>
      <c r="K6169" s="127"/>
      <c r="L6169" s="127"/>
      <c r="M6169" s="127"/>
      <c r="N6169" s="133">
        <v>0</v>
      </c>
      <c r="O6169" s="133">
        <v>322.16000000000003</v>
      </c>
      <c r="P6169" s="127" t="s">
        <v>1369</v>
      </c>
    </row>
    <row r="6170" spans="1:16" ht="38.25">
      <c r="A6170" s="127">
        <v>523</v>
      </c>
      <c r="B6170" s="127"/>
      <c r="C6170" s="128" t="s">
        <v>846</v>
      </c>
      <c r="D6170" s="122">
        <v>43000</v>
      </c>
      <c r="E6170" s="123" t="s">
        <v>12292</v>
      </c>
      <c r="F6170" s="123" t="s">
        <v>3</v>
      </c>
      <c r="G6170" s="123">
        <v>1543313</v>
      </c>
      <c r="H6170" s="127"/>
      <c r="I6170" s="131" t="s">
        <v>14038</v>
      </c>
      <c r="J6170" s="127"/>
      <c r="K6170" s="127"/>
      <c r="L6170" s="127"/>
      <c r="M6170" s="127"/>
      <c r="N6170" s="133">
        <v>0</v>
      </c>
      <c r="O6170" s="133">
        <v>15888.4</v>
      </c>
      <c r="P6170" s="127" t="s">
        <v>1369</v>
      </c>
    </row>
    <row r="6171" spans="1:16" ht="38.25">
      <c r="A6171" s="127">
        <v>523</v>
      </c>
      <c r="B6171" s="127"/>
      <c r="C6171" s="128" t="s">
        <v>846</v>
      </c>
      <c r="D6171" s="122">
        <v>43000</v>
      </c>
      <c r="E6171" s="123" t="s">
        <v>12293</v>
      </c>
      <c r="F6171" s="123" t="s">
        <v>3</v>
      </c>
      <c r="G6171" s="123">
        <v>1543309</v>
      </c>
      <c r="H6171" s="127"/>
      <c r="I6171" s="131" t="s">
        <v>14039</v>
      </c>
      <c r="J6171" s="127"/>
      <c r="K6171" s="127"/>
      <c r="L6171" s="127"/>
      <c r="M6171" s="127"/>
      <c r="N6171" s="133">
        <v>0</v>
      </c>
      <c r="O6171" s="133">
        <v>183.96</v>
      </c>
      <c r="P6171" s="127" t="s">
        <v>1369</v>
      </c>
    </row>
    <row r="6172" spans="1:16" ht="38.25">
      <c r="A6172" s="127">
        <v>523</v>
      </c>
      <c r="B6172" s="127"/>
      <c r="C6172" s="128" t="s">
        <v>846</v>
      </c>
      <c r="D6172" s="122">
        <v>43000</v>
      </c>
      <c r="E6172" s="123" t="s">
        <v>12294</v>
      </c>
      <c r="F6172" s="123" t="s">
        <v>3</v>
      </c>
      <c r="G6172" s="123">
        <v>1543307</v>
      </c>
      <c r="H6172" s="127"/>
      <c r="I6172" s="131" t="s">
        <v>14040</v>
      </c>
      <c r="J6172" s="127"/>
      <c r="K6172" s="127"/>
      <c r="L6172" s="127"/>
      <c r="M6172" s="127"/>
      <c r="N6172" s="133">
        <v>0</v>
      </c>
      <c r="O6172" s="133">
        <v>412.58</v>
      </c>
      <c r="P6172" s="127" t="s">
        <v>1369</v>
      </c>
    </row>
    <row r="6173" spans="1:16" ht="38.25">
      <c r="A6173" s="127">
        <v>523</v>
      </c>
      <c r="B6173" s="127"/>
      <c r="C6173" s="128" t="s">
        <v>846</v>
      </c>
      <c r="D6173" s="122">
        <v>43000</v>
      </c>
      <c r="E6173" s="123" t="s">
        <v>12295</v>
      </c>
      <c r="F6173" s="123" t="s">
        <v>3</v>
      </c>
      <c r="G6173" s="123">
        <v>1543304</v>
      </c>
      <c r="H6173" s="127"/>
      <c r="I6173" s="131" t="s">
        <v>14041</v>
      </c>
      <c r="J6173" s="127"/>
      <c r="K6173" s="127"/>
      <c r="L6173" s="127"/>
      <c r="M6173" s="127"/>
      <c r="N6173" s="133">
        <v>0</v>
      </c>
      <c r="O6173" s="133">
        <v>67.36</v>
      </c>
      <c r="P6173" s="127" t="s">
        <v>1369</v>
      </c>
    </row>
    <row r="6174" spans="1:16" ht="38.25">
      <c r="A6174" s="127">
        <v>523</v>
      </c>
      <c r="B6174" s="127"/>
      <c r="C6174" s="128" t="s">
        <v>846</v>
      </c>
      <c r="D6174" s="122">
        <v>43000</v>
      </c>
      <c r="E6174" s="123" t="s">
        <v>12296</v>
      </c>
      <c r="F6174" s="123" t="s">
        <v>3</v>
      </c>
      <c r="G6174" s="123">
        <v>1543301</v>
      </c>
      <c r="H6174" s="127"/>
      <c r="I6174" s="131" t="s">
        <v>14042</v>
      </c>
      <c r="J6174" s="127"/>
      <c r="K6174" s="127"/>
      <c r="L6174" s="127"/>
      <c r="M6174" s="127"/>
      <c r="N6174" s="133">
        <v>0</v>
      </c>
      <c r="O6174" s="133">
        <v>18.350000000000001</v>
      </c>
      <c r="P6174" s="127" t="s">
        <v>1369</v>
      </c>
    </row>
    <row r="6175" spans="1:16" ht="51">
      <c r="A6175" s="127">
        <v>47</v>
      </c>
      <c r="B6175" s="127"/>
      <c r="C6175" s="128" t="s">
        <v>700</v>
      </c>
      <c r="D6175" s="122">
        <v>43000</v>
      </c>
      <c r="E6175" s="123" t="s">
        <v>12297</v>
      </c>
      <c r="F6175" s="123" t="s">
        <v>3</v>
      </c>
      <c r="G6175" s="123">
        <v>1543284</v>
      </c>
      <c r="H6175" s="127"/>
      <c r="I6175" s="131" t="s">
        <v>14043</v>
      </c>
      <c r="J6175" s="127"/>
      <c r="K6175" s="127"/>
      <c r="L6175" s="127"/>
      <c r="M6175" s="127"/>
      <c r="N6175" s="133">
        <v>0</v>
      </c>
      <c r="O6175" s="133">
        <v>199754.35</v>
      </c>
      <c r="P6175" s="127" t="s">
        <v>1369</v>
      </c>
    </row>
    <row r="6176" spans="1:16" ht="51">
      <c r="A6176" s="127">
        <v>52</v>
      </c>
      <c r="B6176" s="127"/>
      <c r="C6176" s="128" t="s">
        <v>704</v>
      </c>
      <c r="D6176" s="122">
        <v>43000</v>
      </c>
      <c r="E6176" s="123" t="s">
        <v>12298</v>
      </c>
      <c r="F6176" s="123" t="s">
        <v>3</v>
      </c>
      <c r="G6176" s="123">
        <v>1543274</v>
      </c>
      <c r="H6176" s="127"/>
      <c r="I6176" s="131" t="s">
        <v>14044</v>
      </c>
      <c r="J6176" s="127"/>
      <c r="K6176" s="127"/>
      <c r="L6176" s="127"/>
      <c r="M6176" s="127"/>
      <c r="N6176" s="133">
        <v>0</v>
      </c>
      <c r="O6176" s="133">
        <v>109000</v>
      </c>
      <c r="P6176" s="127" t="s">
        <v>1369</v>
      </c>
    </row>
    <row r="6177" spans="1:16" ht="51">
      <c r="A6177" s="127" t="s">
        <v>620</v>
      </c>
      <c r="B6177" s="127"/>
      <c r="C6177" s="128" t="s">
        <v>714</v>
      </c>
      <c r="D6177" s="122">
        <v>43000</v>
      </c>
      <c r="E6177" s="123" t="s">
        <v>12299</v>
      </c>
      <c r="F6177" s="123" t="s">
        <v>3</v>
      </c>
      <c r="G6177" s="123">
        <v>1543266</v>
      </c>
      <c r="H6177" s="127"/>
      <c r="I6177" s="131" t="s">
        <v>14045</v>
      </c>
      <c r="J6177" s="127"/>
      <c r="K6177" s="127"/>
      <c r="L6177" s="127"/>
      <c r="M6177" s="127"/>
      <c r="N6177" s="133">
        <v>0</v>
      </c>
      <c r="O6177" s="133">
        <v>2826.78</v>
      </c>
      <c r="P6177" s="127" t="s">
        <v>1369</v>
      </c>
    </row>
    <row r="6178" spans="1:16" ht="38.25">
      <c r="A6178" s="127">
        <v>15</v>
      </c>
      <c r="B6178" s="127"/>
      <c r="C6178" s="128" t="s">
        <v>692</v>
      </c>
      <c r="D6178" s="122">
        <v>43000</v>
      </c>
      <c r="E6178" s="123" t="s">
        <v>12300</v>
      </c>
      <c r="F6178" s="123" t="s">
        <v>3</v>
      </c>
      <c r="G6178" s="123">
        <v>1543252</v>
      </c>
      <c r="H6178" s="127"/>
      <c r="I6178" s="131" t="s">
        <v>14046</v>
      </c>
      <c r="J6178" s="127"/>
      <c r="K6178" s="127"/>
      <c r="L6178" s="127"/>
      <c r="M6178" s="127"/>
      <c r="N6178" s="133">
        <v>0</v>
      </c>
      <c r="O6178" s="133">
        <v>47533.120000000003</v>
      </c>
      <c r="P6178" s="127" t="s">
        <v>1369</v>
      </c>
    </row>
    <row r="6179" spans="1:16" ht="51">
      <c r="A6179" s="127">
        <v>660</v>
      </c>
      <c r="B6179" s="127"/>
      <c r="C6179" s="128" t="s">
        <v>234</v>
      </c>
      <c r="D6179" s="122">
        <v>43000</v>
      </c>
      <c r="E6179" s="123" t="s">
        <v>12301</v>
      </c>
      <c r="F6179" s="123" t="s">
        <v>3</v>
      </c>
      <c r="G6179" s="123">
        <v>1543199</v>
      </c>
      <c r="H6179" s="127"/>
      <c r="I6179" s="131" t="s">
        <v>14047</v>
      </c>
      <c r="J6179" s="127"/>
      <c r="K6179" s="127"/>
      <c r="L6179" s="127"/>
      <c r="M6179" s="127"/>
      <c r="N6179" s="133">
        <v>0</v>
      </c>
      <c r="O6179" s="133">
        <v>10240.32</v>
      </c>
      <c r="P6179" s="127" t="s">
        <v>1369</v>
      </c>
    </row>
    <row r="6180" spans="1:16" ht="63.75">
      <c r="A6180" s="127">
        <v>660</v>
      </c>
      <c r="B6180" s="127"/>
      <c r="C6180" s="128" t="s">
        <v>234</v>
      </c>
      <c r="D6180" s="122">
        <v>43000</v>
      </c>
      <c r="E6180" s="123" t="s">
        <v>12302</v>
      </c>
      <c r="F6180" s="123" t="s">
        <v>3</v>
      </c>
      <c r="G6180" s="123">
        <v>1543196</v>
      </c>
      <c r="H6180" s="127"/>
      <c r="I6180" s="131" t="s">
        <v>14048</v>
      </c>
      <c r="J6180" s="127"/>
      <c r="K6180" s="127"/>
      <c r="L6180" s="127"/>
      <c r="M6180" s="127"/>
      <c r="N6180" s="133">
        <v>0</v>
      </c>
      <c r="O6180" s="133">
        <v>657.07</v>
      </c>
      <c r="P6180" s="127" t="s">
        <v>1369</v>
      </c>
    </row>
    <row r="6181" spans="1:16" ht="38.25">
      <c r="A6181" s="127">
        <v>35</v>
      </c>
      <c r="B6181" s="127"/>
      <c r="C6181" s="128" t="s">
        <v>697</v>
      </c>
      <c r="D6181" s="122">
        <v>43000</v>
      </c>
      <c r="E6181" s="123" t="s">
        <v>12303</v>
      </c>
      <c r="F6181" s="123" t="s">
        <v>3</v>
      </c>
      <c r="G6181" s="123">
        <v>1543352</v>
      </c>
      <c r="H6181" s="127"/>
      <c r="I6181" s="131" t="s">
        <v>14049</v>
      </c>
      <c r="J6181" s="127"/>
      <c r="K6181" s="127"/>
      <c r="L6181" s="127"/>
      <c r="M6181" s="127"/>
      <c r="N6181" s="133">
        <v>0</v>
      </c>
      <c r="O6181" s="133">
        <v>7882.4400000000005</v>
      </c>
      <c r="P6181" s="127" t="s">
        <v>1369</v>
      </c>
    </row>
    <row r="6182" spans="1:16" ht="38.25">
      <c r="A6182" s="127">
        <v>46</v>
      </c>
      <c r="B6182" s="127"/>
      <c r="C6182" s="128" t="s">
        <v>699</v>
      </c>
      <c r="D6182" s="122">
        <v>43000</v>
      </c>
      <c r="E6182" s="123" t="s">
        <v>12304</v>
      </c>
      <c r="F6182" s="123" t="s">
        <v>3</v>
      </c>
      <c r="G6182" s="123">
        <v>1543332</v>
      </c>
      <c r="H6182" s="127"/>
      <c r="I6182" s="131" t="s">
        <v>14050</v>
      </c>
      <c r="J6182" s="127"/>
      <c r="K6182" s="127"/>
      <c r="L6182" s="127"/>
      <c r="M6182" s="127"/>
      <c r="N6182" s="133">
        <v>0</v>
      </c>
      <c r="O6182" s="133">
        <v>321.05</v>
      </c>
      <c r="P6182" s="127" t="s">
        <v>14401</v>
      </c>
    </row>
    <row r="6183" spans="1:16" ht="51">
      <c r="A6183" s="127" t="s">
        <v>620</v>
      </c>
      <c r="B6183" s="127"/>
      <c r="C6183" s="128" t="s">
        <v>714</v>
      </c>
      <c r="D6183" s="122">
        <v>43000</v>
      </c>
      <c r="E6183" s="123" t="s">
        <v>12305</v>
      </c>
      <c r="F6183" s="123" t="s">
        <v>3</v>
      </c>
      <c r="G6183" s="123">
        <v>1543319</v>
      </c>
      <c r="H6183" s="127"/>
      <c r="I6183" s="131" t="s">
        <v>14051</v>
      </c>
      <c r="J6183" s="127"/>
      <c r="K6183" s="127"/>
      <c r="L6183" s="127"/>
      <c r="M6183" s="127"/>
      <c r="N6183" s="133">
        <v>0</v>
      </c>
      <c r="O6183" s="133">
        <v>1849.48</v>
      </c>
      <c r="P6183" s="127" t="s">
        <v>1369</v>
      </c>
    </row>
    <row r="6184" spans="1:16" ht="38.25">
      <c r="A6184" s="127">
        <v>46</v>
      </c>
      <c r="B6184" s="127"/>
      <c r="C6184" s="128" t="s">
        <v>699</v>
      </c>
      <c r="D6184" s="122">
        <v>43000</v>
      </c>
      <c r="E6184" s="123" t="s">
        <v>12306</v>
      </c>
      <c r="F6184" s="123" t="s">
        <v>3</v>
      </c>
      <c r="G6184" s="123">
        <v>1543300</v>
      </c>
      <c r="H6184" s="127"/>
      <c r="I6184" s="131" t="s">
        <v>14052</v>
      </c>
      <c r="J6184" s="127"/>
      <c r="K6184" s="127"/>
      <c r="L6184" s="127"/>
      <c r="M6184" s="127"/>
      <c r="N6184" s="133">
        <v>0</v>
      </c>
      <c r="O6184" s="133">
        <v>360</v>
      </c>
      <c r="P6184" s="127" t="s">
        <v>1369</v>
      </c>
    </row>
    <row r="6185" spans="1:16" ht="51">
      <c r="A6185" s="127">
        <v>373</v>
      </c>
      <c r="B6185" s="127"/>
      <c r="C6185" s="128" t="s">
        <v>1275</v>
      </c>
      <c r="D6185" s="122">
        <v>43000</v>
      </c>
      <c r="E6185" s="123" t="s">
        <v>12307</v>
      </c>
      <c r="F6185" s="123" t="s">
        <v>3</v>
      </c>
      <c r="G6185" s="123">
        <v>1543283</v>
      </c>
      <c r="H6185" s="127"/>
      <c r="I6185" s="131" t="s">
        <v>14053</v>
      </c>
      <c r="J6185" s="127"/>
      <c r="K6185" s="127"/>
      <c r="L6185" s="127"/>
      <c r="M6185" s="127"/>
      <c r="N6185" s="133">
        <v>0</v>
      </c>
      <c r="O6185" s="133">
        <v>597.13</v>
      </c>
      <c r="P6185" s="127" t="s">
        <v>1369</v>
      </c>
    </row>
    <row r="6186" spans="1:16" ht="38.25">
      <c r="A6186" s="127">
        <v>86</v>
      </c>
      <c r="B6186" s="127"/>
      <c r="C6186" s="128" t="s">
        <v>711</v>
      </c>
      <c r="D6186" s="122">
        <v>43000</v>
      </c>
      <c r="E6186" s="123" t="s">
        <v>12308</v>
      </c>
      <c r="F6186" s="123" t="s">
        <v>3</v>
      </c>
      <c r="G6186" s="123">
        <v>1543219</v>
      </c>
      <c r="H6186" s="127"/>
      <c r="I6186" s="131" t="s">
        <v>14054</v>
      </c>
      <c r="J6186" s="127"/>
      <c r="K6186" s="127"/>
      <c r="L6186" s="127"/>
      <c r="M6186" s="127"/>
      <c r="N6186" s="133">
        <v>0</v>
      </c>
      <c r="O6186" s="133">
        <v>2000</v>
      </c>
      <c r="P6186" s="127" t="s">
        <v>1369</v>
      </c>
    </row>
    <row r="6187" spans="1:16" ht="51">
      <c r="A6187" s="127" t="s">
        <v>620</v>
      </c>
      <c r="B6187" s="127"/>
      <c r="C6187" s="128" t="s">
        <v>714</v>
      </c>
      <c r="D6187" s="122">
        <v>43000</v>
      </c>
      <c r="E6187" s="123" t="s">
        <v>12309</v>
      </c>
      <c r="F6187" s="123" t="s">
        <v>3</v>
      </c>
      <c r="G6187" s="123">
        <v>1543211</v>
      </c>
      <c r="H6187" s="127"/>
      <c r="I6187" s="131" t="s">
        <v>14055</v>
      </c>
      <c r="J6187" s="127"/>
      <c r="K6187" s="127"/>
      <c r="L6187" s="127"/>
      <c r="M6187" s="127"/>
      <c r="N6187" s="133">
        <v>0</v>
      </c>
      <c r="O6187" s="133">
        <v>1846.88</v>
      </c>
      <c r="P6187" s="127" t="s">
        <v>1369</v>
      </c>
    </row>
    <row r="6188" spans="1:16" ht="51">
      <c r="A6188" s="127" t="s">
        <v>620</v>
      </c>
      <c r="B6188" s="127"/>
      <c r="C6188" s="128" t="s">
        <v>714</v>
      </c>
      <c r="D6188" s="122">
        <v>43003</v>
      </c>
      <c r="E6188" s="123" t="s">
        <v>12310</v>
      </c>
      <c r="F6188" s="123" t="s">
        <v>3</v>
      </c>
      <c r="G6188" s="123">
        <v>1543931</v>
      </c>
      <c r="H6188" s="127"/>
      <c r="I6188" s="131" t="s">
        <v>14056</v>
      </c>
      <c r="J6188" s="127"/>
      <c r="K6188" s="127"/>
      <c r="L6188" s="127"/>
      <c r="M6188" s="127"/>
      <c r="N6188" s="133">
        <v>0</v>
      </c>
      <c r="O6188" s="133">
        <v>888</v>
      </c>
      <c r="P6188" s="127" t="s">
        <v>1369</v>
      </c>
    </row>
    <row r="6189" spans="1:16" ht="51">
      <c r="A6189" s="127">
        <v>16</v>
      </c>
      <c r="B6189" s="127"/>
      <c r="C6189" s="128" t="s">
        <v>693</v>
      </c>
      <c r="D6189" s="122">
        <v>43003</v>
      </c>
      <c r="E6189" s="123" t="s">
        <v>12311</v>
      </c>
      <c r="F6189" s="123" t="s">
        <v>3</v>
      </c>
      <c r="G6189" s="123">
        <v>1543960</v>
      </c>
      <c r="H6189" s="127"/>
      <c r="I6189" s="131" t="s">
        <v>14057</v>
      </c>
      <c r="J6189" s="127"/>
      <c r="K6189" s="127"/>
      <c r="L6189" s="127"/>
      <c r="M6189" s="127"/>
      <c r="N6189" s="133">
        <v>0</v>
      </c>
      <c r="O6189" s="133">
        <v>406.88</v>
      </c>
      <c r="P6189" s="127" t="s">
        <v>1369</v>
      </c>
    </row>
    <row r="6190" spans="1:16" ht="51">
      <c r="A6190" s="127">
        <v>16</v>
      </c>
      <c r="B6190" s="127"/>
      <c r="C6190" s="128" t="s">
        <v>693</v>
      </c>
      <c r="D6190" s="122">
        <v>43003</v>
      </c>
      <c r="E6190" s="123" t="s">
        <v>12312</v>
      </c>
      <c r="F6190" s="123" t="s">
        <v>3</v>
      </c>
      <c r="G6190" s="123">
        <v>1543961</v>
      </c>
      <c r="H6190" s="127"/>
      <c r="I6190" s="131" t="s">
        <v>14058</v>
      </c>
      <c r="J6190" s="127"/>
      <c r="K6190" s="127"/>
      <c r="L6190" s="127"/>
      <c r="M6190" s="127"/>
      <c r="N6190" s="133">
        <v>0</v>
      </c>
      <c r="O6190" s="133">
        <v>450.66</v>
      </c>
      <c r="P6190" s="127" t="s">
        <v>1369</v>
      </c>
    </row>
    <row r="6191" spans="1:16" ht="51">
      <c r="A6191" s="127">
        <v>16</v>
      </c>
      <c r="B6191" s="127"/>
      <c r="C6191" s="128" t="s">
        <v>693</v>
      </c>
      <c r="D6191" s="122">
        <v>43003</v>
      </c>
      <c r="E6191" s="123" t="s">
        <v>12313</v>
      </c>
      <c r="F6191" s="123" t="s">
        <v>3</v>
      </c>
      <c r="G6191" s="123">
        <v>1543962</v>
      </c>
      <c r="H6191" s="127"/>
      <c r="I6191" s="131" t="s">
        <v>14059</v>
      </c>
      <c r="J6191" s="127"/>
      <c r="K6191" s="127"/>
      <c r="L6191" s="127"/>
      <c r="M6191" s="127"/>
      <c r="N6191" s="133">
        <v>0</v>
      </c>
      <c r="O6191" s="133">
        <v>450.66</v>
      </c>
      <c r="P6191" s="127" t="s">
        <v>1369</v>
      </c>
    </row>
    <row r="6192" spans="1:16" ht="51">
      <c r="A6192" s="127" t="s">
        <v>620</v>
      </c>
      <c r="B6192" s="127"/>
      <c r="C6192" s="128" t="s">
        <v>714</v>
      </c>
      <c r="D6192" s="122">
        <v>43003</v>
      </c>
      <c r="E6192" s="123" t="s">
        <v>12314</v>
      </c>
      <c r="F6192" s="123" t="s">
        <v>3</v>
      </c>
      <c r="G6192" s="123">
        <v>1543964</v>
      </c>
      <c r="H6192" s="127"/>
      <c r="I6192" s="131" t="s">
        <v>14060</v>
      </c>
      <c r="J6192" s="127"/>
      <c r="K6192" s="127"/>
      <c r="L6192" s="127"/>
      <c r="M6192" s="127"/>
      <c r="N6192" s="133">
        <v>0</v>
      </c>
      <c r="O6192" s="133">
        <v>3400</v>
      </c>
      <c r="P6192" s="127" t="s">
        <v>1369</v>
      </c>
    </row>
    <row r="6193" spans="1:16" ht="51">
      <c r="A6193" s="127">
        <v>132</v>
      </c>
      <c r="B6193" s="127"/>
      <c r="C6193" s="128" t="s">
        <v>729</v>
      </c>
      <c r="D6193" s="122">
        <v>43003</v>
      </c>
      <c r="E6193" s="123" t="s">
        <v>12315</v>
      </c>
      <c r="F6193" s="123" t="s">
        <v>3</v>
      </c>
      <c r="G6193" s="123">
        <v>1543968</v>
      </c>
      <c r="H6193" s="127"/>
      <c r="I6193" s="131" t="s">
        <v>14061</v>
      </c>
      <c r="J6193" s="127"/>
      <c r="K6193" s="127"/>
      <c r="L6193" s="127"/>
      <c r="M6193" s="127"/>
      <c r="N6193" s="133">
        <v>0</v>
      </c>
      <c r="O6193" s="133">
        <v>90</v>
      </c>
      <c r="P6193" s="127" t="s">
        <v>1369</v>
      </c>
    </row>
    <row r="6194" spans="1:16" ht="38.25">
      <c r="A6194" s="127">
        <v>292</v>
      </c>
      <c r="B6194" s="127"/>
      <c r="C6194" s="128" t="s">
        <v>152</v>
      </c>
      <c r="D6194" s="122">
        <v>43003</v>
      </c>
      <c r="E6194" s="123" t="s">
        <v>12316</v>
      </c>
      <c r="F6194" s="123" t="s">
        <v>3</v>
      </c>
      <c r="G6194" s="123">
        <v>1543986</v>
      </c>
      <c r="H6194" s="127"/>
      <c r="I6194" s="131" t="s">
        <v>13703</v>
      </c>
      <c r="J6194" s="127"/>
      <c r="K6194" s="127"/>
      <c r="L6194" s="127"/>
      <c r="M6194" s="127"/>
      <c r="N6194" s="133">
        <v>0</v>
      </c>
      <c r="O6194" s="133">
        <v>378</v>
      </c>
      <c r="P6194" s="127" t="s">
        <v>1369</v>
      </c>
    </row>
    <row r="6195" spans="1:16" ht="38.25">
      <c r="A6195" s="127">
        <v>292</v>
      </c>
      <c r="B6195" s="127"/>
      <c r="C6195" s="128" t="s">
        <v>152</v>
      </c>
      <c r="D6195" s="122">
        <v>43003</v>
      </c>
      <c r="E6195" s="123" t="s">
        <v>12317</v>
      </c>
      <c r="F6195" s="123" t="s">
        <v>3</v>
      </c>
      <c r="G6195" s="123">
        <v>1543987</v>
      </c>
      <c r="H6195" s="127"/>
      <c r="I6195" s="131" t="s">
        <v>13703</v>
      </c>
      <c r="J6195" s="127"/>
      <c r="K6195" s="127"/>
      <c r="L6195" s="127"/>
      <c r="M6195" s="127"/>
      <c r="N6195" s="133">
        <v>0</v>
      </c>
      <c r="O6195" s="133">
        <v>294</v>
      </c>
      <c r="P6195" s="127" t="s">
        <v>1369</v>
      </c>
    </row>
    <row r="6196" spans="1:16" ht="38.25">
      <c r="A6196" s="127">
        <v>292</v>
      </c>
      <c r="B6196" s="127"/>
      <c r="C6196" s="128" t="s">
        <v>152</v>
      </c>
      <c r="D6196" s="122">
        <v>43003</v>
      </c>
      <c r="E6196" s="123" t="s">
        <v>12318</v>
      </c>
      <c r="F6196" s="123" t="s">
        <v>3</v>
      </c>
      <c r="G6196" s="123">
        <v>1543990</v>
      </c>
      <c r="H6196" s="127"/>
      <c r="I6196" s="131" t="s">
        <v>13703</v>
      </c>
      <c r="J6196" s="127"/>
      <c r="K6196" s="127"/>
      <c r="L6196" s="127"/>
      <c r="M6196" s="127"/>
      <c r="N6196" s="133">
        <v>0</v>
      </c>
      <c r="O6196" s="133">
        <v>268</v>
      </c>
      <c r="P6196" s="127" t="s">
        <v>1369</v>
      </c>
    </row>
    <row r="6197" spans="1:16" ht="38.25">
      <c r="A6197" s="127">
        <v>283</v>
      </c>
      <c r="B6197" s="127"/>
      <c r="C6197" s="128" t="s">
        <v>146</v>
      </c>
      <c r="D6197" s="122">
        <v>43003</v>
      </c>
      <c r="E6197" s="123" t="s">
        <v>12319</v>
      </c>
      <c r="F6197" s="123" t="s">
        <v>3</v>
      </c>
      <c r="G6197" s="123">
        <v>1543994</v>
      </c>
      <c r="H6197" s="127"/>
      <c r="I6197" s="131" t="s">
        <v>14062</v>
      </c>
      <c r="J6197" s="127"/>
      <c r="K6197" s="127"/>
      <c r="L6197" s="127"/>
      <c r="M6197" s="127"/>
      <c r="N6197" s="133">
        <v>0</v>
      </c>
      <c r="O6197" s="133">
        <v>391</v>
      </c>
      <c r="P6197" s="127" t="s">
        <v>1369</v>
      </c>
    </row>
    <row r="6198" spans="1:16" ht="38.25">
      <c r="A6198" s="127">
        <v>47</v>
      </c>
      <c r="B6198" s="127"/>
      <c r="C6198" s="128" t="s">
        <v>700</v>
      </c>
      <c r="D6198" s="122">
        <v>43003</v>
      </c>
      <c r="E6198" s="123" t="s">
        <v>12320</v>
      </c>
      <c r="F6198" s="123" t="s">
        <v>3</v>
      </c>
      <c r="G6198" s="123">
        <v>1544014</v>
      </c>
      <c r="H6198" s="127"/>
      <c r="I6198" s="131" t="s">
        <v>14063</v>
      </c>
      <c r="J6198" s="127"/>
      <c r="K6198" s="127"/>
      <c r="L6198" s="127"/>
      <c r="M6198" s="127"/>
      <c r="N6198" s="133">
        <v>0</v>
      </c>
      <c r="O6198" s="133">
        <v>120.23</v>
      </c>
      <c r="P6198" s="127" t="s">
        <v>1369</v>
      </c>
    </row>
    <row r="6199" spans="1:16" ht="51">
      <c r="A6199" s="127">
        <v>203</v>
      </c>
      <c r="B6199" s="127"/>
      <c r="C6199" s="128" t="s">
        <v>758</v>
      </c>
      <c r="D6199" s="122">
        <v>43003</v>
      </c>
      <c r="E6199" s="123" t="s">
        <v>12321</v>
      </c>
      <c r="F6199" s="123" t="s">
        <v>3</v>
      </c>
      <c r="G6199" s="123">
        <v>1543915</v>
      </c>
      <c r="H6199" s="127"/>
      <c r="I6199" s="131" t="s">
        <v>14064</v>
      </c>
      <c r="J6199" s="127"/>
      <c r="K6199" s="127"/>
      <c r="L6199" s="127"/>
      <c r="M6199" s="127"/>
      <c r="N6199" s="133">
        <v>0</v>
      </c>
      <c r="O6199" s="133">
        <v>65.5</v>
      </c>
      <c r="P6199" s="127" t="s">
        <v>1369</v>
      </c>
    </row>
    <row r="6200" spans="1:16" ht="51">
      <c r="A6200" s="127">
        <v>35</v>
      </c>
      <c r="B6200" s="127"/>
      <c r="C6200" s="128" t="s">
        <v>697</v>
      </c>
      <c r="D6200" s="122">
        <v>43003</v>
      </c>
      <c r="E6200" s="123" t="s">
        <v>12322</v>
      </c>
      <c r="F6200" s="123" t="s">
        <v>3</v>
      </c>
      <c r="G6200" s="123">
        <v>1543911</v>
      </c>
      <c r="H6200" s="127"/>
      <c r="I6200" s="131" t="s">
        <v>14065</v>
      </c>
      <c r="J6200" s="127"/>
      <c r="K6200" s="127"/>
      <c r="L6200" s="127"/>
      <c r="M6200" s="127"/>
      <c r="N6200" s="133">
        <v>0</v>
      </c>
      <c r="O6200" s="133">
        <v>200.9</v>
      </c>
      <c r="P6200" s="127" t="s">
        <v>1369</v>
      </c>
    </row>
    <row r="6201" spans="1:16" ht="51">
      <c r="A6201" s="127" t="s">
        <v>620</v>
      </c>
      <c r="B6201" s="127"/>
      <c r="C6201" s="128" t="s">
        <v>714</v>
      </c>
      <c r="D6201" s="122">
        <v>43003</v>
      </c>
      <c r="E6201" s="123" t="s">
        <v>12323</v>
      </c>
      <c r="F6201" s="123" t="s">
        <v>3</v>
      </c>
      <c r="G6201" s="123">
        <v>1543903</v>
      </c>
      <c r="H6201" s="127"/>
      <c r="I6201" s="131" t="s">
        <v>14066</v>
      </c>
      <c r="J6201" s="127"/>
      <c r="K6201" s="127"/>
      <c r="L6201" s="127"/>
      <c r="M6201" s="127"/>
      <c r="N6201" s="133">
        <v>0</v>
      </c>
      <c r="O6201" s="133">
        <v>3046</v>
      </c>
      <c r="P6201" s="127" t="s">
        <v>1369</v>
      </c>
    </row>
    <row r="6202" spans="1:16" ht="38.25">
      <c r="A6202" s="127">
        <v>291</v>
      </c>
      <c r="B6202" s="127"/>
      <c r="C6202" s="128" t="s">
        <v>795</v>
      </c>
      <c r="D6202" s="122">
        <v>43003</v>
      </c>
      <c r="E6202" s="123" t="s">
        <v>12324</v>
      </c>
      <c r="F6202" s="123" t="s">
        <v>3</v>
      </c>
      <c r="G6202" s="123">
        <v>1543880</v>
      </c>
      <c r="H6202" s="127"/>
      <c r="I6202" s="131" t="s">
        <v>14067</v>
      </c>
      <c r="J6202" s="127"/>
      <c r="K6202" s="127"/>
      <c r="L6202" s="127"/>
      <c r="M6202" s="127"/>
      <c r="N6202" s="133">
        <v>0</v>
      </c>
      <c r="O6202" s="133">
        <v>26</v>
      </c>
      <c r="P6202" s="127" t="s">
        <v>1369</v>
      </c>
    </row>
    <row r="6203" spans="1:16" ht="38.25">
      <c r="A6203" s="127">
        <v>291</v>
      </c>
      <c r="B6203" s="127"/>
      <c r="C6203" s="128" t="s">
        <v>795</v>
      </c>
      <c r="D6203" s="122">
        <v>43003</v>
      </c>
      <c r="E6203" s="123" t="s">
        <v>12325</v>
      </c>
      <c r="F6203" s="123" t="s">
        <v>3</v>
      </c>
      <c r="G6203" s="123">
        <v>1543878</v>
      </c>
      <c r="H6203" s="127"/>
      <c r="I6203" s="131" t="s">
        <v>14068</v>
      </c>
      <c r="J6203" s="127"/>
      <c r="K6203" s="127"/>
      <c r="L6203" s="127"/>
      <c r="M6203" s="127"/>
      <c r="N6203" s="133">
        <v>0</v>
      </c>
      <c r="O6203" s="133">
        <v>30</v>
      </c>
      <c r="P6203" s="127" t="s">
        <v>1369</v>
      </c>
    </row>
    <row r="6204" spans="1:16" ht="38.25">
      <c r="A6204" s="127">
        <v>234</v>
      </c>
      <c r="B6204" s="127"/>
      <c r="C6204" s="128" t="s">
        <v>124</v>
      </c>
      <c r="D6204" s="122">
        <v>43003</v>
      </c>
      <c r="E6204" s="123" t="s">
        <v>12326</v>
      </c>
      <c r="F6204" s="123" t="s">
        <v>3</v>
      </c>
      <c r="G6204" s="123">
        <v>1543873</v>
      </c>
      <c r="H6204" s="127"/>
      <c r="I6204" s="131" t="s">
        <v>14069</v>
      </c>
      <c r="J6204" s="127"/>
      <c r="K6204" s="127"/>
      <c r="L6204" s="127"/>
      <c r="M6204" s="127"/>
      <c r="N6204" s="133">
        <v>0</v>
      </c>
      <c r="O6204" s="133">
        <v>70</v>
      </c>
      <c r="P6204" s="127" t="s">
        <v>1369</v>
      </c>
    </row>
    <row r="6205" spans="1:16" ht="51">
      <c r="A6205" s="127" t="s">
        <v>620</v>
      </c>
      <c r="B6205" s="127"/>
      <c r="C6205" s="128" t="s">
        <v>714</v>
      </c>
      <c r="D6205" s="122">
        <v>43003</v>
      </c>
      <c r="E6205" s="123" t="s">
        <v>12327</v>
      </c>
      <c r="F6205" s="123" t="s">
        <v>3</v>
      </c>
      <c r="G6205" s="123">
        <v>1543827</v>
      </c>
      <c r="H6205" s="127"/>
      <c r="I6205" s="131" t="s">
        <v>14070</v>
      </c>
      <c r="J6205" s="127"/>
      <c r="K6205" s="127"/>
      <c r="L6205" s="127"/>
      <c r="M6205" s="127"/>
      <c r="N6205" s="133">
        <v>0</v>
      </c>
      <c r="O6205" s="133">
        <v>5702</v>
      </c>
      <c r="P6205" s="127" t="s">
        <v>1369</v>
      </c>
    </row>
    <row r="6206" spans="1:16" ht="38.25">
      <c r="A6206" s="127">
        <v>526</v>
      </c>
      <c r="B6206" s="127"/>
      <c r="C6206" s="128" t="s">
        <v>847</v>
      </c>
      <c r="D6206" s="122">
        <v>43003</v>
      </c>
      <c r="E6206" s="123" t="s">
        <v>12328</v>
      </c>
      <c r="F6206" s="123" t="s">
        <v>3</v>
      </c>
      <c r="G6206" s="123">
        <v>1543816</v>
      </c>
      <c r="H6206" s="127"/>
      <c r="I6206" s="131" t="s">
        <v>14071</v>
      </c>
      <c r="J6206" s="127"/>
      <c r="K6206" s="127"/>
      <c r="L6206" s="127"/>
      <c r="M6206" s="127"/>
      <c r="N6206" s="133">
        <v>0</v>
      </c>
      <c r="O6206" s="133">
        <v>145</v>
      </c>
      <c r="P6206" s="127" t="s">
        <v>1369</v>
      </c>
    </row>
    <row r="6207" spans="1:16" ht="38.25">
      <c r="A6207" s="127">
        <v>526</v>
      </c>
      <c r="B6207" s="127"/>
      <c r="C6207" s="128" t="s">
        <v>847</v>
      </c>
      <c r="D6207" s="122">
        <v>43003</v>
      </c>
      <c r="E6207" s="123" t="s">
        <v>12329</v>
      </c>
      <c r="F6207" s="123" t="s">
        <v>3</v>
      </c>
      <c r="G6207" s="123">
        <v>1543815</v>
      </c>
      <c r="H6207" s="127"/>
      <c r="I6207" s="131" t="s">
        <v>14072</v>
      </c>
      <c r="J6207" s="127"/>
      <c r="K6207" s="127"/>
      <c r="L6207" s="127"/>
      <c r="M6207" s="127"/>
      <c r="N6207" s="133">
        <v>0</v>
      </c>
      <c r="O6207" s="133">
        <v>145</v>
      </c>
      <c r="P6207" s="127" t="s">
        <v>1369</v>
      </c>
    </row>
    <row r="6208" spans="1:16" ht="38.25">
      <c r="A6208" s="127">
        <v>586</v>
      </c>
      <c r="B6208" s="127"/>
      <c r="C6208" s="128" t="s">
        <v>223</v>
      </c>
      <c r="D6208" s="122">
        <v>43003</v>
      </c>
      <c r="E6208" s="123" t="s">
        <v>12330</v>
      </c>
      <c r="F6208" s="123" t="s">
        <v>3</v>
      </c>
      <c r="G6208" s="123">
        <v>1544124</v>
      </c>
      <c r="H6208" s="127"/>
      <c r="I6208" s="131" t="s">
        <v>14073</v>
      </c>
      <c r="J6208" s="127"/>
      <c r="K6208" s="127"/>
      <c r="L6208" s="127"/>
      <c r="M6208" s="127"/>
      <c r="N6208" s="133">
        <v>0</v>
      </c>
      <c r="O6208" s="133">
        <v>30788.260000000002</v>
      </c>
      <c r="P6208" s="127" t="s">
        <v>1369</v>
      </c>
    </row>
    <row r="6209" spans="1:16" ht="38.25">
      <c r="A6209" s="127">
        <v>70</v>
      </c>
      <c r="B6209" s="127"/>
      <c r="C6209" s="128" t="s">
        <v>706</v>
      </c>
      <c r="D6209" s="122">
        <v>43003</v>
      </c>
      <c r="E6209" s="123" t="s">
        <v>12331</v>
      </c>
      <c r="F6209" s="123" t="s">
        <v>3</v>
      </c>
      <c r="G6209" s="123">
        <v>1544095</v>
      </c>
      <c r="H6209" s="127"/>
      <c r="I6209" s="131" t="s">
        <v>14074</v>
      </c>
      <c r="J6209" s="127"/>
      <c r="K6209" s="127"/>
      <c r="L6209" s="127"/>
      <c r="M6209" s="127"/>
      <c r="N6209" s="133">
        <v>0</v>
      </c>
      <c r="O6209" s="133">
        <v>40</v>
      </c>
      <c r="P6209" s="127" t="s">
        <v>1369</v>
      </c>
    </row>
    <row r="6210" spans="1:16" ht="38.25">
      <c r="A6210" s="127">
        <v>526</v>
      </c>
      <c r="B6210" s="127"/>
      <c r="C6210" s="128" t="s">
        <v>847</v>
      </c>
      <c r="D6210" s="122">
        <v>43003</v>
      </c>
      <c r="E6210" s="123" t="s">
        <v>12332</v>
      </c>
      <c r="F6210" s="123" t="s">
        <v>3</v>
      </c>
      <c r="G6210" s="123">
        <v>1544089</v>
      </c>
      <c r="H6210" s="127"/>
      <c r="I6210" s="131" t="s">
        <v>14075</v>
      </c>
      <c r="J6210" s="127"/>
      <c r="K6210" s="127"/>
      <c r="L6210" s="127"/>
      <c r="M6210" s="127"/>
      <c r="N6210" s="133">
        <v>0</v>
      </c>
      <c r="O6210" s="133">
        <v>175</v>
      </c>
      <c r="P6210" s="127" t="s">
        <v>1369</v>
      </c>
    </row>
    <row r="6211" spans="1:16" ht="38.25">
      <c r="A6211" s="127">
        <v>526</v>
      </c>
      <c r="B6211" s="127"/>
      <c r="C6211" s="128" t="s">
        <v>847</v>
      </c>
      <c r="D6211" s="122">
        <v>43003</v>
      </c>
      <c r="E6211" s="123" t="s">
        <v>12333</v>
      </c>
      <c r="F6211" s="123" t="s">
        <v>3</v>
      </c>
      <c r="G6211" s="123">
        <v>1544062</v>
      </c>
      <c r="H6211" s="127"/>
      <c r="I6211" s="131" t="s">
        <v>14076</v>
      </c>
      <c r="J6211" s="127"/>
      <c r="K6211" s="127"/>
      <c r="L6211" s="127"/>
      <c r="M6211" s="127"/>
      <c r="N6211" s="133">
        <v>0</v>
      </c>
      <c r="O6211" s="133">
        <v>52.69</v>
      </c>
      <c r="P6211" s="127" t="s">
        <v>1369</v>
      </c>
    </row>
    <row r="6212" spans="1:16" ht="38.25">
      <c r="A6212" s="127">
        <v>526</v>
      </c>
      <c r="B6212" s="127"/>
      <c r="C6212" s="128" t="s">
        <v>847</v>
      </c>
      <c r="D6212" s="122">
        <v>43003</v>
      </c>
      <c r="E6212" s="123" t="s">
        <v>12334</v>
      </c>
      <c r="F6212" s="123" t="s">
        <v>3</v>
      </c>
      <c r="G6212" s="123">
        <v>1544054</v>
      </c>
      <c r="H6212" s="127"/>
      <c r="I6212" s="131" t="s">
        <v>14077</v>
      </c>
      <c r="J6212" s="127"/>
      <c r="K6212" s="127"/>
      <c r="L6212" s="127"/>
      <c r="M6212" s="127"/>
      <c r="N6212" s="133">
        <v>0</v>
      </c>
      <c r="O6212" s="133">
        <v>10</v>
      </c>
      <c r="P6212" s="127" t="s">
        <v>1369</v>
      </c>
    </row>
    <row r="6213" spans="1:16" ht="51">
      <c r="A6213" s="127">
        <v>81</v>
      </c>
      <c r="B6213" s="127"/>
      <c r="C6213" s="128" t="s">
        <v>710</v>
      </c>
      <c r="D6213" s="122">
        <v>43003</v>
      </c>
      <c r="E6213" s="123" t="s">
        <v>12335</v>
      </c>
      <c r="F6213" s="123" t="s">
        <v>3</v>
      </c>
      <c r="G6213" s="123">
        <v>1544046</v>
      </c>
      <c r="H6213" s="127"/>
      <c r="I6213" s="131" t="s">
        <v>14078</v>
      </c>
      <c r="J6213" s="127"/>
      <c r="K6213" s="127"/>
      <c r="L6213" s="127"/>
      <c r="M6213" s="127"/>
      <c r="N6213" s="133">
        <v>0</v>
      </c>
      <c r="O6213" s="133">
        <v>1795</v>
      </c>
      <c r="P6213" s="127" t="s">
        <v>1369</v>
      </c>
    </row>
    <row r="6214" spans="1:16" ht="38.25">
      <c r="A6214" s="127">
        <v>86</v>
      </c>
      <c r="B6214" s="127"/>
      <c r="C6214" s="128" t="s">
        <v>711</v>
      </c>
      <c r="D6214" s="122">
        <v>43003</v>
      </c>
      <c r="E6214" s="123" t="s">
        <v>12336</v>
      </c>
      <c r="F6214" s="123" t="s">
        <v>3</v>
      </c>
      <c r="G6214" s="123">
        <v>1544044</v>
      </c>
      <c r="H6214" s="127"/>
      <c r="I6214" s="131" t="s">
        <v>14079</v>
      </c>
      <c r="J6214" s="127"/>
      <c r="K6214" s="127"/>
      <c r="L6214" s="127"/>
      <c r="M6214" s="127"/>
      <c r="N6214" s="133">
        <v>0</v>
      </c>
      <c r="O6214" s="133">
        <v>203.70000000000002</v>
      </c>
      <c r="P6214" s="127" t="s">
        <v>1369</v>
      </c>
    </row>
    <row r="6215" spans="1:16" ht="51">
      <c r="A6215" s="127">
        <v>70</v>
      </c>
      <c r="B6215" s="127"/>
      <c r="C6215" s="128" t="s">
        <v>706</v>
      </c>
      <c r="D6215" s="122">
        <v>43003</v>
      </c>
      <c r="E6215" s="123" t="s">
        <v>12337</v>
      </c>
      <c r="F6215" s="123" t="s">
        <v>3</v>
      </c>
      <c r="G6215" s="123">
        <v>1543881</v>
      </c>
      <c r="H6215" s="127"/>
      <c r="I6215" s="131" t="s">
        <v>14080</v>
      </c>
      <c r="J6215" s="127"/>
      <c r="K6215" s="127"/>
      <c r="L6215" s="127"/>
      <c r="M6215" s="127"/>
      <c r="N6215" s="133">
        <v>0</v>
      </c>
      <c r="O6215" s="133">
        <v>1.8</v>
      </c>
      <c r="P6215" s="127" t="s">
        <v>1369</v>
      </c>
    </row>
    <row r="6216" spans="1:16" ht="51">
      <c r="A6216" s="127">
        <v>70</v>
      </c>
      <c r="B6216" s="127"/>
      <c r="C6216" s="128" t="s">
        <v>706</v>
      </c>
      <c r="D6216" s="122">
        <v>43003</v>
      </c>
      <c r="E6216" s="123" t="s">
        <v>12338</v>
      </c>
      <c r="F6216" s="123" t="s">
        <v>3</v>
      </c>
      <c r="G6216" s="123">
        <v>1543879</v>
      </c>
      <c r="H6216" s="127"/>
      <c r="I6216" s="131" t="s">
        <v>14081</v>
      </c>
      <c r="J6216" s="127"/>
      <c r="K6216" s="127"/>
      <c r="L6216" s="127"/>
      <c r="M6216" s="127"/>
      <c r="N6216" s="133">
        <v>0</v>
      </c>
      <c r="O6216" s="133">
        <v>16.490000000000002</v>
      </c>
      <c r="P6216" s="127" t="s">
        <v>1369</v>
      </c>
    </row>
    <row r="6217" spans="1:16" ht="51">
      <c r="A6217" s="127">
        <v>46</v>
      </c>
      <c r="B6217" s="127"/>
      <c r="C6217" s="128" t="s">
        <v>699</v>
      </c>
      <c r="D6217" s="122">
        <v>43003</v>
      </c>
      <c r="E6217" s="123" t="s">
        <v>12339</v>
      </c>
      <c r="F6217" s="123" t="s">
        <v>3</v>
      </c>
      <c r="G6217" s="123">
        <v>1543865</v>
      </c>
      <c r="H6217" s="127"/>
      <c r="I6217" s="131" t="s">
        <v>14082</v>
      </c>
      <c r="J6217" s="127"/>
      <c r="K6217" s="127"/>
      <c r="L6217" s="127"/>
      <c r="M6217" s="127"/>
      <c r="N6217" s="133">
        <v>0</v>
      </c>
      <c r="O6217" s="133">
        <v>253023.64</v>
      </c>
      <c r="P6217" s="127" t="s">
        <v>1369</v>
      </c>
    </row>
    <row r="6218" spans="1:16" ht="38.25">
      <c r="A6218" s="127">
        <v>15</v>
      </c>
      <c r="B6218" s="127"/>
      <c r="C6218" s="128" t="s">
        <v>692</v>
      </c>
      <c r="D6218" s="122">
        <v>43003</v>
      </c>
      <c r="E6218" s="123" t="s">
        <v>12340</v>
      </c>
      <c r="F6218" s="123" t="s">
        <v>3</v>
      </c>
      <c r="G6218" s="123">
        <v>1543862</v>
      </c>
      <c r="H6218" s="127"/>
      <c r="I6218" s="131" t="s">
        <v>14083</v>
      </c>
      <c r="J6218" s="127"/>
      <c r="K6218" s="127"/>
      <c r="L6218" s="127"/>
      <c r="M6218" s="127"/>
      <c r="N6218" s="133">
        <v>0</v>
      </c>
      <c r="O6218" s="133">
        <v>3259.8</v>
      </c>
      <c r="P6218" s="127" t="s">
        <v>1369</v>
      </c>
    </row>
    <row r="6219" spans="1:16" ht="51">
      <c r="A6219" s="127">
        <v>46</v>
      </c>
      <c r="B6219" s="127"/>
      <c r="C6219" s="128" t="s">
        <v>699</v>
      </c>
      <c r="D6219" s="122">
        <v>43003</v>
      </c>
      <c r="E6219" s="123" t="s">
        <v>12341</v>
      </c>
      <c r="F6219" s="123" t="s">
        <v>3</v>
      </c>
      <c r="G6219" s="123">
        <v>1543860</v>
      </c>
      <c r="H6219" s="127"/>
      <c r="I6219" s="131" t="s">
        <v>14084</v>
      </c>
      <c r="J6219" s="127"/>
      <c r="K6219" s="127"/>
      <c r="L6219" s="127"/>
      <c r="M6219" s="127"/>
      <c r="N6219" s="133">
        <v>0</v>
      </c>
      <c r="O6219" s="133">
        <v>1266.03</v>
      </c>
      <c r="P6219" s="127" t="s">
        <v>1369</v>
      </c>
    </row>
    <row r="6220" spans="1:16" ht="38.25">
      <c r="A6220" s="127">
        <v>15</v>
      </c>
      <c r="B6220" s="127"/>
      <c r="C6220" s="128" t="s">
        <v>692</v>
      </c>
      <c r="D6220" s="122">
        <v>43003</v>
      </c>
      <c r="E6220" s="123" t="s">
        <v>12342</v>
      </c>
      <c r="F6220" s="123" t="s">
        <v>3</v>
      </c>
      <c r="G6220" s="123">
        <v>1543858</v>
      </c>
      <c r="H6220" s="127"/>
      <c r="I6220" s="131" t="s">
        <v>14085</v>
      </c>
      <c r="J6220" s="127"/>
      <c r="K6220" s="127"/>
      <c r="L6220" s="127"/>
      <c r="M6220" s="127"/>
      <c r="N6220" s="133">
        <v>0</v>
      </c>
      <c r="O6220" s="133">
        <v>247</v>
      </c>
      <c r="P6220" s="127" t="s">
        <v>1369</v>
      </c>
    </row>
    <row r="6221" spans="1:16" ht="38.25">
      <c r="A6221" s="127">
        <v>15</v>
      </c>
      <c r="B6221" s="127"/>
      <c r="C6221" s="128" t="s">
        <v>692</v>
      </c>
      <c r="D6221" s="122">
        <v>43003</v>
      </c>
      <c r="E6221" s="123" t="s">
        <v>12343</v>
      </c>
      <c r="F6221" s="123" t="s">
        <v>3</v>
      </c>
      <c r="G6221" s="123">
        <v>1543855</v>
      </c>
      <c r="H6221" s="127"/>
      <c r="I6221" s="131" t="s">
        <v>14086</v>
      </c>
      <c r="J6221" s="127"/>
      <c r="K6221" s="127"/>
      <c r="L6221" s="127"/>
      <c r="M6221" s="127"/>
      <c r="N6221" s="133">
        <v>0</v>
      </c>
      <c r="O6221" s="133">
        <v>50</v>
      </c>
      <c r="P6221" s="127" t="s">
        <v>1369</v>
      </c>
    </row>
    <row r="6222" spans="1:16" ht="38.25">
      <c r="A6222" s="127">
        <v>15</v>
      </c>
      <c r="B6222" s="127"/>
      <c r="C6222" s="128" t="s">
        <v>692</v>
      </c>
      <c r="D6222" s="122">
        <v>43003</v>
      </c>
      <c r="E6222" s="123" t="s">
        <v>12344</v>
      </c>
      <c r="F6222" s="123" t="s">
        <v>3</v>
      </c>
      <c r="G6222" s="123">
        <v>1543851</v>
      </c>
      <c r="H6222" s="127"/>
      <c r="I6222" s="131" t="s">
        <v>14087</v>
      </c>
      <c r="J6222" s="127"/>
      <c r="K6222" s="127"/>
      <c r="L6222" s="127"/>
      <c r="M6222" s="127"/>
      <c r="N6222" s="133">
        <v>0</v>
      </c>
      <c r="O6222" s="133">
        <v>600</v>
      </c>
      <c r="P6222" s="127" t="s">
        <v>1369</v>
      </c>
    </row>
    <row r="6223" spans="1:16" ht="63.75">
      <c r="A6223" s="127">
        <v>650</v>
      </c>
      <c r="B6223" s="127"/>
      <c r="C6223" s="128" t="s">
        <v>233</v>
      </c>
      <c r="D6223" s="122">
        <v>43003</v>
      </c>
      <c r="E6223" s="123" t="s">
        <v>12345</v>
      </c>
      <c r="F6223" s="123" t="s">
        <v>3</v>
      </c>
      <c r="G6223" s="123">
        <v>1543830</v>
      </c>
      <c r="H6223" s="127"/>
      <c r="I6223" s="131" t="s">
        <v>14088</v>
      </c>
      <c r="J6223" s="127"/>
      <c r="K6223" s="127"/>
      <c r="L6223" s="127"/>
      <c r="M6223" s="127"/>
      <c r="N6223" s="133">
        <v>0</v>
      </c>
      <c r="O6223" s="133">
        <v>110</v>
      </c>
      <c r="P6223" s="127" t="s">
        <v>1369</v>
      </c>
    </row>
    <row r="6224" spans="1:16" ht="51">
      <c r="A6224" s="127">
        <v>222</v>
      </c>
      <c r="B6224" s="127"/>
      <c r="C6224" s="128" t="s">
        <v>765</v>
      </c>
      <c r="D6224" s="122">
        <v>43003</v>
      </c>
      <c r="E6224" s="123" t="s">
        <v>12346</v>
      </c>
      <c r="F6224" s="123" t="s">
        <v>3</v>
      </c>
      <c r="G6224" s="123">
        <v>1543789</v>
      </c>
      <c r="H6224" s="127"/>
      <c r="I6224" s="131" t="s">
        <v>14089</v>
      </c>
      <c r="J6224" s="127"/>
      <c r="K6224" s="127"/>
      <c r="L6224" s="127"/>
      <c r="M6224" s="127"/>
      <c r="N6224" s="133">
        <v>0</v>
      </c>
      <c r="O6224" s="133">
        <v>5</v>
      </c>
      <c r="P6224" s="127" t="s">
        <v>1369</v>
      </c>
    </row>
    <row r="6225" spans="1:16" ht="51">
      <c r="A6225" s="127">
        <v>222</v>
      </c>
      <c r="B6225" s="127"/>
      <c r="C6225" s="128" t="s">
        <v>765</v>
      </c>
      <c r="D6225" s="122">
        <v>43003</v>
      </c>
      <c r="E6225" s="123" t="s">
        <v>12347</v>
      </c>
      <c r="F6225" s="123" t="s">
        <v>3</v>
      </c>
      <c r="G6225" s="123">
        <v>1543788</v>
      </c>
      <c r="H6225" s="127"/>
      <c r="I6225" s="131" t="s">
        <v>14090</v>
      </c>
      <c r="J6225" s="127"/>
      <c r="K6225" s="127"/>
      <c r="L6225" s="127"/>
      <c r="M6225" s="127"/>
      <c r="N6225" s="133">
        <v>0</v>
      </c>
      <c r="O6225" s="133">
        <v>2645.5</v>
      </c>
      <c r="P6225" s="127" t="s">
        <v>1369</v>
      </c>
    </row>
    <row r="6226" spans="1:16" ht="51">
      <c r="A6226" s="127">
        <v>523</v>
      </c>
      <c r="B6226" s="127"/>
      <c r="C6226" s="128" t="s">
        <v>846</v>
      </c>
      <c r="D6226" s="122">
        <v>43003</v>
      </c>
      <c r="E6226" s="123" t="s">
        <v>12348</v>
      </c>
      <c r="F6226" s="123" t="s">
        <v>3</v>
      </c>
      <c r="G6226" s="123">
        <v>1543750</v>
      </c>
      <c r="H6226" s="127"/>
      <c r="I6226" s="131" t="s">
        <v>14091</v>
      </c>
      <c r="J6226" s="127"/>
      <c r="K6226" s="127"/>
      <c r="L6226" s="127"/>
      <c r="M6226" s="127"/>
      <c r="N6226" s="133">
        <v>0</v>
      </c>
      <c r="O6226" s="133">
        <v>3848.9900000000002</v>
      </c>
      <c r="P6226" s="127" t="s">
        <v>1369</v>
      </c>
    </row>
    <row r="6227" spans="1:16" ht="51">
      <c r="A6227" s="127">
        <v>20</v>
      </c>
      <c r="B6227" s="127"/>
      <c r="C6227" s="128" t="s">
        <v>694</v>
      </c>
      <c r="D6227" s="122">
        <v>43003</v>
      </c>
      <c r="E6227" s="123" t="s">
        <v>12349</v>
      </c>
      <c r="F6227" s="123" t="s">
        <v>3</v>
      </c>
      <c r="G6227" s="123">
        <v>1543749</v>
      </c>
      <c r="H6227" s="127"/>
      <c r="I6227" s="131" t="s">
        <v>14092</v>
      </c>
      <c r="J6227" s="127"/>
      <c r="K6227" s="127"/>
      <c r="L6227" s="127"/>
      <c r="M6227" s="127"/>
      <c r="N6227" s="133">
        <v>0</v>
      </c>
      <c r="O6227" s="133">
        <v>654291.47</v>
      </c>
      <c r="P6227" s="127" t="s">
        <v>1369</v>
      </c>
    </row>
    <row r="6228" spans="1:16" ht="51">
      <c r="A6228" s="127">
        <v>20</v>
      </c>
      <c r="B6228" s="127"/>
      <c r="C6228" s="128" t="s">
        <v>694</v>
      </c>
      <c r="D6228" s="122">
        <v>43003</v>
      </c>
      <c r="E6228" s="123" t="s">
        <v>12350</v>
      </c>
      <c r="F6228" s="123" t="s">
        <v>3</v>
      </c>
      <c r="G6228" s="123">
        <v>1543748</v>
      </c>
      <c r="H6228" s="127"/>
      <c r="I6228" s="131" t="s">
        <v>14093</v>
      </c>
      <c r="J6228" s="127"/>
      <c r="K6228" s="127"/>
      <c r="L6228" s="127"/>
      <c r="M6228" s="127"/>
      <c r="N6228" s="133">
        <v>0</v>
      </c>
      <c r="O6228" s="133">
        <v>149546.6</v>
      </c>
      <c r="P6228" s="127" t="s">
        <v>1369</v>
      </c>
    </row>
    <row r="6229" spans="1:16" ht="38.25">
      <c r="A6229" s="127">
        <v>234</v>
      </c>
      <c r="B6229" s="127"/>
      <c r="C6229" s="128" t="s">
        <v>124</v>
      </c>
      <c r="D6229" s="122">
        <v>43003</v>
      </c>
      <c r="E6229" s="123" t="s">
        <v>12351</v>
      </c>
      <c r="F6229" s="123" t="s">
        <v>3</v>
      </c>
      <c r="G6229" s="123">
        <v>1543770</v>
      </c>
      <c r="H6229" s="127"/>
      <c r="I6229" s="131" t="s">
        <v>14094</v>
      </c>
      <c r="J6229" s="127"/>
      <c r="K6229" s="127"/>
      <c r="L6229" s="127"/>
      <c r="M6229" s="127"/>
      <c r="N6229" s="133">
        <v>0</v>
      </c>
      <c r="O6229" s="133">
        <v>254.8</v>
      </c>
      <c r="P6229" s="127" t="s">
        <v>1369</v>
      </c>
    </row>
    <row r="6230" spans="1:16" ht="38.25">
      <c r="A6230" s="127">
        <v>234</v>
      </c>
      <c r="B6230" s="127"/>
      <c r="C6230" s="128" t="s">
        <v>124</v>
      </c>
      <c r="D6230" s="122">
        <v>43003</v>
      </c>
      <c r="E6230" s="123" t="s">
        <v>12352</v>
      </c>
      <c r="F6230" s="123" t="s">
        <v>3</v>
      </c>
      <c r="G6230" s="123">
        <v>1543769</v>
      </c>
      <c r="H6230" s="127"/>
      <c r="I6230" s="131" t="s">
        <v>14095</v>
      </c>
      <c r="J6230" s="127"/>
      <c r="K6230" s="127"/>
      <c r="L6230" s="127"/>
      <c r="M6230" s="127"/>
      <c r="N6230" s="133">
        <v>0</v>
      </c>
      <c r="O6230" s="133">
        <v>212.8</v>
      </c>
      <c r="P6230" s="127" t="s">
        <v>1369</v>
      </c>
    </row>
    <row r="6231" spans="1:16" ht="51">
      <c r="A6231" s="127">
        <v>234</v>
      </c>
      <c r="B6231" s="127"/>
      <c r="C6231" s="128" t="s">
        <v>124</v>
      </c>
      <c r="D6231" s="122">
        <v>43003</v>
      </c>
      <c r="E6231" s="123" t="s">
        <v>12353</v>
      </c>
      <c r="F6231" s="123" t="s">
        <v>3</v>
      </c>
      <c r="G6231" s="123">
        <v>1543741</v>
      </c>
      <c r="H6231" s="127"/>
      <c r="I6231" s="131" t="s">
        <v>14096</v>
      </c>
      <c r="J6231" s="127"/>
      <c r="K6231" s="127"/>
      <c r="L6231" s="127"/>
      <c r="M6231" s="127"/>
      <c r="N6231" s="133">
        <v>0</v>
      </c>
      <c r="O6231" s="133">
        <v>280</v>
      </c>
      <c r="P6231" s="127" t="s">
        <v>1369</v>
      </c>
    </row>
    <row r="6232" spans="1:16" ht="51">
      <c r="A6232" s="127">
        <v>234</v>
      </c>
      <c r="B6232" s="127"/>
      <c r="C6232" s="128" t="s">
        <v>124</v>
      </c>
      <c r="D6232" s="122">
        <v>43003</v>
      </c>
      <c r="E6232" s="123" t="s">
        <v>12354</v>
      </c>
      <c r="F6232" s="123" t="s">
        <v>3</v>
      </c>
      <c r="G6232" s="123">
        <v>1543740</v>
      </c>
      <c r="H6232" s="127"/>
      <c r="I6232" s="131" t="s">
        <v>14097</v>
      </c>
      <c r="J6232" s="127"/>
      <c r="K6232" s="127"/>
      <c r="L6232" s="127"/>
      <c r="M6232" s="127"/>
      <c r="N6232" s="133">
        <v>0</v>
      </c>
      <c r="O6232" s="133">
        <v>197</v>
      </c>
      <c r="P6232" s="127" t="s">
        <v>1369</v>
      </c>
    </row>
    <row r="6233" spans="1:16" ht="51">
      <c r="A6233" s="127">
        <v>591</v>
      </c>
      <c r="B6233" s="127"/>
      <c r="C6233" s="128" t="s">
        <v>862</v>
      </c>
      <c r="D6233" s="122">
        <v>43003</v>
      </c>
      <c r="E6233" s="123" t="s">
        <v>12355</v>
      </c>
      <c r="F6233" s="123" t="s">
        <v>3</v>
      </c>
      <c r="G6233" s="123">
        <v>1543902</v>
      </c>
      <c r="H6233" s="127"/>
      <c r="I6233" s="131" t="s">
        <v>14098</v>
      </c>
      <c r="J6233" s="127"/>
      <c r="K6233" s="127"/>
      <c r="L6233" s="127"/>
      <c r="M6233" s="127"/>
      <c r="N6233" s="133">
        <v>0</v>
      </c>
      <c r="O6233" s="133">
        <v>5</v>
      </c>
      <c r="P6233" s="127" t="s">
        <v>1369</v>
      </c>
    </row>
    <row r="6234" spans="1:16" ht="38.25">
      <c r="A6234" s="127">
        <v>578</v>
      </c>
      <c r="B6234" s="127"/>
      <c r="C6234" s="128" t="s">
        <v>854</v>
      </c>
      <c r="D6234" s="122">
        <v>43003</v>
      </c>
      <c r="E6234" s="123" t="s">
        <v>12356</v>
      </c>
      <c r="F6234" s="123" t="s">
        <v>3</v>
      </c>
      <c r="G6234" s="123">
        <v>1543905</v>
      </c>
      <c r="H6234" s="127"/>
      <c r="I6234" s="131" t="s">
        <v>14099</v>
      </c>
      <c r="J6234" s="127"/>
      <c r="K6234" s="127"/>
      <c r="L6234" s="127"/>
      <c r="M6234" s="127"/>
      <c r="N6234" s="133">
        <v>0</v>
      </c>
      <c r="O6234" s="133">
        <v>2499999.33</v>
      </c>
      <c r="P6234" s="127" t="s">
        <v>1369</v>
      </c>
    </row>
    <row r="6235" spans="1:16" ht="51">
      <c r="A6235" s="127">
        <v>203</v>
      </c>
      <c r="B6235" s="127"/>
      <c r="C6235" s="128" t="s">
        <v>758</v>
      </c>
      <c r="D6235" s="122">
        <v>43004</v>
      </c>
      <c r="E6235" s="123" t="s">
        <v>12357</v>
      </c>
      <c r="F6235" s="123" t="s">
        <v>3</v>
      </c>
      <c r="G6235" s="123">
        <v>1544444</v>
      </c>
      <c r="H6235" s="127"/>
      <c r="I6235" s="131" t="s">
        <v>14100</v>
      </c>
      <c r="J6235" s="127"/>
      <c r="K6235" s="127"/>
      <c r="L6235" s="127"/>
      <c r="M6235" s="127"/>
      <c r="N6235" s="133">
        <v>0</v>
      </c>
      <c r="O6235" s="133">
        <v>126</v>
      </c>
      <c r="P6235" s="127" t="s">
        <v>1369</v>
      </c>
    </row>
    <row r="6236" spans="1:16" ht="51">
      <c r="A6236" s="127">
        <v>203</v>
      </c>
      <c r="B6236" s="127"/>
      <c r="C6236" s="128" t="s">
        <v>758</v>
      </c>
      <c r="D6236" s="122">
        <v>43004</v>
      </c>
      <c r="E6236" s="123" t="s">
        <v>12358</v>
      </c>
      <c r="F6236" s="123" t="s">
        <v>3</v>
      </c>
      <c r="G6236" s="123">
        <v>1544443</v>
      </c>
      <c r="H6236" s="127"/>
      <c r="I6236" s="131" t="s">
        <v>14101</v>
      </c>
      <c r="J6236" s="127"/>
      <c r="K6236" s="127"/>
      <c r="L6236" s="127"/>
      <c r="M6236" s="127"/>
      <c r="N6236" s="133">
        <v>0</v>
      </c>
      <c r="O6236" s="133">
        <v>126</v>
      </c>
      <c r="P6236" s="127" t="s">
        <v>1369</v>
      </c>
    </row>
    <row r="6237" spans="1:16" ht="51">
      <c r="A6237" s="127">
        <v>203</v>
      </c>
      <c r="B6237" s="127"/>
      <c r="C6237" s="128" t="s">
        <v>758</v>
      </c>
      <c r="D6237" s="122">
        <v>43004</v>
      </c>
      <c r="E6237" s="123" t="s">
        <v>12359</v>
      </c>
      <c r="F6237" s="123" t="s">
        <v>3</v>
      </c>
      <c r="G6237" s="123">
        <v>1544442</v>
      </c>
      <c r="H6237" s="127"/>
      <c r="I6237" s="131" t="s">
        <v>14102</v>
      </c>
      <c r="J6237" s="127"/>
      <c r="K6237" s="127"/>
      <c r="L6237" s="127"/>
      <c r="M6237" s="127"/>
      <c r="N6237" s="133">
        <v>0</v>
      </c>
      <c r="O6237" s="133">
        <v>126</v>
      </c>
      <c r="P6237" s="127" t="s">
        <v>1369</v>
      </c>
    </row>
    <row r="6238" spans="1:16" ht="38.25">
      <c r="A6238" s="127">
        <v>20</v>
      </c>
      <c r="B6238" s="127"/>
      <c r="C6238" s="128" t="s">
        <v>694</v>
      </c>
      <c r="D6238" s="122">
        <v>43004</v>
      </c>
      <c r="E6238" s="123" t="s">
        <v>12360</v>
      </c>
      <c r="F6238" s="123" t="s">
        <v>3</v>
      </c>
      <c r="G6238" s="123">
        <v>1544435</v>
      </c>
      <c r="H6238" s="127"/>
      <c r="I6238" s="131" t="s">
        <v>14103</v>
      </c>
      <c r="J6238" s="127"/>
      <c r="K6238" s="127"/>
      <c r="L6238" s="127"/>
      <c r="M6238" s="127"/>
      <c r="N6238" s="133">
        <v>0</v>
      </c>
      <c r="O6238" s="133">
        <v>22.1</v>
      </c>
      <c r="P6238" s="127" t="s">
        <v>1369</v>
      </c>
    </row>
    <row r="6239" spans="1:16" ht="38.25">
      <c r="A6239" s="127">
        <v>203</v>
      </c>
      <c r="B6239" s="127"/>
      <c r="C6239" s="128" t="s">
        <v>758</v>
      </c>
      <c r="D6239" s="122">
        <v>43004</v>
      </c>
      <c r="E6239" s="123" t="s">
        <v>12361</v>
      </c>
      <c r="F6239" s="123" t="s">
        <v>3</v>
      </c>
      <c r="G6239" s="123">
        <v>1544433</v>
      </c>
      <c r="H6239" s="127"/>
      <c r="I6239" s="131" t="s">
        <v>14104</v>
      </c>
      <c r="J6239" s="127"/>
      <c r="K6239" s="127"/>
      <c r="L6239" s="127"/>
      <c r="M6239" s="127"/>
      <c r="N6239" s="133">
        <v>0</v>
      </c>
      <c r="O6239" s="133">
        <v>156</v>
      </c>
      <c r="P6239" s="127" t="s">
        <v>1369</v>
      </c>
    </row>
    <row r="6240" spans="1:16" ht="38.25">
      <c r="A6240" s="127">
        <v>203</v>
      </c>
      <c r="B6240" s="127"/>
      <c r="C6240" s="128" t="s">
        <v>758</v>
      </c>
      <c r="D6240" s="122">
        <v>43004</v>
      </c>
      <c r="E6240" s="123" t="s">
        <v>12362</v>
      </c>
      <c r="F6240" s="123" t="s">
        <v>3</v>
      </c>
      <c r="G6240" s="123">
        <v>1544432</v>
      </c>
      <c r="H6240" s="127"/>
      <c r="I6240" s="131" t="s">
        <v>14105</v>
      </c>
      <c r="J6240" s="127"/>
      <c r="K6240" s="127"/>
      <c r="L6240" s="127"/>
      <c r="M6240" s="127"/>
      <c r="N6240" s="133">
        <v>0</v>
      </c>
      <c r="O6240" s="133">
        <v>156</v>
      </c>
      <c r="P6240" s="127" t="s">
        <v>1369</v>
      </c>
    </row>
    <row r="6241" spans="1:16" ht="51">
      <c r="A6241" s="127" t="s">
        <v>620</v>
      </c>
      <c r="B6241" s="127"/>
      <c r="C6241" s="128" t="s">
        <v>714</v>
      </c>
      <c r="D6241" s="122">
        <v>43004</v>
      </c>
      <c r="E6241" s="123" t="s">
        <v>12363</v>
      </c>
      <c r="F6241" s="123" t="s">
        <v>3</v>
      </c>
      <c r="G6241" s="123">
        <v>1544431</v>
      </c>
      <c r="H6241" s="127"/>
      <c r="I6241" s="131" t="s">
        <v>14106</v>
      </c>
      <c r="J6241" s="127"/>
      <c r="K6241" s="127"/>
      <c r="L6241" s="127"/>
      <c r="M6241" s="127"/>
      <c r="N6241" s="133">
        <v>0</v>
      </c>
      <c r="O6241" s="133">
        <v>302</v>
      </c>
      <c r="P6241" s="127" t="s">
        <v>1369</v>
      </c>
    </row>
    <row r="6242" spans="1:16" ht="51">
      <c r="A6242" s="127">
        <v>526</v>
      </c>
      <c r="B6242" s="127"/>
      <c r="C6242" s="128" t="s">
        <v>847</v>
      </c>
      <c r="D6242" s="122">
        <v>43004</v>
      </c>
      <c r="E6242" s="123" t="s">
        <v>12364</v>
      </c>
      <c r="F6242" s="123" t="s">
        <v>3</v>
      </c>
      <c r="G6242" s="123">
        <v>1544430</v>
      </c>
      <c r="H6242" s="127"/>
      <c r="I6242" s="131" t="s">
        <v>14107</v>
      </c>
      <c r="J6242" s="127"/>
      <c r="K6242" s="127"/>
      <c r="L6242" s="127"/>
      <c r="M6242" s="127"/>
      <c r="N6242" s="133">
        <v>0</v>
      </c>
      <c r="O6242" s="133">
        <v>145</v>
      </c>
      <c r="P6242" s="127" t="s">
        <v>1369</v>
      </c>
    </row>
    <row r="6243" spans="1:16" ht="51">
      <c r="A6243" s="127">
        <v>203</v>
      </c>
      <c r="B6243" s="127"/>
      <c r="C6243" s="128" t="s">
        <v>758</v>
      </c>
      <c r="D6243" s="122">
        <v>43004</v>
      </c>
      <c r="E6243" s="123" t="s">
        <v>12365</v>
      </c>
      <c r="F6243" s="123" t="s">
        <v>3</v>
      </c>
      <c r="G6243" s="123">
        <v>1544445</v>
      </c>
      <c r="H6243" s="127"/>
      <c r="I6243" s="131" t="s">
        <v>14108</v>
      </c>
      <c r="J6243" s="127"/>
      <c r="K6243" s="127"/>
      <c r="L6243" s="127"/>
      <c r="M6243" s="127"/>
      <c r="N6243" s="133">
        <v>0</v>
      </c>
      <c r="O6243" s="133">
        <v>126</v>
      </c>
      <c r="P6243" s="127" t="s">
        <v>1369</v>
      </c>
    </row>
    <row r="6244" spans="1:16" ht="51">
      <c r="A6244" s="127">
        <v>234</v>
      </c>
      <c r="B6244" s="127"/>
      <c r="C6244" s="128" t="s">
        <v>124</v>
      </c>
      <c r="D6244" s="122">
        <v>43004</v>
      </c>
      <c r="E6244" s="123" t="s">
        <v>12366</v>
      </c>
      <c r="F6244" s="123" t="s">
        <v>3</v>
      </c>
      <c r="G6244" s="123">
        <v>1544446</v>
      </c>
      <c r="H6244" s="127"/>
      <c r="I6244" s="131" t="s">
        <v>14109</v>
      </c>
      <c r="J6244" s="127"/>
      <c r="K6244" s="127"/>
      <c r="L6244" s="127"/>
      <c r="M6244" s="127"/>
      <c r="N6244" s="133">
        <v>0</v>
      </c>
      <c r="O6244" s="133">
        <v>200</v>
      </c>
      <c r="P6244" s="127" t="s">
        <v>1369</v>
      </c>
    </row>
    <row r="6245" spans="1:16" ht="51">
      <c r="A6245" s="127">
        <v>234</v>
      </c>
      <c r="B6245" s="127"/>
      <c r="C6245" s="128" t="s">
        <v>124</v>
      </c>
      <c r="D6245" s="122">
        <v>43004</v>
      </c>
      <c r="E6245" s="123" t="s">
        <v>12367</v>
      </c>
      <c r="F6245" s="123" t="s">
        <v>3</v>
      </c>
      <c r="G6245" s="123">
        <v>1544447</v>
      </c>
      <c r="H6245" s="127"/>
      <c r="I6245" s="131" t="s">
        <v>14110</v>
      </c>
      <c r="J6245" s="127"/>
      <c r="K6245" s="127"/>
      <c r="L6245" s="127"/>
      <c r="M6245" s="127"/>
      <c r="N6245" s="133">
        <v>0</v>
      </c>
      <c r="O6245" s="133">
        <v>1855</v>
      </c>
      <c r="P6245" s="127" t="s">
        <v>1369</v>
      </c>
    </row>
    <row r="6246" spans="1:16" ht="38.25">
      <c r="A6246" s="127">
        <v>574</v>
      </c>
      <c r="B6246" s="127"/>
      <c r="C6246" s="128" t="s">
        <v>851</v>
      </c>
      <c r="D6246" s="122">
        <v>43004</v>
      </c>
      <c r="E6246" s="123" t="s">
        <v>12368</v>
      </c>
      <c r="F6246" s="123" t="s">
        <v>3</v>
      </c>
      <c r="G6246" s="123">
        <v>1544461</v>
      </c>
      <c r="H6246" s="127"/>
      <c r="I6246" s="131" t="s">
        <v>14111</v>
      </c>
      <c r="J6246" s="127"/>
      <c r="K6246" s="127"/>
      <c r="L6246" s="127"/>
      <c r="M6246" s="127"/>
      <c r="N6246" s="133">
        <v>0</v>
      </c>
      <c r="O6246" s="133">
        <v>326</v>
      </c>
      <c r="P6246" s="127" t="s">
        <v>1369</v>
      </c>
    </row>
    <row r="6247" spans="1:16" ht="51">
      <c r="A6247" s="127">
        <v>526</v>
      </c>
      <c r="B6247" s="127"/>
      <c r="C6247" s="128" t="s">
        <v>847</v>
      </c>
      <c r="D6247" s="122">
        <v>43004</v>
      </c>
      <c r="E6247" s="123" t="s">
        <v>12369</v>
      </c>
      <c r="F6247" s="123" t="s">
        <v>3</v>
      </c>
      <c r="G6247" s="123">
        <v>1544462</v>
      </c>
      <c r="H6247" s="127"/>
      <c r="I6247" s="131" t="s">
        <v>14112</v>
      </c>
      <c r="J6247" s="127"/>
      <c r="K6247" s="127"/>
      <c r="L6247" s="127"/>
      <c r="M6247" s="127"/>
      <c r="N6247" s="133">
        <v>0</v>
      </c>
      <c r="O6247" s="133">
        <v>145</v>
      </c>
      <c r="P6247" s="127" t="s">
        <v>1369</v>
      </c>
    </row>
    <row r="6248" spans="1:16" ht="38.25">
      <c r="A6248" s="127">
        <v>574</v>
      </c>
      <c r="B6248" s="127"/>
      <c r="C6248" s="128" t="s">
        <v>851</v>
      </c>
      <c r="D6248" s="122">
        <v>43004</v>
      </c>
      <c r="E6248" s="123" t="s">
        <v>12370</v>
      </c>
      <c r="F6248" s="123" t="s">
        <v>3</v>
      </c>
      <c r="G6248" s="123">
        <v>1544463</v>
      </c>
      <c r="H6248" s="127"/>
      <c r="I6248" s="131" t="s">
        <v>14111</v>
      </c>
      <c r="J6248" s="127"/>
      <c r="K6248" s="127"/>
      <c r="L6248" s="127"/>
      <c r="M6248" s="127"/>
      <c r="N6248" s="133">
        <v>0</v>
      </c>
      <c r="O6248" s="133">
        <v>243</v>
      </c>
      <c r="P6248" s="127" t="s">
        <v>1369</v>
      </c>
    </row>
    <row r="6249" spans="1:16" ht="51">
      <c r="A6249" s="127">
        <v>526</v>
      </c>
      <c r="B6249" s="127"/>
      <c r="C6249" s="128" t="s">
        <v>847</v>
      </c>
      <c r="D6249" s="122">
        <v>43004</v>
      </c>
      <c r="E6249" s="123" t="s">
        <v>12371</v>
      </c>
      <c r="F6249" s="123" t="s">
        <v>3</v>
      </c>
      <c r="G6249" s="123">
        <v>1544464</v>
      </c>
      <c r="H6249" s="127"/>
      <c r="I6249" s="131" t="s">
        <v>14113</v>
      </c>
      <c r="J6249" s="127"/>
      <c r="K6249" s="127"/>
      <c r="L6249" s="127"/>
      <c r="M6249" s="127"/>
      <c r="N6249" s="133">
        <v>0</v>
      </c>
      <c r="O6249" s="133">
        <v>145</v>
      </c>
      <c r="P6249" s="127" t="s">
        <v>1369</v>
      </c>
    </row>
    <row r="6250" spans="1:16" ht="38.25">
      <c r="A6250" s="127">
        <v>574</v>
      </c>
      <c r="B6250" s="127"/>
      <c r="C6250" s="128" t="s">
        <v>851</v>
      </c>
      <c r="D6250" s="122">
        <v>43004</v>
      </c>
      <c r="E6250" s="123" t="s">
        <v>12372</v>
      </c>
      <c r="F6250" s="123" t="s">
        <v>3</v>
      </c>
      <c r="G6250" s="123">
        <v>1544465</v>
      </c>
      <c r="H6250" s="127"/>
      <c r="I6250" s="131" t="s">
        <v>14111</v>
      </c>
      <c r="J6250" s="127"/>
      <c r="K6250" s="127"/>
      <c r="L6250" s="127"/>
      <c r="M6250" s="127"/>
      <c r="N6250" s="133">
        <v>0</v>
      </c>
      <c r="O6250" s="133">
        <v>633</v>
      </c>
      <c r="P6250" s="127" t="s">
        <v>1369</v>
      </c>
    </row>
    <row r="6251" spans="1:16" ht="38.25">
      <c r="A6251" s="127">
        <v>47</v>
      </c>
      <c r="B6251" s="127"/>
      <c r="C6251" s="128" t="s">
        <v>700</v>
      </c>
      <c r="D6251" s="122">
        <v>43004</v>
      </c>
      <c r="E6251" s="123" t="s">
        <v>12373</v>
      </c>
      <c r="F6251" s="123" t="s">
        <v>3</v>
      </c>
      <c r="G6251" s="123">
        <v>1544322</v>
      </c>
      <c r="H6251" s="127"/>
      <c r="I6251" s="131" t="s">
        <v>14114</v>
      </c>
      <c r="J6251" s="127"/>
      <c r="K6251" s="127"/>
      <c r="L6251" s="127"/>
      <c r="M6251" s="127"/>
      <c r="N6251" s="133">
        <v>0</v>
      </c>
      <c r="O6251" s="133">
        <v>0.8</v>
      </c>
      <c r="P6251" s="127" t="s">
        <v>1369</v>
      </c>
    </row>
    <row r="6252" spans="1:16" ht="38.25">
      <c r="A6252" s="127">
        <v>283</v>
      </c>
      <c r="B6252" s="127"/>
      <c r="C6252" s="128" t="s">
        <v>146</v>
      </c>
      <c r="D6252" s="122">
        <v>43004</v>
      </c>
      <c r="E6252" s="123" t="s">
        <v>12374</v>
      </c>
      <c r="F6252" s="123" t="s">
        <v>3</v>
      </c>
      <c r="G6252" s="123">
        <v>1544323</v>
      </c>
      <c r="H6252" s="127"/>
      <c r="I6252" s="131" t="s">
        <v>14115</v>
      </c>
      <c r="J6252" s="127"/>
      <c r="K6252" s="127"/>
      <c r="L6252" s="127"/>
      <c r="M6252" s="127"/>
      <c r="N6252" s="133">
        <v>0</v>
      </c>
      <c r="O6252" s="133">
        <v>1632.4</v>
      </c>
      <c r="P6252" s="127" t="s">
        <v>1369</v>
      </c>
    </row>
    <row r="6253" spans="1:16" ht="51">
      <c r="A6253" s="127">
        <v>234</v>
      </c>
      <c r="B6253" s="127"/>
      <c r="C6253" s="128" t="s">
        <v>124</v>
      </c>
      <c r="D6253" s="122">
        <v>43004</v>
      </c>
      <c r="E6253" s="123" t="s">
        <v>12375</v>
      </c>
      <c r="F6253" s="123" t="s">
        <v>3</v>
      </c>
      <c r="G6253" s="123">
        <v>1544328</v>
      </c>
      <c r="H6253" s="127"/>
      <c r="I6253" s="131" t="s">
        <v>14116</v>
      </c>
      <c r="J6253" s="127"/>
      <c r="K6253" s="127"/>
      <c r="L6253" s="127"/>
      <c r="M6253" s="127"/>
      <c r="N6253" s="133">
        <v>0</v>
      </c>
      <c r="O6253" s="133">
        <v>17</v>
      </c>
      <c r="P6253" s="127" t="s">
        <v>1369</v>
      </c>
    </row>
    <row r="6254" spans="1:16" ht="51">
      <c r="A6254" s="127" t="s">
        <v>620</v>
      </c>
      <c r="B6254" s="127"/>
      <c r="C6254" s="128" t="s">
        <v>714</v>
      </c>
      <c r="D6254" s="122">
        <v>43004</v>
      </c>
      <c r="E6254" s="123" t="s">
        <v>12376</v>
      </c>
      <c r="F6254" s="123" t="s">
        <v>3</v>
      </c>
      <c r="G6254" s="123">
        <v>1544347</v>
      </c>
      <c r="H6254" s="127"/>
      <c r="I6254" s="131" t="s">
        <v>14117</v>
      </c>
      <c r="J6254" s="127"/>
      <c r="K6254" s="127"/>
      <c r="L6254" s="127"/>
      <c r="M6254" s="127"/>
      <c r="N6254" s="133">
        <v>0</v>
      </c>
      <c r="O6254" s="133">
        <v>8323.7999999999993</v>
      </c>
      <c r="P6254" s="127" t="s">
        <v>1369</v>
      </c>
    </row>
    <row r="6255" spans="1:16" ht="51">
      <c r="A6255" s="127">
        <v>86</v>
      </c>
      <c r="B6255" s="127"/>
      <c r="C6255" s="128" t="s">
        <v>711</v>
      </c>
      <c r="D6255" s="122">
        <v>43004</v>
      </c>
      <c r="E6255" s="123" t="s">
        <v>12377</v>
      </c>
      <c r="F6255" s="123" t="s">
        <v>3</v>
      </c>
      <c r="G6255" s="123">
        <v>1544362</v>
      </c>
      <c r="H6255" s="127"/>
      <c r="I6255" s="131" t="s">
        <v>14118</v>
      </c>
      <c r="J6255" s="127"/>
      <c r="K6255" s="127"/>
      <c r="L6255" s="127"/>
      <c r="M6255" s="127"/>
      <c r="N6255" s="133">
        <v>0</v>
      </c>
      <c r="O6255" s="133">
        <v>6694.06</v>
      </c>
      <c r="P6255" s="127" t="s">
        <v>1369</v>
      </c>
    </row>
    <row r="6256" spans="1:16" ht="51">
      <c r="A6256" s="127" t="s">
        <v>620</v>
      </c>
      <c r="B6256" s="127"/>
      <c r="C6256" s="128" t="s">
        <v>714</v>
      </c>
      <c r="D6256" s="122">
        <v>43004</v>
      </c>
      <c r="E6256" s="123" t="s">
        <v>12378</v>
      </c>
      <c r="F6256" s="123" t="s">
        <v>3</v>
      </c>
      <c r="G6256" s="123">
        <v>1544383</v>
      </c>
      <c r="H6256" s="127"/>
      <c r="I6256" s="131" t="s">
        <v>14119</v>
      </c>
      <c r="J6256" s="127"/>
      <c r="K6256" s="127"/>
      <c r="L6256" s="127"/>
      <c r="M6256" s="127"/>
      <c r="N6256" s="133">
        <v>0</v>
      </c>
      <c r="O6256" s="133">
        <v>1578</v>
      </c>
      <c r="P6256" s="127" t="s">
        <v>1369</v>
      </c>
    </row>
    <row r="6257" spans="1:16" ht="51">
      <c r="A6257" s="127">
        <v>41</v>
      </c>
      <c r="B6257" s="127"/>
      <c r="C6257" s="128" t="s">
        <v>698</v>
      </c>
      <c r="D6257" s="122">
        <v>43004</v>
      </c>
      <c r="E6257" s="123" t="s">
        <v>12379</v>
      </c>
      <c r="F6257" s="123" t="s">
        <v>3</v>
      </c>
      <c r="G6257" s="123">
        <v>1544394</v>
      </c>
      <c r="H6257" s="127"/>
      <c r="I6257" s="131" t="s">
        <v>14120</v>
      </c>
      <c r="J6257" s="127"/>
      <c r="K6257" s="127"/>
      <c r="L6257" s="127"/>
      <c r="M6257" s="127"/>
      <c r="N6257" s="133">
        <v>0</v>
      </c>
      <c r="O6257" s="133">
        <v>115</v>
      </c>
      <c r="P6257" s="127" t="s">
        <v>1369</v>
      </c>
    </row>
    <row r="6258" spans="1:16" ht="51">
      <c r="A6258" s="127" t="s">
        <v>620</v>
      </c>
      <c r="B6258" s="127"/>
      <c r="C6258" s="128" t="s">
        <v>714</v>
      </c>
      <c r="D6258" s="122">
        <v>43004</v>
      </c>
      <c r="E6258" s="123" t="s">
        <v>12380</v>
      </c>
      <c r="F6258" s="123" t="s">
        <v>3</v>
      </c>
      <c r="G6258" s="123">
        <v>1544399</v>
      </c>
      <c r="H6258" s="127"/>
      <c r="I6258" s="131" t="s">
        <v>14121</v>
      </c>
      <c r="J6258" s="127"/>
      <c r="K6258" s="127"/>
      <c r="L6258" s="127"/>
      <c r="M6258" s="127"/>
      <c r="N6258" s="133">
        <v>0</v>
      </c>
      <c r="O6258" s="133">
        <v>1900</v>
      </c>
      <c r="P6258" s="127" t="s">
        <v>1369</v>
      </c>
    </row>
    <row r="6259" spans="1:16" ht="63.75">
      <c r="A6259" s="127">
        <v>512</v>
      </c>
      <c r="B6259" s="127"/>
      <c r="C6259" s="128" t="s">
        <v>841</v>
      </c>
      <c r="D6259" s="122">
        <v>43004</v>
      </c>
      <c r="E6259" s="123" t="s">
        <v>12381</v>
      </c>
      <c r="F6259" s="123" t="s">
        <v>3</v>
      </c>
      <c r="G6259" s="123">
        <v>1544404</v>
      </c>
      <c r="H6259" s="127"/>
      <c r="I6259" s="131" t="s">
        <v>14122</v>
      </c>
      <c r="J6259" s="127"/>
      <c r="K6259" s="127"/>
      <c r="L6259" s="127"/>
      <c r="M6259" s="127"/>
      <c r="N6259" s="133">
        <v>0</v>
      </c>
      <c r="O6259" s="133">
        <v>180</v>
      </c>
      <c r="P6259" s="127" t="s">
        <v>1369</v>
      </c>
    </row>
    <row r="6260" spans="1:16" ht="38.25">
      <c r="A6260" s="127">
        <v>70</v>
      </c>
      <c r="B6260" s="127"/>
      <c r="C6260" s="128" t="s">
        <v>706</v>
      </c>
      <c r="D6260" s="122">
        <v>43004</v>
      </c>
      <c r="E6260" s="123" t="s">
        <v>12382</v>
      </c>
      <c r="F6260" s="123" t="s">
        <v>3</v>
      </c>
      <c r="G6260" s="123">
        <v>1544411</v>
      </c>
      <c r="H6260" s="127"/>
      <c r="I6260" s="131" t="s">
        <v>14123</v>
      </c>
      <c r="J6260" s="127"/>
      <c r="K6260" s="127"/>
      <c r="L6260" s="127"/>
      <c r="M6260" s="127"/>
      <c r="N6260" s="133">
        <v>0</v>
      </c>
      <c r="O6260" s="133">
        <v>383</v>
      </c>
      <c r="P6260" s="127" t="s">
        <v>1369</v>
      </c>
    </row>
    <row r="6261" spans="1:16" ht="51">
      <c r="A6261" s="127" t="s">
        <v>620</v>
      </c>
      <c r="B6261" s="127"/>
      <c r="C6261" s="128" t="s">
        <v>714</v>
      </c>
      <c r="D6261" s="122">
        <v>43004</v>
      </c>
      <c r="E6261" s="123" t="s">
        <v>12383</v>
      </c>
      <c r="F6261" s="123" t="s">
        <v>3</v>
      </c>
      <c r="G6261" s="123">
        <v>1544415</v>
      </c>
      <c r="H6261" s="127"/>
      <c r="I6261" s="131" t="s">
        <v>14124</v>
      </c>
      <c r="J6261" s="127"/>
      <c r="K6261" s="127"/>
      <c r="L6261" s="127"/>
      <c r="M6261" s="127"/>
      <c r="N6261" s="133">
        <v>0</v>
      </c>
      <c r="O6261" s="133">
        <v>508.61</v>
      </c>
      <c r="P6261" s="127" t="s">
        <v>1369</v>
      </c>
    </row>
    <row r="6262" spans="1:16" ht="51">
      <c r="A6262" s="127" t="s">
        <v>620</v>
      </c>
      <c r="B6262" s="127"/>
      <c r="C6262" s="128" t="s">
        <v>714</v>
      </c>
      <c r="D6262" s="122">
        <v>43004</v>
      </c>
      <c r="E6262" s="123" t="s">
        <v>12384</v>
      </c>
      <c r="F6262" s="123" t="s">
        <v>3</v>
      </c>
      <c r="G6262" s="123">
        <v>1544418</v>
      </c>
      <c r="H6262" s="127"/>
      <c r="I6262" s="131" t="s">
        <v>14125</v>
      </c>
      <c r="J6262" s="127"/>
      <c r="K6262" s="127"/>
      <c r="L6262" s="127"/>
      <c r="M6262" s="127"/>
      <c r="N6262" s="133">
        <v>0</v>
      </c>
      <c r="O6262" s="133">
        <v>563.33000000000004</v>
      </c>
      <c r="P6262" s="127" t="s">
        <v>1369</v>
      </c>
    </row>
    <row r="6263" spans="1:16" ht="51">
      <c r="A6263" s="127" t="s">
        <v>620</v>
      </c>
      <c r="B6263" s="127"/>
      <c r="C6263" s="128" t="s">
        <v>714</v>
      </c>
      <c r="D6263" s="122">
        <v>43004</v>
      </c>
      <c r="E6263" s="123" t="s">
        <v>12385</v>
      </c>
      <c r="F6263" s="123" t="s">
        <v>3</v>
      </c>
      <c r="G6263" s="123">
        <v>1544420</v>
      </c>
      <c r="H6263" s="127"/>
      <c r="I6263" s="131" t="s">
        <v>14126</v>
      </c>
      <c r="J6263" s="127"/>
      <c r="K6263" s="127"/>
      <c r="L6263" s="127"/>
      <c r="M6263" s="127"/>
      <c r="N6263" s="133">
        <v>0</v>
      </c>
      <c r="O6263" s="133">
        <v>563.33000000000004</v>
      </c>
      <c r="P6263" s="127" t="s">
        <v>1369</v>
      </c>
    </row>
    <row r="6264" spans="1:16" ht="51">
      <c r="A6264" s="127" t="s">
        <v>620</v>
      </c>
      <c r="B6264" s="127"/>
      <c r="C6264" s="128" t="s">
        <v>714</v>
      </c>
      <c r="D6264" s="122">
        <v>43004</v>
      </c>
      <c r="E6264" s="123" t="s">
        <v>12386</v>
      </c>
      <c r="F6264" s="123" t="s">
        <v>3</v>
      </c>
      <c r="G6264" s="123">
        <v>1544473</v>
      </c>
      <c r="H6264" s="127"/>
      <c r="I6264" s="131" t="s">
        <v>13459</v>
      </c>
      <c r="J6264" s="127"/>
      <c r="K6264" s="127"/>
      <c r="L6264" s="127"/>
      <c r="M6264" s="127"/>
      <c r="N6264" s="133">
        <v>0</v>
      </c>
      <c r="O6264" s="133">
        <v>672.87</v>
      </c>
      <c r="P6264" s="127" t="s">
        <v>1369</v>
      </c>
    </row>
    <row r="6265" spans="1:16" ht="38.25">
      <c r="A6265" s="127">
        <v>15</v>
      </c>
      <c r="B6265" s="127"/>
      <c r="C6265" s="128" t="s">
        <v>692</v>
      </c>
      <c r="D6265" s="122">
        <v>43004</v>
      </c>
      <c r="E6265" s="123" t="s">
        <v>12387</v>
      </c>
      <c r="F6265" s="123" t="s">
        <v>3</v>
      </c>
      <c r="G6265" s="123">
        <v>1544474</v>
      </c>
      <c r="H6265" s="127"/>
      <c r="I6265" s="131" t="s">
        <v>14127</v>
      </c>
      <c r="J6265" s="127"/>
      <c r="K6265" s="127"/>
      <c r="L6265" s="127"/>
      <c r="M6265" s="127"/>
      <c r="N6265" s="133">
        <v>0</v>
      </c>
      <c r="O6265" s="133">
        <v>350</v>
      </c>
      <c r="P6265" s="127" t="s">
        <v>1369</v>
      </c>
    </row>
    <row r="6266" spans="1:16" ht="38.25">
      <c r="A6266" s="127">
        <v>212</v>
      </c>
      <c r="B6266" s="127"/>
      <c r="C6266" s="128" t="s">
        <v>762</v>
      </c>
      <c r="D6266" s="122">
        <v>43004</v>
      </c>
      <c r="E6266" s="123" t="s">
        <v>12388</v>
      </c>
      <c r="F6266" s="123" t="s">
        <v>3</v>
      </c>
      <c r="G6266" s="123">
        <v>1544478</v>
      </c>
      <c r="H6266" s="127"/>
      <c r="I6266" s="131" t="s">
        <v>14128</v>
      </c>
      <c r="J6266" s="127"/>
      <c r="K6266" s="127"/>
      <c r="L6266" s="127"/>
      <c r="M6266" s="127"/>
      <c r="N6266" s="133">
        <v>0</v>
      </c>
      <c r="O6266" s="133">
        <v>200</v>
      </c>
      <c r="P6266" s="127" t="s">
        <v>1369</v>
      </c>
    </row>
    <row r="6267" spans="1:16" ht="51">
      <c r="A6267" s="127" t="s">
        <v>620</v>
      </c>
      <c r="B6267" s="127"/>
      <c r="C6267" s="128" t="s">
        <v>714</v>
      </c>
      <c r="D6267" s="122">
        <v>43004</v>
      </c>
      <c r="E6267" s="123" t="s">
        <v>12389</v>
      </c>
      <c r="F6267" s="123" t="s">
        <v>3</v>
      </c>
      <c r="G6267" s="123">
        <v>1544482</v>
      </c>
      <c r="H6267" s="127"/>
      <c r="I6267" s="131" t="s">
        <v>14129</v>
      </c>
      <c r="J6267" s="127"/>
      <c r="K6267" s="127"/>
      <c r="L6267" s="127"/>
      <c r="M6267" s="127"/>
      <c r="N6267" s="133">
        <v>0</v>
      </c>
      <c r="O6267" s="133">
        <v>1382</v>
      </c>
      <c r="P6267" s="127" t="s">
        <v>1369</v>
      </c>
    </row>
    <row r="6268" spans="1:16" ht="51">
      <c r="A6268" s="127" t="s">
        <v>620</v>
      </c>
      <c r="B6268" s="127"/>
      <c r="C6268" s="128" t="s">
        <v>714</v>
      </c>
      <c r="D6268" s="122">
        <v>43004</v>
      </c>
      <c r="E6268" s="123" t="s">
        <v>12390</v>
      </c>
      <c r="F6268" s="123" t="s">
        <v>3</v>
      </c>
      <c r="G6268" s="123">
        <v>1544483</v>
      </c>
      <c r="H6268" s="127"/>
      <c r="I6268" s="131" t="s">
        <v>14130</v>
      </c>
      <c r="J6268" s="127"/>
      <c r="K6268" s="127"/>
      <c r="L6268" s="127"/>
      <c r="M6268" s="127"/>
      <c r="N6268" s="133">
        <v>0</v>
      </c>
      <c r="O6268" s="133">
        <v>10</v>
      </c>
      <c r="P6268" s="127" t="s">
        <v>1369</v>
      </c>
    </row>
    <row r="6269" spans="1:16" ht="51">
      <c r="A6269" s="127" t="s">
        <v>620</v>
      </c>
      <c r="B6269" s="127"/>
      <c r="C6269" s="128" t="s">
        <v>714</v>
      </c>
      <c r="D6269" s="122">
        <v>43004</v>
      </c>
      <c r="E6269" s="123" t="s">
        <v>12391</v>
      </c>
      <c r="F6269" s="123" t="s">
        <v>3</v>
      </c>
      <c r="G6269" s="123">
        <v>1544485</v>
      </c>
      <c r="H6269" s="127"/>
      <c r="I6269" s="131" t="s">
        <v>14131</v>
      </c>
      <c r="J6269" s="127"/>
      <c r="K6269" s="127"/>
      <c r="L6269" s="127"/>
      <c r="M6269" s="127"/>
      <c r="N6269" s="133">
        <v>0</v>
      </c>
      <c r="O6269" s="133">
        <v>10</v>
      </c>
      <c r="P6269" s="127" t="s">
        <v>1369</v>
      </c>
    </row>
    <row r="6270" spans="1:16" ht="51">
      <c r="A6270" s="127" t="s">
        <v>620</v>
      </c>
      <c r="B6270" s="127"/>
      <c r="C6270" s="128" t="s">
        <v>714</v>
      </c>
      <c r="D6270" s="122">
        <v>43004</v>
      </c>
      <c r="E6270" s="123" t="s">
        <v>12392</v>
      </c>
      <c r="F6270" s="123" t="s">
        <v>3</v>
      </c>
      <c r="G6270" s="123">
        <v>1544510</v>
      </c>
      <c r="H6270" s="127"/>
      <c r="I6270" s="131" t="s">
        <v>14132</v>
      </c>
      <c r="J6270" s="127"/>
      <c r="K6270" s="127"/>
      <c r="L6270" s="127"/>
      <c r="M6270" s="127"/>
      <c r="N6270" s="133">
        <v>0</v>
      </c>
      <c r="O6270" s="133">
        <v>248</v>
      </c>
      <c r="P6270" s="127" t="s">
        <v>1369</v>
      </c>
    </row>
    <row r="6271" spans="1:16" ht="51">
      <c r="A6271" s="127" t="s">
        <v>620</v>
      </c>
      <c r="B6271" s="127"/>
      <c r="C6271" s="128" t="s">
        <v>714</v>
      </c>
      <c r="D6271" s="122">
        <v>43004</v>
      </c>
      <c r="E6271" s="123" t="s">
        <v>12393</v>
      </c>
      <c r="F6271" s="123" t="s">
        <v>3</v>
      </c>
      <c r="G6271" s="123">
        <v>1544528</v>
      </c>
      <c r="H6271" s="127"/>
      <c r="I6271" s="131" t="s">
        <v>14133</v>
      </c>
      <c r="J6271" s="127"/>
      <c r="K6271" s="127"/>
      <c r="L6271" s="127"/>
      <c r="M6271" s="127"/>
      <c r="N6271" s="133">
        <v>0</v>
      </c>
      <c r="O6271" s="133">
        <v>1500</v>
      </c>
      <c r="P6271" s="127" t="s">
        <v>1369</v>
      </c>
    </row>
    <row r="6272" spans="1:16" ht="38.25">
      <c r="A6272" s="127">
        <v>580</v>
      </c>
      <c r="B6272" s="127"/>
      <c r="C6272" s="128" t="s">
        <v>218</v>
      </c>
      <c r="D6272" s="122">
        <v>43004</v>
      </c>
      <c r="E6272" s="123" t="s">
        <v>12394</v>
      </c>
      <c r="F6272" s="123" t="s">
        <v>3</v>
      </c>
      <c r="G6272" s="123">
        <v>1544529</v>
      </c>
      <c r="H6272" s="127"/>
      <c r="I6272" s="131" t="s">
        <v>14134</v>
      </c>
      <c r="J6272" s="127"/>
      <c r="K6272" s="127"/>
      <c r="L6272" s="127"/>
      <c r="M6272" s="127"/>
      <c r="N6272" s="133">
        <v>0</v>
      </c>
      <c r="O6272" s="133">
        <v>1</v>
      </c>
      <c r="P6272" s="127" t="s">
        <v>1369</v>
      </c>
    </row>
    <row r="6273" spans="1:16" ht="38.25">
      <c r="A6273" s="127">
        <v>526</v>
      </c>
      <c r="B6273" s="127"/>
      <c r="C6273" s="128" t="s">
        <v>847</v>
      </c>
      <c r="D6273" s="122">
        <v>43004</v>
      </c>
      <c r="E6273" s="123" t="s">
        <v>12395</v>
      </c>
      <c r="F6273" s="123" t="s">
        <v>3</v>
      </c>
      <c r="G6273" s="123">
        <v>1544531</v>
      </c>
      <c r="H6273" s="127"/>
      <c r="I6273" s="131" t="s">
        <v>14135</v>
      </c>
      <c r="J6273" s="127"/>
      <c r="K6273" s="127"/>
      <c r="L6273" s="127"/>
      <c r="M6273" s="127"/>
      <c r="N6273" s="133">
        <v>0</v>
      </c>
      <c r="O6273" s="133">
        <v>40</v>
      </c>
      <c r="P6273" s="127" t="s">
        <v>1369</v>
      </c>
    </row>
    <row r="6274" spans="1:16" ht="51">
      <c r="A6274" s="127" t="s">
        <v>620</v>
      </c>
      <c r="B6274" s="127"/>
      <c r="C6274" s="128" t="s">
        <v>714</v>
      </c>
      <c r="D6274" s="122">
        <v>43004</v>
      </c>
      <c r="E6274" s="123" t="s">
        <v>12396</v>
      </c>
      <c r="F6274" s="123" t="s">
        <v>3</v>
      </c>
      <c r="G6274" s="123">
        <v>1544546</v>
      </c>
      <c r="H6274" s="127"/>
      <c r="I6274" s="131" t="s">
        <v>14136</v>
      </c>
      <c r="J6274" s="127"/>
      <c r="K6274" s="127"/>
      <c r="L6274" s="127"/>
      <c r="M6274" s="127"/>
      <c r="N6274" s="133">
        <v>0</v>
      </c>
      <c r="O6274" s="133">
        <v>102</v>
      </c>
      <c r="P6274" s="127" t="s">
        <v>1369</v>
      </c>
    </row>
    <row r="6275" spans="1:16" ht="51">
      <c r="A6275" s="127" t="s">
        <v>620</v>
      </c>
      <c r="B6275" s="127"/>
      <c r="C6275" s="128" t="s">
        <v>714</v>
      </c>
      <c r="D6275" s="122">
        <v>43004</v>
      </c>
      <c r="E6275" s="123" t="s">
        <v>12397</v>
      </c>
      <c r="F6275" s="123" t="s">
        <v>3</v>
      </c>
      <c r="G6275" s="123">
        <v>1544547</v>
      </c>
      <c r="H6275" s="127"/>
      <c r="I6275" s="131" t="s">
        <v>14137</v>
      </c>
      <c r="J6275" s="127"/>
      <c r="K6275" s="127"/>
      <c r="L6275" s="127"/>
      <c r="M6275" s="127"/>
      <c r="N6275" s="133">
        <v>0</v>
      </c>
      <c r="O6275" s="133">
        <v>264.47000000000003</v>
      </c>
      <c r="P6275" s="127" t="s">
        <v>1369</v>
      </c>
    </row>
    <row r="6276" spans="1:16" ht="38.25">
      <c r="A6276" s="127">
        <v>291</v>
      </c>
      <c r="B6276" s="127"/>
      <c r="C6276" s="128" t="s">
        <v>795</v>
      </c>
      <c r="D6276" s="122">
        <v>43004</v>
      </c>
      <c r="E6276" s="123" t="s">
        <v>12398</v>
      </c>
      <c r="F6276" s="123" t="s">
        <v>3</v>
      </c>
      <c r="G6276" s="123">
        <v>1544549</v>
      </c>
      <c r="H6276" s="127"/>
      <c r="I6276" s="131" t="s">
        <v>14138</v>
      </c>
      <c r="J6276" s="127"/>
      <c r="K6276" s="127"/>
      <c r="L6276" s="127"/>
      <c r="M6276" s="127"/>
      <c r="N6276" s="133">
        <v>0</v>
      </c>
      <c r="O6276" s="133">
        <v>30</v>
      </c>
      <c r="P6276" s="127" t="s">
        <v>1369</v>
      </c>
    </row>
    <row r="6277" spans="1:16" ht="38.25">
      <c r="A6277" s="127">
        <v>212</v>
      </c>
      <c r="B6277" s="127"/>
      <c r="C6277" s="128" t="s">
        <v>762</v>
      </c>
      <c r="D6277" s="122">
        <v>43004</v>
      </c>
      <c r="E6277" s="123" t="s">
        <v>12399</v>
      </c>
      <c r="F6277" s="123" t="s">
        <v>3</v>
      </c>
      <c r="G6277" s="123">
        <v>1544560</v>
      </c>
      <c r="H6277" s="127"/>
      <c r="I6277" s="131" t="s">
        <v>14139</v>
      </c>
      <c r="J6277" s="127"/>
      <c r="K6277" s="127"/>
      <c r="L6277" s="127"/>
      <c r="M6277" s="127"/>
      <c r="N6277" s="133">
        <v>0</v>
      </c>
      <c r="O6277" s="133">
        <v>1090</v>
      </c>
      <c r="P6277" s="127" t="s">
        <v>1369</v>
      </c>
    </row>
    <row r="6278" spans="1:16" ht="51">
      <c r="A6278" s="127" t="s">
        <v>620</v>
      </c>
      <c r="B6278" s="127"/>
      <c r="C6278" s="128" t="s">
        <v>714</v>
      </c>
      <c r="D6278" s="122">
        <v>43004</v>
      </c>
      <c r="E6278" s="123" t="s">
        <v>12400</v>
      </c>
      <c r="F6278" s="123" t="s">
        <v>3</v>
      </c>
      <c r="G6278" s="123">
        <v>1544574</v>
      </c>
      <c r="H6278" s="127"/>
      <c r="I6278" s="131" t="s">
        <v>14140</v>
      </c>
      <c r="J6278" s="127"/>
      <c r="K6278" s="127"/>
      <c r="L6278" s="127"/>
      <c r="M6278" s="127"/>
      <c r="N6278" s="133">
        <v>0</v>
      </c>
      <c r="O6278" s="133">
        <v>3148.35</v>
      </c>
      <c r="P6278" s="127" t="s">
        <v>1369</v>
      </c>
    </row>
    <row r="6279" spans="1:16" ht="51">
      <c r="A6279" s="127">
        <v>41</v>
      </c>
      <c r="B6279" s="127"/>
      <c r="C6279" s="128" t="s">
        <v>698</v>
      </c>
      <c r="D6279" s="122">
        <v>43004</v>
      </c>
      <c r="E6279" s="123" t="s">
        <v>12401</v>
      </c>
      <c r="F6279" s="123" t="s">
        <v>3</v>
      </c>
      <c r="G6279" s="123">
        <v>1544599</v>
      </c>
      <c r="H6279" s="127"/>
      <c r="I6279" s="131" t="s">
        <v>14141</v>
      </c>
      <c r="J6279" s="127"/>
      <c r="K6279" s="127"/>
      <c r="L6279" s="127"/>
      <c r="M6279" s="127"/>
      <c r="N6279" s="133">
        <v>0</v>
      </c>
      <c r="O6279" s="133">
        <v>6</v>
      </c>
      <c r="P6279" s="127" t="s">
        <v>1369</v>
      </c>
    </row>
    <row r="6280" spans="1:16" ht="51">
      <c r="A6280" s="127">
        <v>86</v>
      </c>
      <c r="B6280" s="127"/>
      <c r="C6280" s="128" t="s">
        <v>711</v>
      </c>
      <c r="D6280" s="122">
        <v>43004</v>
      </c>
      <c r="E6280" s="123" t="s">
        <v>12402</v>
      </c>
      <c r="F6280" s="123" t="s">
        <v>3</v>
      </c>
      <c r="G6280" s="123">
        <v>1544326</v>
      </c>
      <c r="H6280" s="127"/>
      <c r="I6280" s="131" t="s">
        <v>14142</v>
      </c>
      <c r="J6280" s="127"/>
      <c r="K6280" s="127"/>
      <c r="L6280" s="127"/>
      <c r="M6280" s="127"/>
      <c r="N6280" s="133">
        <v>0</v>
      </c>
      <c r="O6280" s="133">
        <v>684</v>
      </c>
      <c r="P6280" s="127" t="s">
        <v>1369</v>
      </c>
    </row>
    <row r="6281" spans="1:16" ht="51">
      <c r="A6281" s="127">
        <v>86</v>
      </c>
      <c r="B6281" s="127"/>
      <c r="C6281" s="128" t="s">
        <v>711</v>
      </c>
      <c r="D6281" s="122">
        <v>43004</v>
      </c>
      <c r="E6281" s="123" t="s">
        <v>12403</v>
      </c>
      <c r="F6281" s="123" t="s">
        <v>3</v>
      </c>
      <c r="G6281" s="123">
        <v>1544329</v>
      </c>
      <c r="H6281" s="127"/>
      <c r="I6281" s="131" t="s">
        <v>14143</v>
      </c>
      <c r="J6281" s="127"/>
      <c r="K6281" s="127"/>
      <c r="L6281" s="127"/>
      <c r="M6281" s="127"/>
      <c r="N6281" s="133">
        <v>0</v>
      </c>
      <c r="O6281" s="133">
        <v>47222.950000000004</v>
      </c>
      <c r="P6281" s="127" t="s">
        <v>1369</v>
      </c>
    </row>
    <row r="6282" spans="1:16" ht="51">
      <c r="A6282" s="127">
        <v>86</v>
      </c>
      <c r="B6282" s="127"/>
      <c r="C6282" s="128" t="s">
        <v>711</v>
      </c>
      <c r="D6282" s="122">
        <v>43004</v>
      </c>
      <c r="E6282" s="123" t="s">
        <v>12404</v>
      </c>
      <c r="F6282" s="123" t="s">
        <v>3</v>
      </c>
      <c r="G6282" s="123">
        <v>1544330</v>
      </c>
      <c r="H6282" s="127"/>
      <c r="I6282" s="131" t="s">
        <v>14144</v>
      </c>
      <c r="J6282" s="127"/>
      <c r="K6282" s="127"/>
      <c r="L6282" s="127"/>
      <c r="M6282" s="127"/>
      <c r="N6282" s="133">
        <v>0</v>
      </c>
      <c r="O6282" s="133">
        <v>60.07</v>
      </c>
      <c r="P6282" s="127" t="s">
        <v>1369</v>
      </c>
    </row>
    <row r="6283" spans="1:16" ht="51">
      <c r="A6283" s="127">
        <v>86</v>
      </c>
      <c r="B6283" s="127"/>
      <c r="C6283" s="128" t="s">
        <v>711</v>
      </c>
      <c r="D6283" s="122">
        <v>43004</v>
      </c>
      <c r="E6283" s="123" t="s">
        <v>12405</v>
      </c>
      <c r="F6283" s="123" t="s">
        <v>3</v>
      </c>
      <c r="G6283" s="123">
        <v>1544333</v>
      </c>
      <c r="H6283" s="127"/>
      <c r="I6283" s="131" t="s">
        <v>14145</v>
      </c>
      <c r="J6283" s="127"/>
      <c r="K6283" s="127"/>
      <c r="L6283" s="127"/>
      <c r="M6283" s="127"/>
      <c r="N6283" s="133">
        <v>0</v>
      </c>
      <c r="O6283" s="133">
        <v>144</v>
      </c>
      <c r="P6283" s="127" t="s">
        <v>1369</v>
      </c>
    </row>
    <row r="6284" spans="1:16" ht="51">
      <c r="A6284" s="127">
        <v>86</v>
      </c>
      <c r="B6284" s="127"/>
      <c r="C6284" s="128" t="s">
        <v>711</v>
      </c>
      <c r="D6284" s="122">
        <v>43004</v>
      </c>
      <c r="E6284" s="123" t="s">
        <v>12406</v>
      </c>
      <c r="F6284" s="123" t="s">
        <v>3</v>
      </c>
      <c r="G6284" s="123">
        <v>1544338</v>
      </c>
      <c r="H6284" s="127"/>
      <c r="I6284" s="131" t="s">
        <v>14146</v>
      </c>
      <c r="J6284" s="127"/>
      <c r="K6284" s="127"/>
      <c r="L6284" s="127"/>
      <c r="M6284" s="127"/>
      <c r="N6284" s="133">
        <v>0</v>
      </c>
      <c r="O6284" s="133">
        <v>378</v>
      </c>
      <c r="P6284" s="127" t="s">
        <v>1369</v>
      </c>
    </row>
    <row r="6285" spans="1:16" ht="38.25">
      <c r="A6285" s="127">
        <v>86</v>
      </c>
      <c r="B6285" s="127"/>
      <c r="C6285" s="128" t="s">
        <v>711</v>
      </c>
      <c r="D6285" s="122">
        <v>43004</v>
      </c>
      <c r="E6285" s="123" t="s">
        <v>12407</v>
      </c>
      <c r="F6285" s="123" t="s">
        <v>3</v>
      </c>
      <c r="G6285" s="123">
        <v>1544340</v>
      </c>
      <c r="H6285" s="127"/>
      <c r="I6285" s="131" t="s">
        <v>14147</v>
      </c>
      <c r="J6285" s="127"/>
      <c r="K6285" s="127"/>
      <c r="L6285" s="127"/>
      <c r="M6285" s="127"/>
      <c r="N6285" s="133">
        <v>0</v>
      </c>
      <c r="O6285" s="133">
        <v>4000</v>
      </c>
      <c r="P6285" s="127" t="s">
        <v>1369</v>
      </c>
    </row>
    <row r="6286" spans="1:16" ht="38.25">
      <c r="A6286" s="127">
        <v>578</v>
      </c>
      <c r="B6286" s="127"/>
      <c r="C6286" s="128" t="s">
        <v>854</v>
      </c>
      <c r="D6286" s="122">
        <v>43004</v>
      </c>
      <c r="E6286" s="123" t="s">
        <v>12408</v>
      </c>
      <c r="F6286" s="123" t="s">
        <v>3</v>
      </c>
      <c r="G6286" s="123">
        <v>1544353</v>
      </c>
      <c r="H6286" s="127"/>
      <c r="I6286" s="131" t="s">
        <v>14148</v>
      </c>
      <c r="J6286" s="127"/>
      <c r="K6286" s="127"/>
      <c r="L6286" s="127"/>
      <c r="M6286" s="127"/>
      <c r="N6286" s="133">
        <v>0</v>
      </c>
      <c r="O6286" s="133">
        <v>12000</v>
      </c>
      <c r="P6286" s="127" t="s">
        <v>1369</v>
      </c>
    </row>
    <row r="6287" spans="1:16" ht="51">
      <c r="A6287" s="127">
        <v>526</v>
      </c>
      <c r="B6287" s="127"/>
      <c r="C6287" s="128" t="s">
        <v>847</v>
      </c>
      <c r="D6287" s="122">
        <v>43004</v>
      </c>
      <c r="E6287" s="123" t="s">
        <v>12409</v>
      </c>
      <c r="F6287" s="123" t="s">
        <v>3</v>
      </c>
      <c r="G6287" s="123">
        <v>1544412</v>
      </c>
      <c r="H6287" s="127"/>
      <c r="I6287" s="131" t="s">
        <v>14149</v>
      </c>
      <c r="J6287" s="127"/>
      <c r="K6287" s="127"/>
      <c r="L6287" s="127"/>
      <c r="M6287" s="127"/>
      <c r="N6287" s="133">
        <v>0</v>
      </c>
      <c r="O6287" s="133">
        <v>649.53</v>
      </c>
      <c r="P6287" s="127" t="s">
        <v>14401</v>
      </c>
    </row>
    <row r="6288" spans="1:16" ht="51">
      <c r="A6288" s="127">
        <v>574</v>
      </c>
      <c r="B6288" s="127"/>
      <c r="C6288" s="128" t="s">
        <v>851</v>
      </c>
      <c r="D6288" s="122">
        <v>43004</v>
      </c>
      <c r="E6288" s="123" t="s">
        <v>12410</v>
      </c>
      <c r="F6288" s="123" t="s">
        <v>3</v>
      </c>
      <c r="G6288" s="123">
        <v>1544233</v>
      </c>
      <c r="H6288" s="127"/>
      <c r="I6288" s="131" t="s">
        <v>14150</v>
      </c>
      <c r="J6288" s="127"/>
      <c r="K6288" s="127"/>
      <c r="L6288" s="127"/>
      <c r="M6288" s="127"/>
      <c r="N6288" s="133">
        <v>0</v>
      </c>
      <c r="O6288" s="133">
        <v>314</v>
      </c>
      <c r="P6288" s="127" t="s">
        <v>1369</v>
      </c>
    </row>
    <row r="6289" spans="1:16" ht="51">
      <c r="A6289" s="127">
        <v>592</v>
      </c>
      <c r="B6289" s="127"/>
      <c r="C6289" s="128" t="s">
        <v>863</v>
      </c>
      <c r="D6289" s="122">
        <v>43004</v>
      </c>
      <c r="E6289" s="123" t="s">
        <v>12411</v>
      </c>
      <c r="F6289" s="123" t="s">
        <v>3</v>
      </c>
      <c r="G6289" s="123">
        <v>1544240</v>
      </c>
      <c r="H6289" s="127"/>
      <c r="I6289" s="131" t="s">
        <v>14151</v>
      </c>
      <c r="J6289" s="127"/>
      <c r="K6289" s="127"/>
      <c r="L6289" s="127"/>
      <c r="M6289" s="127"/>
      <c r="N6289" s="133">
        <v>0</v>
      </c>
      <c r="O6289" s="133">
        <v>2055.5</v>
      </c>
      <c r="P6289" s="127" t="s">
        <v>1369</v>
      </c>
    </row>
    <row r="6290" spans="1:16" ht="38.25">
      <c r="A6290" s="127">
        <v>291</v>
      </c>
      <c r="B6290" s="127"/>
      <c r="C6290" s="128" t="s">
        <v>795</v>
      </c>
      <c r="D6290" s="122">
        <v>43004</v>
      </c>
      <c r="E6290" s="123" t="s">
        <v>12412</v>
      </c>
      <c r="F6290" s="123" t="s">
        <v>3</v>
      </c>
      <c r="G6290" s="123">
        <v>1544243</v>
      </c>
      <c r="H6290" s="127"/>
      <c r="I6290" s="131" t="s">
        <v>14152</v>
      </c>
      <c r="J6290" s="127"/>
      <c r="K6290" s="127"/>
      <c r="L6290" s="127"/>
      <c r="M6290" s="127"/>
      <c r="N6290" s="133">
        <v>0</v>
      </c>
      <c r="O6290" s="133">
        <v>3507.84</v>
      </c>
      <c r="P6290" s="127" t="s">
        <v>1369</v>
      </c>
    </row>
    <row r="6291" spans="1:16" ht="51">
      <c r="A6291" s="127">
        <v>660</v>
      </c>
      <c r="B6291" s="127"/>
      <c r="C6291" s="128" t="s">
        <v>234</v>
      </c>
      <c r="D6291" s="122">
        <v>43004</v>
      </c>
      <c r="E6291" s="123" t="s">
        <v>12413</v>
      </c>
      <c r="F6291" s="123" t="s">
        <v>3</v>
      </c>
      <c r="G6291" s="123">
        <v>1544257</v>
      </c>
      <c r="H6291" s="127"/>
      <c r="I6291" s="131" t="s">
        <v>14153</v>
      </c>
      <c r="J6291" s="127"/>
      <c r="K6291" s="127"/>
      <c r="L6291" s="127"/>
      <c r="M6291" s="127"/>
      <c r="N6291" s="133">
        <v>0</v>
      </c>
      <c r="O6291" s="133">
        <v>927.61</v>
      </c>
      <c r="P6291" s="127" t="s">
        <v>1369</v>
      </c>
    </row>
    <row r="6292" spans="1:16" ht="51">
      <c r="A6292" s="127">
        <v>660</v>
      </c>
      <c r="B6292" s="127"/>
      <c r="C6292" s="128" t="s">
        <v>234</v>
      </c>
      <c r="D6292" s="122">
        <v>43004</v>
      </c>
      <c r="E6292" s="123" t="s">
        <v>12414</v>
      </c>
      <c r="F6292" s="123" t="s">
        <v>3</v>
      </c>
      <c r="G6292" s="123">
        <v>1544262</v>
      </c>
      <c r="H6292" s="127"/>
      <c r="I6292" s="131" t="s">
        <v>14154</v>
      </c>
      <c r="J6292" s="127"/>
      <c r="K6292" s="127"/>
      <c r="L6292" s="127"/>
      <c r="M6292" s="127"/>
      <c r="N6292" s="133">
        <v>0</v>
      </c>
      <c r="O6292" s="133">
        <v>1737.3</v>
      </c>
      <c r="P6292" s="127" t="s">
        <v>1369</v>
      </c>
    </row>
    <row r="6293" spans="1:16" ht="51">
      <c r="A6293" s="127">
        <v>660</v>
      </c>
      <c r="B6293" s="127"/>
      <c r="C6293" s="128" t="s">
        <v>234</v>
      </c>
      <c r="D6293" s="122">
        <v>43004</v>
      </c>
      <c r="E6293" s="123" t="s">
        <v>12415</v>
      </c>
      <c r="F6293" s="123" t="s">
        <v>3</v>
      </c>
      <c r="G6293" s="123">
        <v>1544266</v>
      </c>
      <c r="H6293" s="127"/>
      <c r="I6293" s="131" t="s">
        <v>14155</v>
      </c>
      <c r="J6293" s="127"/>
      <c r="K6293" s="127"/>
      <c r="L6293" s="127"/>
      <c r="M6293" s="127"/>
      <c r="N6293" s="133">
        <v>0</v>
      </c>
      <c r="O6293" s="133">
        <v>260.72000000000003</v>
      </c>
      <c r="P6293" s="127" t="s">
        <v>1369</v>
      </c>
    </row>
    <row r="6294" spans="1:16" ht="51">
      <c r="A6294" s="127">
        <v>660</v>
      </c>
      <c r="B6294" s="127"/>
      <c r="C6294" s="128" t="s">
        <v>234</v>
      </c>
      <c r="D6294" s="122">
        <v>43004</v>
      </c>
      <c r="E6294" s="123" t="s">
        <v>12416</v>
      </c>
      <c r="F6294" s="123" t="s">
        <v>3</v>
      </c>
      <c r="G6294" s="123">
        <v>1544268</v>
      </c>
      <c r="H6294" s="127"/>
      <c r="I6294" s="131" t="s">
        <v>14156</v>
      </c>
      <c r="J6294" s="127"/>
      <c r="K6294" s="127"/>
      <c r="L6294" s="127"/>
      <c r="M6294" s="127"/>
      <c r="N6294" s="133">
        <v>0</v>
      </c>
      <c r="O6294" s="133">
        <v>3.1</v>
      </c>
      <c r="P6294" s="127" t="s">
        <v>1369</v>
      </c>
    </row>
    <row r="6295" spans="1:16" ht="51">
      <c r="A6295" s="127">
        <v>660</v>
      </c>
      <c r="B6295" s="127"/>
      <c r="C6295" s="128" t="s">
        <v>234</v>
      </c>
      <c r="D6295" s="122">
        <v>43004</v>
      </c>
      <c r="E6295" s="123" t="s">
        <v>12417</v>
      </c>
      <c r="F6295" s="123" t="s">
        <v>3</v>
      </c>
      <c r="G6295" s="123">
        <v>1544269</v>
      </c>
      <c r="H6295" s="127"/>
      <c r="I6295" s="131" t="s">
        <v>14157</v>
      </c>
      <c r="J6295" s="127"/>
      <c r="K6295" s="127"/>
      <c r="L6295" s="127"/>
      <c r="M6295" s="127"/>
      <c r="N6295" s="133">
        <v>0</v>
      </c>
      <c r="O6295" s="133">
        <v>8</v>
      </c>
      <c r="P6295" s="127" t="s">
        <v>1369</v>
      </c>
    </row>
    <row r="6296" spans="1:16" ht="38.25">
      <c r="A6296" s="127">
        <v>523</v>
      </c>
      <c r="B6296" s="127"/>
      <c r="C6296" s="128" t="s">
        <v>846</v>
      </c>
      <c r="D6296" s="122">
        <v>43004</v>
      </c>
      <c r="E6296" s="123" t="s">
        <v>12418</v>
      </c>
      <c r="F6296" s="123" t="s">
        <v>3</v>
      </c>
      <c r="G6296" s="123">
        <v>1544282</v>
      </c>
      <c r="H6296" s="127"/>
      <c r="I6296" s="131" t="s">
        <v>14158</v>
      </c>
      <c r="J6296" s="127"/>
      <c r="K6296" s="127"/>
      <c r="L6296" s="127"/>
      <c r="M6296" s="127"/>
      <c r="N6296" s="133">
        <v>0</v>
      </c>
      <c r="O6296" s="133">
        <v>2310</v>
      </c>
      <c r="P6296" s="127" t="s">
        <v>1369</v>
      </c>
    </row>
    <row r="6297" spans="1:16" ht="51">
      <c r="A6297" s="127">
        <v>523</v>
      </c>
      <c r="B6297" s="127"/>
      <c r="C6297" s="128" t="s">
        <v>846</v>
      </c>
      <c r="D6297" s="122">
        <v>43004</v>
      </c>
      <c r="E6297" s="123" t="s">
        <v>12419</v>
      </c>
      <c r="F6297" s="123" t="s">
        <v>3</v>
      </c>
      <c r="G6297" s="123">
        <v>1544284</v>
      </c>
      <c r="H6297" s="127"/>
      <c r="I6297" s="131" t="s">
        <v>14159</v>
      </c>
      <c r="J6297" s="127"/>
      <c r="K6297" s="127"/>
      <c r="L6297" s="127"/>
      <c r="M6297" s="127"/>
      <c r="N6297" s="133">
        <v>0</v>
      </c>
      <c r="O6297" s="133">
        <v>7930.4000000000005</v>
      </c>
      <c r="P6297" s="127" t="s">
        <v>1369</v>
      </c>
    </row>
    <row r="6298" spans="1:16" ht="51">
      <c r="A6298" s="127">
        <v>70</v>
      </c>
      <c r="B6298" s="127"/>
      <c r="C6298" s="128" t="s">
        <v>706</v>
      </c>
      <c r="D6298" s="122">
        <v>43004</v>
      </c>
      <c r="E6298" s="123" t="s">
        <v>12420</v>
      </c>
      <c r="F6298" s="123" t="s">
        <v>3</v>
      </c>
      <c r="G6298" s="123">
        <v>1544298</v>
      </c>
      <c r="H6298" s="127"/>
      <c r="I6298" s="131" t="s">
        <v>14160</v>
      </c>
      <c r="J6298" s="127"/>
      <c r="K6298" s="127"/>
      <c r="L6298" s="127"/>
      <c r="M6298" s="127"/>
      <c r="N6298" s="133">
        <v>0</v>
      </c>
      <c r="O6298" s="133">
        <v>433.6</v>
      </c>
      <c r="P6298" s="127" t="s">
        <v>1369</v>
      </c>
    </row>
    <row r="6299" spans="1:16" ht="51">
      <c r="A6299" s="127">
        <v>15</v>
      </c>
      <c r="B6299" s="127"/>
      <c r="C6299" s="128" t="s">
        <v>692</v>
      </c>
      <c r="D6299" s="122">
        <v>43004</v>
      </c>
      <c r="E6299" s="123" t="s">
        <v>12421</v>
      </c>
      <c r="F6299" s="123" t="s">
        <v>3</v>
      </c>
      <c r="G6299" s="123">
        <v>1544301</v>
      </c>
      <c r="H6299" s="127"/>
      <c r="I6299" s="131" t="s">
        <v>14161</v>
      </c>
      <c r="J6299" s="127"/>
      <c r="K6299" s="127"/>
      <c r="L6299" s="127"/>
      <c r="M6299" s="127"/>
      <c r="N6299" s="133">
        <v>0</v>
      </c>
      <c r="O6299" s="133">
        <v>52200</v>
      </c>
      <c r="P6299" s="127" t="s">
        <v>1369</v>
      </c>
    </row>
    <row r="6300" spans="1:16" ht="51">
      <c r="A6300" s="127">
        <v>311</v>
      </c>
      <c r="B6300" s="127"/>
      <c r="C6300" s="128" t="s">
        <v>809</v>
      </c>
      <c r="D6300" s="122">
        <v>43004</v>
      </c>
      <c r="E6300" s="123" t="s">
        <v>12422</v>
      </c>
      <c r="F6300" s="123" t="s">
        <v>3</v>
      </c>
      <c r="G6300" s="123">
        <v>1544248</v>
      </c>
      <c r="H6300" s="127"/>
      <c r="I6300" s="131" t="s">
        <v>14162</v>
      </c>
      <c r="J6300" s="127"/>
      <c r="K6300" s="127"/>
      <c r="L6300" s="127"/>
      <c r="M6300" s="127"/>
      <c r="N6300" s="133">
        <v>0</v>
      </c>
      <c r="O6300" s="133">
        <v>200</v>
      </c>
      <c r="P6300" s="127" t="s">
        <v>1369</v>
      </c>
    </row>
    <row r="6301" spans="1:16" ht="51">
      <c r="A6301" s="127">
        <v>66</v>
      </c>
      <c r="B6301" s="127"/>
      <c r="C6301" s="128" t="s">
        <v>705</v>
      </c>
      <c r="D6301" s="122">
        <v>43004</v>
      </c>
      <c r="E6301" s="123" t="s">
        <v>12423</v>
      </c>
      <c r="F6301" s="123" t="s">
        <v>3</v>
      </c>
      <c r="G6301" s="123">
        <v>1544253</v>
      </c>
      <c r="H6301" s="127"/>
      <c r="I6301" s="131" t="s">
        <v>14163</v>
      </c>
      <c r="J6301" s="127"/>
      <c r="K6301" s="127"/>
      <c r="L6301" s="127"/>
      <c r="M6301" s="127"/>
      <c r="N6301" s="133">
        <v>0</v>
      </c>
      <c r="O6301" s="133">
        <v>342</v>
      </c>
      <c r="P6301" s="127" t="s">
        <v>1369</v>
      </c>
    </row>
    <row r="6302" spans="1:16" ht="51">
      <c r="A6302" s="127">
        <v>133</v>
      </c>
      <c r="B6302" s="127"/>
      <c r="C6302" s="128" t="s">
        <v>730</v>
      </c>
      <c r="D6302" s="122">
        <v>43004</v>
      </c>
      <c r="E6302" s="123" t="s">
        <v>12424</v>
      </c>
      <c r="F6302" s="123" t="s">
        <v>3</v>
      </c>
      <c r="G6302" s="123">
        <v>1544260</v>
      </c>
      <c r="H6302" s="127"/>
      <c r="I6302" s="131" t="s">
        <v>14164</v>
      </c>
      <c r="J6302" s="127"/>
      <c r="K6302" s="127"/>
      <c r="L6302" s="127"/>
      <c r="M6302" s="127"/>
      <c r="N6302" s="133">
        <v>0</v>
      </c>
      <c r="O6302" s="133">
        <v>13075</v>
      </c>
      <c r="P6302" s="127" t="s">
        <v>1369</v>
      </c>
    </row>
    <row r="6303" spans="1:16" ht="51">
      <c r="A6303" s="127">
        <v>47</v>
      </c>
      <c r="B6303" s="127"/>
      <c r="C6303" s="128" t="s">
        <v>700</v>
      </c>
      <c r="D6303" s="122">
        <v>43004</v>
      </c>
      <c r="E6303" s="123" t="s">
        <v>12425</v>
      </c>
      <c r="F6303" s="123" t="s">
        <v>3</v>
      </c>
      <c r="G6303" s="123">
        <v>1544267</v>
      </c>
      <c r="H6303" s="127"/>
      <c r="I6303" s="131" t="s">
        <v>14165</v>
      </c>
      <c r="J6303" s="127"/>
      <c r="K6303" s="127"/>
      <c r="L6303" s="127"/>
      <c r="M6303" s="127"/>
      <c r="N6303" s="133">
        <v>0</v>
      </c>
      <c r="O6303" s="133">
        <v>126</v>
      </c>
      <c r="P6303" s="127" t="s">
        <v>1369</v>
      </c>
    </row>
    <row r="6304" spans="1:16" ht="38.25">
      <c r="A6304" s="127">
        <v>47</v>
      </c>
      <c r="B6304" s="127"/>
      <c r="C6304" s="128" t="s">
        <v>700</v>
      </c>
      <c r="D6304" s="122">
        <v>43004</v>
      </c>
      <c r="E6304" s="123" t="s">
        <v>12426</v>
      </c>
      <c r="F6304" s="123" t="s">
        <v>3</v>
      </c>
      <c r="G6304" s="123">
        <v>1544270</v>
      </c>
      <c r="H6304" s="127"/>
      <c r="I6304" s="131" t="s">
        <v>14166</v>
      </c>
      <c r="J6304" s="127"/>
      <c r="K6304" s="127"/>
      <c r="L6304" s="127"/>
      <c r="M6304" s="127"/>
      <c r="N6304" s="133">
        <v>0</v>
      </c>
      <c r="O6304" s="133">
        <v>126</v>
      </c>
      <c r="P6304" s="127" t="s">
        <v>1369</v>
      </c>
    </row>
    <row r="6305" spans="1:16" ht="51">
      <c r="A6305" s="127" t="s">
        <v>620</v>
      </c>
      <c r="B6305" s="127"/>
      <c r="C6305" s="128" t="s">
        <v>714</v>
      </c>
      <c r="D6305" s="122">
        <v>43004</v>
      </c>
      <c r="E6305" s="123" t="s">
        <v>12427</v>
      </c>
      <c r="F6305" s="123" t="s">
        <v>3</v>
      </c>
      <c r="G6305" s="123">
        <v>1544271</v>
      </c>
      <c r="H6305" s="127"/>
      <c r="I6305" s="131" t="s">
        <v>14167</v>
      </c>
      <c r="J6305" s="127"/>
      <c r="K6305" s="127"/>
      <c r="L6305" s="127"/>
      <c r="M6305" s="127"/>
      <c r="N6305" s="133">
        <v>0</v>
      </c>
      <c r="O6305" s="133">
        <v>15</v>
      </c>
      <c r="P6305" s="127" t="s">
        <v>1369</v>
      </c>
    </row>
    <row r="6306" spans="1:16" ht="38.25">
      <c r="A6306" s="127">
        <v>574</v>
      </c>
      <c r="B6306" s="127"/>
      <c r="C6306" s="128" t="s">
        <v>851</v>
      </c>
      <c r="D6306" s="122">
        <v>43004</v>
      </c>
      <c r="E6306" s="123" t="s">
        <v>12428</v>
      </c>
      <c r="F6306" s="123" t="s">
        <v>3</v>
      </c>
      <c r="G6306" s="123">
        <v>1544285</v>
      </c>
      <c r="H6306" s="127"/>
      <c r="I6306" s="131" t="s">
        <v>14168</v>
      </c>
      <c r="J6306" s="127"/>
      <c r="K6306" s="127"/>
      <c r="L6306" s="127"/>
      <c r="M6306" s="127"/>
      <c r="N6306" s="133">
        <v>0</v>
      </c>
      <c r="O6306" s="133">
        <v>1420</v>
      </c>
      <c r="P6306" s="127" t="s">
        <v>1369</v>
      </c>
    </row>
    <row r="6307" spans="1:16" ht="51">
      <c r="A6307" s="127">
        <v>47</v>
      </c>
      <c r="B6307" s="127"/>
      <c r="C6307" s="128" t="s">
        <v>700</v>
      </c>
      <c r="D6307" s="122">
        <v>43004</v>
      </c>
      <c r="E6307" s="123" t="s">
        <v>12429</v>
      </c>
      <c r="F6307" s="123" t="s">
        <v>3</v>
      </c>
      <c r="G6307" s="123">
        <v>1544288</v>
      </c>
      <c r="H6307" s="127"/>
      <c r="I6307" s="131" t="s">
        <v>14169</v>
      </c>
      <c r="J6307" s="127"/>
      <c r="K6307" s="127"/>
      <c r="L6307" s="127"/>
      <c r="M6307" s="127"/>
      <c r="N6307" s="133">
        <v>0</v>
      </c>
      <c r="O6307" s="133">
        <v>126</v>
      </c>
      <c r="P6307" s="127" t="s">
        <v>1369</v>
      </c>
    </row>
    <row r="6308" spans="1:16" ht="51">
      <c r="A6308" s="127">
        <v>16</v>
      </c>
      <c r="B6308" s="127"/>
      <c r="C6308" s="128" t="s">
        <v>693</v>
      </c>
      <c r="D6308" s="122">
        <v>43004</v>
      </c>
      <c r="E6308" s="123" t="s">
        <v>12430</v>
      </c>
      <c r="F6308" s="123" t="s">
        <v>3</v>
      </c>
      <c r="G6308" s="123">
        <v>1544289</v>
      </c>
      <c r="H6308" s="127"/>
      <c r="I6308" s="131" t="s">
        <v>14170</v>
      </c>
      <c r="J6308" s="127"/>
      <c r="K6308" s="127"/>
      <c r="L6308" s="127"/>
      <c r="M6308" s="127"/>
      <c r="N6308" s="133">
        <v>0</v>
      </c>
      <c r="O6308" s="133">
        <v>70</v>
      </c>
      <c r="P6308" s="127" t="s">
        <v>1369</v>
      </c>
    </row>
    <row r="6309" spans="1:16" ht="51">
      <c r="A6309" s="127">
        <v>47</v>
      </c>
      <c r="B6309" s="127"/>
      <c r="C6309" s="128" t="s">
        <v>700</v>
      </c>
      <c r="D6309" s="122">
        <v>43004</v>
      </c>
      <c r="E6309" s="123" t="s">
        <v>12431</v>
      </c>
      <c r="F6309" s="123" t="s">
        <v>3</v>
      </c>
      <c r="G6309" s="123">
        <v>1544290</v>
      </c>
      <c r="H6309" s="127"/>
      <c r="I6309" s="131" t="s">
        <v>14171</v>
      </c>
      <c r="J6309" s="127"/>
      <c r="K6309" s="127"/>
      <c r="L6309" s="127"/>
      <c r="M6309" s="127"/>
      <c r="N6309" s="133">
        <v>0</v>
      </c>
      <c r="O6309" s="133">
        <v>126</v>
      </c>
      <c r="P6309" s="127" t="s">
        <v>1369</v>
      </c>
    </row>
    <row r="6310" spans="1:16" ht="51">
      <c r="A6310" s="127" t="s">
        <v>620</v>
      </c>
      <c r="B6310" s="127"/>
      <c r="C6310" s="128" t="s">
        <v>714</v>
      </c>
      <c r="D6310" s="122">
        <v>43004</v>
      </c>
      <c r="E6310" s="123" t="s">
        <v>12432</v>
      </c>
      <c r="F6310" s="123" t="s">
        <v>3</v>
      </c>
      <c r="G6310" s="123">
        <v>1544293</v>
      </c>
      <c r="H6310" s="127"/>
      <c r="I6310" s="131" t="s">
        <v>14172</v>
      </c>
      <c r="J6310" s="127"/>
      <c r="K6310" s="127"/>
      <c r="L6310" s="127"/>
      <c r="M6310" s="127"/>
      <c r="N6310" s="133">
        <v>0</v>
      </c>
      <c r="O6310" s="133">
        <v>413</v>
      </c>
      <c r="P6310" s="127" t="s">
        <v>1369</v>
      </c>
    </row>
    <row r="6311" spans="1:16" ht="38.25">
      <c r="A6311" s="127">
        <v>46</v>
      </c>
      <c r="B6311" s="127"/>
      <c r="C6311" s="128" t="s">
        <v>699</v>
      </c>
      <c r="D6311" s="122">
        <v>43005</v>
      </c>
      <c r="E6311" s="123" t="s">
        <v>12433</v>
      </c>
      <c r="F6311" s="123" t="s">
        <v>3</v>
      </c>
      <c r="G6311" s="123">
        <v>1544830</v>
      </c>
      <c r="H6311" s="127"/>
      <c r="I6311" s="131" t="s">
        <v>14173</v>
      </c>
      <c r="J6311" s="127"/>
      <c r="K6311" s="127"/>
      <c r="L6311" s="127"/>
      <c r="M6311" s="127"/>
      <c r="N6311" s="133">
        <v>0</v>
      </c>
      <c r="O6311" s="133">
        <v>655</v>
      </c>
      <c r="P6311" s="127" t="s">
        <v>1369</v>
      </c>
    </row>
    <row r="6312" spans="1:16" ht="51">
      <c r="A6312" s="127">
        <v>234</v>
      </c>
      <c r="B6312" s="127"/>
      <c r="C6312" s="128" t="s">
        <v>124</v>
      </c>
      <c r="D6312" s="122">
        <v>43005</v>
      </c>
      <c r="E6312" s="123" t="s">
        <v>12434</v>
      </c>
      <c r="F6312" s="123" t="s">
        <v>3</v>
      </c>
      <c r="G6312" s="123">
        <v>1544811</v>
      </c>
      <c r="H6312" s="127"/>
      <c r="I6312" s="131" t="s">
        <v>14174</v>
      </c>
      <c r="J6312" s="127"/>
      <c r="K6312" s="127"/>
      <c r="L6312" s="127"/>
      <c r="M6312" s="127"/>
      <c r="N6312" s="133">
        <v>0</v>
      </c>
      <c r="O6312" s="133">
        <v>60</v>
      </c>
      <c r="P6312" s="127" t="s">
        <v>1369</v>
      </c>
    </row>
    <row r="6313" spans="1:16" ht="51">
      <c r="A6313" s="127">
        <v>234</v>
      </c>
      <c r="B6313" s="127"/>
      <c r="C6313" s="128" t="s">
        <v>124</v>
      </c>
      <c r="D6313" s="122">
        <v>43005</v>
      </c>
      <c r="E6313" s="123" t="s">
        <v>12435</v>
      </c>
      <c r="F6313" s="123" t="s">
        <v>3</v>
      </c>
      <c r="G6313" s="123">
        <v>1544810</v>
      </c>
      <c r="H6313" s="127"/>
      <c r="I6313" s="131" t="s">
        <v>14175</v>
      </c>
      <c r="J6313" s="127"/>
      <c r="K6313" s="127"/>
      <c r="L6313" s="127"/>
      <c r="M6313" s="127"/>
      <c r="N6313" s="133">
        <v>0</v>
      </c>
      <c r="O6313" s="133">
        <v>150</v>
      </c>
      <c r="P6313" s="127" t="s">
        <v>1369</v>
      </c>
    </row>
    <row r="6314" spans="1:16" ht="51">
      <c r="A6314" s="127">
        <v>234</v>
      </c>
      <c r="B6314" s="127"/>
      <c r="C6314" s="128" t="s">
        <v>124</v>
      </c>
      <c r="D6314" s="122">
        <v>43005</v>
      </c>
      <c r="E6314" s="123" t="s">
        <v>12436</v>
      </c>
      <c r="F6314" s="123" t="s">
        <v>3</v>
      </c>
      <c r="G6314" s="123">
        <v>1544808</v>
      </c>
      <c r="H6314" s="127"/>
      <c r="I6314" s="131" t="s">
        <v>14176</v>
      </c>
      <c r="J6314" s="127"/>
      <c r="K6314" s="127"/>
      <c r="L6314" s="127"/>
      <c r="M6314" s="127"/>
      <c r="N6314" s="133">
        <v>0</v>
      </c>
      <c r="O6314" s="133">
        <v>169.5</v>
      </c>
      <c r="P6314" s="127" t="s">
        <v>1369</v>
      </c>
    </row>
    <row r="6315" spans="1:16" ht="51">
      <c r="A6315" s="127" t="s">
        <v>620</v>
      </c>
      <c r="B6315" s="127"/>
      <c r="C6315" s="128" t="s">
        <v>714</v>
      </c>
      <c r="D6315" s="122">
        <v>43005</v>
      </c>
      <c r="E6315" s="123" t="s">
        <v>12437</v>
      </c>
      <c r="F6315" s="123" t="s">
        <v>3</v>
      </c>
      <c r="G6315" s="123">
        <v>1544794</v>
      </c>
      <c r="H6315" s="127"/>
      <c r="I6315" s="131" t="s">
        <v>14177</v>
      </c>
      <c r="J6315" s="127"/>
      <c r="K6315" s="127"/>
      <c r="L6315" s="127"/>
      <c r="M6315" s="127"/>
      <c r="N6315" s="133">
        <v>0</v>
      </c>
      <c r="O6315" s="133">
        <v>260</v>
      </c>
      <c r="P6315" s="127" t="s">
        <v>1369</v>
      </c>
    </row>
    <row r="6316" spans="1:16" ht="38.25">
      <c r="A6316" s="127">
        <v>526</v>
      </c>
      <c r="B6316" s="127"/>
      <c r="C6316" s="128" t="s">
        <v>847</v>
      </c>
      <c r="D6316" s="122">
        <v>43005</v>
      </c>
      <c r="E6316" s="123" t="s">
        <v>12438</v>
      </c>
      <c r="F6316" s="123" t="s">
        <v>3</v>
      </c>
      <c r="G6316" s="123">
        <v>1544838</v>
      </c>
      <c r="H6316" s="127"/>
      <c r="I6316" s="131" t="s">
        <v>14178</v>
      </c>
      <c r="J6316" s="127"/>
      <c r="K6316" s="127"/>
      <c r="L6316" s="127"/>
      <c r="M6316" s="127"/>
      <c r="N6316" s="133">
        <v>0</v>
      </c>
      <c r="O6316" s="133">
        <v>200</v>
      </c>
      <c r="P6316" s="127" t="s">
        <v>1369</v>
      </c>
    </row>
    <row r="6317" spans="1:16" ht="51">
      <c r="A6317" s="127">
        <v>670</v>
      </c>
      <c r="B6317" s="127"/>
      <c r="C6317" s="128" t="s">
        <v>236</v>
      </c>
      <c r="D6317" s="122">
        <v>43005</v>
      </c>
      <c r="E6317" s="123" t="s">
        <v>12439</v>
      </c>
      <c r="F6317" s="123" t="s">
        <v>3</v>
      </c>
      <c r="G6317" s="123">
        <v>1544868</v>
      </c>
      <c r="H6317" s="127"/>
      <c r="I6317" s="131" t="s">
        <v>14179</v>
      </c>
      <c r="J6317" s="127"/>
      <c r="K6317" s="127"/>
      <c r="L6317" s="127"/>
      <c r="M6317" s="127"/>
      <c r="N6317" s="133">
        <v>0</v>
      </c>
      <c r="O6317" s="133">
        <v>30</v>
      </c>
      <c r="P6317" s="127" t="s">
        <v>1369</v>
      </c>
    </row>
    <row r="6318" spans="1:16" ht="51">
      <c r="A6318" s="127">
        <v>15</v>
      </c>
      <c r="B6318" s="127"/>
      <c r="C6318" s="128" t="s">
        <v>692</v>
      </c>
      <c r="D6318" s="122">
        <v>43005</v>
      </c>
      <c r="E6318" s="123" t="s">
        <v>12440</v>
      </c>
      <c r="F6318" s="123" t="s">
        <v>3</v>
      </c>
      <c r="G6318" s="123">
        <v>1544870</v>
      </c>
      <c r="H6318" s="127"/>
      <c r="I6318" s="131" t="s">
        <v>14180</v>
      </c>
      <c r="J6318" s="127"/>
      <c r="K6318" s="127"/>
      <c r="L6318" s="127"/>
      <c r="M6318" s="127"/>
      <c r="N6318" s="133">
        <v>0</v>
      </c>
      <c r="O6318" s="133">
        <v>233.42000000000002</v>
      </c>
      <c r="P6318" s="127" t="s">
        <v>1369</v>
      </c>
    </row>
    <row r="6319" spans="1:16" ht="38.25">
      <c r="A6319" s="127">
        <v>15</v>
      </c>
      <c r="B6319" s="127"/>
      <c r="C6319" s="128" t="s">
        <v>692</v>
      </c>
      <c r="D6319" s="122">
        <v>43005</v>
      </c>
      <c r="E6319" s="123" t="s">
        <v>12441</v>
      </c>
      <c r="F6319" s="123" t="s">
        <v>3</v>
      </c>
      <c r="G6319" s="123">
        <v>1544872</v>
      </c>
      <c r="H6319" s="127"/>
      <c r="I6319" s="131" t="s">
        <v>14181</v>
      </c>
      <c r="J6319" s="127"/>
      <c r="K6319" s="127"/>
      <c r="L6319" s="127"/>
      <c r="M6319" s="127"/>
      <c r="N6319" s="133">
        <v>0</v>
      </c>
      <c r="O6319" s="133">
        <v>233.42000000000002</v>
      </c>
      <c r="P6319" s="127" t="s">
        <v>1369</v>
      </c>
    </row>
    <row r="6320" spans="1:16" ht="38.25">
      <c r="A6320" s="127">
        <v>15</v>
      </c>
      <c r="B6320" s="127"/>
      <c r="C6320" s="128" t="s">
        <v>692</v>
      </c>
      <c r="D6320" s="122">
        <v>43005</v>
      </c>
      <c r="E6320" s="123" t="s">
        <v>12442</v>
      </c>
      <c r="F6320" s="123" t="s">
        <v>3</v>
      </c>
      <c r="G6320" s="123">
        <v>1544873</v>
      </c>
      <c r="H6320" s="127"/>
      <c r="I6320" s="131" t="s">
        <v>14182</v>
      </c>
      <c r="J6320" s="127"/>
      <c r="K6320" s="127"/>
      <c r="L6320" s="127"/>
      <c r="M6320" s="127"/>
      <c r="N6320" s="133">
        <v>0</v>
      </c>
      <c r="O6320" s="133">
        <v>233.42000000000002</v>
      </c>
      <c r="P6320" s="127" t="s">
        <v>1369</v>
      </c>
    </row>
    <row r="6321" spans="1:16" ht="38.25">
      <c r="A6321" s="127">
        <v>15</v>
      </c>
      <c r="B6321" s="127"/>
      <c r="C6321" s="128" t="s">
        <v>692</v>
      </c>
      <c r="D6321" s="122">
        <v>43005</v>
      </c>
      <c r="E6321" s="123" t="s">
        <v>12443</v>
      </c>
      <c r="F6321" s="123" t="s">
        <v>3</v>
      </c>
      <c r="G6321" s="123">
        <v>1544874</v>
      </c>
      <c r="H6321" s="127"/>
      <c r="I6321" s="131" t="s">
        <v>14183</v>
      </c>
      <c r="J6321" s="127"/>
      <c r="K6321" s="127"/>
      <c r="L6321" s="127"/>
      <c r="M6321" s="127"/>
      <c r="N6321" s="133">
        <v>0</v>
      </c>
      <c r="O6321" s="133">
        <v>233.42000000000002</v>
      </c>
      <c r="P6321" s="127" t="s">
        <v>1369</v>
      </c>
    </row>
    <row r="6322" spans="1:16" ht="38.25">
      <c r="A6322" s="127">
        <v>15</v>
      </c>
      <c r="B6322" s="127"/>
      <c r="C6322" s="128" t="s">
        <v>692</v>
      </c>
      <c r="D6322" s="122">
        <v>43005</v>
      </c>
      <c r="E6322" s="123" t="s">
        <v>12444</v>
      </c>
      <c r="F6322" s="123" t="s">
        <v>3</v>
      </c>
      <c r="G6322" s="123">
        <v>1544875</v>
      </c>
      <c r="H6322" s="127"/>
      <c r="I6322" s="131" t="s">
        <v>14184</v>
      </c>
      <c r="J6322" s="127"/>
      <c r="K6322" s="127"/>
      <c r="L6322" s="127"/>
      <c r="M6322" s="127"/>
      <c r="N6322" s="133">
        <v>0</v>
      </c>
      <c r="O6322" s="133">
        <v>233.42000000000002</v>
      </c>
      <c r="P6322" s="127" t="s">
        <v>1369</v>
      </c>
    </row>
    <row r="6323" spans="1:16" ht="38.25">
      <c r="A6323" s="127">
        <v>20</v>
      </c>
      <c r="B6323" s="127"/>
      <c r="C6323" s="128" t="s">
        <v>694</v>
      </c>
      <c r="D6323" s="122">
        <v>43005</v>
      </c>
      <c r="E6323" s="123" t="s">
        <v>12445</v>
      </c>
      <c r="F6323" s="123" t="s">
        <v>3</v>
      </c>
      <c r="G6323" s="123">
        <v>1544877</v>
      </c>
      <c r="H6323" s="127"/>
      <c r="I6323" s="131" t="s">
        <v>14185</v>
      </c>
      <c r="J6323" s="127"/>
      <c r="K6323" s="127"/>
      <c r="L6323" s="127"/>
      <c r="M6323" s="127"/>
      <c r="N6323" s="133">
        <v>0</v>
      </c>
      <c r="O6323" s="133">
        <v>39.4</v>
      </c>
      <c r="P6323" s="127" t="s">
        <v>1369</v>
      </c>
    </row>
    <row r="6324" spans="1:16" ht="38.25">
      <c r="A6324" s="127">
        <v>15</v>
      </c>
      <c r="B6324" s="127"/>
      <c r="C6324" s="128" t="s">
        <v>692</v>
      </c>
      <c r="D6324" s="122">
        <v>43005</v>
      </c>
      <c r="E6324" s="123" t="s">
        <v>12446</v>
      </c>
      <c r="F6324" s="123" t="s">
        <v>3</v>
      </c>
      <c r="G6324" s="123">
        <v>1544879</v>
      </c>
      <c r="H6324" s="127"/>
      <c r="I6324" s="131" t="s">
        <v>14186</v>
      </c>
      <c r="J6324" s="127"/>
      <c r="K6324" s="127"/>
      <c r="L6324" s="127"/>
      <c r="M6324" s="127"/>
      <c r="N6324" s="133">
        <v>0</v>
      </c>
      <c r="O6324" s="133">
        <v>233.42000000000002</v>
      </c>
      <c r="P6324" s="127" t="s">
        <v>1369</v>
      </c>
    </row>
    <row r="6325" spans="1:16" ht="51">
      <c r="A6325" s="127">
        <v>132</v>
      </c>
      <c r="B6325" s="127"/>
      <c r="C6325" s="128" t="s">
        <v>729</v>
      </c>
      <c r="D6325" s="122">
        <v>43005</v>
      </c>
      <c r="E6325" s="123" t="s">
        <v>12447</v>
      </c>
      <c r="F6325" s="123" t="s">
        <v>3</v>
      </c>
      <c r="G6325" s="123">
        <v>1544706</v>
      </c>
      <c r="H6325" s="127"/>
      <c r="I6325" s="131" t="s">
        <v>14187</v>
      </c>
      <c r="J6325" s="127"/>
      <c r="K6325" s="127"/>
      <c r="L6325" s="127"/>
      <c r="M6325" s="127"/>
      <c r="N6325" s="133">
        <v>0</v>
      </c>
      <c r="O6325" s="133">
        <v>177.95000000000002</v>
      </c>
      <c r="P6325" s="127" t="s">
        <v>1369</v>
      </c>
    </row>
    <row r="6326" spans="1:16" ht="51">
      <c r="A6326" s="127">
        <v>41</v>
      </c>
      <c r="B6326" s="127"/>
      <c r="C6326" s="128" t="s">
        <v>698</v>
      </c>
      <c r="D6326" s="122">
        <v>43005</v>
      </c>
      <c r="E6326" s="123" t="s">
        <v>12448</v>
      </c>
      <c r="F6326" s="123" t="s">
        <v>3</v>
      </c>
      <c r="G6326" s="123">
        <v>1544715</v>
      </c>
      <c r="H6326" s="127"/>
      <c r="I6326" s="131" t="s">
        <v>14188</v>
      </c>
      <c r="J6326" s="127"/>
      <c r="K6326" s="127"/>
      <c r="L6326" s="127"/>
      <c r="M6326" s="127"/>
      <c r="N6326" s="133">
        <v>0</v>
      </c>
      <c r="O6326" s="133">
        <v>20</v>
      </c>
      <c r="P6326" s="127" t="s">
        <v>1369</v>
      </c>
    </row>
    <row r="6327" spans="1:16" ht="51">
      <c r="A6327" s="127" t="s">
        <v>620</v>
      </c>
      <c r="B6327" s="127"/>
      <c r="C6327" s="128" t="s">
        <v>714</v>
      </c>
      <c r="D6327" s="122">
        <v>43005</v>
      </c>
      <c r="E6327" s="123" t="s">
        <v>12449</v>
      </c>
      <c r="F6327" s="123" t="s">
        <v>3</v>
      </c>
      <c r="G6327" s="123">
        <v>1544720</v>
      </c>
      <c r="H6327" s="127"/>
      <c r="I6327" s="131" t="s">
        <v>14189</v>
      </c>
      <c r="J6327" s="127"/>
      <c r="K6327" s="127"/>
      <c r="L6327" s="127"/>
      <c r="M6327" s="127"/>
      <c r="N6327" s="133">
        <v>0</v>
      </c>
      <c r="O6327" s="133">
        <v>28</v>
      </c>
      <c r="P6327" s="127" t="s">
        <v>1369</v>
      </c>
    </row>
    <row r="6328" spans="1:16" ht="38.25">
      <c r="A6328" s="127">
        <v>46</v>
      </c>
      <c r="B6328" s="127"/>
      <c r="C6328" s="128" t="s">
        <v>699</v>
      </c>
      <c r="D6328" s="122">
        <v>43005</v>
      </c>
      <c r="E6328" s="123" t="s">
        <v>12450</v>
      </c>
      <c r="F6328" s="123" t="s">
        <v>3</v>
      </c>
      <c r="G6328" s="123">
        <v>1544740</v>
      </c>
      <c r="H6328" s="127"/>
      <c r="I6328" s="131" t="s">
        <v>14190</v>
      </c>
      <c r="J6328" s="127"/>
      <c r="K6328" s="127"/>
      <c r="L6328" s="127"/>
      <c r="M6328" s="127"/>
      <c r="N6328" s="133">
        <v>0</v>
      </c>
      <c r="O6328" s="133">
        <v>30</v>
      </c>
      <c r="P6328" s="127" t="s">
        <v>1369</v>
      </c>
    </row>
    <row r="6329" spans="1:16" ht="51">
      <c r="A6329" s="127" t="s">
        <v>620</v>
      </c>
      <c r="B6329" s="127"/>
      <c r="C6329" s="128" t="s">
        <v>714</v>
      </c>
      <c r="D6329" s="122">
        <v>43005</v>
      </c>
      <c r="E6329" s="123" t="s">
        <v>12451</v>
      </c>
      <c r="F6329" s="123" t="s">
        <v>3</v>
      </c>
      <c r="G6329" s="123">
        <v>1544768</v>
      </c>
      <c r="H6329" s="127"/>
      <c r="I6329" s="131" t="s">
        <v>14191</v>
      </c>
      <c r="J6329" s="127"/>
      <c r="K6329" s="127"/>
      <c r="L6329" s="127"/>
      <c r="M6329" s="127"/>
      <c r="N6329" s="133">
        <v>0</v>
      </c>
      <c r="O6329" s="133">
        <v>80</v>
      </c>
      <c r="P6329" s="127" t="s">
        <v>1369</v>
      </c>
    </row>
    <row r="6330" spans="1:16" ht="51">
      <c r="A6330" s="127" t="s">
        <v>620</v>
      </c>
      <c r="B6330" s="127"/>
      <c r="C6330" s="128" t="s">
        <v>714</v>
      </c>
      <c r="D6330" s="122">
        <v>43005</v>
      </c>
      <c r="E6330" s="123" t="s">
        <v>12452</v>
      </c>
      <c r="F6330" s="123" t="s">
        <v>3</v>
      </c>
      <c r="G6330" s="123">
        <v>1544769</v>
      </c>
      <c r="H6330" s="127"/>
      <c r="I6330" s="131" t="s">
        <v>14192</v>
      </c>
      <c r="J6330" s="127"/>
      <c r="K6330" s="127"/>
      <c r="L6330" s="127"/>
      <c r="M6330" s="127"/>
      <c r="N6330" s="133">
        <v>0</v>
      </c>
      <c r="O6330" s="133">
        <v>80</v>
      </c>
      <c r="P6330" s="127" t="s">
        <v>1369</v>
      </c>
    </row>
    <row r="6331" spans="1:16" ht="51">
      <c r="A6331" s="127">
        <v>203</v>
      </c>
      <c r="B6331" s="127"/>
      <c r="C6331" s="128" t="s">
        <v>758</v>
      </c>
      <c r="D6331" s="122">
        <v>43005</v>
      </c>
      <c r="E6331" s="123" t="s">
        <v>12453</v>
      </c>
      <c r="F6331" s="123" t="s">
        <v>3</v>
      </c>
      <c r="G6331" s="123">
        <v>1544775</v>
      </c>
      <c r="H6331" s="127"/>
      <c r="I6331" s="131" t="s">
        <v>14193</v>
      </c>
      <c r="J6331" s="127"/>
      <c r="K6331" s="127"/>
      <c r="L6331" s="127"/>
      <c r="M6331" s="127"/>
      <c r="N6331" s="133">
        <v>0</v>
      </c>
      <c r="O6331" s="133">
        <v>156</v>
      </c>
      <c r="P6331" s="127" t="s">
        <v>1369</v>
      </c>
    </row>
    <row r="6332" spans="1:16" ht="51">
      <c r="A6332" s="127">
        <v>203</v>
      </c>
      <c r="B6332" s="127"/>
      <c r="C6332" s="128" t="s">
        <v>758</v>
      </c>
      <c r="D6332" s="122">
        <v>43005</v>
      </c>
      <c r="E6332" s="123" t="s">
        <v>12454</v>
      </c>
      <c r="F6332" s="123" t="s">
        <v>3</v>
      </c>
      <c r="G6332" s="123">
        <v>1544777</v>
      </c>
      <c r="H6332" s="127"/>
      <c r="I6332" s="131" t="s">
        <v>14194</v>
      </c>
      <c r="J6332" s="127"/>
      <c r="K6332" s="127"/>
      <c r="L6332" s="127"/>
      <c r="M6332" s="127"/>
      <c r="N6332" s="133">
        <v>0</v>
      </c>
      <c r="O6332" s="133">
        <v>126</v>
      </c>
      <c r="P6332" s="127" t="s">
        <v>1369</v>
      </c>
    </row>
    <row r="6333" spans="1:16" ht="51">
      <c r="A6333" s="127" t="s">
        <v>620</v>
      </c>
      <c r="B6333" s="127"/>
      <c r="C6333" s="128" t="s">
        <v>714</v>
      </c>
      <c r="D6333" s="122">
        <v>43005</v>
      </c>
      <c r="E6333" s="123" t="s">
        <v>12455</v>
      </c>
      <c r="F6333" s="123" t="s">
        <v>3</v>
      </c>
      <c r="G6333" s="123">
        <v>1544791</v>
      </c>
      <c r="H6333" s="127"/>
      <c r="I6333" s="131" t="s">
        <v>14195</v>
      </c>
      <c r="J6333" s="127"/>
      <c r="K6333" s="127"/>
      <c r="L6333" s="127"/>
      <c r="M6333" s="127"/>
      <c r="N6333" s="133">
        <v>0</v>
      </c>
      <c r="O6333" s="133">
        <v>260</v>
      </c>
      <c r="P6333" s="127" t="s">
        <v>1369</v>
      </c>
    </row>
    <row r="6334" spans="1:16" ht="51">
      <c r="A6334" s="127" t="s">
        <v>620</v>
      </c>
      <c r="B6334" s="127"/>
      <c r="C6334" s="128" t="s">
        <v>714</v>
      </c>
      <c r="D6334" s="122">
        <v>43005</v>
      </c>
      <c r="E6334" s="123" t="s">
        <v>12456</v>
      </c>
      <c r="F6334" s="123" t="s">
        <v>3</v>
      </c>
      <c r="G6334" s="123">
        <v>1544792</v>
      </c>
      <c r="H6334" s="127"/>
      <c r="I6334" s="131" t="s">
        <v>14196</v>
      </c>
      <c r="J6334" s="127"/>
      <c r="K6334" s="127"/>
      <c r="L6334" s="127"/>
      <c r="M6334" s="127"/>
      <c r="N6334" s="133">
        <v>0</v>
      </c>
      <c r="O6334" s="133">
        <v>250</v>
      </c>
      <c r="P6334" s="127" t="s">
        <v>1369</v>
      </c>
    </row>
    <row r="6335" spans="1:16" ht="51">
      <c r="A6335" s="127">
        <v>660</v>
      </c>
      <c r="B6335" s="127"/>
      <c r="C6335" s="128" t="s">
        <v>234</v>
      </c>
      <c r="D6335" s="122">
        <v>43005</v>
      </c>
      <c r="E6335" s="123" t="s">
        <v>12457</v>
      </c>
      <c r="F6335" s="123" t="s">
        <v>3</v>
      </c>
      <c r="G6335" s="123">
        <v>1544980</v>
      </c>
      <c r="H6335" s="127"/>
      <c r="I6335" s="131" t="s">
        <v>14197</v>
      </c>
      <c r="J6335" s="127"/>
      <c r="K6335" s="127"/>
      <c r="L6335" s="127"/>
      <c r="M6335" s="127"/>
      <c r="N6335" s="133">
        <v>0</v>
      </c>
      <c r="O6335" s="133">
        <v>14634.74</v>
      </c>
      <c r="P6335" s="127" t="s">
        <v>1369</v>
      </c>
    </row>
    <row r="6336" spans="1:16" ht="38.25">
      <c r="A6336" s="127">
        <v>46</v>
      </c>
      <c r="B6336" s="127"/>
      <c r="C6336" s="128" t="s">
        <v>699</v>
      </c>
      <c r="D6336" s="122">
        <v>43005</v>
      </c>
      <c r="E6336" s="123" t="s">
        <v>12458</v>
      </c>
      <c r="F6336" s="123" t="s">
        <v>3</v>
      </c>
      <c r="G6336" s="123">
        <v>1544984</v>
      </c>
      <c r="H6336" s="127"/>
      <c r="I6336" s="131" t="s">
        <v>14198</v>
      </c>
      <c r="J6336" s="127"/>
      <c r="K6336" s="127"/>
      <c r="L6336" s="127"/>
      <c r="M6336" s="127"/>
      <c r="N6336" s="133">
        <v>0</v>
      </c>
      <c r="O6336" s="133">
        <v>1309.3</v>
      </c>
      <c r="P6336" s="127" t="s">
        <v>1369</v>
      </c>
    </row>
    <row r="6337" spans="1:16" ht="51">
      <c r="A6337" s="127">
        <v>348</v>
      </c>
      <c r="B6337" s="127"/>
      <c r="C6337" s="128" t="s">
        <v>823</v>
      </c>
      <c r="D6337" s="122">
        <v>43005</v>
      </c>
      <c r="E6337" s="123" t="s">
        <v>12459</v>
      </c>
      <c r="F6337" s="123" t="s">
        <v>3</v>
      </c>
      <c r="G6337" s="123">
        <v>1544993</v>
      </c>
      <c r="H6337" s="127"/>
      <c r="I6337" s="131" t="s">
        <v>14199</v>
      </c>
      <c r="J6337" s="127"/>
      <c r="K6337" s="127"/>
      <c r="L6337" s="127"/>
      <c r="M6337" s="127"/>
      <c r="N6337" s="133">
        <v>0</v>
      </c>
      <c r="O6337" s="133">
        <v>175</v>
      </c>
      <c r="P6337" s="127" t="s">
        <v>1369</v>
      </c>
    </row>
    <row r="6338" spans="1:16" ht="51">
      <c r="A6338" s="127">
        <v>585</v>
      </c>
      <c r="B6338" s="127"/>
      <c r="C6338" s="128" t="s">
        <v>222</v>
      </c>
      <c r="D6338" s="122">
        <v>43005</v>
      </c>
      <c r="E6338" s="123" t="s">
        <v>12460</v>
      </c>
      <c r="F6338" s="123" t="s">
        <v>3</v>
      </c>
      <c r="G6338" s="123">
        <v>1544996</v>
      </c>
      <c r="H6338" s="127"/>
      <c r="I6338" s="131" t="s">
        <v>14200</v>
      </c>
      <c r="J6338" s="127"/>
      <c r="K6338" s="127"/>
      <c r="L6338" s="127"/>
      <c r="M6338" s="127"/>
      <c r="N6338" s="133">
        <v>0</v>
      </c>
      <c r="O6338" s="133">
        <v>8.4</v>
      </c>
      <c r="P6338" s="127" t="s">
        <v>1369</v>
      </c>
    </row>
    <row r="6339" spans="1:16" ht="51">
      <c r="A6339" s="127">
        <v>81</v>
      </c>
      <c r="B6339" s="127"/>
      <c r="C6339" s="128" t="s">
        <v>710</v>
      </c>
      <c r="D6339" s="122">
        <v>43005</v>
      </c>
      <c r="E6339" s="123" t="s">
        <v>12461</v>
      </c>
      <c r="F6339" s="123" t="s">
        <v>3</v>
      </c>
      <c r="G6339" s="123">
        <v>1545014</v>
      </c>
      <c r="H6339" s="127"/>
      <c r="I6339" s="131" t="s">
        <v>14201</v>
      </c>
      <c r="J6339" s="127"/>
      <c r="K6339" s="127"/>
      <c r="L6339" s="127"/>
      <c r="M6339" s="127"/>
      <c r="N6339" s="133">
        <v>0</v>
      </c>
      <c r="O6339" s="133">
        <v>371</v>
      </c>
      <c r="P6339" s="127" t="s">
        <v>1369</v>
      </c>
    </row>
    <row r="6340" spans="1:16" ht="38.25">
      <c r="A6340" s="127">
        <v>20</v>
      </c>
      <c r="B6340" s="127"/>
      <c r="C6340" s="128" t="s">
        <v>694</v>
      </c>
      <c r="D6340" s="122">
        <v>43005</v>
      </c>
      <c r="E6340" s="123" t="s">
        <v>12462</v>
      </c>
      <c r="F6340" s="123" t="s">
        <v>3</v>
      </c>
      <c r="G6340" s="123">
        <v>1544880</v>
      </c>
      <c r="H6340" s="127"/>
      <c r="I6340" s="131" t="s">
        <v>14202</v>
      </c>
      <c r="J6340" s="127"/>
      <c r="K6340" s="127"/>
      <c r="L6340" s="127"/>
      <c r="M6340" s="127"/>
      <c r="N6340" s="133">
        <v>0</v>
      </c>
      <c r="O6340" s="133">
        <v>369.6</v>
      </c>
      <c r="P6340" s="127" t="s">
        <v>1369</v>
      </c>
    </row>
    <row r="6341" spans="1:16" ht="51">
      <c r="A6341" s="127" t="s">
        <v>620</v>
      </c>
      <c r="B6341" s="127"/>
      <c r="C6341" s="128" t="s">
        <v>714</v>
      </c>
      <c r="D6341" s="122">
        <v>43005</v>
      </c>
      <c r="E6341" s="123" t="s">
        <v>12463</v>
      </c>
      <c r="F6341" s="123" t="s">
        <v>3</v>
      </c>
      <c r="G6341" s="123">
        <v>1544883</v>
      </c>
      <c r="H6341" s="127"/>
      <c r="I6341" s="131" t="s">
        <v>14203</v>
      </c>
      <c r="J6341" s="127"/>
      <c r="K6341" s="127"/>
      <c r="L6341" s="127"/>
      <c r="M6341" s="127"/>
      <c r="N6341" s="133">
        <v>0</v>
      </c>
      <c r="O6341" s="133">
        <v>371</v>
      </c>
      <c r="P6341" s="127" t="s">
        <v>1369</v>
      </c>
    </row>
    <row r="6342" spans="1:16" ht="51">
      <c r="A6342" s="127">
        <v>16</v>
      </c>
      <c r="B6342" s="127"/>
      <c r="C6342" s="128" t="s">
        <v>693</v>
      </c>
      <c r="D6342" s="122">
        <v>43005</v>
      </c>
      <c r="E6342" s="123" t="s">
        <v>12464</v>
      </c>
      <c r="F6342" s="123" t="s">
        <v>3</v>
      </c>
      <c r="G6342" s="123">
        <v>1544889</v>
      </c>
      <c r="H6342" s="127"/>
      <c r="I6342" s="131" t="s">
        <v>14204</v>
      </c>
      <c r="J6342" s="127"/>
      <c r="K6342" s="127"/>
      <c r="L6342" s="127"/>
      <c r="M6342" s="127"/>
      <c r="N6342" s="133">
        <v>0</v>
      </c>
      <c r="O6342" s="133">
        <v>1808</v>
      </c>
      <c r="P6342" s="127" t="s">
        <v>1369</v>
      </c>
    </row>
    <row r="6343" spans="1:16" ht="51">
      <c r="A6343" s="127">
        <v>41</v>
      </c>
      <c r="B6343" s="127"/>
      <c r="C6343" s="128" t="s">
        <v>698</v>
      </c>
      <c r="D6343" s="122">
        <v>43005</v>
      </c>
      <c r="E6343" s="123" t="s">
        <v>12465</v>
      </c>
      <c r="F6343" s="123" t="s">
        <v>3</v>
      </c>
      <c r="G6343" s="123">
        <v>1544890</v>
      </c>
      <c r="H6343" s="127"/>
      <c r="I6343" s="131" t="s">
        <v>14205</v>
      </c>
      <c r="J6343" s="127"/>
      <c r="K6343" s="127"/>
      <c r="L6343" s="127"/>
      <c r="M6343" s="127"/>
      <c r="N6343" s="133">
        <v>0</v>
      </c>
      <c r="O6343" s="133">
        <v>956</v>
      </c>
      <c r="P6343" s="127" t="s">
        <v>1369</v>
      </c>
    </row>
    <row r="6344" spans="1:16" ht="51">
      <c r="A6344" s="127">
        <v>203</v>
      </c>
      <c r="B6344" s="127"/>
      <c r="C6344" s="128" t="s">
        <v>758</v>
      </c>
      <c r="D6344" s="122">
        <v>43005</v>
      </c>
      <c r="E6344" s="123" t="s">
        <v>12466</v>
      </c>
      <c r="F6344" s="123" t="s">
        <v>3</v>
      </c>
      <c r="G6344" s="123">
        <v>1544895</v>
      </c>
      <c r="H6344" s="127"/>
      <c r="I6344" s="131" t="s">
        <v>14206</v>
      </c>
      <c r="J6344" s="127"/>
      <c r="K6344" s="127"/>
      <c r="L6344" s="127"/>
      <c r="M6344" s="127"/>
      <c r="N6344" s="133">
        <v>0</v>
      </c>
      <c r="O6344" s="133">
        <v>188</v>
      </c>
      <c r="P6344" s="127" t="s">
        <v>1369</v>
      </c>
    </row>
    <row r="6345" spans="1:16" ht="63.75">
      <c r="A6345" s="127">
        <v>48</v>
      </c>
      <c r="B6345" s="127"/>
      <c r="C6345" s="128" t="s">
        <v>701</v>
      </c>
      <c r="D6345" s="122">
        <v>43005</v>
      </c>
      <c r="E6345" s="123" t="s">
        <v>12467</v>
      </c>
      <c r="F6345" s="123" t="s">
        <v>3</v>
      </c>
      <c r="G6345" s="123">
        <v>1544901</v>
      </c>
      <c r="H6345" s="127"/>
      <c r="I6345" s="131" t="s">
        <v>14207</v>
      </c>
      <c r="J6345" s="127"/>
      <c r="K6345" s="127"/>
      <c r="L6345" s="127"/>
      <c r="M6345" s="127"/>
      <c r="N6345" s="133">
        <v>0</v>
      </c>
      <c r="O6345" s="133">
        <v>2217</v>
      </c>
      <c r="P6345" s="127" t="s">
        <v>1369</v>
      </c>
    </row>
    <row r="6346" spans="1:16" ht="63.75">
      <c r="A6346" s="127">
        <v>48</v>
      </c>
      <c r="B6346" s="127"/>
      <c r="C6346" s="128" t="s">
        <v>701</v>
      </c>
      <c r="D6346" s="122">
        <v>43005</v>
      </c>
      <c r="E6346" s="123" t="s">
        <v>12468</v>
      </c>
      <c r="F6346" s="123" t="s">
        <v>3</v>
      </c>
      <c r="G6346" s="123">
        <v>1544902</v>
      </c>
      <c r="H6346" s="127"/>
      <c r="I6346" s="131" t="s">
        <v>14207</v>
      </c>
      <c r="J6346" s="127"/>
      <c r="K6346" s="127"/>
      <c r="L6346" s="127"/>
      <c r="M6346" s="127"/>
      <c r="N6346" s="133">
        <v>0</v>
      </c>
      <c r="O6346" s="133">
        <v>830</v>
      </c>
      <c r="P6346" s="127" t="s">
        <v>1369</v>
      </c>
    </row>
    <row r="6347" spans="1:16" ht="51">
      <c r="A6347" s="127" t="s">
        <v>620</v>
      </c>
      <c r="B6347" s="127"/>
      <c r="C6347" s="128" t="s">
        <v>714</v>
      </c>
      <c r="D6347" s="122">
        <v>43005</v>
      </c>
      <c r="E6347" s="123" t="s">
        <v>12469</v>
      </c>
      <c r="F6347" s="123" t="s">
        <v>3</v>
      </c>
      <c r="G6347" s="123">
        <v>1544903</v>
      </c>
      <c r="H6347" s="127"/>
      <c r="I6347" s="131" t="s">
        <v>14208</v>
      </c>
      <c r="J6347" s="127"/>
      <c r="K6347" s="127"/>
      <c r="L6347" s="127"/>
      <c r="M6347" s="127"/>
      <c r="N6347" s="133">
        <v>0</v>
      </c>
      <c r="O6347" s="133">
        <v>712</v>
      </c>
      <c r="P6347" s="127" t="s">
        <v>1369</v>
      </c>
    </row>
    <row r="6348" spans="1:16" ht="38.25">
      <c r="A6348" s="127">
        <v>526</v>
      </c>
      <c r="B6348" s="127"/>
      <c r="C6348" s="128" t="s">
        <v>847</v>
      </c>
      <c r="D6348" s="122">
        <v>43005</v>
      </c>
      <c r="E6348" s="123" t="s">
        <v>12470</v>
      </c>
      <c r="F6348" s="123" t="s">
        <v>3</v>
      </c>
      <c r="G6348" s="123">
        <v>1544904</v>
      </c>
      <c r="H6348" s="127"/>
      <c r="I6348" s="131" t="s">
        <v>14209</v>
      </c>
      <c r="J6348" s="127"/>
      <c r="K6348" s="127"/>
      <c r="L6348" s="127"/>
      <c r="M6348" s="127"/>
      <c r="N6348" s="133">
        <v>0</v>
      </c>
      <c r="O6348" s="133">
        <v>145</v>
      </c>
      <c r="P6348" s="127" t="s">
        <v>1369</v>
      </c>
    </row>
    <row r="6349" spans="1:16" ht="38.25">
      <c r="A6349" s="127">
        <v>47</v>
      </c>
      <c r="B6349" s="127"/>
      <c r="C6349" s="128" t="s">
        <v>700</v>
      </c>
      <c r="D6349" s="122">
        <v>43005</v>
      </c>
      <c r="E6349" s="123" t="s">
        <v>12471</v>
      </c>
      <c r="F6349" s="123" t="s">
        <v>3</v>
      </c>
      <c r="G6349" s="123">
        <v>1544909</v>
      </c>
      <c r="H6349" s="127"/>
      <c r="I6349" s="131" t="s">
        <v>13373</v>
      </c>
      <c r="J6349" s="127"/>
      <c r="K6349" s="127"/>
      <c r="L6349" s="127"/>
      <c r="M6349" s="127"/>
      <c r="N6349" s="133">
        <v>0</v>
      </c>
      <c r="O6349" s="133">
        <v>11</v>
      </c>
      <c r="P6349" s="127" t="s">
        <v>1369</v>
      </c>
    </row>
    <row r="6350" spans="1:16" ht="63.75">
      <c r="A6350" s="127">
        <v>512</v>
      </c>
      <c r="B6350" s="127"/>
      <c r="C6350" s="128" t="s">
        <v>841</v>
      </c>
      <c r="D6350" s="122">
        <v>43005</v>
      </c>
      <c r="E6350" s="123" t="s">
        <v>12472</v>
      </c>
      <c r="F6350" s="123" t="s">
        <v>3</v>
      </c>
      <c r="G6350" s="123">
        <v>1544921</v>
      </c>
      <c r="H6350" s="127"/>
      <c r="I6350" s="131" t="s">
        <v>14210</v>
      </c>
      <c r="J6350" s="127"/>
      <c r="K6350" s="127"/>
      <c r="L6350" s="127"/>
      <c r="M6350" s="127"/>
      <c r="N6350" s="133">
        <v>0</v>
      </c>
      <c r="O6350" s="133">
        <v>1623</v>
      </c>
      <c r="P6350" s="127" t="s">
        <v>1369</v>
      </c>
    </row>
    <row r="6351" spans="1:16" ht="63.75">
      <c r="A6351" s="127">
        <v>512</v>
      </c>
      <c r="B6351" s="127"/>
      <c r="C6351" s="128" t="s">
        <v>841</v>
      </c>
      <c r="D6351" s="122">
        <v>43005</v>
      </c>
      <c r="E6351" s="123" t="s">
        <v>12473</v>
      </c>
      <c r="F6351" s="123" t="s">
        <v>3</v>
      </c>
      <c r="G6351" s="123">
        <v>1544925</v>
      </c>
      <c r="H6351" s="127"/>
      <c r="I6351" s="131" t="s">
        <v>14211</v>
      </c>
      <c r="J6351" s="127"/>
      <c r="K6351" s="127"/>
      <c r="L6351" s="127"/>
      <c r="M6351" s="127"/>
      <c r="N6351" s="133">
        <v>0</v>
      </c>
      <c r="O6351" s="133">
        <v>1423</v>
      </c>
      <c r="P6351" s="127" t="s">
        <v>1369</v>
      </c>
    </row>
    <row r="6352" spans="1:16" ht="38.25">
      <c r="A6352" s="127">
        <v>47</v>
      </c>
      <c r="B6352" s="127"/>
      <c r="C6352" s="128" t="s">
        <v>700</v>
      </c>
      <c r="D6352" s="122">
        <v>43005</v>
      </c>
      <c r="E6352" s="123" t="s">
        <v>12474</v>
      </c>
      <c r="F6352" s="123" t="s">
        <v>3</v>
      </c>
      <c r="G6352" s="123">
        <v>1544931</v>
      </c>
      <c r="H6352" s="127"/>
      <c r="I6352" s="131" t="s">
        <v>14212</v>
      </c>
      <c r="J6352" s="127"/>
      <c r="K6352" s="127"/>
      <c r="L6352" s="127"/>
      <c r="M6352" s="127"/>
      <c r="N6352" s="133">
        <v>0</v>
      </c>
      <c r="O6352" s="133">
        <v>126</v>
      </c>
      <c r="P6352" s="127" t="s">
        <v>1369</v>
      </c>
    </row>
    <row r="6353" spans="1:16" ht="38.25">
      <c r="A6353" s="127">
        <v>16</v>
      </c>
      <c r="B6353" s="127"/>
      <c r="C6353" s="128" t="s">
        <v>693</v>
      </c>
      <c r="D6353" s="122">
        <v>43005</v>
      </c>
      <c r="E6353" s="123" t="s">
        <v>12475</v>
      </c>
      <c r="F6353" s="123" t="s">
        <v>3</v>
      </c>
      <c r="G6353" s="123">
        <v>1544933</v>
      </c>
      <c r="H6353" s="127"/>
      <c r="I6353" s="131" t="s">
        <v>14213</v>
      </c>
      <c r="J6353" s="127"/>
      <c r="K6353" s="127"/>
      <c r="L6353" s="127"/>
      <c r="M6353" s="127"/>
      <c r="N6353" s="133">
        <v>0</v>
      </c>
      <c r="O6353" s="133">
        <v>599</v>
      </c>
      <c r="P6353" s="127" t="s">
        <v>1369</v>
      </c>
    </row>
    <row r="6354" spans="1:16" ht="38.25">
      <c r="A6354" s="127">
        <v>373</v>
      </c>
      <c r="B6354" s="127"/>
      <c r="C6354" s="128" t="s">
        <v>1275</v>
      </c>
      <c r="D6354" s="122">
        <v>43005</v>
      </c>
      <c r="E6354" s="123" t="s">
        <v>12476</v>
      </c>
      <c r="F6354" s="123" t="s">
        <v>3</v>
      </c>
      <c r="G6354" s="123">
        <v>1544937</v>
      </c>
      <c r="H6354" s="127"/>
      <c r="I6354" s="131" t="s">
        <v>14214</v>
      </c>
      <c r="J6354" s="127"/>
      <c r="K6354" s="127"/>
      <c r="L6354" s="127"/>
      <c r="M6354" s="127"/>
      <c r="N6354" s="133">
        <v>0</v>
      </c>
      <c r="O6354" s="133">
        <v>697.5</v>
      </c>
      <c r="P6354" s="127" t="s">
        <v>1369</v>
      </c>
    </row>
    <row r="6355" spans="1:16" ht="51">
      <c r="A6355" s="127" t="s">
        <v>620</v>
      </c>
      <c r="B6355" s="127"/>
      <c r="C6355" s="128" t="s">
        <v>714</v>
      </c>
      <c r="D6355" s="122">
        <v>43005</v>
      </c>
      <c r="E6355" s="123" t="s">
        <v>12477</v>
      </c>
      <c r="F6355" s="123" t="s">
        <v>3</v>
      </c>
      <c r="G6355" s="123">
        <v>1544938</v>
      </c>
      <c r="H6355" s="127"/>
      <c r="I6355" s="131" t="s">
        <v>2498</v>
      </c>
      <c r="J6355" s="127"/>
      <c r="K6355" s="127"/>
      <c r="L6355" s="127"/>
      <c r="M6355" s="127"/>
      <c r="N6355" s="133">
        <v>0</v>
      </c>
      <c r="O6355" s="133">
        <v>550</v>
      </c>
      <c r="P6355" s="127" t="s">
        <v>1369</v>
      </c>
    </row>
    <row r="6356" spans="1:16" ht="51">
      <c r="A6356" s="127">
        <v>70</v>
      </c>
      <c r="B6356" s="127"/>
      <c r="C6356" s="128" t="s">
        <v>706</v>
      </c>
      <c r="D6356" s="122">
        <v>43005</v>
      </c>
      <c r="E6356" s="123" t="s">
        <v>12478</v>
      </c>
      <c r="F6356" s="123" t="s">
        <v>3</v>
      </c>
      <c r="G6356" s="123">
        <v>1544965</v>
      </c>
      <c r="H6356" s="127"/>
      <c r="I6356" s="131" t="s">
        <v>14215</v>
      </c>
      <c r="J6356" s="127"/>
      <c r="K6356" s="127"/>
      <c r="L6356" s="127"/>
      <c r="M6356" s="127"/>
      <c r="N6356" s="133">
        <v>0</v>
      </c>
      <c r="O6356" s="133">
        <v>1113</v>
      </c>
      <c r="P6356" s="127" t="s">
        <v>1369</v>
      </c>
    </row>
    <row r="6357" spans="1:16" ht="51">
      <c r="A6357" s="127">
        <v>70</v>
      </c>
      <c r="B6357" s="127"/>
      <c r="C6357" s="128" t="s">
        <v>706</v>
      </c>
      <c r="D6357" s="122">
        <v>43005</v>
      </c>
      <c r="E6357" s="123" t="s">
        <v>12479</v>
      </c>
      <c r="F6357" s="123" t="s">
        <v>3</v>
      </c>
      <c r="G6357" s="123">
        <v>1544966</v>
      </c>
      <c r="H6357" s="127"/>
      <c r="I6357" s="131" t="s">
        <v>14216</v>
      </c>
      <c r="J6357" s="127"/>
      <c r="K6357" s="127"/>
      <c r="L6357" s="127"/>
      <c r="M6357" s="127"/>
      <c r="N6357" s="133">
        <v>0</v>
      </c>
      <c r="O6357" s="133">
        <v>1113</v>
      </c>
      <c r="P6357" s="127" t="s">
        <v>1369</v>
      </c>
    </row>
    <row r="6358" spans="1:16" ht="51">
      <c r="A6358" s="127">
        <v>224</v>
      </c>
      <c r="B6358" s="127"/>
      <c r="C6358" s="128" t="s">
        <v>120</v>
      </c>
      <c r="D6358" s="122">
        <v>43005</v>
      </c>
      <c r="E6358" s="123" t="s">
        <v>12480</v>
      </c>
      <c r="F6358" s="123" t="s">
        <v>3</v>
      </c>
      <c r="G6358" s="123">
        <v>1544971</v>
      </c>
      <c r="H6358" s="127"/>
      <c r="I6358" s="131" t="s">
        <v>14217</v>
      </c>
      <c r="J6358" s="127"/>
      <c r="K6358" s="127"/>
      <c r="L6358" s="127"/>
      <c r="M6358" s="127"/>
      <c r="N6358" s="133">
        <v>0</v>
      </c>
      <c r="O6358" s="133">
        <v>35</v>
      </c>
      <c r="P6358" s="127" t="s">
        <v>1369</v>
      </c>
    </row>
    <row r="6359" spans="1:16" ht="38.25">
      <c r="A6359" s="127">
        <v>578</v>
      </c>
      <c r="B6359" s="127"/>
      <c r="C6359" s="128" t="s">
        <v>854</v>
      </c>
      <c r="D6359" s="122">
        <v>43005</v>
      </c>
      <c r="E6359" s="123" t="s">
        <v>12481</v>
      </c>
      <c r="F6359" s="123" t="s">
        <v>3</v>
      </c>
      <c r="G6359" s="123">
        <v>1544845</v>
      </c>
      <c r="H6359" s="127"/>
      <c r="I6359" s="131" t="s">
        <v>14218</v>
      </c>
      <c r="J6359" s="127"/>
      <c r="K6359" s="127"/>
      <c r="L6359" s="127"/>
      <c r="M6359" s="127"/>
      <c r="N6359" s="133">
        <v>0</v>
      </c>
      <c r="O6359" s="133">
        <v>400</v>
      </c>
      <c r="P6359" s="127" t="s">
        <v>1369</v>
      </c>
    </row>
    <row r="6360" spans="1:16" ht="38.25">
      <c r="A6360" s="127">
        <v>578</v>
      </c>
      <c r="B6360" s="127"/>
      <c r="C6360" s="128" t="s">
        <v>854</v>
      </c>
      <c r="D6360" s="122">
        <v>43005</v>
      </c>
      <c r="E6360" s="123" t="s">
        <v>12482</v>
      </c>
      <c r="F6360" s="123" t="s">
        <v>3</v>
      </c>
      <c r="G6360" s="123">
        <v>1544846</v>
      </c>
      <c r="H6360" s="127"/>
      <c r="I6360" s="131" t="s">
        <v>14219</v>
      </c>
      <c r="J6360" s="127"/>
      <c r="K6360" s="127"/>
      <c r="L6360" s="127"/>
      <c r="M6360" s="127"/>
      <c r="N6360" s="133">
        <v>0</v>
      </c>
      <c r="O6360" s="133">
        <v>323</v>
      </c>
      <c r="P6360" s="127" t="s">
        <v>1369</v>
      </c>
    </row>
    <row r="6361" spans="1:16" ht="38.25">
      <c r="A6361" s="127">
        <v>578</v>
      </c>
      <c r="B6361" s="127"/>
      <c r="C6361" s="128" t="s">
        <v>854</v>
      </c>
      <c r="D6361" s="122">
        <v>43005</v>
      </c>
      <c r="E6361" s="123" t="s">
        <v>12483</v>
      </c>
      <c r="F6361" s="123" t="s">
        <v>3</v>
      </c>
      <c r="G6361" s="123">
        <v>1544847</v>
      </c>
      <c r="H6361" s="127"/>
      <c r="I6361" s="131" t="s">
        <v>14220</v>
      </c>
      <c r="J6361" s="127"/>
      <c r="K6361" s="127"/>
      <c r="L6361" s="127"/>
      <c r="M6361" s="127"/>
      <c r="N6361" s="133">
        <v>0</v>
      </c>
      <c r="O6361" s="133">
        <v>1949.4</v>
      </c>
      <c r="P6361" s="127" t="s">
        <v>1369</v>
      </c>
    </row>
    <row r="6362" spans="1:16" ht="38.25">
      <c r="A6362" s="127">
        <v>578</v>
      </c>
      <c r="B6362" s="127"/>
      <c r="C6362" s="128" t="s">
        <v>854</v>
      </c>
      <c r="D6362" s="122">
        <v>43005</v>
      </c>
      <c r="E6362" s="123" t="s">
        <v>12484</v>
      </c>
      <c r="F6362" s="123" t="s">
        <v>3</v>
      </c>
      <c r="G6362" s="123">
        <v>1544849</v>
      </c>
      <c r="H6362" s="127"/>
      <c r="I6362" s="131" t="s">
        <v>14221</v>
      </c>
      <c r="J6362" s="127"/>
      <c r="K6362" s="127"/>
      <c r="L6362" s="127"/>
      <c r="M6362" s="127"/>
      <c r="N6362" s="133">
        <v>0</v>
      </c>
      <c r="O6362" s="133">
        <v>2201.85</v>
      </c>
      <c r="P6362" s="127" t="s">
        <v>1369</v>
      </c>
    </row>
    <row r="6363" spans="1:16" ht="51">
      <c r="A6363" s="127">
        <v>287</v>
      </c>
      <c r="B6363" s="127"/>
      <c r="C6363" s="128" t="s">
        <v>791</v>
      </c>
      <c r="D6363" s="122">
        <v>43005</v>
      </c>
      <c r="E6363" s="123" t="s">
        <v>12485</v>
      </c>
      <c r="F6363" s="123" t="s">
        <v>3</v>
      </c>
      <c r="G6363" s="123">
        <v>1544852</v>
      </c>
      <c r="H6363" s="127"/>
      <c r="I6363" s="131" t="s">
        <v>14222</v>
      </c>
      <c r="J6363" s="127"/>
      <c r="K6363" s="127"/>
      <c r="L6363" s="127"/>
      <c r="M6363" s="127"/>
      <c r="N6363" s="133">
        <v>0</v>
      </c>
      <c r="O6363" s="133">
        <v>15494.61</v>
      </c>
      <c r="P6363" s="127" t="s">
        <v>1369</v>
      </c>
    </row>
    <row r="6364" spans="1:16" ht="51">
      <c r="A6364" s="127">
        <v>287</v>
      </c>
      <c r="B6364" s="127"/>
      <c r="C6364" s="128" t="s">
        <v>791</v>
      </c>
      <c r="D6364" s="122">
        <v>43005</v>
      </c>
      <c r="E6364" s="123" t="s">
        <v>12486</v>
      </c>
      <c r="F6364" s="123" t="s">
        <v>3</v>
      </c>
      <c r="G6364" s="123">
        <v>1544854</v>
      </c>
      <c r="H6364" s="127"/>
      <c r="I6364" s="131" t="s">
        <v>14223</v>
      </c>
      <c r="J6364" s="127"/>
      <c r="K6364" s="127"/>
      <c r="L6364" s="127"/>
      <c r="M6364" s="127"/>
      <c r="N6364" s="133">
        <v>0</v>
      </c>
      <c r="O6364" s="133">
        <v>52581.65</v>
      </c>
      <c r="P6364" s="127" t="s">
        <v>1369</v>
      </c>
    </row>
    <row r="6365" spans="1:16" ht="51">
      <c r="A6365" s="127">
        <v>287</v>
      </c>
      <c r="B6365" s="127"/>
      <c r="C6365" s="128" t="s">
        <v>791</v>
      </c>
      <c r="D6365" s="122">
        <v>43005</v>
      </c>
      <c r="E6365" s="123" t="s">
        <v>12487</v>
      </c>
      <c r="F6365" s="123" t="s">
        <v>3</v>
      </c>
      <c r="G6365" s="123">
        <v>1544859</v>
      </c>
      <c r="H6365" s="127"/>
      <c r="I6365" s="131" t="s">
        <v>14224</v>
      </c>
      <c r="J6365" s="127"/>
      <c r="K6365" s="127"/>
      <c r="L6365" s="127"/>
      <c r="M6365" s="127"/>
      <c r="N6365" s="133">
        <v>0</v>
      </c>
      <c r="O6365" s="133">
        <v>20837.080000000002</v>
      </c>
      <c r="P6365" s="127" t="s">
        <v>1369</v>
      </c>
    </row>
    <row r="6366" spans="1:16" ht="51">
      <c r="A6366" s="127">
        <v>287</v>
      </c>
      <c r="B6366" s="127"/>
      <c r="C6366" s="128" t="s">
        <v>791</v>
      </c>
      <c r="D6366" s="122">
        <v>43005</v>
      </c>
      <c r="E6366" s="123" t="s">
        <v>12488</v>
      </c>
      <c r="F6366" s="123" t="s">
        <v>3</v>
      </c>
      <c r="G6366" s="123">
        <v>1544860</v>
      </c>
      <c r="H6366" s="127"/>
      <c r="I6366" s="131" t="s">
        <v>14225</v>
      </c>
      <c r="J6366" s="127"/>
      <c r="K6366" s="127"/>
      <c r="L6366" s="127"/>
      <c r="M6366" s="127"/>
      <c r="N6366" s="133">
        <v>0</v>
      </c>
      <c r="O6366" s="133">
        <v>53974.44</v>
      </c>
      <c r="P6366" s="127" t="s">
        <v>1369</v>
      </c>
    </row>
    <row r="6367" spans="1:16" ht="51">
      <c r="A6367" s="127">
        <v>292</v>
      </c>
      <c r="B6367" s="127"/>
      <c r="C6367" s="128" t="s">
        <v>152</v>
      </c>
      <c r="D6367" s="122">
        <v>43005</v>
      </c>
      <c r="E6367" s="123" t="s">
        <v>12489</v>
      </c>
      <c r="F6367" s="123" t="s">
        <v>3</v>
      </c>
      <c r="G6367" s="123">
        <v>1544862</v>
      </c>
      <c r="H6367" s="127"/>
      <c r="I6367" s="131" t="s">
        <v>14226</v>
      </c>
      <c r="J6367" s="127"/>
      <c r="K6367" s="127"/>
      <c r="L6367" s="127"/>
      <c r="M6367" s="127"/>
      <c r="N6367" s="133">
        <v>0</v>
      </c>
      <c r="O6367" s="133">
        <v>538.07000000000005</v>
      </c>
      <c r="P6367" s="127" t="s">
        <v>1369</v>
      </c>
    </row>
    <row r="6368" spans="1:16" ht="63.75">
      <c r="A6368" s="127">
        <v>287</v>
      </c>
      <c r="B6368" s="127"/>
      <c r="C6368" s="128" t="s">
        <v>791</v>
      </c>
      <c r="D6368" s="122">
        <v>43005</v>
      </c>
      <c r="E6368" s="123" t="s">
        <v>12490</v>
      </c>
      <c r="F6368" s="123" t="s">
        <v>3</v>
      </c>
      <c r="G6368" s="123">
        <v>1544864</v>
      </c>
      <c r="H6368" s="127"/>
      <c r="I6368" s="131" t="s">
        <v>14227</v>
      </c>
      <c r="J6368" s="127"/>
      <c r="K6368" s="127"/>
      <c r="L6368" s="127"/>
      <c r="M6368" s="127"/>
      <c r="N6368" s="133">
        <v>0</v>
      </c>
      <c r="O6368" s="133">
        <v>404533.54000000004</v>
      </c>
      <c r="P6368" s="127" t="s">
        <v>1369</v>
      </c>
    </row>
    <row r="6369" spans="1:16" ht="51">
      <c r="A6369" s="127">
        <v>292</v>
      </c>
      <c r="B6369" s="127"/>
      <c r="C6369" s="128" t="s">
        <v>152</v>
      </c>
      <c r="D6369" s="122">
        <v>43005</v>
      </c>
      <c r="E6369" s="123" t="s">
        <v>12491</v>
      </c>
      <c r="F6369" s="123" t="s">
        <v>3</v>
      </c>
      <c r="G6369" s="123">
        <v>1544865</v>
      </c>
      <c r="H6369" s="127"/>
      <c r="I6369" s="131" t="s">
        <v>14228</v>
      </c>
      <c r="J6369" s="127"/>
      <c r="K6369" s="127"/>
      <c r="L6369" s="127"/>
      <c r="M6369" s="127"/>
      <c r="N6369" s="133">
        <v>0</v>
      </c>
      <c r="O6369" s="133">
        <v>2533.62</v>
      </c>
      <c r="P6369" s="127" t="s">
        <v>1369</v>
      </c>
    </row>
    <row r="6370" spans="1:16" ht="63.75">
      <c r="A6370" s="127">
        <v>287</v>
      </c>
      <c r="B6370" s="127"/>
      <c r="C6370" s="128" t="s">
        <v>791</v>
      </c>
      <c r="D6370" s="122">
        <v>43005</v>
      </c>
      <c r="E6370" s="123" t="s">
        <v>12492</v>
      </c>
      <c r="F6370" s="123" t="s">
        <v>3</v>
      </c>
      <c r="G6370" s="123">
        <v>1544867</v>
      </c>
      <c r="H6370" s="127"/>
      <c r="I6370" s="131" t="s">
        <v>14229</v>
      </c>
      <c r="J6370" s="127"/>
      <c r="K6370" s="127"/>
      <c r="L6370" s="127"/>
      <c r="M6370" s="127"/>
      <c r="N6370" s="133">
        <v>0</v>
      </c>
      <c r="O6370" s="133">
        <v>6069388.29</v>
      </c>
      <c r="P6370" s="127" t="s">
        <v>1369</v>
      </c>
    </row>
    <row r="6371" spans="1:16" ht="51">
      <c r="A6371" s="127">
        <v>572</v>
      </c>
      <c r="B6371" s="127"/>
      <c r="C6371" s="128" t="s">
        <v>849</v>
      </c>
      <c r="D6371" s="122">
        <v>43005</v>
      </c>
      <c r="E6371" s="123" t="s">
        <v>12493</v>
      </c>
      <c r="F6371" s="123" t="s">
        <v>3</v>
      </c>
      <c r="G6371" s="123">
        <v>1544704</v>
      </c>
      <c r="H6371" s="127"/>
      <c r="I6371" s="131" t="s">
        <v>14230</v>
      </c>
      <c r="J6371" s="127"/>
      <c r="K6371" s="127"/>
      <c r="L6371" s="127"/>
      <c r="M6371" s="127"/>
      <c r="N6371" s="133">
        <v>0</v>
      </c>
      <c r="O6371" s="133">
        <v>1260.6000000000001</v>
      </c>
      <c r="P6371" s="127" t="s">
        <v>1369</v>
      </c>
    </row>
    <row r="6372" spans="1:16" ht="63.75">
      <c r="A6372" s="127" t="s">
        <v>620</v>
      </c>
      <c r="B6372" s="127"/>
      <c r="C6372" s="128" t="s">
        <v>714</v>
      </c>
      <c r="D6372" s="122">
        <v>43005</v>
      </c>
      <c r="E6372" s="123" t="s">
        <v>12494</v>
      </c>
      <c r="F6372" s="123" t="s">
        <v>3</v>
      </c>
      <c r="G6372" s="123">
        <v>1544708</v>
      </c>
      <c r="H6372" s="127"/>
      <c r="I6372" s="131" t="s">
        <v>14231</v>
      </c>
      <c r="J6372" s="127"/>
      <c r="K6372" s="127"/>
      <c r="L6372" s="127"/>
      <c r="M6372" s="127"/>
      <c r="N6372" s="133">
        <v>0</v>
      </c>
      <c r="O6372" s="133">
        <v>2034.82</v>
      </c>
      <c r="P6372" s="127" t="s">
        <v>1369</v>
      </c>
    </row>
    <row r="6373" spans="1:16" ht="38.25">
      <c r="A6373" s="127">
        <v>523</v>
      </c>
      <c r="B6373" s="127"/>
      <c r="C6373" s="128" t="s">
        <v>846</v>
      </c>
      <c r="D6373" s="122">
        <v>43005</v>
      </c>
      <c r="E6373" s="123" t="s">
        <v>12495</v>
      </c>
      <c r="F6373" s="123" t="s">
        <v>3</v>
      </c>
      <c r="G6373" s="123">
        <v>1544732</v>
      </c>
      <c r="H6373" s="127"/>
      <c r="I6373" s="131" t="s">
        <v>14232</v>
      </c>
      <c r="J6373" s="127"/>
      <c r="K6373" s="127"/>
      <c r="L6373" s="127"/>
      <c r="M6373" s="127"/>
      <c r="N6373" s="133">
        <v>0</v>
      </c>
      <c r="O6373" s="133">
        <v>2088</v>
      </c>
      <c r="P6373" s="127" t="s">
        <v>1369</v>
      </c>
    </row>
    <row r="6374" spans="1:16" ht="38.25">
      <c r="A6374" s="127">
        <v>523</v>
      </c>
      <c r="B6374" s="127"/>
      <c r="C6374" s="128" t="s">
        <v>846</v>
      </c>
      <c r="D6374" s="122">
        <v>43005</v>
      </c>
      <c r="E6374" s="123" t="s">
        <v>12496</v>
      </c>
      <c r="F6374" s="123" t="s">
        <v>3</v>
      </c>
      <c r="G6374" s="123">
        <v>1544733</v>
      </c>
      <c r="H6374" s="127"/>
      <c r="I6374" s="131" t="s">
        <v>14233</v>
      </c>
      <c r="J6374" s="127"/>
      <c r="K6374" s="127"/>
      <c r="L6374" s="127"/>
      <c r="M6374" s="127"/>
      <c r="N6374" s="133">
        <v>0</v>
      </c>
      <c r="O6374" s="133">
        <v>705.58</v>
      </c>
      <c r="P6374" s="127" t="s">
        <v>1369</v>
      </c>
    </row>
    <row r="6375" spans="1:16" ht="38.25">
      <c r="A6375" s="127">
        <v>523</v>
      </c>
      <c r="B6375" s="127"/>
      <c r="C6375" s="128" t="s">
        <v>846</v>
      </c>
      <c r="D6375" s="122">
        <v>43005</v>
      </c>
      <c r="E6375" s="123" t="s">
        <v>12497</v>
      </c>
      <c r="F6375" s="123" t="s">
        <v>3</v>
      </c>
      <c r="G6375" s="123">
        <v>1544735</v>
      </c>
      <c r="H6375" s="127"/>
      <c r="I6375" s="131" t="s">
        <v>14234</v>
      </c>
      <c r="J6375" s="127"/>
      <c r="K6375" s="127"/>
      <c r="L6375" s="127"/>
      <c r="M6375" s="127"/>
      <c r="N6375" s="133">
        <v>0</v>
      </c>
      <c r="O6375" s="133">
        <v>257.84000000000003</v>
      </c>
      <c r="P6375" s="127" t="s">
        <v>1369</v>
      </c>
    </row>
    <row r="6376" spans="1:16" ht="51">
      <c r="A6376" s="127">
        <v>660</v>
      </c>
      <c r="B6376" s="127"/>
      <c r="C6376" s="128" t="s">
        <v>234</v>
      </c>
      <c r="D6376" s="122">
        <v>43005</v>
      </c>
      <c r="E6376" s="123" t="s">
        <v>12498</v>
      </c>
      <c r="F6376" s="123" t="s">
        <v>3</v>
      </c>
      <c r="G6376" s="123">
        <v>1544743</v>
      </c>
      <c r="H6376" s="127"/>
      <c r="I6376" s="131" t="s">
        <v>14235</v>
      </c>
      <c r="J6376" s="127"/>
      <c r="K6376" s="127"/>
      <c r="L6376" s="127"/>
      <c r="M6376" s="127"/>
      <c r="N6376" s="133">
        <v>0</v>
      </c>
      <c r="O6376" s="133">
        <v>100.85000000000001</v>
      </c>
      <c r="P6376" s="127" t="s">
        <v>1369</v>
      </c>
    </row>
    <row r="6377" spans="1:16" ht="51">
      <c r="A6377" s="127">
        <v>35</v>
      </c>
      <c r="B6377" s="127"/>
      <c r="C6377" s="128" t="s">
        <v>697</v>
      </c>
      <c r="D6377" s="122">
        <v>43005</v>
      </c>
      <c r="E6377" s="123" t="s">
        <v>12499</v>
      </c>
      <c r="F6377" s="123" t="s">
        <v>3</v>
      </c>
      <c r="G6377" s="123">
        <v>1544746</v>
      </c>
      <c r="H6377" s="127"/>
      <c r="I6377" s="131" t="s">
        <v>14236</v>
      </c>
      <c r="J6377" s="127"/>
      <c r="K6377" s="127"/>
      <c r="L6377" s="127"/>
      <c r="M6377" s="127"/>
      <c r="N6377" s="133">
        <v>0</v>
      </c>
      <c r="O6377" s="133">
        <v>10000</v>
      </c>
      <c r="P6377" s="127" t="s">
        <v>1369</v>
      </c>
    </row>
    <row r="6378" spans="1:16" ht="51">
      <c r="A6378" s="127">
        <v>35</v>
      </c>
      <c r="B6378" s="127"/>
      <c r="C6378" s="128" t="s">
        <v>697</v>
      </c>
      <c r="D6378" s="122">
        <v>43005</v>
      </c>
      <c r="E6378" s="123" t="s">
        <v>12500</v>
      </c>
      <c r="F6378" s="123" t="s">
        <v>3</v>
      </c>
      <c r="G6378" s="123">
        <v>1544750</v>
      </c>
      <c r="H6378" s="127"/>
      <c r="I6378" s="131" t="s">
        <v>14237</v>
      </c>
      <c r="J6378" s="127"/>
      <c r="K6378" s="127"/>
      <c r="L6378" s="127"/>
      <c r="M6378" s="127"/>
      <c r="N6378" s="133">
        <v>0</v>
      </c>
      <c r="O6378" s="133">
        <v>45310</v>
      </c>
      <c r="P6378" s="127" t="s">
        <v>1369</v>
      </c>
    </row>
    <row r="6379" spans="1:16" ht="51">
      <c r="A6379" s="127">
        <v>35</v>
      </c>
      <c r="B6379" s="127"/>
      <c r="C6379" s="128" t="s">
        <v>697</v>
      </c>
      <c r="D6379" s="122">
        <v>43005</v>
      </c>
      <c r="E6379" s="123" t="s">
        <v>12501</v>
      </c>
      <c r="F6379" s="123" t="s">
        <v>3</v>
      </c>
      <c r="G6379" s="123">
        <v>1544754</v>
      </c>
      <c r="H6379" s="127"/>
      <c r="I6379" s="131" t="s">
        <v>14238</v>
      </c>
      <c r="J6379" s="127"/>
      <c r="K6379" s="127"/>
      <c r="L6379" s="127"/>
      <c r="M6379" s="127"/>
      <c r="N6379" s="133">
        <v>0</v>
      </c>
      <c r="O6379" s="133">
        <v>20000</v>
      </c>
      <c r="P6379" s="127" t="s">
        <v>1369</v>
      </c>
    </row>
    <row r="6380" spans="1:16" ht="51">
      <c r="A6380" s="127">
        <v>35</v>
      </c>
      <c r="B6380" s="127"/>
      <c r="C6380" s="128" t="s">
        <v>697</v>
      </c>
      <c r="D6380" s="122">
        <v>43005</v>
      </c>
      <c r="E6380" s="123" t="s">
        <v>12502</v>
      </c>
      <c r="F6380" s="123" t="s">
        <v>3</v>
      </c>
      <c r="G6380" s="123">
        <v>1544757</v>
      </c>
      <c r="H6380" s="127"/>
      <c r="I6380" s="131" t="s">
        <v>14239</v>
      </c>
      <c r="J6380" s="127"/>
      <c r="K6380" s="127"/>
      <c r="L6380" s="127"/>
      <c r="M6380" s="127"/>
      <c r="N6380" s="133">
        <v>0</v>
      </c>
      <c r="O6380" s="133">
        <v>14100</v>
      </c>
      <c r="P6380" s="127" t="s">
        <v>1369</v>
      </c>
    </row>
    <row r="6381" spans="1:16" ht="51">
      <c r="A6381" s="127">
        <v>35</v>
      </c>
      <c r="B6381" s="127"/>
      <c r="C6381" s="128" t="s">
        <v>697</v>
      </c>
      <c r="D6381" s="122">
        <v>43005</v>
      </c>
      <c r="E6381" s="123" t="s">
        <v>12503</v>
      </c>
      <c r="F6381" s="123" t="s">
        <v>3</v>
      </c>
      <c r="G6381" s="123">
        <v>1544758</v>
      </c>
      <c r="H6381" s="127"/>
      <c r="I6381" s="131" t="s">
        <v>14240</v>
      </c>
      <c r="J6381" s="127"/>
      <c r="K6381" s="127"/>
      <c r="L6381" s="127"/>
      <c r="M6381" s="127"/>
      <c r="N6381" s="133">
        <v>0</v>
      </c>
      <c r="O6381" s="133">
        <v>8769.6</v>
      </c>
      <c r="P6381" s="127" t="s">
        <v>1369</v>
      </c>
    </row>
    <row r="6382" spans="1:16" ht="51">
      <c r="A6382" s="127">
        <v>35</v>
      </c>
      <c r="B6382" s="127"/>
      <c r="C6382" s="128" t="s">
        <v>697</v>
      </c>
      <c r="D6382" s="122">
        <v>43005</v>
      </c>
      <c r="E6382" s="123" t="s">
        <v>12504</v>
      </c>
      <c r="F6382" s="123" t="s">
        <v>3</v>
      </c>
      <c r="G6382" s="123">
        <v>1544760</v>
      </c>
      <c r="H6382" s="127"/>
      <c r="I6382" s="131" t="s">
        <v>14241</v>
      </c>
      <c r="J6382" s="127"/>
      <c r="K6382" s="127"/>
      <c r="L6382" s="127"/>
      <c r="M6382" s="127"/>
      <c r="N6382" s="133">
        <v>0</v>
      </c>
      <c r="O6382" s="133">
        <v>122000</v>
      </c>
      <c r="P6382" s="127" t="s">
        <v>1369</v>
      </c>
    </row>
    <row r="6383" spans="1:16" ht="63.75">
      <c r="A6383" s="127">
        <v>580</v>
      </c>
      <c r="B6383" s="127"/>
      <c r="C6383" s="128" t="s">
        <v>218</v>
      </c>
      <c r="D6383" s="122">
        <v>43005</v>
      </c>
      <c r="E6383" s="123" t="s">
        <v>12505</v>
      </c>
      <c r="F6383" s="123" t="s">
        <v>3</v>
      </c>
      <c r="G6383" s="123">
        <v>1544780</v>
      </c>
      <c r="H6383" s="127"/>
      <c r="I6383" s="131" t="s">
        <v>14242</v>
      </c>
      <c r="J6383" s="127"/>
      <c r="K6383" s="127"/>
      <c r="L6383" s="127"/>
      <c r="M6383" s="127"/>
      <c r="N6383" s="133">
        <v>0</v>
      </c>
      <c r="O6383" s="133">
        <v>44.28</v>
      </c>
      <c r="P6383" s="127" t="s">
        <v>1369</v>
      </c>
    </row>
    <row r="6384" spans="1:16" ht="63.75">
      <c r="A6384" s="127">
        <v>15</v>
      </c>
      <c r="B6384" s="127"/>
      <c r="C6384" s="128" t="s">
        <v>692</v>
      </c>
      <c r="D6384" s="122">
        <v>43005</v>
      </c>
      <c r="E6384" s="123" t="s">
        <v>12506</v>
      </c>
      <c r="F6384" s="123" t="s">
        <v>3</v>
      </c>
      <c r="G6384" s="123">
        <v>1544781</v>
      </c>
      <c r="H6384" s="127"/>
      <c r="I6384" s="131" t="s">
        <v>14243</v>
      </c>
      <c r="J6384" s="127"/>
      <c r="K6384" s="127"/>
      <c r="L6384" s="127"/>
      <c r="M6384" s="127"/>
      <c r="N6384" s="133">
        <v>0</v>
      </c>
      <c r="O6384" s="133">
        <v>3689.29</v>
      </c>
      <c r="P6384" s="127" t="s">
        <v>1369</v>
      </c>
    </row>
    <row r="6385" spans="1:16" ht="51">
      <c r="A6385" s="127">
        <v>41</v>
      </c>
      <c r="B6385" s="127"/>
      <c r="C6385" s="128" t="s">
        <v>698</v>
      </c>
      <c r="D6385" s="122">
        <v>43005</v>
      </c>
      <c r="E6385" s="123" t="s">
        <v>12507</v>
      </c>
      <c r="F6385" s="123" t="s">
        <v>3</v>
      </c>
      <c r="G6385" s="123">
        <v>1544804</v>
      </c>
      <c r="H6385" s="127"/>
      <c r="I6385" s="131" t="s">
        <v>14244</v>
      </c>
      <c r="J6385" s="127"/>
      <c r="K6385" s="127"/>
      <c r="L6385" s="127"/>
      <c r="M6385" s="127"/>
      <c r="N6385" s="133">
        <v>0</v>
      </c>
      <c r="O6385" s="133">
        <v>622</v>
      </c>
      <c r="P6385" s="127" t="s">
        <v>1369</v>
      </c>
    </row>
    <row r="6386" spans="1:16" ht="51">
      <c r="A6386" s="127">
        <v>41</v>
      </c>
      <c r="B6386" s="127"/>
      <c r="C6386" s="128" t="s">
        <v>698</v>
      </c>
      <c r="D6386" s="122">
        <v>43005</v>
      </c>
      <c r="E6386" s="123" t="s">
        <v>12508</v>
      </c>
      <c r="F6386" s="123" t="s">
        <v>3</v>
      </c>
      <c r="G6386" s="123">
        <v>1544806</v>
      </c>
      <c r="H6386" s="127"/>
      <c r="I6386" s="131" t="s">
        <v>14245</v>
      </c>
      <c r="J6386" s="127"/>
      <c r="K6386" s="127"/>
      <c r="L6386" s="127"/>
      <c r="M6386" s="127"/>
      <c r="N6386" s="133">
        <v>0</v>
      </c>
      <c r="O6386" s="133">
        <v>48.89</v>
      </c>
      <c r="P6386" s="127" t="s">
        <v>1369</v>
      </c>
    </row>
    <row r="6387" spans="1:16" ht="51">
      <c r="A6387" s="127">
        <v>212</v>
      </c>
      <c r="B6387" s="127"/>
      <c r="C6387" s="128" t="s">
        <v>762</v>
      </c>
      <c r="D6387" s="122">
        <v>43005</v>
      </c>
      <c r="E6387" s="123" t="s">
        <v>12509</v>
      </c>
      <c r="F6387" s="123" t="s">
        <v>3</v>
      </c>
      <c r="G6387" s="123">
        <v>1544820</v>
      </c>
      <c r="H6387" s="127"/>
      <c r="I6387" s="131" t="s">
        <v>14246</v>
      </c>
      <c r="J6387" s="127"/>
      <c r="K6387" s="127"/>
      <c r="L6387" s="127"/>
      <c r="M6387" s="127"/>
      <c r="N6387" s="133">
        <v>0</v>
      </c>
      <c r="O6387" s="133">
        <v>1799.6200000000001</v>
      </c>
      <c r="P6387" s="127" t="s">
        <v>1369</v>
      </c>
    </row>
    <row r="6388" spans="1:16" ht="63.75">
      <c r="A6388" s="127">
        <v>203</v>
      </c>
      <c r="B6388" s="127"/>
      <c r="C6388" s="128" t="s">
        <v>758</v>
      </c>
      <c r="D6388" s="122">
        <v>43005</v>
      </c>
      <c r="E6388" s="123" t="s">
        <v>12510</v>
      </c>
      <c r="F6388" s="123" t="s">
        <v>3</v>
      </c>
      <c r="G6388" s="123">
        <v>1544827</v>
      </c>
      <c r="H6388" s="127"/>
      <c r="I6388" s="131" t="s">
        <v>14247</v>
      </c>
      <c r="J6388" s="127"/>
      <c r="K6388" s="127"/>
      <c r="L6388" s="127"/>
      <c r="M6388" s="127"/>
      <c r="N6388" s="133">
        <v>0</v>
      </c>
      <c r="O6388" s="133">
        <v>29048.68</v>
      </c>
      <c r="P6388" s="127" t="s">
        <v>1369</v>
      </c>
    </row>
    <row r="6389" spans="1:16" ht="38.25">
      <c r="A6389" s="127">
        <v>46</v>
      </c>
      <c r="B6389" s="127"/>
      <c r="C6389" s="128" t="s">
        <v>699</v>
      </c>
      <c r="D6389" s="122">
        <v>43006</v>
      </c>
      <c r="E6389" s="123" t="s">
        <v>12511</v>
      </c>
      <c r="F6389" s="123" t="s">
        <v>3</v>
      </c>
      <c r="G6389" s="123">
        <v>1545472</v>
      </c>
      <c r="H6389" s="127"/>
      <c r="I6389" s="131" t="s">
        <v>14248</v>
      </c>
      <c r="J6389" s="127"/>
      <c r="K6389" s="127"/>
      <c r="L6389" s="127"/>
      <c r="M6389" s="127"/>
      <c r="N6389" s="133">
        <v>0</v>
      </c>
      <c r="O6389" s="133">
        <v>30</v>
      </c>
      <c r="P6389" s="127" t="s">
        <v>1369</v>
      </c>
    </row>
    <row r="6390" spans="1:16" ht="38.25">
      <c r="A6390" s="127">
        <v>46</v>
      </c>
      <c r="B6390" s="127"/>
      <c r="C6390" s="128" t="s">
        <v>699</v>
      </c>
      <c r="D6390" s="122">
        <v>43006</v>
      </c>
      <c r="E6390" s="123" t="s">
        <v>12512</v>
      </c>
      <c r="F6390" s="123" t="s">
        <v>3</v>
      </c>
      <c r="G6390" s="123">
        <v>1545471</v>
      </c>
      <c r="H6390" s="127"/>
      <c r="I6390" s="131" t="s">
        <v>14249</v>
      </c>
      <c r="J6390" s="127"/>
      <c r="K6390" s="127"/>
      <c r="L6390" s="127"/>
      <c r="M6390" s="127"/>
      <c r="N6390" s="133">
        <v>0</v>
      </c>
      <c r="O6390" s="133">
        <v>30</v>
      </c>
      <c r="P6390" s="127" t="s">
        <v>1369</v>
      </c>
    </row>
    <row r="6391" spans="1:16" ht="38.25">
      <c r="A6391" s="127">
        <v>46</v>
      </c>
      <c r="B6391" s="127"/>
      <c r="C6391" s="128" t="s">
        <v>699</v>
      </c>
      <c r="D6391" s="122">
        <v>43006</v>
      </c>
      <c r="E6391" s="123" t="s">
        <v>12513</v>
      </c>
      <c r="F6391" s="123" t="s">
        <v>3</v>
      </c>
      <c r="G6391" s="123">
        <v>1545382</v>
      </c>
      <c r="H6391" s="127"/>
      <c r="I6391" s="131" t="s">
        <v>14250</v>
      </c>
      <c r="J6391" s="127"/>
      <c r="K6391" s="127"/>
      <c r="L6391" s="127"/>
      <c r="M6391" s="127"/>
      <c r="N6391" s="133">
        <v>0</v>
      </c>
      <c r="O6391" s="133">
        <v>108</v>
      </c>
      <c r="P6391" s="127" t="s">
        <v>1369</v>
      </c>
    </row>
    <row r="6392" spans="1:16" ht="38.25">
      <c r="A6392" s="127">
        <v>526</v>
      </c>
      <c r="B6392" s="127"/>
      <c r="C6392" s="128" t="s">
        <v>847</v>
      </c>
      <c r="D6392" s="122">
        <v>43006</v>
      </c>
      <c r="E6392" s="123" t="s">
        <v>12514</v>
      </c>
      <c r="F6392" s="123" t="s">
        <v>3</v>
      </c>
      <c r="G6392" s="123">
        <v>1545379</v>
      </c>
      <c r="H6392" s="127"/>
      <c r="I6392" s="131" t="s">
        <v>14251</v>
      </c>
      <c r="J6392" s="127"/>
      <c r="K6392" s="127"/>
      <c r="L6392" s="127"/>
      <c r="M6392" s="127"/>
      <c r="N6392" s="133">
        <v>0</v>
      </c>
      <c r="O6392" s="133">
        <v>10</v>
      </c>
      <c r="P6392" s="127" t="s">
        <v>1369</v>
      </c>
    </row>
    <row r="6393" spans="1:16" ht="38.25">
      <c r="A6393" s="127">
        <v>526</v>
      </c>
      <c r="B6393" s="127"/>
      <c r="C6393" s="128" t="s">
        <v>847</v>
      </c>
      <c r="D6393" s="122">
        <v>43006</v>
      </c>
      <c r="E6393" s="123" t="s">
        <v>12515</v>
      </c>
      <c r="F6393" s="123" t="s">
        <v>3</v>
      </c>
      <c r="G6393" s="123">
        <v>1545374</v>
      </c>
      <c r="H6393" s="127"/>
      <c r="I6393" s="131" t="s">
        <v>14252</v>
      </c>
      <c r="J6393" s="127"/>
      <c r="K6393" s="127"/>
      <c r="L6393" s="127"/>
      <c r="M6393" s="127"/>
      <c r="N6393" s="133">
        <v>0</v>
      </c>
      <c r="O6393" s="133">
        <v>35</v>
      </c>
      <c r="P6393" s="127" t="s">
        <v>1369</v>
      </c>
    </row>
    <row r="6394" spans="1:16" ht="51">
      <c r="A6394" s="127" t="s">
        <v>620</v>
      </c>
      <c r="B6394" s="127"/>
      <c r="C6394" s="128" t="s">
        <v>714</v>
      </c>
      <c r="D6394" s="122">
        <v>43006</v>
      </c>
      <c r="E6394" s="123" t="s">
        <v>12516</v>
      </c>
      <c r="F6394" s="123" t="s">
        <v>3</v>
      </c>
      <c r="G6394" s="123">
        <v>1545355</v>
      </c>
      <c r="H6394" s="127"/>
      <c r="I6394" s="131" t="s">
        <v>14253</v>
      </c>
      <c r="J6394" s="127"/>
      <c r="K6394" s="127"/>
      <c r="L6394" s="127"/>
      <c r="M6394" s="127"/>
      <c r="N6394" s="133">
        <v>0</v>
      </c>
      <c r="O6394" s="133">
        <v>120</v>
      </c>
      <c r="P6394" s="127" t="s">
        <v>1369</v>
      </c>
    </row>
    <row r="6395" spans="1:16" ht="38.25">
      <c r="A6395" s="127">
        <v>292</v>
      </c>
      <c r="B6395" s="127"/>
      <c r="C6395" s="128" t="s">
        <v>152</v>
      </c>
      <c r="D6395" s="122">
        <v>43006</v>
      </c>
      <c r="E6395" s="123" t="s">
        <v>12517</v>
      </c>
      <c r="F6395" s="123" t="s">
        <v>3</v>
      </c>
      <c r="G6395" s="123">
        <v>1545351</v>
      </c>
      <c r="H6395" s="127"/>
      <c r="I6395" s="131" t="s">
        <v>13703</v>
      </c>
      <c r="J6395" s="127"/>
      <c r="K6395" s="127"/>
      <c r="L6395" s="127"/>
      <c r="M6395" s="127"/>
      <c r="N6395" s="133">
        <v>0</v>
      </c>
      <c r="O6395" s="133">
        <v>384</v>
      </c>
      <c r="P6395" s="127" t="s">
        <v>1369</v>
      </c>
    </row>
    <row r="6396" spans="1:16" ht="38.25">
      <c r="A6396" s="127">
        <v>292</v>
      </c>
      <c r="B6396" s="127"/>
      <c r="C6396" s="128" t="s">
        <v>152</v>
      </c>
      <c r="D6396" s="122">
        <v>43006</v>
      </c>
      <c r="E6396" s="123" t="s">
        <v>12518</v>
      </c>
      <c r="F6396" s="123" t="s">
        <v>3</v>
      </c>
      <c r="G6396" s="123">
        <v>1545350</v>
      </c>
      <c r="H6396" s="127"/>
      <c r="I6396" s="131" t="s">
        <v>13703</v>
      </c>
      <c r="J6396" s="127"/>
      <c r="K6396" s="127"/>
      <c r="L6396" s="127"/>
      <c r="M6396" s="127"/>
      <c r="N6396" s="133">
        <v>0</v>
      </c>
      <c r="O6396" s="133">
        <v>395</v>
      </c>
      <c r="P6396" s="127" t="s">
        <v>1369</v>
      </c>
    </row>
    <row r="6397" spans="1:16" ht="63.75">
      <c r="A6397" s="127">
        <v>48</v>
      </c>
      <c r="B6397" s="127"/>
      <c r="C6397" s="128" t="s">
        <v>701</v>
      </c>
      <c r="D6397" s="122">
        <v>43006</v>
      </c>
      <c r="E6397" s="123" t="s">
        <v>12519</v>
      </c>
      <c r="F6397" s="123" t="s">
        <v>3</v>
      </c>
      <c r="G6397" s="123">
        <v>1545347</v>
      </c>
      <c r="H6397" s="127"/>
      <c r="I6397" s="131" t="s">
        <v>14254</v>
      </c>
      <c r="J6397" s="127"/>
      <c r="K6397" s="127"/>
      <c r="L6397" s="127"/>
      <c r="M6397" s="127"/>
      <c r="N6397" s="133">
        <v>0</v>
      </c>
      <c r="O6397" s="133">
        <v>3639</v>
      </c>
      <c r="P6397" s="127" t="s">
        <v>1369</v>
      </c>
    </row>
    <row r="6398" spans="1:16" ht="38.25">
      <c r="A6398" s="127">
        <v>572</v>
      </c>
      <c r="B6398" s="127"/>
      <c r="C6398" s="128" t="s">
        <v>849</v>
      </c>
      <c r="D6398" s="122">
        <v>43006</v>
      </c>
      <c r="E6398" s="123" t="s">
        <v>12520</v>
      </c>
      <c r="F6398" s="123" t="s">
        <v>3</v>
      </c>
      <c r="G6398" s="123">
        <v>1545344</v>
      </c>
      <c r="H6398" s="127"/>
      <c r="I6398" s="131" t="s">
        <v>14255</v>
      </c>
      <c r="J6398" s="127"/>
      <c r="K6398" s="127"/>
      <c r="L6398" s="127"/>
      <c r="M6398" s="127"/>
      <c r="N6398" s="133">
        <v>0</v>
      </c>
      <c r="O6398" s="133">
        <v>280</v>
      </c>
      <c r="P6398" s="127" t="s">
        <v>1369</v>
      </c>
    </row>
    <row r="6399" spans="1:16" ht="51">
      <c r="A6399" s="127">
        <v>20</v>
      </c>
      <c r="B6399" s="127"/>
      <c r="C6399" s="128" t="s">
        <v>694</v>
      </c>
      <c r="D6399" s="122">
        <v>43006</v>
      </c>
      <c r="E6399" s="123" t="s">
        <v>12521</v>
      </c>
      <c r="F6399" s="123" t="s">
        <v>3</v>
      </c>
      <c r="G6399" s="123">
        <v>1545338</v>
      </c>
      <c r="H6399" s="127"/>
      <c r="I6399" s="131" t="s">
        <v>14256</v>
      </c>
      <c r="J6399" s="127"/>
      <c r="K6399" s="127"/>
      <c r="L6399" s="127"/>
      <c r="M6399" s="127"/>
      <c r="N6399" s="133">
        <v>0</v>
      </c>
      <c r="O6399" s="133">
        <v>110</v>
      </c>
      <c r="P6399" s="127" t="s">
        <v>1369</v>
      </c>
    </row>
    <row r="6400" spans="1:16" ht="51">
      <c r="A6400" s="127">
        <v>47</v>
      </c>
      <c r="B6400" s="127"/>
      <c r="C6400" s="128" t="s">
        <v>700</v>
      </c>
      <c r="D6400" s="122">
        <v>43006</v>
      </c>
      <c r="E6400" s="123" t="s">
        <v>12522</v>
      </c>
      <c r="F6400" s="123" t="s">
        <v>3</v>
      </c>
      <c r="G6400" s="123">
        <v>1545321</v>
      </c>
      <c r="H6400" s="127"/>
      <c r="I6400" s="131" t="s">
        <v>14257</v>
      </c>
      <c r="J6400" s="127"/>
      <c r="K6400" s="127"/>
      <c r="L6400" s="127"/>
      <c r="M6400" s="127"/>
      <c r="N6400" s="133">
        <v>0</v>
      </c>
      <c r="O6400" s="133">
        <v>23531.06</v>
      </c>
      <c r="P6400" s="127" t="s">
        <v>1369</v>
      </c>
    </row>
    <row r="6401" spans="1:16" ht="38.25">
      <c r="A6401" s="127">
        <v>373</v>
      </c>
      <c r="B6401" s="127"/>
      <c r="C6401" s="128" t="s">
        <v>1275</v>
      </c>
      <c r="D6401" s="122">
        <v>43006</v>
      </c>
      <c r="E6401" s="123" t="s">
        <v>12523</v>
      </c>
      <c r="F6401" s="123" t="s">
        <v>3</v>
      </c>
      <c r="G6401" s="123">
        <v>1545309</v>
      </c>
      <c r="H6401" s="127"/>
      <c r="I6401" s="131" t="s">
        <v>14258</v>
      </c>
      <c r="J6401" s="127"/>
      <c r="K6401" s="127"/>
      <c r="L6401" s="127"/>
      <c r="M6401" s="127"/>
      <c r="N6401" s="133">
        <v>0</v>
      </c>
      <c r="O6401" s="133">
        <v>1500</v>
      </c>
      <c r="P6401" s="127" t="s">
        <v>1369</v>
      </c>
    </row>
    <row r="6402" spans="1:16" ht="51">
      <c r="A6402" s="127">
        <v>10</v>
      </c>
      <c r="B6402" s="127"/>
      <c r="C6402" s="128" t="s">
        <v>691</v>
      </c>
      <c r="D6402" s="122">
        <v>43006</v>
      </c>
      <c r="E6402" s="123" t="s">
        <v>12524</v>
      </c>
      <c r="F6402" s="123" t="s">
        <v>3</v>
      </c>
      <c r="G6402" s="123">
        <v>1545304</v>
      </c>
      <c r="H6402" s="127"/>
      <c r="I6402" s="131" t="s">
        <v>14259</v>
      </c>
      <c r="J6402" s="127"/>
      <c r="K6402" s="127"/>
      <c r="L6402" s="127"/>
      <c r="M6402" s="127"/>
      <c r="N6402" s="133">
        <v>0</v>
      </c>
      <c r="O6402" s="133">
        <v>674</v>
      </c>
      <c r="P6402" s="127" t="s">
        <v>1369</v>
      </c>
    </row>
    <row r="6403" spans="1:16" ht="38.25">
      <c r="A6403" s="127">
        <v>46</v>
      </c>
      <c r="B6403" s="127"/>
      <c r="C6403" s="128" t="s">
        <v>699</v>
      </c>
      <c r="D6403" s="122">
        <v>43006</v>
      </c>
      <c r="E6403" s="123" t="s">
        <v>12525</v>
      </c>
      <c r="F6403" s="123" t="s">
        <v>3</v>
      </c>
      <c r="G6403" s="123">
        <v>1545443</v>
      </c>
      <c r="H6403" s="127"/>
      <c r="I6403" s="131" t="s">
        <v>14260</v>
      </c>
      <c r="J6403" s="127"/>
      <c r="K6403" s="127"/>
      <c r="L6403" s="127"/>
      <c r="M6403" s="127"/>
      <c r="N6403" s="133">
        <v>0</v>
      </c>
      <c r="O6403" s="133">
        <v>375</v>
      </c>
      <c r="P6403" s="127" t="s">
        <v>1369</v>
      </c>
    </row>
    <row r="6404" spans="1:16" ht="51">
      <c r="A6404" s="127">
        <v>10</v>
      </c>
      <c r="B6404" s="127"/>
      <c r="C6404" s="128" t="s">
        <v>691</v>
      </c>
      <c r="D6404" s="122">
        <v>43006</v>
      </c>
      <c r="E6404" s="123" t="s">
        <v>12526</v>
      </c>
      <c r="F6404" s="123" t="s">
        <v>3</v>
      </c>
      <c r="G6404" s="123">
        <v>1545441</v>
      </c>
      <c r="H6404" s="127"/>
      <c r="I6404" s="131" t="s">
        <v>14261</v>
      </c>
      <c r="J6404" s="127"/>
      <c r="K6404" s="127"/>
      <c r="L6404" s="127"/>
      <c r="M6404" s="127"/>
      <c r="N6404" s="133">
        <v>0</v>
      </c>
      <c r="O6404" s="133">
        <v>1030.08</v>
      </c>
      <c r="P6404" s="127" t="s">
        <v>1369</v>
      </c>
    </row>
    <row r="6405" spans="1:16" ht="51">
      <c r="A6405" s="127" t="s">
        <v>620</v>
      </c>
      <c r="B6405" s="127"/>
      <c r="C6405" s="128" t="s">
        <v>714</v>
      </c>
      <c r="D6405" s="122">
        <v>43006</v>
      </c>
      <c r="E6405" s="123" t="s">
        <v>12527</v>
      </c>
      <c r="F6405" s="123" t="s">
        <v>3</v>
      </c>
      <c r="G6405" s="123">
        <v>1545440</v>
      </c>
      <c r="H6405" s="127"/>
      <c r="I6405" s="131" t="s">
        <v>14262</v>
      </c>
      <c r="J6405" s="127"/>
      <c r="K6405" s="127"/>
      <c r="L6405" s="127"/>
      <c r="M6405" s="127"/>
      <c r="N6405" s="133">
        <v>0</v>
      </c>
      <c r="O6405" s="133">
        <v>508.32</v>
      </c>
      <c r="P6405" s="127" t="s">
        <v>1369</v>
      </c>
    </row>
    <row r="6406" spans="1:16" ht="38.25">
      <c r="A6406" s="127">
        <v>46</v>
      </c>
      <c r="B6406" s="127"/>
      <c r="C6406" s="128" t="s">
        <v>699</v>
      </c>
      <c r="D6406" s="122">
        <v>43006</v>
      </c>
      <c r="E6406" s="123" t="s">
        <v>12528</v>
      </c>
      <c r="F6406" s="123" t="s">
        <v>3</v>
      </c>
      <c r="G6406" s="123">
        <v>1545424</v>
      </c>
      <c r="H6406" s="127"/>
      <c r="I6406" s="131" t="s">
        <v>14263</v>
      </c>
      <c r="J6406" s="127"/>
      <c r="K6406" s="127"/>
      <c r="L6406" s="127"/>
      <c r="M6406" s="127"/>
      <c r="N6406" s="133">
        <v>0</v>
      </c>
      <c r="O6406" s="133">
        <v>10</v>
      </c>
      <c r="P6406" s="127" t="s">
        <v>1369</v>
      </c>
    </row>
    <row r="6407" spans="1:16" ht="38.25">
      <c r="A6407" s="127">
        <v>373</v>
      </c>
      <c r="B6407" s="127"/>
      <c r="C6407" s="128" t="s">
        <v>1275</v>
      </c>
      <c r="D6407" s="122">
        <v>43006</v>
      </c>
      <c r="E6407" s="123" t="s">
        <v>12529</v>
      </c>
      <c r="F6407" s="123" t="s">
        <v>3</v>
      </c>
      <c r="G6407" s="123">
        <v>1545420</v>
      </c>
      <c r="H6407" s="127"/>
      <c r="I6407" s="131" t="s">
        <v>14264</v>
      </c>
      <c r="J6407" s="127"/>
      <c r="K6407" s="127"/>
      <c r="L6407" s="127"/>
      <c r="M6407" s="127"/>
      <c r="N6407" s="133">
        <v>0</v>
      </c>
      <c r="O6407" s="133">
        <v>2168.4</v>
      </c>
      <c r="P6407" s="127" t="s">
        <v>1369</v>
      </c>
    </row>
    <row r="6408" spans="1:16" ht="38.25">
      <c r="A6408" s="127">
        <v>373</v>
      </c>
      <c r="B6408" s="127"/>
      <c r="C6408" s="128" t="s">
        <v>1275</v>
      </c>
      <c r="D6408" s="122">
        <v>43006</v>
      </c>
      <c r="E6408" s="123" t="s">
        <v>12530</v>
      </c>
      <c r="F6408" s="123" t="s">
        <v>3</v>
      </c>
      <c r="G6408" s="123">
        <v>1545419</v>
      </c>
      <c r="H6408" s="127"/>
      <c r="I6408" s="131" t="s">
        <v>14265</v>
      </c>
      <c r="J6408" s="127"/>
      <c r="K6408" s="127"/>
      <c r="L6408" s="127"/>
      <c r="M6408" s="127"/>
      <c r="N6408" s="133">
        <v>0</v>
      </c>
      <c r="O6408" s="133">
        <v>1064.71</v>
      </c>
      <c r="P6408" s="127" t="s">
        <v>1369</v>
      </c>
    </row>
    <row r="6409" spans="1:16" ht="51">
      <c r="A6409" s="127">
        <v>590</v>
      </c>
      <c r="B6409" s="127"/>
      <c r="C6409" s="128" t="s">
        <v>861</v>
      </c>
      <c r="D6409" s="122">
        <v>43006</v>
      </c>
      <c r="E6409" s="123" t="s">
        <v>12531</v>
      </c>
      <c r="F6409" s="123" t="s">
        <v>3</v>
      </c>
      <c r="G6409" s="123">
        <v>1545418</v>
      </c>
      <c r="H6409" s="127"/>
      <c r="I6409" s="131" t="s">
        <v>14266</v>
      </c>
      <c r="J6409" s="127"/>
      <c r="K6409" s="127"/>
      <c r="L6409" s="127"/>
      <c r="M6409" s="127"/>
      <c r="N6409" s="133">
        <v>0</v>
      </c>
      <c r="O6409" s="133">
        <v>500</v>
      </c>
      <c r="P6409" s="127" t="s">
        <v>1369</v>
      </c>
    </row>
    <row r="6410" spans="1:16" ht="51">
      <c r="A6410" s="127" t="s">
        <v>620</v>
      </c>
      <c r="B6410" s="127"/>
      <c r="C6410" s="128" t="s">
        <v>714</v>
      </c>
      <c r="D6410" s="122">
        <v>43006</v>
      </c>
      <c r="E6410" s="123" t="s">
        <v>12532</v>
      </c>
      <c r="F6410" s="123" t="s">
        <v>3</v>
      </c>
      <c r="G6410" s="123">
        <v>1545417</v>
      </c>
      <c r="H6410" s="127"/>
      <c r="I6410" s="131" t="s">
        <v>14267</v>
      </c>
      <c r="J6410" s="127"/>
      <c r="K6410" s="127"/>
      <c r="L6410" s="127"/>
      <c r="M6410" s="127"/>
      <c r="N6410" s="133">
        <v>0</v>
      </c>
      <c r="O6410" s="133">
        <v>170</v>
      </c>
      <c r="P6410" s="127" t="s">
        <v>1369</v>
      </c>
    </row>
    <row r="6411" spans="1:16" ht="51">
      <c r="A6411" s="127" t="s">
        <v>620</v>
      </c>
      <c r="B6411" s="127"/>
      <c r="C6411" s="128" t="s">
        <v>714</v>
      </c>
      <c r="D6411" s="122">
        <v>43006</v>
      </c>
      <c r="E6411" s="123" t="s">
        <v>12533</v>
      </c>
      <c r="F6411" s="123" t="s">
        <v>3</v>
      </c>
      <c r="G6411" s="123">
        <v>1545415</v>
      </c>
      <c r="H6411" s="127"/>
      <c r="I6411" s="131" t="s">
        <v>14268</v>
      </c>
      <c r="J6411" s="127"/>
      <c r="K6411" s="127"/>
      <c r="L6411" s="127"/>
      <c r="M6411" s="127"/>
      <c r="N6411" s="133">
        <v>0</v>
      </c>
      <c r="O6411" s="133">
        <v>170</v>
      </c>
      <c r="P6411" s="127" t="s">
        <v>1369</v>
      </c>
    </row>
    <row r="6412" spans="1:16" ht="51">
      <c r="A6412" s="127" t="s">
        <v>620</v>
      </c>
      <c r="B6412" s="127"/>
      <c r="C6412" s="128" t="s">
        <v>714</v>
      </c>
      <c r="D6412" s="122">
        <v>43006</v>
      </c>
      <c r="E6412" s="123" t="s">
        <v>12534</v>
      </c>
      <c r="F6412" s="123" t="s">
        <v>3</v>
      </c>
      <c r="G6412" s="123">
        <v>1545413</v>
      </c>
      <c r="H6412" s="127"/>
      <c r="I6412" s="131" t="s">
        <v>14269</v>
      </c>
      <c r="J6412" s="127"/>
      <c r="K6412" s="127"/>
      <c r="L6412" s="127"/>
      <c r="M6412" s="127"/>
      <c r="N6412" s="133">
        <v>0</v>
      </c>
      <c r="O6412" s="133">
        <v>120</v>
      </c>
      <c r="P6412" s="127" t="s">
        <v>1369</v>
      </c>
    </row>
    <row r="6413" spans="1:16" ht="51">
      <c r="A6413" s="127" t="s">
        <v>620</v>
      </c>
      <c r="B6413" s="127"/>
      <c r="C6413" s="128" t="s">
        <v>714</v>
      </c>
      <c r="D6413" s="122">
        <v>43006</v>
      </c>
      <c r="E6413" s="123" t="s">
        <v>12535</v>
      </c>
      <c r="F6413" s="123" t="s">
        <v>3</v>
      </c>
      <c r="G6413" s="123">
        <v>1545412</v>
      </c>
      <c r="H6413" s="127"/>
      <c r="I6413" s="131" t="s">
        <v>14270</v>
      </c>
      <c r="J6413" s="127"/>
      <c r="K6413" s="127"/>
      <c r="L6413" s="127"/>
      <c r="M6413" s="127"/>
      <c r="N6413" s="133">
        <v>0</v>
      </c>
      <c r="O6413" s="133">
        <v>170</v>
      </c>
      <c r="P6413" s="127" t="s">
        <v>1369</v>
      </c>
    </row>
    <row r="6414" spans="1:16" ht="38.25">
      <c r="A6414" s="127">
        <v>526</v>
      </c>
      <c r="B6414" s="127"/>
      <c r="C6414" s="128" t="s">
        <v>847</v>
      </c>
      <c r="D6414" s="122">
        <v>43006</v>
      </c>
      <c r="E6414" s="123" t="s">
        <v>12536</v>
      </c>
      <c r="F6414" s="123" t="s">
        <v>3</v>
      </c>
      <c r="G6414" s="123">
        <v>1545400</v>
      </c>
      <c r="H6414" s="127"/>
      <c r="I6414" s="131" t="s">
        <v>14271</v>
      </c>
      <c r="J6414" s="127"/>
      <c r="K6414" s="127"/>
      <c r="L6414" s="127"/>
      <c r="M6414" s="127"/>
      <c r="N6414" s="133">
        <v>0</v>
      </c>
      <c r="O6414" s="133">
        <v>10</v>
      </c>
      <c r="P6414" s="127" t="s">
        <v>1369</v>
      </c>
    </row>
    <row r="6415" spans="1:16" ht="51">
      <c r="A6415" s="127" t="s">
        <v>620</v>
      </c>
      <c r="B6415" s="127"/>
      <c r="C6415" s="128" t="s">
        <v>714</v>
      </c>
      <c r="D6415" s="122">
        <v>43006</v>
      </c>
      <c r="E6415" s="123" t="s">
        <v>12537</v>
      </c>
      <c r="F6415" s="123" t="s">
        <v>3</v>
      </c>
      <c r="G6415" s="123">
        <v>1545398</v>
      </c>
      <c r="H6415" s="127"/>
      <c r="I6415" s="131" t="s">
        <v>14272</v>
      </c>
      <c r="J6415" s="127"/>
      <c r="K6415" s="127"/>
      <c r="L6415" s="127"/>
      <c r="M6415" s="127"/>
      <c r="N6415" s="133">
        <v>0</v>
      </c>
      <c r="O6415" s="133">
        <v>23641.93</v>
      </c>
      <c r="P6415" s="127" t="s">
        <v>1369</v>
      </c>
    </row>
    <row r="6416" spans="1:16" ht="51">
      <c r="A6416" s="127">
        <v>650</v>
      </c>
      <c r="B6416" s="127"/>
      <c r="C6416" s="128" t="s">
        <v>233</v>
      </c>
      <c r="D6416" s="122">
        <v>43006</v>
      </c>
      <c r="E6416" s="123" t="s">
        <v>12538</v>
      </c>
      <c r="F6416" s="123" t="s">
        <v>3</v>
      </c>
      <c r="G6416" s="123">
        <v>1545318</v>
      </c>
      <c r="H6416" s="127"/>
      <c r="I6416" s="131" t="s">
        <v>14273</v>
      </c>
      <c r="J6416" s="127"/>
      <c r="K6416" s="127"/>
      <c r="L6416" s="127"/>
      <c r="M6416" s="127"/>
      <c r="N6416" s="133">
        <v>0</v>
      </c>
      <c r="O6416" s="133">
        <v>224</v>
      </c>
      <c r="P6416" s="127" t="s">
        <v>1369</v>
      </c>
    </row>
    <row r="6417" spans="1:16" ht="51">
      <c r="A6417" s="127">
        <v>292</v>
      </c>
      <c r="B6417" s="127"/>
      <c r="C6417" s="128" t="s">
        <v>152</v>
      </c>
      <c r="D6417" s="122">
        <v>43006</v>
      </c>
      <c r="E6417" s="123" t="s">
        <v>12539</v>
      </c>
      <c r="F6417" s="123" t="s">
        <v>3</v>
      </c>
      <c r="G6417" s="123">
        <v>1545316</v>
      </c>
      <c r="H6417" s="127"/>
      <c r="I6417" s="131" t="s">
        <v>14274</v>
      </c>
      <c r="J6417" s="127"/>
      <c r="K6417" s="127"/>
      <c r="L6417" s="127"/>
      <c r="M6417" s="127"/>
      <c r="N6417" s="133">
        <v>0</v>
      </c>
      <c r="O6417" s="133">
        <v>9713.74</v>
      </c>
      <c r="P6417" s="127" t="s">
        <v>1369</v>
      </c>
    </row>
    <row r="6418" spans="1:16" ht="63.75">
      <c r="A6418" s="127">
        <v>313</v>
      </c>
      <c r="B6418" s="127"/>
      <c r="C6418" s="128" t="s">
        <v>811</v>
      </c>
      <c r="D6418" s="122">
        <v>43006</v>
      </c>
      <c r="E6418" s="123" t="s">
        <v>12540</v>
      </c>
      <c r="F6418" s="123" t="s">
        <v>3</v>
      </c>
      <c r="G6418" s="123">
        <v>1545308</v>
      </c>
      <c r="H6418" s="127"/>
      <c r="I6418" s="131" t="s">
        <v>14275</v>
      </c>
      <c r="J6418" s="127"/>
      <c r="K6418" s="127"/>
      <c r="L6418" s="127"/>
      <c r="M6418" s="127"/>
      <c r="N6418" s="133">
        <v>0</v>
      </c>
      <c r="O6418" s="133">
        <v>219.51</v>
      </c>
      <c r="P6418" s="127" t="s">
        <v>1369</v>
      </c>
    </row>
    <row r="6419" spans="1:16" ht="51">
      <c r="A6419" s="127">
        <v>290</v>
      </c>
      <c r="B6419" s="127"/>
      <c r="C6419" s="128" t="s">
        <v>794</v>
      </c>
      <c r="D6419" s="122">
        <v>43006</v>
      </c>
      <c r="E6419" s="123" t="s">
        <v>12541</v>
      </c>
      <c r="F6419" s="123" t="s">
        <v>3</v>
      </c>
      <c r="G6419" s="123">
        <v>1545300</v>
      </c>
      <c r="H6419" s="127"/>
      <c r="I6419" s="131" t="s">
        <v>14276</v>
      </c>
      <c r="J6419" s="127"/>
      <c r="K6419" s="127"/>
      <c r="L6419" s="127"/>
      <c r="M6419" s="127"/>
      <c r="N6419" s="133">
        <v>0</v>
      </c>
      <c r="O6419" s="133">
        <v>106730.16</v>
      </c>
      <c r="P6419" s="127" t="s">
        <v>1369</v>
      </c>
    </row>
    <row r="6420" spans="1:16" ht="38.25">
      <c r="A6420" s="127">
        <v>15</v>
      </c>
      <c r="B6420" s="127"/>
      <c r="C6420" s="128" t="s">
        <v>692</v>
      </c>
      <c r="D6420" s="122">
        <v>43006</v>
      </c>
      <c r="E6420" s="123" t="s">
        <v>12542</v>
      </c>
      <c r="F6420" s="123" t="s">
        <v>3</v>
      </c>
      <c r="G6420" s="123">
        <v>1545255</v>
      </c>
      <c r="H6420" s="127"/>
      <c r="I6420" s="131" t="s">
        <v>14277</v>
      </c>
      <c r="J6420" s="127"/>
      <c r="K6420" s="127"/>
      <c r="L6420" s="127"/>
      <c r="M6420" s="127"/>
      <c r="N6420" s="133">
        <v>0</v>
      </c>
      <c r="O6420" s="133">
        <v>1503</v>
      </c>
      <c r="P6420" s="127" t="s">
        <v>1369</v>
      </c>
    </row>
    <row r="6421" spans="1:16" ht="51">
      <c r="A6421" s="127">
        <v>253</v>
      </c>
      <c r="B6421" s="127"/>
      <c r="C6421" s="128" t="s">
        <v>779</v>
      </c>
      <c r="D6421" s="122">
        <v>43006</v>
      </c>
      <c r="E6421" s="123" t="s">
        <v>12543</v>
      </c>
      <c r="F6421" s="123" t="s">
        <v>3</v>
      </c>
      <c r="G6421" s="123">
        <v>1545252</v>
      </c>
      <c r="H6421" s="127"/>
      <c r="I6421" s="131" t="s">
        <v>14278</v>
      </c>
      <c r="J6421" s="127"/>
      <c r="K6421" s="127"/>
      <c r="L6421" s="127"/>
      <c r="M6421" s="127"/>
      <c r="N6421" s="133">
        <v>0</v>
      </c>
      <c r="O6421" s="133">
        <v>248382.22</v>
      </c>
      <c r="P6421" s="127" t="s">
        <v>1369</v>
      </c>
    </row>
    <row r="6422" spans="1:16" ht="51">
      <c r="A6422" s="127">
        <v>253</v>
      </c>
      <c r="B6422" s="127"/>
      <c r="C6422" s="128" t="s">
        <v>779</v>
      </c>
      <c r="D6422" s="122">
        <v>43006</v>
      </c>
      <c r="E6422" s="123" t="s">
        <v>12544</v>
      </c>
      <c r="F6422" s="123" t="s">
        <v>3</v>
      </c>
      <c r="G6422" s="123">
        <v>1545250</v>
      </c>
      <c r="H6422" s="127"/>
      <c r="I6422" s="131" t="s">
        <v>14279</v>
      </c>
      <c r="J6422" s="127"/>
      <c r="K6422" s="127"/>
      <c r="L6422" s="127"/>
      <c r="M6422" s="127"/>
      <c r="N6422" s="133">
        <v>0</v>
      </c>
      <c r="O6422" s="133">
        <v>98845.95</v>
      </c>
      <c r="P6422" s="127" t="s">
        <v>1369</v>
      </c>
    </row>
    <row r="6423" spans="1:16" ht="51">
      <c r="A6423" s="127">
        <v>253</v>
      </c>
      <c r="B6423" s="127"/>
      <c r="C6423" s="128" t="s">
        <v>779</v>
      </c>
      <c r="D6423" s="122">
        <v>43006</v>
      </c>
      <c r="E6423" s="123" t="s">
        <v>12545</v>
      </c>
      <c r="F6423" s="123" t="s">
        <v>3</v>
      </c>
      <c r="G6423" s="123">
        <v>1545248</v>
      </c>
      <c r="H6423" s="127"/>
      <c r="I6423" s="131" t="s">
        <v>14280</v>
      </c>
      <c r="J6423" s="127"/>
      <c r="K6423" s="127"/>
      <c r="L6423" s="127"/>
      <c r="M6423" s="127"/>
      <c r="N6423" s="133">
        <v>0</v>
      </c>
      <c r="O6423" s="133">
        <v>120000</v>
      </c>
      <c r="P6423" s="127" t="s">
        <v>1369</v>
      </c>
    </row>
    <row r="6424" spans="1:16" ht="51">
      <c r="A6424" s="127">
        <v>253</v>
      </c>
      <c r="B6424" s="127"/>
      <c r="C6424" s="128" t="s">
        <v>779</v>
      </c>
      <c r="D6424" s="122">
        <v>43006</v>
      </c>
      <c r="E6424" s="123" t="s">
        <v>12546</v>
      </c>
      <c r="F6424" s="123" t="s">
        <v>3</v>
      </c>
      <c r="G6424" s="123">
        <v>1545246</v>
      </c>
      <c r="H6424" s="127"/>
      <c r="I6424" s="131" t="s">
        <v>14281</v>
      </c>
      <c r="J6424" s="127"/>
      <c r="K6424" s="127"/>
      <c r="L6424" s="127"/>
      <c r="M6424" s="127"/>
      <c r="N6424" s="133">
        <v>0</v>
      </c>
      <c r="O6424" s="133">
        <v>730000</v>
      </c>
      <c r="P6424" s="127" t="s">
        <v>1369</v>
      </c>
    </row>
    <row r="6425" spans="1:16" ht="63.75">
      <c r="A6425" s="127">
        <v>221</v>
      </c>
      <c r="B6425" s="127"/>
      <c r="C6425" s="128" t="s">
        <v>764</v>
      </c>
      <c r="D6425" s="122">
        <v>43006</v>
      </c>
      <c r="E6425" s="123" t="s">
        <v>12547</v>
      </c>
      <c r="F6425" s="123" t="s">
        <v>3</v>
      </c>
      <c r="G6425" s="123">
        <v>1545241</v>
      </c>
      <c r="H6425" s="127"/>
      <c r="I6425" s="131" t="s">
        <v>14282</v>
      </c>
      <c r="J6425" s="127"/>
      <c r="K6425" s="127"/>
      <c r="L6425" s="127"/>
      <c r="M6425" s="127"/>
      <c r="N6425" s="133">
        <v>0</v>
      </c>
      <c r="O6425" s="133">
        <v>91</v>
      </c>
      <c r="P6425" s="127" t="s">
        <v>1369</v>
      </c>
    </row>
    <row r="6426" spans="1:16" ht="51">
      <c r="A6426" s="127">
        <v>222</v>
      </c>
      <c r="B6426" s="127"/>
      <c r="C6426" s="128" t="s">
        <v>765</v>
      </c>
      <c r="D6426" s="122">
        <v>43006</v>
      </c>
      <c r="E6426" s="123" t="s">
        <v>12548</v>
      </c>
      <c r="F6426" s="123" t="s">
        <v>3</v>
      </c>
      <c r="G6426" s="123">
        <v>1545217</v>
      </c>
      <c r="H6426" s="127"/>
      <c r="I6426" s="131" t="s">
        <v>14283</v>
      </c>
      <c r="J6426" s="127"/>
      <c r="K6426" s="127"/>
      <c r="L6426" s="127"/>
      <c r="M6426" s="127"/>
      <c r="N6426" s="133">
        <v>0</v>
      </c>
      <c r="O6426" s="133">
        <v>28</v>
      </c>
      <c r="P6426" s="127" t="s">
        <v>1369</v>
      </c>
    </row>
    <row r="6427" spans="1:16" ht="51">
      <c r="A6427" s="127">
        <v>222</v>
      </c>
      <c r="B6427" s="127"/>
      <c r="C6427" s="128" t="s">
        <v>765</v>
      </c>
      <c r="D6427" s="122">
        <v>43006</v>
      </c>
      <c r="E6427" s="123" t="s">
        <v>12549</v>
      </c>
      <c r="F6427" s="123" t="s">
        <v>3</v>
      </c>
      <c r="G6427" s="123">
        <v>1545216</v>
      </c>
      <c r="H6427" s="127"/>
      <c r="I6427" s="131" t="s">
        <v>14284</v>
      </c>
      <c r="J6427" s="127"/>
      <c r="K6427" s="127"/>
      <c r="L6427" s="127"/>
      <c r="M6427" s="127"/>
      <c r="N6427" s="133">
        <v>0</v>
      </c>
      <c r="O6427" s="133">
        <v>754</v>
      </c>
      <c r="P6427" s="127" t="s">
        <v>1369</v>
      </c>
    </row>
    <row r="6428" spans="1:16" ht="51">
      <c r="A6428" s="127">
        <v>35</v>
      </c>
      <c r="B6428" s="127"/>
      <c r="C6428" s="128" t="s">
        <v>697</v>
      </c>
      <c r="D6428" s="122">
        <v>43006</v>
      </c>
      <c r="E6428" s="123" t="s">
        <v>12550</v>
      </c>
      <c r="F6428" s="123" t="s">
        <v>3</v>
      </c>
      <c r="G6428" s="123">
        <v>1545192</v>
      </c>
      <c r="H6428" s="127"/>
      <c r="I6428" s="131" t="s">
        <v>14285</v>
      </c>
      <c r="J6428" s="127"/>
      <c r="K6428" s="127"/>
      <c r="L6428" s="127"/>
      <c r="M6428" s="127"/>
      <c r="N6428" s="133">
        <v>0</v>
      </c>
      <c r="O6428" s="133">
        <v>39596.550000000003</v>
      </c>
      <c r="P6428" s="127" t="s">
        <v>1369</v>
      </c>
    </row>
    <row r="6429" spans="1:16" ht="38.25">
      <c r="A6429" s="127">
        <v>523</v>
      </c>
      <c r="B6429" s="127"/>
      <c r="C6429" s="128" t="s">
        <v>846</v>
      </c>
      <c r="D6429" s="122">
        <v>43006</v>
      </c>
      <c r="E6429" s="123" t="s">
        <v>12551</v>
      </c>
      <c r="F6429" s="123" t="s">
        <v>3</v>
      </c>
      <c r="G6429" s="123">
        <v>1545169</v>
      </c>
      <c r="H6429" s="127"/>
      <c r="I6429" s="131" t="s">
        <v>14286</v>
      </c>
      <c r="J6429" s="127"/>
      <c r="K6429" s="127"/>
      <c r="L6429" s="127"/>
      <c r="M6429" s="127"/>
      <c r="N6429" s="133">
        <v>0</v>
      </c>
      <c r="O6429" s="133">
        <v>2265.19</v>
      </c>
      <c r="P6429" s="127" t="s">
        <v>1369</v>
      </c>
    </row>
    <row r="6430" spans="1:16" ht="51">
      <c r="A6430" s="127">
        <v>523</v>
      </c>
      <c r="B6430" s="127"/>
      <c r="C6430" s="128" t="s">
        <v>846</v>
      </c>
      <c r="D6430" s="122">
        <v>43006</v>
      </c>
      <c r="E6430" s="123" t="s">
        <v>12552</v>
      </c>
      <c r="F6430" s="123" t="s">
        <v>3</v>
      </c>
      <c r="G6430" s="123">
        <v>1545168</v>
      </c>
      <c r="H6430" s="127"/>
      <c r="I6430" s="131" t="s">
        <v>14287</v>
      </c>
      <c r="J6430" s="127"/>
      <c r="K6430" s="127"/>
      <c r="L6430" s="127"/>
      <c r="M6430" s="127"/>
      <c r="N6430" s="133">
        <v>0</v>
      </c>
      <c r="O6430" s="133">
        <v>1905.3</v>
      </c>
      <c r="P6430" s="127" t="s">
        <v>1369</v>
      </c>
    </row>
    <row r="6431" spans="1:16" ht="51">
      <c r="A6431" s="127">
        <v>523</v>
      </c>
      <c r="B6431" s="127"/>
      <c r="C6431" s="128" t="s">
        <v>846</v>
      </c>
      <c r="D6431" s="122">
        <v>43006</v>
      </c>
      <c r="E6431" s="123" t="s">
        <v>12553</v>
      </c>
      <c r="F6431" s="123" t="s">
        <v>3</v>
      </c>
      <c r="G6431" s="123">
        <v>1545166</v>
      </c>
      <c r="H6431" s="127"/>
      <c r="I6431" s="131" t="s">
        <v>14288</v>
      </c>
      <c r="J6431" s="127"/>
      <c r="K6431" s="127"/>
      <c r="L6431" s="127"/>
      <c r="M6431" s="127"/>
      <c r="N6431" s="133">
        <v>0</v>
      </c>
      <c r="O6431" s="133">
        <v>1905.3</v>
      </c>
      <c r="P6431" s="127" t="s">
        <v>1369</v>
      </c>
    </row>
    <row r="6432" spans="1:16" ht="51">
      <c r="A6432" s="127">
        <v>523</v>
      </c>
      <c r="B6432" s="127"/>
      <c r="C6432" s="128" t="s">
        <v>846</v>
      </c>
      <c r="D6432" s="122">
        <v>43006</v>
      </c>
      <c r="E6432" s="123" t="s">
        <v>12554</v>
      </c>
      <c r="F6432" s="123" t="s">
        <v>3</v>
      </c>
      <c r="G6432" s="123">
        <v>1545163</v>
      </c>
      <c r="H6432" s="127"/>
      <c r="I6432" s="131" t="s">
        <v>14289</v>
      </c>
      <c r="J6432" s="127"/>
      <c r="K6432" s="127"/>
      <c r="L6432" s="127"/>
      <c r="M6432" s="127"/>
      <c r="N6432" s="133">
        <v>0</v>
      </c>
      <c r="O6432" s="133">
        <v>1354.88</v>
      </c>
      <c r="P6432" s="127" t="s">
        <v>1369</v>
      </c>
    </row>
    <row r="6433" spans="1:16" ht="51">
      <c r="A6433" s="127">
        <v>523</v>
      </c>
      <c r="B6433" s="127"/>
      <c r="C6433" s="128" t="s">
        <v>846</v>
      </c>
      <c r="D6433" s="122">
        <v>43006</v>
      </c>
      <c r="E6433" s="123" t="s">
        <v>12555</v>
      </c>
      <c r="F6433" s="123" t="s">
        <v>3</v>
      </c>
      <c r="G6433" s="123">
        <v>1545162</v>
      </c>
      <c r="H6433" s="127"/>
      <c r="I6433" s="131" t="s">
        <v>14290</v>
      </c>
      <c r="J6433" s="127"/>
      <c r="K6433" s="127"/>
      <c r="L6433" s="127"/>
      <c r="M6433" s="127"/>
      <c r="N6433" s="133">
        <v>0</v>
      </c>
      <c r="O6433" s="133">
        <v>487.55</v>
      </c>
      <c r="P6433" s="127" t="s">
        <v>1369</v>
      </c>
    </row>
    <row r="6434" spans="1:16" ht="38.25">
      <c r="A6434" s="127">
        <v>523</v>
      </c>
      <c r="B6434" s="127"/>
      <c r="C6434" s="128" t="s">
        <v>846</v>
      </c>
      <c r="D6434" s="122">
        <v>43006</v>
      </c>
      <c r="E6434" s="123" t="s">
        <v>12556</v>
      </c>
      <c r="F6434" s="123" t="s">
        <v>3</v>
      </c>
      <c r="G6434" s="123">
        <v>1545161</v>
      </c>
      <c r="H6434" s="127"/>
      <c r="I6434" s="131" t="s">
        <v>14291</v>
      </c>
      <c r="J6434" s="127"/>
      <c r="K6434" s="127"/>
      <c r="L6434" s="127"/>
      <c r="M6434" s="127"/>
      <c r="N6434" s="133">
        <v>0</v>
      </c>
      <c r="O6434" s="133">
        <v>787.58</v>
      </c>
      <c r="P6434" s="127" t="s">
        <v>1369</v>
      </c>
    </row>
    <row r="6435" spans="1:16" ht="51">
      <c r="A6435" s="127">
        <v>234</v>
      </c>
      <c r="B6435" s="127"/>
      <c r="C6435" s="128" t="s">
        <v>124</v>
      </c>
      <c r="D6435" s="122">
        <v>43006</v>
      </c>
      <c r="E6435" s="123" t="s">
        <v>12557</v>
      </c>
      <c r="F6435" s="123" t="s">
        <v>3</v>
      </c>
      <c r="G6435" s="123">
        <v>1545288</v>
      </c>
      <c r="H6435" s="127"/>
      <c r="I6435" s="131" t="s">
        <v>14292</v>
      </c>
      <c r="J6435" s="127"/>
      <c r="K6435" s="127"/>
      <c r="L6435" s="127"/>
      <c r="M6435" s="127"/>
      <c r="N6435" s="133">
        <v>0</v>
      </c>
      <c r="O6435" s="133">
        <v>115</v>
      </c>
      <c r="P6435" s="127" t="s">
        <v>1369</v>
      </c>
    </row>
    <row r="6436" spans="1:16" ht="51">
      <c r="A6436" s="127">
        <v>212</v>
      </c>
      <c r="B6436" s="127"/>
      <c r="C6436" s="128" t="s">
        <v>762</v>
      </c>
      <c r="D6436" s="122">
        <v>43006</v>
      </c>
      <c r="E6436" s="123" t="s">
        <v>12558</v>
      </c>
      <c r="F6436" s="123" t="s">
        <v>3</v>
      </c>
      <c r="G6436" s="123">
        <v>1545274</v>
      </c>
      <c r="H6436" s="127"/>
      <c r="I6436" s="131" t="s">
        <v>14293</v>
      </c>
      <c r="J6436" s="127"/>
      <c r="K6436" s="127"/>
      <c r="L6436" s="127"/>
      <c r="M6436" s="127"/>
      <c r="N6436" s="133">
        <v>0</v>
      </c>
      <c r="O6436" s="133">
        <v>178</v>
      </c>
      <c r="P6436" s="127" t="s">
        <v>1369</v>
      </c>
    </row>
    <row r="6437" spans="1:16" ht="38.25">
      <c r="A6437" s="127">
        <v>212</v>
      </c>
      <c r="B6437" s="127"/>
      <c r="C6437" s="128" t="s">
        <v>762</v>
      </c>
      <c r="D6437" s="122">
        <v>43006</v>
      </c>
      <c r="E6437" s="123" t="s">
        <v>12559</v>
      </c>
      <c r="F6437" s="123" t="s">
        <v>3</v>
      </c>
      <c r="G6437" s="123">
        <v>1545272</v>
      </c>
      <c r="H6437" s="127"/>
      <c r="I6437" s="131" t="s">
        <v>14294</v>
      </c>
      <c r="J6437" s="127"/>
      <c r="K6437" s="127"/>
      <c r="L6437" s="127"/>
      <c r="M6437" s="127"/>
      <c r="N6437" s="133">
        <v>0</v>
      </c>
      <c r="O6437" s="133">
        <v>352</v>
      </c>
      <c r="P6437" s="127" t="s">
        <v>1369</v>
      </c>
    </row>
    <row r="6438" spans="1:16" ht="51">
      <c r="A6438" s="127">
        <v>46</v>
      </c>
      <c r="B6438" s="127"/>
      <c r="C6438" s="128" t="s">
        <v>699</v>
      </c>
      <c r="D6438" s="122">
        <v>43006</v>
      </c>
      <c r="E6438" s="123" t="s">
        <v>12560</v>
      </c>
      <c r="F6438" s="123" t="s">
        <v>3</v>
      </c>
      <c r="G6438" s="123">
        <v>1545271</v>
      </c>
      <c r="H6438" s="127"/>
      <c r="I6438" s="131" t="s">
        <v>14295</v>
      </c>
      <c r="J6438" s="127"/>
      <c r="K6438" s="127"/>
      <c r="L6438" s="127"/>
      <c r="M6438" s="127"/>
      <c r="N6438" s="133">
        <v>0</v>
      </c>
      <c r="O6438" s="133">
        <v>52000</v>
      </c>
      <c r="P6438" s="127" t="s">
        <v>1369</v>
      </c>
    </row>
    <row r="6439" spans="1:16" ht="76.5">
      <c r="A6439" s="127">
        <v>374</v>
      </c>
      <c r="B6439" s="127"/>
      <c r="C6439" s="128" t="s">
        <v>1276</v>
      </c>
      <c r="D6439" s="122">
        <v>43006</v>
      </c>
      <c r="E6439" s="123" t="s">
        <v>12561</v>
      </c>
      <c r="F6439" s="123" t="s">
        <v>3</v>
      </c>
      <c r="G6439" s="123">
        <v>1545269</v>
      </c>
      <c r="H6439" s="127"/>
      <c r="I6439" s="131" t="s">
        <v>14296</v>
      </c>
      <c r="J6439" s="127"/>
      <c r="K6439" s="127"/>
      <c r="L6439" s="127"/>
      <c r="M6439" s="127"/>
      <c r="N6439" s="133">
        <v>0</v>
      </c>
      <c r="O6439" s="133">
        <v>2114.75</v>
      </c>
      <c r="P6439" s="127" t="s">
        <v>1369</v>
      </c>
    </row>
    <row r="6440" spans="1:16" ht="51">
      <c r="A6440" s="127">
        <v>315</v>
      </c>
      <c r="B6440" s="127"/>
      <c r="C6440" s="128" t="s">
        <v>813</v>
      </c>
      <c r="D6440" s="122">
        <v>43006</v>
      </c>
      <c r="E6440" s="123" t="s">
        <v>12562</v>
      </c>
      <c r="F6440" s="123" t="s">
        <v>3</v>
      </c>
      <c r="G6440" s="123">
        <v>1545263</v>
      </c>
      <c r="H6440" s="127"/>
      <c r="I6440" s="131" t="s">
        <v>14297</v>
      </c>
      <c r="J6440" s="127"/>
      <c r="K6440" s="127"/>
      <c r="L6440" s="127"/>
      <c r="M6440" s="127"/>
      <c r="N6440" s="133">
        <v>0</v>
      </c>
      <c r="O6440" s="133">
        <v>5532.75</v>
      </c>
      <c r="P6440" s="127" t="s">
        <v>1369</v>
      </c>
    </row>
    <row r="6441" spans="1:16" ht="51">
      <c r="A6441" s="127">
        <v>87</v>
      </c>
      <c r="B6441" s="127"/>
      <c r="C6441" s="128" t="s">
        <v>712</v>
      </c>
      <c r="D6441" s="122">
        <v>43006</v>
      </c>
      <c r="E6441" s="123" t="s">
        <v>12563</v>
      </c>
      <c r="F6441" s="123" t="s">
        <v>3</v>
      </c>
      <c r="G6441" s="123">
        <v>1545260</v>
      </c>
      <c r="H6441" s="127"/>
      <c r="I6441" s="131" t="s">
        <v>14298</v>
      </c>
      <c r="J6441" s="127"/>
      <c r="K6441" s="127"/>
      <c r="L6441" s="127"/>
      <c r="M6441" s="127"/>
      <c r="N6441" s="133">
        <v>0</v>
      </c>
      <c r="O6441" s="133">
        <v>10761.75</v>
      </c>
      <c r="P6441" s="127" t="s">
        <v>1369</v>
      </c>
    </row>
    <row r="6442" spans="1:16" ht="51">
      <c r="A6442" s="127">
        <v>650</v>
      </c>
      <c r="B6442" s="127"/>
      <c r="C6442" s="128" t="s">
        <v>233</v>
      </c>
      <c r="D6442" s="122">
        <v>43006</v>
      </c>
      <c r="E6442" s="123" t="s">
        <v>12564</v>
      </c>
      <c r="F6442" s="123" t="s">
        <v>3</v>
      </c>
      <c r="G6442" s="123">
        <v>1545258</v>
      </c>
      <c r="H6442" s="127"/>
      <c r="I6442" s="131" t="s">
        <v>14299</v>
      </c>
      <c r="J6442" s="127"/>
      <c r="K6442" s="127"/>
      <c r="L6442" s="127"/>
      <c r="M6442" s="127"/>
      <c r="N6442" s="133">
        <v>0</v>
      </c>
      <c r="O6442" s="133">
        <v>2665.67</v>
      </c>
      <c r="P6442" s="127" t="s">
        <v>1369</v>
      </c>
    </row>
    <row r="6443" spans="1:16" ht="51">
      <c r="A6443" s="127">
        <v>253</v>
      </c>
      <c r="B6443" s="127"/>
      <c r="C6443" s="128" t="s">
        <v>779</v>
      </c>
      <c r="D6443" s="122">
        <v>43006</v>
      </c>
      <c r="E6443" s="123" t="s">
        <v>12565</v>
      </c>
      <c r="F6443" s="123" t="s">
        <v>3</v>
      </c>
      <c r="G6443" s="123">
        <v>1545256</v>
      </c>
      <c r="H6443" s="127"/>
      <c r="I6443" s="131" t="s">
        <v>14300</v>
      </c>
      <c r="J6443" s="127"/>
      <c r="K6443" s="127"/>
      <c r="L6443" s="127"/>
      <c r="M6443" s="127"/>
      <c r="N6443" s="133">
        <v>0</v>
      </c>
      <c r="O6443" s="133">
        <v>477177</v>
      </c>
      <c r="P6443" s="127" t="s">
        <v>1369</v>
      </c>
    </row>
    <row r="6444" spans="1:16" ht="38.25">
      <c r="A6444" s="127">
        <v>234</v>
      </c>
      <c r="B6444" s="127"/>
      <c r="C6444" s="128" t="s">
        <v>124</v>
      </c>
      <c r="D6444" s="122">
        <v>43006</v>
      </c>
      <c r="E6444" s="123" t="s">
        <v>12566</v>
      </c>
      <c r="F6444" s="123" t="s">
        <v>3</v>
      </c>
      <c r="G6444" s="123">
        <v>1545175</v>
      </c>
      <c r="H6444" s="127"/>
      <c r="I6444" s="131" t="s">
        <v>14301</v>
      </c>
      <c r="J6444" s="127"/>
      <c r="K6444" s="127"/>
      <c r="L6444" s="127"/>
      <c r="M6444" s="127"/>
      <c r="N6444" s="133">
        <v>0</v>
      </c>
      <c r="O6444" s="133">
        <v>11.700000000000001</v>
      </c>
      <c r="P6444" s="127" t="s">
        <v>1369</v>
      </c>
    </row>
    <row r="6445" spans="1:16" ht="63.75">
      <c r="A6445" s="127">
        <v>48</v>
      </c>
      <c r="B6445" s="127"/>
      <c r="C6445" s="128" t="s">
        <v>701</v>
      </c>
      <c r="D6445" s="122">
        <v>43006</v>
      </c>
      <c r="E6445" s="123" t="s">
        <v>12567</v>
      </c>
      <c r="F6445" s="123" t="s">
        <v>3</v>
      </c>
      <c r="G6445" s="123">
        <v>1545174</v>
      </c>
      <c r="H6445" s="127"/>
      <c r="I6445" s="131" t="s">
        <v>14302</v>
      </c>
      <c r="J6445" s="127"/>
      <c r="K6445" s="127"/>
      <c r="L6445" s="127"/>
      <c r="M6445" s="127"/>
      <c r="N6445" s="133">
        <v>0</v>
      </c>
      <c r="O6445" s="133">
        <v>356</v>
      </c>
      <c r="P6445" s="127" t="s">
        <v>1369</v>
      </c>
    </row>
    <row r="6446" spans="1:16" ht="38.25">
      <c r="A6446" s="127">
        <v>224</v>
      </c>
      <c r="B6446" s="127"/>
      <c r="C6446" s="128" t="s">
        <v>120</v>
      </c>
      <c r="D6446" s="122">
        <v>43006</v>
      </c>
      <c r="E6446" s="123" t="s">
        <v>12568</v>
      </c>
      <c r="F6446" s="123" t="s">
        <v>3</v>
      </c>
      <c r="G6446" s="123">
        <v>1545173</v>
      </c>
      <c r="H6446" s="127"/>
      <c r="I6446" s="131" t="s">
        <v>14303</v>
      </c>
      <c r="J6446" s="127"/>
      <c r="K6446" s="127"/>
      <c r="L6446" s="127"/>
      <c r="M6446" s="127"/>
      <c r="N6446" s="133">
        <v>0</v>
      </c>
      <c r="O6446" s="133">
        <v>40</v>
      </c>
      <c r="P6446" s="127" t="s">
        <v>1369</v>
      </c>
    </row>
    <row r="6447" spans="1:16" ht="51">
      <c r="A6447" s="127">
        <v>212</v>
      </c>
      <c r="B6447" s="127"/>
      <c r="C6447" s="128" t="s">
        <v>762</v>
      </c>
      <c r="D6447" s="122">
        <v>43006</v>
      </c>
      <c r="E6447" s="123" t="s">
        <v>12569</v>
      </c>
      <c r="F6447" s="123" t="s">
        <v>3</v>
      </c>
      <c r="G6447" s="123">
        <v>1545280</v>
      </c>
      <c r="H6447" s="127"/>
      <c r="I6447" s="131" t="s">
        <v>14304</v>
      </c>
      <c r="J6447" s="127"/>
      <c r="K6447" s="127"/>
      <c r="L6447" s="127"/>
      <c r="M6447" s="127"/>
      <c r="N6447" s="133">
        <v>0</v>
      </c>
      <c r="O6447" s="133">
        <v>335</v>
      </c>
      <c r="P6447" s="127" t="s">
        <v>1369</v>
      </c>
    </row>
    <row r="6448" spans="1:16" ht="38.25">
      <c r="A6448" s="127">
        <v>86</v>
      </c>
      <c r="B6448" s="127"/>
      <c r="C6448" s="128" t="s">
        <v>711</v>
      </c>
      <c r="D6448" s="122">
        <v>43006</v>
      </c>
      <c r="E6448" s="123" t="s">
        <v>12570</v>
      </c>
      <c r="F6448" s="123" t="s">
        <v>3</v>
      </c>
      <c r="G6448" s="123">
        <v>1545270</v>
      </c>
      <c r="H6448" s="127"/>
      <c r="I6448" s="131" t="s">
        <v>14305</v>
      </c>
      <c r="J6448" s="127"/>
      <c r="K6448" s="127"/>
      <c r="L6448" s="127"/>
      <c r="M6448" s="127"/>
      <c r="N6448" s="133">
        <v>0</v>
      </c>
      <c r="O6448" s="133">
        <v>80</v>
      </c>
      <c r="P6448" s="127" t="s">
        <v>1369</v>
      </c>
    </row>
    <row r="6449" spans="1:16" ht="38.25">
      <c r="A6449" s="127">
        <v>47</v>
      </c>
      <c r="B6449" s="127"/>
      <c r="C6449" s="128" t="s">
        <v>700</v>
      </c>
      <c r="D6449" s="122">
        <v>43006</v>
      </c>
      <c r="E6449" s="123" t="s">
        <v>12571</v>
      </c>
      <c r="F6449" s="123" t="s">
        <v>3</v>
      </c>
      <c r="G6449" s="123">
        <v>1545266</v>
      </c>
      <c r="H6449" s="127"/>
      <c r="I6449" s="131" t="s">
        <v>14306</v>
      </c>
      <c r="J6449" s="127"/>
      <c r="K6449" s="127"/>
      <c r="L6449" s="127"/>
      <c r="M6449" s="127"/>
      <c r="N6449" s="133">
        <v>0</v>
      </c>
      <c r="O6449" s="133">
        <v>0.1</v>
      </c>
      <c r="P6449" s="127" t="s">
        <v>1369</v>
      </c>
    </row>
    <row r="6450" spans="1:16" ht="51">
      <c r="A6450" s="127">
        <v>212</v>
      </c>
      <c r="B6450" s="127"/>
      <c r="C6450" s="128" t="s">
        <v>762</v>
      </c>
      <c r="D6450" s="122">
        <v>43006</v>
      </c>
      <c r="E6450" s="123" t="s">
        <v>12572</v>
      </c>
      <c r="F6450" s="123" t="s">
        <v>3</v>
      </c>
      <c r="G6450" s="123">
        <v>1545265</v>
      </c>
      <c r="H6450" s="127"/>
      <c r="I6450" s="131" t="s">
        <v>14307</v>
      </c>
      <c r="J6450" s="127"/>
      <c r="K6450" s="127"/>
      <c r="L6450" s="127"/>
      <c r="M6450" s="127"/>
      <c r="N6450" s="133">
        <v>0</v>
      </c>
      <c r="O6450" s="133">
        <v>430</v>
      </c>
      <c r="P6450" s="127" t="s">
        <v>1369</v>
      </c>
    </row>
    <row r="6451" spans="1:16" ht="51">
      <c r="A6451" s="127" t="s">
        <v>620</v>
      </c>
      <c r="B6451" s="127"/>
      <c r="C6451" s="128" t="s">
        <v>714</v>
      </c>
      <c r="D6451" s="122">
        <v>43006</v>
      </c>
      <c r="E6451" s="123" t="s">
        <v>12573</v>
      </c>
      <c r="F6451" s="123" t="s">
        <v>3</v>
      </c>
      <c r="G6451" s="123">
        <v>1545251</v>
      </c>
      <c r="H6451" s="127"/>
      <c r="I6451" s="131" t="s">
        <v>14308</v>
      </c>
      <c r="J6451" s="127"/>
      <c r="K6451" s="127"/>
      <c r="L6451" s="127"/>
      <c r="M6451" s="127"/>
      <c r="N6451" s="133">
        <v>0</v>
      </c>
      <c r="O6451" s="133">
        <v>400</v>
      </c>
      <c r="P6451" s="127" t="s">
        <v>1369</v>
      </c>
    </row>
    <row r="6452" spans="1:16" ht="51">
      <c r="A6452" s="127" t="s">
        <v>620</v>
      </c>
      <c r="B6452" s="127"/>
      <c r="C6452" s="128" t="s">
        <v>714</v>
      </c>
      <c r="D6452" s="122">
        <v>43006</v>
      </c>
      <c r="E6452" s="123" t="s">
        <v>12574</v>
      </c>
      <c r="F6452" s="123" t="s">
        <v>3</v>
      </c>
      <c r="G6452" s="123">
        <v>1545249</v>
      </c>
      <c r="H6452" s="127"/>
      <c r="I6452" s="131" t="s">
        <v>14309</v>
      </c>
      <c r="J6452" s="127"/>
      <c r="K6452" s="127"/>
      <c r="L6452" s="127"/>
      <c r="M6452" s="127"/>
      <c r="N6452" s="133">
        <v>0</v>
      </c>
      <c r="O6452" s="133">
        <v>400</v>
      </c>
      <c r="P6452" s="127" t="s">
        <v>1369</v>
      </c>
    </row>
    <row r="6453" spans="1:16" ht="51">
      <c r="A6453" s="127">
        <v>16</v>
      </c>
      <c r="B6453" s="127"/>
      <c r="C6453" s="128" t="s">
        <v>693</v>
      </c>
      <c r="D6453" s="122">
        <v>43006</v>
      </c>
      <c r="E6453" s="123" t="s">
        <v>12575</v>
      </c>
      <c r="F6453" s="123" t="s">
        <v>3</v>
      </c>
      <c r="G6453" s="123">
        <v>1545247</v>
      </c>
      <c r="H6453" s="127"/>
      <c r="I6453" s="131" t="s">
        <v>14310</v>
      </c>
      <c r="J6453" s="127"/>
      <c r="K6453" s="127"/>
      <c r="L6453" s="127"/>
      <c r="M6453" s="127"/>
      <c r="N6453" s="133">
        <v>0</v>
      </c>
      <c r="O6453" s="133">
        <v>5000</v>
      </c>
      <c r="P6453" s="127" t="s">
        <v>1369</v>
      </c>
    </row>
    <row r="6454" spans="1:16" ht="51">
      <c r="A6454" s="127">
        <v>16</v>
      </c>
      <c r="B6454" s="127"/>
      <c r="C6454" s="128" t="s">
        <v>693</v>
      </c>
      <c r="D6454" s="122">
        <v>43006</v>
      </c>
      <c r="E6454" s="123" t="s">
        <v>12576</v>
      </c>
      <c r="F6454" s="123" t="s">
        <v>3</v>
      </c>
      <c r="G6454" s="123">
        <v>1545244</v>
      </c>
      <c r="H6454" s="127"/>
      <c r="I6454" s="131" t="s">
        <v>14311</v>
      </c>
      <c r="J6454" s="127"/>
      <c r="K6454" s="127"/>
      <c r="L6454" s="127"/>
      <c r="M6454" s="127"/>
      <c r="N6454" s="133">
        <v>0</v>
      </c>
      <c r="O6454" s="133">
        <v>1857.3</v>
      </c>
      <c r="P6454" s="127" t="s">
        <v>1369</v>
      </c>
    </row>
    <row r="6455" spans="1:16" ht="51">
      <c r="A6455" s="127">
        <v>670</v>
      </c>
      <c r="B6455" s="127"/>
      <c r="C6455" s="128" t="s">
        <v>236</v>
      </c>
      <c r="D6455" s="122">
        <v>43006</v>
      </c>
      <c r="E6455" s="123" t="s">
        <v>12577</v>
      </c>
      <c r="F6455" s="123" t="s">
        <v>3</v>
      </c>
      <c r="G6455" s="123">
        <v>1545237</v>
      </c>
      <c r="H6455" s="127"/>
      <c r="I6455" s="131" t="s">
        <v>14312</v>
      </c>
      <c r="J6455" s="127"/>
      <c r="K6455" s="127"/>
      <c r="L6455" s="127"/>
      <c r="M6455" s="127"/>
      <c r="N6455" s="133">
        <v>0</v>
      </c>
      <c r="O6455" s="133">
        <v>0.27</v>
      </c>
      <c r="P6455" s="127" t="s">
        <v>1369</v>
      </c>
    </row>
    <row r="6456" spans="1:16" ht="38.25">
      <c r="A6456" s="127">
        <v>592</v>
      </c>
      <c r="B6456" s="127"/>
      <c r="C6456" s="128" t="s">
        <v>863</v>
      </c>
      <c r="D6456" s="122">
        <v>43006</v>
      </c>
      <c r="E6456" s="123" t="s">
        <v>12578</v>
      </c>
      <c r="F6456" s="123" t="s">
        <v>3</v>
      </c>
      <c r="G6456" s="123">
        <v>1545236</v>
      </c>
      <c r="H6456" s="127"/>
      <c r="I6456" s="131" t="s">
        <v>14313</v>
      </c>
      <c r="J6456" s="127"/>
      <c r="K6456" s="127"/>
      <c r="L6456" s="127"/>
      <c r="M6456" s="127"/>
      <c r="N6456" s="133">
        <v>0</v>
      </c>
      <c r="O6456" s="133">
        <v>1250</v>
      </c>
      <c r="P6456" s="127" t="s">
        <v>1369</v>
      </c>
    </row>
    <row r="6457" spans="1:16" ht="51">
      <c r="A6457" s="127">
        <v>132</v>
      </c>
      <c r="B6457" s="127"/>
      <c r="C6457" s="128" t="s">
        <v>729</v>
      </c>
      <c r="D6457" s="122">
        <v>43006</v>
      </c>
      <c r="E6457" s="123" t="s">
        <v>12579</v>
      </c>
      <c r="F6457" s="123" t="s">
        <v>3</v>
      </c>
      <c r="G6457" s="123">
        <v>1545219</v>
      </c>
      <c r="H6457" s="127"/>
      <c r="I6457" s="131" t="s">
        <v>14314</v>
      </c>
      <c r="J6457" s="127"/>
      <c r="K6457" s="127"/>
      <c r="L6457" s="127"/>
      <c r="M6457" s="127"/>
      <c r="N6457" s="133">
        <v>0</v>
      </c>
      <c r="O6457" s="133">
        <v>70</v>
      </c>
      <c r="P6457" s="127" t="s">
        <v>1369</v>
      </c>
    </row>
    <row r="6458" spans="1:16" ht="51">
      <c r="A6458" s="127" t="s">
        <v>620</v>
      </c>
      <c r="B6458" s="127"/>
      <c r="C6458" s="128" t="s">
        <v>714</v>
      </c>
      <c r="D6458" s="122">
        <v>43007</v>
      </c>
      <c r="E6458" s="123" t="s">
        <v>12580</v>
      </c>
      <c r="F6458" s="123" t="s">
        <v>3</v>
      </c>
      <c r="G6458" s="123">
        <v>1545928</v>
      </c>
      <c r="H6458" s="127"/>
      <c r="I6458" s="131" t="s">
        <v>14315</v>
      </c>
      <c r="J6458" s="127"/>
      <c r="K6458" s="127"/>
      <c r="L6458" s="127"/>
      <c r="M6458" s="127"/>
      <c r="N6458" s="133">
        <v>0</v>
      </c>
      <c r="O6458" s="133">
        <v>742</v>
      </c>
      <c r="P6458" s="127" t="s">
        <v>1369</v>
      </c>
    </row>
    <row r="6459" spans="1:16" ht="51">
      <c r="A6459" s="127" t="s">
        <v>620</v>
      </c>
      <c r="B6459" s="127"/>
      <c r="C6459" s="128" t="s">
        <v>714</v>
      </c>
      <c r="D6459" s="122">
        <v>43007</v>
      </c>
      <c r="E6459" s="123" t="s">
        <v>12581</v>
      </c>
      <c r="F6459" s="123" t="s">
        <v>3</v>
      </c>
      <c r="G6459" s="123">
        <v>1545931</v>
      </c>
      <c r="H6459" s="127"/>
      <c r="I6459" s="131" t="s">
        <v>14316</v>
      </c>
      <c r="J6459" s="127"/>
      <c r="K6459" s="127"/>
      <c r="L6459" s="127"/>
      <c r="M6459" s="127"/>
      <c r="N6459" s="133">
        <v>0</v>
      </c>
      <c r="O6459" s="133">
        <v>156</v>
      </c>
      <c r="P6459" s="127" t="s">
        <v>1369</v>
      </c>
    </row>
    <row r="6460" spans="1:16" ht="38.25">
      <c r="A6460" s="127">
        <v>16</v>
      </c>
      <c r="B6460" s="127"/>
      <c r="C6460" s="128" t="s">
        <v>693</v>
      </c>
      <c r="D6460" s="122">
        <v>43007</v>
      </c>
      <c r="E6460" s="123" t="s">
        <v>12582</v>
      </c>
      <c r="F6460" s="123" t="s">
        <v>3</v>
      </c>
      <c r="G6460" s="123">
        <v>1545944</v>
      </c>
      <c r="H6460" s="127"/>
      <c r="I6460" s="131" t="s">
        <v>14317</v>
      </c>
      <c r="J6460" s="127"/>
      <c r="K6460" s="127"/>
      <c r="L6460" s="127"/>
      <c r="M6460" s="127"/>
      <c r="N6460" s="133">
        <v>0</v>
      </c>
      <c r="O6460" s="133">
        <v>581</v>
      </c>
      <c r="P6460" s="127" t="s">
        <v>1369</v>
      </c>
    </row>
    <row r="6461" spans="1:16" ht="38.25">
      <c r="A6461" s="127">
        <v>526</v>
      </c>
      <c r="B6461" s="127"/>
      <c r="C6461" s="128" t="s">
        <v>847</v>
      </c>
      <c r="D6461" s="122">
        <v>43007</v>
      </c>
      <c r="E6461" s="123" t="s">
        <v>12583</v>
      </c>
      <c r="F6461" s="123" t="s">
        <v>3</v>
      </c>
      <c r="G6461" s="123">
        <v>1545950</v>
      </c>
      <c r="H6461" s="127"/>
      <c r="I6461" s="131" t="s">
        <v>14318</v>
      </c>
      <c r="J6461" s="127"/>
      <c r="K6461" s="127"/>
      <c r="L6461" s="127"/>
      <c r="M6461" s="127"/>
      <c r="N6461" s="133">
        <v>0</v>
      </c>
      <c r="O6461" s="133">
        <v>8000</v>
      </c>
      <c r="P6461" s="127" t="s">
        <v>1369</v>
      </c>
    </row>
    <row r="6462" spans="1:16" ht="38.25">
      <c r="A6462" s="127">
        <v>526</v>
      </c>
      <c r="B6462" s="127"/>
      <c r="C6462" s="128" t="s">
        <v>847</v>
      </c>
      <c r="D6462" s="122">
        <v>43007</v>
      </c>
      <c r="E6462" s="123" t="s">
        <v>12584</v>
      </c>
      <c r="F6462" s="123" t="s">
        <v>3</v>
      </c>
      <c r="G6462" s="123">
        <v>1545951</v>
      </c>
      <c r="H6462" s="127"/>
      <c r="I6462" s="131" t="s">
        <v>14319</v>
      </c>
      <c r="J6462" s="127"/>
      <c r="K6462" s="127"/>
      <c r="L6462" s="127"/>
      <c r="M6462" s="127"/>
      <c r="N6462" s="133">
        <v>0</v>
      </c>
      <c r="O6462" s="133">
        <v>5600</v>
      </c>
      <c r="P6462" s="127" t="s">
        <v>1369</v>
      </c>
    </row>
    <row r="6463" spans="1:16" ht="51">
      <c r="A6463" s="127" t="s">
        <v>620</v>
      </c>
      <c r="B6463" s="127"/>
      <c r="C6463" s="128" t="s">
        <v>714</v>
      </c>
      <c r="D6463" s="122">
        <v>43007</v>
      </c>
      <c r="E6463" s="123" t="s">
        <v>12585</v>
      </c>
      <c r="F6463" s="123" t="s">
        <v>3</v>
      </c>
      <c r="G6463" s="123">
        <v>1545960</v>
      </c>
      <c r="H6463" s="127"/>
      <c r="I6463" s="131" t="s">
        <v>14320</v>
      </c>
      <c r="J6463" s="127"/>
      <c r="K6463" s="127"/>
      <c r="L6463" s="127"/>
      <c r="M6463" s="127"/>
      <c r="N6463" s="133">
        <v>0</v>
      </c>
      <c r="O6463" s="133">
        <v>55.78</v>
      </c>
      <c r="P6463" s="127" t="s">
        <v>1369</v>
      </c>
    </row>
    <row r="6464" spans="1:16" ht="51">
      <c r="A6464" s="127" t="s">
        <v>620</v>
      </c>
      <c r="B6464" s="127"/>
      <c r="C6464" s="128" t="s">
        <v>714</v>
      </c>
      <c r="D6464" s="122">
        <v>43007</v>
      </c>
      <c r="E6464" s="123" t="s">
        <v>12586</v>
      </c>
      <c r="F6464" s="123" t="s">
        <v>3</v>
      </c>
      <c r="G6464" s="123">
        <v>1545961</v>
      </c>
      <c r="H6464" s="127"/>
      <c r="I6464" s="131" t="s">
        <v>14321</v>
      </c>
      <c r="J6464" s="127"/>
      <c r="K6464" s="127"/>
      <c r="L6464" s="127"/>
      <c r="M6464" s="127"/>
      <c r="N6464" s="133">
        <v>0</v>
      </c>
      <c r="O6464" s="133">
        <v>59.75</v>
      </c>
      <c r="P6464" s="127" t="s">
        <v>1369</v>
      </c>
    </row>
    <row r="6465" spans="1:16" ht="51">
      <c r="A6465" s="127" t="s">
        <v>620</v>
      </c>
      <c r="B6465" s="127"/>
      <c r="C6465" s="128" t="s">
        <v>714</v>
      </c>
      <c r="D6465" s="122">
        <v>43007</v>
      </c>
      <c r="E6465" s="123" t="s">
        <v>12587</v>
      </c>
      <c r="F6465" s="123" t="s">
        <v>3</v>
      </c>
      <c r="G6465" s="123">
        <v>1545987</v>
      </c>
      <c r="H6465" s="127"/>
      <c r="I6465" s="131" t="s">
        <v>14322</v>
      </c>
      <c r="J6465" s="127"/>
      <c r="K6465" s="127"/>
      <c r="L6465" s="127"/>
      <c r="M6465" s="127"/>
      <c r="N6465" s="133">
        <v>0</v>
      </c>
      <c r="O6465" s="133">
        <v>691</v>
      </c>
      <c r="P6465" s="127" t="s">
        <v>1369</v>
      </c>
    </row>
    <row r="6466" spans="1:16" ht="51">
      <c r="A6466" s="127">
        <v>222</v>
      </c>
      <c r="B6466" s="127"/>
      <c r="C6466" s="128" t="s">
        <v>765</v>
      </c>
      <c r="D6466" s="122">
        <v>43007</v>
      </c>
      <c r="E6466" s="123" t="s">
        <v>12588</v>
      </c>
      <c r="F6466" s="123" t="s">
        <v>3</v>
      </c>
      <c r="G6466" s="123">
        <v>1545988</v>
      </c>
      <c r="H6466" s="127"/>
      <c r="I6466" s="131" t="s">
        <v>14323</v>
      </c>
      <c r="J6466" s="127"/>
      <c r="K6466" s="127"/>
      <c r="L6466" s="127"/>
      <c r="M6466" s="127"/>
      <c r="N6466" s="133">
        <v>0</v>
      </c>
      <c r="O6466" s="133">
        <v>3500</v>
      </c>
      <c r="P6466" s="127" t="s">
        <v>1369</v>
      </c>
    </row>
    <row r="6467" spans="1:16" ht="51">
      <c r="A6467" s="127">
        <v>283</v>
      </c>
      <c r="B6467" s="127"/>
      <c r="C6467" s="128" t="s">
        <v>146</v>
      </c>
      <c r="D6467" s="122">
        <v>43007</v>
      </c>
      <c r="E6467" s="123" t="s">
        <v>12589</v>
      </c>
      <c r="F6467" s="123" t="s">
        <v>3</v>
      </c>
      <c r="G6467" s="123">
        <v>1545994</v>
      </c>
      <c r="H6467" s="127"/>
      <c r="I6467" s="131" t="s">
        <v>14324</v>
      </c>
      <c r="J6467" s="127"/>
      <c r="K6467" s="127"/>
      <c r="L6467" s="127"/>
      <c r="M6467" s="127"/>
      <c r="N6467" s="133">
        <v>0</v>
      </c>
      <c r="O6467" s="133">
        <v>391</v>
      </c>
      <c r="P6467" s="127" t="s">
        <v>1369</v>
      </c>
    </row>
    <row r="6468" spans="1:16" ht="38.25">
      <c r="A6468" s="127">
        <v>290</v>
      </c>
      <c r="B6468" s="127"/>
      <c r="C6468" s="128" t="s">
        <v>794</v>
      </c>
      <c r="D6468" s="122">
        <v>43007</v>
      </c>
      <c r="E6468" s="123" t="s">
        <v>12590</v>
      </c>
      <c r="F6468" s="123" t="s">
        <v>3</v>
      </c>
      <c r="G6468" s="123">
        <v>1546025</v>
      </c>
      <c r="H6468" s="127"/>
      <c r="I6468" s="131" t="s">
        <v>14325</v>
      </c>
      <c r="J6468" s="127"/>
      <c r="K6468" s="127"/>
      <c r="L6468" s="127"/>
      <c r="M6468" s="127"/>
      <c r="N6468" s="133">
        <v>0</v>
      </c>
      <c r="O6468" s="133">
        <v>360</v>
      </c>
      <c r="P6468" s="127" t="s">
        <v>1369</v>
      </c>
    </row>
    <row r="6469" spans="1:16" ht="51">
      <c r="A6469" s="127" t="s">
        <v>620</v>
      </c>
      <c r="B6469" s="127"/>
      <c r="C6469" s="128" t="s">
        <v>714</v>
      </c>
      <c r="D6469" s="122">
        <v>43007</v>
      </c>
      <c r="E6469" s="123" t="s">
        <v>12591</v>
      </c>
      <c r="F6469" s="123" t="s">
        <v>3</v>
      </c>
      <c r="G6469" s="123">
        <v>1546029</v>
      </c>
      <c r="H6469" s="127"/>
      <c r="I6469" s="131" t="s">
        <v>14326</v>
      </c>
      <c r="J6469" s="127"/>
      <c r="K6469" s="127"/>
      <c r="L6469" s="127"/>
      <c r="M6469" s="127"/>
      <c r="N6469" s="133">
        <v>0</v>
      </c>
      <c r="O6469" s="133">
        <v>600</v>
      </c>
      <c r="P6469" s="127" t="s">
        <v>1369</v>
      </c>
    </row>
    <row r="6470" spans="1:16" ht="38.25">
      <c r="A6470" s="127">
        <v>20</v>
      </c>
      <c r="B6470" s="127"/>
      <c r="C6470" s="128" t="s">
        <v>694</v>
      </c>
      <c r="D6470" s="122">
        <v>43007</v>
      </c>
      <c r="E6470" s="123" t="s">
        <v>12592</v>
      </c>
      <c r="F6470" s="123" t="s">
        <v>3</v>
      </c>
      <c r="G6470" s="123">
        <v>1546036</v>
      </c>
      <c r="H6470" s="127"/>
      <c r="I6470" s="131" t="s">
        <v>14327</v>
      </c>
      <c r="J6470" s="127"/>
      <c r="K6470" s="127"/>
      <c r="L6470" s="127"/>
      <c r="M6470" s="127"/>
      <c r="N6470" s="133">
        <v>0</v>
      </c>
      <c r="O6470" s="133">
        <v>384.1</v>
      </c>
      <c r="P6470" s="127" t="s">
        <v>1369</v>
      </c>
    </row>
    <row r="6471" spans="1:16" ht="38.25">
      <c r="A6471" s="127">
        <v>20</v>
      </c>
      <c r="B6471" s="127"/>
      <c r="C6471" s="128" t="s">
        <v>694</v>
      </c>
      <c r="D6471" s="122">
        <v>43007</v>
      </c>
      <c r="E6471" s="123" t="s">
        <v>12593</v>
      </c>
      <c r="F6471" s="123" t="s">
        <v>3</v>
      </c>
      <c r="G6471" s="123">
        <v>1546038</v>
      </c>
      <c r="H6471" s="127"/>
      <c r="I6471" s="131" t="s">
        <v>14327</v>
      </c>
      <c r="J6471" s="127"/>
      <c r="K6471" s="127"/>
      <c r="L6471" s="127"/>
      <c r="M6471" s="127"/>
      <c r="N6471" s="133">
        <v>0</v>
      </c>
      <c r="O6471" s="133">
        <v>283.16000000000003</v>
      </c>
      <c r="P6471" s="127" t="s">
        <v>1369</v>
      </c>
    </row>
    <row r="6472" spans="1:16" ht="38.25">
      <c r="A6472" s="127">
        <v>20</v>
      </c>
      <c r="B6472" s="127"/>
      <c r="C6472" s="128" t="s">
        <v>694</v>
      </c>
      <c r="D6472" s="122">
        <v>43007</v>
      </c>
      <c r="E6472" s="123" t="s">
        <v>12594</v>
      </c>
      <c r="F6472" s="123" t="s">
        <v>3</v>
      </c>
      <c r="G6472" s="123">
        <v>1546040</v>
      </c>
      <c r="H6472" s="127"/>
      <c r="I6472" s="131" t="s">
        <v>14327</v>
      </c>
      <c r="J6472" s="127"/>
      <c r="K6472" s="127"/>
      <c r="L6472" s="127"/>
      <c r="M6472" s="127"/>
      <c r="N6472" s="133">
        <v>0</v>
      </c>
      <c r="O6472" s="133">
        <v>196.95000000000002</v>
      </c>
      <c r="P6472" s="127" t="s">
        <v>1369</v>
      </c>
    </row>
    <row r="6473" spans="1:16" ht="38.25">
      <c r="A6473" s="127">
        <v>20</v>
      </c>
      <c r="B6473" s="127"/>
      <c r="C6473" s="128" t="s">
        <v>694</v>
      </c>
      <c r="D6473" s="122">
        <v>43007</v>
      </c>
      <c r="E6473" s="123" t="s">
        <v>12595</v>
      </c>
      <c r="F6473" s="123" t="s">
        <v>3</v>
      </c>
      <c r="G6473" s="123">
        <v>1546041</v>
      </c>
      <c r="H6473" s="127"/>
      <c r="I6473" s="131" t="s">
        <v>14327</v>
      </c>
      <c r="J6473" s="127"/>
      <c r="K6473" s="127"/>
      <c r="L6473" s="127"/>
      <c r="M6473" s="127"/>
      <c r="N6473" s="133">
        <v>0</v>
      </c>
      <c r="O6473" s="133">
        <v>758.95</v>
      </c>
      <c r="P6473" s="127" t="s">
        <v>1369</v>
      </c>
    </row>
    <row r="6474" spans="1:16" ht="51">
      <c r="A6474" s="127" t="s">
        <v>620</v>
      </c>
      <c r="B6474" s="127"/>
      <c r="C6474" s="128" t="s">
        <v>714</v>
      </c>
      <c r="D6474" s="122">
        <v>43007</v>
      </c>
      <c r="E6474" s="123" t="s">
        <v>12596</v>
      </c>
      <c r="F6474" s="123" t="s">
        <v>3</v>
      </c>
      <c r="G6474" s="123">
        <v>1546042</v>
      </c>
      <c r="H6474" s="127"/>
      <c r="I6474" s="131" t="s">
        <v>14328</v>
      </c>
      <c r="J6474" s="127"/>
      <c r="K6474" s="127"/>
      <c r="L6474" s="127"/>
      <c r="M6474" s="127"/>
      <c r="N6474" s="133">
        <v>0</v>
      </c>
      <c r="O6474" s="133">
        <v>320.13</v>
      </c>
      <c r="P6474" s="127" t="s">
        <v>1369</v>
      </c>
    </row>
    <row r="6475" spans="1:16" ht="51">
      <c r="A6475" s="127">
        <v>132</v>
      </c>
      <c r="B6475" s="127"/>
      <c r="C6475" s="128" t="s">
        <v>729</v>
      </c>
      <c r="D6475" s="122">
        <v>43007</v>
      </c>
      <c r="E6475" s="123" t="s">
        <v>12597</v>
      </c>
      <c r="F6475" s="123" t="s">
        <v>3</v>
      </c>
      <c r="G6475" s="123">
        <v>1545759</v>
      </c>
      <c r="H6475" s="127"/>
      <c r="I6475" s="131" t="s">
        <v>14329</v>
      </c>
      <c r="J6475" s="127"/>
      <c r="K6475" s="127"/>
      <c r="L6475" s="127"/>
      <c r="M6475" s="127"/>
      <c r="N6475" s="133">
        <v>0</v>
      </c>
      <c r="O6475" s="133">
        <v>10</v>
      </c>
      <c r="P6475" s="127" t="s">
        <v>1369</v>
      </c>
    </row>
    <row r="6476" spans="1:16" ht="51">
      <c r="A6476" s="127" t="s">
        <v>620</v>
      </c>
      <c r="B6476" s="127"/>
      <c r="C6476" s="128" t="s">
        <v>714</v>
      </c>
      <c r="D6476" s="122">
        <v>43007</v>
      </c>
      <c r="E6476" s="123" t="s">
        <v>12598</v>
      </c>
      <c r="F6476" s="123" t="s">
        <v>3</v>
      </c>
      <c r="G6476" s="123">
        <v>1545762</v>
      </c>
      <c r="H6476" s="127"/>
      <c r="I6476" s="131" t="s">
        <v>14330</v>
      </c>
      <c r="J6476" s="127"/>
      <c r="K6476" s="127"/>
      <c r="L6476" s="127"/>
      <c r="M6476" s="127"/>
      <c r="N6476" s="133">
        <v>0</v>
      </c>
      <c r="O6476" s="133">
        <v>289</v>
      </c>
      <c r="P6476" s="127" t="s">
        <v>1369</v>
      </c>
    </row>
    <row r="6477" spans="1:16" ht="51">
      <c r="A6477" s="127" t="s">
        <v>620</v>
      </c>
      <c r="B6477" s="127"/>
      <c r="C6477" s="128" t="s">
        <v>714</v>
      </c>
      <c r="D6477" s="122">
        <v>43007</v>
      </c>
      <c r="E6477" s="123" t="s">
        <v>12599</v>
      </c>
      <c r="F6477" s="123" t="s">
        <v>3</v>
      </c>
      <c r="G6477" s="123">
        <v>1545833</v>
      </c>
      <c r="H6477" s="127"/>
      <c r="I6477" s="131" t="s">
        <v>14331</v>
      </c>
      <c r="J6477" s="127"/>
      <c r="K6477" s="127"/>
      <c r="L6477" s="127"/>
      <c r="M6477" s="127"/>
      <c r="N6477" s="133">
        <v>0</v>
      </c>
      <c r="O6477" s="133">
        <v>508.61</v>
      </c>
      <c r="P6477" s="127" t="s">
        <v>1369</v>
      </c>
    </row>
    <row r="6478" spans="1:16" ht="51">
      <c r="A6478" s="127" t="s">
        <v>620</v>
      </c>
      <c r="B6478" s="127"/>
      <c r="C6478" s="128" t="s">
        <v>714</v>
      </c>
      <c r="D6478" s="122">
        <v>43007</v>
      </c>
      <c r="E6478" s="123" t="s">
        <v>12600</v>
      </c>
      <c r="F6478" s="123" t="s">
        <v>3</v>
      </c>
      <c r="G6478" s="123">
        <v>1545838</v>
      </c>
      <c r="H6478" s="127"/>
      <c r="I6478" s="131" t="s">
        <v>14332</v>
      </c>
      <c r="J6478" s="127"/>
      <c r="K6478" s="127"/>
      <c r="L6478" s="127"/>
      <c r="M6478" s="127"/>
      <c r="N6478" s="133">
        <v>0</v>
      </c>
      <c r="O6478" s="133">
        <v>563.33000000000004</v>
      </c>
      <c r="P6478" s="127" t="s">
        <v>1369</v>
      </c>
    </row>
    <row r="6479" spans="1:16" ht="51">
      <c r="A6479" s="127" t="s">
        <v>620</v>
      </c>
      <c r="B6479" s="127"/>
      <c r="C6479" s="128" t="s">
        <v>714</v>
      </c>
      <c r="D6479" s="122">
        <v>43007</v>
      </c>
      <c r="E6479" s="123" t="s">
        <v>12601</v>
      </c>
      <c r="F6479" s="123" t="s">
        <v>3</v>
      </c>
      <c r="G6479" s="123">
        <v>1545843</v>
      </c>
      <c r="H6479" s="127"/>
      <c r="I6479" s="131" t="s">
        <v>14333</v>
      </c>
      <c r="J6479" s="127"/>
      <c r="K6479" s="127"/>
      <c r="L6479" s="127"/>
      <c r="M6479" s="127"/>
      <c r="N6479" s="133">
        <v>0</v>
      </c>
      <c r="O6479" s="133">
        <v>563.33000000000004</v>
      </c>
      <c r="P6479" s="127" t="s">
        <v>1369</v>
      </c>
    </row>
    <row r="6480" spans="1:16" ht="51">
      <c r="A6480" s="127" t="s">
        <v>620</v>
      </c>
      <c r="B6480" s="127"/>
      <c r="C6480" s="128" t="s">
        <v>714</v>
      </c>
      <c r="D6480" s="122">
        <v>43007</v>
      </c>
      <c r="E6480" s="123" t="s">
        <v>12602</v>
      </c>
      <c r="F6480" s="123" t="s">
        <v>3</v>
      </c>
      <c r="G6480" s="123">
        <v>1545868</v>
      </c>
      <c r="H6480" s="127"/>
      <c r="I6480" s="131" t="s">
        <v>14334</v>
      </c>
      <c r="J6480" s="127"/>
      <c r="K6480" s="127"/>
      <c r="L6480" s="127"/>
      <c r="M6480" s="127"/>
      <c r="N6480" s="133">
        <v>0</v>
      </c>
      <c r="O6480" s="133">
        <v>8666</v>
      </c>
      <c r="P6480" s="127" t="s">
        <v>1369</v>
      </c>
    </row>
    <row r="6481" spans="1:16" ht="63.75">
      <c r="A6481" s="127">
        <v>46</v>
      </c>
      <c r="B6481" s="127"/>
      <c r="C6481" s="128" t="s">
        <v>699</v>
      </c>
      <c r="D6481" s="122">
        <v>43007</v>
      </c>
      <c r="E6481" s="123" t="s">
        <v>12603</v>
      </c>
      <c r="F6481" s="123" t="s">
        <v>3</v>
      </c>
      <c r="G6481" s="123">
        <v>1545885</v>
      </c>
      <c r="H6481" s="127"/>
      <c r="I6481" s="131" t="s">
        <v>14335</v>
      </c>
      <c r="J6481" s="127"/>
      <c r="K6481" s="127"/>
      <c r="L6481" s="127"/>
      <c r="M6481" s="127"/>
      <c r="N6481" s="133">
        <v>0</v>
      </c>
      <c r="O6481" s="133">
        <v>75</v>
      </c>
      <c r="P6481" s="127" t="s">
        <v>1369</v>
      </c>
    </row>
    <row r="6482" spans="1:16" ht="51">
      <c r="A6482" s="127">
        <v>46</v>
      </c>
      <c r="B6482" s="127"/>
      <c r="C6482" s="128" t="s">
        <v>699</v>
      </c>
      <c r="D6482" s="122">
        <v>43007</v>
      </c>
      <c r="E6482" s="123" t="s">
        <v>12604</v>
      </c>
      <c r="F6482" s="123" t="s">
        <v>3</v>
      </c>
      <c r="G6482" s="123">
        <v>1545886</v>
      </c>
      <c r="H6482" s="127"/>
      <c r="I6482" s="131" t="s">
        <v>14336</v>
      </c>
      <c r="J6482" s="127"/>
      <c r="K6482" s="127"/>
      <c r="L6482" s="127"/>
      <c r="M6482" s="127"/>
      <c r="N6482" s="133">
        <v>0</v>
      </c>
      <c r="O6482" s="133">
        <v>60</v>
      </c>
      <c r="P6482" s="127" t="s">
        <v>1369</v>
      </c>
    </row>
    <row r="6483" spans="1:16" ht="51">
      <c r="A6483" s="127">
        <v>46</v>
      </c>
      <c r="B6483" s="127"/>
      <c r="C6483" s="128" t="s">
        <v>699</v>
      </c>
      <c r="D6483" s="122">
        <v>43007</v>
      </c>
      <c r="E6483" s="123" t="s">
        <v>12605</v>
      </c>
      <c r="F6483" s="123" t="s">
        <v>3</v>
      </c>
      <c r="G6483" s="123">
        <v>1545888</v>
      </c>
      <c r="H6483" s="127"/>
      <c r="I6483" s="131" t="s">
        <v>14337</v>
      </c>
      <c r="J6483" s="127"/>
      <c r="K6483" s="127"/>
      <c r="L6483" s="127"/>
      <c r="M6483" s="127"/>
      <c r="N6483" s="133">
        <v>0</v>
      </c>
      <c r="O6483" s="133">
        <v>1.26</v>
      </c>
      <c r="P6483" s="127" t="s">
        <v>1369</v>
      </c>
    </row>
    <row r="6484" spans="1:16" ht="51">
      <c r="A6484" s="127">
        <v>46</v>
      </c>
      <c r="B6484" s="127"/>
      <c r="C6484" s="128" t="s">
        <v>699</v>
      </c>
      <c r="D6484" s="122">
        <v>43007</v>
      </c>
      <c r="E6484" s="123" t="s">
        <v>12606</v>
      </c>
      <c r="F6484" s="123" t="s">
        <v>3</v>
      </c>
      <c r="G6484" s="123">
        <v>1545891</v>
      </c>
      <c r="H6484" s="127"/>
      <c r="I6484" s="131" t="s">
        <v>14338</v>
      </c>
      <c r="J6484" s="127"/>
      <c r="K6484" s="127"/>
      <c r="L6484" s="127"/>
      <c r="M6484" s="127"/>
      <c r="N6484" s="133">
        <v>0</v>
      </c>
      <c r="O6484" s="133">
        <v>3268.13</v>
      </c>
      <c r="P6484" s="127" t="s">
        <v>1369</v>
      </c>
    </row>
    <row r="6485" spans="1:16" ht="51">
      <c r="A6485" s="127">
        <v>46</v>
      </c>
      <c r="B6485" s="127"/>
      <c r="C6485" s="128" t="s">
        <v>699</v>
      </c>
      <c r="D6485" s="122">
        <v>43007</v>
      </c>
      <c r="E6485" s="123" t="s">
        <v>12607</v>
      </c>
      <c r="F6485" s="123" t="s">
        <v>3</v>
      </c>
      <c r="G6485" s="123">
        <v>1545893</v>
      </c>
      <c r="H6485" s="127"/>
      <c r="I6485" s="131" t="s">
        <v>14339</v>
      </c>
      <c r="J6485" s="127"/>
      <c r="K6485" s="127"/>
      <c r="L6485" s="127"/>
      <c r="M6485" s="127"/>
      <c r="N6485" s="133">
        <v>0</v>
      </c>
      <c r="O6485" s="133">
        <v>159.5</v>
      </c>
      <c r="P6485" s="127" t="s">
        <v>1369</v>
      </c>
    </row>
    <row r="6486" spans="1:16" ht="51">
      <c r="A6486" s="127">
        <v>46</v>
      </c>
      <c r="B6486" s="127"/>
      <c r="C6486" s="128" t="s">
        <v>699</v>
      </c>
      <c r="D6486" s="122">
        <v>43007</v>
      </c>
      <c r="E6486" s="123" t="s">
        <v>12608</v>
      </c>
      <c r="F6486" s="123" t="s">
        <v>3</v>
      </c>
      <c r="G6486" s="123">
        <v>1545894</v>
      </c>
      <c r="H6486" s="127"/>
      <c r="I6486" s="131" t="s">
        <v>14340</v>
      </c>
      <c r="J6486" s="127"/>
      <c r="K6486" s="127"/>
      <c r="L6486" s="127"/>
      <c r="M6486" s="127"/>
      <c r="N6486" s="133">
        <v>0</v>
      </c>
      <c r="O6486" s="133">
        <v>45</v>
      </c>
      <c r="P6486" s="127" t="s">
        <v>1369</v>
      </c>
    </row>
    <row r="6487" spans="1:16" ht="63.75">
      <c r="A6487" s="127">
        <v>46</v>
      </c>
      <c r="B6487" s="127"/>
      <c r="C6487" s="128" t="s">
        <v>699</v>
      </c>
      <c r="D6487" s="122">
        <v>43007</v>
      </c>
      <c r="E6487" s="123" t="s">
        <v>12609</v>
      </c>
      <c r="F6487" s="123" t="s">
        <v>3</v>
      </c>
      <c r="G6487" s="123">
        <v>1545896</v>
      </c>
      <c r="H6487" s="127"/>
      <c r="I6487" s="131" t="s">
        <v>14341</v>
      </c>
      <c r="J6487" s="127"/>
      <c r="K6487" s="127"/>
      <c r="L6487" s="127"/>
      <c r="M6487" s="127"/>
      <c r="N6487" s="133">
        <v>0</v>
      </c>
      <c r="O6487" s="133">
        <v>10</v>
      </c>
      <c r="P6487" s="127" t="s">
        <v>1369</v>
      </c>
    </row>
    <row r="6488" spans="1:16" ht="51">
      <c r="A6488" s="127" t="s">
        <v>620</v>
      </c>
      <c r="B6488" s="127"/>
      <c r="C6488" s="128" t="s">
        <v>714</v>
      </c>
      <c r="D6488" s="122">
        <v>43007</v>
      </c>
      <c r="E6488" s="123" t="s">
        <v>12610</v>
      </c>
      <c r="F6488" s="123" t="s">
        <v>3</v>
      </c>
      <c r="G6488" s="123">
        <v>1546154</v>
      </c>
      <c r="H6488" s="127"/>
      <c r="I6488" s="131" t="s">
        <v>14342</v>
      </c>
      <c r="J6488" s="127"/>
      <c r="K6488" s="127"/>
      <c r="L6488" s="127"/>
      <c r="M6488" s="127"/>
      <c r="N6488" s="133">
        <v>0</v>
      </c>
      <c r="O6488" s="133">
        <v>97</v>
      </c>
      <c r="P6488" s="127" t="s">
        <v>1369</v>
      </c>
    </row>
    <row r="6489" spans="1:16" ht="51">
      <c r="A6489" s="127">
        <v>70</v>
      </c>
      <c r="B6489" s="127"/>
      <c r="C6489" s="128" t="s">
        <v>706</v>
      </c>
      <c r="D6489" s="122">
        <v>43007</v>
      </c>
      <c r="E6489" s="123" t="s">
        <v>12611</v>
      </c>
      <c r="F6489" s="123" t="s">
        <v>3</v>
      </c>
      <c r="G6489" s="123">
        <v>1546162</v>
      </c>
      <c r="H6489" s="127"/>
      <c r="I6489" s="131" t="s">
        <v>14343</v>
      </c>
      <c r="J6489" s="127"/>
      <c r="K6489" s="127"/>
      <c r="L6489" s="127"/>
      <c r="M6489" s="127"/>
      <c r="N6489" s="133">
        <v>0</v>
      </c>
      <c r="O6489" s="133">
        <v>1080</v>
      </c>
      <c r="P6489" s="127" t="s">
        <v>1369</v>
      </c>
    </row>
    <row r="6490" spans="1:16" ht="38.25">
      <c r="A6490" s="127">
        <v>212</v>
      </c>
      <c r="B6490" s="127"/>
      <c r="C6490" s="128" t="s">
        <v>762</v>
      </c>
      <c r="D6490" s="122">
        <v>43007</v>
      </c>
      <c r="E6490" s="123" t="s">
        <v>12612</v>
      </c>
      <c r="F6490" s="123" t="s">
        <v>3</v>
      </c>
      <c r="G6490" s="123">
        <v>1546206</v>
      </c>
      <c r="H6490" s="127"/>
      <c r="I6490" s="131" t="s">
        <v>14344</v>
      </c>
      <c r="J6490" s="127"/>
      <c r="K6490" s="127"/>
      <c r="L6490" s="127"/>
      <c r="M6490" s="127"/>
      <c r="N6490" s="133">
        <v>0</v>
      </c>
      <c r="O6490" s="133">
        <v>275</v>
      </c>
      <c r="P6490" s="127" t="s">
        <v>1369</v>
      </c>
    </row>
    <row r="6491" spans="1:16" ht="38.25">
      <c r="A6491" s="127">
        <v>16</v>
      </c>
      <c r="B6491" s="127"/>
      <c r="C6491" s="128" t="s">
        <v>693</v>
      </c>
      <c r="D6491" s="122">
        <v>43007</v>
      </c>
      <c r="E6491" s="123" t="s">
        <v>12613</v>
      </c>
      <c r="F6491" s="123" t="s">
        <v>3</v>
      </c>
      <c r="G6491" s="123">
        <v>1546208</v>
      </c>
      <c r="H6491" s="127"/>
      <c r="I6491" s="131" t="s">
        <v>14345</v>
      </c>
      <c r="J6491" s="127"/>
      <c r="K6491" s="127"/>
      <c r="L6491" s="127"/>
      <c r="M6491" s="127"/>
      <c r="N6491" s="133">
        <v>0</v>
      </c>
      <c r="O6491" s="133">
        <v>1542</v>
      </c>
      <c r="P6491" s="127" t="s">
        <v>1369</v>
      </c>
    </row>
    <row r="6492" spans="1:16" ht="38.25">
      <c r="A6492" s="127">
        <v>20</v>
      </c>
      <c r="B6492" s="127"/>
      <c r="C6492" s="128" t="s">
        <v>694</v>
      </c>
      <c r="D6492" s="122">
        <v>43007</v>
      </c>
      <c r="E6492" s="123" t="s">
        <v>12614</v>
      </c>
      <c r="F6492" s="123" t="s">
        <v>3</v>
      </c>
      <c r="G6492" s="123">
        <v>1546043</v>
      </c>
      <c r="H6492" s="127"/>
      <c r="I6492" s="131" t="s">
        <v>14327</v>
      </c>
      <c r="J6492" s="127"/>
      <c r="K6492" s="127"/>
      <c r="L6492" s="127"/>
      <c r="M6492" s="127"/>
      <c r="N6492" s="133">
        <v>0</v>
      </c>
      <c r="O6492" s="133">
        <v>168.14000000000001</v>
      </c>
      <c r="P6492" s="127" t="s">
        <v>1369</v>
      </c>
    </row>
    <row r="6493" spans="1:16" ht="38.25">
      <c r="A6493" s="127">
        <v>20</v>
      </c>
      <c r="B6493" s="127"/>
      <c r="C6493" s="128" t="s">
        <v>694</v>
      </c>
      <c r="D6493" s="122">
        <v>43007</v>
      </c>
      <c r="E6493" s="123" t="s">
        <v>12615</v>
      </c>
      <c r="F6493" s="123" t="s">
        <v>3</v>
      </c>
      <c r="G6493" s="123">
        <v>1546044</v>
      </c>
      <c r="H6493" s="127"/>
      <c r="I6493" s="131" t="s">
        <v>14327</v>
      </c>
      <c r="J6493" s="127"/>
      <c r="K6493" s="127"/>
      <c r="L6493" s="127"/>
      <c r="M6493" s="127"/>
      <c r="N6493" s="133">
        <v>0</v>
      </c>
      <c r="O6493" s="133">
        <v>277.65000000000003</v>
      </c>
      <c r="P6493" s="127" t="s">
        <v>1369</v>
      </c>
    </row>
    <row r="6494" spans="1:16" ht="38.25">
      <c r="A6494" s="127">
        <v>20</v>
      </c>
      <c r="B6494" s="127"/>
      <c r="C6494" s="128" t="s">
        <v>694</v>
      </c>
      <c r="D6494" s="122">
        <v>43007</v>
      </c>
      <c r="E6494" s="123" t="s">
        <v>12616</v>
      </c>
      <c r="F6494" s="123" t="s">
        <v>3</v>
      </c>
      <c r="G6494" s="123">
        <v>1546045</v>
      </c>
      <c r="H6494" s="127"/>
      <c r="I6494" s="131" t="s">
        <v>14327</v>
      </c>
      <c r="J6494" s="127"/>
      <c r="K6494" s="127"/>
      <c r="L6494" s="127"/>
      <c r="M6494" s="127"/>
      <c r="N6494" s="133">
        <v>0</v>
      </c>
      <c r="O6494" s="133">
        <v>65.650000000000006</v>
      </c>
      <c r="P6494" s="127" t="s">
        <v>1369</v>
      </c>
    </row>
    <row r="6495" spans="1:16" ht="51">
      <c r="A6495" s="127" t="s">
        <v>620</v>
      </c>
      <c r="B6495" s="127"/>
      <c r="C6495" s="128" t="s">
        <v>714</v>
      </c>
      <c r="D6495" s="122">
        <v>43007</v>
      </c>
      <c r="E6495" s="123" t="s">
        <v>12617</v>
      </c>
      <c r="F6495" s="123" t="s">
        <v>3</v>
      </c>
      <c r="G6495" s="123">
        <v>1546053</v>
      </c>
      <c r="H6495" s="127"/>
      <c r="I6495" s="131" t="s">
        <v>14346</v>
      </c>
      <c r="J6495" s="127"/>
      <c r="K6495" s="127"/>
      <c r="L6495" s="127"/>
      <c r="M6495" s="127"/>
      <c r="N6495" s="133">
        <v>0</v>
      </c>
      <c r="O6495" s="133">
        <v>1326</v>
      </c>
      <c r="P6495" s="127" t="s">
        <v>1369</v>
      </c>
    </row>
    <row r="6496" spans="1:16" ht="38.25">
      <c r="A6496" s="127">
        <v>16</v>
      </c>
      <c r="B6496" s="127"/>
      <c r="C6496" s="128" t="s">
        <v>693</v>
      </c>
      <c r="D6496" s="122">
        <v>43007</v>
      </c>
      <c r="E6496" s="123" t="s">
        <v>12618</v>
      </c>
      <c r="F6496" s="123" t="s">
        <v>3</v>
      </c>
      <c r="G6496" s="123">
        <v>1546061</v>
      </c>
      <c r="H6496" s="127"/>
      <c r="I6496" s="131" t="s">
        <v>14347</v>
      </c>
      <c r="J6496" s="127"/>
      <c r="K6496" s="127"/>
      <c r="L6496" s="127"/>
      <c r="M6496" s="127"/>
      <c r="N6496" s="133">
        <v>0</v>
      </c>
      <c r="O6496" s="133">
        <v>371</v>
      </c>
      <c r="P6496" s="127" t="s">
        <v>1369</v>
      </c>
    </row>
    <row r="6497" spans="1:16" ht="51">
      <c r="A6497" s="127">
        <v>234</v>
      </c>
      <c r="B6497" s="127"/>
      <c r="C6497" s="128" t="s">
        <v>124</v>
      </c>
      <c r="D6497" s="122">
        <v>43007</v>
      </c>
      <c r="E6497" s="123" t="s">
        <v>12619</v>
      </c>
      <c r="F6497" s="123" t="s">
        <v>3</v>
      </c>
      <c r="G6497" s="123">
        <v>1546063</v>
      </c>
      <c r="H6497" s="127"/>
      <c r="I6497" s="131" t="s">
        <v>14348</v>
      </c>
      <c r="J6497" s="127"/>
      <c r="K6497" s="127"/>
      <c r="L6497" s="127"/>
      <c r="M6497" s="127"/>
      <c r="N6497" s="133">
        <v>0</v>
      </c>
      <c r="O6497" s="133">
        <v>2560</v>
      </c>
      <c r="P6497" s="127" t="s">
        <v>1369</v>
      </c>
    </row>
    <row r="6498" spans="1:16" ht="51">
      <c r="A6498" s="127">
        <v>234</v>
      </c>
      <c r="B6498" s="127"/>
      <c r="C6498" s="128" t="s">
        <v>124</v>
      </c>
      <c r="D6498" s="122">
        <v>43007</v>
      </c>
      <c r="E6498" s="123" t="s">
        <v>12620</v>
      </c>
      <c r="F6498" s="123" t="s">
        <v>3</v>
      </c>
      <c r="G6498" s="123">
        <v>1546066</v>
      </c>
      <c r="H6498" s="127"/>
      <c r="I6498" s="131" t="s">
        <v>14349</v>
      </c>
      <c r="J6498" s="127"/>
      <c r="K6498" s="127"/>
      <c r="L6498" s="127"/>
      <c r="M6498" s="127"/>
      <c r="N6498" s="133">
        <v>0</v>
      </c>
      <c r="O6498" s="133">
        <v>1520</v>
      </c>
      <c r="P6498" s="127" t="s">
        <v>1369</v>
      </c>
    </row>
    <row r="6499" spans="1:16" ht="51">
      <c r="A6499" s="127">
        <v>592</v>
      </c>
      <c r="B6499" s="127"/>
      <c r="C6499" s="128" t="s">
        <v>863</v>
      </c>
      <c r="D6499" s="122">
        <v>43007</v>
      </c>
      <c r="E6499" s="123" t="s">
        <v>12621</v>
      </c>
      <c r="F6499" s="123" t="s">
        <v>3</v>
      </c>
      <c r="G6499" s="123">
        <v>1546096</v>
      </c>
      <c r="H6499" s="127"/>
      <c r="I6499" s="131" t="s">
        <v>14350</v>
      </c>
      <c r="J6499" s="127"/>
      <c r="K6499" s="127"/>
      <c r="L6499" s="127"/>
      <c r="M6499" s="127"/>
      <c r="N6499" s="133">
        <v>0</v>
      </c>
      <c r="O6499" s="133">
        <v>320</v>
      </c>
      <c r="P6499" s="127" t="s">
        <v>1369</v>
      </c>
    </row>
    <row r="6500" spans="1:16" ht="38.25">
      <c r="A6500" s="127">
        <v>253</v>
      </c>
      <c r="B6500" s="127"/>
      <c r="C6500" s="128" t="s">
        <v>779</v>
      </c>
      <c r="D6500" s="122">
        <v>43007</v>
      </c>
      <c r="E6500" s="123" t="s">
        <v>12622</v>
      </c>
      <c r="F6500" s="123" t="s">
        <v>3</v>
      </c>
      <c r="G6500" s="123">
        <v>1546104</v>
      </c>
      <c r="H6500" s="127"/>
      <c r="I6500" s="131" t="s">
        <v>14351</v>
      </c>
      <c r="J6500" s="127"/>
      <c r="K6500" s="127"/>
      <c r="L6500" s="127"/>
      <c r="M6500" s="127"/>
      <c r="N6500" s="133">
        <v>0</v>
      </c>
      <c r="O6500" s="133">
        <v>5.13</v>
      </c>
      <c r="P6500" s="127" t="s">
        <v>1369</v>
      </c>
    </row>
    <row r="6501" spans="1:16" ht="51">
      <c r="A6501" s="127">
        <v>46</v>
      </c>
      <c r="B6501" s="127"/>
      <c r="C6501" s="128" t="s">
        <v>699</v>
      </c>
      <c r="D6501" s="122">
        <v>43007</v>
      </c>
      <c r="E6501" s="123" t="s">
        <v>12623</v>
      </c>
      <c r="F6501" s="123" t="s">
        <v>3</v>
      </c>
      <c r="G6501" s="123">
        <v>1546132</v>
      </c>
      <c r="H6501" s="127"/>
      <c r="I6501" s="131" t="s">
        <v>14352</v>
      </c>
      <c r="J6501" s="127"/>
      <c r="K6501" s="127"/>
      <c r="L6501" s="127"/>
      <c r="M6501" s="127"/>
      <c r="N6501" s="133">
        <v>0</v>
      </c>
      <c r="O6501" s="133">
        <v>3</v>
      </c>
      <c r="P6501" s="127" t="s">
        <v>1369</v>
      </c>
    </row>
    <row r="6502" spans="1:16" ht="51">
      <c r="A6502" s="127">
        <v>20</v>
      </c>
      <c r="B6502" s="127"/>
      <c r="C6502" s="128" t="s">
        <v>694</v>
      </c>
      <c r="D6502" s="122">
        <v>43007</v>
      </c>
      <c r="E6502" s="123" t="s">
        <v>12624</v>
      </c>
      <c r="F6502" s="123" t="s">
        <v>3</v>
      </c>
      <c r="G6502" s="123">
        <v>1546137</v>
      </c>
      <c r="H6502" s="127"/>
      <c r="I6502" s="131" t="s">
        <v>14353</v>
      </c>
      <c r="J6502" s="127"/>
      <c r="K6502" s="127"/>
      <c r="L6502" s="127"/>
      <c r="M6502" s="127"/>
      <c r="N6502" s="133">
        <v>0</v>
      </c>
      <c r="O6502" s="133">
        <v>0.1</v>
      </c>
      <c r="P6502" s="127" t="s">
        <v>1369</v>
      </c>
    </row>
    <row r="6503" spans="1:16" ht="38.25">
      <c r="A6503" s="127">
        <v>70</v>
      </c>
      <c r="B6503" s="127"/>
      <c r="C6503" s="128" t="s">
        <v>706</v>
      </c>
      <c r="D6503" s="122">
        <v>43007</v>
      </c>
      <c r="E6503" s="123" t="s">
        <v>12625</v>
      </c>
      <c r="F6503" s="123" t="s">
        <v>3</v>
      </c>
      <c r="G6503" s="123">
        <v>1546141</v>
      </c>
      <c r="H6503" s="127"/>
      <c r="I6503" s="131" t="s">
        <v>14354</v>
      </c>
      <c r="J6503" s="127"/>
      <c r="K6503" s="127"/>
      <c r="L6503" s="127"/>
      <c r="M6503" s="127"/>
      <c r="N6503" s="133">
        <v>0</v>
      </c>
      <c r="O6503" s="133">
        <v>659.42</v>
      </c>
      <c r="P6503" s="127" t="s">
        <v>1369</v>
      </c>
    </row>
    <row r="6504" spans="1:16" ht="51">
      <c r="A6504" s="127">
        <v>212</v>
      </c>
      <c r="B6504" s="127"/>
      <c r="C6504" s="128" t="s">
        <v>762</v>
      </c>
      <c r="D6504" s="122">
        <v>43007</v>
      </c>
      <c r="E6504" s="123" t="s">
        <v>12626</v>
      </c>
      <c r="F6504" s="123" t="s">
        <v>3</v>
      </c>
      <c r="G6504" s="123">
        <v>1546149</v>
      </c>
      <c r="H6504" s="127"/>
      <c r="I6504" s="131" t="s">
        <v>14355</v>
      </c>
      <c r="J6504" s="127"/>
      <c r="K6504" s="127"/>
      <c r="L6504" s="127"/>
      <c r="M6504" s="127"/>
      <c r="N6504" s="133">
        <v>0</v>
      </c>
      <c r="O6504" s="133">
        <v>80</v>
      </c>
      <c r="P6504" s="127" t="s">
        <v>1369</v>
      </c>
    </row>
    <row r="6505" spans="1:16" ht="51">
      <c r="A6505" s="127">
        <v>20</v>
      </c>
      <c r="B6505" s="127"/>
      <c r="C6505" s="128" t="s">
        <v>694</v>
      </c>
      <c r="D6505" s="122">
        <v>43007</v>
      </c>
      <c r="E6505" s="123" t="s">
        <v>12627</v>
      </c>
      <c r="F6505" s="123" t="s">
        <v>3</v>
      </c>
      <c r="G6505" s="123">
        <v>1546150</v>
      </c>
      <c r="H6505" s="127"/>
      <c r="I6505" s="131" t="s">
        <v>14356</v>
      </c>
      <c r="J6505" s="127"/>
      <c r="K6505" s="127"/>
      <c r="L6505" s="127"/>
      <c r="M6505" s="127"/>
      <c r="N6505" s="133">
        <v>0</v>
      </c>
      <c r="O6505" s="133">
        <v>530</v>
      </c>
      <c r="P6505" s="127" t="s">
        <v>1369</v>
      </c>
    </row>
    <row r="6506" spans="1:16" ht="51">
      <c r="A6506" s="127">
        <v>190</v>
      </c>
      <c r="B6506" s="127"/>
      <c r="C6506" s="128" t="s">
        <v>107</v>
      </c>
      <c r="D6506" s="122">
        <v>43007</v>
      </c>
      <c r="E6506" s="123" t="s">
        <v>12628</v>
      </c>
      <c r="F6506" s="123" t="s">
        <v>3</v>
      </c>
      <c r="G6506" s="123">
        <v>1546152</v>
      </c>
      <c r="H6506" s="127"/>
      <c r="I6506" s="131" t="s">
        <v>14357</v>
      </c>
      <c r="J6506" s="127"/>
      <c r="K6506" s="127"/>
      <c r="L6506" s="127"/>
      <c r="M6506" s="127"/>
      <c r="N6506" s="133">
        <v>0</v>
      </c>
      <c r="O6506" s="133">
        <v>150</v>
      </c>
      <c r="P6506" s="127" t="s">
        <v>1369</v>
      </c>
    </row>
    <row r="6507" spans="1:16" ht="51">
      <c r="A6507" s="127">
        <v>660</v>
      </c>
      <c r="B6507" s="127"/>
      <c r="C6507" s="128" t="s">
        <v>234</v>
      </c>
      <c r="D6507" s="122">
        <v>43007</v>
      </c>
      <c r="E6507" s="123" t="s">
        <v>12629</v>
      </c>
      <c r="F6507" s="123" t="s">
        <v>3</v>
      </c>
      <c r="G6507" s="123">
        <v>1545801</v>
      </c>
      <c r="H6507" s="127"/>
      <c r="I6507" s="131" t="s">
        <v>14358</v>
      </c>
      <c r="J6507" s="127"/>
      <c r="K6507" s="127"/>
      <c r="L6507" s="127"/>
      <c r="M6507" s="127"/>
      <c r="N6507" s="133">
        <v>0</v>
      </c>
      <c r="O6507" s="133">
        <v>102.32000000000001</v>
      </c>
      <c r="P6507" s="127" t="s">
        <v>1369</v>
      </c>
    </row>
    <row r="6508" spans="1:16" ht="51">
      <c r="A6508" s="127">
        <v>660</v>
      </c>
      <c r="B6508" s="127"/>
      <c r="C6508" s="128" t="s">
        <v>234</v>
      </c>
      <c r="D6508" s="122">
        <v>43007</v>
      </c>
      <c r="E6508" s="123" t="s">
        <v>12630</v>
      </c>
      <c r="F6508" s="123" t="s">
        <v>3</v>
      </c>
      <c r="G6508" s="123">
        <v>1545804</v>
      </c>
      <c r="H6508" s="127"/>
      <c r="I6508" s="131" t="s">
        <v>14359</v>
      </c>
      <c r="J6508" s="127"/>
      <c r="K6508" s="127"/>
      <c r="L6508" s="127"/>
      <c r="M6508" s="127"/>
      <c r="N6508" s="133">
        <v>0</v>
      </c>
      <c r="O6508" s="133">
        <v>53.980000000000004</v>
      </c>
      <c r="P6508" s="127" t="s">
        <v>1369</v>
      </c>
    </row>
    <row r="6509" spans="1:16" ht="51">
      <c r="A6509" s="127">
        <v>660</v>
      </c>
      <c r="B6509" s="127"/>
      <c r="C6509" s="128" t="s">
        <v>234</v>
      </c>
      <c r="D6509" s="122">
        <v>43007</v>
      </c>
      <c r="E6509" s="123" t="s">
        <v>12631</v>
      </c>
      <c r="F6509" s="123" t="s">
        <v>3</v>
      </c>
      <c r="G6509" s="123">
        <v>1545806</v>
      </c>
      <c r="H6509" s="127"/>
      <c r="I6509" s="131" t="s">
        <v>14360</v>
      </c>
      <c r="J6509" s="127"/>
      <c r="K6509" s="127"/>
      <c r="L6509" s="127"/>
      <c r="M6509" s="127"/>
      <c r="N6509" s="133">
        <v>0</v>
      </c>
      <c r="O6509" s="133">
        <v>84.37</v>
      </c>
      <c r="P6509" s="127" t="s">
        <v>1369</v>
      </c>
    </row>
    <row r="6510" spans="1:16" ht="63.75">
      <c r="A6510" s="127">
        <v>660</v>
      </c>
      <c r="B6510" s="127"/>
      <c r="C6510" s="128" t="s">
        <v>234</v>
      </c>
      <c r="D6510" s="122">
        <v>43007</v>
      </c>
      <c r="E6510" s="123" t="s">
        <v>12632</v>
      </c>
      <c r="F6510" s="123" t="s">
        <v>3</v>
      </c>
      <c r="G6510" s="123">
        <v>1545811</v>
      </c>
      <c r="H6510" s="127"/>
      <c r="I6510" s="131" t="s">
        <v>14361</v>
      </c>
      <c r="J6510" s="127"/>
      <c r="K6510" s="127"/>
      <c r="L6510" s="127"/>
      <c r="M6510" s="127"/>
      <c r="N6510" s="133">
        <v>0</v>
      </c>
      <c r="O6510" s="133">
        <v>1620</v>
      </c>
      <c r="P6510" s="127" t="s">
        <v>1369</v>
      </c>
    </row>
    <row r="6511" spans="1:16" ht="51">
      <c r="A6511" s="127">
        <v>660</v>
      </c>
      <c r="B6511" s="127"/>
      <c r="C6511" s="128" t="s">
        <v>234</v>
      </c>
      <c r="D6511" s="122">
        <v>43007</v>
      </c>
      <c r="E6511" s="123" t="s">
        <v>12633</v>
      </c>
      <c r="F6511" s="123" t="s">
        <v>3</v>
      </c>
      <c r="G6511" s="123">
        <v>1545815</v>
      </c>
      <c r="H6511" s="127"/>
      <c r="I6511" s="131" t="s">
        <v>14362</v>
      </c>
      <c r="J6511" s="127"/>
      <c r="K6511" s="127"/>
      <c r="L6511" s="127"/>
      <c r="M6511" s="127"/>
      <c r="N6511" s="133">
        <v>0</v>
      </c>
      <c r="O6511" s="133">
        <v>165.1</v>
      </c>
      <c r="P6511" s="127" t="s">
        <v>1369</v>
      </c>
    </row>
    <row r="6512" spans="1:16" ht="51">
      <c r="A6512" s="127">
        <v>25</v>
      </c>
      <c r="B6512" s="127"/>
      <c r="C6512" s="128" t="s">
        <v>695</v>
      </c>
      <c r="D6512" s="122">
        <v>43007</v>
      </c>
      <c r="E6512" s="123" t="s">
        <v>12634</v>
      </c>
      <c r="F6512" s="123" t="s">
        <v>3</v>
      </c>
      <c r="G6512" s="123">
        <v>1545839</v>
      </c>
      <c r="H6512" s="127"/>
      <c r="I6512" s="131" t="s">
        <v>14363</v>
      </c>
      <c r="J6512" s="127"/>
      <c r="K6512" s="127"/>
      <c r="L6512" s="127"/>
      <c r="M6512" s="127"/>
      <c r="N6512" s="133">
        <v>0</v>
      </c>
      <c r="O6512" s="133">
        <v>81214.77</v>
      </c>
      <c r="P6512" s="127" t="s">
        <v>1369</v>
      </c>
    </row>
    <row r="6513" spans="1:16" ht="63.75">
      <c r="A6513" s="127">
        <v>25</v>
      </c>
      <c r="B6513" s="127"/>
      <c r="C6513" s="128" t="s">
        <v>695</v>
      </c>
      <c r="D6513" s="122">
        <v>43007</v>
      </c>
      <c r="E6513" s="123" t="s">
        <v>12635</v>
      </c>
      <c r="F6513" s="123" t="s">
        <v>3</v>
      </c>
      <c r="G6513" s="123">
        <v>1545841</v>
      </c>
      <c r="H6513" s="127"/>
      <c r="I6513" s="131" t="s">
        <v>14364</v>
      </c>
      <c r="J6513" s="127"/>
      <c r="K6513" s="127"/>
      <c r="L6513" s="127"/>
      <c r="M6513" s="127"/>
      <c r="N6513" s="133">
        <v>0</v>
      </c>
      <c r="O6513" s="133">
        <v>13157.64</v>
      </c>
      <c r="P6513" s="127" t="s">
        <v>1369</v>
      </c>
    </row>
    <row r="6514" spans="1:16" ht="51">
      <c r="A6514" s="127">
        <v>290</v>
      </c>
      <c r="B6514" s="127"/>
      <c r="C6514" s="128" t="s">
        <v>794</v>
      </c>
      <c r="D6514" s="122">
        <v>43007</v>
      </c>
      <c r="E6514" s="123" t="s">
        <v>12636</v>
      </c>
      <c r="F6514" s="123" t="s">
        <v>3</v>
      </c>
      <c r="G6514" s="123">
        <v>1545869</v>
      </c>
      <c r="H6514" s="127"/>
      <c r="I6514" s="131" t="s">
        <v>14365</v>
      </c>
      <c r="J6514" s="127"/>
      <c r="K6514" s="127"/>
      <c r="L6514" s="127"/>
      <c r="M6514" s="127"/>
      <c r="N6514" s="133">
        <v>0</v>
      </c>
      <c r="O6514" s="133">
        <v>60</v>
      </c>
      <c r="P6514" s="127" t="s">
        <v>1369</v>
      </c>
    </row>
    <row r="6515" spans="1:16" ht="63.75">
      <c r="A6515" s="127">
        <v>290</v>
      </c>
      <c r="B6515" s="127"/>
      <c r="C6515" s="128" t="s">
        <v>794</v>
      </c>
      <c r="D6515" s="122">
        <v>43007</v>
      </c>
      <c r="E6515" s="123" t="s">
        <v>12637</v>
      </c>
      <c r="F6515" s="123" t="s">
        <v>3</v>
      </c>
      <c r="G6515" s="123">
        <v>1545871</v>
      </c>
      <c r="H6515" s="127"/>
      <c r="I6515" s="131" t="s">
        <v>14366</v>
      </c>
      <c r="J6515" s="127"/>
      <c r="K6515" s="127"/>
      <c r="L6515" s="127"/>
      <c r="M6515" s="127"/>
      <c r="N6515" s="133">
        <v>0</v>
      </c>
      <c r="O6515" s="133">
        <v>8004.4000000000005</v>
      </c>
      <c r="P6515" s="127" t="s">
        <v>1369</v>
      </c>
    </row>
    <row r="6516" spans="1:16" ht="51">
      <c r="A6516" s="127">
        <v>290</v>
      </c>
      <c r="B6516" s="127"/>
      <c r="C6516" s="128" t="s">
        <v>794</v>
      </c>
      <c r="D6516" s="122">
        <v>43007</v>
      </c>
      <c r="E6516" s="123" t="s">
        <v>12638</v>
      </c>
      <c r="F6516" s="123" t="s">
        <v>3</v>
      </c>
      <c r="G6516" s="123">
        <v>1545872</v>
      </c>
      <c r="H6516" s="127"/>
      <c r="I6516" s="131" t="s">
        <v>14367</v>
      </c>
      <c r="J6516" s="127"/>
      <c r="K6516" s="127"/>
      <c r="L6516" s="127"/>
      <c r="M6516" s="127"/>
      <c r="N6516" s="133">
        <v>0</v>
      </c>
      <c r="O6516" s="133">
        <v>255</v>
      </c>
      <c r="P6516" s="127" t="s">
        <v>1369</v>
      </c>
    </row>
    <row r="6517" spans="1:16" ht="51">
      <c r="A6517" s="127">
        <v>290</v>
      </c>
      <c r="B6517" s="127"/>
      <c r="C6517" s="128" t="s">
        <v>794</v>
      </c>
      <c r="D6517" s="122">
        <v>43007</v>
      </c>
      <c r="E6517" s="123" t="s">
        <v>12639</v>
      </c>
      <c r="F6517" s="123" t="s">
        <v>3</v>
      </c>
      <c r="G6517" s="123">
        <v>1545875</v>
      </c>
      <c r="H6517" s="127"/>
      <c r="I6517" s="131" t="s">
        <v>14368</v>
      </c>
      <c r="J6517" s="127"/>
      <c r="K6517" s="127"/>
      <c r="L6517" s="127"/>
      <c r="M6517" s="127"/>
      <c r="N6517" s="133">
        <v>0</v>
      </c>
      <c r="O6517" s="133">
        <v>371</v>
      </c>
      <c r="P6517" s="127" t="s">
        <v>1369</v>
      </c>
    </row>
    <row r="6518" spans="1:16" ht="51">
      <c r="A6518" s="127">
        <v>290</v>
      </c>
      <c r="B6518" s="127"/>
      <c r="C6518" s="128" t="s">
        <v>794</v>
      </c>
      <c r="D6518" s="122">
        <v>43007</v>
      </c>
      <c r="E6518" s="123" t="s">
        <v>12640</v>
      </c>
      <c r="F6518" s="123" t="s">
        <v>3</v>
      </c>
      <c r="G6518" s="123">
        <v>1545878</v>
      </c>
      <c r="H6518" s="127"/>
      <c r="I6518" s="131" t="s">
        <v>14369</v>
      </c>
      <c r="J6518" s="127"/>
      <c r="K6518" s="127"/>
      <c r="L6518" s="127"/>
      <c r="M6518" s="127"/>
      <c r="N6518" s="133">
        <v>0</v>
      </c>
      <c r="O6518" s="133">
        <v>107.85000000000001</v>
      </c>
      <c r="P6518" s="127" t="s">
        <v>1369</v>
      </c>
    </row>
    <row r="6519" spans="1:16" ht="51">
      <c r="A6519" s="127">
        <v>290</v>
      </c>
      <c r="B6519" s="127"/>
      <c r="C6519" s="128" t="s">
        <v>794</v>
      </c>
      <c r="D6519" s="122">
        <v>43007</v>
      </c>
      <c r="E6519" s="123" t="s">
        <v>12641</v>
      </c>
      <c r="F6519" s="123" t="s">
        <v>3</v>
      </c>
      <c r="G6519" s="123">
        <v>1545879</v>
      </c>
      <c r="H6519" s="127"/>
      <c r="I6519" s="131" t="s">
        <v>14370</v>
      </c>
      <c r="J6519" s="127"/>
      <c r="K6519" s="127"/>
      <c r="L6519" s="127"/>
      <c r="M6519" s="127"/>
      <c r="N6519" s="133">
        <v>0</v>
      </c>
      <c r="O6519" s="133">
        <v>600</v>
      </c>
      <c r="P6519" s="127" t="s">
        <v>1369</v>
      </c>
    </row>
    <row r="6520" spans="1:16" ht="51">
      <c r="A6520" s="127">
        <v>290</v>
      </c>
      <c r="B6520" s="127"/>
      <c r="C6520" s="128" t="s">
        <v>794</v>
      </c>
      <c r="D6520" s="122">
        <v>43007</v>
      </c>
      <c r="E6520" s="123" t="s">
        <v>12642</v>
      </c>
      <c r="F6520" s="123" t="s">
        <v>3</v>
      </c>
      <c r="G6520" s="123">
        <v>1545882</v>
      </c>
      <c r="H6520" s="127"/>
      <c r="I6520" s="131" t="s">
        <v>14371</v>
      </c>
      <c r="J6520" s="127"/>
      <c r="K6520" s="127"/>
      <c r="L6520" s="127"/>
      <c r="M6520" s="127"/>
      <c r="N6520" s="133">
        <v>0</v>
      </c>
      <c r="O6520" s="133">
        <v>7663.33</v>
      </c>
      <c r="P6520" s="127" t="s">
        <v>1369</v>
      </c>
    </row>
    <row r="6521" spans="1:16" ht="63.75">
      <c r="A6521" s="127">
        <v>290</v>
      </c>
      <c r="B6521" s="127"/>
      <c r="C6521" s="128" t="s">
        <v>794</v>
      </c>
      <c r="D6521" s="122">
        <v>43007</v>
      </c>
      <c r="E6521" s="123" t="s">
        <v>12643</v>
      </c>
      <c r="F6521" s="123" t="s">
        <v>3</v>
      </c>
      <c r="G6521" s="123">
        <v>1545883</v>
      </c>
      <c r="H6521" s="127"/>
      <c r="I6521" s="131" t="s">
        <v>14372</v>
      </c>
      <c r="J6521" s="127"/>
      <c r="K6521" s="127"/>
      <c r="L6521" s="127"/>
      <c r="M6521" s="127"/>
      <c r="N6521" s="133">
        <v>0</v>
      </c>
      <c r="O6521" s="133">
        <v>17707.990000000002</v>
      </c>
      <c r="P6521" s="127" t="s">
        <v>1369</v>
      </c>
    </row>
    <row r="6522" spans="1:16" ht="51">
      <c r="A6522" s="127" t="s">
        <v>620</v>
      </c>
      <c r="B6522" s="127"/>
      <c r="C6522" s="128" t="s">
        <v>714</v>
      </c>
      <c r="D6522" s="122">
        <v>43007</v>
      </c>
      <c r="E6522" s="123" t="s">
        <v>12644</v>
      </c>
      <c r="F6522" s="123" t="s">
        <v>3</v>
      </c>
      <c r="G6522" s="123">
        <v>1545887</v>
      </c>
      <c r="H6522" s="127"/>
      <c r="I6522" s="131" t="s">
        <v>14373</v>
      </c>
      <c r="J6522" s="127"/>
      <c r="K6522" s="127"/>
      <c r="L6522" s="127"/>
      <c r="M6522" s="127"/>
      <c r="N6522" s="133">
        <v>0</v>
      </c>
      <c r="O6522" s="133">
        <v>439.05</v>
      </c>
      <c r="P6522" s="127" t="s">
        <v>1369</v>
      </c>
    </row>
    <row r="6523" spans="1:16" ht="51">
      <c r="A6523" s="127" t="s">
        <v>620</v>
      </c>
      <c r="B6523" s="127"/>
      <c r="C6523" s="128" t="s">
        <v>714</v>
      </c>
      <c r="D6523" s="122">
        <v>43007</v>
      </c>
      <c r="E6523" s="123" t="s">
        <v>12645</v>
      </c>
      <c r="F6523" s="123" t="s">
        <v>3</v>
      </c>
      <c r="G6523" s="123">
        <v>1545900</v>
      </c>
      <c r="H6523" s="127"/>
      <c r="I6523" s="131" t="s">
        <v>14374</v>
      </c>
      <c r="J6523" s="127"/>
      <c r="K6523" s="127"/>
      <c r="L6523" s="127"/>
      <c r="M6523" s="127"/>
      <c r="N6523" s="133">
        <v>0</v>
      </c>
      <c r="O6523" s="133">
        <v>11674.6</v>
      </c>
      <c r="P6523" s="127" t="s">
        <v>1369</v>
      </c>
    </row>
    <row r="6524" spans="1:16" ht="51">
      <c r="A6524" s="127">
        <v>574</v>
      </c>
      <c r="B6524" s="127"/>
      <c r="C6524" s="128" t="s">
        <v>851</v>
      </c>
      <c r="D6524" s="122">
        <v>43007</v>
      </c>
      <c r="E6524" s="123" t="s">
        <v>12646</v>
      </c>
      <c r="F6524" s="123" t="s">
        <v>3</v>
      </c>
      <c r="G6524" s="123">
        <v>1545588</v>
      </c>
      <c r="H6524" s="127"/>
      <c r="I6524" s="131" t="s">
        <v>14375</v>
      </c>
      <c r="J6524" s="127"/>
      <c r="K6524" s="127"/>
      <c r="L6524" s="127"/>
      <c r="M6524" s="127"/>
      <c r="N6524" s="133">
        <v>0</v>
      </c>
      <c r="O6524" s="133">
        <v>58705</v>
      </c>
      <c r="P6524" s="127" t="s">
        <v>1369</v>
      </c>
    </row>
    <row r="6525" spans="1:16" ht="51">
      <c r="A6525" s="127">
        <v>201</v>
      </c>
      <c r="B6525" s="127"/>
      <c r="C6525" s="128" t="s">
        <v>757</v>
      </c>
      <c r="D6525" s="122">
        <v>43007</v>
      </c>
      <c r="E6525" s="123" t="s">
        <v>12647</v>
      </c>
      <c r="F6525" s="123" t="s">
        <v>3</v>
      </c>
      <c r="G6525" s="123">
        <v>1545714</v>
      </c>
      <c r="H6525" s="127"/>
      <c r="I6525" s="131" t="s">
        <v>14376</v>
      </c>
      <c r="J6525" s="127"/>
      <c r="K6525" s="127"/>
      <c r="L6525" s="127"/>
      <c r="M6525" s="127"/>
      <c r="N6525" s="133">
        <v>0</v>
      </c>
      <c r="O6525" s="133">
        <v>4222.2</v>
      </c>
      <c r="P6525" s="127" t="s">
        <v>1369</v>
      </c>
    </row>
    <row r="6526" spans="1:16" ht="51">
      <c r="A6526" s="127">
        <v>660</v>
      </c>
      <c r="B6526" s="127"/>
      <c r="C6526" s="128" t="s">
        <v>234</v>
      </c>
      <c r="D6526" s="122">
        <v>43007</v>
      </c>
      <c r="E6526" s="123" t="s">
        <v>12648</v>
      </c>
      <c r="F6526" s="123" t="s">
        <v>3</v>
      </c>
      <c r="G6526" s="123">
        <v>1545733</v>
      </c>
      <c r="H6526" s="127"/>
      <c r="I6526" s="131" t="s">
        <v>14377</v>
      </c>
      <c r="J6526" s="127"/>
      <c r="K6526" s="127"/>
      <c r="L6526" s="127"/>
      <c r="M6526" s="127"/>
      <c r="N6526" s="133">
        <v>0</v>
      </c>
      <c r="O6526" s="133">
        <v>9.26</v>
      </c>
      <c r="P6526" s="127" t="s">
        <v>1369</v>
      </c>
    </row>
    <row r="6527" spans="1:16" ht="51">
      <c r="A6527" s="127">
        <v>15</v>
      </c>
      <c r="B6527" s="127"/>
      <c r="C6527" s="128" t="s">
        <v>692</v>
      </c>
      <c r="D6527" s="122">
        <v>43007</v>
      </c>
      <c r="E6527" s="123" t="s">
        <v>12649</v>
      </c>
      <c r="F6527" s="123" t="s">
        <v>3</v>
      </c>
      <c r="G6527" s="123">
        <v>1545737</v>
      </c>
      <c r="H6527" s="127"/>
      <c r="I6527" s="131" t="s">
        <v>14378</v>
      </c>
      <c r="J6527" s="127"/>
      <c r="K6527" s="127"/>
      <c r="L6527" s="127"/>
      <c r="M6527" s="127"/>
      <c r="N6527" s="133">
        <v>0</v>
      </c>
      <c r="O6527" s="133">
        <v>300</v>
      </c>
      <c r="P6527" s="127" t="s">
        <v>1369</v>
      </c>
    </row>
    <row r="6528" spans="1:16" ht="38.25">
      <c r="A6528" s="127">
        <v>283</v>
      </c>
      <c r="B6528" s="127"/>
      <c r="C6528" s="128" t="s">
        <v>146</v>
      </c>
      <c r="D6528" s="122">
        <v>43007</v>
      </c>
      <c r="E6528" s="123" t="s">
        <v>12650</v>
      </c>
      <c r="F6528" s="123" t="s">
        <v>3</v>
      </c>
      <c r="G6528" s="123">
        <v>1545742</v>
      </c>
      <c r="H6528" s="127"/>
      <c r="I6528" s="131" t="s">
        <v>14379</v>
      </c>
      <c r="J6528" s="127"/>
      <c r="K6528" s="127"/>
      <c r="L6528" s="127"/>
      <c r="M6528" s="127"/>
      <c r="N6528" s="133">
        <v>0</v>
      </c>
      <c r="O6528" s="133">
        <v>3425</v>
      </c>
      <c r="P6528" s="127" t="s">
        <v>1369</v>
      </c>
    </row>
    <row r="6529" spans="1:16" ht="38.25">
      <c r="A6529" s="127">
        <v>578</v>
      </c>
      <c r="B6529" s="127"/>
      <c r="C6529" s="128" t="s">
        <v>854</v>
      </c>
      <c r="D6529" s="122">
        <v>43007</v>
      </c>
      <c r="E6529" s="123" t="s">
        <v>12651</v>
      </c>
      <c r="F6529" s="123" t="s">
        <v>3</v>
      </c>
      <c r="G6529" s="123">
        <v>1545758</v>
      </c>
      <c r="H6529" s="127"/>
      <c r="I6529" s="131" t="s">
        <v>14380</v>
      </c>
      <c r="J6529" s="127"/>
      <c r="K6529" s="127"/>
      <c r="L6529" s="127"/>
      <c r="M6529" s="127"/>
      <c r="N6529" s="133">
        <v>0</v>
      </c>
      <c r="O6529" s="133">
        <v>2050</v>
      </c>
      <c r="P6529" s="127" t="s">
        <v>1369</v>
      </c>
    </row>
    <row r="6530" spans="1:16" ht="38.25">
      <c r="A6530" s="127">
        <v>578</v>
      </c>
      <c r="B6530" s="127"/>
      <c r="C6530" s="128" t="s">
        <v>854</v>
      </c>
      <c r="D6530" s="122">
        <v>43007</v>
      </c>
      <c r="E6530" s="123" t="s">
        <v>12652</v>
      </c>
      <c r="F6530" s="123" t="s">
        <v>3</v>
      </c>
      <c r="G6530" s="123">
        <v>1545760</v>
      </c>
      <c r="H6530" s="127"/>
      <c r="I6530" s="131" t="s">
        <v>14381</v>
      </c>
      <c r="J6530" s="127"/>
      <c r="K6530" s="127"/>
      <c r="L6530" s="127"/>
      <c r="M6530" s="127"/>
      <c r="N6530" s="133">
        <v>0</v>
      </c>
      <c r="O6530" s="133">
        <v>1349.67</v>
      </c>
      <c r="P6530" s="127" t="s">
        <v>1369</v>
      </c>
    </row>
    <row r="6531" spans="1:16" ht="38.25">
      <c r="A6531" s="127">
        <v>523</v>
      </c>
      <c r="B6531" s="127"/>
      <c r="C6531" s="128" t="s">
        <v>846</v>
      </c>
      <c r="D6531" s="122">
        <v>43007</v>
      </c>
      <c r="E6531" s="123" t="s">
        <v>12653</v>
      </c>
      <c r="F6531" s="123" t="s">
        <v>3</v>
      </c>
      <c r="G6531" s="123">
        <v>1545774</v>
      </c>
      <c r="H6531" s="127"/>
      <c r="I6531" s="131" t="s">
        <v>14382</v>
      </c>
      <c r="J6531" s="127"/>
      <c r="K6531" s="127"/>
      <c r="L6531" s="127"/>
      <c r="M6531" s="127"/>
      <c r="N6531" s="133">
        <v>0</v>
      </c>
      <c r="O6531" s="133">
        <v>60.35</v>
      </c>
      <c r="P6531" s="127" t="s">
        <v>1369</v>
      </c>
    </row>
    <row r="6532" spans="1:16" ht="38.25">
      <c r="A6532" s="127">
        <v>523</v>
      </c>
      <c r="B6532" s="127"/>
      <c r="C6532" s="128" t="s">
        <v>846</v>
      </c>
      <c r="D6532" s="122">
        <v>43007</v>
      </c>
      <c r="E6532" s="123" t="s">
        <v>12654</v>
      </c>
      <c r="F6532" s="123" t="s">
        <v>3</v>
      </c>
      <c r="G6532" s="123">
        <v>1545775</v>
      </c>
      <c r="H6532" s="127"/>
      <c r="I6532" s="131" t="s">
        <v>14383</v>
      </c>
      <c r="J6532" s="127"/>
      <c r="K6532" s="127"/>
      <c r="L6532" s="127"/>
      <c r="M6532" s="127"/>
      <c r="N6532" s="133">
        <v>0</v>
      </c>
      <c r="O6532" s="133">
        <v>45.35</v>
      </c>
      <c r="P6532" s="127" t="s">
        <v>1369</v>
      </c>
    </row>
    <row r="6533" spans="1:16" ht="38.25">
      <c r="A6533" s="127">
        <v>523</v>
      </c>
      <c r="B6533" s="127"/>
      <c r="C6533" s="128" t="s">
        <v>846</v>
      </c>
      <c r="D6533" s="122">
        <v>43007</v>
      </c>
      <c r="E6533" s="123" t="s">
        <v>12655</v>
      </c>
      <c r="F6533" s="123" t="s">
        <v>3</v>
      </c>
      <c r="G6533" s="123">
        <v>1545777</v>
      </c>
      <c r="H6533" s="127"/>
      <c r="I6533" s="131" t="s">
        <v>14384</v>
      </c>
      <c r="J6533" s="127"/>
      <c r="K6533" s="127"/>
      <c r="L6533" s="127"/>
      <c r="M6533" s="127"/>
      <c r="N6533" s="133">
        <v>0</v>
      </c>
      <c r="O6533" s="133">
        <v>18.36</v>
      </c>
      <c r="P6533" s="127" t="s">
        <v>1369</v>
      </c>
    </row>
    <row r="6534" spans="1:16" ht="38.25">
      <c r="A6534" s="127">
        <v>523</v>
      </c>
      <c r="B6534" s="127"/>
      <c r="C6534" s="128" t="s">
        <v>846</v>
      </c>
      <c r="D6534" s="122">
        <v>43007</v>
      </c>
      <c r="E6534" s="123" t="s">
        <v>12656</v>
      </c>
      <c r="F6534" s="123" t="s">
        <v>3</v>
      </c>
      <c r="G6534" s="123">
        <v>1545778</v>
      </c>
      <c r="H6534" s="127"/>
      <c r="I6534" s="131" t="s">
        <v>14385</v>
      </c>
      <c r="J6534" s="127"/>
      <c r="K6534" s="127"/>
      <c r="L6534" s="127"/>
      <c r="M6534" s="127"/>
      <c r="N6534" s="133">
        <v>0</v>
      </c>
      <c r="O6534" s="133">
        <v>39.14</v>
      </c>
      <c r="P6534" s="127" t="s">
        <v>1369</v>
      </c>
    </row>
    <row r="6535" spans="1:16" ht="38.25">
      <c r="A6535" s="127">
        <v>523</v>
      </c>
      <c r="B6535" s="127"/>
      <c r="C6535" s="128" t="s">
        <v>846</v>
      </c>
      <c r="D6535" s="122">
        <v>43007</v>
      </c>
      <c r="E6535" s="123" t="s">
        <v>12657</v>
      </c>
      <c r="F6535" s="123" t="s">
        <v>3</v>
      </c>
      <c r="G6535" s="123">
        <v>1545779</v>
      </c>
      <c r="H6535" s="127"/>
      <c r="I6535" s="131" t="s">
        <v>14386</v>
      </c>
      <c r="J6535" s="127"/>
      <c r="K6535" s="127"/>
      <c r="L6535" s="127"/>
      <c r="M6535" s="127"/>
      <c r="N6535" s="133">
        <v>0</v>
      </c>
      <c r="O6535" s="133">
        <v>24</v>
      </c>
      <c r="P6535" s="127" t="s">
        <v>1369</v>
      </c>
    </row>
    <row r="6536" spans="1:16" ht="38.25">
      <c r="A6536" s="127">
        <v>523</v>
      </c>
      <c r="B6536" s="127"/>
      <c r="C6536" s="128" t="s">
        <v>846</v>
      </c>
      <c r="D6536" s="122">
        <v>43007</v>
      </c>
      <c r="E6536" s="123" t="s">
        <v>12658</v>
      </c>
      <c r="F6536" s="123" t="s">
        <v>3</v>
      </c>
      <c r="G6536" s="123">
        <v>1545782</v>
      </c>
      <c r="H6536" s="127"/>
      <c r="I6536" s="131" t="s">
        <v>14387</v>
      </c>
      <c r="J6536" s="127"/>
      <c r="K6536" s="127"/>
      <c r="L6536" s="127"/>
      <c r="M6536" s="127"/>
      <c r="N6536" s="133">
        <v>0</v>
      </c>
      <c r="O6536" s="133">
        <v>43.63</v>
      </c>
      <c r="P6536" s="127" t="s">
        <v>1369</v>
      </c>
    </row>
    <row r="6537" spans="1:16" ht="38.25">
      <c r="A6537" s="127">
        <v>523</v>
      </c>
      <c r="B6537" s="127"/>
      <c r="C6537" s="128" t="s">
        <v>846</v>
      </c>
      <c r="D6537" s="122">
        <v>43007</v>
      </c>
      <c r="E6537" s="123" t="s">
        <v>12659</v>
      </c>
      <c r="F6537" s="123" t="s">
        <v>3</v>
      </c>
      <c r="G6537" s="123">
        <v>1545784</v>
      </c>
      <c r="H6537" s="127"/>
      <c r="I6537" s="131" t="s">
        <v>14388</v>
      </c>
      <c r="J6537" s="127"/>
      <c r="K6537" s="127"/>
      <c r="L6537" s="127"/>
      <c r="M6537" s="127"/>
      <c r="N6537" s="133">
        <v>0</v>
      </c>
      <c r="O6537" s="133">
        <v>31</v>
      </c>
      <c r="P6537" s="127" t="s">
        <v>1369</v>
      </c>
    </row>
    <row r="6538" spans="1:16" ht="51">
      <c r="A6538" s="127">
        <v>523</v>
      </c>
      <c r="B6538" s="127"/>
      <c r="C6538" s="128" t="s">
        <v>846</v>
      </c>
      <c r="D6538" s="122">
        <v>43007</v>
      </c>
      <c r="E6538" s="123" t="s">
        <v>12660</v>
      </c>
      <c r="F6538" s="123" t="s">
        <v>3</v>
      </c>
      <c r="G6538" s="123">
        <v>1545787</v>
      </c>
      <c r="H6538" s="127"/>
      <c r="I6538" s="131" t="s">
        <v>14389</v>
      </c>
      <c r="J6538" s="127"/>
      <c r="K6538" s="127"/>
      <c r="L6538" s="127"/>
      <c r="M6538" s="127"/>
      <c r="N6538" s="133">
        <v>0</v>
      </c>
      <c r="O6538" s="133">
        <v>154</v>
      </c>
      <c r="P6538" s="127" t="s">
        <v>1369</v>
      </c>
    </row>
    <row r="6539" spans="1:16" ht="38.25">
      <c r="A6539" s="127">
        <v>378</v>
      </c>
      <c r="B6539" s="127"/>
      <c r="C6539" s="128" t="s">
        <v>1280</v>
      </c>
      <c r="D6539" s="122">
        <v>43007</v>
      </c>
      <c r="E6539" s="123" t="s">
        <v>12661</v>
      </c>
      <c r="F6539" s="123" t="s">
        <v>3</v>
      </c>
      <c r="G6539" s="123">
        <v>1545607</v>
      </c>
      <c r="H6539" s="127"/>
      <c r="I6539" s="131" t="s">
        <v>14390</v>
      </c>
      <c r="J6539" s="127"/>
      <c r="K6539" s="127"/>
      <c r="L6539" s="127"/>
      <c r="M6539" s="127"/>
      <c r="N6539" s="133">
        <v>0</v>
      </c>
      <c r="O6539" s="133">
        <v>1.2</v>
      </c>
      <c r="P6539" s="127" t="s">
        <v>1369</v>
      </c>
    </row>
    <row r="6540" spans="1:16" ht="38.25">
      <c r="A6540" s="127">
        <v>35</v>
      </c>
      <c r="B6540" s="127"/>
      <c r="C6540" s="128" t="s">
        <v>697</v>
      </c>
      <c r="D6540" s="122">
        <v>43007</v>
      </c>
      <c r="E6540" s="123" t="s">
        <v>12662</v>
      </c>
      <c r="F6540" s="123" t="s">
        <v>3</v>
      </c>
      <c r="G6540" s="123">
        <v>1545614</v>
      </c>
      <c r="H6540" s="127"/>
      <c r="I6540" s="131" t="s">
        <v>14391</v>
      </c>
      <c r="J6540" s="127"/>
      <c r="K6540" s="127"/>
      <c r="L6540" s="127"/>
      <c r="M6540" s="127"/>
      <c r="N6540" s="133">
        <v>0</v>
      </c>
      <c r="O6540" s="133">
        <v>59</v>
      </c>
      <c r="P6540" s="127" t="s">
        <v>1369</v>
      </c>
    </row>
    <row r="6541" spans="1:16" ht="38.25">
      <c r="A6541" s="127">
        <v>35</v>
      </c>
      <c r="B6541" s="127"/>
      <c r="C6541" s="128" t="s">
        <v>697</v>
      </c>
      <c r="D6541" s="122">
        <v>43007</v>
      </c>
      <c r="E6541" s="123" t="s">
        <v>12663</v>
      </c>
      <c r="F6541" s="123" t="s">
        <v>3</v>
      </c>
      <c r="G6541" s="123">
        <v>1545615</v>
      </c>
      <c r="H6541" s="127"/>
      <c r="I6541" s="131" t="s">
        <v>14392</v>
      </c>
      <c r="J6541" s="127"/>
      <c r="K6541" s="127"/>
      <c r="L6541" s="127"/>
      <c r="M6541" s="127"/>
      <c r="N6541" s="133">
        <v>0</v>
      </c>
      <c r="O6541" s="133">
        <v>59</v>
      </c>
      <c r="P6541" s="127" t="s">
        <v>1369</v>
      </c>
    </row>
    <row r="6542" spans="1:16" ht="38.25">
      <c r="A6542" s="127">
        <v>46</v>
      </c>
      <c r="B6542" s="127"/>
      <c r="C6542" s="128" t="s">
        <v>699</v>
      </c>
      <c r="D6542" s="122">
        <v>43007</v>
      </c>
      <c r="E6542" s="123" t="s">
        <v>12664</v>
      </c>
      <c r="F6542" s="123" t="s">
        <v>3</v>
      </c>
      <c r="G6542" s="123">
        <v>1545616</v>
      </c>
      <c r="H6542" s="127"/>
      <c r="I6542" s="131" t="s">
        <v>14393</v>
      </c>
      <c r="J6542" s="127"/>
      <c r="K6542" s="127"/>
      <c r="L6542" s="127"/>
      <c r="M6542" s="127"/>
      <c r="N6542" s="133">
        <v>0</v>
      </c>
      <c r="O6542" s="133">
        <v>8634.5300000000007</v>
      </c>
      <c r="P6542" s="127" t="s">
        <v>1369</v>
      </c>
    </row>
    <row r="6543" spans="1:16" ht="51">
      <c r="A6543" s="127">
        <v>41</v>
      </c>
      <c r="B6543" s="127"/>
      <c r="C6543" s="128" t="s">
        <v>698</v>
      </c>
      <c r="D6543" s="122">
        <v>43007</v>
      </c>
      <c r="E6543" s="123" t="s">
        <v>12665</v>
      </c>
      <c r="F6543" s="123" t="s">
        <v>3</v>
      </c>
      <c r="G6543" s="123">
        <v>1545620</v>
      </c>
      <c r="H6543" s="127"/>
      <c r="I6543" s="131" t="s">
        <v>14394</v>
      </c>
      <c r="J6543" s="127"/>
      <c r="K6543" s="127"/>
      <c r="L6543" s="127"/>
      <c r="M6543" s="127"/>
      <c r="N6543" s="133">
        <v>0</v>
      </c>
      <c r="O6543" s="133">
        <v>447</v>
      </c>
      <c r="P6543" s="127" t="s">
        <v>1369</v>
      </c>
    </row>
    <row r="6544" spans="1:16" ht="51">
      <c r="A6544" s="127" t="s">
        <v>620</v>
      </c>
      <c r="B6544" s="127"/>
      <c r="C6544" s="128" t="s">
        <v>714</v>
      </c>
      <c r="D6544" s="122">
        <v>43007</v>
      </c>
      <c r="E6544" s="123" t="s">
        <v>12666</v>
      </c>
      <c r="F6544" s="123" t="s">
        <v>3</v>
      </c>
      <c r="G6544" s="123">
        <v>1545676</v>
      </c>
      <c r="H6544" s="127"/>
      <c r="I6544" s="131" t="s">
        <v>14395</v>
      </c>
      <c r="J6544" s="127"/>
      <c r="K6544" s="127"/>
      <c r="L6544" s="127"/>
      <c r="M6544" s="127"/>
      <c r="N6544" s="133">
        <v>0</v>
      </c>
      <c r="O6544" s="133">
        <v>590</v>
      </c>
      <c r="P6544" s="127" t="s">
        <v>1369</v>
      </c>
    </row>
    <row r="6545" spans="1:16" ht="51">
      <c r="A6545" s="127">
        <v>66</v>
      </c>
      <c r="B6545" s="127"/>
      <c r="C6545" s="128" t="s">
        <v>705</v>
      </c>
      <c r="D6545" s="122">
        <v>43007</v>
      </c>
      <c r="E6545" s="123" t="s">
        <v>12667</v>
      </c>
      <c r="F6545" s="123" t="s">
        <v>3</v>
      </c>
      <c r="G6545" s="123">
        <v>1545682</v>
      </c>
      <c r="H6545" s="127"/>
      <c r="I6545" s="131" t="s">
        <v>14396</v>
      </c>
      <c r="J6545" s="127"/>
      <c r="K6545" s="127"/>
      <c r="L6545" s="127"/>
      <c r="M6545" s="127"/>
      <c r="N6545" s="133">
        <v>0</v>
      </c>
      <c r="O6545" s="133">
        <v>40320</v>
      </c>
      <c r="P6545" s="127" t="s">
        <v>1369</v>
      </c>
    </row>
    <row r="6546" spans="1:16" ht="51">
      <c r="A6546" s="127">
        <v>591</v>
      </c>
      <c r="B6546" s="127"/>
      <c r="C6546" s="128" t="s">
        <v>862</v>
      </c>
      <c r="D6546" s="122">
        <v>43007</v>
      </c>
      <c r="E6546" s="123" t="s">
        <v>12668</v>
      </c>
      <c r="F6546" s="123" t="s">
        <v>3</v>
      </c>
      <c r="G6546" s="123">
        <v>1545686</v>
      </c>
      <c r="H6546" s="127"/>
      <c r="I6546" s="131" t="s">
        <v>14397</v>
      </c>
      <c r="J6546" s="127"/>
      <c r="K6546" s="127"/>
      <c r="L6546" s="127"/>
      <c r="M6546" s="127"/>
      <c r="N6546" s="133">
        <v>0</v>
      </c>
      <c r="O6546" s="133">
        <v>740</v>
      </c>
      <c r="P6546" s="127" t="s">
        <v>1369</v>
      </c>
    </row>
    <row r="6547" spans="1:16" ht="38.25">
      <c r="A6547" s="127">
        <v>593</v>
      </c>
      <c r="B6547" s="127"/>
      <c r="C6547" s="128" t="s">
        <v>864</v>
      </c>
      <c r="D6547" s="122">
        <v>43007</v>
      </c>
      <c r="E6547" s="123" t="s">
        <v>12669</v>
      </c>
      <c r="F6547" s="123" t="s">
        <v>3</v>
      </c>
      <c r="G6547" s="123">
        <v>1545707</v>
      </c>
      <c r="H6547" s="127"/>
      <c r="I6547" s="131" t="s">
        <v>14398</v>
      </c>
      <c r="J6547" s="127"/>
      <c r="K6547" s="127"/>
      <c r="L6547" s="127"/>
      <c r="M6547" s="127"/>
      <c r="N6547" s="133">
        <v>0</v>
      </c>
      <c r="O6547" s="133">
        <v>185.6</v>
      </c>
      <c r="P6547" s="127" t="s">
        <v>1369</v>
      </c>
    </row>
    <row r="6548" spans="1:16" ht="38.25">
      <c r="A6548" s="127">
        <v>212</v>
      </c>
      <c r="B6548" s="127"/>
      <c r="C6548" s="128" t="s">
        <v>762</v>
      </c>
      <c r="D6548" s="122">
        <v>43007</v>
      </c>
      <c r="E6548" s="123" t="s">
        <v>12670</v>
      </c>
      <c r="F6548" s="123" t="s">
        <v>3</v>
      </c>
      <c r="G6548" s="123">
        <v>1545715</v>
      </c>
      <c r="H6548" s="127"/>
      <c r="I6548" s="131" t="s">
        <v>14399</v>
      </c>
      <c r="J6548" s="127"/>
      <c r="K6548" s="127"/>
      <c r="L6548" s="127"/>
      <c r="M6548" s="127"/>
      <c r="N6548" s="133">
        <v>0</v>
      </c>
      <c r="O6548" s="133">
        <v>980</v>
      </c>
      <c r="P6548" s="127" t="s">
        <v>1369</v>
      </c>
    </row>
    <row r="6549" spans="1:16" ht="38.25">
      <c r="A6549" s="127">
        <v>46</v>
      </c>
      <c r="B6549" s="127"/>
      <c r="C6549" s="128" t="s">
        <v>699</v>
      </c>
      <c r="D6549" s="122">
        <v>43007</v>
      </c>
      <c r="E6549" s="123" t="s">
        <v>12671</v>
      </c>
      <c r="F6549" s="123" t="s">
        <v>3</v>
      </c>
      <c r="G6549" s="123">
        <v>1545736</v>
      </c>
      <c r="H6549" s="127"/>
      <c r="I6549" s="131" t="s">
        <v>14400</v>
      </c>
      <c r="J6549" s="127"/>
      <c r="K6549" s="127"/>
      <c r="L6549" s="127"/>
      <c r="M6549" s="127"/>
      <c r="N6549" s="133">
        <v>0</v>
      </c>
      <c r="O6549" s="133">
        <v>77.510000000000005</v>
      </c>
      <c r="P6549" s="127" t="s">
        <v>1369</v>
      </c>
    </row>
    <row r="6551" spans="1:16">
      <c r="I6551" s="289" t="s">
        <v>638</v>
      </c>
      <c r="J6551" s="290"/>
      <c r="K6551" s="290"/>
      <c r="L6551" s="290"/>
      <c r="M6551" s="290"/>
      <c r="N6551" s="147">
        <f>+SUBTOTAL(9,N10:N6549)</f>
        <v>620901244.97000062</v>
      </c>
      <c r="O6551" s="147">
        <f>+SUBTOTAL(9,O10:O6549)</f>
        <v>768307446.26999974</v>
      </c>
    </row>
  </sheetData>
  <sheetProtection algorithmName="SHA-512" hashValue="u9lwHZOX5ILK0RYKhrpuXM0LuBwz5xq0AbRRklZnzXhuTYnDCByslve70+WrfR1YmkeSAjCA9zfJpwUFPrHekQ==" saltValue="2IFcy+xBZ8ay5Pupfo1sgw==" spinCount="100000" sheet="1" objects="1" scenarios="1" formatCells="0" formatColumns="0" formatRows="0" insertColumns="0" insertRows="0" insertHyperlinks="0" sort="0" autoFilter="0" pivotTables="0"/>
  <autoFilter ref="A8:P6549"/>
  <mergeCells count="24">
    <mergeCell ref="B8:B9"/>
    <mergeCell ref="A8:A9"/>
    <mergeCell ref="A1:J1"/>
    <mergeCell ref="A2:J2"/>
    <mergeCell ref="A3:J3"/>
    <mergeCell ref="A4:J4"/>
    <mergeCell ref="J7:K7"/>
    <mergeCell ref="G8:G9"/>
    <mergeCell ref="I8:I9"/>
    <mergeCell ref="H8:H9"/>
    <mergeCell ref="K8:K9"/>
    <mergeCell ref="J8:J9"/>
    <mergeCell ref="I6551:M6551"/>
    <mergeCell ref="N7:O7"/>
    <mergeCell ref="C8:C9"/>
    <mergeCell ref="P8:P9"/>
    <mergeCell ref="O8:O9"/>
    <mergeCell ref="N8:N9"/>
    <mergeCell ref="M8:M9"/>
    <mergeCell ref="L8:L9"/>
    <mergeCell ref="F8:F9"/>
    <mergeCell ref="E8:E9"/>
    <mergeCell ref="D8:D9"/>
    <mergeCell ref="L7:M7"/>
  </mergeCells>
  <pageMargins left="0.39370078740157483" right="0.19685039370078741" top="0.31496062992125984" bottom="0.74803149606299213" header="0.31496062992125984" footer="0.31496062992125984"/>
  <pageSetup scale="61"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Q371"/>
  <sheetViews>
    <sheetView view="pageBreakPreview" topLeftCell="F1" zoomScaleNormal="100" zoomScaleSheetLayoutView="100" workbookViewId="0">
      <pane ySplit="9" topLeftCell="A10" activePane="bottomLeft" state="frozen"/>
      <selection activeCell="G12" sqref="G12:K12"/>
      <selection pane="bottomLeft" activeCell="W12" sqref="W12"/>
    </sheetView>
  </sheetViews>
  <sheetFormatPr baseColWidth="10" defaultRowHeight="12.75"/>
  <cols>
    <col min="1" max="1" width="7.140625" style="125" customWidth="1"/>
    <col min="2" max="2" width="4.140625" style="125" bestFit="1" customWidth="1"/>
    <col min="3" max="3" width="16.140625" style="125" customWidth="1"/>
    <col min="4" max="4" width="12.28515625" style="125" bestFit="1" customWidth="1"/>
    <col min="5" max="5" width="12.140625" style="125" customWidth="1"/>
    <col min="6" max="6" width="9.42578125" style="125" customWidth="1"/>
    <col min="7" max="7" width="11.5703125" style="125" customWidth="1"/>
    <col min="8" max="8" width="55.42578125" style="132" customWidth="1"/>
    <col min="9" max="12" width="7.28515625" style="125" customWidth="1"/>
    <col min="13" max="13" width="13.42578125" style="134" bestFit="1" customWidth="1"/>
    <col min="14" max="14" width="14.42578125" style="134" customWidth="1"/>
    <col min="15" max="15" width="14.42578125" style="134" bestFit="1" customWidth="1"/>
    <col min="16" max="16" width="15.85546875" style="134" bestFit="1" customWidth="1"/>
    <col min="17" max="17" width="14.5703125" style="125" customWidth="1"/>
    <col min="18" max="16384" width="11.42578125" style="121"/>
  </cols>
  <sheetData>
    <row r="1" spans="1:17" s="137" customFormat="1">
      <c r="A1" s="295" t="s">
        <v>37</v>
      </c>
      <c r="B1" s="295"/>
      <c r="C1" s="295"/>
      <c r="D1" s="295"/>
      <c r="E1" s="295"/>
      <c r="F1" s="295"/>
      <c r="G1" s="295"/>
      <c r="H1" s="295"/>
      <c r="I1" s="295"/>
      <c r="J1" s="296"/>
      <c r="K1" s="135"/>
      <c r="L1" s="135"/>
      <c r="M1" s="136"/>
      <c r="N1" s="136"/>
      <c r="O1" s="136"/>
      <c r="P1" s="136"/>
      <c r="Q1" s="135"/>
    </row>
    <row r="2" spans="1:17" s="137" customFormat="1">
      <c r="A2" s="295" t="s">
        <v>14501</v>
      </c>
      <c r="B2" s="295"/>
      <c r="C2" s="295"/>
      <c r="D2" s="295"/>
      <c r="E2" s="295"/>
      <c r="F2" s="295"/>
      <c r="G2" s="295"/>
      <c r="H2" s="295"/>
      <c r="I2" s="295"/>
      <c r="J2" s="296"/>
      <c r="K2" s="135"/>
      <c r="L2" s="135"/>
      <c r="M2" s="136"/>
      <c r="N2" s="136"/>
      <c r="O2" s="136"/>
      <c r="P2" s="136"/>
      <c r="Q2" s="135"/>
    </row>
    <row r="3" spans="1:17" s="137" customFormat="1">
      <c r="A3" s="295" t="s">
        <v>39</v>
      </c>
      <c r="B3" s="295"/>
      <c r="C3" s="295"/>
      <c r="D3" s="295"/>
      <c r="E3" s="295"/>
      <c r="F3" s="295"/>
      <c r="G3" s="295"/>
      <c r="H3" s="295"/>
      <c r="I3" s="295"/>
      <c r="J3" s="296"/>
      <c r="K3" s="135"/>
      <c r="L3" s="135"/>
      <c r="M3" s="136"/>
      <c r="N3" s="136"/>
      <c r="O3" s="136"/>
      <c r="P3" s="136"/>
      <c r="Q3" s="135"/>
    </row>
    <row r="4" spans="1:17" s="137" customFormat="1">
      <c r="A4" s="295" t="str">
        <f>+'CUT MN'!A4:J4</f>
        <v>DESDE ENERO A SEPTIEMBRE DE 2017</v>
      </c>
      <c r="B4" s="295"/>
      <c r="C4" s="295"/>
      <c r="D4" s="295"/>
      <c r="E4" s="295"/>
      <c r="F4" s="295"/>
      <c r="G4" s="295"/>
      <c r="H4" s="295"/>
      <c r="I4" s="296"/>
      <c r="J4" s="135"/>
      <c r="K4" s="135"/>
      <c r="L4" s="135"/>
      <c r="M4" s="136"/>
      <c r="N4" s="136"/>
      <c r="O4" s="136"/>
      <c r="P4" s="136"/>
      <c r="Q4" s="135"/>
    </row>
    <row r="5" spans="1:17" s="137" customFormat="1">
      <c r="A5" s="124" t="str">
        <f>+'CUT MN'!A5</f>
        <v>ACTUALIZADO AL :  9 de Octubre de 2017</v>
      </c>
      <c r="B5" s="119"/>
      <c r="C5" s="119"/>
      <c r="D5" s="119"/>
      <c r="E5" s="119"/>
      <c r="F5" s="119"/>
      <c r="G5" s="119"/>
      <c r="H5" s="129"/>
      <c r="I5" s="120"/>
      <c r="J5" s="135"/>
      <c r="K5" s="135"/>
      <c r="L5" s="135"/>
      <c r="M5" s="136"/>
      <c r="N5" s="136"/>
      <c r="O5" s="136"/>
      <c r="P5" s="136"/>
      <c r="Q5" s="135"/>
    </row>
    <row r="6" spans="1:17" s="137" customFormat="1">
      <c r="A6" s="124"/>
      <c r="B6" s="119"/>
      <c r="C6" s="119"/>
      <c r="D6" s="119"/>
      <c r="E6" s="119"/>
      <c r="F6" s="119"/>
      <c r="G6" s="119"/>
      <c r="H6" s="129"/>
      <c r="I6" s="120"/>
      <c r="J6" s="135"/>
      <c r="K6" s="135"/>
      <c r="L6" s="135"/>
      <c r="M6" s="136"/>
      <c r="N6" s="136"/>
      <c r="O6" s="136"/>
      <c r="P6" s="136"/>
      <c r="Q6" s="135"/>
    </row>
    <row r="7" spans="1:17">
      <c r="A7" s="126"/>
      <c r="B7" s="126"/>
      <c r="C7" s="126"/>
      <c r="D7" s="126"/>
      <c r="E7" s="126"/>
      <c r="F7" s="126"/>
      <c r="G7" s="126"/>
      <c r="H7" s="130"/>
      <c r="I7" s="294" t="s">
        <v>10795</v>
      </c>
      <c r="J7" s="294"/>
      <c r="K7" s="294" t="s">
        <v>10794</v>
      </c>
      <c r="L7" s="297"/>
      <c r="M7" s="291"/>
      <c r="N7" s="291"/>
      <c r="O7" s="298"/>
      <c r="P7" s="298"/>
      <c r="Q7" s="126"/>
    </row>
    <row r="8" spans="1:17" s="125" customFormat="1" ht="12" customHeight="1">
      <c r="A8" s="294" t="s">
        <v>10796</v>
      </c>
      <c r="B8" s="294" t="s">
        <v>10797</v>
      </c>
      <c r="C8" s="292" t="s">
        <v>14497</v>
      </c>
      <c r="D8" s="292" t="s">
        <v>10790</v>
      </c>
      <c r="E8" s="292" t="s">
        <v>10789</v>
      </c>
      <c r="F8" s="292" t="s">
        <v>10791</v>
      </c>
      <c r="G8" s="294" t="s">
        <v>10792</v>
      </c>
      <c r="H8" s="292" t="s">
        <v>10793</v>
      </c>
      <c r="I8" s="294" t="s">
        <v>10799</v>
      </c>
      <c r="J8" s="294" t="s">
        <v>10800</v>
      </c>
      <c r="K8" s="294" t="s">
        <v>10798</v>
      </c>
      <c r="L8" s="294" t="s">
        <v>10808</v>
      </c>
      <c r="M8" s="293" t="s">
        <v>14402</v>
      </c>
      <c r="N8" s="293" t="s">
        <v>14404</v>
      </c>
      <c r="O8" s="292" t="s">
        <v>14403</v>
      </c>
      <c r="P8" s="292" t="s">
        <v>14405</v>
      </c>
      <c r="Q8" s="292" t="s">
        <v>14500</v>
      </c>
    </row>
    <row r="9" spans="1:17" s="125" customFormat="1">
      <c r="A9" s="294"/>
      <c r="B9" s="294"/>
      <c r="C9" s="292"/>
      <c r="D9" s="292"/>
      <c r="E9" s="292"/>
      <c r="F9" s="292"/>
      <c r="G9" s="294"/>
      <c r="H9" s="292"/>
      <c r="I9" s="294"/>
      <c r="J9" s="294"/>
      <c r="K9" s="294"/>
      <c r="L9" s="294"/>
      <c r="M9" s="293"/>
      <c r="N9" s="293"/>
      <c r="O9" s="292"/>
      <c r="P9" s="292"/>
      <c r="Q9" s="292"/>
    </row>
    <row r="10" spans="1:17" ht="51">
      <c r="A10" s="142" t="s">
        <v>621</v>
      </c>
      <c r="B10" s="142"/>
      <c r="C10" s="150" t="s">
        <v>715</v>
      </c>
      <c r="D10" s="143">
        <v>42738</v>
      </c>
      <c r="E10" s="144" t="s">
        <v>20</v>
      </c>
      <c r="F10" s="144">
        <v>8705</v>
      </c>
      <c r="G10" s="142"/>
      <c r="H10" s="145" t="s">
        <v>1368</v>
      </c>
      <c r="I10" s="142"/>
      <c r="J10" s="142"/>
      <c r="K10" s="142"/>
      <c r="L10" s="142"/>
      <c r="M10" s="146">
        <v>825503.91</v>
      </c>
      <c r="N10" s="146">
        <v>0</v>
      </c>
      <c r="O10" s="146">
        <v>5662956.8200000003</v>
      </c>
      <c r="P10" s="146">
        <v>0</v>
      </c>
      <c r="Q10" s="142" t="s">
        <v>1369</v>
      </c>
    </row>
    <row r="11" spans="1:17" ht="51">
      <c r="A11" s="127">
        <v>47</v>
      </c>
      <c r="B11" s="127"/>
      <c r="C11" s="128" t="s">
        <v>700</v>
      </c>
      <c r="D11" s="122">
        <v>42741</v>
      </c>
      <c r="E11" s="123" t="s">
        <v>6</v>
      </c>
      <c r="F11" s="123">
        <v>876438</v>
      </c>
      <c r="G11" s="127"/>
      <c r="H11" s="131" t="s">
        <v>1370</v>
      </c>
      <c r="I11" s="127"/>
      <c r="J11" s="127"/>
      <c r="K11" s="127"/>
      <c r="L11" s="127"/>
      <c r="M11" s="133">
        <v>0</v>
      </c>
      <c r="N11" s="133">
        <v>1240865.31</v>
      </c>
      <c r="O11" s="133">
        <v>0</v>
      </c>
      <c r="P11" s="133">
        <v>8512336.0299999993</v>
      </c>
      <c r="Q11" s="127" t="s">
        <v>1369</v>
      </c>
    </row>
    <row r="12" spans="1:17" ht="51">
      <c r="A12" s="127">
        <v>47</v>
      </c>
      <c r="B12" s="127"/>
      <c r="C12" s="128" t="s">
        <v>700</v>
      </c>
      <c r="D12" s="122">
        <v>42741</v>
      </c>
      <c r="E12" s="123" t="s">
        <v>11</v>
      </c>
      <c r="F12" s="123">
        <v>876438</v>
      </c>
      <c r="G12" s="127"/>
      <c r="H12" s="131" t="s">
        <v>1371</v>
      </c>
      <c r="I12" s="127"/>
      <c r="J12" s="127"/>
      <c r="K12" s="127"/>
      <c r="L12" s="127"/>
      <c r="M12" s="133">
        <v>7.29</v>
      </c>
      <c r="N12" s="133">
        <v>0</v>
      </c>
      <c r="O12" s="133">
        <v>50.01</v>
      </c>
      <c r="P12" s="133">
        <v>0</v>
      </c>
      <c r="Q12" s="127" t="s">
        <v>1369</v>
      </c>
    </row>
    <row r="13" spans="1:17" ht="51">
      <c r="A13" s="127" t="s">
        <v>620</v>
      </c>
      <c r="B13" s="127"/>
      <c r="C13" s="128" t="s">
        <v>714</v>
      </c>
      <c r="D13" s="122">
        <v>42751</v>
      </c>
      <c r="E13" s="123" t="s">
        <v>23</v>
      </c>
      <c r="F13" s="123">
        <v>16459</v>
      </c>
      <c r="G13" s="127"/>
      <c r="H13" s="131" t="s">
        <v>1372</v>
      </c>
      <c r="I13" s="127"/>
      <c r="J13" s="127"/>
      <c r="K13" s="127"/>
      <c r="L13" s="127"/>
      <c r="M13" s="133">
        <v>0</v>
      </c>
      <c r="N13" s="133">
        <v>0</v>
      </c>
      <c r="O13" s="133">
        <v>0</v>
      </c>
      <c r="P13" s="133">
        <v>0.03</v>
      </c>
      <c r="Q13" s="127" t="s">
        <v>1369</v>
      </c>
    </row>
    <row r="14" spans="1:17" ht="63.75">
      <c r="A14" s="127" t="s">
        <v>621</v>
      </c>
      <c r="B14" s="127"/>
      <c r="C14" s="128" t="s">
        <v>715</v>
      </c>
      <c r="D14" s="122">
        <v>42751</v>
      </c>
      <c r="E14" s="123" t="s">
        <v>6</v>
      </c>
      <c r="F14" s="123">
        <v>356786</v>
      </c>
      <c r="G14" s="127"/>
      <c r="H14" s="131" t="s">
        <v>1373</v>
      </c>
      <c r="I14" s="127"/>
      <c r="J14" s="127"/>
      <c r="K14" s="127"/>
      <c r="L14" s="127"/>
      <c r="M14" s="133">
        <v>0</v>
      </c>
      <c r="N14" s="133">
        <v>87997.54</v>
      </c>
      <c r="O14" s="133">
        <v>0</v>
      </c>
      <c r="P14" s="133">
        <v>603663.12</v>
      </c>
      <c r="Q14" s="127" t="s">
        <v>1369</v>
      </c>
    </row>
    <row r="15" spans="1:17" ht="63.75">
      <c r="A15" s="127" t="s">
        <v>621</v>
      </c>
      <c r="B15" s="127"/>
      <c r="C15" s="128" t="s">
        <v>715</v>
      </c>
      <c r="D15" s="122">
        <v>42751</v>
      </c>
      <c r="E15" s="123" t="s">
        <v>6</v>
      </c>
      <c r="F15" s="123">
        <v>356787</v>
      </c>
      <c r="G15" s="127"/>
      <c r="H15" s="131" t="s">
        <v>1374</v>
      </c>
      <c r="I15" s="127"/>
      <c r="J15" s="127"/>
      <c r="K15" s="127"/>
      <c r="L15" s="127"/>
      <c r="M15" s="133">
        <v>0</v>
      </c>
      <c r="N15" s="133">
        <v>490.61</v>
      </c>
      <c r="O15" s="133">
        <v>0</v>
      </c>
      <c r="P15" s="133">
        <v>3365.58</v>
      </c>
      <c r="Q15" s="127" t="s">
        <v>1369</v>
      </c>
    </row>
    <row r="16" spans="1:17" ht="76.5">
      <c r="A16" s="127" t="s">
        <v>621</v>
      </c>
      <c r="B16" s="127"/>
      <c r="C16" s="128" t="s">
        <v>715</v>
      </c>
      <c r="D16" s="122">
        <v>42751</v>
      </c>
      <c r="E16" s="123" t="s">
        <v>6</v>
      </c>
      <c r="F16" s="123">
        <v>877115</v>
      </c>
      <c r="G16" s="127"/>
      <c r="H16" s="131" t="s">
        <v>1375</v>
      </c>
      <c r="I16" s="127"/>
      <c r="J16" s="127"/>
      <c r="K16" s="127"/>
      <c r="L16" s="127"/>
      <c r="M16" s="133">
        <v>0</v>
      </c>
      <c r="N16" s="133">
        <v>45516.01</v>
      </c>
      <c r="O16" s="133">
        <v>0</v>
      </c>
      <c r="P16" s="133">
        <v>312239.83</v>
      </c>
      <c r="Q16" s="127" t="s">
        <v>1369</v>
      </c>
    </row>
    <row r="17" spans="1:17" ht="51">
      <c r="A17" s="127" t="s">
        <v>621</v>
      </c>
      <c r="B17" s="127"/>
      <c r="C17" s="128" t="s">
        <v>715</v>
      </c>
      <c r="D17" s="122">
        <v>42751</v>
      </c>
      <c r="E17" s="123" t="s">
        <v>13</v>
      </c>
      <c r="F17" s="123">
        <v>877086</v>
      </c>
      <c r="G17" s="127"/>
      <c r="H17" s="131" t="s">
        <v>1376</v>
      </c>
      <c r="I17" s="127"/>
      <c r="J17" s="127"/>
      <c r="K17" s="127"/>
      <c r="L17" s="127"/>
      <c r="M17" s="133">
        <v>6.74</v>
      </c>
      <c r="N17" s="133">
        <v>0</v>
      </c>
      <c r="O17" s="133">
        <v>46.24</v>
      </c>
      <c r="P17" s="133">
        <v>0</v>
      </c>
      <c r="Q17" s="127" t="s">
        <v>1369</v>
      </c>
    </row>
    <row r="18" spans="1:17" ht="51">
      <c r="A18" s="127" t="s">
        <v>620</v>
      </c>
      <c r="B18" s="127"/>
      <c r="C18" s="128" t="s">
        <v>714</v>
      </c>
      <c r="D18" s="122">
        <v>42752</v>
      </c>
      <c r="E18" s="123" t="s">
        <v>23</v>
      </c>
      <c r="F18" s="123">
        <v>16464</v>
      </c>
      <c r="G18" s="127"/>
      <c r="H18" s="131" t="s">
        <v>1377</v>
      </c>
      <c r="I18" s="127"/>
      <c r="J18" s="127"/>
      <c r="K18" s="127"/>
      <c r="L18" s="127"/>
      <c r="M18" s="133">
        <v>0</v>
      </c>
      <c r="N18" s="133">
        <v>0</v>
      </c>
      <c r="O18" s="133">
        <v>0.01</v>
      </c>
      <c r="P18" s="133">
        <v>0</v>
      </c>
      <c r="Q18" s="127" t="s">
        <v>1369</v>
      </c>
    </row>
    <row r="19" spans="1:17" ht="51">
      <c r="A19" s="127" t="s">
        <v>620</v>
      </c>
      <c r="B19" s="127"/>
      <c r="C19" s="128" t="s">
        <v>714</v>
      </c>
      <c r="D19" s="122">
        <v>42753</v>
      </c>
      <c r="E19" s="123" t="s">
        <v>3</v>
      </c>
      <c r="F19" s="123">
        <v>1467262</v>
      </c>
      <c r="G19" s="127"/>
      <c r="H19" s="131" t="s">
        <v>1378</v>
      </c>
      <c r="I19" s="127"/>
      <c r="J19" s="127"/>
      <c r="K19" s="127"/>
      <c r="L19" s="127"/>
      <c r="M19" s="133">
        <v>0</v>
      </c>
      <c r="N19" s="133">
        <v>35.159999999999997</v>
      </c>
      <c r="O19" s="133">
        <v>0</v>
      </c>
      <c r="P19" s="133">
        <v>241.2</v>
      </c>
      <c r="Q19" s="127" t="s">
        <v>1369</v>
      </c>
    </row>
    <row r="20" spans="1:17" ht="51">
      <c r="A20" s="127" t="s">
        <v>621</v>
      </c>
      <c r="B20" s="127"/>
      <c r="C20" s="128" t="s">
        <v>715</v>
      </c>
      <c r="D20" s="122">
        <v>42754</v>
      </c>
      <c r="E20" s="123" t="s">
        <v>20</v>
      </c>
      <c r="F20" s="123">
        <v>8922</v>
      </c>
      <c r="G20" s="127"/>
      <c r="H20" s="131" t="s">
        <v>1379</v>
      </c>
      <c r="I20" s="127"/>
      <c r="J20" s="127"/>
      <c r="K20" s="127"/>
      <c r="L20" s="127"/>
      <c r="M20" s="133">
        <v>1821.11</v>
      </c>
      <c r="N20" s="133">
        <v>0</v>
      </c>
      <c r="O20" s="133">
        <v>12492.81</v>
      </c>
      <c r="P20" s="133">
        <v>0</v>
      </c>
      <c r="Q20" s="127" t="s">
        <v>1369</v>
      </c>
    </row>
    <row r="21" spans="1:17" ht="89.25">
      <c r="A21" s="127" t="s">
        <v>621</v>
      </c>
      <c r="B21" s="127"/>
      <c r="C21" s="128" t="s">
        <v>715</v>
      </c>
      <c r="D21" s="122">
        <v>42755</v>
      </c>
      <c r="E21" s="123" t="s">
        <v>13</v>
      </c>
      <c r="F21" s="123">
        <v>877550</v>
      </c>
      <c r="G21" s="127"/>
      <c r="H21" s="131" t="s">
        <v>1380</v>
      </c>
      <c r="I21" s="127"/>
      <c r="J21" s="127"/>
      <c r="K21" s="127"/>
      <c r="L21" s="127"/>
      <c r="M21" s="133">
        <v>20</v>
      </c>
      <c r="N21" s="133">
        <v>0</v>
      </c>
      <c r="O21" s="133">
        <v>137.19999999999999</v>
      </c>
      <c r="P21" s="133">
        <v>0</v>
      </c>
      <c r="Q21" s="127" t="s">
        <v>1369</v>
      </c>
    </row>
    <row r="22" spans="1:17" ht="51">
      <c r="A22" s="127">
        <v>15</v>
      </c>
      <c r="B22" s="127"/>
      <c r="C22" s="128" t="s">
        <v>692</v>
      </c>
      <c r="D22" s="122">
        <v>42759</v>
      </c>
      <c r="E22" s="123" t="s">
        <v>11</v>
      </c>
      <c r="F22" s="123">
        <v>877623</v>
      </c>
      <c r="G22" s="127"/>
      <c r="H22" s="131" t="s">
        <v>1381</v>
      </c>
      <c r="I22" s="127"/>
      <c r="J22" s="127"/>
      <c r="K22" s="127"/>
      <c r="L22" s="127"/>
      <c r="M22" s="133">
        <v>7.29</v>
      </c>
      <c r="N22" s="133">
        <v>0</v>
      </c>
      <c r="O22" s="133">
        <v>50.01</v>
      </c>
      <c r="P22" s="133">
        <v>0</v>
      </c>
      <c r="Q22" s="127" t="s">
        <v>1369</v>
      </c>
    </row>
    <row r="23" spans="1:17" ht="51">
      <c r="A23" s="127" t="s">
        <v>620</v>
      </c>
      <c r="B23" s="127"/>
      <c r="C23" s="128" t="s">
        <v>714</v>
      </c>
      <c r="D23" s="122">
        <v>42761</v>
      </c>
      <c r="E23" s="123" t="s">
        <v>3</v>
      </c>
      <c r="F23" s="123">
        <v>1469588</v>
      </c>
      <c r="G23" s="127"/>
      <c r="H23" s="131" t="s">
        <v>1382</v>
      </c>
      <c r="I23" s="127"/>
      <c r="J23" s="127"/>
      <c r="K23" s="127"/>
      <c r="L23" s="127"/>
      <c r="M23" s="133">
        <v>0</v>
      </c>
      <c r="N23" s="133">
        <v>19927.54</v>
      </c>
      <c r="O23" s="133">
        <v>0</v>
      </c>
      <c r="P23" s="133">
        <v>136702.92000000001</v>
      </c>
      <c r="Q23" s="127" t="s">
        <v>1369</v>
      </c>
    </row>
    <row r="24" spans="1:17" ht="51">
      <c r="A24" s="127" t="s">
        <v>620</v>
      </c>
      <c r="B24" s="127"/>
      <c r="C24" s="128" t="s">
        <v>714</v>
      </c>
      <c r="D24" s="122">
        <v>42774</v>
      </c>
      <c r="E24" s="123" t="s">
        <v>23</v>
      </c>
      <c r="F24" s="123">
        <v>16527</v>
      </c>
      <c r="G24" s="127"/>
      <c r="H24" s="131" t="s">
        <v>1383</v>
      </c>
      <c r="I24" s="127"/>
      <c r="J24" s="127"/>
      <c r="K24" s="127"/>
      <c r="L24" s="127"/>
      <c r="M24" s="133">
        <v>0</v>
      </c>
      <c r="N24" s="133">
        <v>0</v>
      </c>
      <c r="O24" s="133">
        <v>0</v>
      </c>
      <c r="P24" s="133">
        <v>0.01</v>
      </c>
      <c r="Q24" s="127" t="s">
        <v>1369</v>
      </c>
    </row>
    <row r="25" spans="1:17" ht="51">
      <c r="A25" s="127">
        <v>86</v>
      </c>
      <c r="B25" s="127"/>
      <c r="C25" s="128" t="s">
        <v>711</v>
      </c>
      <c r="D25" s="122">
        <v>42774</v>
      </c>
      <c r="E25" s="123" t="s">
        <v>6</v>
      </c>
      <c r="F25" s="123">
        <v>879325</v>
      </c>
      <c r="G25" s="127"/>
      <c r="H25" s="131" t="s">
        <v>1384</v>
      </c>
      <c r="I25" s="127"/>
      <c r="J25" s="127"/>
      <c r="K25" s="127"/>
      <c r="L25" s="127"/>
      <c r="M25" s="133">
        <v>0</v>
      </c>
      <c r="N25" s="133">
        <v>79407.199999999997</v>
      </c>
      <c r="O25" s="133">
        <v>0</v>
      </c>
      <c r="P25" s="133">
        <v>544733.39</v>
      </c>
      <c r="Q25" s="127" t="s">
        <v>1369</v>
      </c>
    </row>
    <row r="26" spans="1:17" ht="51">
      <c r="A26" s="127" t="s">
        <v>621</v>
      </c>
      <c r="B26" s="127"/>
      <c r="C26" s="128" t="s">
        <v>715</v>
      </c>
      <c r="D26" s="122">
        <v>42774</v>
      </c>
      <c r="E26" s="123" t="s">
        <v>6</v>
      </c>
      <c r="F26" s="123">
        <v>374790</v>
      </c>
      <c r="G26" s="127"/>
      <c r="H26" s="131" t="s">
        <v>1385</v>
      </c>
      <c r="I26" s="127"/>
      <c r="J26" s="127"/>
      <c r="K26" s="127"/>
      <c r="L26" s="127"/>
      <c r="M26" s="133">
        <v>0</v>
      </c>
      <c r="N26" s="133">
        <v>183490.35</v>
      </c>
      <c r="O26" s="133">
        <v>0</v>
      </c>
      <c r="P26" s="133">
        <v>1258743.8</v>
      </c>
      <c r="Q26" s="127" t="s">
        <v>1369</v>
      </c>
    </row>
    <row r="27" spans="1:17" ht="63.75">
      <c r="A27" s="127" t="s">
        <v>621</v>
      </c>
      <c r="B27" s="127"/>
      <c r="C27" s="128" t="s">
        <v>715</v>
      </c>
      <c r="D27" s="122">
        <v>42774</v>
      </c>
      <c r="E27" s="123" t="s">
        <v>20</v>
      </c>
      <c r="F27" s="123">
        <v>8913</v>
      </c>
      <c r="G27" s="127"/>
      <c r="H27" s="131" t="s">
        <v>1386</v>
      </c>
      <c r="I27" s="127"/>
      <c r="J27" s="127"/>
      <c r="K27" s="127"/>
      <c r="L27" s="127"/>
      <c r="M27" s="133">
        <v>282315.34999999998</v>
      </c>
      <c r="N27" s="133">
        <v>0</v>
      </c>
      <c r="O27" s="133">
        <v>1936683.3</v>
      </c>
      <c r="P27" s="133">
        <v>0</v>
      </c>
      <c r="Q27" s="127" t="s">
        <v>1369</v>
      </c>
    </row>
    <row r="28" spans="1:17" ht="51">
      <c r="A28" s="127" t="s">
        <v>621</v>
      </c>
      <c r="B28" s="127"/>
      <c r="C28" s="128" t="s">
        <v>715</v>
      </c>
      <c r="D28" s="122">
        <v>42774</v>
      </c>
      <c r="E28" s="123" t="s">
        <v>20</v>
      </c>
      <c r="F28" s="123">
        <v>8914</v>
      </c>
      <c r="G28" s="127"/>
      <c r="H28" s="131" t="s">
        <v>1387</v>
      </c>
      <c r="I28" s="127"/>
      <c r="J28" s="127"/>
      <c r="K28" s="127"/>
      <c r="L28" s="127"/>
      <c r="M28" s="133">
        <v>448264.72</v>
      </c>
      <c r="N28" s="133">
        <v>0</v>
      </c>
      <c r="O28" s="133">
        <v>3075095.98</v>
      </c>
      <c r="P28" s="133">
        <v>0</v>
      </c>
      <c r="Q28" s="127" t="s">
        <v>1369</v>
      </c>
    </row>
    <row r="29" spans="1:17" ht="51">
      <c r="A29" s="127">
        <v>86</v>
      </c>
      <c r="B29" s="127"/>
      <c r="C29" s="128" t="s">
        <v>711</v>
      </c>
      <c r="D29" s="122">
        <v>42774</v>
      </c>
      <c r="E29" s="123" t="s">
        <v>11</v>
      </c>
      <c r="F29" s="123">
        <v>879325</v>
      </c>
      <c r="G29" s="127"/>
      <c r="H29" s="131" t="s">
        <v>1388</v>
      </c>
      <c r="I29" s="127"/>
      <c r="J29" s="127"/>
      <c r="K29" s="127"/>
      <c r="L29" s="127"/>
      <c r="M29" s="133">
        <v>7.29</v>
      </c>
      <c r="N29" s="133">
        <v>0</v>
      </c>
      <c r="O29" s="133">
        <v>50.01</v>
      </c>
      <c r="P29" s="133">
        <v>0</v>
      </c>
      <c r="Q29" s="127" t="s">
        <v>1369</v>
      </c>
    </row>
    <row r="30" spans="1:17" ht="51">
      <c r="A30" s="127" t="s">
        <v>620</v>
      </c>
      <c r="B30" s="127"/>
      <c r="C30" s="128" t="s">
        <v>714</v>
      </c>
      <c r="D30" s="122">
        <v>42775</v>
      </c>
      <c r="E30" s="123" t="s">
        <v>23</v>
      </c>
      <c r="F30" s="123">
        <v>16531</v>
      </c>
      <c r="G30" s="127"/>
      <c r="H30" s="131" t="s">
        <v>1389</v>
      </c>
      <c r="I30" s="127"/>
      <c r="J30" s="127"/>
      <c r="K30" s="127"/>
      <c r="L30" s="127"/>
      <c r="M30" s="133">
        <v>0</v>
      </c>
      <c r="N30" s="133">
        <v>0</v>
      </c>
      <c r="O30" s="133">
        <v>0.01</v>
      </c>
      <c r="P30" s="133">
        <v>0</v>
      </c>
      <c r="Q30" s="127" t="s">
        <v>1369</v>
      </c>
    </row>
    <row r="31" spans="1:17" ht="63.75">
      <c r="A31" s="127" t="s">
        <v>621</v>
      </c>
      <c r="B31" s="127"/>
      <c r="C31" s="128" t="s">
        <v>715</v>
      </c>
      <c r="D31" s="122">
        <v>42775</v>
      </c>
      <c r="E31" s="123" t="s">
        <v>20</v>
      </c>
      <c r="F31" s="123">
        <v>8889</v>
      </c>
      <c r="G31" s="127"/>
      <c r="H31" s="131" t="s">
        <v>1390</v>
      </c>
      <c r="I31" s="127"/>
      <c r="J31" s="127"/>
      <c r="K31" s="127"/>
      <c r="L31" s="127"/>
      <c r="M31" s="133">
        <v>2806270.56</v>
      </c>
      <c r="N31" s="133">
        <v>0</v>
      </c>
      <c r="O31" s="133">
        <v>19251016.039999999</v>
      </c>
      <c r="P31" s="133">
        <v>0</v>
      </c>
      <c r="Q31" s="127" t="s">
        <v>1369</v>
      </c>
    </row>
    <row r="32" spans="1:17" ht="51">
      <c r="A32" s="127" t="s">
        <v>620</v>
      </c>
      <c r="B32" s="127"/>
      <c r="C32" s="128" t="s">
        <v>714</v>
      </c>
      <c r="D32" s="122">
        <v>42776</v>
      </c>
      <c r="E32" s="123" t="s">
        <v>23</v>
      </c>
      <c r="F32" s="123">
        <v>16537</v>
      </c>
      <c r="G32" s="127"/>
      <c r="H32" s="131" t="s">
        <v>1391</v>
      </c>
      <c r="I32" s="127"/>
      <c r="J32" s="127"/>
      <c r="K32" s="127"/>
      <c r="L32" s="127"/>
      <c r="M32" s="133">
        <v>0</v>
      </c>
      <c r="N32" s="133">
        <v>0</v>
      </c>
      <c r="O32" s="133">
        <v>0</v>
      </c>
      <c r="P32" s="133">
        <v>0.01</v>
      </c>
      <c r="Q32" s="127" t="s">
        <v>1369</v>
      </c>
    </row>
    <row r="33" spans="1:17" ht="89.25">
      <c r="A33" s="127">
        <v>10</v>
      </c>
      <c r="B33" s="127"/>
      <c r="C33" s="128" t="s">
        <v>691</v>
      </c>
      <c r="D33" s="122">
        <v>42781</v>
      </c>
      <c r="E33" s="123" t="s">
        <v>6</v>
      </c>
      <c r="F33" s="123">
        <v>1671</v>
      </c>
      <c r="G33" s="127"/>
      <c r="H33" s="131" t="s">
        <v>1392</v>
      </c>
      <c r="I33" s="127"/>
      <c r="J33" s="127"/>
      <c r="K33" s="127"/>
      <c r="L33" s="127"/>
      <c r="M33" s="133">
        <v>0</v>
      </c>
      <c r="N33" s="133">
        <v>46.69</v>
      </c>
      <c r="O33" s="133">
        <v>0</v>
      </c>
      <c r="P33" s="133">
        <v>320.29000000000002</v>
      </c>
      <c r="Q33" s="127" t="s">
        <v>1369</v>
      </c>
    </row>
    <row r="34" spans="1:17" ht="51">
      <c r="A34" s="127" t="s">
        <v>620</v>
      </c>
      <c r="B34" s="127"/>
      <c r="C34" s="128" t="s">
        <v>714</v>
      </c>
      <c r="D34" s="122">
        <v>42781</v>
      </c>
      <c r="E34" s="123" t="s">
        <v>23</v>
      </c>
      <c r="F34" s="123">
        <v>16549</v>
      </c>
      <c r="G34" s="127"/>
      <c r="H34" s="131" t="s">
        <v>1393</v>
      </c>
      <c r="I34" s="127"/>
      <c r="J34" s="127"/>
      <c r="K34" s="127"/>
      <c r="L34" s="127"/>
      <c r="M34" s="133">
        <v>0</v>
      </c>
      <c r="N34" s="133">
        <v>0</v>
      </c>
      <c r="O34" s="133">
        <v>0</v>
      </c>
      <c r="P34" s="133">
        <v>0.01</v>
      </c>
      <c r="Q34" s="127" t="s">
        <v>1369</v>
      </c>
    </row>
    <row r="35" spans="1:17" ht="51">
      <c r="A35" s="127" t="s">
        <v>621</v>
      </c>
      <c r="B35" s="127"/>
      <c r="C35" s="128" t="s">
        <v>715</v>
      </c>
      <c r="D35" s="122">
        <v>42781</v>
      </c>
      <c r="E35" s="123" t="s">
        <v>20</v>
      </c>
      <c r="F35" s="123">
        <v>8888</v>
      </c>
      <c r="G35" s="127"/>
      <c r="H35" s="131" t="s">
        <v>1394</v>
      </c>
      <c r="I35" s="127"/>
      <c r="J35" s="127"/>
      <c r="K35" s="127"/>
      <c r="L35" s="127"/>
      <c r="M35" s="133">
        <v>82.24</v>
      </c>
      <c r="N35" s="133">
        <v>0</v>
      </c>
      <c r="O35" s="133">
        <v>564.16999999999996</v>
      </c>
      <c r="P35" s="133">
        <v>0</v>
      </c>
      <c r="Q35" s="127" t="s">
        <v>1369</v>
      </c>
    </row>
    <row r="36" spans="1:17" ht="89.25">
      <c r="A36" s="127">
        <v>10</v>
      </c>
      <c r="B36" s="127"/>
      <c r="C36" s="128" t="s">
        <v>691</v>
      </c>
      <c r="D36" s="122">
        <v>42782</v>
      </c>
      <c r="E36" s="123" t="s">
        <v>1263</v>
      </c>
      <c r="F36" s="123">
        <v>1675</v>
      </c>
      <c r="G36" s="127"/>
      <c r="H36" s="131" t="s">
        <v>1395</v>
      </c>
      <c r="I36" s="127"/>
      <c r="J36" s="127"/>
      <c r="K36" s="127"/>
      <c r="L36" s="127"/>
      <c r="M36" s="133">
        <v>0.46</v>
      </c>
      <c r="N36" s="133">
        <v>0</v>
      </c>
      <c r="O36" s="133">
        <v>3.16</v>
      </c>
      <c r="P36" s="133">
        <v>0</v>
      </c>
      <c r="Q36" s="127" t="s">
        <v>1369</v>
      </c>
    </row>
    <row r="37" spans="1:17" ht="76.5">
      <c r="A37" s="127">
        <v>10</v>
      </c>
      <c r="B37" s="127"/>
      <c r="C37" s="128" t="s">
        <v>691</v>
      </c>
      <c r="D37" s="122">
        <v>42782</v>
      </c>
      <c r="E37" s="123" t="s">
        <v>1263</v>
      </c>
      <c r="F37" s="123">
        <v>1677</v>
      </c>
      <c r="G37" s="127"/>
      <c r="H37" s="131" t="s">
        <v>1396</v>
      </c>
      <c r="I37" s="127"/>
      <c r="J37" s="127"/>
      <c r="K37" s="127"/>
      <c r="L37" s="127"/>
      <c r="M37" s="133">
        <v>2.63</v>
      </c>
      <c r="N37" s="133">
        <v>0</v>
      </c>
      <c r="O37" s="133">
        <v>18.04</v>
      </c>
      <c r="P37" s="133">
        <v>0</v>
      </c>
      <c r="Q37" s="127" t="s">
        <v>1369</v>
      </c>
    </row>
    <row r="38" spans="1:17" ht="76.5">
      <c r="A38" s="127">
        <v>10</v>
      </c>
      <c r="B38" s="127"/>
      <c r="C38" s="128" t="s">
        <v>691</v>
      </c>
      <c r="D38" s="122">
        <v>42782</v>
      </c>
      <c r="E38" s="123" t="s">
        <v>1263</v>
      </c>
      <c r="F38" s="123">
        <v>1678</v>
      </c>
      <c r="G38" s="127"/>
      <c r="H38" s="131" t="s">
        <v>1397</v>
      </c>
      <c r="I38" s="127"/>
      <c r="J38" s="127"/>
      <c r="K38" s="127"/>
      <c r="L38" s="127"/>
      <c r="M38" s="133">
        <v>20.7</v>
      </c>
      <c r="N38" s="133">
        <v>0</v>
      </c>
      <c r="O38" s="133">
        <v>142</v>
      </c>
      <c r="P38" s="133">
        <v>0</v>
      </c>
      <c r="Q38" s="127" t="s">
        <v>1369</v>
      </c>
    </row>
    <row r="39" spans="1:17" ht="51">
      <c r="A39" s="127" t="s">
        <v>620</v>
      </c>
      <c r="B39" s="127"/>
      <c r="C39" s="128" t="s">
        <v>714</v>
      </c>
      <c r="D39" s="122">
        <v>42783</v>
      </c>
      <c r="E39" s="123" t="s">
        <v>23</v>
      </c>
      <c r="F39" s="123">
        <v>16557</v>
      </c>
      <c r="G39" s="127"/>
      <c r="H39" s="131" t="s">
        <v>1398</v>
      </c>
      <c r="I39" s="127"/>
      <c r="J39" s="127"/>
      <c r="K39" s="127"/>
      <c r="L39" s="127"/>
      <c r="M39" s="133">
        <v>0</v>
      </c>
      <c r="N39" s="133">
        <v>0</v>
      </c>
      <c r="O39" s="133">
        <v>0</v>
      </c>
      <c r="P39" s="133">
        <v>0.02</v>
      </c>
      <c r="Q39" s="127" t="s">
        <v>1369</v>
      </c>
    </row>
    <row r="40" spans="1:17" ht="51">
      <c r="A40" s="127" t="s">
        <v>621</v>
      </c>
      <c r="B40" s="127"/>
      <c r="C40" s="128" t="s">
        <v>715</v>
      </c>
      <c r="D40" s="122">
        <v>42783</v>
      </c>
      <c r="E40" s="123" t="s">
        <v>20</v>
      </c>
      <c r="F40" s="123">
        <v>9012</v>
      </c>
      <c r="G40" s="127"/>
      <c r="H40" s="131" t="s">
        <v>1399</v>
      </c>
      <c r="I40" s="127"/>
      <c r="J40" s="127"/>
      <c r="K40" s="127"/>
      <c r="L40" s="127"/>
      <c r="M40" s="133">
        <v>307688.89</v>
      </c>
      <c r="N40" s="133">
        <v>0</v>
      </c>
      <c r="O40" s="133">
        <v>2110745.79</v>
      </c>
      <c r="P40" s="133">
        <v>0</v>
      </c>
      <c r="Q40" s="127" t="s">
        <v>1369</v>
      </c>
    </row>
    <row r="41" spans="1:17" ht="51">
      <c r="A41" s="127" t="s">
        <v>620</v>
      </c>
      <c r="B41" s="127"/>
      <c r="C41" s="128" t="s">
        <v>714</v>
      </c>
      <c r="D41" s="122">
        <v>42786</v>
      </c>
      <c r="E41" s="123" t="s">
        <v>23</v>
      </c>
      <c r="F41" s="123">
        <v>16561</v>
      </c>
      <c r="G41" s="127"/>
      <c r="H41" s="131" t="s">
        <v>1400</v>
      </c>
      <c r="I41" s="127"/>
      <c r="J41" s="127"/>
      <c r="K41" s="127"/>
      <c r="L41" s="127"/>
      <c r="M41" s="133">
        <v>0</v>
      </c>
      <c r="N41" s="133">
        <v>0</v>
      </c>
      <c r="O41" s="133">
        <v>0</v>
      </c>
      <c r="P41" s="133">
        <v>0.01</v>
      </c>
      <c r="Q41" s="127" t="s">
        <v>1369</v>
      </c>
    </row>
    <row r="42" spans="1:17" ht="76.5">
      <c r="A42" s="127">
        <v>10</v>
      </c>
      <c r="B42" s="127"/>
      <c r="C42" s="128" t="s">
        <v>691</v>
      </c>
      <c r="D42" s="122">
        <v>42786</v>
      </c>
      <c r="E42" s="123" t="s">
        <v>1263</v>
      </c>
      <c r="F42" s="123">
        <v>1703</v>
      </c>
      <c r="G42" s="127"/>
      <c r="H42" s="131" t="s">
        <v>1401</v>
      </c>
      <c r="I42" s="127"/>
      <c r="J42" s="127"/>
      <c r="K42" s="127"/>
      <c r="L42" s="127"/>
      <c r="M42" s="133">
        <v>4.57</v>
      </c>
      <c r="N42" s="133">
        <v>0</v>
      </c>
      <c r="O42" s="133">
        <v>31.35</v>
      </c>
      <c r="P42" s="133">
        <v>0</v>
      </c>
      <c r="Q42" s="127" t="s">
        <v>1369</v>
      </c>
    </row>
    <row r="43" spans="1:17" ht="63.75">
      <c r="A43" s="127" t="s">
        <v>621</v>
      </c>
      <c r="B43" s="127"/>
      <c r="C43" s="128" t="s">
        <v>715</v>
      </c>
      <c r="D43" s="122">
        <v>42787</v>
      </c>
      <c r="E43" s="123" t="s">
        <v>6</v>
      </c>
      <c r="F43" s="123">
        <v>384791</v>
      </c>
      <c r="G43" s="127"/>
      <c r="H43" s="131" t="s">
        <v>1402</v>
      </c>
      <c r="I43" s="127"/>
      <c r="J43" s="127"/>
      <c r="K43" s="127"/>
      <c r="L43" s="127"/>
      <c r="M43" s="133">
        <v>0</v>
      </c>
      <c r="N43" s="133">
        <v>4062305</v>
      </c>
      <c r="O43" s="133">
        <v>0</v>
      </c>
      <c r="P43" s="133">
        <v>27867412.300000001</v>
      </c>
      <c r="Q43" s="127" t="s">
        <v>1369</v>
      </c>
    </row>
    <row r="44" spans="1:17" ht="89.25">
      <c r="A44" s="127">
        <v>10</v>
      </c>
      <c r="B44" s="127"/>
      <c r="C44" s="128" t="s">
        <v>691</v>
      </c>
      <c r="D44" s="122">
        <v>42787</v>
      </c>
      <c r="E44" s="123" t="s">
        <v>1263</v>
      </c>
      <c r="F44" s="123">
        <v>1721</v>
      </c>
      <c r="G44" s="127"/>
      <c r="H44" s="131" t="s">
        <v>1403</v>
      </c>
      <c r="I44" s="127"/>
      <c r="J44" s="127"/>
      <c r="K44" s="127"/>
      <c r="L44" s="127"/>
      <c r="M44" s="133">
        <v>12.78</v>
      </c>
      <c r="N44" s="133">
        <v>0</v>
      </c>
      <c r="O44" s="133">
        <v>87.67</v>
      </c>
      <c r="P44" s="133">
        <v>0</v>
      </c>
      <c r="Q44" s="127" t="s">
        <v>1369</v>
      </c>
    </row>
    <row r="45" spans="1:17" ht="63.75">
      <c r="A45" s="127" t="s">
        <v>621</v>
      </c>
      <c r="B45" s="127"/>
      <c r="C45" s="128" t="s">
        <v>715</v>
      </c>
      <c r="D45" s="122">
        <v>42787</v>
      </c>
      <c r="E45" s="123" t="s">
        <v>13</v>
      </c>
      <c r="F45" s="123">
        <v>880286</v>
      </c>
      <c r="G45" s="127"/>
      <c r="H45" s="131" t="s">
        <v>1404</v>
      </c>
      <c r="I45" s="127"/>
      <c r="J45" s="127"/>
      <c r="K45" s="127"/>
      <c r="L45" s="127"/>
      <c r="M45" s="133">
        <v>22.1</v>
      </c>
      <c r="N45" s="133">
        <v>0</v>
      </c>
      <c r="O45" s="133">
        <v>151.61000000000001</v>
      </c>
      <c r="P45" s="133">
        <v>0</v>
      </c>
      <c r="Q45" s="127" t="s">
        <v>1369</v>
      </c>
    </row>
    <row r="46" spans="1:17" ht="76.5">
      <c r="A46" s="127">
        <v>10</v>
      </c>
      <c r="B46" s="127"/>
      <c r="C46" s="128" t="s">
        <v>691</v>
      </c>
      <c r="D46" s="122">
        <v>42787</v>
      </c>
      <c r="E46" s="123" t="s">
        <v>1263</v>
      </c>
      <c r="F46" s="123">
        <v>1676</v>
      </c>
      <c r="G46" s="127"/>
      <c r="H46" s="131" t="s">
        <v>1405</v>
      </c>
      <c r="I46" s="127"/>
      <c r="J46" s="127"/>
      <c r="K46" s="127"/>
      <c r="L46" s="127"/>
      <c r="M46" s="133">
        <v>1269.1099999999999</v>
      </c>
      <c r="N46" s="133">
        <v>0</v>
      </c>
      <c r="O46" s="133">
        <v>8706.09</v>
      </c>
      <c r="P46" s="133">
        <v>0</v>
      </c>
      <c r="Q46" s="127" t="s">
        <v>1369</v>
      </c>
    </row>
    <row r="47" spans="1:17" ht="76.5">
      <c r="A47" s="127">
        <v>10</v>
      </c>
      <c r="B47" s="127"/>
      <c r="C47" s="128" t="s">
        <v>691</v>
      </c>
      <c r="D47" s="122">
        <v>42788</v>
      </c>
      <c r="E47" s="123" t="s">
        <v>6</v>
      </c>
      <c r="F47" s="123">
        <v>1723</v>
      </c>
      <c r="G47" s="127"/>
      <c r="H47" s="131" t="s">
        <v>1406</v>
      </c>
      <c r="I47" s="127"/>
      <c r="J47" s="127"/>
      <c r="K47" s="127"/>
      <c r="L47" s="127"/>
      <c r="M47" s="133">
        <v>0</v>
      </c>
      <c r="N47" s="133">
        <v>36.369999999999997</v>
      </c>
      <c r="O47" s="133">
        <v>0</v>
      </c>
      <c r="P47" s="133">
        <v>249.5</v>
      </c>
      <c r="Q47" s="127" t="s">
        <v>1369</v>
      </c>
    </row>
    <row r="48" spans="1:17" ht="51">
      <c r="A48" s="127" t="s">
        <v>620</v>
      </c>
      <c r="B48" s="127"/>
      <c r="C48" s="128" t="s">
        <v>714</v>
      </c>
      <c r="D48" s="122">
        <v>42789</v>
      </c>
      <c r="E48" s="123" t="s">
        <v>3</v>
      </c>
      <c r="F48" s="123">
        <v>1479012</v>
      </c>
      <c r="G48" s="127"/>
      <c r="H48" s="131" t="s">
        <v>1407</v>
      </c>
      <c r="I48" s="127"/>
      <c r="J48" s="127"/>
      <c r="K48" s="127"/>
      <c r="L48" s="127"/>
      <c r="M48" s="133">
        <v>0</v>
      </c>
      <c r="N48" s="133">
        <v>6737.44</v>
      </c>
      <c r="O48" s="133">
        <v>0</v>
      </c>
      <c r="P48" s="133">
        <v>46218.84</v>
      </c>
      <c r="Q48" s="127" t="s">
        <v>1369</v>
      </c>
    </row>
    <row r="49" spans="1:17" ht="51">
      <c r="A49" s="127" t="s">
        <v>620</v>
      </c>
      <c r="B49" s="127"/>
      <c r="C49" s="128" t="s">
        <v>714</v>
      </c>
      <c r="D49" s="122">
        <v>42790</v>
      </c>
      <c r="E49" s="123" t="s">
        <v>6</v>
      </c>
      <c r="F49" s="123">
        <v>880884</v>
      </c>
      <c r="G49" s="127"/>
      <c r="H49" s="131" t="s">
        <v>1408</v>
      </c>
      <c r="I49" s="127"/>
      <c r="J49" s="127"/>
      <c r="K49" s="127"/>
      <c r="L49" s="127"/>
      <c r="M49" s="133">
        <v>0</v>
      </c>
      <c r="N49" s="133">
        <v>74934500</v>
      </c>
      <c r="O49" s="133">
        <v>0</v>
      </c>
      <c r="P49" s="133">
        <v>514050670</v>
      </c>
      <c r="Q49" s="127" t="s">
        <v>1369</v>
      </c>
    </row>
    <row r="50" spans="1:17" ht="51">
      <c r="A50" s="127" t="s">
        <v>620</v>
      </c>
      <c r="B50" s="127"/>
      <c r="C50" s="128" t="s">
        <v>714</v>
      </c>
      <c r="D50" s="122">
        <v>42790</v>
      </c>
      <c r="E50" s="123" t="s">
        <v>6</v>
      </c>
      <c r="F50" s="123">
        <v>880886</v>
      </c>
      <c r="G50" s="127"/>
      <c r="H50" s="131" t="s">
        <v>1409</v>
      </c>
      <c r="I50" s="127"/>
      <c r="J50" s="127"/>
      <c r="K50" s="127"/>
      <c r="L50" s="127"/>
      <c r="M50" s="133">
        <v>0</v>
      </c>
      <c r="N50" s="133">
        <v>40065500</v>
      </c>
      <c r="O50" s="133">
        <v>0</v>
      </c>
      <c r="P50" s="133">
        <v>274849330</v>
      </c>
      <c r="Q50" s="127" t="s">
        <v>1369</v>
      </c>
    </row>
    <row r="51" spans="1:17" ht="51">
      <c r="A51" s="127" t="s">
        <v>620</v>
      </c>
      <c r="B51" s="127"/>
      <c r="C51" s="128" t="s">
        <v>714</v>
      </c>
      <c r="D51" s="122">
        <v>42795</v>
      </c>
      <c r="E51" s="123" t="s">
        <v>23</v>
      </c>
      <c r="F51" s="123">
        <v>16583</v>
      </c>
      <c r="G51" s="127"/>
      <c r="H51" s="131" t="s">
        <v>1410</v>
      </c>
      <c r="I51" s="127"/>
      <c r="J51" s="127"/>
      <c r="K51" s="127"/>
      <c r="L51" s="127"/>
      <c r="M51" s="133">
        <v>0</v>
      </c>
      <c r="N51" s="133">
        <v>0</v>
      </c>
      <c r="O51" s="133">
        <v>0</v>
      </c>
      <c r="P51" s="133">
        <v>0.01</v>
      </c>
      <c r="Q51" s="127" t="s">
        <v>1369</v>
      </c>
    </row>
    <row r="52" spans="1:17" ht="51">
      <c r="A52" s="127" t="s">
        <v>620</v>
      </c>
      <c r="B52" s="127"/>
      <c r="C52" s="128" t="s">
        <v>714</v>
      </c>
      <c r="D52" s="122">
        <v>42795</v>
      </c>
      <c r="E52" s="123" t="s">
        <v>6</v>
      </c>
      <c r="F52" s="123">
        <v>881017</v>
      </c>
      <c r="G52" s="127"/>
      <c r="H52" s="131" t="s">
        <v>1411</v>
      </c>
      <c r="I52" s="127"/>
      <c r="J52" s="127"/>
      <c r="K52" s="127"/>
      <c r="L52" s="127"/>
      <c r="M52" s="133">
        <v>0</v>
      </c>
      <c r="N52" s="133">
        <v>352</v>
      </c>
      <c r="O52" s="133">
        <v>0</v>
      </c>
      <c r="P52" s="133">
        <v>2414.7199999999998</v>
      </c>
      <c r="Q52" s="127" t="s">
        <v>1369</v>
      </c>
    </row>
    <row r="53" spans="1:17" ht="51">
      <c r="A53" s="127" t="s">
        <v>620</v>
      </c>
      <c r="B53" s="127"/>
      <c r="C53" s="128" t="s">
        <v>714</v>
      </c>
      <c r="D53" s="122">
        <v>42796</v>
      </c>
      <c r="E53" s="123" t="s">
        <v>23</v>
      </c>
      <c r="F53" s="123">
        <v>16588</v>
      </c>
      <c r="G53" s="127"/>
      <c r="H53" s="131" t="s">
        <v>1412</v>
      </c>
      <c r="I53" s="127"/>
      <c r="J53" s="127"/>
      <c r="K53" s="127"/>
      <c r="L53" s="127"/>
      <c r="M53" s="133">
        <v>0</v>
      </c>
      <c r="N53" s="133">
        <v>0</v>
      </c>
      <c r="O53" s="133">
        <v>0</v>
      </c>
      <c r="P53" s="133">
        <v>0.01</v>
      </c>
      <c r="Q53" s="127" t="s">
        <v>1369</v>
      </c>
    </row>
    <row r="54" spans="1:17" ht="51">
      <c r="A54" s="127" t="s">
        <v>620</v>
      </c>
      <c r="B54" s="127"/>
      <c r="C54" s="128" t="s">
        <v>714</v>
      </c>
      <c r="D54" s="122">
        <v>42796</v>
      </c>
      <c r="E54" s="123" t="s">
        <v>6</v>
      </c>
      <c r="F54" s="123">
        <v>69716</v>
      </c>
      <c r="G54" s="127"/>
      <c r="H54" s="131" t="s">
        <v>1321</v>
      </c>
      <c r="I54" s="127"/>
      <c r="J54" s="127"/>
      <c r="K54" s="127"/>
      <c r="L54" s="127"/>
      <c r="M54" s="133">
        <v>0</v>
      </c>
      <c r="N54" s="133">
        <v>10000</v>
      </c>
      <c r="O54" s="133">
        <v>0</v>
      </c>
      <c r="P54" s="133">
        <v>68600</v>
      </c>
      <c r="Q54" s="127" t="s">
        <v>1369</v>
      </c>
    </row>
    <row r="55" spans="1:17" ht="63.75">
      <c r="A55" s="127">
        <v>291</v>
      </c>
      <c r="B55" s="127"/>
      <c r="C55" s="128" t="s">
        <v>795</v>
      </c>
      <c r="D55" s="122">
        <v>42800</v>
      </c>
      <c r="E55" s="123" t="s">
        <v>1413</v>
      </c>
      <c r="F55" s="123">
        <v>12820876</v>
      </c>
      <c r="G55" s="127"/>
      <c r="H55" s="131" t="s">
        <v>1414</v>
      </c>
      <c r="I55" s="127"/>
      <c r="J55" s="127"/>
      <c r="K55" s="127"/>
      <c r="L55" s="127"/>
      <c r="M55" s="133">
        <v>1365000</v>
      </c>
      <c r="N55" s="133">
        <v>0</v>
      </c>
      <c r="O55" s="133">
        <v>9363900</v>
      </c>
      <c r="P55" s="133">
        <v>0</v>
      </c>
      <c r="Q55" s="127" t="s">
        <v>1369</v>
      </c>
    </row>
    <row r="56" spans="1:17" ht="51">
      <c r="A56" s="127" t="s">
        <v>620</v>
      </c>
      <c r="B56" s="127"/>
      <c r="C56" s="128" t="s">
        <v>714</v>
      </c>
      <c r="D56" s="122">
        <v>42801</v>
      </c>
      <c r="E56" s="123" t="s">
        <v>23</v>
      </c>
      <c r="F56" s="123">
        <v>16600</v>
      </c>
      <c r="G56" s="127"/>
      <c r="H56" s="131" t="s">
        <v>1415</v>
      </c>
      <c r="I56" s="127"/>
      <c r="J56" s="127"/>
      <c r="K56" s="127"/>
      <c r="L56" s="127"/>
      <c r="M56" s="133">
        <v>0</v>
      </c>
      <c r="N56" s="133">
        <v>0</v>
      </c>
      <c r="O56" s="133">
        <v>0</v>
      </c>
      <c r="P56" s="133">
        <v>0.01</v>
      </c>
      <c r="Q56" s="127" t="s">
        <v>1369</v>
      </c>
    </row>
    <row r="57" spans="1:17" ht="63.75">
      <c r="A57" s="127" t="s">
        <v>621</v>
      </c>
      <c r="B57" s="127"/>
      <c r="C57" s="128" t="s">
        <v>715</v>
      </c>
      <c r="D57" s="122">
        <v>42801</v>
      </c>
      <c r="E57" s="123" t="s">
        <v>6</v>
      </c>
      <c r="F57" s="123">
        <v>393669</v>
      </c>
      <c r="G57" s="127"/>
      <c r="H57" s="131" t="s">
        <v>1416</v>
      </c>
      <c r="I57" s="127"/>
      <c r="J57" s="127"/>
      <c r="K57" s="127"/>
      <c r="L57" s="127"/>
      <c r="M57" s="133">
        <v>0</v>
      </c>
      <c r="N57" s="133">
        <v>680165.28</v>
      </c>
      <c r="O57" s="133">
        <v>0</v>
      </c>
      <c r="P57" s="133">
        <v>4665933.82</v>
      </c>
      <c r="Q57" s="127" t="s">
        <v>1369</v>
      </c>
    </row>
    <row r="58" spans="1:17" ht="76.5">
      <c r="A58" s="127">
        <v>86</v>
      </c>
      <c r="B58" s="127"/>
      <c r="C58" s="128" t="s">
        <v>711</v>
      </c>
      <c r="D58" s="122">
        <v>42802</v>
      </c>
      <c r="E58" s="123" t="s">
        <v>6</v>
      </c>
      <c r="F58" s="123">
        <v>881498</v>
      </c>
      <c r="G58" s="127"/>
      <c r="H58" s="131" t="s">
        <v>1417</v>
      </c>
      <c r="I58" s="127"/>
      <c r="J58" s="127"/>
      <c r="K58" s="127"/>
      <c r="L58" s="127"/>
      <c r="M58" s="133">
        <v>0</v>
      </c>
      <c r="N58" s="133">
        <v>19000</v>
      </c>
      <c r="O58" s="133">
        <v>0</v>
      </c>
      <c r="P58" s="133">
        <v>130340</v>
      </c>
      <c r="Q58" s="127" t="s">
        <v>1369</v>
      </c>
    </row>
    <row r="59" spans="1:17" ht="63.75">
      <c r="A59" s="127" t="s">
        <v>621</v>
      </c>
      <c r="B59" s="127"/>
      <c r="C59" s="128" t="s">
        <v>715</v>
      </c>
      <c r="D59" s="122">
        <v>42807</v>
      </c>
      <c r="E59" s="123" t="s">
        <v>6</v>
      </c>
      <c r="F59" s="123">
        <v>398034</v>
      </c>
      <c r="G59" s="127"/>
      <c r="H59" s="131" t="s">
        <v>1418</v>
      </c>
      <c r="I59" s="127"/>
      <c r="J59" s="127"/>
      <c r="K59" s="127"/>
      <c r="L59" s="127"/>
      <c r="M59" s="133">
        <v>0</v>
      </c>
      <c r="N59" s="133">
        <v>175314.58</v>
      </c>
      <c r="O59" s="133">
        <v>0</v>
      </c>
      <c r="P59" s="133">
        <v>1202658.02</v>
      </c>
      <c r="Q59" s="127" t="s">
        <v>1369</v>
      </c>
    </row>
    <row r="60" spans="1:17" ht="51">
      <c r="A60" s="127" t="s">
        <v>621</v>
      </c>
      <c r="B60" s="127"/>
      <c r="C60" s="128" t="s">
        <v>715</v>
      </c>
      <c r="D60" s="122">
        <v>42809</v>
      </c>
      <c r="E60" s="123" t="s">
        <v>20</v>
      </c>
      <c r="F60" s="123">
        <v>9003</v>
      </c>
      <c r="G60" s="127"/>
      <c r="H60" s="131" t="s">
        <v>1419</v>
      </c>
      <c r="I60" s="127"/>
      <c r="J60" s="127"/>
      <c r="K60" s="127"/>
      <c r="L60" s="127"/>
      <c r="M60" s="133">
        <v>748544.91</v>
      </c>
      <c r="N60" s="133">
        <v>0</v>
      </c>
      <c r="O60" s="133">
        <v>5135018.08</v>
      </c>
      <c r="P60" s="133">
        <v>0</v>
      </c>
      <c r="Q60" s="127" t="s">
        <v>1369</v>
      </c>
    </row>
    <row r="61" spans="1:17" ht="51">
      <c r="A61" s="127" t="s">
        <v>621</v>
      </c>
      <c r="B61" s="127"/>
      <c r="C61" s="128" t="s">
        <v>715</v>
      </c>
      <c r="D61" s="122">
        <v>42809</v>
      </c>
      <c r="E61" s="123" t="s">
        <v>20</v>
      </c>
      <c r="F61" s="123">
        <v>9058</v>
      </c>
      <c r="G61" s="127"/>
      <c r="H61" s="131" t="s">
        <v>1420</v>
      </c>
      <c r="I61" s="127"/>
      <c r="J61" s="127"/>
      <c r="K61" s="127"/>
      <c r="L61" s="127"/>
      <c r="M61" s="133">
        <v>309573.34999999998</v>
      </c>
      <c r="N61" s="133">
        <v>0</v>
      </c>
      <c r="O61" s="133">
        <v>2123673.1800000002</v>
      </c>
      <c r="P61" s="133">
        <v>0</v>
      </c>
      <c r="Q61" s="127" t="s">
        <v>1369</v>
      </c>
    </row>
    <row r="62" spans="1:17" ht="51">
      <c r="A62" s="127" t="s">
        <v>621</v>
      </c>
      <c r="B62" s="127"/>
      <c r="C62" s="128" t="s">
        <v>715</v>
      </c>
      <c r="D62" s="122">
        <v>42809</v>
      </c>
      <c r="E62" s="123" t="s">
        <v>20</v>
      </c>
      <c r="F62" s="123">
        <v>9101</v>
      </c>
      <c r="G62" s="127"/>
      <c r="H62" s="131" t="s">
        <v>1421</v>
      </c>
      <c r="I62" s="127"/>
      <c r="J62" s="127"/>
      <c r="K62" s="127"/>
      <c r="L62" s="127"/>
      <c r="M62" s="133">
        <v>23348.48</v>
      </c>
      <c r="N62" s="133">
        <v>0</v>
      </c>
      <c r="O62" s="133">
        <v>160170.57</v>
      </c>
      <c r="P62" s="133">
        <v>0</v>
      </c>
      <c r="Q62" s="127" t="s">
        <v>1369</v>
      </c>
    </row>
    <row r="63" spans="1:17" ht="51">
      <c r="A63" s="127" t="s">
        <v>621</v>
      </c>
      <c r="B63" s="127"/>
      <c r="C63" s="128" t="s">
        <v>715</v>
      </c>
      <c r="D63" s="122">
        <v>42809</v>
      </c>
      <c r="E63" s="123" t="s">
        <v>20</v>
      </c>
      <c r="F63" s="123">
        <v>9005</v>
      </c>
      <c r="G63" s="127"/>
      <c r="H63" s="131" t="s">
        <v>1422</v>
      </c>
      <c r="I63" s="127"/>
      <c r="J63" s="127"/>
      <c r="K63" s="127"/>
      <c r="L63" s="127"/>
      <c r="M63" s="133">
        <v>3934.62</v>
      </c>
      <c r="N63" s="133">
        <v>0</v>
      </c>
      <c r="O63" s="133">
        <v>26991.49</v>
      </c>
      <c r="P63" s="133">
        <v>0</v>
      </c>
      <c r="Q63" s="127" t="s">
        <v>1369</v>
      </c>
    </row>
    <row r="64" spans="1:17" ht="51">
      <c r="A64" s="127" t="s">
        <v>621</v>
      </c>
      <c r="B64" s="127"/>
      <c r="C64" s="128" t="s">
        <v>715</v>
      </c>
      <c r="D64" s="122">
        <v>42809</v>
      </c>
      <c r="E64" s="123" t="s">
        <v>20</v>
      </c>
      <c r="F64" s="123">
        <v>9063</v>
      </c>
      <c r="G64" s="127"/>
      <c r="H64" s="131" t="s">
        <v>1423</v>
      </c>
      <c r="I64" s="127"/>
      <c r="J64" s="127"/>
      <c r="K64" s="127"/>
      <c r="L64" s="127"/>
      <c r="M64" s="133">
        <v>252.66</v>
      </c>
      <c r="N64" s="133">
        <v>0</v>
      </c>
      <c r="O64" s="133">
        <v>1733.25</v>
      </c>
      <c r="P64" s="133">
        <v>0</v>
      </c>
      <c r="Q64" s="127" t="s">
        <v>1369</v>
      </c>
    </row>
    <row r="65" spans="1:17" ht="51">
      <c r="A65" s="127" t="s">
        <v>621</v>
      </c>
      <c r="B65" s="127"/>
      <c r="C65" s="128" t="s">
        <v>715</v>
      </c>
      <c r="D65" s="122">
        <v>42809</v>
      </c>
      <c r="E65" s="123" t="s">
        <v>20</v>
      </c>
      <c r="F65" s="123">
        <v>9082</v>
      </c>
      <c r="G65" s="127"/>
      <c r="H65" s="131" t="s">
        <v>1424</v>
      </c>
      <c r="I65" s="127"/>
      <c r="J65" s="127"/>
      <c r="K65" s="127"/>
      <c r="L65" s="127"/>
      <c r="M65" s="133">
        <v>196112.72</v>
      </c>
      <c r="N65" s="133">
        <v>0</v>
      </c>
      <c r="O65" s="133">
        <v>1345333.26</v>
      </c>
      <c r="P65" s="133">
        <v>0</v>
      </c>
      <c r="Q65" s="127" t="s">
        <v>1369</v>
      </c>
    </row>
    <row r="66" spans="1:17" ht="51">
      <c r="A66" s="127" t="s">
        <v>621</v>
      </c>
      <c r="B66" s="127"/>
      <c r="C66" s="128" t="s">
        <v>715</v>
      </c>
      <c r="D66" s="122">
        <v>42809</v>
      </c>
      <c r="E66" s="123" t="s">
        <v>20</v>
      </c>
      <c r="F66" s="123">
        <v>9001</v>
      </c>
      <c r="G66" s="127"/>
      <c r="H66" s="131" t="s">
        <v>1425</v>
      </c>
      <c r="I66" s="127"/>
      <c r="J66" s="127"/>
      <c r="K66" s="127"/>
      <c r="L66" s="127"/>
      <c r="M66" s="133">
        <v>100933.2</v>
      </c>
      <c r="N66" s="133">
        <v>0</v>
      </c>
      <c r="O66" s="133">
        <v>692401.75</v>
      </c>
      <c r="P66" s="133">
        <v>0</v>
      </c>
      <c r="Q66" s="127" t="s">
        <v>1369</v>
      </c>
    </row>
    <row r="67" spans="1:17" ht="51">
      <c r="A67" s="127" t="s">
        <v>620</v>
      </c>
      <c r="B67" s="127"/>
      <c r="C67" s="128" t="s">
        <v>714</v>
      </c>
      <c r="D67" s="122">
        <v>42809</v>
      </c>
      <c r="E67" s="123" t="s">
        <v>23</v>
      </c>
      <c r="F67" s="123">
        <v>16628</v>
      </c>
      <c r="G67" s="127"/>
      <c r="H67" s="131" t="s">
        <v>1426</v>
      </c>
      <c r="I67" s="127"/>
      <c r="J67" s="127"/>
      <c r="K67" s="127"/>
      <c r="L67" s="127"/>
      <c r="M67" s="133">
        <v>0</v>
      </c>
      <c r="N67" s="133">
        <v>0</v>
      </c>
      <c r="O67" s="133">
        <v>0.01</v>
      </c>
      <c r="P67" s="133">
        <v>0</v>
      </c>
      <c r="Q67" s="127" t="s">
        <v>1369</v>
      </c>
    </row>
    <row r="68" spans="1:17" ht="51">
      <c r="A68" s="127" t="s">
        <v>621</v>
      </c>
      <c r="B68" s="127"/>
      <c r="C68" s="128" t="s">
        <v>715</v>
      </c>
      <c r="D68" s="122">
        <v>42809</v>
      </c>
      <c r="E68" s="123" t="s">
        <v>20</v>
      </c>
      <c r="F68" s="123">
        <v>9002</v>
      </c>
      <c r="G68" s="127"/>
      <c r="H68" s="131" t="s">
        <v>1427</v>
      </c>
      <c r="I68" s="127"/>
      <c r="J68" s="127"/>
      <c r="K68" s="127"/>
      <c r="L68" s="127"/>
      <c r="M68" s="133">
        <v>292055.86</v>
      </c>
      <c r="N68" s="133">
        <v>0</v>
      </c>
      <c r="O68" s="133">
        <v>2003503.2</v>
      </c>
      <c r="P68" s="133">
        <v>0</v>
      </c>
      <c r="Q68" s="127" t="s">
        <v>1369</v>
      </c>
    </row>
    <row r="69" spans="1:17" ht="51">
      <c r="A69" s="127" t="s">
        <v>620</v>
      </c>
      <c r="B69" s="127"/>
      <c r="C69" s="128" t="s">
        <v>714</v>
      </c>
      <c r="D69" s="122">
        <v>42810</v>
      </c>
      <c r="E69" s="123" t="s">
        <v>23</v>
      </c>
      <c r="F69" s="123">
        <v>16632</v>
      </c>
      <c r="G69" s="127"/>
      <c r="H69" s="131" t="s">
        <v>1428</v>
      </c>
      <c r="I69" s="127"/>
      <c r="J69" s="127"/>
      <c r="K69" s="127"/>
      <c r="L69" s="127"/>
      <c r="M69" s="133">
        <v>0</v>
      </c>
      <c r="N69" s="133">
        <v>0</v>
      </c>
      <c r="O69" s="133">
        <v>0</v>
      </c>
      <c r="P69" s="133">
        <v>0.01</v>
      </c>
      <c r="Q69" s="127" t="s">
        <v>1369</v>
      </c>
    </row>
    <row r="70" spans="1:17" ht="51">
      <c r="A70" s="127" t="s">
        <v>621</v>
      </c>
      <c r="B70" s="127"/>
      <c r="C70" s="128" t="s">
        <v>715</v>
      </c>
      <c r="D70" s="122">
        <v>42810</v>
      </c>
      <c r="E70" s="123" t="s">
        <v>20</v>
      </c>
      <c r="F70" s="123">
        <v>9109</v>
      </c>
      <c r="G70" s="127"/>
      <c r="H70" s="131" t="s">
        <v>1429</v>
      </c>
      <c r="I70" s="127"/>
      <c r="J70" s="127"/>
      <c r="K70" s="127"/>
      <c r="L70" s="127"/>
      <c r="M70" s="133">
        <v>353627.15</v>
      </c>
      <c r="N70" s="133">
        <v>0</v>
      </c>
      <c r="O70" s="133">
        <v>2425882.25</v>
      </c>
      <c r="P70" s="133">
        <v>0</v>
      </c>
      <c r="Q70" s="127" t="s">
        <v>1369</v>
      </c>
    </row>
    <row r="71" spans="1:17" ht="51">
      <c r="A71" s="127" t="s">
        <v>621</v>
      </c>
      <c r="B71" s="127"/>
      <c r="C71" s="128" t="s">
        <v>715</v>
      </c>
      <c r="D71" s="122">
        <v>42814</v>
      </c>
      <c r="E71" s="123" t="s">
        <v>20</v>
      </c>
      <c r="F71" s="123">
        <v>9113</v>
      </c>
      <c r="G71" s="127"/>
      <c r="H71" s="131" t="s">
        <v>1430</v>
      </c>
      <c r="I71" s="127"/>
      <c r="J71" s="127"/>
      <c r="K71" s="127"/>
      <c r="L71" s="127"/>
      <c r="M71" s="133">
        <v>62419.51</v>
      </c>
      <c r="N71" s="133">
        <v>0</v>
      </c>
      <c r="O71" s="133">
        <v>428197.84</v>
      </c>
      <c r="P71" s="133">
        <v>0</v>
      </c>
      <c r="Q71" s="127" t="s">
        <v>1369</v>
      </c>
    </row>
    <row r="72" spans="1:17" ht="63.75">
      <c r="A72" s="127">
        <v>291</v>
      </c>
      <c r="B72" s="127"/>
      <c r="C72" s="128" t="s">
        <v>795</v>
      </c>
      <c r="D72" s="122">
        <v>42815</v>
      </c>
      <c r="E72" s="123" t="s">
        <v>1413</v>
      </c>
      <c r="F72" s="123">
        <v>12980501</v>
      </c>
      <c r="G72" s="127"/>
      <c r="H72" s="131" t="s">
        <v>1431</v>
      </c>
      <c r="I72" s="127"/>
      <c r="J72" s="127"/>
      <c r="K72" s="127"/>
      <c r="L72" s="127"/>
      <c r="M72" s="133">
        <v>0</v>
      </c>
      <c r="N72" s="133">
        <v>680427.87</v>
      </c>
      <c r="O72" s="133">
        <v>0</v>
      </c>
      <c r="P72" s="133">
        <v>4667735.1900000004</v>
      </c>
      <c r="Q72" s="127" t="s">
        <v>1369</v>
      </c>
    </row>
    <row r="73" spans="1:17" ht="63.75">
      <c r="A73" s="127" t="s">
        <v>621</v>
      </c>
      <c r="B73" s="127"/>
      <c r="C73" s="128" t="s">
        <v>715</v>
      </c>
      <c r="D73" s="122">
        <v>42815</v>
      </c>
      <c r="E73" s="123" t="s">
        <v>20</v>
      </c>
      <c r="F73" s="123">
        <v>9036</v>
      </c>
      <c r="G73" s="127"/>
      <c r="H73" s="131" t="s">
        <v>1432</v>
      </c>
      <c r="I73" s="127"/>
      <c r="J73" s="127"/>
      <c r="K73" s="127"/>
      <c r="L73" s="127"/>
      <c r="M73" s="133">
        <v>2174365.66</v>
      </c>
      <c r="N73" s="133">
        <v>0</v>
      </c>
      <c r="O73" s="133">
        <v>14916148.43</v>
      </c>
      <c r="P73" s="133">
        <v>0</v>
      </c>
      <c r="Q73" s="127" t="s">
        <v>1369</v>
      </c>
    </row>
    <row r="74" spans="1:17" ht="51">
      <c r="A74" s="127" t="s">
        <v>620</v>
      </c>
      <c r="B74" s="127"/>
      <c r="C74" s="128" t="s">
        <v>714</v>
      </c>
      <c r="D74" s="122">
        <v>42815</v>
      </c>
      <c r="E74" s="123" t="s">
        <v>23</v>
      </c>
      <c r="F74" s="123">
        <v>16645</v>
      </c>
      <c r="G74" s="127"/>
      <c r="H74" s="131" t="s">
        <v>1433</v>
      </c>
      <c r="I74" s="127"/>
      <c r="J74" s="127"/>
      <c r="K74" s="127"/>
      <c r="L74" s="127"/>
      <c r="M74" s="133">
        <v>0</v>
      </c>
      <c r="N74" s="133">
        <v>0</v>
      </c>
      <c r="O74" s="133">
        <v>0.01</v>
      </c>
      <c r="P74" s="133">
        <v>0</v>
      </c>
      <c r="Q74" s="127" t="s">
        <v>1369</v>
      </c>
    </row>
    <row r="75" spans="1:17" ht="51">
      <c r="A75" s="127" t="s">
        <v>621</v>
      </c>
      <c r="B75" s="127"/>
      <c r="C75" s="128" t="s">
        <v>715</v>
      </c>
      <c r="D75" s="122">
        <v>42816</v>
      </c>
      <c r="E75" s="123" t="s">
        <v>20</v>
      </c>
      <c r="F75" s="123">
        <v>9115</v>
      </c>
      <c r="G75" s="127"/>
      <c r="H75" s="131" t="s">
        <v>1434</v>
      </c>
      <c r="I75" s="127"/>
      <c r="J75" s="127"/>
      <c r="K75" s="127"/>
      <c r="L75" s="127"/>
      <c r="M75" s="133">
        <v>5431.03</v>
      </c>
      <c r="N75" s="133">
        <v>0</v>
      </c>
      <c r="O75" s="133">
        <v>37256.870000000003</v>
      </c>
      <c r="P75" s="133">
        <v>0</v>
      </c>
      <c r="Q75" s="127" t="s">
        <v>1369</v>
      </c>
    </row>
    <row r="76" spans="1:17" ht="51">
      <c r="A76" s="127" t="s">
        <v>621</v>
      </c>
      <c r="B76" s="127"/>
      <c r="C76" s="128" t="s">
        <v>715</v>
      </c>
      <c r="D76" s="122">
        <v>42817</v>
      </c>
      <c r="E76" s="123" t="s">
        <v>13</v>
      </c>
      <c r="F76" s="123">
        <v>882752</v>
      </c>
      <c r="G76" s="127"/>
      <c r="H76" s="131" t="s">
        <v>1435</v>
      </c>
      <c r="I76" s="127"/>
      <c r="J76" s="127"/>
      <c r="K76" s="127"/>
      <c r="L76" s="127"/>
      <c r="M76" s="133">
        <v>45.01</v>
      </c>
      <c r="N76" s="133">
        <v>0</v>
      </c>
      <c r="O76" s="133">
        <v>308.77</v>
      </c>
      <c r="P76" s="133">
        <v>0</v>
      </c>
      <c r="Q76" s="127" t="s">
        <v>1369</v>
      </c>
    </row>
    <row r="77" spans="1:17" ht="51">
      <c r="A77" s="127" t="s">
        <v>620</v>
      </c>
      <c r="B77" s="127"/>
      <c r="C77" s="128" t="s">
        <v>714</v>
      </c>
      <c r="D77" s="122">
        <v>42818</v>
      </c>
      <c r="E77" s="123" t="s">
        <v>23</v>
      </c>
      <c r="F77" s="123">
        <v>16659</v>
      </c>
      <c r="G77" s="127"/>
      <c r="H77" s="131" t="s">
        <v>1436</v>
      </c>
      <c r="I77" s="127"/>
      <c r="J77" s="127"/>
      <c r="K77" s="127"/>
      <c r="L77" s="127"/>
      <c r="M77" s="133">
        <v>0</v>
      </c>
      <c r="N77" s="133">
        <v>0</v>
      </c>
      <c r="O77" s="133">
        <v>0</v>
      </c>
      <c r="P77" s="133">
        <v>0.01</v>
      </c>
      <c r="Q77" s="127" t="s">
        <v>1369</v>
      </c>
    </row>
    <row r="78" spans="1:17" ht="76.5">
      <c r="A78" s="127" t="s">
        <v>621</v>
      </c>
      <c r="B78" s="127"/>
      <c r="C78" s="128" t="s">
        <v>715</v>
      </c>
      <c r="D78" s="122">
        <v>42818</v>
      </c>
      <c r="E78" s="123" t="s">
        <v>6</v>
      </c>
      <c r="F78" s="123">
        <v>407932</v>
      </c>
      <c r="G78" s="127"/>
      <c r="H78" s="131" t="s">
        <v>1437</v>
      </c>
      <c r="I78" s="127"/>
      <c r="J78" s="127"/>
      <c r="K78" s="127"/>
      <c r="L78" s="127"/>
      <c r="M78" s="133">
        <v>0</v>
      </c>
      <c r="N78" s="133">
        <v>756506.52</v>
      </c>
      <c r="O78" s="133">
        <v>0</v>
      </c>
      <c r="P78" s="133">
        <v>5189634.7300000004</v>
      </c>
      <c r="Q78" s="127" t="s">
        <v>1369</v>
      </c>
    </row>
    <row r="79" spans="1:17" ht="51">
      <c r="A79" s="127" t="s">
        <v>620</v>
      </c>
      <c r="B79" s="127"/>
      <c r="C79" s="128" t="s">
        <v>714</v>
      </c>
      <c r="D79" s="122">
        <v>42821</v>
      </c>
      <c r="E79" s="123" t="s">
        <v>6</v>
      </c>
      <c r="F79" s="123">
        <v>70045</v>
      </c>
      <c r="G79" s="127"/>
      <c r="H79" s="131" t="s">
        <v>1321</v>
      </c>
      <c r="I79" s="127"/>
      <c r="J79" s="127"/>
      <c r="K79" s="127"/>
      <c r="L79" s="127"/>
      <c r="M79" s="133">
        <v>0</v>
      </c>
      <c r="N79" s="133">
        <v>3</v>
      </c>
      <c r="O79" s="133">
        <v>0</v>
      </c>
      <c r="P79" s="133">
        <v>20.58</v>
      </c>
      <c r="Q79" s="127" t="s">
        <v>1369</v>
      </c>
    </row>
    <row r="80" spans="1:17" ht="38.25">
      <c r="A80" s="127">
        <v>35</v>
      </c>
      <c r="B80" s="127"/>
      <c r="C80" s="128" t="s">
        <v>697</v>
      </c>
      <c r="D80" s="122">
        <v>42821</v>
      </c>
      <c r="E80" s="123" t="s">
        <v>3</v>
      </c>
      <c r="F80" s="123">
        <v>1487634</v>
      </c>
      <c r="G80" s="127"/>
      <c r="H80" s="131" t="s">
        <v>1438</v>
      </c>
      <c r="I80" s="127"/>
      <c r="J80" s="127"/>
      <c r="K80" s="127"/>
      <c r="L80" s="127"/>
      <c r="M80" s="133">
        <v>0</v>
      </c>
      <c r="N80" s="133">
        <v>40000</v>
      </c>
      <c r="O80" s="133">
        <v>0</v>
      </c>
      <c r="P80" s="133">
        <v>274400</v>
      </c>
      <c r="Q80" s="127" t="s">
        <v>1369</v>
      </c>
    </row>
    <row r="81" spans="1:17" ht="51">
      <c r="A81" s="127" t="s">
        <v>621</v>
      </c>
      <c r="B81" s="127"/>
      <c r="C81" s="128" t="s">
        <v>715</v>
      </c>
      <c r="D81" s="122">
        <v>42821</v>
      </c>
      <c r="E81" s="123" t="s">
        <v>20</v>
      </c>
      <c r="F81" s="123">
        <v>9094</v>
      </c>
      <c r="G81" s="127"/>
      <c r="H81" s="131" t="s">
        <v>1439</v>
      </c>
      <c r="I81" s="127"/>
      <c r="J81" s="127"/>
      <c r="K81" s="127"/>
      <c r="L81" s="127"/>
      <c r="M81" s="133">
        <v>383645.04</v>
      </c>
      <c r="N81" s="133">
        <v>0</v>
      </c>
      <c r="O81" s="133">
        <v>2631804.9700000002</v>
      </c>
      <c r="P81" s="133">
        <v>0</v>
      </c>
      <c r="Q81" s="127" t="s">
        <v>1369</v>
      </c>
    </row>
    <row r="82" spans="1:17" ht="25.5">
      <c r="A82" s="127" t="s">
        <v>621</v>
      </c>
      <c r="B82" s="127"/>
      <c r="C82" s="128" t="s">
        <v>715</v>
      </c>
      <c r="D82" s="122">
        <v>42821</v>
      </c>
      <c r="E82" s="123" t="s">
        <v>13</v>
      </c>
      <c r="F82" s="123">
        <v>45736</v>
      </c>
      <c r="G82" s="127"/>
      <c r="H82" s="131" t="s">
        <v>1294</v>
      </c>
      <c r="I82" s="127"/>
      <c r="J82" s="127"/>
      <c r="K82" s="127"/>
      <c r="L82" s="127"/>
      <c r="M82" s="133">
        <v>4874.96</v>
      </c>
      <c r="N82" s="133">
        <v>0</v>
      </c>
      <c r="O82" s="133">
        <v>33442.230000000003</v>
      </c>
      <c r="P82" s="133">
        <v>0</v>
      </c>
      <c r="Q82" s="127" t="s">
        <v>1369</v>
      </c>
    </row>
    <row r="83" spans="1:17" ht="25.5">
      <c r="A83" s="127" t="s">
        <v>621</v>
      </c>
      <c r="B83" s="127"/>
      <c r="C83" s="128" t="s">
        <v>715</v>
      </c>
      <c r="D83" s="122">
        <v>42821</v>
      </c>
      <c r="E83" s="123" t="s">
        <v>13</v>
      </c>
      <c r="F83" s="123">
        <v>45733</v>
      </c>
      <c r="G83" s="127"/>
      <c r="H83" s="131" t="s">
        <v>1294</v>
      </c>
      <c r="I83" s="127"/>
      <c r="J83" s="127"/>
      <c r="K83" s="127"/>
      <c r="L83" s="127"/>
      <c r="M83" s="133">
        <v>80356.5</v>
      </c>
      <c r="N83" s="133">
        <v>0</v>
      </c>
      <c r="O83" s="133">
        <v>551245.59</v>
      </c>
      <c r="P83" s="133">
        <v>0</v>
      </c>
      <c r="Q83" s="127" t="s">
        <v>1369</v>
      </c>
    </row>
    <row r="84" spans="1:17" ht="51">
      <c r="A84" s="127">
        <v>86</v>
      </c>
      <c r="B84" s="127"/>
      <c r="C84" s="128" t="s">
        <v>711</v>
      </c>
      <c r="D84" s="122">
        <v>42823</v>
      </c>
      <c r="E84" s="123" t="s">
        <v>6</v>
      </c>
      <c r="F84" s="123">
        <v>883292</v>
      </c>
      <c r="G84" s="127"/>
      <c r="H84" s="131" t="s">
        <v>1440</v>
      </c>
      <c r="I84" s="127"/>
      <c r="J84" s="127"/>
      <c r="K84" s="127"/>
      <c r="L84" s="127"/>
      <c r="M84" s="133">
        <v>0</v>
      </c>
      <c r="N84" s="133">
        <v>286778.39</v>
      </c>
      <c r="O84" s="133">
        <v>0</v>
      </c>
      <c r="P84" s="133">
        <v>1967299.76</v>
      </c>
      <c r="Q84" s="127" t="s">
        <v>1369</v>
      </c>
    </row>
    <row r="85" spans="1:17" ht="51">
      <c r="A85" s="127">
        <v>86</v>
      </c>
      <c r="B85" s="127"/>
      <c r="C85" s="128" t="s">
        <v>711</v>
      </c>
      <c r="D85" s="122">
        <v>42823</v>
      </c>
      <c r="E85" s="123" t="s">
        <v>11</v>
      </c>
      <c r="F85" s="123">
        <v>883292</v>
      </c>
      <c r="G85" s="127"/>
      <c r="H85" s="131" t="s">
        <v>1441</v>
      </c>
      <c r="I85" s="127"/>
      <c r="J85" s="127"/>
      <c r="K85" s="127"/>
      <c r="L85" s="127"/>
      <c r="M85" s="133">
        <v>7.29</v>
      </c>
      <c r="N85" s="133">
        <v>0</v>
      </c>
      <c r="O85" s="133">
        <v>50.01</v>
      </c>
      <c r="P85" s="133">
        <v>0</v>
      </c>
      <c r="Q85" s="127" t="s">
        <v>1369</v>
      </c>
    </row>
    <row r="86" spans="1:17" ht="51">
      <c r="A86" s="127" t="s">
        <v>620</v>
      </c>
      <c r="B86" s="127"/>
      <c r="C86" s="128" t="s">
        <v>714</v>
      </c>
      <c r="D86" s="122">
        <v>42824</v>
      </c>
      <c r="E86" s="123" t="s">
        <v>3</v>
      </c>
      <c r="F86" s="123">
        <v>1488619</v>
      </c>
      <c r="G86" s="127"/>
      <c r="H86" s="131" t="s">
        <v>1442</v>
      </c>
      <c r="I86" s="127"/>
      <c r="J86" s="127"/>
      <c r="K86" s="127"/>
      <c r="L86" s="127"/>
      <c r="M86" s="133">
        <v>0</v>
      </c>
      <c r="N86" s="133">
        <v>6737.44</v>
      </c>
      <c r="O86" s="133">
        <v>0</v>
      </c>
      <c r="P86" s="133">
        <v>46218.84</v>
      </c>
      <c r="Q86" s="127" t="s">
        <v>1369</v>
      </c>
    </row>
    <row r="87" spans="1:17" ht="76.5">
      <c r="A87" s="127">
        <v>20</v>
      </c>
      <c r="B87" s="127"/>
      <c r="C87" s="128" t="s">
        <v>694</v>
      </c>
      <c r="D87" s="122">
        <v>42825</v>
      </c>
      <c r="E87" s="123" t="s">
        <v>6</v>
      </c>
      <c r="F87" s="123">
        <v>883648</v>
      </c>
      <c r="G87" s="127"/>
      <c r="H87" s="131" t="s">
        <v>1443</v>
      </c>
      <c r="I87" s="127"/>
      <c r="J87" s="127"/>
      <c r="K87" s="127"/>
      <c r="L87" s="127"/>
      <c r="M87" s="133">
        <v>0</v>
      </c>
      <c r="N87" s="133">
        <v>2116272.89</v>
      </c>
      <c r="O87" s="133">
        <v>0</v>
      </c>
      <c r="P87" s="133">
        <v>14517632.029999999</v>
      </c>
      <c r="Q87" s="127" t="s">
        <v>1369</v>
      </c>
    </row>
    <row r="88" spans="1:17" ht="76.5">
      <c r="A88" s="127" t="s">
        <v>620</v>
      </c>
      <c r="B88" s="127"/>
      <c r="C88" s="128" t="s">
        <v>714</v>
      </c>
      <c r="D88" s="122">
        <v>42825</v>
      </c>
      <c r="E88" s="123" t="s">
        <v>1263</v>
      </c>
      <c r="F88" s="123">
        <v>1964</v>
      </c>
      <c r="G88" s="127"/>
      <c r="H88" s="131" t="s">
        <v>1444</v>
      </c>
      <c r="I88" s="127"/>
      <c r="J88" s="127"/>
      <c r="K88" s="127"/>
      <c r="L88" s="127"/>
      <c r="M88" s="133">
        <v>23.99</v>
      </c>
      <c r="N88" s="133">
        <v>0</v>
      </c>
      <c r="O88" s="133">
        <v>164.57</v>
      </c>
      <c r="P88" s="133">
        <v>0</v>
      </c>
      <c r="Q88" s="127" t="s">
        <v>1369</v>
      </c>
    </row>
    <row r="89" spans="1:17" ht="51">
      <c r="A89" s="127" t="s">
        <v>620</v>
      </c>
      <c r="B89" s="127"/>
      <c r="C89" s="128" t="s">
        <v>714</v>
      </c>
      <c r="D89" s="122">
        <v>42828</v>
      </c>
      <c r="E89" s="123" t="s">
        <v>23</v>
      </c>
      <c r="F89" s="123">
        <v>16687</v>
      </c>
      <c r="G89" s="127"/>
      <c r="H89" s="131" t="s">
        <v>4926</v>
      </c>
      <c r="I89" s="127"/>
      <c r="J89" s="127"/>
      <c r="K89" s="127"/>
      <c r="L89" s="127"/>
      <c r="M89" s="133">
        <v>0</v>
      </c>
      <c r="N89" s="133">
        <v>0</v>
      </c>
      <c r="O89" s="133">
        <v>0</v>
      </c>
      <c r="P89" s="133">
        <v>0.01</v>
      </c>
      <c r="Q89" s="127" t="s">
        <v>1369</v>
      </c>
    </row>
    <row r="90" spans="1:17" ht="25.5">
      <c r="A90" s="127" t="s">
        <v>621</v>
      </c>
      <c r="B90" s="127"/>
      <c r="C90" s="128" t="s">
        <v>715</v>
      </c>
      <c r="D90" s="122">
        <v>42828</v>
      </c>
      <c r="E90" s="123" t="s">
        <v>13</v>
      </c>
      <c r="F90" s="123">
        <v>45764</v>
      </c>
      <c r="G90" s="127"/>
      <c r="H90" s="131" t="s">
        <v>1294</v>
      </c>
      <c r="I90" s="127"/>
      <c r="J90" s="127"/>
      <c r="K90" s="127"/>
      <c r="L90" s="127"/>
      <c r="M90" s="133">
        <v>1949.98</v>
      </c>
      <c r="N90" s="133">
        <v>0</v>
      </c>
      <c r="O90" s="133">
        <v>13376.86</v>
      </c>
      <c r="P90" s="133">
        <v>0</v>
      </c>
      <c r="Q90" s="127" t="s">
        <v>1369</v>
      </c>
    </row>
    <row r="91" spans="1:17" ht="25.5">
      <c r="A91" s="127" t="s">
        <v>621</v>
      </c>
      <c r="B91" s="127"/>
      <c r="C91" s="128" t="s">
        <v>715</v>
      </c>
      <c r="D91" s="122">
        <v>42828</v>
      </c>
      <c r="E91" s="123" t="s">
        <v>13</v>
      </c>
      <c r="F91" s="123">
        <v>45761</v>
      </c>
      <c r="G91" s="127"/>
      <c r="H91" s="131" t="s">
        <v>1294</v>
      </c>
      <c r="I91" s="127"/>
      <c r="J91" s="127"/>
      <c r="K91" s="127"/>
      <c r="L91" s="127"/>
      <c r="M91" s="133">
        <v>32142.6</v>
      </c>
      <c r="N91" s="133">
        <v>0</v>
      </c>
      <c r="O91" s="133">
        <v>220498.24</v>
      </c>
      <c r="P91" s="133">
        <v>0</v>
      </c>
      <c r="Q91" s="127" t="s">
        <v>1369</v>
      </c>
    </row>
    <row r="92" spans="1:17" ht="63.75">
      <c r="A92" s="127" t="s">
        <v>621</v>
      </c>
      <c r="B92" s="127"/>
      <c r="C92" s="128" t="s">
        <v>715</v>
      </c>
      <c r="D92" s="122">
        <v>42828</v>
      </c>
      <c r="E92" s="123" t="s">
        <v>20</v>
      </c>
      <c r="F92" s="123">
        <v>883827</v>
      </c>
      <c r="G92" s="127"/>
      <c r="H92" s="131" t="s">
        <v>4927</v>
      </c>
      <c r="I92" s="127"/>
      <c r="J92" s="127"/>
      <c r="K92" s="127"/>
      <c r="L92" s="127"/>
      <c r="M92" s="133">
        <v>34042.370000000003</v>
      </c>
      <c r="N92" s="133">
        <v>0</v>
      </c>
      <c r="O92" s="133">
        <v>233530.66</v>
      </c>
      <c r="P92" s="133">
        <v>0</v>
      </c>
      <c r="Q92" s="127" t="s">
        <v>1369</v>
      </c>
    </row>
    <row r="93" spans="1:17" ht="25.5">
      <c r="A93" s="127" t="s">
        <v>621</v>
      </c>
      <c r="B93" s="127"/>
      <c r="C93" s="128" t="s">
        <v>715</v>
      </c>
      <c r="D93" s="122">
        <v>42828</v>
      </c>
      <c r="E93" s="123" t="s">
        <v>13</v>
      </c>
      <c r="F93" s="123">
        <v>45755</v>
      </c>
      <c r="G93" s="127"/>
      <c r="H93" s="131" t="s">
        <v>1294</v>
      </c>
      <c r="I93" s="127"/>
      <c r="J93" s="127"/>
      <c r="K93" s="127"/>
      <c r="L93" s="127"/>
      <c r="M93" s="133">
        <v>32142.6</v>
      </c>
      <c r="N93" s="133">
        <v>0</v>
      </c>
      <c r="O93" s="133">
        <v>220498.24</v>
      </c>
      <c r="P93" s="133">
        <v>0</v>
      </c>
      <c r="Q93" s="127" t="s">
        <v>1369</v>
      </c>
    </row>
    <row r="94" spans="1:17" ht="25.5">
      <c r="A94" s="127" t="s">
        <v>621</v>
      </c>
      <c r="B94" s="127"/>
      <c r="C94" s="128" t="s">
        <v>715</v>
      </c>
      <c r="D94" s="122">
        <v>42828</v>
      </c>
      <c r="E94" s="123" t="s">
        <v>13</v>
      </c>
      <c r="F94" s="123">
        <v>45758</v>
      </c>
      <c r="G94" s="127"/>
      <c r="H94" s="131" t="s">
        <v>1294</v>
      </c>
      <c r="I94" s="127"/>
      <c r="J94" s="127"/>
      <c r="K94" s="127"/>
      <c r="L94" s="127"/>
      <c r="M94" s="133">
        <v>1949.98</v>
      </c>
      <c r="N94" s="133">
        <v>0</v>
      </c>
      <c r="O94" s="133">
        <v>13376.86</v>
      </c>
      <c r="P94" s="133">
        <v>0</v>
      </c>
      <c r="Q94" s="127" t="s">
        <v>1369</v>
      </c>
    </row>
    <row r="95" spans="1:17" ht="89.25">
      <c r="A95" s="127" t="s">
        <v>621</v>
      </c>
      <c r="B95" s="127"/>
      <c r="C95" s="128" t="s">
        <v>715</v>
      </c>
      <c r="D95" s="122">
        <v>42835</v>
      </c>
      <c r="E95" s="123" t="s">
        <v>6</v>
      </c>
      <c r="F95" s="123">
        <v>884646</v>
      </c>
      <c r="G95" s="127"/>
      <c r="H95" s="131" t="s">
        <v>4928</v>
      </c>
      <c r="I95" s="127"/>
      <c r="J95" s="127"/>
      <c r="K95" s="127"/>
      <c r="L95" s="127"/>
      <c r="M95" s="133">
        <v>0</v>
      </c>
      <c r="N95" s="133">
        <v>22850</v>
      </c>
      <c r="O95" s="133">
        <v>0</v>
      </c>
      <c r="P95" s="133">
        <v>156751</v>
      </c>
      <c r="Q95" s="127" t="s">
        <v>1369</v>
      </c>
    </row>
    <row r="96" spans="1:17" ht="51">
      <c r="A96" s="127" t="s">
        <v>620</v>
      </c>
      <c r="B96" s="127"/>
      <c r="C96" s="128" t="s">
        <v>714</v>
      </c>
      <c r="D96" s="122">
        <v>42835</v>
      </c>
      <c r="E96" s="123" t="s">
        <v>23</v>
      </c>
      <c r="F96" s="123">
        <v>16709</v>
      </c>
      <c r="G96" s="127"/>
      <c r="H96" s="131" t="s">
        <v>4929</v>
      </c>
      <c r="I96" s="127"/>
      <c r="J96" s="127"/>
      <c r="K96" s="127"/>
      <c r="L96" s="127"/>
      <c r="M96" s="133">
        <v>0</v>
      </c>
      <c r="N96" s="133">
        <v>0</v>
      </c>
      <c r="O96" s="133">
        <v>0</v>
      </c>
      <c r="P96" s="133">
        <v>0.01</v>
      </c>
      <c r="Q96" s="127" t="s">
        <v>1369</v>
      </c>
    </row>
    <row r="97" spans="1:17" ht="51">
      <c r="A97" s="127" t="s">
        <v>621</v>
      </c>
      <c r="B97" s="127"/>
      <c r="C97" s="128" t="s">
        <v>715</v>
      </c>
      <c r="D97" s="122">
        <v>42835</v>
      </c>
      <c r="E97" s="123" t="s">
        <v>20</v>
      </c>
      <c r="F97" s="123">
        <v>9152</v>
      </c>
      <c r="G97" s="127"/>
      <c r="H97" s="131" t="s">
        <v>4930</v>
      </c>
      <c r="I97" s="127"/>
      <c r="J97" s="127"/>
      <c r="K97" s="127"/>
      <c r="L97" s="127"/>
      <c r="M97" s="133">
        <v>1924.97</v>
      </c>
      <c r="N97" s="133">
        <v>0</v>
      </c>
      <c r="O97" s="133">
        <v>13205.29</v>
      </c>
      <c r="P97" s="133">
        <v>0</v>
      </c>
      <c r="Q97" s="127" t="s">
        <v>1369</v>
      </c>
    </row>
    <row r="98" spans="1:17" ht="63.75">
      <c r="A98" s="127">
        <v>86</v>
      </c>
      <c r="B98" s="127"/>
      <c r="C98" s="128" t="s">
        <v>711</v>
      </c>
      <c r="D98" s="122">
        <v>42836</v>
      </c>
      <c r="E98" s="123" t="s">
        <v>6</v>
      </c>
      <c r="F98" s="123">
        <v>420871</v>
      </c>
      <c r="G98" s="127"/>
      <c r="H98" s="131" t="s">
        <v>4931</v>
      </c>
      <c r="I98" s="127"/>
      <c r="J98" s="127"/>
      <c r="K98" s="127"/>
      <c r="L98" s="127"/>
      <c r="M98" s="133">
        <v>0</v>
      </c>
      <c r="N98" s="133">
        <v>40000</v>
      </c>
      <c r="O98" s="133">
        <v>0</v>
      </c>
      <c r="P98" s="133">
        <v>274400</v>
      </c>
      <c r="Q98" s="127" t="s">
        <v>1369</v>
      </c>
    </row>
    <row r="99" spans="1:17" ht="63.75">
      <c r="A99" s="127">
        <v>86</v>
      </c>
      <c r="B99" s="127"/>
      <c r="C99" s="128" t="s">
        <v>711</v>
      </c>
      <c r="D99" s="122">
        <v>42836</v>
      </c>
      <c r="E99" s="123" t="s">
        <v>6</v>
      </c>
      <c r="F99" s="123">
        <v>420870</v>
      </c>
      <c r="G99" s="127"/>
      <c r="H99" s="131" t="s">
        <v>4932</v>
      </c>
      <c r="I99" s="127"/>
      <c r="J99" s="127"/>
      <c r="K99" s="127"/>
      <c r="L99" s="127"/>
      <c r="M99" s="133">
        <v>0</v>
      </c>
      <c r="N99" s="133">
        <v>120000</v>
      </c>
      <c r="O99" s="133">
        <v>0</v>
      </c>
      <c r="P99" s="133">
        <v>823200</v>
      </c>
      <c r="Q99" s="127" t="s">
        <v>1369</v>
      </c>
    </row>
    <row r="100" spans="1:17" ht="63.75">
      <c r="A100" s="127">
        <v>86</v>
      </c>
      <c r="B100" s="127"/>
      <c r="C100" s="128" t="s">
        <v>711</v>
      </c>
      <c r="D100" s="122">
        <v>42836</v>
      </c>
      <c r="E100" s="123" t="s">
        <v>11</v>
      </c>
      <c r="F100" s="123">
        <v>420870</v>
      </c>
      <c r="G100" s="127"/>
      <c r="H100" s="131" t="s">
        <v>4933</v>
      </c>
      <c r="I100" s="127"/>
      <c r="J100" s="127"/>
      <c r="K100" s="127"/>
      <c r="L100" s="127"/>
      <c r="M100" s="133">
        <v>7.29</v>
      </c>
      <c r="N100" s="133">
        <v>0</v>
      </c>
      <c r="O100" s="133">
        <v>50.01</v>
      </c>
      <c r="P100" s="133">
        <v>0</v>
      </c>
      <c r="Q100" s="127" t="s">
        <v>1369</v>
      </c>
    </row>
    <row r="101" spans="1:17" ht="63.75">
      <c r="A101" s="127">
        <v>86</v>
      </c>
      <c r="B101" s="127"/>
      <c r="C101" s="128" t="s">
        <v>711</v>
      </c>
      <c r="D101" s="122">
        <v>42836</v>
      </c>
      <c r="E101" s="123" t="s">
        <v>11</v>
      </c>
      <c r="F101" s="123">
        <v>420871</v>
      </c>
      <c r="G101" s="127"/>
      <c r="H101" s="131" t="s">
        <v>4934</v>
      </c>
      <c r="I101" s="127"/>
      <c r="J101" s="127"/>
      <c r="K101" s="127"/>
      <c r="L101" s="127"/>
      <c r="M101" s="133">
        <v>7.29</v>
      </c>
      <c r="N101" s="133">
        <v>0</v>
      </c>
      <c r="O101" s="133">
        <v>50.01</v>
      </c>
      <c r="P101" s="133">
        <v>0</v>
      </c>
      <c r="Q101" s="127" t="s">
        <v>1369</v>
      </c>
    </row>
    <row r="102" spans="1:17" ht="76.5">
      <c r="A102" s="127" t="s">
        <v>620</v>
      </c>
      <c r="B102" s="127"/>
      <c r="C102" s="128" t="s">
        <v>714</v>
      </c>
      <c r="D102" s="122">
        <v>42842</v>
      </c>
      <c r="E102" s="123" t="s">
        <v>6</v>
      </c>
      <c r="F102" s="123">
        <v>424955</v>
      </c>
      <c r="G102" s="127"/>
      <c r="H102" s="131" t="s">
        <v>4935</v>
      </c>
      <c r="I102" s="127"/>
      <c r="J102" s="127"/>
      <c r="K102" s="127"/>
      <c r="L102" s="127"/>
      <c r="M102" s="133">
        <v>0</v>
      </c>
      <c r="N102" s="133">
        <v>34380000</v>
      </c>
      <c r="O102" s="133">
        <v>0</v>
      </c>
      <c r="P102" s="133">
        <v>235846800</v>
      </c>
      <c r="Q102" s="127" t="s">
        <v>1369</v>
      </c>
    </row>
    <row r="103" spans="1:17" ht="51">
      <c r="A103" s="127" t="s">
        <v>621</v>
      </c>
      <c r="B103" s="127"/>
      <c r="C103" s="128" t="s">
        <v>715</v>
      </c>
      <c r="D103" s="122">
        <v>42842</v>
      </c>
      <c r="E103" s="123" t="s">
        <v>20</v>
      </c>
      <c r="F103" s="123">
        <v>9165</v>
      </c>
      <c r="G103" s="127"/>
      <c r="H103" s="131" t="s">
        <v>4936</v>
      </c>
      <c r="I103" s="127"/>
      <c r="J103" s="127"/>
      <c r="K103" s="127"/>
      <c r="L103" s="127"/>
      <c r="M103" s="133">
        <v>167.99</v>
      </c>
      <c r="N103" s="133">
        <v>0</v>
      </c>
      <c r="O103" s="133">
        <v>1152.4100000000001</v>
      </c>
      <c r="P103" s="133">
        <v>0</v>
      </c>
      <c r="Q103" s="127" t="s">
        <v>1369</v>
      </c>
    </row>
    <row r="104" spans="1:17" ht="25.5">
      <c r="A104" s="127" t="s">
        <v>621</v>
      </c>
      <c r="B104" s="127"/>
      <c r="C104" s="128" t="s">
        <v>715</v>
      </c>
      <c r="D104" s="122">
        <v>42842</v>
      </c>
      <c r="E104" s="123" t="s">
        <v>13</v>
      </c>
      <c r="F104" s="123">
        <v>45778</v>
      </c>
      <c r="G104" s="127"/>
      <c r="H104" s="131" t="s">
        <v>1294</v>
      </c>
      <c r="I104" s="127"/>
      <c r="J104" s="127"/>
      <c r="K104" s="127"/>
      <c r="L104" s="127"/>
      <c r="M104" s="133">
        <v>13392.75</v>
      </c>
      <c r="N104" s="133">
        <v>0</v>
      </c>
      <c r="O104" s="133">
        <v>91874.27</v>
      </c>
      <c r="P104" s="133">
        <v>0</v>
      </c>
      <c r="Q104" s="127" t="s">
        <v>1369</v>
      </c>
    </row>
    <row r="105" spans="1:17" ht="25.5">
      <c r="A105" s="127" t="s">
        <v>621</v>
      </c>
      <c r="B105" s="127"/>
      <c r="C105" s="128" t="s">
        <v>715</v>
      </c>
      <c r="D105" s="122">
        <v>42842</v>
      </c>
      <c r="E105" s="123" t="s">
        <v>13</v>
      </c>
      <c r="F105" s="123">
        <v>45781</v>
      </c>
      <c r="G105" s="127"/>
      <c r="H105" s="131" t="s">
        <v>1294</v>
      </c>
      <c r="I105" s="127"/>
      <c r="J105" s="127"/>
      <c r="K105" s="127"/>
      <c r="L105" s="127"/>
      <c r="M105" s="133">
        <v>812.49</v>
      </c>
      <c r="N105" s="133">
        <v>0</v>
      </c>
      <c r="O105" s="133">
        <v>5573.68</v>
      </c>
      <c r="P105" s="133">
        <v>0</v>
      </c>
      <c r="Q105" s="127" t="s">
        <v>1369</v>
      </c>
    </row>
    <row r="106" spans="1:17" ht="51">
      <c r="A106" s="127" t="s">
        <v>620</v>
      </c>
      <c r="B106" s="127"/>
      <c r="C106" s="128" t="s">
        <v>714</v>
      </c>
      <c r="D106" s="122">
        <v>42844</v>
      </c>
      <c r="E106" s="123" t="s">
        <v>23</v>
      </c>
      <c r="F106" s="123">
        <v>16736</v>
      </c>
      <c r="G106" s="127"/>
      <c r="H106" s="131" t="s">
        <v>4937</v>
      </c>
      <c r="I106" s="127"/>
      <c r="J106" s="127"/>
      <c r="K106" s="127"/>
      <c r="L106" s="127"/>
      <c r="M106" s="133">
        <v>0</v>
      </c>
      <c r="N106" s="133">
        <v>0</v>
      </c>
      <c r="O106" s="133">
        <v>0.01</v>
      </c>
      <c r="P106" s="133">
        <v>0</v>
      </c>
      <c r="Q106" s="127" t="s">
        <v>1369</v>
      </c>
    </row>
    <row r="107" spans="1:17" ht="51">
      <c r="A107" s="127" t="s">
        <v>620</v>
      </c>
      <c r="B107" s="127"/>
      <c r="C107" s="128" t="s">
        <v>714</v>
      </c>
      <c r="D107" s="122">
        <v>42845</v>
      </c>
      <c r="E107" s="123" t="s">
        <v>23</v>
      </c>
      <c r="F107" s="123">
        <v>16740</v>
      </c>
      <c r="G107" s="127"/>
      <c r="H107" s="131" t="s">
        <v>4938</v>
      </c>
      <c r="I107" s="127"/>
      <c r="J107" s="127"/>
      <c r="K107" s="127"/>
      <c r="L107" s="127"/>
      <c r="M107" s="133">
        <v>0</v>
      </c>
      <c r="N107" s="133">
        <v>0</v>
      </c>
      <c r="O107" s="133">
        <v>0</v>
      </c>
      <c r="P107" s="133">
        <v>0.01</v>
      </c>
      <c r="Q107" s="127" t="s">
        <v>1369</v>
      </c>
    </row>
    <row r="108" spans="1:17" ht="51">
      <c r="A108" s="127" t="s">
        <v>620</v>
      </c>
      <c r="B108" s="127"/>
      <c r="C108" s="128" t="s">
        <v>714</v>
      </c>
      <c r="D108" s="122">
        <v>42845</v>
      </c>
      <c r="E108" s="123" t="s">
        <v>3</v>
      </c>
      <c r="F108" s="123">
        <v>1494568</v>
      </c>
      <c r="G108" s="127"/>
      <c r="H108" s="131" t="s">
        <v>4939</v>
      </c>
      <c r="I108" s="127"/>
      <c r="J108" s="127"/>
      <c r="K108" s="127"/>
      <c r="L108" s="127"/>
      <c r="M108" s="133">
        <v>0</v>
      </c>
      <c r="N108" s="133">
        <v>6737.44</v>
      </c>
      <c r="O108" s="133">
        <v>0</v>
      </c>
      <c r="P108" s="133">
        <v>46218.84</v>
      </c>
      <c r="Q108" s="127" t="s">
        <v>1369</v>
      </c>
    </row>
    <row r="109" spans="1:17" ht="63.75">
      <c r="A109" s="127">
        <v>585</v>
      </c>
      <c r="B109" s="127"/>
      <c r="C109" s="128" t="s">
        <v>222</v>
      </c>
      <c r="D109" s="122">
        <v>42845</v>
      </c>
      <c r="E109" s="123" t="s">
        <v>6</v>
      </c>
      <c r="F109" s="123">
        <v>827334</v>
      </c>
      <c r="G109" s="127"/>
      <c r="H109" s="131" t="s">
        <v>4940</v>
      </c>
      <c r="I109" s="127"/>
      <c r="J109" s="127"/>
      <c r="K109" s="127"/>
      <c r="L109" s="127"/>
      <c r="M109" s="133">
        <v>0</v>
      </c>
      <c r="N109" s="133">
        <v>24799.97</v>
      </c>
      <c r="O109" s="133">
        <v>0</v>
      </c>
      <c r="P109" s="133">
        <v>170127.79</v>
      </c>
      <c r="Q109" s="127" t="s">
        <v>1369</v>
      </c>
    </row>
    <row r="110" spans="1:17" ht="51">
      <c r="A110" s="127" t="s">
        <v>620</v>
      </c>
      <c r="B110" s="127"/>
      <c r="C110" s="128" t="s">
        <v>714</v>
      </c>
      <c r="D110" s="122">
        <v>42846</v>
      </c>
      <c r="E110" s="123" t="s">
        <v>23</v>
      </c>
      <c r="F110" s="123">
        <v>16744</v>
      </c>
      <c r="G110" s="127"/>
      <c r="H110" s="131" t="s">
        <v>4941</v>
      </c>
      <c r="I110" s="127"/>
      <c r="J110" s="127"/>
      <c r="K110" s="127"/>
      <c r="L110" s="127"/>
      <c r="M110" s="133">
        <v>0</v>
      </c>
      <c r="N110" s="133">
        <v>0</v>
      </c>
      <c r="O110" s="133">
        <v>0.01</v>
      </c>
      <c r="P110" s="133">
        <v>0</v>
      </c>
      <c r="Q110" s="127" t="s">
        <v>1369</v>
      </c>
    </row>
    <row r="111" spans="1:17" ht="51">
      <c r="A111" s="127" t="s">
        <v>620</v>
      </c>
      <c r="B111" s="127"/>
      <c r="C111" s="128" t="s">
        <v>714</v>
      </c>
      <c r="D111" s="122">
        <v>42849</v>
      </c>
      <c r="E111" s="123" t="s">
        <v>23</v>
      </c>
      <c r="F111" s="123">
        <v>16749</v>
      </c>
      <c r="G111" s="127"/>
      <c r="H111" s="131" t="s">
        <v>4942</v>
      </c>
      <c r="I111" s="127"/>
      <c r="J111" s="127"/>
      <c r="K111" s="127"/>
      <c r="L111" s="127"/>
      <c r="M111" s="133">
        <v>0</v>
      </c>
      <c r="N111" s="133">
        <v>0</v>
      </c>
      <c r="O111" s="133">
        <v>0</v>
      </c>
      <c r="P111" s="133">
        <v>0.01</v>
      </c>
      <c r="Q111" s="127" t="s">
        <v>1369</v>
      </c>
    </row>
    <row r="112" spans="1:17" ht="51">
      <c r="A112" s="127" t="s">
        <v>621</v>
      </c>
      <c r="B112" s="127"/>
      <c r="C112" s="128" t="s">
        <v>715</v>
      </c>
      <c r="D112" s="122">
        <v>42849</v>
      </c>
      <c r="E112" s="123" t="s">
        <v>20</v>
      </c>
      <c r="F112" s="123">
        <v>9196</v>
      </c>
      <c r="G112" s="127"/>
      <c r="H112" s="131" t="s">
        <v>4943</v>
      </c>
      <c r="I112" s="127"/>
      <c r="J112" s="127"/>
      <c r="K112" s="127"/>
      <c r="L112" s="127"/>
      <c r="M112" s="133">
        <v>35323.22</v>
      </c>
      <c r="N112" s="133">
        <v>0</v>
      </c>
      <c r="O112" s="133">
        <v>242317.29</v>
      </c>
      <c r="P112" s="133">
        <v>0</v>
      </c>
      <c r="Q112" s="127" t="s">
        <v>1369</v>
      </c>
    </row>
    <row r="113" spans="1:17" ht="25.5">
      <c r="A113" s="127" t="s">
        <v>621</v>
      </c>
      <c r="B113" s="127"/>
      <c r="C113" s="128" t="s">
        <v>715</v>
      </c>
      <c r="D113" s="122">
        <v>42850</v>
      </c>
      <c r="E113" s="123" t="s">
        <v>13</v>
      </c>
      <c r="F113" s="123">
        <v>45830</v>
      </c>
      <c r="G113" s="127"/>
      <c r="H113" s="131" t="s">
        <v>1294</v>
      </c>
      <c r="I113" s="127"/>
      <c r="J113" s="127"/>
      <c r="K113" s="127"/>
      <c r="L113" s="127"/>
      <c r="M113" s="133">
        <v>18749.849999999999</v>
      </c>
      <c r="N113" s="133">
        <v>0</v>
      </c>
      <c r="O113" s="133">
        <v>128623.97</v>
      </c>
      <c r="P113" s="133">
        <v>0</v>
      </c>
      <c r="Q113" s="127" t="s">
        <v>1369</v>
      </c>
    </row>
    <row r="114" spans="1:17" ht="25.5">
      <c r="A114" s="127" t="s">
        <v>621</v>
      </c>
      <c r="B114" s="127"/>
      <c r="C114" s="128" t="s">
        <v>715</v>
      </c>
      <c r="D114" s="122">
        <v>42850</v>
      </c>
      <c r="E114" s="123" t="s">
        <v>13</v>
      </c>
      <c r="F114" s="123">
        <v>45833</v>
      </c>
      <c r="G114" s="127"/>
      <c r="H114" s="131" t="s">
        <v>1294</v>
      </c>
      <c r="I114" s="127"/>
      <c r="J114" s="127"/>
      <c r="K114" s="127"/>
      <c r="L114" s="127"/>
      <c r="M114" s="133">
        <v>1137.49</v>
      </c>
      <c r="N114" s="133">
        <v>0</v>
      </c>
      <c r="O114" s="133">
        <v>7803.18</v>
      </c>
      <c r="P114" s="133">
        <v>0</v>
      </c>
      <c r="Q114" s="127" t="s">
        <v>1369</v>
      </c>
    </row>
    <row r="115" spans="1:17" ht="25.5">
      <c r="A115" s="127" t="s">
        <v>621</v>
      </c>
      <c r="B115" s="127"/>
      <c r="C115" s="128" t="s">
        <v>715</v>
      </c>
      <c r="D115" s="122">
        <v>42850</v>
      </c>
      <c r="E115" s="123" t="s">
        <v>13</v>
      </c>
      <c r="F115" s="123">
        <v>45827</v>
      </c>
      <c r="G115" s="127"/>
      <c r="H115" s="131" t="s">
        <v>1294</v>
      </c>
      <c r="I115" s="127"/>
      <c r="J115" s="127"/>
      <c r="K115" s="127"/>
      <c r="L115" s="127"/>
      <c r="M115" s="133">
        <v>2112.48</v>
      </c>
      <c r="N115" s="133">
        <v>0</v>
      </c>
      <c r="O115" s="133">
        <v>14491.61</v>
      </c>
      <c r="P115" s="133">
        <v>0</v>
      </c>
      <c r="Q115" s="127" t="s">
        <v>1369</v>
      </c>
    </row>
    <row r="116" spans="1:17" ht="25.5">
      <c r="A116" s="127" t="s">
        <v>621</v>
      </c>
      <c r="B116" s="127"/>
      <c r="C116" s="128" t="s">
        <v>715</v>
      </c>
      <c r="D116" s="122">
        <v>42850</v>
      </c>
      <c r="E116" s="123" t="s">
        <v>13</v>
      </c>
      <c r="F116" s="123">
        <v>45821</v>
      </c>
      <c r="G116" s="127"/>
      <c r="H116" s="131" t="s">
        <v>1294</v>
      </c>
      <c r="I116" s="127"/>
      <c r="J116" s="127"/>
      <c r="K116" s="127"/>
      <c r="L116" s="127"/>
      <c r="M116" s="133">
        <v>3087.48</v>
      </c>
      <c r="N116" s="133">
        <v>0</v>
      </c>
      <c r="O116" s="133">
        <v>21180.11</v>
      </c>
      <c r="P116" s="133">
        <v>0</v>
      </c>
      <c r="Q116" s="127" t="s">
        <v>1369</v>
      </c>
    </row>
    <row r="117" spans="1:17" ht="25.5">
      <c r="A117" s="127" t="s">
        <v>621</v>
      </c>
      <c r="B117" s="127"/>
      <c r="C117" s="128" t="s">
        <v>715</v>
      </c>
      <c r="D117" s="122">
        <v>42850</v>
      </c>
      <c r="E117" s="123" t="s">
        <v>13</v>
      </c>
      <c r="F117" s="123">
        <v>45818</v>
      </c>
      <c r="G117" s="127"/>
      <c r="H117" s="131" t="s">
        <v>1294</v>
      </c>
      <c r="I117" s="127"/>
      <c r="J117" s="127"/>
      <c r="K117" s="127"/>
      <c r="L117" s="127"/>
      <c r="M117" s="133">
        <v>50892.45</v>
      </c>
      <c r="N117" s="133">
        <v>0</v>
      </c>
      <c r="O117" s="133">
        <v>349122.21</v>
      </c>
      <c r="P117" s="133">
        <v>0</v>
      </c>
      <c r="Q117" s="127" t="s">
        <v>1369</v>
      </c>
    </row>
    <row r="118" spans="1:17" ht="25.5">
      <c r="A118" s="127" t="s">
        <v>621</v>
      </c>
      <c r="B118" s="127"/>
      <c r="C118" s="128" t="s">
        <v>715</v>
      </c>
      <c r="D118" s="122">
        <v>42850</v>
      </c>
      <c r="E118" s="123" t="s">
        <v>13</v>
      </c>
      <c r="F118" s="123">
        <v>45824</v>
      </c>
      <c r="G118" s="127"/>
      <c r="H118" s="131" t="s">
        <v>1294</v>
      </c>
      <c r="I118" s="127"/>
      <c r="J118" s="127"/>
      <c r="K118" s="127"/>
      <c r="L118" s="127"/>
      <c r="M118" s="133">
        <v>34821.15</v>
      </c>
      <c r="N118" s="133">
        <v>0</v>
      </c>
      <c r="O118" s="133">
        <v>238873.09</v>
      </c>
      <c r="P118" s="133">
        <v>0</v>
      </c>
      <c r="Q118" s="127" t="s">
        <v>1369</v>
      </c>
    </row>
    <row r="119" spans="1:17" ht="51">
      <c r="A119" s="127" t="s">
        <v>620</v>
      </c>
      <c r="B119" s="127"/>
      <c r="C119" s="128" t="s">
        <v>714</v>
      </c>
      <c r="D119" s="122">
        <v>42851</v>
      </c>
      <c r="E119" s="123" t="s">
        <v>23</v>
      </c>
      <c r="F119" s="123">
        <v>16758</v>
      </c>
      <c r="G119" s="127"/>
      <c r="H119" s="131" t="s">
        <v>4944</v>
      </c>
      <c r="I119" s="127"/>
      <c r="J119" s="127"/>
      <c r="K119" s="127"/>
      <c r="L119" s="127"/>
      <c r="M119" s="133">
        <v>0</v>
      </c>
      <c r="N119" s="133">
        <v>0</v>
      </c>
      <c r="O119" s="133">
        <v>0.01</v>
      </c>
      <c r="P119" s="133">
        <v>0</v>
      </c>
      <c r="Q119" s="127" t="s">
        <v>1369</v>
      </c>
    </row>
    <row r="120" spans="1:17" ht="63.75">
      <c r="A120" s="127">
        <v>291</v>
      </c>
      <c r="B120" s="127"/>
      <c r="C120" s="128" t="s">
        <v>795</v>
      </c>
      <c r="D120" s="122">
        <v>42852</v>
      </c>
      <c r="E120" s="123" t="s">
        <v>6</v>
      </c>
      <c r="F120" s="123">
        <v>434465</v>
      </c>
      <c r="G120" s="127"/>
      <c r="H120" s="131" t="s">
        <v>4945</v>
      </c>
      <c r="I120" s="127"/>
      <c r="J120" s="127"/>
      <c r="K120" s="127"/>
      <c r="L120" s="127"/>
      <c r="M120" s="133">
        <v>0</v>
      </c>
      <c r="N120" s="133">
        <v>2500000</v>
      </c>
      <c r="O120" s="133">
        <v>0</v>
      </c>
      <c r="P120" s="133">
        <v>17150000</v>
      </c>
      <c r="Q120" s="127" t="s">
        <v>1369</v>
      </c>
    </row>
    <row r="121" spans="1:17" ht="76.5">
      <c r="A121" s="127">
        <v>86</v>
      </c>
      <c r="B121" s="127"/>
      <c r="C121" s="128" t="s">
        <v>711</v>
      </c>
      <c r="D121" s="122">
        <v>42852</v>
      </c>
      <c r="E121" s="123" t="s">
        <v>6</v>
      </c>
      <c r="F121" s="123">
        <v>886123</v>
      </c>
      <c r="G121" s="127"/>
      <c r="H121" s="131" t="s">
        <v>4946</v>
      </c>
      <c r="I121" s="127"/>
      <c r="J121" s="127"/>
      <c r="K121" s="127"/>
      <c r="L121" s="127"/>
      <c r="M121" s="133">
        <v>0</v>
      </c>
      <c r="N121" s="133">
        <v>107549.25</v>
      </c>
      <c r="O121" s="133">
        <v>0</v>
      </c>
      <c r="P121" s="133">
        <v>737787.86</v>
      </c>
      <c r="Q121" s="127" t="s">
        <v>1369</v>
      </c>
    </row>
    <row r="122" spans="1:17" ht="51">
      <c r="A122" s="127" t="s">
        <v>620</v>
      </c>
      <c r="B122" s="127"/>
      <c r="C122" s="128" t="s">
        <v>714</v>
      </c>
      <c r="D122" s="122">
        <v>42863</v>
      </c>
      <c r="E122" s="123" t="s">
        <v>23</v>
      </c>
      <c r="F122" s="123">
        <v>16789</v>
      </c>
      <c r="G122" s="127"/>
      <c r="H122" s="131" t="s">
        <v>5914</v>
      </c>
      <c r="I122" s="127"/>
      <c r="J122" s="127"/>
      <c r="K122" s="127"/>
      <c r="L122" s="127"/>
      <c r="M122" s="133">
        <v>0</v>
      </c>
      <c r="N122" s="133">
        <v>0</v>
      </c>
      <c r="O122" s="133">
        <v>0</v>
      </c>
      <c r="P122" s="133">
        <v>0.01</v>
      </c>
      <c r="Q122" s="127" t="s">
        <v>1369</v>
      </c>
    </row>
    <row r="123" spans="1:17" ht="51">
      <c r="A123" s="127" t="s">
        <v>620</v>
      </c>
      <c r="B123" s="127"/>
      <c r="C123" s="128" t="s">
        <v>714</v>
      </c>
      <c r="D123" s="122">
        <v>42864</v>
      </c>
      <c r="E123" s="123" t="s">
        <v>3</v>
      </c>
      <c r="F123" s="123">
        <v>1499908</v>
      </c>
      <c r="G123" s="127"/>
      <c r="H123" s="131" t="s">
        <v>5915</v>
      </c>
      <c r="I123" s="127"/>
      <c r="J123" s="127"/>
      <c r="K123" s="127"/>
      <c r="L123" s="127"/>
      <c r="M123" s="133">
        <v>0</v>
      </c>
      <c r="N123" s="133">
        <v>2651.01</v>
      </c>
      <c r="O123" s="133">
        <v>0</v>
      </c>
      <c r="P123" s="133">
        <v>18185.93</v>
      </c>
      <c r="Q123" s="127" t="s">
        <v>1369</v>
      </c>
    </row>
    <row r="124" spans="1:17" ht="76.5">
      <c r="A124" s="127" t="s">
        <v>621</v>
      </c>
      <c r="B124" s="127"/>
      <c r="C124" s="128" t="s">
        <v>715</v>
      </c>
      <c r="D124" s="122">
        <v>42870</v>
      </c>
      <c r="E124" s="123" t="s">
        <v>6</v>
      </c>
      <c r="F124" s="123">
        <v>887606</v>
      </c>
      <c r="G124" s="127"/>
      <c r="H124" s="131" t="s">
        <v>5916</v>
      </c>
      <c r="I124" s="127"/>
      <c r="J124" s="127"/>
      <c r="K124" s="127"/>
      <c r="L124" s="127"/>
      <c r="M124" s="133">
        <v>0</v>
      </c>
      <c r="N124" s="133">
        <v>11915.55</v>
      </c>
      <c r="O124" s="133">
        <v>0</v>
      </c>
      <c r="P124" s="133">
        <v>81740.67</v>
      </c>
      <c r="Q124" s="127" t="s">
        <v>1369</v>
      </c>
    </row>
    <row r="125" spans="1:17" ht="51">
      <c r="A125" s="127" t="s">
        <v>621</v>
      </c>
      <c r="B125" s="127"/>
      <c r="C125" s="128" t="s">
        <v>715</v>
      </c>
      <c r="D125" s="122">
        <v>42870</v>
      </c>
      <c r="E125" s="123" t="s">
        <v>20</v>
      </c>
      <c r="F125" s="123">
        <v>9309</v>
      </c>
      <c r="G125" s="127"/>
      <c r="H125" s="131" t="s">
        <v>5917</v>
      </c>
      <c r="I125" s="127"/>
      <c r="J125" s="127"/>
      <c r="K125" s="127"/>
      <c r="L125" s="127"/>
      <c r="M125" s="133">
        <v>7788.56</v>
      </c>
      <c r="N125" s="133">
        <v>0</v>
      </c>
      <c r="O125" s="133">
        <v>53429.52</v>
      </c>
      <c r="P125" s="133">
        <v>0</v>
      </c>
      <c r="Q125" s="127" t="s">
        <v>1369</v>
      </c>
    </row>
    <row r="126" spans="1:17" ht="51">
      <c r="A126" s="127" t="s">
        <v>621</v>
      </c>
      <c r="B126" s="127"/>
      <c r="C126" s="128" t="s">
        <v>715</v>
      </c>
      <c r="D126" s="122">
        <v>42870</v>
      </c>
      <c r="E126" s="123" t="s">
        <v>20</v>
      </c>
      <c r="F126" s="123">
        <v>9331</v>
      </c>
      <c r="G126" s="127"/>
      <c r="H126" s="131" t="s">
        <v>5918</v>
      </c>
      <c r="I126" s="127"/>
      <c r="J126" s="127"/>
      <c r="K126" s="127"/>
      <c r="L126" s="127"/>
      <c r="M126" s="133">
        <v>1552808.27</v>
      </c>
      <c r="N126" s="133">
        <v>0</v>
      </c>
      <c r="O126" s="133">
        <v>10652264.73</v>
      </c>
      <c r="P126" s="133">
        <v>0</v>
      </c>
      <c r="Q126" s="127" t="s">
        <v>1369</v>
      </c>
    </row>
    <row r="127" spans="1:17" ht="51">
      <c r="A127" s="127" t="s">
        <v>621</v>
      </c>
      <c r="B127" s="127"/>
      <c r="C127" s="128" t="s">
        <v>715</v>
      </c>
      <c r="D127" s="122">
        <v>42870</v>
      </c>
      <c r="E127" s="123" t="s">
        <v>20</v>
      </c>
      <c r="F127" s="123">
        <v>9311</v>
      </c>
      <c r="G127" s="127"/>
      <c r="H127" s="131" t="s">
        <v>5919</v>
      </c>
      <c r="I127" s="127"/>
      <c r="J127" s="127"/>
      <c r="K127" s="127"/>
      <c r="L127" s="127"/>
      <c r="M127" s="133">
        <v>18582.689999999999</v>
      </c>
      <c r="N127" s="133">
        <v>0</v>
      </c>
      <c r="O127" s="133">
        <v>127477.25</v>
      </c>
      <c r="P127" s="133">
        <v>0</v>
      </c>
      <c r="Q127" s="127" t="s">
        <v>1369</v>
      </c>
    </row>
    <row r="128" spans="1:17" ht="51">
      <c r="A128" s="127" t="s">
        <v>621</v>
      </c>
      <c r="B128" s="127"/>
      <c r="C128" s="128" t="s">
        <v>715</v>
      </c>
      <c r="D128" s="122">
        <v>42870</v>
      </c>
      <c r="E128" s="123" t="s">
        <v>20</v>
      </c>
      <c r="F128" s="123">
        <v>9414</v>
      </c>
      <c r="G128" s="127"/>
      <c r="H128" s="131" t="s">
        <v>5920</v>
      </c>
      <c r="I128" s="127"/>
      <c r="J128" s="127"/>
      <c r="K128" s="127"/>
      <c r="L128" s="127"/>
      <c r="M128" s="133">
        <v>3632692.26</v>
      </c>
      <c r="N128" s="133">
        <v>0</v>
      </c>
      <c r="O128" s="133">
        <v>24920268.899999999</v>
      </c>
      <c r="P128" s="133">
        <v>0</v>
      </c>
      <c r="Q128" s="127" t="s">
        <v>1369</v>
      </c>
    </row>
    <row r="129" spans="1:17" ht="51">
      <c r="A129" s="127" t="s">
        <v>621</v>
      </c>
      <c r="B129" s="127"/>
      <c r="C129" s="128" t="s">
        <v>715</v>
      </c>
      <c r="D129" s="122">
        <v>42870</v>
      </c>
      <c r="E129" s="123" t="s">
        <v>20</v>
      </c>
      <c r="F129" s="123">
        <v>9294</v>
      </c>
      <c r="G129" s="127"/>
      <c r="H129" s="131" t="s">
        <v>5921</v>
      </c>
      <c r="I129" s="127"/>
      <c r="J129" s="127"/>
      <c r="K129" s="127"/>
      <c r="L129" s="127"/>
      <c r="M129" s="133">
        <v>3640.69</v>
      </c>
      <c r="N129" s="133">
        <v>0</v>
      </c>
      <c r="O129" s="133">
        <v>24975.13</v>
      </c>
      <c r="P129" s="133">
        <v>0</v>
      </c>
      <c r="Q129" s="127" t="s">
        <v>1369</v>
      </c>
    </row>
    <row r="130" spans="1:17" ht="51">
      <c r="A130" s="127" t="s">
        <v>621</v>
      </c>
      <c r="B130" s="127"/>
      <c r="C130" s="128" t="s">
        <v>715</v>
      </c>
      <c r="D130" s="122">
        <v>42870</v>
      </c>
      <c r="E130" s="123" t="s">
        <v>20</v>
      </c>
      <c r="F130" s="123">
        <v>9281</v>
      </c>
      <c r="G130" s="127"/>
      <c r="H130" s="131" t="s">
        <v>5922</v>
      </c>
      <c r="I130" s="127"/>
      <c r="J130" s="127"/>
      <c r="K130" s="127"/>
      <c r="L130" s="127"/>
      <c r="M130" s="133">
        <v>69333.34</v>
      </c>
      <c r="N130" s="133">
        <v>0</v>
      </c>
      <c r="O130" s="133">
        <v>475626.71</v>
      </c>
      <c r="P130" s="133">
        <v>0</v>
      </c>
      <c r="Q130" s="127" t="s">
        <v>1369</v>
      </c>
    </row>
    <row r="131" spans="1:17" ht="51">
      <c r="A131" s="127" t="s">
        <v>621</v>
      </c>
      <c r="B131" s="127"/>
      <c r="C131" s="128" t="s">
        <v>715</v>
      </c>
      <c r="D131" s="122">
        <v>42870</v>
      </c>
      <c r="E131" s="123" t="s">
        <v>20</v>
      </c>
      <c r="F131" s="123">
        <v>9324</v>
      </c>
      <c r="G131" s="127"/>
      <c r="H131" s="131" t="s">
        <v>5923</v>
      </c>
      <c r="I131" s="127"/>
      <c r="J131" s="127"/>
      <c r="K131" s="127"/>
      <c r="L131" s="127"/>
      <c r="M131" s="133">
        <v>58129.03</v>
      </c>
      <c r="N131" s="133">
        <v>0</v>
      </c>
      <c r="O131" s="133">
        <v>398765.15</v>
      </c>
      <c r="P131" s="133">
        <v>0</v>
      </c>
      <c r="Q131" s="127" t="s">
        <v>1369</v>
      </c>
    </row>
    <row r="132" spans="1:17" ht="51">
      <c r="A132" s="127" t="s">
        <v>621</v>
      </c>
      <c r="B132" s="127"/>
      <c r="C132" s="128" t="s">
        <v>715</v>
      </c>
      <c r="D132" s="122">
        <v>42870</v>
      </c>
      <c r="E132" s="123" t="s">
        <v>20</v>
      </c>
      <c r="F132" s="123">
        <v>9377</v>
      </c>
      <c r="G132" s="127"/>
      <c r="H132" s="131" t="s">
        <v>5924</v>
      </c>
      <c r="I132" s="127"/>
      <c r="J132" s="127"/>
      <c r="K132" s="127"/>
      <c r="L132" s="127"/>
      <c r="M132" s="133">
        <v>469985.97</v>
      </c>
      <c r="N132" s="133">
        <v>0</v>
      </c>
      <c r="O132" s="133">
        <v>3224103.75</v>
      </c>
      <c r="P132" s="133">
        <v>0</v>
      </c>
      <c r="Q132" s="127" t="s">
        <v>1369</v>
      </c>
    </row>
    <row r="133" spans="1:17" ht="51">
      <c r="A133" s="127" t="s">
        <v>621</v>
      </c>
      <c r="B133" s="127"/>
      <c r="C133" s="128" t="s">
        <v>715</v>
      </c>
      <c r="D133" s="122">
        <v>42870</v>
      </c>
      <c r="E133" s="123" t="s">
        <v>20</v>
      </c>
      <c r="F133" s="123">
        <v>9284</v>
      </c>
      <c r="G133" s="127"/>
      <c r="H133" s="131" t="s">
        <v>5925</v>
      </c>
      <c r="I133" s="127"/>
      <c r="J133" s="127"/>
      <c r="K133" s="127"/>
      <c r="L133" s="127"/>
      <c r="M133" s="133">
        <v>16724.43</v>
      </c>
      <c r="N133" s="133">
        <v>0</v>
      </c>
      <c r="O133" s="133">
        <v>114729.59</v>
      </c>
      <c r="P133" s="133">
        <v>0</v>
      </c>
      <c r="Q133" s="127" t="s">
        <v>1369</v>
      </c>
    </row>
    <row r="134" spans="1:17" ht="51">
      <c r="A134" s="127" t="s">
        <v>621</v>
      </c>
      <c r="B134" s="127"/>
      <c r="C134" s="128" t="s">
        <v>715</v>
      </c>
      <c r="D134" s="122">
        <v>42870</v>
      </c>
      <c r="E134" s="123" t="s">
        <v>20</v>
      </c>
      <c r="F134" s="123">
        <v>9280</v>
      </c>
      <c r="G134" s="127"/>
      <c r="H134" s="131" t="s">
        <v>5926</v>
      </c>
      <c r="I134" s="127"/>
      <c r="J134" s="127"/>
      <c r="K134" s="127"/>
      <c r="L134" s="127"/>
      <c r="M134" s="133">
        <v>1184928.55</v>
      </c>
      <c r="N134" s="133">
        <v>0</v>
      </c>
      <c r="O134" s="133">
        <v>8128609.8499999996</v>
      </c>
      <c r="P134" s="133">
        <v>0</v>
      </c>
      <c r="Q134" s="127" t="s">
        <v>1369</v>
      </c>
    </row>
    <row r="135" spans="1:17" ht="51">
      <c r="A135" s="127" t="s">
        <v>621</v>
      </c>
      <c r="B135" s="127"/>
      <c r="C135" s="128" t="s">
        <v>715</v>
      </c>
      <c r="D135" s="122">
        <v>42870</v>
      </c>
      <c r="E135" s="123" t="s">
        <v>20</v>
      </c>
      <c r="F135" s="123">
        <v>9254</v>
      </c>
      <c r="G135" s="127"/>
      <c r="H135" s="131" t="s">
        <v>5927</v>
      </c>
      <c r="I135" s="127"/>
      <c r="J135" s="127"/>
      <c r="K135" s="127"/>
      <c r="L135" s="127"/>
      <c r="M135" s="133">
        <v>227729.2</v>
      </c>
      <c r="N135" s="133">
        <v>0</v>
      </c>
      <c r="O135" s="133">
        <v>1562222.31</v>
      </c>
      <c r="P135" s="133">
        <v>0</v>
      </c>
      <c r="Q135" s="127" t="s">
        <v>1369</v>
      </c>
    </row>
    <row r="136" spans="1:17" ht="51">
      <c r="A136" s="127" t="s">
        <v>620</v>
      </c>
      <c r="B136" s="127"/>
      <c r="C136" s="128" t="s">
        <v>714</v>
      </c>
      <c r="D136" s="122">
        <v>42870</v>
      </c>
      <c r="E136" s="123" t="s">
        <v>23</v>
      </c>
      <c r="F136" s="123">
        <v>16814</v>
      </c>
      <c r="G136" s="127"/>
      <c r="H136" s="131" t="s">
        <v>5928</v>
      </c>
      <c r="I136" s="127"/>
      <c r="J136" s="127"/>
      <c r="K136" s="127"/>
      <c r="L136" s="127"/>
      <c r="M136" s="133">
        <v>0</v>
      </c>
      <c r="N136" s="133">
        <v>0</v>
      </c>
      <c r="O136" s="133">
        <v>0.02</v>
      </c>
      <c r="P136" s="133">
        <v>0</v>
      </c>
      <c r="Q136" s="127" t="s">
        <v>1369</v>
      </c>
    </row>
    <row r="137" spans="1:17" ht="51">
      <c r="A137" s="127" t="s">
        <v>621</v>
      </c>
      <c r="B137" s="127"/>
      <c r="C137" s="128" t="s">
        <v>715</v>
      </c>
      <c r="D137" s="122">
        <v>42870</v>
      </c>
      <c r="E137" s="123" t="s">
        <v>20</v>
      </c>
      <c r="F137" s="123">
        <v>9278</v>
      </c>
      <c r="G137" s="127"/>
      <c r="H137" s="131" t="s">
        <v>5929</v>
      </c>
      <c r="I137" s="127"/>
      <c r="J137" s="127"/>
      <c r="K137" s="127"/>
      <c r="L137" s="127"/>
      <c r="M137" s="133">
        <v>242230.91</v>
      </c>
      <c r="N137" s="133">
        <v>0</v>
      </c>
      <c r="O137" s="133">
        <v>1661704.04</v>
      </c>
      <c r="P137" s="133">
        <v>0</v>
      </c>
      <c r="Q137" s="127" t="s">
        <v>1369</v>
      </c>
    </row>
    <row r="138" spans="1:17" ht="51">
      <c r="A138" s="127" t="s">
        <v>620</v>
      </c>
      <c r="B138" s="127"/>
      <c r="C138" s="128" t="s">
        <v>714</v>
      </c>
      <c r="D138" s="122">
        <v>42871</v>
      </c>
      <c r="E138" s="123" t="s">
        <v>23</v>
      </c>
      <c r="F138" s="123">
        <v>16818</v>
      </c>
      <c r="G138" s="127"/>
      <c r="H138" s="131" t="s">
        <v>5930</v>
      </c>
      <c r="I138" s="127"/>
      <c r="J138" s="127"/>
      <c r="K138" s="127"/>
      <c r="L138" s="127"/>
      <c r="M138" s="133">
        <v>0</v>
      </c>
      <c r="N138" s="133">
        <v>0</v>
      </c>
      <c r="O138" s="133">
        <v>0</v>
      </c>
      <c r="P138" s="133">
        <v>0.02</v>
      </c>
      <c r="Q138" s="127" t="s">
        <v>1369</v>
      </c>
    </row>
    <row r="139" spans="1:17" ht="51">
      <c r="A139" s="127" t="s">
        <v>621</v>
      </c>
      <c r="B139" s="127"/>
      <c r="C139" s="128" t="s">
        <v>715</v>
      </c>
      <c r="D139" s="122">
        <v>42872</v>
      </c>
      <c r="E139" s="123" t="s">
        <v>20</v>
      </c>
      <c r="F139" s="123">
        <v>449730</v>
      </c>
      <c r="G139" s="127"/>
      <c r="H139" s="131" t="s">
        <v>5931</v>
      </c>
      <c r="I139" s="127"/>
      <c r="J139" s="127"/>
      <c r="K139" s="127"/>
      <c r="L139" s="127"/>
      <c r="M139" s="133">
        <v>15994.9</v>
      </c>
      <c r="N139" s="133">
        <v>0</v>
      </c>
      <c r="O139" s="133">
        <v>109725.01</v>
      </c>
      <c r="P139" s="133">
        <v>0</v>
      </c>
      <c r="Q139" s="127" t="s">
        <v>1369</v>
      </c>
    </row>
    <row r="140" spans="1:17" ht="51">
      <c r="A140" s="127" t="s">
        <v>620</v>
      </c>
      <c r="B140" s="127"/>
      <c r="C140" s="128" t="s">
        <v>714</v>
      </c>
      <c r="D140" s="122">
        <v>42873</v>
      </c>
      <c r="E140" s="123" t="s">
        <v>23</v>
      </c>
      <c r="F140" s="123">
        <v>16826</v>
      </c>
      <c r="G140" s="127"/>
      <c r="H140" s="131" t="s">
        <v>5932</v>
      </c>
      <c r="I140" s="127"/>
      <c r="J140" s="127"/>
      <c r="K140" s="127"/>
      <c r="L140" s="127"/>
      <c r="M140" s="133">
        <v>0</v>
      </c>
      <c r="N140" s="133">
        <v>0</v>
      </c>
      <c r="O140" s="133">
        <v>0</v>
      </c>
      <c r="P140" s="133">
        <v>0.01</v>
      </c>
      <c r="Q140" s="127" t="s">
        <v>1369</v>
      </c>
    </row>
    <row r="141" spans="1:17" ht="51">
      <c r="A141" s="127" t="s">
        <v>620</v>
      </c>
      <c r="B141" s="127"/>
      <c r="C141" s="128" t="s">
        <v>714</v>
      </c>
      <c r="D141" s="122">
        <v>42874</v>
      </c>
      <c r="E141" s="123" t="s">
        <v>23</v>
      </c>
      <c r="F141" s="123">
        <v>16832</v>
      </c>
      <c r="G141" s="127"/>
      <c r="H141" s="131" t="s">
        <v>5933</v>
      </c>
      <c r="I141" s="127"/>
      <c r="J141" s="127"/>
      <c r="K141" s="127"/>
      <c r="L141" s="127"/>
      <c r="M141" s="133">
        <v>0</v>
      </c>
      <c r="N141" s="133">
        <v>0</v>
      </c>
      <c r="O141" s="133">
        <v>0</v>
      </c>
      <c r="P141" s="133">
        <v>0.01</v>
      </c>
      <c r="Q141" s="127" t="s">
        <v>1369</v>
      </c>
    </row>
    <row r="142" spans="1:17" ht="51">
      <c r="A142" s="127" t="s">
        <v>621</v>
      </c>
      <c r="B142" s="127"/>
      <c r="C142" s="128" t="s">
        <v>715</v>
      </c>
      <c r="D142" s="122">
        <v>42877</v>
      </c>
      <c r="E142" s="123" t="s">
        <v>20</v>
      </c>
      <c r="F142" s="123">
        <v>9433</v>
      </c>
      <c r="G142" s="127"/>
      <c r="H142" s="131" t="s">
        <v>5934</v>
      </c>
      <c r="I142" s="127"/>
      <c r="J142" s="127"/>
      <c r="K142" s="127"/>
      <c r="L142" s="127"/>
      <c r="M142" s="133">
        <v>0</v>
      </c>
      <c r="N142" s="133">
        <v>254566.78</v>
      </c>
      <c r="O142" s="133">
        <v>0</v>
      </c>
      <c r="P142" s="133">
        <v>1746328.11</v>
      </c>
      <c r="Q142" s="127" t="s">
        <v>1369</v>
      </c>
    </row>
    <row r="143" spans="1:17" ht="51">
      <c r="A143" s="127" t="s">
        <v>621</v>
      </c>
      <c r="B143" s="127"/>
      <c r="C143" s="128" t="s">
        <v>715</v>
      </c>
      <c r="D143" s="122">
        <v>42877</v>
      </c>
      <c r="E143" s="123" t="s">
        <v>20</v>
      </c>
      <c r="F143" s="123">
        <v>9433</v>
      </c>
      <c r="G143" s="127"/>
      <c r="H143" s="131" t="s">
        <v>5935</v>
      </c>
      <c r="I143" s="127"/>
      <c r="J143" s="127"/>
      <c r="K143" s="127"/>
      <c r="L143" s="127"/>
      <c r="M143" s="133">
        <v>254566.78</v>
      </c>
      <c r="N143" s="133">
        <v>0</v>
      </c>
      <c r="O143" s="133">
        <v>1746328.11</v>
      </c>
      <c r="P143" s="133">
        <v>0</v>
      </c>
      <c r="Q143" s="127" t="s">
        <v>1369</v>
      </c>
    </row>
    <row r="144" spans="1:17" ht="63.75">
      <c r="A144" s="127" t="s">
        <v>621</v>
      </c>
      <c r="B144" s="127"/>
      <c r="C144" s="128" t="s">
        <v>715</v>
      </c>
      <c r="D144" s="122">
        <v>42877</v>
      </c>
      <c r="E144" s="123" t="s">
        <v>20</v>
      </c>
      <c r="F144" s="123">
        <v>9433</v>
      </c>
      <c r="G144" s="127"/>
      <c r="H144" s="131" t="s">
        <v>5936</v>
      </c>
      <c r="I144" s="127"/>
      <c r="J144" s="127"/>
      <c r="K144" s="127"/>
      <c r="L144" s="127"/>
      <c r="M144" s="133">
        <v>254566.78</v>
      </c>
      <c r="N144" s="133">
        <v>0</v>
      </c>
      <c r="O144" s="133">
        <v>1746328.11</v>
      </c>
      <c r="P144" s="133">
        <v>0</v>
      </c>
      <c r="Q144" s="127" t="s">
        <v>1369</v>
      </c>
    </row>
    <row r="145" spans="1:17" ht="51">
      <c r="A145" s="127" t="s">
        <v>621</v>
      </c>
      <c r="B145" s="127"/>
      <c r="C145" s="128" t="s">
        <v>715</v>
      </c>
      <c r="D145" s="122">
        <v>42877</v>
      </c>
      <c r="E145" s="123" t="s">
        <v>20</v>
      </c>
      <c r="F145" s="123">
        <v>888128</v>
      </c>
      <c r="G145" s="127"/>
      <c r="H145" s="131" t="s">
        <v>5937</v>
      </c>
      <c r="I145" s="127"/>
      <c r="J145" s="127"/>
      <c r="K145" s="127"/>
      <c r="L145" s="127"/>
      <c r="M145" s="133">
        <v>66680.78</v>
      </c>
      <c r="N145" s="133">
        <v>0</v>
      </c>
      <c r="O145" s="133">
        <v>457430.15</v>
      </c>
      <c r="P145" s="133">
        <v>0</v>
      </c>
      <c r="Q145" s="127" t="s">
        <v>1369</v>
      </c>
    </row>
    <row r="146" spans="1:17" ht="76.5">
      <c r="A146" s="127" t="s">
        <v>620</v>
      </c>
      <c r="B146" s="127"/>
      <c r="C146" s="128" t="s">
        <v>714</v>
      </c>
      <c r="D146" s="122">
        <v>42877</v>
      </c>
      <c r="E146" s="123" t="s">
        <v>13</v>
      </c>
      <c r="F146" s="123">
        <v>888101</v>
      </c>
      <c r="G146" s="127"/>
      <c r="H146" s="131" t="s">
        <v>5938</v>
      </c>
      <c r="I146" s="127"/>
      <c r="J146" s="127"/>
      <c r="K146" s="127"/>
      <c r="L146" s="127"/>
      <c r="M146" s="133">
        <v>10</v>
      </c>
      <c r="N146" s="133">
        <v>0</v>
      </c>
      <c r="O146" s="133">
        <v>68.599999999999994</v>
      </c>
      <c r="P146" s="133">
        <v>0</v>
      </c>
      <c r="Q146" s="127" t="s">
        <v>1369</v>
      </c>
    </row>
    <row r="147" spans="1:17" ht="51">
      <c r="A147" s="127" t="s">
        <v>620</v>
      </c>
      <c r="B147" s="127"/>
      <c r="C147" s="128" t="s">
        <v>714</v>
      </c>
      <c r="D147" s="122">
        <v>42878</v>
      </c>
      <c r="E147" s="123" t="s">
        <v>3</v>
      </c>
      <c r="F147" s="123">
        <v>1503955</v>
      </c>
      <c r="G147" s="127"/>
      <c r="H147" s="131" t="s">
        <v>5939</v>
      </c>
      <c r="I147" s="127"/>
      <c r="J147" s="127"/>
      <c r="K147" s="127"/>
      <c r="L147" s="127"/>
      <c r="M147" s="133">
        <v>0</v>
      </c>
      <c r="N147" s="133">
        <v>10000</v>
      </c>
      <c r="O147" s="133">
        <v>0</v>
      </c>
      <c r="P147" s="133">
        <v>68600</v>
      </c>
      <c r="Q147" s="127" t="s">
        <v>1369</v>
      </c>
    </row>
    <row r="148" spans="1:17" ht="51">
      <c r="A148" s="127" t="s">
        <v>621</v>
      </c>
      <c r="B148" s="127"/>
      <c r="C148" s="128" t="s">
        <v>715</v>
      </c>
      <c r="D148" s="122">
        <v>42878</v>
      </c>
      <c r="E148" s="123" t="s">
        <v>13</v>
      </c>
      <c r="F148" s="123">
        <v>888163</v>
      </c>
      <c r="G148" s="127"/>
      <c r="H148" s="131" t="s">
        <v>5940</v>
      </c>
      <c r="I148" s="127"/>
      <c r="J148" s="127"/>
      <c r="K148" s="127"/>
      <c r="L148" s="127"/>
      <c r="M148" s="133">
        <v>44.96</v>
      </c>
      <c r="N148" s="133">
        <v>0</v>
      </c>
      <c r="O148" s="133">
        <v>308.43</v>
      </c>
      <c r="P148" s="133">
        <v>0</v>
      </c>
      <c r="Q148" s="127" t="s">
        <v>1369</v>
      </c>
    </row>
    <row r="149" spans="1:17" ht="38.25">
      <c r="A149" s="127">
        <v>78</v>
      </c>
      <c r="B149" s="127"/>
      <c r="C149" s="128" t="s">
        <v>10718</v>
      </c>
      <c r="D149" s="122">
        <v>42881</v>
      </c>
      <c r="E149" s="123" t="s">
        <v>6</v>
      </c>
      <c r="F149" s="123">
        <v>841684</v>
      </c>
      <c r="G149" s="127"/>
      <c r="H149" s="131" t="s">
        <v>5941</v>
      </c>
      <c r="I149" s="127"/>
      <c r="J149" s="127"/>
      <c r="K149" s="127"/>
      <c r="L149" s="127"/>
      <c r="M149" s="133">
        <v>0</v>
      </c>
      <c r="N149" s="133">
        <v>179944.33</v>
      </c>
      <c r="O149" s="133">
        <v>0</v>
      </c>
      <c r="P149" s="133">
        <v>1234418.1000000001</v>
      </c>
      <c r="Q149" s="127" t="s">
        <v>1369</v>
      </c>
    </row>
    <row r="150" spans="1:17" ht="63.75">
      <c r="A150" s="127" t="s">
        <v>621</v>
      </c>
      <c r="B150" s="127"/>
      <c r="C150" s="128" t="s">
        <v>715</v>
      </c>
      <c r="D150" s="122">
        <v>42881</v>
      </c>
      <c r="E150" s="123" t="s">
        <v>20</v>
      </c>
      <c r="F150" s="123">
        <v>888599</v>
      </c>
      <c r="G150" s="127"/>
      <c r="H150" s="131" t="s">
        <v>5942</v>
      </c>
      <c r="I150" s="127"/>
      <c r="J150" s="127"/>
      <c r="K150" s="127"/>
      <c r="L150" s="127"/>
      <c r="M150" s="133">
        <v>90759.24</v>
      </c>
      <c r="N150" s="133">
        <v>0</v>
      </c>
      <c r="O150" s="133">
        <v>622608.39</v>
      </c>
      <c r="P150" s="133">
        <v>0</v>
      </c>
      <c r="Q150" s="127" t="s">
        <v>1369</v>
      </c>
    </row>
    <row r="151" spans="1:17" ht="63.75">
      <c r="A151" s="127" t="s">
        <v>621</v>
      </c>
      <c r="B151" s="127"/>
      <c r="C151" s="128" t="s">
        <v>715</v>
      </c>
      <c r="D151" s="122">
        <v>42881</v>
      </c>
      <c r="E151" s="123" t="s">
        <v>20</v>
      </c>
      <c r="F151" s="123">
        <v>888596</v>
      </c>
      <c r="G151" s="127"/>
      <c r="H151" s="131" t="s">
        <v>5943</v>
      </c>
      <c r="I151" s="127"/>
      <c r="J151" s="127"/>
      <c r="K151" s="127"/>
      <c r="L151" s="127"/>
      <c r="M151" s="133">
        <v>48898.38</v>
      </c>
      <c r="N151" s="133">
        <v>0</v>
      </c>
      <c r="O151" s="133">
        <v>335442.89</v>
      </c>
      <c r="P151" s="133">
        <v>0</v>
      </c>
      <c r="Q151" s="127" t="s">
        <v>1369</v>
      </c>
    </row>
    <row r="152" spans="1:17" ht="51">
      <c r="A152" s="127" t="s">
        <v>620</v>
      </c>
      <c r="B152" s="127"/>
      <c r="C152" s="128" t="s">
        <v>714</v>
      </c>
      <c r="D152" s="122">
        <v>42885</v>
      </c>
      <c r="E152" s="123" t="s">
        <v>23</v>
      </c>
      <c r="F152" s="123">
        <v>16865</v>
      </c>
      <c r="G152" s="127"/>
      <c r="H152" s="131" t="s">
        <v>5944</v>
      </c>
      <c r="I152" s="127"/>
      <c r="J152" s="127"/>
      <c r="K152" s="127"/>
      <c r="L152" s="127"/>
      <c r="M152" s="133">
        <v>0</v>
      </c>
      <c r="N152" s="133">
        <v>0</v>
      </c>
      <c r="O152" s="133">
        <v>0.01</v>
      </c>
      <c r="P152" s="133">
        <v>0</v>
      </c>
      <c r="Q152" s="127" t="s">
        <v>1369</v>
      </c>
    </row>
    <row r="153" spans="1:17" ht="51">
      <c r="A153" s="127" t="s">
        <v>620</v>
      </c>
      <c r="B153" s="127"/>
      <c r="C153" s="128" t="s">
        <v>714</v>
      </c>
      <c r="D153" s="122">
        <v>42886</v>
      </c>
      <c r="E153" s="123" t="s">
        <v>23</v>
      </c>
      <c r="F153" s="123">
        <v>16870</v>
      </c>
      <c r="G153" s="127"/>
      <c r="H153" s="131" t="s">
        <v>5945</v>
      </c>
      <c r="I153" s="127"/>
      <c r="J153" s="127"/>
      <c r="K153" s="127"/>
      <c r="L153" s="127"/>
      <c r="M153" s="133">
        <v>0</v>
      </c>
      <c r="N153" s="133">
        <v>0</v>
      </c>
      <c r="O153" s="133">
        <v>0</v>
      </c>
      <c r="P153" s="133">
        <v>0.01</v>
      </c>
      <c r="Q153" s="127" t="s">
        <v>1369</v>
      </c>
    </row>
    <row r="154" spans="1:17" ht="76.5">
      <c r="A154" s="127" t="s">
        <v>621</v>
      </c>
      <c r="B154" s="127"/>
      <c r="C154" s="128" t="s">
        <v>715</v>
      </c>
      <c r="D154" s="122">
        <v>42886</v>
      </c>
      <c r="E154" s="123" t="s">
        <v>6</v>
      </c>
      <c r="F154" s="123">
        <v>889086</v>
      </c>
      <c r="G154" s="127"/>
      <c r="H154" s="131" t="s">
        <v>5946</v>
      </c>
      <c r="I154" s="127"/>
      <c r="J154" s="127"/>
      <c r="K154" s="127"/>
      <c r="L154" s="127"/>
      <c r="M154" s="133">
        <v>0</v>
      </c>
      <c r="N154" s="133">
        <v>677118.83</v>
      </c>
      <c r="O154" s="133">
        <v>0</v>
      </c>
      <c r="P154" s="133">
        <v>4645035.17</v>
      </c>
      <c r="Q154" s="127" t="s">
        <v>1369</v>
      </c>
    </row>
    <row r="155" spans="1:17" ht="51">
      <c r="A155" s="127" t="s">
        <v>621</v>
      </c>
      <c r="B155" s="127"/>
      <c r="C155" s="128" t="s">
        <v>715</v>
      </c>
      <c r="D155" s="122">
        <v>42909</v>
      </c>
      <c r="E155" s="123" t="s">
        <v>3</v>
      </c>
      <c r="F155" s="123">
        <v>1512582</v>
      </c>
      <c r="G155" s="127"/>
      <c r="H155" s="131" t="s">
        <v>6933</v>
      </c>
      <c r="I155" s="127"/>
      <c r="J155" s="127"/>
      <c r="K155" s="127"/>
      <c r="L155" s="127"/>
      <c r="M155" s="133">
        <v>0</v>
      </c>
      <c r="N155" s="133">
        <v>10000</v>
      </c>
      <c r="O155" s="133">
        <v>0</v>
      </c>
      <c r="P155" s="133">
        <v>68600</v>
      </c>
      <c r="Q155" s="127" t="s">
        <v>1369</v>
      </c>
    </row>
    <row r="156" spans="1:17" ht="51">
      <c r="A156" s="127">
        <v>47</v>
      </c>
      <c r="B156" s="127"/>
      <c r="C156" s="128" t="s">
        <v>700</v>
      </c>
      <c r="D156" s="122">
        <v>42913</v>
      </c>
      <c r="E156" s="123" t="s">
        <v>3</v>
      </c>
      <c r="F156" s="123">
        <v>1513535</v>
      </c>
      <c r="G156" s="127"/>
      <c r="H156" s="131" t="s">
        <v>6934</v>
      </c>
      <c r="I156" s="127"/>
      <c r="J156" s="127"/>
      <c r="K156" s="127"/>
      <c r="L156" s="127"/>
      <c r="M156" s="133">
        <v>0</v>
      </c>
      <c r="N156" s="133">
        <v>3000</v>
      </c>
      <c r="O156" s="133">
        <v>0</v>
      </c>
      <c r="P156" s="133">
        <v>20580</v>
      </c>
      <c r="Q156" s="127" t="s">
        <v>1369</v>
      </c>
    </row>
    <row r="157" spans="1:17" ht="63.75">
      <c r="A157" s="127" t="s">
        <v>621</v>
      </c>
      <c r="B157" s="127"/>
      <c r="C157" s="128" t="s">
        <v>715</v>
      </c>
      <c r="D157" s="122">
        <v>42888</v>
      </c>
      <c r="E157" s="123" t="s">
        <v>6</v>
      </c>
      <c r="F157" s="123" t="s">
        <v>6935</v>
      </c>
      <c r="G157" s="127"/>
      <c r="H157" s="131" t="s">
        <v>6936</v>
      </c>
      <c r="I157" s="127"/>
      <c r="J157" s="127"/>
      <c r="K157" s="127"/>
      <c r="L157" s="127"/>
      <c r="M157" s="133">
        <v>0</v>
      </c>
      <c r="N157" s="133">
        <v>21000000</v>
      </c>
      <c r="O157" s="133">
        <v>0</v>
      </c>
      <c r="P157" s="133">
        <v>144060000</v>
      </c>
      <c r="Q157" s="127" t="s">
        <v>1369</v>
      </c>
    </row>
    <row r="158" spans="1:17" ht="63.75">
      <c r="A158" s="127" t="s">
        <v>621</v>
      </c>
      <c r="B158" s="127"/>
      <c r="C158" s="128" t="s">
        <v>715</v>
      </c>
      <c r="D158" s="122">
        <v>42888</v>
      </c>
      <c r="E158" s="123" t="s">
        <v>6</v>
      </c>
      <c r="F158" s="123" t="s">
        <v>6937</v>
      </c>
      <c r="G158" s="127"/>
      <c r="H158" s="131" t="s">
        <v>6938</v>
      </c>
      <c r="I158" s="127"/>
      <c r="J158" s="127"/>
      <c r="K158" s="127"/>
      <c r="L158" s="127"/>
      <c r="M158" s="133">
        <v>0</v>
      </c>
      <c r="N158" s="133">
        <v>119000000</v>
      </c>
      <c r="O158" s="133">
        <v>0</v>
      </c>
      <c r="P158" s="133">
        <v>816340000</v>
      </c>
      <c r="Q158" s="127" t="s">
        <v>1369</v>
      </c>
    </row>
    <row r="159" spans="1:17" ht="51">
      <c r="A159" s="127" t="s">
        <v>620</v>
      </c>
      <c r="B159" s="127"/>
      <c r="C159" s="128" t="s">
        <v>714</v>
      </c>
      <c r="D159" s="122">
        <v>42888</v>
      </c>
      <c r="E159" s="123" t="s">
        <v>23</v>
      </c>
      <c r="F159" s="123" t="s">
        <v>6939</v>
      </c>
      <c r="G159" s="127"/>
      <c r="H159" s="131" t="s">
        <v>6940</v>
      </c>
      <c r="I159" s="127"/>
      <c r="J159" s="127"/>
      <c r="K159" s="127"/>
      <c r="L159" s="127"/>
      <c r="M159" s="133">
        <v>0</v>
      </c>
      <c r="N159" s="133">
        <v>0</v>
      </c>
      <c r="O159" s="133">
        <v>0</v>
      </c>
      <c r="P159" s="133">
        <v>0.01</v>
      </c>
      <c r="Q159" s="127" t="s">
        <v>1369</v>
      </c>
    </row>
    <row r="160" spans="1:17" ht="63.75">
      <c r="A160" s="127" t="s">
        <v>620</v>
      </c>
      <c r="B160" s="127"/>
      <c r="C160" s="128" t="s">
        <v>714</v>
      </c>
      <c r="D160" s="122">
        <v>42888</v>
      </c>
      <c r="E160" s="123" t="s">
        <v>13</v>
      </c>
      <c r="F160" s="123" t="s">
        <v>6941</v>
      </c>
      <c r="G160" s="127"/>
      <c r="H160" s="131" t="s">
        <v>6942</v>
      </c>
      <c r="I160" s="127"/>
      <c r="J160" s="127"/>
      <c r="K160" s="127"/>
      <c r="L160" s="127"/>
      <c r="M160" s="133">
        <v>282.95</v>
      </c>
      <c r="N160" s="133">
        <v>0</v>
      </c>
      <c r="O160" s="133">
        <v>1941.04</v>
      </c>
      <c r="P160" s="133">
        <v>0</v>
      </c>
      <c r="Q160" s="127" t="s">
        <v>1369</v>
      </c>
    </row>
    <row r="161" spans="1:17" ht="51">
      <c r="A161" s="127" t="s">
        <v>620</v>
      </c>
      <c r="B161" s="127"/>
      <c r="C161" s="128" t="s">
        <v>714</v>
      </c>
      <c r="D161" s="122">
        <v>42891</v>
      </c>
      <c r="E161" s="123" t="s">
        <v>23</v>
      </c>
      <c r="F161" s="123" t="s">
        <v>6943</v>
      </c>
      <c r="G161" s="127"/>
      <c r="H161" s="131" t="s">
        <v>6944</v>
      </c>
      <c r="I161" s="127"/>
      <c r="J161" s="127"/>
      <c r="K161" s="127"/>
      <c r="L161" s="127"/>
      <c r="M161" s="133">
        <v>0</v>
      </c>
      <c r="N161" s="133">
        <v>0</v>
      </c>
      <c r="O161" s="133">
        <v>0</v>
      </c>
      <c r="P161" s="133">
        <v>0.02</v>
      </c>
      <c r="Q161" s="127" t="s">
        <v>1369</v>
      </c>
    </row>
    <row r="162" spans="1:17" ht="51">
      <c r="A162" s="127" t="s">
        <v>621</v>
      </c>
      <c r="B162" s="127"/>
      <c r="C162" s="128" t="s">
        <v>715</v>
      </c>
      <c r="D162" s="122">
        <v>42891</v>
      </c>
      <c r="E162" s="123" t="s">
        <v>13</v>
      </c>
      <c r="F162" s="123" t="s">
        <v>6945</v>
      </c>
      <c r="G162" s="127"/>
      <c r="H162" s="131" t="s">
        <v>6946</v>
      </c>
      <c r="I162" s="127"/>
      <c r="J162" s="127"/>
      <c r="K162" s="127"/>
      <c r="L162" s="127"/>
      <c r="M162" s="133">
        <v>45.28</v>
      </c>
      <c r="N162" s="133">
        <v>0</v>
      </c>
      <c r="O162" s="133">
        <v>310.62</v>
      </c>
      <c r="P162" s="133">
        <v>0</v>
      </c>
      <c r="Q162" s="127" t="s">
        <v>1369</v>
      </c>
    </row>
    <row r="163" spans="1:17" ht="76.5">
      <c r="A163" s="127" t="s">
        <v>621</v>
      </c>
      <c r="B163" s="127"/>
      <c r="C163" s="128" t="s">
        <v>715</v>
      </c>
      <c r="D163" s="122">
        <v>42893</v>
      </c>
      <c r="E163" s="123" t="s">
        <v>6</v>
      </c>
      <c r="F163" s="123" t="s">
        <v>6947</v>
      </c>
      <c r="G163" s="127"/>
      <c r="H163" s="131" t="s">
        <v>6948</v>
      </c>
      <c r="I163" s="127"/>
      <c r="J163" s="127"/>
      <c r="K163" s="127"/>
      <c r="L163" s="127"/>
      <c r="M163" s="133">
        <v>0</v>
      </c>
      <c r="N163" s="133">
        <v>6158109</v>
      </c>
      <c r="O163" s="133">
        <v>0</v>
      </c>
      <c r="P163" s="133">
        <v>42244627.740000002</v>
      </c>
      <c r="Q163" s="127" t="s">
        <v>1369</v>
      </c>
    </row>
    <row r="164" spans="1:17" ht="51">
      <c r="A164" s="127" t="s">
        <v>620</v>
      </c>
      <c r="B164" s="127"/>
      <c r="C164" s="128" t="s">
        <v>714</v>
      </c>
      <c r="D164" s="122">
        <v>42894</v>
      </c>
      <c r="E164" s="123" t="s">
        <v>23</v>
      </c>
      <c r="F164" s="123" t="s">
        <v>6949</v>
      </c>
      <c r="G164" s="127"/>
      <c r="H164" s="131" t="s">
        <v>6950</v>
      </c>
      <c r="I164" s="127"/>
      <c r="J164" s="127"/>
      <c r="K164" s="127"/>
      <c r="L164" s="127"/>
      <c r="M164" s="133">
        <v>0</v>
      </c>
      <c r="N164" s="133">
        <v>0</v>
      </c>
      <c r="O164" s="133">
        <v>0</v>
      </c>
      <c r="P164" s="133">
        <v>0.01</v>
      </c>
      <c r="Q164" s="127" t="s">
        <v>1369</v>
      </c>
    </row>
    <row r="165" spans="1:17" ht="76.5">
      <c r="A165" s="127" t="s">
        <v>620</v>
      </c>
      <c r="B165" s="127"/>
      <c r="C165" s="128" t="s">
        <v>714</v>
      </c>
      <c r="D165" s="122">
        <v>42894</v>
      </c>
      <c r="E165" s="123" t="s">
        <v>6</v>
      </c>
      <c r="F165" s="123" t="s">
        <v>6951</v>
      </c>
      <c r="G165" s="127"/>
      <c r="H165" s="131" t="s">
        <v>6952</v>
      </c>
      <c r="I165" s="127"/>
      <c r="J165" s="127"/>
      <c r="K165" s="127"/>
      <c r="L165" s="127"/>
      <c r="M165" s="133">
        <v>0</v>
      </c>
      <c r="N165" s="133">
        <v>2563616.73</v>
      </c>
      <c r="O165" s="133">
        <v>0</v>
      </c>
      <c r="P165" s="133">
        <v>17586410.77</v>
      </c>
      <c r="Q165" s="127" t="s">
        <v>1369</v>
      </c>
    </row>
    <row r="166" spans="1:17" ht="51">
      <c r="A166" s="127" t="s">
        <v>621</v>
      </c>
      <c r="B166" s="127"/>
      <c r="C166" s="128" t="s">
        <v>715</v>
      </c>
      <c r="D166" s="122">
        <v>42894</v>
      </c>
      <c r="E166" s="123" t="s">
        <v>13</v>
      </c>
      <c r="F166" s="123" t="s">
        <v>6953</v>
      </c>
      <c r="G166" s="127"/>
      <c r="H166" s="131" t="s">
        <v>6954</v>
      </c>
      <c r="I166" s="127"/>
      <c r="J166" s="127"/>
      <c r="K166" s="127"/>
      <c r="L166" s="127"/>
      <c r="M166" s="133">
        <v>28.16</v>
      </c>
      <c r="N166" s="133">
        <v>0</v>
      </c>
      <c r="O166" s="133">
        <v>193.18</v>
      </c>
      <c r="P166" s="133">
        <v>0</v>
      </c>
      <c r="Q166" s="127" t="s">
        <v>1369</v>
      </c>
    </row>
    <row r="167" spans="1:17" ht="51">
      <c r="A167" s="127">
        <v>287</v>
      </c>
      <c r="B167" s="127"/>
      <c r="C167" s="128" t="s">
        <v>791</v>
      </c>
      <c r="D167" s="122">
        <v>42895</v>
      </c>
      <c r="E167" s="123" t="s">
        <v>6</v>
      </c>
      <c r="F167" s="123" t="s">
        <v>6955</v>
      </c>
      <c r="G167" s="127"/>
      <c r="H167" s="131" t="s">
        <v>6956</v>
      </c>
      <c r="I167" s="127"/>
      <c r="J167" s="127"/>
      <c r="K167" s="127"/>
      <c r="L167" s="127"/>
      <c r="M167" s="133">
        <v>0</v>
      </c>
      <c r="N167" s="133">
        <v>120432</v>
      </c>
      <c r="O167" s="133">
        <v>0</v>
      </c>
      <c r="P167" s="133">
        <v>826163.52</v>
      </c>
      <c r="Q167" s="127" t="s">
        <v>1369</v>
      </c>
    </row>
    <row r="168" spans="1:17" ht="51">
      <c r="A168" s="127" t="s">
        <v>620</v>
      </c>
      <c r="B168" s="127"/>
      <c r="C168" s="128" t="s">
        <v>714</v>
      </c>
      <c r="D168" s="122">
        <v>42895</v>
      </c>
      <c r="E168" s="123" t="s">
        <v>23</v>
      </c>
      <c r="F168" s="123" t="s">
        <v>6957</v>
      </c>
      <c r="G168" s="127"/>
      <c r="H168" s="131" t="s">
        <v>6958</v>
      </c>
      <c r="I168" s="127"/>
      <c r="J168" s="127"/>
      <c r="K168" s="127"/>
      <c r="L168" s="127"/>
      <c r="M168" s="133">
        <v>0</v>
      </c>
      <c r="N168" s="133">
        <v>0</v>
      </c>
      <c r="O168" s="133">
        <v>0</v>
      </c>
      <c r="P168" s="133">
        <v>0.01</v>
      </c>
      <c r="Q168" s="127" t="s">
        <v>1369</v>
      </c>
    </row>
    <row r="169" spans="1:17" ht="51">
      <c r="A169" s="127" t="s">
        <v>621</v>
      </c>
      <c r="B169" s="127"/>
      <c r="C169" s="128" t="s">
        <v>715</v>
      </c>
      <c r="D169" s="122">
        <v>42895</v>
      </c>
      <c r="E169" s="123" t="s">
        <v>20</v>
      </c>
      <c r="F169" s="123" t="s">
        <v>6959</v>
      </c>
      <c r="G169" s="127"/>
      <c r="H169" s="131" t="s">
        <v>6960</v>
      </c>
      <c r="I169" s="127"/>
      <c r="J169" s="127"/>
      <c r="K169" s="127"/>
      <c r="L169" s="127"/>
      <c r="M169" s="133">
        <v>80124.94</v>
      </c>
      <c r="N169" s="133">
        <v>0</v>
      </c>
      <c r="O169" s="133">
        <v>549657.09</v>
      </c>
      <c r="P169" s="133">
        <v>0</v>
      </c>
      <c r="Q169" s="127" t="s">
        <v>1369</v>
      </c>
    </row>
    <row r="170" spans="1:17" ht="63.75">
      <c r="A170" s="127" t="s">
        <v>621</v>
      </c>
      <c r="B170" s="127"/>
      <c r="C170" s="128" t="s">
        <v>715</v>
      </c>
      <c r="D170" s="122">
        <v>42895</v>
      </c>
      <c r="E170" s="123" t="s">
        <v>13</v>
      </c>
      <c r="F170" s="123" t="s">
        <v>6961</v>
      </c>
      <c r="G170" s="127"/>
      <c r="H170" s="131" t="s">
        <v>6962</v>
      </c>
      <c r="I170" s="127"/>
      <c r="J170" s="127"/>
      <c r="K170" s="127"/>
      <c r="L170" s="127"/>
      <c r="M170" s="133">
        <v>45.44</v>
      </c>
      <c r="N170" s="133">
        <v>0</v>
      </c>
      <c r="O170" s="133">
        <v>311.72000000000003</v>
      </c>
      <c r="P170" s="133">
        <v>0</v>
      </c>
      <c r="Q170" s="127" t="s">
        <v>1369</v>
      </c>
    </row>
    <row r="171" spans="1:17" ht="51">
      <c r="A171" s="127">
        <v>86</v>
      </c>
      <c r="B171" s="127"/>
      <c r="C171" s="128" t="s">
        <v>711</v>
      </c>
      <c r="D171" s="122">
        <v>42900</v>
      </c>
      <c r="E171" s="123" t="s">
        <v>6</v>
      </c>
      <c r="F171" s="123" t="s">
        <v>6963</v>
      </c>
      <c r="G171" s="127"/>
      <c r="H171" s="131" t="s">
        <v>6964</v>
      </c>
      <c r="I171" s="127"/>
      <c r="J171" s="127"/>
      <c r="K171" s="127"/>
      <c r="L171" s="127"/>
      <c r="M171" s="133">
        <v>0</v>
      </c>
      <c r="N171" s="133">
        <v>129817.26</v>
      </c>
      <c r="O171" s="133">
        <v>0</v>
      </c>
      <c r="P171" s="133">
        <v>890546.4</v>
      </c>
      <c r="Q171" s="127" t="s">
        <v>1369</v>
      </c>
    </row>
    <row r="172" spans="1:17" ht="51">
      <c r="A172" s="127">
        <v>86</v>
      </c>
      <c r="B172" s="127"/>
      <c r="C172" s="128" t="s">
        <v>711</v>
      </c>
      <c r="D172" s="122">
        <v>42900</v>
      </c>
      <c r="E172" s="123" t="s">
        <v>11</v>
      </c>
      <c r="F172" s="123" t="s">
        <v>6963</v>
      </c>
      <c r="G172" s="127"/>
      <c r="H172" s="131" t="s">
        <v>6965</v>
      </c>
      <c r="I172" s="127"/>
      <c r="J172" s="127"/>
      <c r="K172" s="127"/>
      <c r="L172" s="127"/>
      <c r="M172" s="133">
        <v>7.29</v>
      </c>
      <c r="N172" s="133">
        <v>0</v>
      </c>
      <c r="O172" s="133">
        <v>50.01</v>
      </c>
      <c r="P172" s="133">
        <v>0</v>
      </c>
      <c r="Q172" s="127" t="s">
        <v>1369</v>
      </c>
    </row>
    <row r="173" spans="1:17" ht="51">
      <c r="A173" s="127" t="s">
        <v>620</v>
      </c>
      <c r="B173" s="127"/>
      <c r="C173" s="128" t="s">
        <v>714</v>
      </c>
      <c r="D173" s="122">
        <v>42902</v>
      </c>
      <c r="E173" s="123" t="s">
        <v>23</v>
      </c>
      <c r="F173" s="123" t="s">
        <v>6966</v>
      </c>
      <c r="G173" s="127"/>
      <c r="H173" s="131" t="s">
        <v>6967</v>
      </c>
      <c r="I173" s="127"/>
      <c r="J173" s="127"/>
      <c r="K173" s="127"/>
      <c r="L173" s="127"/>
      <c r="M173" s="133">
        <v>0</v>
      </c>
      <c r="N173" s="133">
        <v>0</v>
      </c>
      <c r="O173" s="133">
        <v>0</v>
      </c>
      <c r="P173" s="133">
        <v>0.02</v>
      </c>
      <c r="Q173" s="127" t="s">
        <v>1369</v>
      </c>
    </row>
    <row r="174" spans="1:17" ht="51">
      <c r="A174" s="127" t="s">
        <v>621</v>
      </c>
      <c r="B174" s="127"/>
      <c r="C174" s="128" t="s">
        <v>715</v>
      </c>
      <c r="D174" s="122">
        <v>42902</v>
      </c>
      <c r="E174" s="123" t="s">
        <v>20</v>
      </c>
      <c r="F174" s="123" t="s">
        <v>6968</v>
      </c>
      <c r="G174" s="127"/>
      <c r="H174" s="131" t="s">
        <v>6969</v>
      </c>
      <c r="I174" s="127"/>
      <c r="J174" s="127"/>
      <c r="K174" s="127"/>
      <c r="L174" s="127"/>
      <c r="M174" s="133">
        <v>242474.82</v>
      </c>
      <c r="N174" s="133">
        <v>0</v>
      </c>
      <c r="O174" s="133">
        <v>1663377.27</v>
      </c>
      <c r="P174" s="133">
        <v>0</v>
      </c>
      <c r="Q174" s="127" t="s">
        <v>1369</v>
      </c>
    </row>
    <row r="175" spans="1:17" ht="51">
      <c r="A175" s="127" t="s">
        <v>621</v>
      </c>
      <c r="B175" s="127"/>
      <c r="C175" s="128" t="s">
        <v>715</v>
      </c>
      <c r="D175" s="122">
        <v>42902</v>
      </c>
      <c r="E175" s="123" t="s">
        <v>13</v>
      </c>
      <c r="F175" s="123" t="s">
        <v>6970</v>
      </c>
      <c r="G175" s="127"/>
      <c r="H175" s="131" t="s">
        <v>6971</v>
      </c>
      <c r="I175" s="127"/>
      <c r="J175" s="127"/>
      <c r="K175" s="127"/>
      <c r="L175" s="127"/>
      <c r="M175" s="133">
        <v>45.62</v>
      </c>
      <c r="N175" s="133">
        <v>0</v>
      </c>
      <c r="O175" s="133">
        <v>312.95</v>
      </c>
      <c r="P175" s="133">
        <v>0</v>
      </c>
      <c r="Q175" s="127" t="s">
        <v>1369</v>
      </c>
    </row>
    <row r="176" spans="1:17" ht="51">
      <c r="A176" s="127" t="s">
        <v>620</v>
      </c>
      <c r="B176" s="127"/>
      <c r="C176" s="128" t="s">
        <v>714</v>
      </c>
      <c r="D176" s="122">
        <v>42905</v>
      </c>
      <c r="E176" s="123" t="s">
        <v>23</v>
      </c>
      <c r="F176" s="123" t="s">
        <v>6972</v>
      </c>
      <c r="G176" s="127"/>
      <c r="H176" s="131" t="s">
        <v>6973</v>
      </c>
      <c r="I176" s="127"/>
      <c r="J176" s="127"/>
      <c r="K176" s="127"/>
      <c r="L176" s="127"/>
      <c r="M176" s="133">
        <v>0</v>
      </c>
      <c r="N176" s="133">
        <v>0</v>
      </c>
      <c r="O176" s="133">
        <v>0.01</v>
      </c>
      <c r="P176" s="133">
        <v>0</v>
      </c>
      <c r="Q176" s="127" t="s">
        <v>1369</v>
      </c>
    </row>
    <row r="177" spans="1:17" ht="63.75">
      <c r="A177" s="127" t="s">
        <v>621</v>
      </c>
      <c r="B177" s="127"/>
      <c r="C177" s="128" t="s">
        <v>715</v>
      </c>
      <c r="D177" s="122">
        <v>42906</v>
      </c>
      <c r="E177" s="123" t="s">
        <v>6</v>
      </c>
      <c r="F177" s="123" t="s">
        <v>6974</v>
      </c>
      <c r="G177" s="127"/>
      <c r="H177" s="131" t="s">
        <v>6975</v>
      </c>
      <c r="I177" s="127"/>
      <c r="J177" s="127"/>
      <c r="K177" s="127"/>
      <c r="L177" s="127"/>
      <c r="M177" s="133">
        <v>0</v>
      </c>
      <c r="N177" s="133">
        <v>694557.4</v>
      </c>
      <c r="O177" s="133">
        <v>0</v>
      </c>
      <c r="P177" s="133">
        <v>4764663.76</v>
      </c>
      <c r="Q177" s="127" t="s">
        <v>1369</v>
      </c>
    </row>
    <row r="178" spans="1:17" ht="51">
      <c r="A178" s="127">
        <v>86</v>
      </c>
      <c r="B178" s="127"/>
      <c r="C178" s="128" t="s">
        <v>711</v>
      </c>
      <c r="D178" s="122">
        <v>42908</v>
      </c>
      <c r="E178" s="123" t="s">
        <v>6</v>
      </c>
      <c r="F178" s="123" t="s">
        <v>6976</v>
      </c>
      <c r="G178" s="127"/>
      <c r="H178" s="131" t="s">
        <v>6977</v>
      </c>
      <c r="I178" s="127"/>
      <c r="J178" s="127"/>
      <c r="K178" s="127"/>
      <c r="L178" s="127"/>
      <c r="M178" s="133">
        <v>0</v>
      </c>
      <c r="N178" s="133">
        <v>216219.3</v>
      </c>
      <c r="O178" s="133">
        <v>0</v>
      </c>
      <c r="P178" s="133">
        <v>1483264.4</v>
      </c>
      <c r="Q178" s="127" t="s">
        <v>1369</v>
      </c>
    </row>
    <row r="179" spans="1:17" ht="76.5">
      <c r="A179" s="127">
        <v>514</v>
      </c>
      <c r="B179" s="127"/>
      <c r="C179" s="128" t="s">
        <v>842</v>
      </c>
      <c r="D179" s="122">
        <v>42908</v>
      </c>
      <c r="E179" s="123" t="s">
        <v>11</v>
      </c>
      <c r="F179" s="123" t="s">
        <v>6978</v>
      </c>
      <c r="G179" s="127"/>
      <c r="H179" s="131" t="s">
        <v>6979</v>
      </c>
      <c r="I179" s="127"/>
      <c r="J179" s="127"/>
      <c r="K179" s="127"/>
      <c r="L179" s="127"/>
      <c r="M179" s="133">
        <v>7.29</v>
      </c>
      <c r="N179" s="133">
        <v>0</v>
      </c>
      <c r="O179" s="133">
        <v>50.01</v>
      </c>
      <c r="P179" s="133">
        <v>0</v>
      </c>
      <c r="Q179" s="127" t="s">
        <v>1369</v>
      </c>
    </row>
    <row r="180" spans="1:17" ht="51">
      <c r="A180" s="127">
        <v>86</v>
      </c>
      <c r="B180" s="127"/>
      <c r="C180" s="128" t="s">
        <v>711</v>
      </c>
      <c r="D180" s="122">
        <v>42908</v>
      </c>
      <c r="E180" s="123" t="s">
        <v>11</v>
      </c>
      <c r="F180" s="123" t="s">
        <v>6976</v>
      </c>
      <c r="G180" s="127"/>
      <c r="H180" s="131" t="s">
        <v>6980</v>
      </c>
      <c r="I180" s="127"/>
      <c r="J180" s="127"/>
      <c r="K180" s="127"/>
      <c r="L180" s="127"/>
      <c r="M180" s="133">
        <v>7.29</v>
      </c>
      <c r="N180" s="133">
        <v>0</v>
      </c>
      <c r="O180" s="133">
        <v>50.01</v>
      </c>
      <c r="P180" s="133">
        <v>0</v>
      </c>
      <c r="Q180" s="127" t="s">
        <v>1369</v>
      </c>
    </row>
    <row r="181" spans="1:17" ht="25.5">
      <c r="A181" s="127" t="s">
        <v>621</v>
      </c>
      <c r="B181" s="127"/>
      <c r="C181" s="128" t="s">
        <v>715</v>
      </c>
      <c r="D181" s="122">
        <v>42908</v>
      </c>
      <c r="E181" s="123" t="s">
        <v>13</v>
      </c>
      <c r="F181" s="123" t="s">
        <v>6981</v>
      </c>
      <c r="G181" s="127"/>
      <c r="H181" s="131" t="s">
        <v>6982</v>
      </c>
      <c r="I181" s="127"/>
      <c r="J181" s="127"/>
      <c r="K181" s="127"/>
      <c r="L181" s="127"/>
      <c r="M181" s="133">
        <v>10558.25</v>
      </c>
      <c r="N181" s="133">
        <v>0</v>
      </c>
      <c r="O181" s="133">
        <v>72429.600000000006</v>
      </c>
      <c r="P181" s="133">
        <v>0</v>
      </c>
      <c r="Q181" s="127" t="s">
        <v>1369</v>
      </c>
    </row>
    <row r="182" spans="1:17" ht="25.5">
      <c r="A182" s="127" t="s">
        <v>621</v>
      </c>
      <c r="B182" s="127"/>
      <c r="C182" s="128" t="s">
        <v>715</v>
      </c>
      <c r="D182" s="122">
        <v>42908</v>
      </c>
      <c r="E182" s="123" t="s">
        <v>13</v>
      </c>
      <c r="F182" s="123" t="s">
        <v>6983</v>
      </c>
      <c r="G182" s="127"/>
      <c r="H182" s="131" t="s">
        <v>6982</v>
      </c>
      <c r="I182" s="127"/>
      <c r="J182" s="127"/>
      <c r="K182" s="127"/>
      <c r="L182" s="127"/>
      <c r="M182" s="133">
        <v>174998.6</v>
      </c>
      <c r="N182" s="133">
        <v>0</v>
      </c>
      <c r="O182" s="133">
        <v>1200490.3999999999</v>
      </c>
      <c r="P182" s="133">
        <v>0</v>
      </c>
      <c r="Q182" s="127" t="s">
        <v>1369</v>
      </c>
    </row>
    <row r="183" spans="1:17" ht="51">
      <c r="A183" s="127" t="s">
        <v>620</v>
      </c>
      <c r="B183" s="127"/>
      <c r="C183" s="128" t="s">
        <v>714</v>
      </c>
      <c r="D183" s="122">
        <v>42909</v>
      </c>
      <c r="E183" s="123" t="s">
        <v>23</v>
      </c>
      <c r="F183" s="123" t="s">
        <v>6984</v>
      </c>
      <c r="G183" s="127"/>
      <c r="H183" s="131" t="s">
        <v>6985</v>
      </c>
      <c r="I183" s="127"/>
      <c r="J183" s="127"/>
      <c r="K183" s="127"/>
      <c r="L183" s="127"/>
      <c r="M183" s="133">
        <v>0</v>
      </c>
      <c r="N183" s="133">
        <v>0</v>
      </c>
      <c r="O183" s="133">
        <v>0.01</v>
      </c>
      <c r="P183" s="133">
        <v>0</v>
      </c>
      <c r="Q183" s="127" t="s">
        <v>1369</v>
      </c>
    </row>
    <row r="184" spans="1:17" ht="63.75">
      <c r="A184" s="127">
        <v>212</v>
      </c>
      <c r="B184" s="127"/>
      <c r="C184" s="128" t="s">
        <v>762</v>
      </c>
      <c r="D184" s="122">
        <v>42909</v>
      </c>
      <c r="E184" s="123" t="s">
        <v>11</v>
      </c>
      <c r="F184" s="123" t="s">
        <v>6986</v>
      </c>
      <c r="G184" s="127"/>
      <c r="H184" s="131" t="s">
        <v>6987</v>
      </c>
      <c r="I184" s="127"/>
      <c r="J184" s="127"/>
      <c r="K184" s="127"/>
      <c r="L184" s="127"/>
      <c r="M184" s="133">
        <v>7.29</v>
      </c>
      <c r="N184" s="133">
        <v>0</v>
      </c>
      <c r="O184" s="133">
        <v>50.01</v>
      </c>
      <c r="P184" s="133">
        <v>0</v>
      </c>
      <c r="Q184" s="127" t="s">
        <v>1369</v>
      </c>
    </row>
    <row r="185" spans="1:17" ht="63.75">
      <c r="A185" s="127">
        <v>212</v>
      </c>
      <c r="B185" s="127"/>
      <c r="C185" s="128" t="s">
        <v>762</v>
      </c>
      <c r="D185" s="122">
        <v>42909</v>
      </c>
      <c r="E185" s="123" t="s">
        <v>11</v>
      </c>
      <c r="F185" s="123" t="s">
        <v>6988</v>
      </c>
      <c r="G185" s="127"/>
      <c r="H185" s="131" t="s">
        <v>6989</v>
      </c>
      <c r="I185" s="127"/>
      <c r="J185" s="127"/>
      <c r="K185" s="127"/>
      <c r="L185" s="127"/>
      <c r="M185" s="133">
        <v>7.29</v>
      </c>
      <c r="N185" s="133">
        <v>0</v>
      </c>
      <c r="O185" s="133">
        <v>50.01</v>
      </c>
      <c r="P185" s="133">
        <v>0</v>
      </c>
      <c r="Q185" s="127" t="s">
        <v>1369</v>
      </c>
    </row>
    <row r="186" spans="1:17" ht="63.75">
      <c r="A186" s="127" t="s">
        <v>621</v>
      </c>
      <c r="B186" s="127"/>
      <c r="C186" s="128" t="s">
        <v>715</v>
      </c>
      <c r="D186" s="122">
        <v>42915</v>
      </c>
      <c r="E186" s="123" t="s">
        <v>13</v>
      </c>
      <c r="F186" s="123" t="s">
        <v>6990</v>
      </c>
      <c r="G186" s="127"/>
      <c r="H186" s="131" t="s">
        <v>6991</v>
      </c>
      <c r="I186" s="127"/>
      <c r="J186" s="127"/>
      <c r="K186" s="127"/>
      <c r="L186" s="127"/>
      <c r="M186" s="133">
        <v>21000</v>
      </c>
      <c r="N186" s="133">
        <v>0</v>
      </c>
      <c r="O186" s="133">
        <v>144060</v>
      </c>
      <c r="P186" s="133">
        <v>0</v>
      </c>
      <c r="Q186" s="127" t="s">
        <v>1369</v>
      </c>
    </row>
    <row r="187" spans="1:17" ht="63.75">
      <c r="A187" s="127" t="s">
        <v>621</v>
      </c>
      <c r="B187" s="127"/>
      <c r="C187" s="128" t="s">
        <v>715</v>
      </c>
      <c r="D187" s="122">
        <v>42916</v>
      </c>
      <c r="E187" s="123" t="s">
        <v>6</v>
      </c>
      <c r="F187" s="123" t="s">
        <v>6992</v>
      </c>
      <c r="G187" s="127"/>
      <c r="H187" s="131" t="s">
        <v>6993</v>
      </c>
      <c r="I187" s="127"/>
      <c r="J187" s="127"/>
      <c r="K187" s="127"/>
      <c r="L187" s="127"/>
      <c r="M187" s="133">
        <v>0</v>
      </c>
      <c r="N187" s="133">
        <v>6791.21</v>
      </c>
      <c r="O187" s="133">
        <v>0</v>
      </c>
      <c r="P187" s="133">
        <v>46587.7</v>
      </c>
      <c r="Q187" s="127" t="s">
        <v>1369</v>
      </c>
    </row>
    <row r="188" spans="1:17" ht="51">
      <c r="A188" s="127" t="s">
        <v>620</v>
      </c>
      <c r="B188" s="127"/>
      <c r="C188" s="128" t="s">
        <v>714</v>
      </c>
      <c r="D188" s="122">
        <v>42916</v>
      </c>
      <c r="E188" s="123" t="s">
        <v>23</v>
      </c>
      <c r="F188" s="123" t="s">
        <v>6994</v>
      </c>
      <c r="G188" s="127"/>
      <c r="H188" s="131" t="s">
        <v>6995</v>
      </c>
      <c r="I188" s="127"/>
      <c r="J188" s="127"/>
      <c r="K188" s="127"/>
      <c r="L188" s="127"/>
      <c r="M188" s="133">
        <v>0</v>
      </c>
      <c r="N188" s="133">
        <v>0</v>
      </c>
      <c r="O188" s="133">
        <v>0</v>
      </c>
      <c r="P188" s="133">
        <v>0.03</v>
      </c>
      <c r="Q188" s="127" t="s">
        <v>1369</v>
      </c>
    </row>
    <row r="189" spans="1:17" ht="51">
      <c r="A189" s="127">
        <v>287</v>
      </c>
      <c r="B189" s="127"/>
      <c r="C189" s="128" t="s">
        <v>791</v>
      </c>
      <c r="D189" s="122">
        <v>42919</v>
      </c>
      <c r="E189" s="123" t="s">
        <v>6</v>
      </c>
      <c r="F189" s="123">
        <v>483942</v>
      </c>
      <c r="G189" s="127"/>
      <c r="H189" s="131" t="s">
        <v>8357</v>
      </c>
      <c r="I189" s="127"/>
      <c r="J189" s="127"/>
      <c r="K189" s="127"/>
      <c r="L189" s="127"/>
      <c r="M189" s="133">
        <v>0</v>
      </c>
      <c r="N189" s="133">
        <v>400000</v>
      </c>
      <c r="O189" s="133">
        <v>0</v>
      </c>
      <c r="P189" s="133">
        <v>2744000</v>
      </c>
      <c r="Q189" s="127" t="s">
        <v>1369</v>
      </c>
    </row>
    <row r="190" spans="1:17" ht="63.75">
      <c r="A190" s="127">
        <v>287</v>
      </c>
      <c r="B190" s="127"/>
      <c r="C190" s="128" t="s">
        <v>791</v>
      </c>
      <c r="D190" s="122">
        <v>42919</v>
      </c>
      <c r="E190" s="123" t="s">
        <v>6</v>
      </c>
      <c r="F190" s="123">
        <v>483941</v>
      </c>
      <c r="G190" s="127"/>
      <c r="H190" s="131" t="s">
        <v>8358</v>
      </c>
      <c r="I190" s="127"/>
      <c r="J190" s="127"/>
      <c r="K190" s="127"/>
      <c r="L190" s="127"/>
      <c r="M190" s="133">
        <v>0</v>
      </c>
      <c r="N190" s="133">
        <v>1600000</v>
      </c>
      <c r="O190" s="133">
        <v>0</v>
      </c>
      <c r="P190" s="133">
        <v>10976000</v>
      </c>
      <c r="Q190" s="127" t="s">
        <v>1369</v>
      </c>
    </row>
    <row r="191" spans="1:17" ht="63.75">
      <c r="A191" s="127">
        <v>287</v>
      </c>
      <c r="B191" s="127"/>
      <c r="C191" s="128" t="s">
        <v>791</v>
      </c>
      <c r="D191" s="122">
        <v>42919</v>
      </c>
      <c r="E191" s="123" t="s">
        <v>6</v>
      </c>
      <c r="F191" s="123">
        <v>484086</v>
      </c>
      <c r="G191" s="127"/>
      <c r="H191" s="131" t="s">
        <v>8359</v>
      </c>
      <c r="I191" s="127"/>
      <c r="J191" s="127"/>
      <c r="K191" s="127"/>
      <c r="L191" s="127"/>
      <c r="M191" s="133">
        <v>0</v>
      </c>
      <c r="N191" s="133">
        <v>3400000</v>
      </c>
      <c r="O191" s="133">
        <v>0</v>
      </c>
      <c r="P191" s="133">
        <v>23324000</v>
      </c>
      <c r="Q191" s="127" t="s">
        <v>1369</v>
      </c>
    </row>
    <row r="192" spans="1:17" ht="51">
      <c r="A192" s="127" t="s">
        <v>620</v>
      </c>
      <c r="B192" s="127"/>
      <c r="C192" s="128" t="s">
        <v>714</v>
      </c>
      <c r="D192" s="122">
        <v>42919</v>
      </c>
      <c r="E192" s="123" t="s">
        <v>6</v>
      </c>
      <c r="F192" s="123">
        <v>71295</v>
      </c>
      <c r="G192" s="127"/>
      <c r="H192" s="131" t="s">
        <v>1321</v>
      </c>
      <c r="I192" s="127"/>
      <c r="J192" s="127"/>
      <c r="K192" s="127"/>
      <c r="L192" s="127"/>
      <c r="M192" s="133">
        <v>0</v>
      </c>
      <c r="N192" s="133">
        <v>20000</v>
      </c>
      <c r="O192" s="133">
        <v>0</v>
      </c>
      <c r="P192" s="133">
        <v>137200</v>
      </c>
      <c r="Q192" s="127" t="s">
        <v>1369</v>
      </c>
    </row>
    <row r="193" spans="1:17" ht="63.75">
      <c r="A193" s="127">
        <v>287</v>
      </c>
      <c r="B193" s="127"/>
      <c r="C193" s="128" t="s">
        <v>791</v>
      </c>
      <c r="D193" s="122">
        <v>42919</v>
      </c>
      <c r="E193" s="123" t="s">
        <v>6</v>
      </c>
      <c r="F193" s="123">
        <v>484087</v>
      </c>
      <c r="G193" s="127"/>
      <c r="H193" s="131" t="s">
        <v>8360</v>
      </c>
      <c r="I193" s="127"/>
      <c r="J193" s="127"/>
      <c r="K193" s="127"/>
      <c r="L193" s="127"/>
      <c r="M193" s="133">
        <v>0</v>
      </c>
      <c r="N193" s="133">
        <v>600000</v>
      </c>
      <c r="O193" s="133">
        <v>0</v>
      </c>
      <c r="P193" s="133">
        <v>4116000</v>
      </c>
      <c r="Q193" s="127" t="s">
        <v>1369</v>
      </c>
    </row>
    <row r="194" spans="1:17" ht="63.75">
      <c r="A194" s="127">
        <v>291</v>
      </c>
      <c r="B194" s="127"/>
      <c r="C194" s="128" t="s">
        <v>795</v>
      </c>
      <c r="D194" s="122">
        <v>42922</v>
      </c>
      <c r="E194" s="123" t="s">
        <v>6</v>
      </c>
      <c r="F194" s="123">
        <v>487736</v>
      </c>
      <c r="G194" s="127"/>
      <c r="H194" s="131" t="s">
        <v>8361</v>
      </c>
      <c r="I194" s="127"/>
      <c r="J194" s="127"/>
      <c r="K194" s="127"/>
      <c r="L194" s="127"/>
      <c r="M194" s="133">
        <v>0</v>
      </c>
      <c r="N194" s="133">
        <v>3000000</v>
      </c>
      <c r="O194" s="133">
        <v>0</v>
      </c>
      <c r="P194" s="133">
        <v>20580000</v>
      </c>
      <c r="Q194" s="127" t="s">
        <v>1369</v>
      </c>
    </row>
    <row r="195" spans="1:17" ht="76.5">
      <c r="A195" s="127">
        <v>291</v>
      </c>
      <c r="B195" s="127"/>
      <c r="C195" s="128" t="s">
        <v>795</v>
      </c>
      <c r="D195" s="122">
        <v>42922</v>
      </c>
      <c r="E195" s="123" t="s">
        <v>6</v>
      </c>
      <c r="F195" s="123">
        <v>487737</v>
      </c>
      <c r="G195" s="127"/>
      <c r="H195" s="131" t="s">
        <v>8362</v>
      </c>
      <c r="I195" s="127"/>
      <c r="J195" s="127"/>
      <c r="K195" s="127"/>
      <c r="L195" s="127"/>
      <c r="M195" s="133">
        <v>0</v>
      </c>
      <c r="N195" s="133">
        <v>2856957.82</v>
      </c>
      <c r="O195" s="133">
        <v>0</v>
      </c>
      <c r="P195" s="133">
        <v>19598730.649999999</v>
      </c>
      <c r="Q195" s="127" t="s">
        <v>1369</v>
      </c>
    </row>
    <row r="196" spans="1:17" ht="51">
      <c r="A196" s="127" t="s">
        <v>620</v>
      </c>
      <c r="B196" s="127"/>
      <c r="C196" s="128" t="s">
        <v>714</v>
      </c>
      <c r="D196" s="122">
        <v>42922</v>
      </c>
      <c r="E196" s="123" t="s">
        <v>23</v>
      </c>
      <c r="F196" s="123">
        <v>16975</v>
      </c>
      <c r="G196" s="127"/>
      <c r="H196" s="131" t="s">
        <v>8363</v>
      </c>
      <c r="I196" s="127"/>
      <c r="J196" s="127"/>
      <c r="K196" s="127"/>
      <c r="L196" s="127"/>
      <c r="M196" s="133">
        <v>0</v>
      </c>
      <c r="N196" s="133">
        <v>0</v>
      </c>
      <c r="O196" s="133">
        <v>0.02</v>
      </c>
      <c r="P196" s="133">
        <v>0</v>
      </c>
      <c r="Q196" s="127" t="s">
        <v>1369</v>
      </c>
    </row>
    <row r="197" spans="1:17" ht="76.5">
      <c r="A197" s="127">
        <v>291</v>
      </c>
      <c r="B197" s="127"/>
      <c r="C197" s="128" t="s">
        <v>795</v>
      </c>
      <c r="D197" s="122">
        <v>42923</v>
      </c>
      <c r="E197" s="123" t="s">
        <v>6</v>
      </c>
      <c r="F197" s="123">
        <v>489046</v>
      </c>
      <c r="G197" s="127"/>
      <c r="H197" s="131" t="s">
        <v>8364</v>
      </c>
      <c r="I197" s="127"/>
      <c r="J197" s="127"/>
      <c r="K197" s="127"/>
      <c r="L197" s="127"/>
      <c r="M197" s="133">
        <v>0</v>
      </c>
      <c r="N197" s="133">
        <v>2278995.4500000002</v>
      </c>
      <c r="O197" s="133">
        <v>0</v>
      </c>
      <c r="P197" s="133">
        <v>15633908.789999999</v>
      </c>
      <c r="Q197" s="127" t="s">
        <v>1369</v>
      </c>
    </row>
    <row r="198" spans="1:17" ht="63.75">
      <c r="A198" s="127">
        <v>291</v>
      </c>
      <c r="B198" s="127"/>
      <c r="C198" s="128" t="s">
        <v>795</v>
      </c>
      <c r="D198" s="122">
        <v>42923</v>
      </c>
      <c r="E198" s="123" t="s">
        <v>6</v>
      </c>
      <c r="F198" s="123">
        <v>489045</v>
      </c>
      <c r="G198" s="127"/>
      <c r="H198" s="131" t="s">
        <v>8365</v>
      </c>
      <c r="I198" s="127"/>
      <c r="J198" s="127"/>
      <c r="K198" s="127"/>
      <c r="L198" s="127"/>
      <c r="M198" s="133">
        <v>0</v>
      </c>
      <c r="N198" s="133">
        <v>3000000</v>
      </c>
      <c r="O198" s="133">
        <v>0</v>
      </c>
      <c r="P198" s="133">
        <v>20580000</v>
      </c>
      <c r="Q198" s="127" t="s">
        <v>1369</v>
      </c>
    </row>
    <row r="199" spans="1:17" ht="51">
      <c r="A199" s="127" t="s">
        <v>620</v>
      </c>
      <c r="B199" s="127"/>
      <c r="C199" s="128" t="s">
        <v>714</v>
      </c>
      <c r="D199" s="122">
        <v>42923</v>
      </c>
      <c r="E199" s="123" t="s">
        <v>23</v>
      </c>
      <c r="F199" s="123">
        <v>16979</v>
      </c>
      <c r="G199" s="127"/>
      <c r="H199" s="131" t="s">
        <v>8366</v>
      </c>
      <c r="I199" s="127"/>
      <c r="J199" s="127"/>
      <c r="K199" s="127"/>
      <c r="L199" s="127"/>
      <c r="M199" s="133">
        <v>0</v>
      </c>
      <c r="N199" s="133">
        <v>0</v>
      </c>
      <c r="O199" s="133">
        <v>0.02</v>
      </c>
      <c r="P199" s="133">
        <v>0</v>
      </c>
      <c r="Q199" s="127" t="s">
        <v>1369</v>
      </c>
    </row>
    <row r="200" spans="1:17" ht="63.75">
      <c r="A200" s="127" t="s">
        <v>621</v>
      </c>
      <c r="B200" s="127"/>
      <c r="C200" s="128" t="s">
        <v>715</v>
      </c>
      <c r="D200" s="122">
        <v>42923</v>
      </c>
      <c r="E200" s="123" t="s">
        <v>20</v>
      </c>
      <c r="F200" s="123">
        <v>488389</v>
      </c>
      <c r="G200" s="127"/>
      <c r="H200" s="131" t="s">
        <v>8367</v>
      </c>
      <c r="I200" s="127"/>
      <c r="J200" s="127"/>
      <c r="K200" s="127"/>
      <c r="L200" s="127"/>
      <c r="M200" s="133">
        <v>1811046.78</v>
      </c>
      <c r="N200" s="133">
        <v>0</v>
      </c>
      <c r="O200" s="133">
        <v>12423780.91</v>
      </c>
      <c r="P200" s="133">
        <v>0</v>
      </c>
      <c r="Q200" s="127" t="s">
        <v>1369</v>
      </c>
    </row>
    <row r="201" spans="1:17" ht="76.5">
      <c r="A201" s="127" t="s">
        <v>621</v>
      </c>
      <c r="B201" s="127"/>
      <c r="C201" s="128" t="s">
        <v>715</v>
      </c>
      <c r="D201" s="122">
        <v>42923</v>
      </c>
      <c r="E201" s="123" t="s">
        <v>13</v>
      </c>
      <c r="F201" s="123">
        <v>892293</v>
      </c>
      <c r="G201" s="127"/>
      <c r="H201" s="131" t="s">
        <v>8368</v>
      </c>
      <c r="I201" s="127"/>
      <c r="J201" s="127"/>
      <c r="K201" s="127"/>
      <c r="L201" s="127"/>
      <c r="M201" s="133">
        <v>10</v>
      </c>
      <c r="N201" s="133">
        <v>0</v>
      </c>
      <c r="O201" s="133">
        <v>68.599999999999994</v>
      </c>
      <c r="P201" s="133">
        <v>0</v>
      </c>
      <c r="Q201" s="127" t="s">
        <v>1369</v>
      </c>
    </row>
    <row r="202" spans="1:17" ht="89.25">
      <c r="A202" s="127" t="s">
        <v>620</v>
      </c>
      <c r="B202" s="127"/>
      <c r="C202" s="128" t="s">
        <v>714</v>
      </c>
      <c r="D202" s="122">
        <v>42923</v>
      </c>
      <c r="E202" s="123" t="s">
        <v>1263</v>
      </c>
      <c r="F202" s="123">
        <v>2648</v>
      </c>
      <c r="G202" s="127"/>
      <c r="H202" s="131" t="s">
        <v>8369</v>
      </c>
      <c r="I202" s="127"/>
      <c r="J202" s="127"/>
      <c r="K202" s="127"/>
      <c r="L202" s="127"/>
      <c r="M202" s="133">
        <v>120.03</v>
      </c>
      <c r="N202" s="133">
        <v>0</v>
      </c>
      <c r="O202" s="133">
        <v>823.41</v>
      </c>
      <c r="P202" s="133">
        <v>0</v>
      </c>
      <c r="Q202" s="127" t="s">
        <v>1369</v>
      </c>
    </row>
    <row r="203" spans="1:17" ht="76.5">
      <c r="A203" s="127" t="s">
        <v>620</v>
      </c>
      <c r="B203" s="127"/>
      <c r="C203" s="128" t="s">
        <v>714</v>
      </c>
      <c r="D203" s="122">
        <v>42923</v>
      </c>
      <c r="E203" s="123" t="s">
        <v>1263</v>
      </c>
      <c r="F203" s="123">
        <v>2646</v>
      </c>
      <c r="G203" s="127"/>
      <c r="H203" s="131" t="s">
        <v>8370</v>
      </c>
      <c r="I203" s="127"/>
      <c r="J203" s="127"/>
      <c r="K203" s="127"/>
      <c r="L203" s="127"/>
      <c r="M203" s="133">
        <v>8.27</v>
      </c>
      <c r="N203" s="133">
        <v>0</v>
      </c>
      <c r="O203" s="133">
        <v>56.73</v>
      </c>
      <c r="P203" s="133">
        <v>0</v>
      </c>
      <c r="Q203" s="127" t="s">
        <v>1369</v>
      </c>
    </row>
    <row r="204" spans="1:17" ht="76.5">
      <c r="A204" s="127" t="s">
        <v>620</v>
      </c>
      <c r="B204" s="127"/>
      <c r="C204" s="128" t="s">
        <v>714</v>
      </c>
      <c r="D204" s="122">
        <v>42926</v>
      </c>
      <c r="E204" s="123" t="s">
        <v>1263</v>
      </c>
      <c r="F204" s="123">
        <v>2595</v>
      </c>
      <c r="G204" s="127"/>
      <c r="H204" s="131" t="s">
        <v>8371</v>
      </c>
      <c r="I204" s="127"/>
      <c r="J204" s="127"/>
      <c r="K204" s="127"/>
      <c r="L204" s="127"/>
      <c r="M204" s="133">
        <v>2553.1999999999998</v>
      </c>
      <c r="N204" s="133">
        <v>0</v>
      </c>
      <c r="O204" s="133">
        <v>17514.95</v>
      </c>
      <c r="P204" s="133">
        <v>0</v>
      </c>
      <c r="Q204" s="127" t="s">
        <v>1369</v>
      </c>
    </row>
    <row r="205" spans="1:17" ht="76.5">
      <c r="A205" s="127" t="s">
        <v>620</v>
      </c>
      <c r="B205" s="127"/>
      <c r="C205" s="128" t="s">
        <v>714</v>
      </c>
      <c r="D205" s="122">
        <v>42926</v>
      </c>
      <c r="E205" s="123" t="s">
        <v>1263</v>
      </c>
      <c r="F205" s="123">
        <v>2647</v>
      </c>
      <c r="G205" s="127"/>
      <c r="H205" s="131" t="s">
        <v>8372</v>
      </c>
      <c r="I205" s="127"/>
      <c r="J205" s="127"/>
      <c r="K205" s="127"/>
      <c r="L205" s="127"/>
      <c r="M205" s="133">
        <v>167.8</v>
      </c>
      <c r="N205" s="133">
        <v>0</v>
      </c>
      <c r="O205" s="133">
        <v>1151.1099999999999</v>
      </c>
      <c r="P205" s="133">
        <v>0</v>
      </c>
      <c r="Q205" s="127" t="s">
        <v>1369</v>
      </c>
    </row>
    <row r="206" spans="1:17" ht="89.25">
      <c r="A206" s="127" t="s">
        <v>620</v>
      </c>
      <c r="B206" s="127"/>
      <c r="C206" s="128" t="s">
        <v>714</v>
      </c>
      <c r="D206" s="122">
        <v>42926</v>
      </c>
      <c r="E206" s="123" t="s">
        <v>1263</v>
      </c>
      <c r="F206" s="123">
        <v>2649</v>
      </c>
      <c r="G206" s="127"/>
      <c r="H206" s="131" t="s">
        <v>8373</v>
      </c>
      <c r="I206" s="127"/>
      <c r="J206" s="127"/>
      <c r="K206" s="127"/>
      <c r="L206" s="127"/>
      <c r="M206" s="133">
        <v>228.35</v>
      </c>
      <c r="N206" s="133">
        <v>0</v>
      </c>
      <c r="O206" s="133">
        <v>1566.48</v>
      </c>
      <c r="P206" s="133">
        <v>0</v>
      </c>
      <c r="Q206" s="127" t="s">
        <v>1369</v>
      </c>
    </row>
    <row r="207" spans="1:17" ht="76.5">
      <c r="A207" s="127">
        <v>15</v>
      </c>
      <c r="B207" s="127"/>
      <c r="C207" s="128" t="s">
        <v>692</v>
      </c>
      <c r="D207" s="122">
        <v>42927</v>
      </c>
      <c r="E207" s="123" t="s">
        <v>6</v>
      </c>
      <c r="F207" s="123">
        <v>892728</v>
      </c>
      <c r="G207" s="127"/>
      <c r="H207" s="131" t="s">
        <v>8374</v>
      </c>
      <c r="I207" s="127"/>
      <c r="J207" s="127"/>
      <c r="K207" s="127"/>
      <c r="L207" s="127"/>
      <c r="M207" s="133">
        <v>0</v>
      </c>
      <c r="N207" s="133">
        <v>7129292.3300000001</v>
      </c>
      <c r="O207" s="133">
        <v>0</v>
      </c>
      <c r="P207" s="133">
        <v>48906945.380000003</v>
      </c>
      <c r="Q207" s="127" t="s">
        <v>1369</v>
      </c>
    </row>
    <row r="208" spans="1:17" ht="51">
      <c r="A208" s="127" t="s">
        <v>620</v>
      </c>
      <c r="B208" s="127"/>
      <c r="C208" s="128" t="s">
        <v>714</v>
      </c>
      <c r="D208" s="122">
        <v>42927</v>
      </c>
      <c r="E208" s="123" t="s">
        <v>23</v>
      </c>
      <c r="F208" s="123">
        <v>16987</v>
      </c>
      <c r="G208" s="127"/>
      <c r="H208" s="131" t="s">
        <v>8375</v>
      </c>
      <c r="I208" s="127"/>
      <c r="J208" s="127"/>
      <c r="K208" s="127"/>
      <c r="L208" s="127"/>
      <c r="M208" s="133">
        <v>0</v>
      </c>
      <c r="N208" s="133">
        <v>0</v>
      </c>
      <c r="O208" s="133">
        <v>0</v>
      </c>
      <c r="P208" s="133">
        <v>0.01</v>
      </c>
      <c r="Q208" s="127" t="s">
        <v>1369</v>
      </c>
    </row>
    <row r="209" spans="1:17" ht="76.5">
      <c r="A209" s="127">
        <v>15</v>
      </c>
      <c r="B209" s="127"/>
      <c r="C209" s="128" t="s">
        <v>692</v>
      </c>
      <c r="D209" s="122">
        <v>42927</v>
      </c>
      <c r="E209" s="123" t="s">
        <v>6</v>
      </c>
      <c r="F209" s="123">
        <v>892730</v>
      </c>
      <c r="G209" s="127"/>
      <c r="H209" s="131" t="s">
        <v>8376</v>
      </c>
      <c r="I209" s="127"/>
      <c r="J209" s="127"/>
      <c r="K209" s="127"/>
      <c r="L209" s="127"/>
      <c r="M209" s="133">
        <v>0</v>
      </c>
      <c r="N209" s="133">
        <v>885174.97</v>
      </c>
      <c r="O209" s="133">
        <v>0</v>
      </c>
      <c r="P209" s="133">
        <v>6072300.29</v>
      </c>
      <c r="Q209" s="127" t="s">
        <v>1369</v>
      </c>
    </row>
    <row r="210" spans="1:17" ht="76.5">
      <c r="A210" s="127">
        <v>15</v>
      </c>
      <c r="B210" s="127"/>
      <c r="C210" s="128" t="s">
        <v>692</v>
      </c>
      <c r="D210" s="122">
        <v>42927</v>
      </c>
      <c r="E210" s="123" t="s">
        <v>6</v>
      </c>
      <c r="F210" s="123">
        <v>892749</v>
      </c>
      <c r="G210" s="127"/>
      <c r="H210" s="131" t="s">
        <v>8377</v>
      </c>
      <c r="I210" s="127"/>
      <c r="J210" s="127"/>
      <c r="K210" s="127"/>
      <c r="L210" s="127"/>
      <c r="M210" s="133">
        <v>0</v>
      </c>
      <c r="N210" s="133">
        <v>26986</v>
      </c>
      <c r="O210" s="133">
        <v>0</v>
      </c>
      <c r="P210" s="133">
        <v>185123.96</v>
      </c>
      <c r="Q210" s="127" t="s">
        <v>1369</v>
      </c>
    </row>
    <row r="211" spans="1:17" ht="76.5">
      <c r="A211" s="127">
        <v>15</v>
      </c>
      <c r="B211" s="127"/>
      <c r="C211" s="128" t="s">
        <v>692</v>
      </c>
      <c r="D211" s="122">
        <v>42927</v>
      </c>
      <c r="E211" s="123" t="s">
        <v>6</v>
      </c>
      <c r="F211" s="123">
        <v>892748</v>
      </c>
      <c r="G211" s="127"/>
      <c r="H211" s="131" t="s">
        <v>8378</v>
      </c>
      <c r="I211" s="127"/>
      <c r="J211" s="127"/>
      <c r="K211" s="127"/>
      <c r="L211" s="127"/>
      <c r="M211" s="133">
        <v>0</v>
      </c>
      <c r="N211" s="133">
        <v>2183468.6800000002</v>
      </c>
      <c r="O211" s="133">
        <v>0</v>
      </c>
      <c r="P211" s="133">
        <v>14978595.140000001</v>
      </c>
      <c r="Q211" s="127" t="s">
        <v>1369</v>
      </c>
    </row>
    <row r="212" spans="1:17" ht="76.5">
      <c r="A212" s="127">
        <v>15</v>
      </c>
      <c r="B212" s="127"/>
      <c r="C212" s="128" t="s">
        <v>692</v>
      </c>
      <c r="D212" s="122">
        <v>42927</v>
      </c>
      <c r="E212" s="123" t="s">
        <v>6</v>
      </c>
      <c r="F212" s="123">
        <v>892747</v>
      </c>
      <c r="G212" s="127"/>
      <c r="H212" s="131" t="s">
        <v>8379</v>
      </c>
      <c r="I212" s="127"/>
      <c r="J212" s="127"/>
      <c r="K212" s="127"/>
      <c r="L212" s="127"/>
      <c r="M212" s="133">
        <v>0</v>
      </c>
      <c r="N212" s="133">
        <v>2926433.97</v>
      </c>
      <c r="O212" s="133">
        <v>0</v>
      </c>
      <c r="P212" s="133">
        <v>20075337.030000001</v>
      </c>
      <c r="Q212" s="127" t="s">
        <v>1369</v>
      </c>
    </row>
    <row r="213" spans="1:17" ht="76.5">
      <c r="A213" s="127">
        <v>15</v>
      </c>
      <c r="B213" s="127"/>
      <c r="C213" s="128" t="s">
        <v>692</v>
      </c>
      <c r="D213" s="122">
        <v>42927</v>
      </c>
      <c r="E213" s="123" t="s">
        <v>6</v>
      </c>
      <c r="F213" s="123">
        <v>892742</v>
      </c>
      <c r="G213" s="127"/>
      <c r="H213" s="131" t="s">
        <v>8380</v>
      </c>
      <c r="I213" s="127"/>
      <c r="J213" s="127"/>
      <c r="K213" s="127"/>
      <c r="L213" s="127"/>
      <c r="M213" s="133">
        <v>0</v>
      </c>
      <c r="N213" s="133">
        <v>176167.58</v>
      </c>
      <c r="O213" s="133">
        <v>0</v>
      </c>
      <c r="P213" s="133">
        <v>1208509.6000000001</v>
      </c>
      <c r="Q213" s="127" t="s">
        <v>1369</v>
      </c>
    </row>
    <row r="214" spans="1:17" ht="76.5">
      <c r="A214" s="127">
        <v>15</v>
      </c>
      <c r="B214" s="127"/>
      <c r="C214" s="128" t="s">
        <v>692</v>
      </c>
      <c r="D214" s="122">
        <v>42927</v>
      </c>
      <c r="E214" s="123" t="s">
        <v>6</v>
      </c>
      <c r="F214" s="123">
        <v>892735</v>
      </c>
      <c r="G214" s="127"/>
      <c r="H214" s="131" t="s">
        <v>8381</v>
      </c>
      <c r="I214" s="127"/>
      <c r="J214" s="127"/>
      <c r="K214" s="127"/>
      <c r="L214" s="127"/>
      <c r="M214" s="133">
        <v>0</v>
      </c>
      <c r="N214" s="133">
        <v>136072.23000000001</v>
      </c>
      <c r="O214" s="133">
        <v>0</v>
      </c>
      <c r="P214" s="133">
        <v>933455.5</v>
      </c>
      <c r="Q214" s="127" t="s">
        <v>1369</v>
      </c>
    </row>
    <row r="215" spans="1:17" ht="76.5">
      <c r="A215" s="127">
        <v>15</v>
      </c>
      <c r="B215" s="127"/>
      <c r="C215" s="128" t="s">
        <v>692</v>
      </c>
      <c r="D215" s="122">
        <v>42927</v>
      </c>
      <c r="E215" s="123" t="s">
        <v>6</v>
      </c>
      <c r="F215" s="123">
        <v>892731</v>
      </c>
      <c r="G215" s="127"/>
      <c r="H215" s="131" t="s">
        <v>8382</v>
      </c>
      <c r="I215" s="127"/>
      <c r="J215" s="127"/>
      <c r="K215" s="127"/>
      <c r="L215" s="127"/>
      <c r="M215" s="133">
        <v>0</v>
      </c>
      <c r="N215" s="133">
        <v>297180.93</v>
      </c>
      <c r="O215" s="133">
        <v>0</v>
      </c>
      <c r="P215" s="133">
        <v>2038661.18</v>
      </c>
      <c r="Q215" s="127" t="s">
        <v>1369</v>
      </c>
    </row>
    <row r="216" spans="1:17" ht="76.5">
      <c r="A216" s="127">
        <v>15</v>
      </c>
      <c r="B216" s="127"/>
      <c r="C216" s="128" t="s">
        <v>692</v>
      </c>
      <c r="D216" s="122">
        <v>42927</v>
      </c>
      <c r="E216" s="123" t="s">
        <v>6</v>
      </c>
      <c r="F216" s="123">
        <v>892733</v>
      </c>
      <c r="G216" s="127"/>
      <c r="H216" s="131" t="s">
        <v>8383</v>
      </c>
      <c r="I216" s="127"/>
      <c r="J216" s="127"/>
      <c r="K216" s="127"/>
      <c r="L216" s="127"/>
      <c r="M216" s="133">
        <v>0</v>
      </c>
      <c r="N216" s="133">
        <v>652762.18000000005</v>
      </c>
      <c r="O216" s="133">
        <v>0</v>
      </c>
      <c r="P216" s="133">
        <v>4477948.55</v>
      </c>
      <c r="Q216" s="127" t="s">
        <v>1369</v>
      </c>
    </row>
    <row r="217" spans="1:17" ht="51">
      <c r="A217" s="127">
        <v>86</v>
      </c>
      <c r="B217" s="127"/>
      <c r="C217" s="128" t="s">
        <v>711</v>
      </c>
      <c r="D217" s="122">
        <v>42928</v>
      </c>
      <c r="E217" s="123" t="s">
        <v>6</v>
      </c>
      <c r="F217" s="123">
        <v>892788</v>
      </c>
      <c r="G217" s="127"/>
      <c r="H217" s="131" t="s">
        <v>8384</v>
      </c>
      <c r="I217" s="127"/>
      <c r="J217" s="127"/>
      <c r="K217" s="127"/>
      <c r="L217" s="127"/>
      <c r="M217" s="133">
        <v>0</v>
      </c>
      <c r="N217" s="133">
        <v>294285.09000000003</v>
      </c>
      <c r="O217" s="133">
        <v>0</v>
      </c>
      <c r="P217" s="133">
        <v>2018795.72</v>
      </c>
      <c r="Q217" s="127" t="s">
        <v>1369</v>
      </c>
    </row>
    <row r="218" spans="1:17" ht="51">
      <c r="A218" s="127">
        <v>86</v>
      </c>
      <c r="B218" s="127"/>
      <c r="C218" s="128" t="s">
        <v>711</v>
      </c>
      <c r="D218" s="122">
        <v>42928</v>
      </c>
      <c r="E218" s="123" t="s">
        <v>11</v>
      </c>
      <c r="F218" s="123">
        <v>892788</v>
      </c>
      <c r="G218" s="127"/>
      <c r="H218" s="131" t="s">
        <v>8385</v>
      </c>
      <c r="I218" s="127"/>
      <c r="J218" s="127"/>
      <c r="K218" s="127"/>
      <c r="L218" s="127"/>
      <c r="M218" s="133">
        <v>7.29</v>
      </c>
      <c r="N218" s="133">
        <v>0</v>
      </c>
      <c r="O218" s="133">
        <v>50.01</v>
      </c>
      <c r="P218" s="133">
        <v>0</v>
      </c>
      <c r="Q218" s="127" t="s">
        <v>1369</v>
      </c>
    </row>
    <row r="219" spans="1:17" ht="63.75">
      <c r="A219" s="127">
        <v>291</v>
      </c>
      <c r="B219" s="127"/>
      <c r="C219" s="128" t="s">
        <v>795</v>
      </c>
      <c r="D219" s="122">
        <v>42930</v>
      </c>
      <c r="E219" s="123" t="s">
        <v>6</v>
      </c>
      <c r="F219" s="123">
        <v>494355</v>
      </c>
      <c r="G219" s="127"/>
      <c r="H219" s="131" t="s">
        <v>8386</v>
      </c>
      <c r="I219" s="127"/>
      <c r="J219" s="127"/>
      <c r="K219" s="127"/>
      <c r="L219" s="127"/>
      <c r="M219" s="133">
        <v>0</v>
      </c>
      <c r="N219" s="133">
        <v>6000000</v>
      </c>
      <c r="O219" s="133">
        <v>0</v>
      </c>
      <c r="P219" s="133">
        <v>41160000</v>
      </c>
      <c r="Q219" s="127" t="s">
        <v>1369</v>
      </c>
    </row>
    <row r="220" spans="1:17" ht="63.75">
      <c r="A220" s="127" t="s">
        <v>621</v>
      </c>
      <c r="B220" s="127"/>
      <c r="C220" s="128" t="s">
        <v>715</v>
      </c>
      <c r="D220" s="122">
        <v>42934</v>
      </c>
      <c r="E220" s="123" t="s">
        <v>6</v>
      </c>
      <c r="F220" s="123">
        <v>496479</v>
      </c>
      <c r="G220" s="127"/>
      <c r="H220" s="131" t="s">
        <v>8387</v>
      </c>
      <c r="I220" s="127"/>
      <c r="J220" s="127"/>
      <c r="K220" s="127"/>
      <c r="L220" s="127"/>
      <c r="M220" s="133">
        <v>0</v>
      </c>
      <c r="N220" s="133">
        <v>89551.73</v>
      </c>
      <c r="O220" s="133">
        <v>0</v>
      </c>
      <c r="P220" s="133">
        <v>614324.87</v>
      </c>
      <c r="Q220" s="127" t="s">
        <v>1369</v>
      </c>
    </row>
    <row r="221" spans="1:17" ht="76.5">
      <c r="A221" s="127">
        <v>291</v>
      </c>
      <c r="B221" s="127"/>
      <c r="C221" s="128" t="s">
        <v>795</v>
      </c>
      <c r="D221" s="122">
        <v>42934</v>
      </c>
      <c r="E221" s="123" t="s">
        <v>6</v>
      </c>
      <c r="F221" s="123">
        <v>496382</v>
      </c>
      <c r="G221" s="127"/>
      <c r="H221" s="131" t="s">
        <v>8388</v>
      </c>
      <c r="I221" s="127"/>
      <c r="J221" s="127"/>
      <c r="K221" s="127"/>
      <c r="L221" s="127"/>
      <c r="M221" s="133">
        <v>0</v>
      </c>
      <c r="N221" s="133">
        <v>1000000</v>
      </c>
      <c r="O221" s="133">
        <v>0</v>
      </c>
      <c r="P221" s="133">
        <v>6860000</v>
      </c>
      <c r="Q221" s="127" t="s">
        <v>1369</v>
      </c>
    </row>
    <row r="222" spans="1:17" ht="76.5">
      <c r="A222" s="127">
        <v>291</v>
      </c>
      <c r="B222" s="127"/>
      <c r="C222" s="128" t="s">
        <v>795</v>
      </c>
      <c r="D222" s="122">
        <v>42934</v>
      </c>
      <c r="E222" s="123" t="s">
        <v>6</v>
      </c>
      <c r="F222" s="123">
        <v>496240</v>
      </c>
      <c r="G222" s="127"/>
      <c r="H222" s="131" t="s">
        <v>8389</v>
      </c>
      <c r="I222" s="127"/>
      <c r="J222" s="127"/>
      <c r="K222" s="127"/>
      <c r="L222" s="127"/>
      <c r="M222" s="133">
        <v>0</v>
      </c>
      <c r="N222" s="133">
        <v>2154900.9500000002</v>
      </c>
      <c r="O222" s="133">
        <v>0</v>
      </c>
      <c r="P222" s="133">
        <v>14782620.52</v>
      </c>
      <c r="Q222" s="127" t="s">
        <v>1369</v>
      </c>
    </row>
    <row r="223" spans="1:17" ht="63.75">
      <c r="A223" s="127" t="s">
        <v>621</v>
      </c>
      <c r="B223" s="127"/>
      <c r="C223" s="128" t="s">
        <v>715</v>
      </c>
      <c r="D223" s="122">
        <v>42934</v>
      </c>
      <c r="E223" s="123" t="s">
        <v>6</v>
      </c>
      <c r="F223" s="123">
        <v>496480</v>
      </c>
      <c r="G223" s="127"/>
      <c r="H223" s="131" t="s">
        <v>8390</v>
      </c>
      <c r="I223" s="127"/>
      <c r="J223" s="127"/>
      <c r="K223" s="127"/>
      <c r="L223" s="127"/>
      <c r="M223" s="133">
        <v>0</v>
      </c>
      <c r="N223" s="133">
        <v>1752.96</v>
      </c>
      <c r="O223" s="133">
        <v>0</v>
      </c>
      <c r="P223" s="133">
        <v>12025.31</v>
      </c>
      <c r="Q223" s="127" t="s">
        <v>1369</v>
      </c>
    </row>
    <row r="224" spans="1:17" ht="76.5">
      <c r="A224" s="127" t="s">
        <v>621</v>
      </c>
      <c r="B224" s="127"/>
      <c r="C224" s="128" t="s">
        <v>715</v>
      </c>
      <c r="D224" s="122">
        <v>42934</v>
      </c>
      <c r="E224" s="123" t="s">
        <v>6</v>
      </c>
      <c r="F224" s="123">
        <v>893139</v>
      </c>
      <c r="G224" s="127"/>
      <c r="H224" s="131" t="s">
        <v>8391</v>
      </c>
      <c r="I224" s="127"/>
      <c r="J224" s="127"/>
      <c r="K224" s="127"/>
      <c r="L224" s="127"/>
      <c r="M224" s="133">
        <v>0</v>
      </c>
      <c r="N224" s="133">
        <v>45184.37</v>
      </c>
      <c r="O224" s="133">
        <v>0</v>
      </c>
      <c r="P224" s="133">
        <v>309964.78000000003</v>
      </c>
      <c r="Q224" s="127" t="s">
        <v>1369</v>
      </c>
    </row>
    <row r="225" spans="1:17" ht="63.75">
      <c r="A225" s="127">
        <v>585</v>
      </c>
      <c r="B225" s="127"/>
      <c r="C225" s="128" t="s">
        <v>222</v>
      </c>
      <c r="D225" s="122">
        <v>42934</v>
      </c>
      <c r="E225" s="123" t="s">
        <v>6</v>
      </c>
      <c r="F225" s="123">
        <v>862140</v>
      </c>
      <c r="G225" s="127"/>
      <c r="H225" s="131" t="s">
        <v>8392</v>
      </c>
      <c r="I225" s="127"/>
      <c r="J225" s="127"/>
      <c r="K225" s="127"/>
      <c r="L225" s="127"/>
      <c r="M225" s="133">
        <v>0</v>
      </c>
      <c r="N225" s="133">
        <v>24799.97</v>
      </c>
      <c r="O225" s="133">
        <v>0</v>
      </c>
      <c r="P225" s="133">
        <v>170127.79</v>
      </c>
      <c r="Q225" s="127" t="s">
        <v>1369</v>
      </c>
    </row>
    <row r="226" spans="1:17" ht="51">
      <c r="A226" s="127" t="s">
        <v>621</v>
      </c>
      <c r="B226" s="127"/>
      <c r="C226" s="128" t="s">
        <v>715</v>
      </c>
      <c r="D226" s="122">
        <v>42934</v>
      </c>
      <c r="E226" s="123" t="s">
        <v>20</v>
      </c>
      <c r="F226" s="123">
        <v>9600</v>
      </c>
      <c r="G226" s="127"/>
      <c r="H226" s="131" t="s">
        <v>8393</v>
      </c>
      <c r="I226" s="127"/>
      <c r="J226" s="127"/>
      <c r="K226" s="127"/>
      <c r="L226" s="127"/>
      <c r="M226" s="133">
        <v>892789.49</v>
      </c>
      <c r="N226" s="133">
        <v>0</v>
      </c>
      <c r="O226" s="133">
        <v>6124535.9000000004</v>
      </c>
      <c r="P226" s="133">
        <v>0</v>
      </c>
      <c r="Q226" s="127" t="s">
        <v>1369</v>
      </c>
    </row>
    <row r="227" spans="1:17" ht="51">
      <c r="A227" s="127" t="s">
        <v>621</v>
      </c>
      <c r="B227" s="127"/>
      <c r="C227" s="128" t="s">
        <v>715</v>
      </c>
      <c r="D227" s="122">
        <v>42934</v>
      </c>
      <c r="E227" s="123" t="s">
        <v>20</v>
      </c>
      <c r="F227" s="123">
        <v>9586</v>
      </c>
      <c r="G227" s="127"/>
      <c r="H227" s="131" t="s">
        <v>8394</v>
      </c>
      <c r="I227" s="127"/>
      <c r="J227" s="127"/>
      <c r="K227" s="127"/>
      <c r="L227" s="127"/>
      <c r="M227" s="133">
        <v>1347444.44</v>
      </c>
      <c r="N227" s="133">
        <v>0</v>
      </c>
      <c r="O227" s="133">
        <v>9243468.8599999994</v>
      </c>
      <c r="P227" s="133">
        <v>0</v>
      </c>
      <c r="Q227" s="127" t="s">
        <v>1369</v>
      </c>
    </row>
    <row r="228" spans="1:17" ht="51">
      <c r="A228" s="127">
        <v>47</v>
      </c>
      <c r="B228" s="127"/>
      <c r="C228" s="128" t="s">
        <v>700</v>
      </c>
      <c r="D228" s="122">
        <v>42935</v>
      </c>
      <c r="E228" s="123" t="s">
        <v>3</v>
      </c>
      <c r="F228" s="123">
        <v>1520347</v>
      </c>
      <c r="G228" s="127"/>
      <c r="H228" s="131" t="s">
        <v>8395</v>
      </c>
      <c r="I228" s="127"/>
      <c r="J228" s="127"/>
      <c r="K228" s="127"/>
      <c r="L228" s="127"/>
      <c r="M228" s="133">
        <v>0</v>
      </c>
      <c r="N228" s="133">
        <v>200</v>
      </c>
      <c r="O228" s="133">
        <v>0</v>
      </c>
      <c r="P228" s="133">
        <v>1372</v>
      </c>
      <c r="Q228" s="127" t="s">
        <v>1369</v>
      </c>
    </row>
    <row r="229" spans="1:17" ht="63.75">
      <c r="A229" s="127">
        <v>585</v>
      </c>
      <c r="B229" s="127"/>
      <c r="C229" s="128" t="s">
        <v>222</v>
      </c>
      <c r="D229" s="122">
        <v>42935</v>
      </c>
      <c r="E229" s="123" t="s">
        <v>6</v>
      </c>
      <c r="F229" s="123">
        <v>863182</v>
      </c>
      <c r="G229" s="127"/>
      <c r="H229" s="131" t="s">
        <v>8396</v>
      </c>
      <c r="I229" s="127"/>
      <c r="J229" s="127"/>
      <c r="K229" s="127"/>
      <c r="L229" s="127"/>
      <c r="M229" s="133">
        <v>0</v>
      </c>
      <c r="N229" s="133">
        <v>24799.97</v>
      </c>
      <c r="O229" s="133">
        <v>0</v>
      </c>
      <c r="P229" s="133">
        <v>170127.79</v>
      </c>
      <c r="Q229" s="127" t="s">
        <v>1369</v>
      </c>
    </row>
    <row r="230" spans="1:17" ht="51">
      <c r="A230" s="127" t="s">
        <v>621</v>
      </c>
      <c r="B230" s="127"/>
      <c r="C230" s="128" t="s">
        <v>715</v>
      </c>
      <c r="D230" s="122">
        <v>42936</v>
      </c>
      <c r="E230" s="123" t="s">
        <v>20</v>
      </c>
      <c r="F230" s="123">
        <v>9555</v>
      </c>
      <c r="G230" s="127"/>
      <c r="H230" s="131" t="s">
        <v>8397</v>
      </c>
      <c r="I230" s="127"/>
      <c r="J230" s="127"/>
      <c r="K230" s="127"/>
      <c r="L230" s="127"/>
      <c r="M230" s="133">
        <v>41861.18</v>
      </c>
      <c r="N230" s="133">
        <v>0</v>
      </c>
      <c r="O230" s="133">
        <v>287167.69</v>
      </c>
      <c r="P230" s="133">
        <v>0</v>
      </c>
      <c r="Q230" s="127" t="s">
        <v>1369</v>
      </c>
    </row>
    <row r="231" spans="1:17" ht="51">
      <c r="A231" s="127" t="s">
        <v>620</v>
      </c>
      <c r="B231" s="127"/>
      <c r="C231" s="128" t="s">
        <v>714</v>
      </c>
      <c r="D231" s="122">
        <v>42937</v>
      </c>
      <c r="E231" s="123" t="s">
        <v>3</v>
      </c>
      <c r="F231" s="123">
        <v>1521233</v>
      </c>
      <c r="G231" s="127"/>
      <c r="H231" s="131" t="s">
        <v>8398</v>
      </c>
      <c r="I231" s="127"/>
      <c r="J231" s="127"/>
      <c r="K231" s="127"/>
      <c r="L231" s="127"/>
      <c r="M231" s="133">
        <v>0</v>
      </c>
      <c r="N231" s="133">
        <v>10000</v>
      </c>
      <c r="O231" s="133">
        <v>0</v>
      </c>
      <c r="P231" s="133">
        <v>68600</v>
      </c>
      <c r="Q231" s="127" t="s">
        <v>1369</v>
      </c>
    </row>
    <row r="232" spans="1:17" ht="63.75">
      <c r="A232" s="127" t="s">
        <v>621</v>
      </c>
      <c r="B232" s="127"/>
      <c r="C232" s="128" t="s">
        <v>715</v>
      </c>
      <c r="D232" s="122">
        <v>42937</v>
      </c>
      <c r="E232" s="123" t="s">
        <v>13</v>
      </c>
      <c r="F232" s="123">
        <v>893370</v>
      </c>
      <c r="G232" s="127"/>
      <c r="H232" s="131" t="s">
        <v>8399</v>
      </c>
      <c r="I232" s="127"/>
      <c r="J232" s="127"/>
      <c r="K232" s="127"/>
      <c r="L232" s="127"/>
      <c r="M232" s="133">
        <v>10</v>
      </c>
      <c r="N232" s="133">
        <v>0</v>
      </c>
      <c r="O232" s="133">
        <v>68.599999999999994</v>
      </c>
      <c r="P232" s="133">
        <v>0</v>
      </c>
      <c r="Q232" s="127" t="s">
        <v>1369</v>
      </c>
    </row>
    <row r="233" spans="1:17" ht="76.5">
      <c r="A233" s="127">
        <v>291</v>
      </c>
      <c r="B233" s="127"/>
      <c r="C233" s="128" t="s">
        <v>795</v>
      </c>
      <c r="D233" s="122">
        <v>42940</v>
      </c>
      <c r="E233" s="123" t="s">
        <v>6</v>
      </c>
      <c r="F233" s="123">
        <v>500506</v>
      </c>
      <c r="G233" s="127"/>
      <c r="H233" s="131" t="s">
        <v>8400</v>
      </c>
      <c r="I233" s="127"/>
      <c r="J233" s="127"/>
      <c r="K233" s="127"/>
      <c r="L233" s="127"/>
      <c r="M233" s="133">
        <v>0</v>
      </c>
      <c r="N233" s="133">
        <v>404975</v>
      </c>
      <c r="O233" s="133">
        <v>0</v>
      </c>
      <c r="P233" s="133">
        <v>2778128.5</v>
      </c>
      <c r="Q233" s="127" t="s">
        <v>1369</v>
      </c>
    </row>
    <row r="234" spans="1:17" ht="51">
      <c r="A234" s="127" t="s">
        <v>620</v>
      </c>
      <c r="B234" s="127"/>
      <c r="C234" s="128" t="s">
        <v>714</v>
      </c>
      <c r="D234" s="122">
        <v>42940</v>
      </c>
      <c r="E234" s="123" t="s">
        <v>23</v>
      </c>
      <c r="F234" s="123">
        <v>17022</v>
      </c>
      <c r="G234" s="127"/>
      <c r="H234" s="131" t="s">
        <v>8401</v>
      </c>
      <c r="I234" s="127"/>
      <c r="J234" s="127"/>
      <c r="K234" s="127"/>
      <c r="L234" s="127"/>
      <c r="M234" s="133">
        <v>0</v>
      </c>
      <c r="N234" s="133">
        <v>0</v>
      </c>
      <c r="O234" s="133">
        <v>0.01</v>
      </c>
      <c r="P234" s="133">
        <v>0</v>
      </c>
      <c r="Q234" s="127" t="s">
        <v>1369</v>
      </c>
    </row>
    <row r="235" spans="1:17" ht="51">
      <c r="A235" s="127" t="s">
        <v>620</v>
      </c>
      <c r="B235" s="127"/>
      <c r="C235" s="128" t="s">
        <v>714</v>
      </c>
      <c r="D235" s="122">
        <v>42941</v>
      </c>
      <c r="E235" s="123" t="s">
        <v>23</v>
      </c>
      <c r="F235" s="123">
        <v>17027</v>
      </c>
      <c r="G235" s="127"/>
      <c r="H235" s="131" t="s">
        <v>8402</v>
      </c>
      <c r="I235" s="127"/>
      <c r="J235" s="127"/>
      <c r="K235" s="127"/>
      <c r="L235" s="127"/>
      <c r="M235" s="133">
        <v>0</v>
      </c>
      <c r="N235" s="133">
        <v>0</v>
      </c>
      <c r="O235" s="133">
        <v>0</v>
      </c>
      <c r="P235" s="133">
        <v>0.01</v>
      </c>
      <c r="Q235" s="127" t="s">
        <v>1369</v>
      </c>
    </row>
    <row r="236" spans="1:17" ht="63.75">
      <c r="A236" s="127">
        <v>287</v>
      </c>
      <c r="B236" s="127"/>
      <c r="C236" s="128" t="s">
        <v>791</v>
      </c>
      <c r="D236" s="122">
        <v>42942</v>
      </c>
      <c r="E236" s="123" t="s">
        <v>6</v>
      </c>
      <c r="F236" s="123">
        <v>503289</v>
      </c>
      <c r="G236" s="127"/>
      <c r="H236" s="131" t="s">
        <v>8403</v>
      </c>
      <c r="I236" s="127"/>
      <c r="J236" s="127"/>
      <c r="K236" s="127"/>
      <c r="L236" s="127"/>
      <c r="M236" s="133">
        <v>0</v>
      </c>
      <c r="N236" s="133">
        <v>640000</v>
      </c>
      <c r="O236" s="133">
        <v>0</v>
      </c>
      <c r="P236" s="133">
        <v>4390400</v>
      </c>
      <c r="Q236" s="127" t="s">
        <v>1369</v>
      </c>
    </row>
    <row r="237" spans="1:17" ht="76.5">
      <c r="A237" s="127" t="s">
        <v>620</v>
      </c>
      <c r="B237" s="127"/>
      <c r="C237" s="128" t="s">
        <v>714</v>
      </c>
      <c r="D237" s="122">
        <v>42942</v>
      </c>
      <c r="E237" s="123" t="s">
        <v>6</v>
      </c>
      <c r="F237" s="123">
        <v>2763</v>
      </c>
      <c r="G237" s="127"/>
      <c r="H237" s="131" t="s">
        <v>8404</v>
      </c>
      <c r="I237" s="127"/>
      <c r="J237" s="127"/>
      <c r="K237" s="127"/>
      <c r="L237" s="127"/>
      <c r="M237" s="133">
        <v>0</v>
      </c>
      <c r="N237" s="133">
        <v>7.27</v>
      </c>
      <c r="O237" s="133">
        <v>0</v>
      </c>
      <c r="P237" s="133">
        <v>49.87</v>
      </c>
      <c r="Q237" s="127" t="s">
        <v>1369</v>
      </c>
    </row>
    <row r="238" spans="1:17" ht="76.5">
      <c r="A238" s="127" t="s">
        <v>620</v>
      </c>
      <c r="B238" s="127"/>
      <c r="C238" s="128" t="s">
        <v>714</v>
      </c>
      <c r="D238" s="122">
        <v>42942</v>
      </c>
      <c r="E238" s="123" t="s">
        <v>6</v>
      </c>
      <c r="F238" s="123">
        <v>2762</v>
      </c>
      <c r="G238" s="127"/>
      <c r="H238" s="131" t="s">
        <v>8405</v>
      </c>
      <c r="I238" s="127"/>
      <c r="J238" s="127"/>
      <c r="K238" s="127"/>
      <c r="L238" s="127"/>
      <c r="M238" s="133">
        <v>0</v>
      </c>
      <c r="N238" s="133">
        <v>70.17</v>
      </c>
      <c r="O238" s="133">
        <v>0</v>
      </c>
      <c r="P238" s="133">
        <v>481.37</v>
      </c>
      <c r="Q238" s="127" t="s">
        <v>1369</v>
      </c>
    </row>
    <row r="239" spans="1:17" ht="63.75">
      <c r="A239" s="127">
        <v>86</v>
      </c>
      <c r="B239" s="127"/>
      <c r="C239" s="128" t="s">
        <v>711</v>
      </c>
      <c r="D239" s="122">
        <v>42942</v>
      </c>
      <c r="E239" s="123" t="s">
        <v>6</v>
      </c>
      <c r="F239" s="123">
        <v>503434</v>
      </c>
      <c r="G239" s="127"/>
      <c r="H239" s="131" t="s">
        <v>8406</v>
      </c>
      <c r="I239" s="127"/>
      <c r="J239" s="127"/>
      <c r="K239" s="127"/>
      <c r="L239" s="127"/>
      <c r="M239" s="133">
        <v>0</v>
      </c>
      <c r="N239" s="133">
        <v>500000</v>
      </c>
      <c r="O239" s="133">
        <v>0</v>
      </c>
      <c r="P239" s="133">
        <v>3430000</v>
      </c>
      <c r="Q239" s="127" t="s">
        <v>1369</v>
      </c>
    </row>
    <row r="240" spans="1:17" ht="63.75">
      <c r="A240" s="127">
        <v>287</v>
      </c>
      <c r="B240" s="127"/>
      <c r="C240" s="128" t="s">
        <v>791</v>
      </c>
      <c r="D240" s="122">
        <v>42942</v>
      </c>
      <c r="E240" s="123" t="s">
        <v>6</v>
      </c>
      <c r="F240" s="123">
        <v>503290</v>
      </c>
      <c r="G240" s="127"/>
      <c r="H240" s="131" t="s">
        <v>8407</v>
      </c>
      <c r="I240" s="127"/>
      <c r="J240" s="127"/>
      <c r="K240" s="127"/>
      <c r="L240" s="127"/>
      <c r="M240" s="133">
        <v>0</v>
      </c>
      <c r="N240" s="133">
        <v>160000</v>
      </c>
      <c r="O240" s="133">
        <v>0</v>
      </c>
      <c r="P240" s="133">
        <v>1097600</v>
      </c>
      <c r="Q240" s="127" t="s">
        <v>1369</v>
      </c>
    </row>
    <row r="241" spans="1:17" ht="63.75">
      <c r="A241" s="127" t="s">
        <v>621</v>
      </c>
      <c r="B241" s="127"/>
      <c r="C241" s="128" t="s">
        <v>715</v>
      </c>
      <c r="D241" s="122">
        <v>42942</v>
      </c>
      <c r="E241" s="123" t="s">
        <v>20</v>
      </c>
      <c r="F241" s="123">
        <v>9746</v>
      </c>
      <c r="G241" s="127"/>
      <c r="H241" s="131" t="s">
        <v>8408</v>
      </c>
      <c r="I241" s="127"/>
      <c r="J241" s="127"/>
      <c r="K241" s="127"/>
      <c r="L241" s="127"/>
      <c r="M241" s="133">
        <v>2799304.4</v>
      </c>
      <c r="N241" s="133">
        <v>0</v>
      </c>
      <c r="O241" s="133">
        <v>19203228.18</v>
      </c>
      <c r="P241" s="133">
        <v>0</v>
      </c>
      <c r="Q241" s="127" t="s">
        <v>1369</v>
      </c>
    </row>
    <row r="242" spans="1:17" ht="76.5">
      <c r="A242" s="127">
        <v>86</v>
      </c>
      <c r="B242" s="127"/>
      <c r="C242" s="128" t="s">
        <v>711</v>
      </c>
      <c r="D242" s="122">
        <v>42942</v>
      </c>
      <c r="E242" s="123" t="s">
        <v>11</v>
      </c>
      <c r="F242" s="123">
        <v>503434</v>
      </c>
      <c r="G242" s="127"/>
      <c r="H242" s="131" t="s">
        <v>8409</v>
      </c>
      <c r="I242" s="127"/>
      <c r="J242" s="127"/>
      <c r="K242" s="127"/>
      <c r="L242" s="127"/>
      <c r="M242" s="133">
        <v>7.29</v>
      </c>
      <c r="N242" s="133">
        <v>0</v>
      </c>
      <c r="O242" s="133">
        <v>50.01</v>
      </c>
      <c r="P242" s="133">
        <v>0</v>
      </c>
      <c r="Q242" s="127" t="s">
        <v>1369</v>
      </c>
    </row>
    <row r="243" spans="1:17" ht="76.5">
      <c r="A243" s="127" t="s">
        <v>620</v>
      </c>
      <c r="B243" s="127"/>
      <c r="C243" s="128" t="s">
        <v>714</v>
      </c>
      <c r="D243" s="122">
        <v>42942</v>
      </c>
      <c r="E243" s="123" t="s">
        <v>1263</v>
      </c>
      <c r="F243" s="123">
        <v>2755</v>
      </c>
      <c r="G243" s="127"/>
      <c r="H243" s="131" t="s">
        <v>8410</v>
      </c>
      <c r="I243" s="127"/>
      <c r="J243" s="127"/>
      <c r="K243" s="127"/>
      <c r="L243" s="127"/>
      <c r="M243" s="133">
        <v>3.22</v>
      </c>
      <c r="N243" s="133">
        <v>0</v>
      </c>
      <c r="O243" s="133">
        <v>22.09</v>
      </c>
      <c r="P243" s="133">
        <v>0</v>
      </c>
      <c r="Q243" s="127" t="s">
        <v>1369</v>
      </c>
    </row>
    <row r="244" spans="1:17" ht="51">
      <c r="A244" s="127" t="s">
        <v>620</v>
      </c>
      <c r="B244" s="127"/>
      <c r="C244" s="128" t="s">
        <v>714</v>
      </c>
      <c r="D244" s="122">
        <v>42942</v>
      </c>
      <c r="E244" s="123" t="s">
        <v>23</v>
      </c>
      <c r="F244" s="123">
        <v>17031</v>
      </c>
      <c r="G244" s="127"/>
      <c r="H244" s="131" t="s">
        <v>8411</v>
      </c>
      <c r="I244" s="127"/>
      <c r="J244" s="127"/>
      <c r="K244" s="127"/>
      <c r="L244" s="127"/>
      <c r="M244" s="133">
        <v>0</v>
      </c>
      <c r="N244" s="133">
        <v>0</v>
      </c>
      <c r="O244" s="133">
        <v>0.02</v>
      </c>
      <c r="P244" s="133">
        <v>0</v>
      </c>
      <c r="Q244" s="127" t="s">
        <v>1369</v>
      </c>
    </row>
    <row r="245" spans="1:17" ht="51">
      <c r="A245" s="127" t="s">
        <v>620</v>
      </c>
      <c r="B245" s="127"/>
      <c r="C245" s="128" t="s">
        <v>714</v>
      </c>
      <c r="D245" s="122">
        <v>42944</v>
      </c>
      <c r="E245" s="123" t="s">
        <v>23</v>
      </c>
      <c r="F245" s="123">
        <v>17039</v>
      </c>
      <c r="G245" s="127"/>
      <c r="H245" s="131" t="s">
        <v>8412</v>
      </c>
      <c r="I245" s="127"/>
      <c r="J245" s="127"/>
      <c r="K245" s="127"/>
      <c r="L245" s="127"/>
      <c r="M245" s="133">
        <v>0</v>
      </c>
      <c r="N245" s="133">
        <v>0</v>
      </c>
      <c r="O245" s="133">
        <v>0</v>
      </c>
      <c r="P245" s="133">
        <v>0.01</v>
      </c>
      <c r="Q245" s="127" t="s">
        <v>1369</v>
      </c>
    </row>
    <row r="246" spans="1:17" ht="51">
      <c r="A246" s="127" t="s">
        <v>621</v>
      </c>
      <c r="B246" s="127"/>
      <c r="C246" s="128" t="s">
        <v>715</v>
      </c>
      <c r="D246" s="122">
        <v>42944</v>
      </c>
      <c r="E246" s="123" t="s">
        <v>20</v>
      </c>
      <c r="F246" s="123">
        <v>9549</v>
      </c>
      <c r="G246" s="127"/>
      <c r="H246" s="131" t="s">
        <v>8413</v>
      </c>
      <c r="I246" s="127"/>
      <c r="J246" s="127"/>
      <c r="K246" s="127"/>
      <c r="L246" s="127"/>
      <c r="M246" s="133">
        <v>602099.23</v>
      </c>
      <c r="N246" s="133">
        <v>0</v>
      </c>
      <c r="O246" s="133">
        <v>4130400.72</v>
      </c>
      <c r="P246" s="133">
        <v>0</v>
      </c>
      <c r="Q246" s="127" t="s">
        <v>1369</v>
      </c>
    </row>
    <row r="247" spans="1:17" ht="89.25">
      <c r="A247" s="127" t="s">
        <v>620</v>
      </c>
      <c r="B247" s="127"/>
      <c r="C247" s="128" t="s">
        <v>714</v>
      </c>
      <c r="D247" s="122">
        <v>42944</v>
      </c>
      <c r="E247" s="123" t="s">
        <v>1263</v>
      </c>
      <c r="F247" s="123">
        <v>2761</v>
      </c>
      <c r="G247" s="127"/>
      <c r="H247" s="131" t="s">
        <v>8414</v>
      </c>
      <c r="I247" s="127"/>
      <c r="J247" s="127"/>
      <c r="K247" s="127"/>
      <c r="L247" s="127"/>
      <c r="M247" s="133">
        <v>110.03</v>
      </c>
      <c r="N247" s="133">
        <v>0</v>
      </c>
      <c r="O247" s="133">
        <v>754.81</v>
      </c>
      <c r="P247" s="133">
        <v>0</v>
      </c>
      <c r="Q247" s="127" t="s">
        <v>1369</v>
      </c>
    </row>
    <row r="248" spans="1:17" ht="63.75">
      <c r="A248" s="127">
        <v>291</v>
      </c>
      <c r="B248" s="127"/>
      <c r="C248" s="128" t="s">
        <v>795</v>
      </c>
      <c r="D248" s="122">
        <v>42947</v>
      </c>
      <c r="E248" s="123" t="s">
        <v>6</v>
      </c>
      <c r="F248" s="123">
        <v>506769</v>
      </c>
      <c r="G248" s="127"/>
      <c r="H248" s="131" t="s">
        <v>8415</v>
      </c>
      <c r="I248" s="127"/>
      <c r="J248" s="127"/>
      <c r="K248" s="127"/>
      <c r="L248" s="127"/>
      <c r="M248" s="133">
        <v>0</v>
      </c>
      <c r="N248" s="133">
        <v>20000000</v>
      </c>
      <c r="O248" s="133">
        <v>0</v>
      </c>
      <c r="P248" s="133">
        <v>137200000</v>
      </c>
      <c r="Q248" s="127" t="s">
        <v>1369</v>
      </c>
    </row>
    <row r="249" spans="1:17" ht="63.75">
      <c r="A249" s="127">
        <v>291</v>
      </c>
      <c r="B249" s="127"/>
      <c r="C249" s="128" t="s">
        <v>795</v>
      </c>
      <c r="D249" s="122">
        <v>42947</v>
      </c>
      <c r="E249" s="123" t="s">
        <v>6</v>
      </c>
      <c r="F249" s="123">
        <v>506770</v>
      </c>
      <c r="G249" s="127"/>
      <c r="H249" s="131" t="s">
        <v>8416</v>
      </c>
      <c r="I249" s="127"/>
      <c r="J249" s="127"/>
      <c r="K249" s="127"/>
      <c r="L249" s="127"/>
      <c r="M249" s="133">
        <v>0</v>
      </c>
      <c r="N249" s="133">
        <v>5000000</v>
      </c>
      <c r="O249" s="133">
        <v>0</v>
      </c>
      <c r="P249" s="133">
        <v>34300000</v>
      </c>
      <c r="Q249" s="127" t="s">
        <v>1369</v>
      </c>
    </row>
    <row r="250" spans="1:17" ht="51">
      <c r="A250" s="127" t="s">
        <v>621</v>
      </c>
      <c r="B250" s="127"/>
      <c r="C250" s="128" t="s">
        <v>715</v>
      </c>
      <c r="D250" s="122">
        <v>42947</v>
      </c>
      <c r="E250" s="123" t="s">
        <v>20</v>
      </c>
      <c r="F250" s="123">
        <v>9580</v>
      </c>
      <c r="G250" s="127"/>
      <c r="H250" s="131" t="s">
        <v>8417</v>
      </c>
      <c r="I250" s="127"/>
      <c r="J250" s="127"/>
      <c r="K250" s="127"/>
      <c r="L250" s="127"/>
      <c r="M250" s="133">
        <v>949983.23</v>
      </c>
      <c r="N250" s="133">
        <v>0</v>
      </c>
      <c r="O250" s="133">
        <v>6516884.96</v>
      </c>
      <c r="P250" s="133">
        <v>0</v>
      </c>
      <c r="Q250" s="127" t="s">
        <v>1369</v>
      </c>
    </row>
    <row r="251" spans="1:17" ht="63.75">
      <c r="A251" s="127" t="s">
        <v>621</v>
      </c>
      <c r="B251" s="127"/>
      <c r="C251" s="128" t="s">
        <v>715</v>
      </c>
      <c r="D251" s="122">
        <v>42947</v>
      </c>
      <c r="E251" s="123" t="s">
        <v>20</v>
      </c>
      <c r="F251" s="123">
        <v>506935</v>
      </c>
      <c r="G251" s="127"/>
      <c r="H251" s="131" t="s">
        <v>8418</v>
      </c>
      <c r="I251" s="127"/>
      <c r="J251" s="127"/>
      <c r="K251" s="127"/>
      <c r="L251" s="127"/>
      <c r="M251" s="133">
        <v>1075250</v>
      </c>
      <c r="N251" s="133">
        <v>0</v>
      </c>
      <c r="O251" s="133">
        <v>7376215</v>
      </c>
      <c r="P251" s="133">
        <v>0</v>
      </c>
      <c r="Q251" s="127" t="s">
        <v>1369</v>
      </c>
    </row>
    <row r="252" spans="1:17" ht="76.5">
      <c r="A252" s="127" t="s">
        <v>621</v>
      </c>
      <c r="B252" s="127"/>
      <c r="C252" s="128" t="s">
        <v>715</v>
      </c>
      <c r="D252" s="122">
        <v>42947</v>
      </c>
      <c r="E252" s="123" t="s">
        <v>13</v>
      </c>
      <c r="F252" s="123">
        <v>894421</v>
      </c>
      <c r="G252" s="127"/>
      <c r="H252" s="131" t="s">
        <v>8419</v>
      </c>
      <c r="I252" s="127"/>
      <c r="J252" s="127"/>
      <c r="K252" s="127"/>
      <c r="L252" s="127"/>
      <c r="M252" s="133">
        <v>10</v>
      </c>
      <c r="N252" s="133">
        <v>0</v>
      </c>
      <c r="O252" s="133">
        <v>68.599999999999994</v>
      </c>
      <c r="P252" s="133">
        <v>0</v>
      </c>
      <c r="Q252" s="127" t="s">
        <v>1369</v>
      </c>
    </row>
    <row r="253" spans="1:17" ht="76.5">
      <c r="A253" s="127">
        <v>291</v>
      </c>
      <c r="B253" s="127"/>
      <c r="C253" s="128" t="s">
        <v>795</v>
      </c>
      <c r="D253" s="122">
        <v>42948</v>
      </c>
      <c r="E253" s="123" t="s">
        <v>6</v>
      </c>
      <c r="F253" s="123">
        <v>508442</v>
      </c>
      <c r="G253" s="127"/>
      <c r="H253" s="131" t="s">
        <v>10719</v>
      </c>
      <c r="I253" s="127"/>
      <c r="J253" s="127"/>
      <c r="K253" s="127"/>
      <c r="L253" s="127"/>
      <c r="M253" s="133">
        <v>0</v>
      </c>
      <c r="N253" s="133">
        <v>1000000</v>
      </c>
      <c r="O253" s="133">
        <v>0</v>
      </c>
      <c r="P253" s="133">
        <v>6860000</v>
      </c>
      <c r="Q253" s="127" t="s">
        <v>1369</v>
      </c>
    </row>
    <row r="254" spans="1:17" ht="63.75">
      <c r="A254" s="127">
        <v>291</v>
      </c>
      <c r="B254" s="127"/>
      <c r="C254" s="128" t="s">
        <v>795</v>
      </c>
      <c r="D254" s="122">
        <v>42948</v>
      </c>
      <c r="E254" s="123" t="s">
        <v>6</v>
      </c>
      <c r="F254" s="123">
        <v>508443</v>
      </c>
      <c r="G254" s="127"/>
      <c r="H254" s="131" t="s">
        <v>10720</v>
      </c>
      <c r="I254" s="127"/>
      <c r="J254" s="127"/>
      <c r="K254" s="127"/>
      <c r="L254" s="127"/>
      <c r="M254" s="133">
        <v>0</v>
      </c>
      <c r="N254" s="133">
        <v>2000000</v>
      </c>
      <c r="O254" s="133">
        <v>0</v>
      </c>
      <c r="P254" s="133">
        <v>13720000</v>
      </c>
      <c r="Q254" s="127" t="s">
        <v>1369</v>
      </c>
    </row>
    <row r="255" spans="1:17" ht="63.75">
      <c r="A255" s="127">
        <v>291</v>
      </c>
      <c r="B255" s="127"/>
      <c r="C255" s="128" t="s">
        <v>795</v>
      </c>
      <c r="D255" s="122">
        <v>42949</v>
      </c>
      <c r="E255" s="123" t="s">
        <v>6</v>
      </c>
      <c r="F255" s="123">
        <v>509505</v>
      </c>
      <c r="G255" s="127"/>
      <c r="H255" s="131" t="s">
        <v>10721</v>
      </c>
      <c r="I255" s="127"/>
      <c r="J255" s="127"/>
      <c r="K255" s="127"/>
      <c r="L255" s="127"/>
      <c r="M255" s="133">
        <v>0</v>
      </c>
      <c r="N255" s="133">
        <v>2325100</v>
      </c>
      <c r="O255" s="133">
        <v>0</v>
      </c>
      <c r="P255" s="133">
        <v>15950186</v>
      </c>
      <c r="Q255" s="127" t="s">
        <v>1369</v>
      </c>
    </row>
    <row r="256" spans="1:17" ht="51">
      <c r="A256" s="127" t="s">
        <v>620</v>
      </c>
      <c r="B256" s="127"/>
      <c r="C256" s="128" t="s">
        <v>714</v>
      </c>
      <c r="D256" s="122">
        <v>42949</v>
      </c>
      <c r="E256" s="123" t="s">
        <v>3</v>
      </c>
      <c r="F256" s="123">
        <v>1524894</v>
      </c>
      <c r="G256" s="127"/>
      <c r="H256" s="131" t="s">
        <v>10722</v>
      </c>
      <c r="I256" s="127"/>
      <c r="J256" s="127"/>
      <c r="K256" s="127"/>
      <c r="L256" s="127"/>
      <c r="M256" s="133">
        <v>0</v>
      </c>
      <c r="N256" s="133">
        <v>31.96</v>
      </c>
      <c r="O256" s="133">
        <v>0</v>
      </c>
      <c r="P256" s="133">
        <v>219.25</v>
      </c>
      <c r="Q256" s="127" t="s">
        <v>1369</v>
      </c>
    </row>
    <row r="257" spans="1:17" ht="51">
      <c r="A257" s="127">
        <v>86</v>
      </c>
      <c r="B257" s="127"/>
      <c r="C257" s="128" t="s">
        <v>711</v>
      </c>
      <c r="D257" s="122">
        <v>42949</v>
      </c>
      <c r="E257" s="123" t="s">
        <v>11</v>
      </c>
      <c r="F257" s="123">
        <v>894654</v>
      </c>
      <c r="G257" s="127"/>
      <c r="H257" s="131" t="s">
        <v>10723</v>
      </c>
      <c r="I257" s="127"/>
      <c r="J257" s="127"/>
      <c r="K257" s="127"/>
      <c r="L257" s="127"/>
      <c r="M257" s="133">
        <v>7.29</v>
      </c>
      <c r="N257" s="133">
        <v>0</v>
      </c>
      <c r="O257" s="133">
        <v>50.01</v>
      </c>
      <c r="P257" s="133">
        <v>0</v>
      </c>
      <c r="Q257" s="127" t="s">
        <v>1369</v>
      </c>
    </row>
    <row r="258" spans="1:17" ht="76.5">
      <c r="A258" s="127" t="s">
        <v>621</v>
      </c>
      <c r="B258" s="127"/>
      <c r="C258" s="128" t="s">
        <v>715</v>
      </c>
      <c r="D258" s="122">
        <v>42949</v>
      </c>
      <c r="E258" s="123" t="s">
        <v>13</v>
      </c>
      <c r="F258" s="123">
        <v>894673</v>
      </c>
      <c r="G258" s="127"/>
      <c r="H258" s="131" t="s">
        <v>10724</v>
      </c>
      <c r="I258" s="127"/>
      <c r="J258" s="127"/>
      <c r="K258" s="127"/>
      <c r="L258" s="127"/>
      <c r="M258" s="133">
        <v>78701.94</v>
      </c>
      <c r="N258" s="133">
        <v>0</v>
      </c>
      <c r="O258" s="133">
        <v>539895.31000000006</v>
      </c>
      <c r="P258" s="133">
        <v>0</v>
      </c>
      <c r="Q258" s="127" t="s">
        <v>1369</v>
      </c>
    </row>
    <row r="259" spans="1:17" ht="63.75">
      <c r="A259" s="127">
        <v>291</v>
      </c>
      <c r="B259" s="127"/>
      <c r="C259" s="128" t="s">
        <v>795</v>
      </c>
      <c r="D259" s="122">
        <v>42951</v>
      </c>
      <c r="E259" s="123" t="s">
        <v>6</v>
      </c>
      <c r="F259" s="123">
        <v>511533</v>
      </c>
      <c r="G259" s="127"/>
      <c r="H259" s="131" t="s">
        <v>10725</v>
      </c>
      <c r="I259" s="127"/>
      <c r="J259" s="127"/>
      <c r="K259" s="127"/>
      <c r="L259" s="127"/>
      <c r="M259" s="133">
        <v>0</v>
      </c>
      <c r="N259" s="133">
        <v>2177836.44</v>
      </c>
      <c r="O259" s="133">
        <v>0</v>
      </c>
      <c r="P259" s="133">
        <v>14939957.98</v>
      </c>
      <c r="Q259" s="127" t="s">
        <v>1369</v>
      </c>
    </row>
    <row r="260" spans="1:17" ht="51">
      <c r="A260" s="127" t="s">
        <v>621</v>
      </c>
      <c r="B260" s="127"/>
      <c r="C260" s="128" t="s">
        <v>715</v>
      </c>
      <c r="D260" s="122">
        <v>42955</v>
      </c>
      <c r="E260" s="123" t="s">
        <v>6</v>
      </c>
      <c r="F260" s="123">
        <v>513412</v>
      </c>
      <c r="G260" s="127"/>
      <c r="H260" s="131" t="s">
        <v>10726</v>
      </c>
      <c r="I260" s="127"/>
      <c r="J260" s="127"/>
      <c r="K260" s="127"/>
      <c r="L260" s="127"/>
      <c r="M260" s="133">
        <v>0</v>
      </c>
      <c r="N260" s="133">
        <v>174427.84</v>
      </c>
      <c r="O260" s="133">
        <v>0</v>
      </c>
      <c r="P260" s="133">
        <v>1196574.98</v>
      </c>
      <c r="Q260" s="127" t="s">
        <v>1369</v>
      </c>
    </row>
    <row r="261" spans="1:17" ht="51">
      <c r="A261" s="127">
        <v>291</v>
      </c>
      <c r="B261" s="127"/>
      <c r="C261" s="128" t="s">
        <v>795</v>
      </c>
      <c r="D261" s="122">
        <v>42955</v>
      </c>
      <c r="E261" s="123" t="s">
        <v>6</v>
      </c>
      <c r="F261" s="123">
        <v>895012</v>
      </c>
      <c r="G261" s="127"/>
      <c r="H261" s="131" t="s">
        <v>10727</v>
      </c>
      <c r="I261" s="127"/>
      <c r="J261" s="127"/>
      <c r="K261" s="127"/>
      <c r="L261" s="127"/>
      <c r="M261" s="133">
        <v>0</v>
      </c>
      <c r="N261" s="133">
        <v>17499970</v>
      </c>
      <c r="O261" s="133">
        <v>0</v>
      </c>
      <c r="P261" s="133">
        <v>120049794.2</v>
      </c>
      <c r="Q261" s="127" t="s">
        <v>1369</v>
      </c>
    </row>
    <row r="262" spans="1:17" ht="51">
      <c r="A262" s="127" t="s">
        <v>620</v>
      </c>
      <c r="B262" s="127"/>
      <c r="C262" s="128" t="s">
        <v>714</v>
      </c>
      <c r="D262" s="122">
        <v>42955</v>
      </c>
      <c r="E262" s="123" t="s">
        <v>23</v>
      </c>
      <c r="F262" s="123">
        <v>17064</v>
      </c>
      <c r="G262" s="127"/>
      <c r="H262" s="131" t="s">
        <v>10728</v>
      </c>
      <c r="I262" s="127"/>
      <c r="J262" s="127"/>
      <c r="K262" s="127"/>
      <c r="L262" s="127"/>
      <c r="M262" s="133">
        <v>0</v>
      </c>
      <c r="N262" s="133">
        <v>0</v>
      </c>
      <c r="O262" s="133">
        <v>0.01</v>
      </c>
      <c r="P262" s="133">
        <v>0</v>
      </c>
      <c r="Q262" s="127" t="s">
        <v>1369</v>
      </c>
    </row>
    <row r="263" spans="1:17" ht="51">
      <c r="A263" s="127">
        <v>86</v>
      </c>
      <c r="B263" s="127"/>
      <c r="C263" s="128" t="s">
        <v>711</v>
      </c>
      <c r="D263" s="122">
        <v>42956</v>
      </c>
      <c r="E263" s="123" t="s">
        <v>6</v>
      </c>
      <c r="F263" s="123">
        <v>895240</v>
      </c>
      <c r="G263" s="127"/>
      <c r="H263" s="131" t="s">
        <v>10729</v>
      </c>
      <c r="I263" s="127"/>
      <c r="J263" s="127"/>
      <c r="K263" s="127"/>
      <c r="L263" s="127"/>
      <c r="M263" s="133">
        <v>0</v>
      </c>
      <c r="N263" s="133">
        <v>69925.789999999994</v>
      </c>
      <c r="O263" s="133">
        <v>0</v>
      </c>
      <c r="P263" s="133">
        <v>479690.92</v>
      </c>
      <c r="Q263" s="127" t="s">
        <v>1369</v>
      </c>
    </row>
    <row r="264" spans="1:17" ht="63.75">
      <c r="A264" s="127" t="s">
        <v>621</v>
      </c>
      <c r="B264" s="127"/>
      <c r="C264" s="128" t="s">
        <v>715</v>
      </c>
      <c r="D264" s="122">
        <v>42956</v>
      </c>
      <c r="E264" s="123" t="s">
        <v>20</v>
      </c>
      <c r="F264" s="123">
        <v>9654</v>
      </c>
      <c r="G264" s="127"/>
      <c r="H264" s="131" t="s">
        <v>10730</v>
      </c>
      <c r="I264" s="127"/>
      <c r="J264" s="127"/>
      <c r="K264" s="127"/>
      <c r="L264" s="127"/>
      <c r="M264" s="133">
        <v>2843068.6</v>
      </c>
      <c r="N264" s="133">
        <v>0</v>
      </c>
      <c r="O264" s="133">
        <v>19503450.600000001</v>
      </c>
      <c r="P264" s="133">
        <v>0</v>
      </c>
      <c r="Q264" s="127" t="s">
        <v>1369</v>
      </c>
    </row>
    <row r="265" spans="1:17" ht="51">
      <c r="A265" s="127">
        <v>86</v>
      </c>
      <c r="B265" s="127"/>
      <c r="C265" s="128" t="s">
        <v>711</v>
      </c>
      <c r="D265" s="122">
        <v>42956</v>
      </c>
      <c r="E265" s="123" t="s">
        <v>11</v>
      </c>
      <c r="F265" s="123">
        <v>895240</v>
      </c>
      <c r="G265" s="127"/>
      <c r="H265" s="131" t="s">
        <v>10731</v>
      </c>
      <c r="I265" s="127"/>
      <c r="J265" s="127"/>
      <c r="K265" s="127"/>
      <c r="L265" s="127"/>
      <c r="M265" s="133">
        <v>7.29</v>
      </c>
      <c r="N265" s="133">
        <v>0</v>
      </c>
      <c r="O265" s="133">
        <v>50.01</v>
      </c>
      <c r="P265" s="133">
        <v>0</v>
      </c>
      <c r="Q265" s="127" t="s">
        <v>1369</v>
      </c>
    </row>
    <row r="266" spans="1:17" ht="51">
      <c r="A266" s="127" t="s">
        <v>620</v>
      </c>
      <c r="B266" s="127"/>
      <c r="C266" s="128" t="s">
        <v>714</v>
      </c>
      <c r="D266" s="122">
        <v>42957</v>
      </c>
      <c r="E266" s="123" t="s">
        <v>23</v>
      </c>
      <c r="F266" s="123">
        <v>17073</v>
      </c>
      <c r="G266" s="127"/>
      <c r="H266" s="131" t="s">
        <v>10732</v>
      </c>
      <c r="I266" s="127"/>
      <c r="J266" s="127"/>
      <c r="K266" s="127"/>
      <c r="L266" s="127"/>
      <c r="M266" s="133">
        <v>0</v>
      </c>
      <c r="N266" s="133">
        <v>0</v>
      </c>
      <c r="O266" s="133">
        <v>0</v>
      </c>
      <c r="P266" s="133">
        <v>0.01</v>
      </c>
      <c r="Q266" s="127" t="s">
        <v>1369</v>
      </c>
    </row>
    <row r="267" spans="1:17" ht="51">
      <c r="A267" s="127" t="s">
        <v>620</v>
      </c>
      <c r="B267" s="127"/>
      <c r="C267" s="128" t="s">
        <v>714</v>
      </c>
      <c r="D267" s="122">
        <v>42958</v>
      </c>
      <c r="E267" s="123" t="s">
        <v>23</v>
      </c>
      <c r="F267" s="123">
        <v>17078</v>
      </c>
      <c r="G267" s="127"/>
      <c r="H267" s="131" t="s">
        <v>10733</v>
      </c>
      <c r="I267" s="127"/>
      <c r="J267" s="127"/>
      <c r="K267" s="127"/>
      <c r="L267" s="127"/>
      <c r="M267" s="133">
        <v>0</v>
      </c>
      <c r="N267" s="133">
        <v>0</v>
      </c>
      <c r="O267" s="133">
        <v>0.01</v>
      </c>
      <c r="P267" s="133">
        <v>0</v>
      </c>
      <c r="Q267" s="127" t="s">
        <v>1369</v>
      </c>
    </row>
    <row r="268" spans="1:17" ht="63.75">
      <c r="A268" s="127">
        <v>47</v>
      </c>
      <c r="B268" s="127"/>
      <c r="C268" s="128" t="s">
        <v>700</v>
      </c>
      <c r="D268" s="122">
        <v>42961</v>
      </c>
      <c r="E268" s="123" t="s">
        <v>6</v>
      </c>
      <c r="F268" s="123">
        <v>517618</v>
      </c>
      <c r="G268" s="127"/>
      <c r="H268" s="131" t="s">
        <v>10734</v>
      </c>
      <c r="I268" s="127"/>
      <c r="J268" s="127"/>
      <c r="K268" s="127"/>
      <c r="L268" s="127"/>
      <c r="M268" s="133">
        <v>0</v>
      </c>
      <c r="N268" s="133">
        <v>399078.2</v>
      </c>
      <c r="O268" s="133">
        <v>0</v>
      </c>
      <c r="P268" s="133">
        <v>2737676.45</v>
      </c>
      <c r="Q268" s="127" t="s">
        <v>1369</v>
      </c>
    </row>
    <row r="269" spans="1:17" ht="76.5">
      <c r="A269" s="127">
        <v>47</v>
      </c>
      <c r="B269" s="127"/>
      <c r="C269" s="128" t="s">
        <v>700</v>
      </c>
      <c r="D269" s="122">
        <v>42961</v>
      </c>
      <c r="E269" s="123" t="s">
        <v>11</v>
      </c>
      <c r="F269" s="123">
        <v>517618</v>
      </c>
      <c r="G269" s="127"/>
      <c r="H269" s="131" t="s">
        <v>10735</v>
      </c>
      <c r="I269" s="127"/>
      <c r="J269" s="127"/>
      <c r="K269" s="127"/>
      <c r="L269" s="127"/>
      <c r="M269" s="133">
        <v>7.29</v>
      </c>
      <c r="N269" s="133">
        <v>0</v>
      </c>
      <c r="O269" s="133">
        <v>50.01</v>
      </c>
      <c r="P269" s="133">
        <v>0</v>
      </c>
      <c r="Q269" s="127" t="s">
        <v>1369</v>
      </c>
    </row>
    <row r="270" spans="1:17" ht="51">
      <c r="A270" s="127" t="s">
        <v>620</v>
      </c>
      <c r="B270" s="127"/>
      <c r="C270" s="128" t="s">
        <v>714</v>
      </c>
      <c r="D270" s="122">
        <v>42961</v>
      </c>
      <c r="E270" s="123" t="s">
        <v>23</v>
      </c>
      <c r="F270" s="123">
        <v>17082</v>
      </c>
      <c r="G270" s="127"/>
      <c r="H270" s="131" t="s">
        <v>10736</v>
      </c>
      <c r="I270" s="127"/>
      <c r="J270" s="127"/>
      <c r="K270" s="127"/>
      <c r="L270" s="127"/>
      <c r="M270" s="133">
        <v>0</v>
      </c>
      <c r="N270" s="133">
        <v>0</v>
      </c>
      <c r="O270" s="133">
        <v>0.01</v>
      </c>
      <c r="P270" s="133">
        <v>0</v>
      </c>
      <c r="Q270" s="127" t="s">
        <v>1369</v>
      </c>
    </row>
    <row r="271" spans="1:17" ht="51">
      <c r="A271" s="127" t="s">
        <v>620</v>
      </c>
      <c r="B271" s="127"/>
      <c r="C271" s="128" t="s">
        <v>714</v>
      </c>
      <c r="D271" s="122">
        <v>42962</v>
      </c>
      <c r="E271" s="123" t="s">
        <v>23</v>
      </c>
      <c r="F271" s="123">
        <v>17088</v>
      </c>
      <c r="G271" s="127"/>
      <c r="H271" s="131" t="s">
        <v>10737</v>
      </c>
      <c r="I271" s="127"/>
      <c r="J271" s="127"/>
      <c r="K271" s="127"/>
      <c r="L271" s="127"/>
      <c r="M271" s="133">
        <v>0</v>
      </c>
      <c r="N271" s="133">
        <v>0</v>
      </c>
      <c r="O271" s="133">
        <v>0.01</v>
      </c>
      <c r="P271" s="133">
        <v>0</v>
      </c>
      <c r="Q271" s="127" t="s">
        <v>1369</v>
      </c>
    </row>
    <row r="272" spans="1:17" ht="63.75">
      <c r="A272" s="127">
        <v>47</v>
      </c>
      <c r="B272" s="127"/>
      <c r="C272" s="128" t="s">
        <v>700</v>
      </c>
      <c r="D272" s="122">
        <v>42963</v>
      </c>
      <c r="E272" s="123" t="s">
        <v>6</v>
      </c>
      <c r="F272" s="123">
        <v>520223</v>
      </c>
      <c r="G272" s="127"/>
      <c r="H272" s="131" t="s">
        <v>10738</v>
      </c>
      <c r="I272" s="127"/>
      <c r="J272" s="127"/>
      <c r="K272" s="127"/>
      <c r="L272" s="127"/>
      <c r="M272" s="133">
        <v>0</v>
      </c>
      <c r="N272" s="133">
        <v>771326.68</v>
      </c>
      <c r="O272" s="133">
        <v>0</v>
      </c>
      <c r="P272" s="133">
        <v>5291301.0199999996</v>
      </c>
      <c r="Q272" s="127" t="s">
        <v>1369</v>
      </c>
    </row>
    <row r="273" spans="1:17" ht="63.75">
      <c r="A273" s="127">
        <v>287</v>
      </c>
      <c r="B273" s="127"/>
      <c r="C273" s="128" t="s">
        <v>791</v>
      </c>
      <c r="D273" s="122">
        <v>42963</v>
      </c>
      <c r="E273" s="123" t="s">
        <v>6</v>
      </c>
      <c r="F273" s="123">
        <v>520543</v>
      </c>
      <c r="G273" s="127"/>
      <c r="H273" s="131" t="s">
        <v>10739</v>
      </c>
      <c r="I273" s="127"/>
      <c r="J273" s="127"/>
      <c r="K273" s="127"/>
      <c r="L273" s="127"/>
      <c r="M273" s="133">
        <v>0</v>
      </c>
      <c r="N273" s="133">
        <v>6000000</v>
      </c>
      <c r="O273" s="133">
        <v>0</v>
      </c>
      <c r="P273" s="133">
        <v>41160000</v>
      </c>
      <c r="Q273" s="127" t="s">
        <v>1369</v>
      </c>
    </row>
    <row r="274" spans="1:17" ht="63.75">
      <c r="A274" s="127">
        <v>47</v>
      </c>
      <c r="B274" s="127"/>
      <c r="C274" s="128" t="s">
        <v>700</v>
      </c>
      <c r="D274" s="122">
        <v>42963</v>
      </c>
      <c r="E274" s="123" t="s">
        <v>11</v>
      </c>
      <c r="F274" s="123">
        <v>520223</v>
      </c>
      <c r="G274" s="127"/>
      <c r="H274" s="131" t="s">
        <v>10740</v>
      </c>
      <c r="I274" s="127"/>
      <c r="J274" s="127"/>
      <c r="K274" s="127"/>
      <c r="L274" s="127"/>
      <c r="M274" s="133">
        <v>7.29</v>
      </c>
      <c r="N274" s="133">
        <v>0</v>
      </c>
      <c r="O274" s="133">
        <v>50.01</v>
      </c>
      <c r="P274" s="133">
        <v>0</v>
      </c>
      <c r="Q274" s="127" t="s">
        <v>1369</v>
      </c>
    </row>
    <row r="275" spans="1:17" ht="51">
      <c r="A275" s="127" t="s">
        <v>620</v>
      </c>
      <c r="B275" s="127"/>
      <c r="C275" s="128" t="s">
        <v>714</v>
      </c>
      <c r="D275" s="122">
        <v>42964</v>
      </c>
      <c r="E275" s="123" t="s">
        <v>23</v>
      </c>
      <c r="F275" s="123">
        <v>17098</v>
      </c>
      <c r="G275" s="127"/>
      <c r="H275" s="131" t="s">
        <v>10741</v>
      </c>
      <c r="I275" s="127"/>
      <c r="J275" s="127"/>
      <c r="K275" s="127"/>
      <c r="L275" s="127"/>
      <c r="M275" s="133">
        <v>0</v>
      </c>
      <c r="N275" s="133">
        <v>0</v>
      </c>
      <c r="O275" s="133">
        <v>0</v>
      </c>
      <c r="P275" s="133">
        <v>0.02</v>
      </c>
      <c r="Q275" s="127" t="s">
        <v>1369</v>
      </c>
    </row>
    <row r="276" spans="1:17" ht="63.75">
      <c r="A276" s="127">
        <v>47</v>
      </c>
      <c r="B276" s="127"/>
      <c r="C276" s="128" t="s">
        <v>700</v>
      </c>
      <c r="D276" s="122">
        <v>42964</v>
      </c>
      <c r="E276" s="123" t="s">
        <v>6</v>
      </c>
      <c r="F276" s="123">
        <v>895754</v>
      </c>
      <c r="G276" s="127"/>
      <c r="H276" s="131" t="s">
        <v>10742</v>
      </c>
      <c r="I276" s="127"/>
      <c r="J276" s="127"/>
      <c r="K276" s="127"/>
      <c r="L276" s="127"/>
      <c r="M276" s="133">
        <v>0</v>
      </c>
      <c r="N276" s="133">
        <v>715683.04</v>
      </c>
      <c r="O276" s="133">
        <v>0</v>
      </c>
      <c r="P276" s="133">
        <v>4909585.6500000004</v>
      </c>
      <c r="Q276" s="127" t="s">
        <v>1369</v>
      </c>
    </row>
    <row r="277" spans="1:17" ht="51">
      <c r="A277" s="127">
        <v>585</v>
      </c>
      <c r="B277" s="127"/>
      <c r="C277" s="128" t="s">
        <v>222</v>
      </c>
      <c r="D277" s="122">
        <v>42964</v>
      </c>
      <c r="E277" s="123" t="s">
        <v>6</v>
      </c>
      <c r="F277" s="123">
        <v>874285</v>
      </c>
      <c r="G277" s="127"/>
      <c r="H277" s="131" t="s">
        <v>10743</v>
      </c>
      <c r="I277" s="127"/>
      <c r="J277" s="127"/>
      <c r="K277" s="127"/>
      <c r="L277" s="127"/>
      <c r="M277" s="133">
        <v>0</v>
      </c>
      <c r="N277" s="133">
        <v>24799.97</v>
      </c>
      <c r="O277" s="133">
        <v>0</v>
      </c>
      <c r="P277" s="133">
        <v>170127.79</v>
      </c>
      <c r="Q277" s="127" t="s">
        <v>1369</v>
      </c>
    </row>
    <row r="278" spans="1:17" ht="51">
      <c r="A278" s="127">
        <v>47</v>
      </c>
      <c r="B278" s="127"/>
      <c r="C278" s="128" t="s">
        <v>700</v>
      </c>
      <c r="D278" s="122">
        <v>42964</v>
      </c>
      <c r="E278" s="123" t="s">
        <v>11</v>
      </c>
      <c r="F278" s="123">
        <v>895754</v>
      </c>
      <c r="G278" s="127"/>
      <c r="H278" s="131" t="s">
        <v>10744</v>
      </c>
      <c r="I278" s="127"/>
      <c r="J278" s="127"/>
      <c r="K278" s="127"/>
      <c r="L278" s="127"/>
      <c r="M278" s="133">
        <v>7.29</v>
      </c>
      <c r="N278" s="133">
        <v>0</v>
      </c>
      <c r="O278" s="133">
        <v>50.01</v>
      </c>
      <c r="P278" s="133">
        <v>0</v>
      </c>
      <c r="Q278" s="127" t="s">
        <v>1369</v>
      </c>
    </row>
    <row r="279" spans="1:17" ht="63.75">
      <c r="A279" s="127" t="s">
        <v>621</v>
      </c>
      <c r="B279" s="127"/>
      <c r="C279" s="128" t="s">
        <v>715</v>
      </c>
      <c r="D279" s="122">
        <v>42965</v>
      </c>
      <c r="E279" s="123" t="s">
        <v>6</v>
      </c>
      <c r="F279" s="123">
        <v>522490</v>
      </c>
      <c r="G279" s="127"/>
      <c r="H279" s="131" t="s">
        <v>10745</v>
      </c>
      <c r="I279" s="127"/>
      <c r="J279" s="127"/>
      <c r="K279" s="127"/>
      <c r="L279" s="127"/>
      <c r="M279" s="133">
        <v>0</v>
      </c>
      <c r="N279" s="133">
        <v>582467.03</v>
      </c>
      <c r="O279" s="133">
        <v>0</v>
      </c>
      <c r="P279" s="133">
        <v>3995723.83</v>
      </c>
      <c r="Q279" s="127" t="s">
        <v>1369</v>
      </c>
    </row>
    <row r="280" spans="1:17" ht="63.75">
      <c r="A280" s="127" t="s">
        <v>621</v>
      </c>
      <c r="B280" s="127"/>
      <c r="C280" s="128" t="s">
        <v>715</v>
      </c>
      <c r="D280" s="122">
        <v>42965</v>
      </c>
      <c r="E280" s="123" t="s">
        <v>6</v>
      </c>
      <c r="F280" s="123">
        <v>874341</v>
      </c>
      <c r="G280" s="127"/>
      <c r="H280" s="131" t="s">
        <v>10746</v>
      </c>
      <c r="I280" s="127"/>
      <c r="J280" s="127"/>
      <c r="K280" s="127"/>
      <c r="L280" s="127"/>
      <c r="M280" s="133">
        <v>0</v>
      </c>
      <c r="N280" s="133">
        <v>9479.8700000000008</v>
      </c>
      <c r="O280" s="133">
        <v>0</v>
      </c>
      <c r="P280" s="133">
        <v>65031.91</v>
      </c>
      <c r="Q280" s="127" t="s">
        <v>1369</v>
      </c>
    </row>
    <row r="281" spans="1:17" ht="51">
      <c r="A281" s="127" t="s">
        <v>620</v>
      </c>
      <c r="B281" s="127"/>
      <c r="C281" s="128" t="s">
        <v>714</v>
      </c>
      <c r="D281" s="122">
        <v>42965</v>
      </c>
      <c r="E281" s="123" t="s">
        <v>23</v>
      </c>
      <c r="F281" s="123">
        <v>17102</v>
      </c>
      <c r="G281" s="127"/>
      <c r="H281" s="131" t="s">
        <v>10747</v>
      </c>
      <c r="I281" s="127"/>
      <c r="J281" s="127"/>
      <c r="K281" s="127"/>
      <c r="L281" s="127"/>
      <c r="M281" s="133">
        <v>0</v>
      </c>
      <c r="N281" s="133">
        <v>0</v>
      </c>
      <c r="O281" s="133">
        <v>0.01</v>
      </c>
      <c r="P281" s="133">
        <v>0</v>
      </c>
      <c r="Q281" s="127" t="s">
        <v>1369</v>
      </c>
    </row>
    <row r="282" spans="1:17" ht="51">
      <c r="A282" s="127" t="s">
        <v>621</v>
      </c>
      <c r="B282" s="127"/>
      <c r="C282" s="128" t="s">
        <v>715</v>
      </c>
      <c r="D282" s="122">
        <v>42965</v>
      </c>
      <c r="E282" s="123" t="s">
        <v>20</v>
      </c>
      <c r="F282" s="123">
        <v>9686</v>
      </c>
      <c r="G282" s="127"/>
      <c r="H282" s="131" t="s">
        <v>10748</v>
      </c>
      <c r="I282" s="127"/>
      <c r="J282" s="127"/>
      <c r="K282" s="127"/>
      <c r="L282" s="127"/>
      <c r="M282" s="133">
        <v>10775.8</v>
      </c>
      <c r="N282" s="133">
        <v>0</v>
      </c>
      <c r="O282" s="133">
        <v>73921.990000000005</v>
      </c>
      <c r="P282" s="133">
        <v>0</v>
      </c>
      <c r="Q282" s="127" t="s">
        <v>1369</v>
      </c>
    </row>
    <row r="283" spans="1:17" ht="63.75">
      <c r="A283" s="127" t="s">
        <v>621</v>
      </c>
      <c r="B283" s="127"/>
      <c r="C283" s="128" t="s">
        <v>715</v>
      </c>
      <c r="D283" s="122">
        <v>42965</v>
      </c>
      <c r="E283" s="123" t="s">
        <v>13</v>
      </c>
      <c r="F283" s="123">
        <v>895835</v>
      </c>
      <c r="G283" s="127"/>
      <c r="H283" s="131" t="s">
        <v>10749</v>
      </c>
      <c r="I283" s="127"/>
      <c r="J283" s="127"/>
      <c r="K283" s="127"/>
      <c r="L283" s="127"/>
      <c r="M283" s="133">
        <v>22.84</v>
      </c>
      <c r="N283" s="133">
        <v>0</v>
      </c>
      <c r="O283" s="133">
        <v>156.68</v>
      </c>
      <c r="P283" s="133">
        <v>0</v>
      </c>
      <c r="Q283" s="127" t="s">
        <v>1369</v>
      </c>
    </row>
    <row r="284" spans="1:17" ht="63.75">
      <c r="A284" s="127" t="s">
        <v>621</v>
      </c>
      <c r="B284" s="127"/>
      <c r="C284" s="128" t="s">
        <v>715</v>
      </c>
      <c r="D284" s="122">
        <v>42968</v>
      </c>
      <c r="E284" s="123" t="s">
        <v>6</v>
      </c>
      <c r="F284" s="123">
        <v>523768</v>
      </c>
      <c r="G284" s="127"/>
      <c r="H284" s="131" t="s">
        <v>10750</v>
      </c>
      <c r="I284" s="127"/>
      <c r="J284" s="127"/>
      <c r="K284" s="127"/>
      <c r="L284" s="127"/>
      <c r="M284" s="133">
        <v>0</v>
      </c>
      <c r="N284" s="133">
        <v>1815000</v>
      </c>
      <c r="O284" s="133">
        <v>0</v>
      </c>
      <c r="P284" s="133">
        <v>12450900</v>
      </c>
      <c r="Q284" s="127" t="s">
        <v>1369</v>
      </c>
    </row>
    <row r="285" spans="1:17" ht="51">
      <c r="A285" s="127" t="s">
        <v>620</v>
      </c>
      <c r="B285" s="127"/>
      <c r="C285" s="128" t="s">
        <v>714</v>
      </c>
      <c r="D285" s="122">
        <v>42968</v>
      </c>
      <c r="E285" s="123" t="s">
        <v>3</v>
      </c>
      <c r="F285" s="123">
        <v>1531162</v>
      </c>
      <c r="G285" s="127"/>
      <c r="H285" s="131" t="s">
        <v>10751</v>
      </c>
      <c r="I285" s="127"/>
      <c r="J285" s="127"/>
      <c r="K285" s="127"/>
      <c r="L285" s="127"/>
      <c r="M285" s="133">
        <v>0</v>
      </c>
      <c r="N285" s="133">
        <v>10000</v>
      </c>
      <c r="O285" s="133">
        <v>0</v>
      </c>
      <c r="P285" s="133">
        <v>68600</v>
      </c>
      <c r="Q285" s="127" t="s">
        <v>1369</v>
      </c>
    </row>
    <row r="286" spans="1:17" ht="51">
      <c r="A286" s="127" t="s">
        <v>620</v>
      </c>
      <c r="B286" s="127"/>
      <c r="C286" s="128" t="s">
        <v>714</v>
      </c>
      <c r="D286" s="122">
        <v>42969</v>
      </c>
      <c r="E286" s="123" t="s">
        <v>23</v>
      </c>
      <c r="F286" s="123">
        <v>17111</v>
      </c>
      <c r="G286" s="127"/>
      <c r="H286" s="131" t="s">
        <v>10752</v>
      </c>
      <c r="I286" s="127"/>
      <c r="J286" s="127"/>
      <c r="K286" s="127"/>
      <c r="L286" s="127"/>
      <c r="M286" s="133">
        <v>0</v>
      </c>
      <c r="N286" s="133">
        <v>0</v>
      </c>
      <c r="O286" s="133">
        <v>0.01</v>
      </c>
      <c r="P286" s="133">
        <v>0</v>
      </c>
      <c r="Q286" s="127" t="s">
        <v>1369</v>
      </c>
    </row>
    <row r="287" spans="1:17" ht="76.5">
      <c r="A287" s="127" t="s">
        <v>620</v>
      </c>
      <c r="B287" s="127"/>
      <c r="C287" s="128" t="s">
        <v>714</v>
      </c>
      <c r="D287" s="122">
        <v>42970</v>
      </c>
      <c r="E287" s="123" t="s">
        <v>1263</v>
      </c>
      <c r="F287" s="123">
        <v>2955</v>
      </c>
      <c r="G287" s="127"/>
      <c r="H287" s="131" t="s">
        <v>10753</v>
      </c>
      <c r="I287" s="127"/>
      <c r="J287" s="127"/>
      <c r="K287" s="127"/>
      <c r="L287" s="127"/>
      <c r="M287" s="133">
        <v>644.48</v>
      </c>
      <c r="N287" s="133">
        <v>0</v>
      </c>
      <c r="O287" s="133">
        <v>4421.13</v>
      </c>
      <c r="P287" s="133">
        <v>0</v>
      </c>
      <c r="Q287" s="127" t="s">
        <v>1369</v>
      </c>
    </row>
    <row r="288" spans="1:17" ht="51">
      <c r="A288" s="127" t="s">
        <v>620</v>
      </c>
      <c r="B288" s="127"/>
      <c r="C288" s="128" t="s">
        <v>714</v>
      </c>
      <c r="D288" s="122">
        <v>42971</v>
      </c>
      <c r="E288" s="123" t="s">
        <v>23</v>
      </c>
      <c r="F288" s="123">
        <v>17119</v>
      </c>
      <c r="G288" s="127"/>
      <c r="H288" s="131" t="s">
        <v>10754</v>
      </c>
      <c r="I288" s="127"/>
      <c r="J288" s="127"/>
      <c r="K288" s="127"/>
      <c r="L288" s="127"/>
      <c r="M288" s="133">
        <v>0</v>
      </c>
      <c r="N288" s="133">
        <v>0</v>
      </c>
      <c r="O288" s="133">
        <v>0</v>
      </c>
      <c r="P288" s="133">
        <v>0.01</v>
      </c>
      <c r="Q288" s="127" t="s">
        <v>1369</v>
      </c>
    </row>
    <row r="289" spans="1:17" ht="63.75">
      <c r="A289" s="127">
        <v>86</v>
      </c>
      <c r="B289" s="127"/>
      <c r="C289" s="128" t="s">
        <v>711</v>
      </c>
      <c r="D289" s="122">
        <v>42972</v>
      </c>
      <c r="E289" s="123" t="s">
        <v>6</v>
      </c>
      <c r="F289" s="123">
        <v>527969</v>
      </c>
      <c r="G289" s="127"/>
      <c r="H289" s="131" t="s">
        <v>10755</v>
      </c>
      <c r="I289" s="127"/>
      <c r="J289" s="127"/>
      <c r="K289" s="127"/>
      <c r="L289" s="127"/>
      <c r="M289" s="133">
        <v>0</v>
      </c>
      <c r="N289" s="133">
        <v>1275000</v>
      </c>
      <c r="O289" s="133">
        <v>0</v>
      </c>
      <c r="P289" s="133">
        <v>8746500</v>
      </c>
      <c r="Q289" s="127" t="s">
        <v>1369</v>
      </c>
    </row>
    <row r="290" spans="1:17" ht="63.75">
      <c r="A290" s="127">
        <v>86</v>
      </c>
      <c r="B290" s="127"/>
      <c r="C290" s="128" t="s">
        <v>711</v>
      </c>
      <c r="D290" s="122">
        <v>42972</v>
      </c>
      <c r="E290" s="123" t="s">
        <v>6</v>
      </c>
      <c r="F290" s="123">
        <v>527970</v>
      </c>
      <c r="G290" s="127"/>
      <c r="H290" s="131" t="s">
        <v>10756</v>
      </c>
      <c r="I290" s="127"/>
      <c r="J290" s="127"/>
      <c r="K290" s="127"/>
      <c r="L290" s="127"/>
      <c r="M290" s="133">
        <v>0</v>
      </c>
      <c r="N290" s="133">
        <v>225000</v>
      </c>
      <c r="O290" s="133">
        <v>0</v>
      </c>
      <c r="P290" s="133">
        <v>1543500</v>
      </c>
      <c r="Q290" s="127" t="s">
        <v>1369</v>
      </c>
    </row>
    <row r="291" spans="1:17" ht="63.75">
      <c r="A291" s="127">
        <v>86</v>
      </c>
      <c r="B291" s="127"/>
      <c r="C291" s="128" t="s">
        <v>711</v>
      </c>
      <c r="D291" s="122">
        <v>42972</v>
      </c>
      <c r="E291" s="123" t="s">
        <v>11</v>
      </c>
      <c r="F291" s="123">
        <v>527969</v>
      </c>
      <c r="G291" s="127"/>
      <c r="H291" s="131" t="s">
        <v>10757</v>
      </c>
      <c r="I291" s="127"/>
      <c r="J291" s="127"/>
      <c r="K291" s="127"/>
      <c r="L291" s="127"/>
      <c r="M291" s="133">
        <v>7.29</v>
      </c>
      <c r="N291" s="133">
        <v>0</v>
      </c>
      <c r="O291" s="133">
        <v>50.01</v>
      </c>
      <c r="P291" s="133">
        <v>0</v>
      </c>
      <c r="Q291" s="127" t="s">
        <v>1369</v>
      </c>
    </row>
    <row r="292" spans="1:17" ht="63.75">
      <c r="A292" s="127">
        <v>86</v>
      </c>
      <c r="B292" s="127"/>
      <c r="C292" s="128" t="s">
        <v>711</v>
      </c>
      <c r="D292" s="122">
        <v>42972</v>
      </c>
      <c r="E292" s="123" t="s">
        <v>11</v>
      </c>
      <c r="F292" s="123">
        <v>527970</v>
      </c>
      <c r="G292" s="127"/>
      <c r="H292" s="131" t="s">
        <v>10758</v>
      </c>
      <c r="I292" s="127"/>
      <c r="J292" s="127"/>
      <c r="K292" s="127"/>
      <c r="L292" s="127"/>
      <c r="M292" s="133">
        <v>7.29</v>
      </c>
      <c r="N292" s="133">
        <v>0</v>
      </c>
      <c r="O292" s="133">
        <v>50.01</v>
      </c>
      <c r="P292" s="133">
        <v>0</v>
      </c>
      <c r="Q292" s="127" t="s">
        <v>1369</v>
      </c>
    </row>
    <row r="293" spans="1:17" ht="51">
      <c r="A293" s="127" t="s">
        <v>620</v>
      </c>
      <c r="B293" s="127"/>
      <c r="C293" s="128" t="s">
        <v>714</v>
      </c>
      <c r="D293" s="122">
        <v>42975</v>
      </c>
      <c r="E293" s="123" t="s">
        <v>23</v>
      </c>
      <c r="F293" s="123">
        <v>17128</v>
      </c>
      <c r="G293" s="127"/>
      <c r="H293" s="131" t="s">
        <v>10759</v>
      </c>
      <c r="I293" s="127"/>
      <c r="J293" s="127"/>
      <c r="K293" s="127"/>
      <c r="L293" s="127"/>
      <c r="M293" s="133">
        <v>0</v>
      </c>
      <c r="N293" s="133">
        <v>0</v>
      </c>
      <c r="O293" s="133">
        <v>0.01</v>
      </c>
      <c r="P293" s="133">
        <v>0</v>
      </c>
      <c r="Q293" s="127" t="s">
        <v>1369</v>
      </c>
    </row>
    <row r="294" spans="1:17" ht="63.75">
      <c r="A294" s="127" t="s">
        <v>621</v>
      </c>
      <c r="B294" s="127"/>
      <c r="C294" s="128" t="s">
        <v>715</v>
      </c>
      <c r="D294" s="122">
        <v>42975</v>
      </c>
      <c r="E294" s="123" t="s">
        <v>20</v>
      </c>
      <c r="F294" s="123">
        <v>529805</v>
      </c>
      <c r="G294" s="127"/>
      <c r="H294" s="131" t="s">
        <v>10760</v>
      </c>
      <c r="I294" s="127"/>
      <c r="J294" s="127"/>
      <c r="K294" s="127"/>
      <c r="L294" s="127"/>
      <c r="M294" s="133">
        <v>7680.49</v>
      </c>
      <c r="N294" s="133">
        <v>0</v>
      </c>
      <c r="O294" s="133">
        <v>52688.160000000003</v>
      </c>
      <c r="P294" s="133">
        <v>0</v>
      </c>
      <c r="Q294" s="127" t="s">
        <v>1369</v>
      </c>
    </row>
    <row r="295" spans="1:17" ht="63.75">
      <c r="A295" s="127">
        <v>291</v>
      </c>
      <c r="B295" s="127"/>
      <c r="C295" s="128" t="s">
        <v>795</v>
      </c>
      <c r="D295" s="122">
        <v>42976</v>
      </c>
      <c r="E295" s="123" t="s">
        <v>6</v>
      </c>
      <c r="F295" s="123">
        <v>531001</v>
      </c>
      <c r="G295" s="127"/>
      <c r="H295" s="131" t="s">
        <v>10761</v>
      </c>
      <c r="I295" s="127"/>
      <c r="J295" s="127"/>
      <c r="K295" s="127"/>
      <c r="L295" s="127"/>
      <c r="M295" s="133">
        <v>0</v>
      </c>
      <c r="N295" s="133">
        <v>6999950</v>
      </c>
      <c r="O295" s="133">
        <v>0</v>
      </c>
      <c r="P295" s="133">
        <v>48019657</v>
      </c>
      <c r="Q295" s="127" t="s">
        <v>1369</v>
      </c>
    </row>
    <row r="296" spans="1:17" ht="63.75">
      <c r="A296" s="127" t="s">
        <v>621</v>
      </c>
      <c r="B296" s="127"/>
      <c r="C296" s="128" t="s">
        <v>715</v>
      </c>
      <c r="D296" s="122">
        <v>42976</v>
      </c>
      <c r="E296" s="123" t="s">
        <v>6</v>
      </c>
      <c r="F296" s="123">
        <v>896685</v>
      </c>
      <c r="G296" s="127"/>
      <c r="H296" s="131" t="s">
        <v>10762</v>
      </c>
      <c r="I296" s="127"/>
      <c r="J296" s="127"/>
      <c r="K296" s="127"/>
      <c r="L296" s="127"/>
      <c r="M296" s="133">
        <v>0</v>
      </c>
      <c r="N296" s="133">
        <v>7.23</v>
      </c>
      <c r="O296" s="133">
        <v>0</v>
      </c>
      <c r="P296" s="133">
        <v>49.6</v>
      </c>
      <c r="Q296" s="127" t="s">
        <v>1369</v>
      </c>
    </row>
    <row r="297" spans="1:17" ht="76.5">
      <c r="A297" s="127">
        <v>20</v>
      </c>
      <c r="B297" s="127"/>
      <c r="C297" s="128" t="s">
        <v>694</v>
      </c>
      <c r="D297" s="122">
        <v>42976</v>
      </c>
      <c r="E297" s="123" t="s">
        <v>17</v>
      </c>
      <c r="F297" s="123">
        <v>896678</v>
      </c>
      <c r="G297" s="127"/>
      <c r="H297" s="131" t="s">
        <v>10763</v>
      </c>
      <c r="I297" s="127"/>
      <c r="J297" s="127"/>
      <c r="K297" s="127"/>
      <c r="L297" s="127"/>
      <c r="M297" s="133">
        <v>7180.06</v>
      </c>
      <c r="N297" s="133">
        <v>0</v>
      </c>
      <c r="O297" s="133">
        <v>49255.21</v>
      </c>
      <c r="P297" s="133">
        <v>0</v>
      </c>
      <c r="Q297" s="127" t="s">
        <v>1369</v>
      </c>
    </row>
    <row r="298" spans="1:17" ht="51">
      <c r="A298" s="127" t="s">
        <v>620</v>
      </c>
      <c r="B298" s="127"/>
      <c r="C298" s="128" t="s">
        <v>714</v>
      </c>
      <c r="D298" s="122">
        <v>42978</v>
      </c>
      <c r="E298" s="123" t="s">
        <v>23</v>
      </c>
      <c r="F298" s="123">
        <v>17140</v>
      </c>
      <c r="G298" s="127"/>
      <c r="H298" s="131" t="s">
        <v>10764</v>
      </c>
      <c r="I298" s="127"/>
      <c r="J298" s="127"/>
      <c r="K298" s="127"/>
      <c r="L298" s="127"/>
      <c r="M298" s="133">
        <v>0</v>
      </c>
      <c r="N298" s="133">
        <v>0</v>
      </c>
      <c r="O298" s="133">
        <v>0</v>
      </c>
      <c r="P298" s="133">
        <v>0.01</v>
      </c>
      <c r="Q298" s="127" t="s">
        <v>1369</v>
      </c>
    </row>
    <row r="299" spans="1:17" ht="51">
      <c r="A299" s="127">
        <v>86</v>
      </c>
      <c r="B299" s="127"/>
      <c r="C299" s="128" t="s">
        <v>711</v>
      </c>
      <c r="D299" s="122">
        <v>42979</v>
      </c>
      <c r="E299" s="123" t="s">
        <v>6</v>
      </c>
      <c r="F299" s="123">
        <v>897142</v>
      </c>
      <c r="G299" s="127"/>
      <c r="H299" s="131" t="s">
        <v>14406</v>
      </c>
      <c r="I299" s="127"/>
      <c r="J299" s="127"/>
      <c r="K299" s="127"/>
      <c r="L299" s="127"/>
      <c r="M299" s="133">
        <v>0</v>
      </c>
      <c r="N299" s="133">
        <v>219569.82</v>
      </c>
      <c r="O299" s="133">
        <v>0</v>
      </c>
      <c r="P299" s="133">
        <v>1506248.97</v>
      </c>
      <c r="Q299" s="127" t="s">
        <v>1369</v>
      </c>
    </row>
    <row r="300" spans="1:17" ht="51">
      <c r="A300" s="127">
        <v>86</v>
      </c>
      <c r="B300" s="127"/>
      <c r="C300" s="128" t="s">
        <v>711</v>
      </c>
      <c r="D300" s="122">
        <v>42979</v>
      </c>
      <c r="E300" s="123" t="s">
        <v>11</v>
      </c>
      <c r="F300" s="123">
        <v>897142</v>
      </c>
      <c r="G300" s="127"/>
      <c r="H300" s="131" t="s">
        <v>14407</v>
      </c>
      <c r="I300" s="127"/>
      <c r="J300" s="127"/>
      <c r="K300" s="127"/>
      <c r="L300" s="127"/>
      <c r="M300" s="133">
        <v>7.29</v>
      </c>
      <c r="N300" s="133">
        <v>0</v>
      </c>
      <c r="O300" s="133">
        <v>50.01</v>
      </c>
      <c r="P300" s="133">
        <v>0</v>
      </c>
      <c r="Q300" s="127" t="s">
        <v>1369</v>
      </c>
    </row>
    <row r="301" spans="1:17" ht="51">
      <c r="A301" s="127" t="s">
        <v>620</v>
      </c>
      <c r="B301" s="127"/>
      <c r="C301" s="128" t="s">
        <v>714</v>
      </c>
      <c r="D301" s="122">
        <v>42979</v>
      </c>
      <c r="E301" s="123" t="s">
        <v>23</v>
      </c>
      <c r="F301" s="123">
        <v>17144</v>
      </c>
      <c r="G301" s="127"/>
      <c r="H301" s="131" t="s">
        <v>14408</v>
      </c>
      <c r="I301" s="127"/>
      <c r="J301" s="127"/>
      <c r="K301" s="127"/>
      <c r="L301" s="127"/>
      <c r="M301" s="133">
        <v>0</v>
      </c>
      <c r="N301" s="133">
        <v>0</v>
      </c>
      <c r="O301" s="133">
        <v>0.01</v>
      </c>
      <c r="P301" s="133">
        <v>0</v>
      </c>
      <c r="Q301" s="127" t="s">
        <v>1369</v>
      </c>
    </row>
    <row r="302" spans="1:17" ht="51">
      <c r="A302" s="127" t="s">
        <v>620</v>
      </c>
      <c r="B302" s="127"/>
      <c r="C302" s="128" t="s">
        <v>714</v>
      </c>
      <c r="D302" s="122">
        <v>42982</v>
      </c>
      <c r="E302" s="123" t="s">
        <v>23</v>
      </c>
      <c r="F302" s="123">
        <v>17148</v>
      </c>
      <c r="G302" s="127"/>
      <c r="H302" s="131" t="s">
        <v>14409</v>
      </c>
      <c r="I302" s="127"/>
      <c r="J302" s="127"/>
      <c r="K302" s="127"/>
      <c r="L302" s="127"/>
      <c r="M302" s="133">
        <v>0</v>
      </c>
      <c r="N302" s="133">
        <v>0</v>
      </c>
      <c r="O302" s="133">
        <v>0.01</v>
      </c>
      <c r="P302" s="133">
        <v>0</v>
      </c>
      <c r="Q302" s="127" t="s">
        <v>1369</v>
      </c>
    </row>
    <row r="303" spans="1:17" ht="51">
      <c r="A303" s="127" t="s">
        <v>620</v>
      </c>
      <c r="B303" s="127"/>
      <c r="C303" s="128" t="s">
        <v>714</v>
      </c>
      <c r="D303" s="122">
        <v>42983</v>
      </c>
      <c r="E303" s="123" t="s">
        <v>23</v>
      </c>
      <c r="F303" s="123">
        <v>17152</v>
      </c>
      <c r="G303" s="127"/>
      <c r="H303" s="131" t="s">
        <v>14410</v>
      </c>
      <c r="I303" s="127"/>
      <c r="J303" s="127"/>
      <c r="K303" s="127"/>
      <c r="L303" s="127"/>
      <c r="M303" s="133">
        <v>0</v>
      </c>
      <c r="N303" s="133">
        <v>0</v>
      </c>
      <c r="O303" s="133">
        <v>0.01</v>
      </c>
      <c r="P303" s="133">
        <v>0</v>
      </c>
      <c r="Q303" s="127" t="s">
        <v>1369</v>
      </c>
    </row>
    <row r="304" spans="1:17" ht="51">
      <c r="A304" s="127">
        <v>86</v>
      </c>
      <c r="B304" s="127"/>
      <c r="C304" s="128" t="s">
        <v>711</v>
      </c>
      <c r="D304" s="122">
        <v>42984</v>
      </c>
      <c r="E304" s="123" t="s">
        <v>6</v>
      </c>
      <c r="F304" s="123">
        <v>897390</v>
      </c>
      <c r="G304" s="127"/>
      <c r="H304" s="131" t="s">
        <v>14411</v>
      </c>
      <c r="I304" s="127"/>
      <c r="J304" s="127"/>
      <c r="K304" s="127"/>
      <c r="L304" s="127"/>
      <c r="M304" s="133">
        <v>0</v>
      </c>
      <c r="N304" s="133">
        <v>221568.81</v>
      </c>
      <c r="O304" s="133">
        <v>0</v>
      </c>
      <c r="P304" s="133">
        <v>1519962.04</v>
      </c>
      <c r="Q304" s="127" t="s">
        <v>1369</v>
      </c>
    </row>
    <row r="305" spans="1:17" ht="51">
      <c r="A305" s="127">
        <v>47</v>
      </c>
      <c r="B305" s="127"/>
      <c r="C305" s="128" t="s">
        <v>700</v>
      </c>
      <c r="D305" s="122">
        <v>42984</v>
      </c>
      <c r="E305" s="123" t="s">
        <v>3</v>
      </c>
      <c r="F305" s="123">
        <v>1537252</v>
      </c>
      <c r="G305" s="127"/>
      <c r="H305" s="131" t="s">
        <v>14412</v>
      </c>
      <c r="I305" s="127"/>
      <c r="J305" s="127"/>
      <c r="K305" s="127"/>
      <c r="L305" s="127"/>
      <c r="M305" s="133">
        <v>0</v>
      </c>
      <c r="N305" s="133">
        <v>33787</v>
      </c>
      <c r="O305" s="133">
        <v>0</v>
      </c>
      <c r="P305" s="133">
        <v>231778.82</v>
      </c>
      <c r="Q305" s="127" t="s">
        <v>1369</v>
      </c>
    </row>
    <row r="306" spans="1:17" ht="51">
      <c r="A306" s="127">
        <v>86</v>
      </c>
      <c r="B306" s="127"/>
      <c r="C306" s="128" t="s">
        <v>711</v>
      </c>
      <c r="D306" s="122">
        <v>42984</v>
      </c>
      <c r="E306" s="123" t="s">
        <v>11</v>
      </c>
      <c r="F306" s="123">
        <v>897390</v>
      </c>
      <c r="G306" s="127"/>
      <c r="H306" s="131" t="s">
        <v>14413</v>
      </c>
      <c r="I306" s="127"/>
      <c r="J306" s="127"/>
      <c r="K306" s="127"/>
      <c r="L306" s="127"/>
      <c r="M306" s="133">
        <v>7.29</v>
      </c>
      <c r="N306" s="133">
        <v>0</v>
      </c>
      <c r="O306" s="133">
        <v>50.01</v>
      </c>
      <c r="P306" s="133">
        <v>0</v>
      </c>
      <c r="Q306" s="127" t="s">
        <v>1369</v>
      </c>
    </row>
    <row r="307" spans="1:17" ht="51">
      <c r="A307" s="127" t="s">
        <v>620</v>
      </c>
      <c r="B307" s="127"/>
      <c r="C307" s="128" t="s">
        <v>714</v>
      </c>
      <c r="D307" s="122">
        <v>42985</v>
      </c>
      <c r="E307" s="123" t="s">
        <v>23</v>
      </c>
      <c r="F307" s="123">
        <v>17161</v>
      </c>
      <c r="G307" s="127"/>
      <c r="H307" s="131" t="s">
        <v>14414</v>
      </c>
      <c r="I307" s="127"/>
      <c r="J307" s="127"/>
      <c r="K307" s="127"/>
      <c r="L307" s="127"/>
      <c r="M307" s="133">
        <v>0</v>
      </c>
      <c r="N307" s="133">
        <v>0</v>
      </c>
      <c r="O307" s="133">
        <v>0</v>
      </c>
      <c r="P307" s="133">
        <v>0.01</v>
      </c>
      <c r="Q307" s="127" t="s">
        <v>1369</v>
      </c>
    </row>
    <row r="308" spans="1:17" ht="51">
      <c r="A308" s="127" t="s">
        <v>620</v>
      </c>
      <c r="B308" s="127"/>
      <c r="C308" s="128" t="s">
        <v>714</v>
      </c>
      <c r="D308" s="122">
        <v>42985</v>
      </c>
      <c r="E308" s="123" t="s">
        <v>3</v>
      </c>
      <c r="F308" s="123">
        <v>1537719</v>
      </c>
      <c r="G308" s="127"/>
      <c r="H308" s="131" t="s">
        <v>14415</v>
      </c>
      <c r="I308" s="127"/>
      <c r="J308" s="127"/>
      <c r="K308" s="127"/>
      <c r="L308" s="127"/>
      <c r="M308" s="133">
        <v>0</v>
      </c>
      <c r="N308" s="133">
        <v>7680.49</v>
      </c>
      <c r="O308" s="133">
        <v>0</v>
      </c>
      <c r="P308" s="133">
        <v>52688.160000000003</v>
      </c>
      <c r="Q308" s="127" t="s">
        <v>1369</v>
      </c>
    </row>
    <row r="309" spans="1:17" ht="89.25">
      <c r="A309" s="127" t="s">
        <v>621</v>
      </c>
      <c r="B309" s="127"/>
      <c r="C309" s="128" t="s">
        <v>715</v>
      </c>
      <c r="D309" s="122">
        <v>42985</v>
      </c>
      <c r="E309" s="123" t="s">
        <v>13</v>
      </c>
      <c r="F309" s="123">
        <v>897478</v>
      </c>
      <c r="G309" s="127"/>
      <c r="H309" s="131" t="s">
        <v>14416</v>
      </c>
      <c r="I309" s="127"/>
      <c r="J309" s="127"/>
      <c r="K309" s="127"/>
      <c r="L309" s="127"/>
      <c r="M309" s="133">
        <v>96.03</v>
      </c>
      <c r="N309" s="133">
        <v>0</v>
      </c>
      <c r="O309" s="133">
        <v>658.77</v>
      </c>
      <c r="P309" s="133">
        <v>0</v>
      </c>
      <c r="Q309" s="127" t="s">
        <v>1369</v>
      </c>
    </row>
    <row r="310" spans="1:17" ht="51">
      <c r="A310" s="127" t="s">
        <v>621</v>
      </c>
      <c r="B310" s="127"/>
      <c r="C310" s="128" t="s">
        <v>715</v>
      </c>
      <c r="D310" s="122">
        <v>42989</v>
      </c>
      <c r="E310" s="123" t="s">
        <v>20</v>
      </c>
      <c r="F310" s="123">
        <v>9775</v>
      </c>
      <c r="G310" s="127"/>
      <c r="H310" s="131" t="s">
        <v>14417</v>
      </c>
      <c r="I310" s="127"/>
      <c r="J310" s="127"/>
      <c r="K310" s="127"/>
      <c r="L310" s="127"/>
      <c r="M310" s="133">
        <v>28356.86</v>
      </c>
      <c r="N310" s="133">
        <v>0</v>
      </c>
      <c r="O310" s="133">
        <v>194528.06</v>
      </c>
      <c r="P310" s="133">
        <v>0</v>
      </c>
      <c r="Q310" s="127" t="s">
        <v>1369</v>
      </c>
    </row>
    <row r="311" spans="1:17" ht="51">
      <c r="A311" s="127" t="s">
        <v>620</v>
      </c>
      <c r="B311" s="127"/>
      <c r="C311" s="128" t="s">
        <v>714</v>
      </c>
      <c r="D311" s="122">
        <v>42990</v>
      </c>
      <c r="E311" s="123" t="s">
        <v>23</v>
      </c>
      <c r="F311" s="123">
        <v>17174</v>
      </c>
      <c r="G311" s="127"/>
      <c r="H311" s="131" t="s">
        <v>14418</v>
      </c>
      <c r="I311" s="127"/>
      <c r="J311" s="127"/>
      <c r="K311" s="127"/>
      <c r="L311" s="127"/>
      <c r="M311" s="133">
        <v>0</v>
      </c>
      <c r="N311" s="133">
        <v>0</v>
      </c>
      <c r="O311" s="133">
        <v>0.01</v>
      </c>
      <c r="P311" s="133">
        <v>0</v>
      </c>
      <c r="Q311" s="127" t="s">
        <v>1369</v>
      </c>
    </row>
    <row r="312" spans="1:17" ht="76.5">
      <c r="A312" s="127">
        <v>514</v>
      </c>
      <c r="B312" s="127"/>
      <c r="C312" s="128" t="s">
        <v>842</v>
      </c>
      <c r="D312" s="122">
        <v>42991</v>
      </c>
      <c r="E312" s="123" t="s">
        <v>6</v>
      </c>
      <c r="F312" s="123">
        <v>543751</v>
      </c>
      <c r="G312" s="127"/>
      <c r="H312" s="131" t="s">
        <v>14419</v>
      </c>
      <c r="I312" s="127"/>
      <c r="J312" s="127"/>
      <c r="K312" s="127"/>
      <c r="L312" s="127"/>
      <c r="M312" s="133">
        <v>0</v>
      </c>
      <c r="N312" s="133">
        <v>3266051.61</v>
      </c>
      <c r="O312" s="133">
        <v>0</v>
      </c>
      <c r="P312" s="133">
        <v>22405114.039999999</v>
      </c>
      <c r="Q312" s="127" t="s">
        <v>1369</v>
      </c>
    </row>
    <row r="313" spans="1:17" ht="63.75">
      <c r="A313" s="127">
        <v>291</v>
      </c>
      <c r="B313" s="127"/>
      <c r="C313" s="128" t="s">
        <v>795</v>
      </c>
      <c r="D313" s="122">
        <v>42991</v>
      </c>
      <c r="E313" s="123" t="s">
        <v>6</v>
      </c>
      <c r="F313" s="123">
        <v>543753</v>
      </c>
      <c r="G313" s="127"/>
      <c r="H313" s="131" t="s">
        <v>14420</v>
      </c>
      <c r="I313" s="127"/>
      <c r="J313" s="127"/>
      <c r="K313" s="127"/>
      <c r="L313" s="127"/>
      <c r="M313" s="133">
        <v>0</v>
      </c>
      <c r="N313" s="133">
        <v>125000</v>
      </c>
      <c r="O313" s="133">
        <v>0</v>
      </c>
      <c r="P313" s="133">
        <v>857500</v>
      </c>
      <c r="Q313" s="127" t="s">
        <v>1369</v>
      </c>
    </row>
    <row r="314" spans="1:17" ht="76.5">
      <c r="A314" s="127">
        <v>514</v>
      </c>
      <c r="B314" s="127"/>
      <c r="C314" s="128" t="s">
        <v>842</v>
      </c>
      <c r="D314" s="122">
        <v>42991</v>
      </c>
      <c r="E314" s="123" t="s">
        <v>11</v>
      </c>
      <c r="F314" s="123">
        <v>543751</v>
      </c>
      <c r="G314" s="127"/>
      <c r="H314" s="131" t="s">
        <v>14421</v>
      </c>
      <c r="I314" s="127"/>
      <c r="J314" s="127"/>
      <c r="K314" s="127"/>
      <c r="L314" s="127"/>
      <c r="M314" s="133">
        <v>7.29</v>
      </c>
      <c r="N314" s="133">
        <v>0</v>
      </c>
      <c r="O314" s="133">
        <v>50.01</v>
      </c>
      <c r="P314" s="133">
        <v>0</v>
      </c>
      <c r="Q314" s="127" t="s">
        <v>1369</v>
      </c>
    </row>
    <row r="315" spans="1:17" ht="51">
      <c r="A315" s="127">
        <v>30</v>
      </c>
      <c r="B315" s="127"/>
      <c r="C315" s="128" t="s">
        <v>696</v>
      </c>
      <c r="D315" s="122">
        <v>42992</v>
      </c>
      <c r="E315" s="123" t="s">
        <v>11</v>
      </c>
      <c r="F315" s="123">
        <v>898113</v>
      </c>
      <c r="G315" s="127"/>
      <c r="H315" s="131" t="s">
        <v>14422</v>
      </c>
      <c r="I315" s="127"/>
      <c r="J315" s="127"/>
      <c r="K315" s="127"/>
      <c r="L315" s="127"/>
      <c r="M315" s="133">
        <v>7.29</v>
      </c>
      <c r="N315" s="133">
        <v>0</v>
      </c>
      <c r="O315" s="133">
        <v>50.01</v>
      </c>
      <c r="P315" s="133">
        <v>0</v>
      </c>
      <c r="Q315" s="127" t="s">
        <v>1369</v>
      </c>
    </row>
    <row r="316" spans="1:17" ht="63.75">
      <c r="A316" s="127">
        <v>287</v>
      </c>
      <c r="B316" s="127"/>
      <c r="C316" s="128" t="s">
        <v>791</v>
      </c>
      <c r="D316" s="122">
        <v>42993</v>
      </c>
      <c r="E316" s="123" t="s">
        <v>6</v>
      </c>
      <c r="F316" s="123">
        <v>545850</v>
      </c>
      <c r="G316" s="127"/>
      <c r="H316" s="131" t="s">
        <v>14423</v>
      </c>
      <c r="I316" s="127"/>
      <c r="J316" s="127"/>
      <c r="K316" s="127"/>
      <c r="L316" s="127"/>
      <c r="M316" s="133">
        <v>0</v>
      </c>
      <c r="N316" s="133">
        <v>5500000</v>
      </c>
      <c r="O316" s="133">
        <v>0</v>
      </c>
      <c r="P316" s="133">
        <v>37730000</v>
      </c>
      <c r="Q316" s="127" t="s">
        <v>1369</v>
      </c>
    </row>
    <row r="317" spans="1:17" ht="63.75">
      <c r="A317" s="127">
        <v>86</v>
      </c>
      <c r="B317" s="127"/>
      <c r="C317" s="128" t="s">
        <v>711</v>
      </c>
      <c r="D317" s="122">
        <v>42993</v>
      </c>
      <c r="E317" s="123" t="s">
        <v>6</v>
      </c>
      <c r="F317" s="123">
        <v>545517</v>
      </c>
      <c r="G317" s="127"/>
      <c r="H317" s="131" t="s">
        <v>14424</v>
      </c>
      <c r="I317" s="127"/>
      <c r="J317" s="127"/>
      <c r="K317" s="127"/>
      <c r="L317" s="127"/>
      <c r="M317" s="133">
        <v>0</v>
      </c>
      <c r="N317" s="133">
        <v>350000</v>
      </c>
      <c r="O317" s="133">
        <v>0</v>
      </c>
      <c r="P317" s="133">
        <v>2401000</v>
      </c>
      <c r="Q317" s="127" t="s">
        <v>1369</v>
      </c>
    </row>
    <row r="318" spans="1:17" ht="76.5">
      <c r="A318" s="127">
        <v>86</v>
      </c>
      <c r="B318" s="127"/>
      <c r="C318" s="128" t="s">
        <v>711</v>
      </c>
      <c r="D318" s="122">
        <v>42993</v>
      </c>
      <c r="E318" s="123" t="s">
        <v>11</v>
      </c>
      <c r="F318" s="123">
        <v>545517</v>
      </c>
      <c r="G318" s="127"/>
      <c r="H318" s="131" t="s">
        <v>14425</v>
      </c>
      <c r="I318" s="127"/>
      <c r="J318" s="127"/>
      <c r="K318" s="127"/>
      <c r="L318" s="127"/>
      <c r="M318" s="133">
        <v>7.29</v>
      </c>
      <c r="N318" s="133">
        <v>0</v>
      </c>
      <c r="O318" s="133">
        <v>50.01</v>
      </c>
      <c r="P318" s="133">
        <v>0</v>
      </c>
      <c r="Q318" s="127" t="s">
        <v>1369</v>
      </c>
    </row>
    <row r="319" spans="1:17" ht="51">
      <c r="A319" s="127" t="s">
        <v>621</v>
      </c>
      <c r="B319" s="127"/>
      <c r="C319" s="128" t="s">
        <v>715</v>
      </c>
      <c r="D319" s="122">
        <v>42993</v>
      </c>
      <c r="E319" s="123" t="s">
        <v>20</v>
      </c>
      <c r="F319" s="123">
        <v>9919</v>
      </c>
      <c r="G319" s="127"/>
      <c r="H319" s="131" t="s">
        <v>14426</v>
      </c>
      <c r="I319" s="127"/>
      <c r="J319" s="127"/>
      <c r="K319" s="127"/>
      <c r="L319" s="127"/>
      <c r="M319" s="133">
        <v>5891.49</v>
      </c>
      <c r="N319" s="133">
        <v>0</v>
      </c>
      <c r="O319" s="133">
        <v>40415.620000000003</v>
      </c>
      <c r="P319" s="133">
        <v>0</v>
      </c>
      <c r="Q319" s="127" t="s">
        <v>1369</v>
      </c>
    </row>
    <row r="320" spans="1:17" ht="76.5">
      <c r="A320" s="127">
        <v>291</v>
      </c>
      <c r="B320" s="127"/>
      <c r="C320" s="128" t="s">
        <v>795</v>
      </c>
      <c r="D320" s="122">
        <v>42996</v>
      </c>
      <c r="E320" s="123" t="s">
        <v>6</v>
      </c>
      <c r="F320" s="123">
        <v>547442</v>
      </c>
      <c r="G320" s="127"/>
      <c r="H320" s="131" t="s">
        <v>14427</v>
      </c>
      <c r="I320" s="127"/>
      <c r="J320" s="127"/>
      <c r="K320" s="127"/>
      <c r="L320" s="127"/>
      <c r="M320" s="133">
        <v>0</v>
      </c>
      <c r="N320" s="133">
        <v>1359386.78</v>
      </c>
      <c r="O320" s="133">
        <v>0</v>
      </c>
      <c r="P320" s="133">
        <v>9325393.3100000005</v>
      </c>
      <c r="Q320" s="127" t="s">
        <v>1369</v>
      </c>
    </row>
    <row r="321" spans="1:17" ht="76.5">
      <c r="A321" s="127">
        <v>291</v>
      </c>
      <c r="B321" s="127"/>
      <c r="C321" s="128" t="s">
        <v>795</v>
      </c>
      <c r="D321" s="122">
        <v>42996</v>
      </c>
      <c r="E321" s="123" t="s">
        <v>6</v>
      </c>
      <c r="F321" s="123">
        <v>547441</v>
      </c>
      <c r="G321" s="127"/>
      <c r="H321" s="131" t="s">
        <v>14428</v>
      </c>
      <c r="I321" s="127"/>
      <c r="J321" s="127"/>
      <c r="K321" s="127"/>
      <c r="L321" s="127"/>
      <c r="M321" s="133">
        <v>0</v>
      </c>
      <c r="N321" s="133">
        <v>3000000</v>
      </c>
      <c r="O321" s="133">
        <v>0</v>
      </c>
      <c r="P321" s="133">
        <v>20580000</v>
      </c>
      <c r="Q321" s="127" t="s">
        <v>1369</v>
      </c>
    </row>
    <row r="322" spans="1:17" ht="51">
      <c r="A322" s="127" t="s">
        <v>620</v>
      </c>
      <c r="B322" s="127"/>
      <c r="C322" s="128" t="s">
        <v>714</v>
      </c>
      <c r="D322" s="122">
        <v>42997</v>
      </c>
      <c r="E322" s="123" t="s">
        <v>3</v>
      </c>
      <c r="F322" s="123">
        <v>1541905</v>
      </c>
      <c r="G322" s="127"/>
      <c r="H322" s="131" t="s">
        <v>14429</v>
      </c>
      <c r="I322" s="127"/>
      <c r="J322" s="127"/>
      <c r="K322" s="127"/>
      <c r="L322" s="127"/>
      <c r="M322" s="133">
        <v>0</v>
      </c>
      <c r="N322" s="133">
        <v>15000</v>
      </c>
      <c r="O322" s="133">
        <v>0</v>
      </c>
      <c r="P322" s="133">
        <v>102900</v>
      </c>
      <c r="Q322" s="127" t="s">
        <v>1369</v>
      </c>
    </row>
    <row r="323" spans="1:17" ht="63.75">
      <c r="A323" s="127">
        <v>287</v>
      </c>
      <c r="B323" s="127"/>
      <c r="C323" s="128" t="s">
        <v>791</v>
      </c>
      <c r="D323" s="122">
        <v>42997</v>
      </c>
      <c r="E323" s="123" t="s">
        <v>6</v>
      </c>
      <c r="F323" s="123">
        <v>548035</v>
      </c>
      <c r="G323" s="127"/>
      <c r="H323" s="131" t="s">
        <v>14430</v>
      </c>
      <c r="I323" s="127"/>
      <c r="J323" s="127"/>
      <c r="K323" s="127"/>
      <c r="L323" s="127"/>
      <c r="M323" s="133">
        <v>0</v>
      </c>
      <c r="N323" s="133">
        <v>1242795</v>
      </c>
      <c r="O323" s="133">
        <v>0</v>
      </c>
      <c r="P323" s="133">
        <v>8525573.6999999993</v>
      </c>
      <c r="Q323" s="127" t="s">
        <v>1369</v>
      </c>
    </row>
    <row r="324" spans="1:17" ht="63.75">
      <c r="A324" s="127">
        <v>287</v>
      </c>
      <c r="B324" s="127"/>
      <c r="C324" s="128" t="s">
        <v>791</v>
      </c>
      <c r="D324" s="122">
        <v>42997</v>
      </c>
      <c r="E324" s="123" t="s">
        <v>6</v>
      </c>
      <c r="F324" s="123">
        <v>548036</v>
      </c>
      <c r="G324" s="127"/>
      <c r="H324" s="131" t="s">
        <v>14431</v>
      </c>
      <c r="I324" s="127"/>
      <c r="J324" s="127"/>
      <c r="K324" s="127"/>
      <c r="L324" s="127"/>
      <c r="M324" s="133">
        <v>0</v>
      </c>
      <c r="N324" s="133">
        <v>310698.75</v>
      </c>
      <c r="O324" s="133">
        <v>0</v>
      </c>
      <c r="P324" s="133">
        <v>2131393.4300000002</v>
      </c>
      <c r="Q324" s="127" t="s">
        <v>1369</v>
      </c>
    </row>
    <row r="325" spans="1:17" ht="51">
      <c r="A325" s="127">
        <v>225</v>
      </c>
      <c r="B325" s="127"/>
      <c r="C325" s="128" t="s">
        <v>767</v>
      </c>
      <c r="D325" s="122">
        <v>42998</v>
      </c>
      <c r="E325" s="123" t="s">
        <v>6</v>
      </c>
      <c r="F325" s="123">
        <v>898409</v>
      </c>
      <c r="G325" s="127"/>
      <c r="H325" s="131" t="s">
        <v>14432</v>
      </c>
      <c r="I325" s="127"/>
      <c r="J325" s="127"/>
      <c r="K325" s="127"/>
      <c r="L325" s="127"/>
      <c r="M325" s="133">
        <v>0</v>
      </c>
      <c r="N325" s="133">
        <v>330512.49</v>
      </c>
      <c r="O325" s="133">
        <v>0</v>
      </c>
      <c r="P325" s="133">
        <v>2267315.6800000002</v>
      </c>
      <c r="Q325" s="127" t="s">
        <v>1369</v>
      </c>
    </row>
    <row r="326" spans="1:17" ht="38.25">
      <c r="A326" s="127">
        <v>514</v>
      </c>
      <c r="B326" s="127"/>
      <c r="C326" s="128" t="s">
        <v>842</v>
      </c>
      <c r="D326" s="122">
        <v>42998</v>
      </c>
      <c r="E326" s="123" t="s">
        <v>3</v>
      </c>
      <c r="F326" s="123">
        <v>1542349</v>
      </c>
      <c r="G326" s="127"/>
      <c r="H326" s="131" t="s">
        <v>14433</v>
      </c>
      <c r="I326" s="127"/>
      <c r="J326" s="127"/>
      <c r="K326" s="127"/>
      <c r="L326" s="127"/>
      <c r="M326" s="133">
        <v>0</v>
      </c>
      <c r="N326" s="133">
        <v>7.29</v>
      </c>
      <c r="O326" s="133">
        <v>0</v>
      </c>
      <c r="P326" s="133">
        <v>50.01</v>
      </c>
      <c r="Q326" s="127" t="s">
        <v>1369</v>
      </c>
    </row>
    <row r="327" spans="1:17" ht="63.75">
      <c r="A327" s="127" t="s">
        <v>621</v>
      </c>
      <c r="B327" s="127"/>
      <c r="C327" s="128" t="s">
        <v>715</v>
      </c>
      <c r="D327" s="122">
        <v>42998</v>
      </c>
      <c r="E327" s="123" t="s">
        <v>20</v>
      </c>
      <c r="F327" s="123">
        <v>9781</v>
      </c>
      <c r="G327" s="127"/>
      <c r="H327" s="131" t="s">
        <v>14434</v>
      </c>
      <c r="I327" s="127"/>
      <c r="J327" s="127"/>
      <c r="K327" s="127"/>
      <c r="L327" s="127"/>
      <c r="M327" s="133">
        <v>718488.92</v>
      </c>
      <c r="N327" s="133">
        <v>0</v>
      </c>
      <c r="O327" s="133">
        <v>4928833.99</v>
      </c>
      <c r="P327" s="133">
        <v>0</v>
      </c>
      <c r="Q327" s="127" t="s">
        <v>1369</v>
      </c>
    </row>
    <row r="328" spans="1:17" ht="63.75">
      <c r="A328" s="127" t="s">
        <v>621</v>
      </c>
      <c r="B328" s="127"/>
      <c r="C328" s="128" t="s">
        <v>715</v>
      </c>
      <c r="D328" s="122">
        <v>42998</v>
      </c>
      <c r="E328" s="123" t="s">
        <v>13</v>
      </c>
      <c r="F328" s="123">
        <v>898410</v>
      </c>
      <c r="G328" s="127"/>
      <c r="H328" s="131" t="s">
        <v>14435</v>
      </c>
      <c r="I328" s="127"/>
      <c r="J328" s="127"/>
      <c r="K328" s="127"/>
      <c r="L328" s="127"/>
      <c r="M328" s="133">
        <v>20</v>
      </c>
      <c r="N328" s="133">
        <v>0</v>
      </c>
      <c r="O328" s="133">
        <v>137.19999999999999</v>
      </c>
      <c r="P328" s="133">
        <v>0</v>
      </c>
      <c r="Q328" s="127" t="s">
        <v>1369</v>
      </c>
    </row>
    <row r="329" spans="1:17" ht="51">
      <c r="A329" s="127" t="s">
        <v>620</v>
      </c>
      <c r="B329" s="127"/>
      <c r="C329" s="128" t="s">
        <v>714</v>
      </c>
      <c r="D329" s="122">
        <v>42998</v>
      </c>
      <c r="E329" s="123" t="s">
        <v>23</v>
      </c>
      <c r="F329" s="123">
        <v>17199</v>
      </c>
      <c r="G329" s="127"/>
      <c r="H329" s="131" t="s">
        <v>14436</v>
      </c>
      <c r="I329" s="127"/>
      <c r="J329" s="127"/>
      <c r="K329" s="127"/>
      <c r="L329" s="127"/>
      <c r="M329" s="133">
        <v>0</v>
      </c>
      <c r="N329" s="133">
        <v>0</v>
      </c>
      <c r="O329" s="133">
        <v>0.01</v>
      </c>
      <c r="P329" s="133">
        <v>0</v>
      </c>
      <c r="Q329" s="127" t="s">
        <v>1369</v>
      </c>
    </row>
    <row r="330" spans="1:17" ht="51">
      <c r="A330" s="127" t="s">
        <v>620</v>
      </c>
      <c r="B330" s="127"/>
      <c r="C330" s="128" t="s">
        <v>714</v>
      </c>
      <c r="D330" s="122">
        <v>42999</v>
      </c>
      <c r="E330" s="123" t="s">
        <v>23</v>
      </c>
      <c r="F330" s="123">
        <v>17203</v>
      </c>
      <c r="G330" s="127"/>
      <c r="H330" s="131" t="s">
        <v>14437</v>
      </c>
      <c r="I330" s="127"/>
      <c r="J330" s="127"/>
      <c r="K330" s="127"/>
      <c r="L330" s="127"/>
      <c r="M330" s="133">
        <v>0</v>
      </c>
      <c r="N330" s="133">
        <v>0</v>
      </c>
      <c r="O330" s="133">
        <v>0</v>
      </c>
      <c r="P330" s="133">
        <v>0.01</v>
      </c>
      <c r="Q330" s="127" t="s">
        <v>1369</v>
      </c>
    </row>
    <row r="331" spans="1:17" ht="63.75">
      <c r="A331" s="127">
        <v>287</v>
      </c>
      <c r="B331" s="127"/>
      <c r="C331" s="128" t="s">
        <v>791</v>
      </c>
      <c r="D331" s="122">
        <v>42999</v>
      </c>
      <c r="E331" s="123" t="s">
        <v>6</v>
      </c>
      <c r="F331" s="123">
        <v>550237</v>
      </c>
      <c r="G331" s="127"/>
      <c r="H331" s="131" t="s">
        <v>14438</v>
      </c>
      <c r="I331" s="127"/>
      <c r="J331" s="127"/>
      <c r="K331" s="127"/>
      <c r="L331" s="127"/>
      <c r="M331" s="133">
        <v>0</v>
      </c>
      <c r="N331" s="133">
        <v>11155285.609999999</v>
      </c>
      <c r="O331" s="133">
        <v>0</v>
      </c>
      <c r="P331" s="133">
        <v>76525259.280000001</v>
      </c>
      <c r="Q331" s="127" t="s">
        <v>1369</v>
      </c>
    </row>
    <row r="332" spans="1:17" ht="76.5">
      <c r="A332" s="127">
        <v>514</v>
      </c>
      <c r="B332" s="127"/>
      <c r="C332" s="128" t="s">
        <v>842</v>
      </c>
      <c r="D332" s="122">
        <v>42999</v>
      </c>
      <c r="E332" s="123" t="s">
        <v>6</v>
      </c>
      <c r="F332" s="123">
        <v>550239</v>
      </c>
      <c r="G332" s="127"/>
      <c r="H332" s="131" t="s">
        <v>14439</v>
      </c>
      <c r="I332" s="127"/>
      <c r="J332" s="127"/>
      <c r="K332" s="127"/>
      <c r="L332" s="127"/>
      <c r="M332" s="133">
        <v>0</v>
      </c>
      <c r="N332" s="133">
        <v>2533378.13</v>
      </c>
      <c r="O332" s="133">
        <v>0</v>
      </c>
      <c r="P332" s="133">
        <v>17378973.969999999</v>
      </c>
      <c r="Q332" s="127" t="s">
        <v>1369</v>
      </c>
    </row>
    <row r="333" spans="1:17" ht="63.75">
      <c r="A333" s="127">
        <v>287</v>
      </c>
      <c r="B333" s="127"/>
      <c r="C333" s="128" t="s">
        <v>791</v>
      </c>
      <c r="D333" s="122">
        <v>42999</v>
      </c>
      <c r="E333" s="123" t="s">
        <v>6</v>
      </c>
      <c r="F333" s="123">
        <v>550238</v>
      </c>
      <c r="G333" s="127"/>
      <c r="H333" s="131" t="s">
        <v>14440</v>
      </c>
      <c r="I333" s="127"/>
      <c r="J333" s="127"/>
      <c r="K333" s="127"/>
      <c r="L333" s="127"/>
      <c r="M333" s="133">
        <v>0</v>
      </c>
      <c r="N333" s="133">
        <v>3718428.54</v>
      </c>
      <c r="O333" s="133">
        <v>0</v>
      </c>
      <c r="P333" s="133">
        <v>25508419.780000001</v>
      </c>
      <c r="Q333" s="127" t="s">
        <v>1369</v>
      </c>
    </row>
    <row r="334" spans="1:17" ht="25.5">
      <c r="A334" s="127" t="s">
        <v>621</v>
      </c>
      <c r="B334" s="127"/>
      <c r="C334" s="128" t="s">
        <v>715</v>
      </c>
      <c r="D334" s="122">
        <v>42999</v>
      </c>
      <c r="E334" s="123" t="s">
        <v>13</v>
      </c>
      <c r="F334" s="123">
        <v>46221</v>
      </c>
      <c r="G334" s="127"/>
      <c r="H334" s="131" t="s">
        <v>6982</v>
      </c>
      <c r="I334" s="127"/>
      <c r="J334" s="127"/>
      <c r="K334" s="127"/>
      <c r="L334" s="127"/>
      <c r="M334" s="133">
        <v>80356.5</v>
      </c>
      <c r="N334" s="133">
        <v>0</v>
      </c>
      <c r="O334" s="133">
        <v>551245.59</v>
      </c>
      <c r="P334" s="133">
        <v>0</v>
      </c>
      <c r="Q334" s="127" t="s">
        <v>1369</v>
      </c>
    </row>
    <row r="335" spans="1:17" ht="76.5">
      <c r="A335" s="127" t="s">
        <v>621</v>
      </c>
      <c r="B335" s="127"/>
      <c r="C335" s="128" t="s">
        <v>715</v>
      </c>
      <c r="D335" s="122">
        <v>42999</v>
      </c>
      <c r="E335" s="123" t="s">
        <v>13</v>
      </c>
      <c r="F335" s="123">
        <v>898528</v>
      </c>
      <c r="G335" s="127"/>
      <c r="H335" s="131" t="s">
        <v>14441</v>
      </c>
      <c r="I335" s="127"/>
      <c r="J335" s="127"/>
      <c r="K335" s="127"/>
      <c r="L335" s="127"/>
      <c r="M335" s="133">
        <v>10</v>
      </c>
      <c r="N335" s="133">
        <v>0</v>
      </c>
      <c r="O335" s="133">
        <v>68.599999999999994</v>
      </c>
      <c r="P335" s="133">
        <v>0</v>
      </c>
      <c r="Q335" s="127" t="s">
        <v>1369</v>
      </c>
    </row>
    <row r="336" spans="1:17" ht="76.5">
      <c r="A336" s="127">
        <v>514</v>
      </c>
      <c r="B336" s="127"/>
      <c r="C336" s="128" t="s">
        <v>842</v>
      </c>
      <c r="D336" s="122">
        <v>42999</v>
      </c>
      <c r="E336" s="123" t="s">
        <v>11</v>
      </c>
      <c r="F336" s="123">
        <v>550239</v>
      </c>
      <c r="G336" s="127"/>
      <c r="H336" s="131" t="s">
        <v>14442</v>
      </c>
      <c r="I336" s="127"/>
      <c r="J336" s="127"/>
      <c r="K336" s="127"/>
      <c r="L336" s="127"/>
      <c r="M336" s="133">
        <v>7.29</v>
      </c>
      <c r="N336" s="133">
        <v>0</v>
      </c>
      <c r="O336" s="133">
        <v>50.01</v>
      </c>
      <c r="P336" s="133">
        <v>0</v>
      </c>
      <c r="Q336" s="127" t="s">
        <v>1369</v>
      </c>
    </row>
    <row r="337" spans="1:17" ht="76.5">
      <c r="A337" s="127" t="s">
        <v>621</v>
      </c>
      <c r="B337" s="127"/>
      <c r="C337" s="128" t="s">
        <v>715</v>
      </c>
      <c r="D337" s="122">
        <v>42999</v>
      </c>
      <c r="E337" s="123" t="s">
        <v>20</v>
      </c>
      <c r="F337" s="123">
        <v>9833</v>
      </c>
      <c r="G337" s="127"/>
      <c r="H337" s="131" t="s">
        <v>14443</v>
      </c>
      <c r="I337" s="127"/>
      <c r="J337" s="127"/>
      <c r="K337" s="127"/>
      <c r="L337" s="127"/>
      <c r="M337" s="133">
        <v>2271967.79</v>
      </c>
      <c r="N337" s="133">
        <v>0</v>
      </c>
      <c r="O337" s="133">
        <v>15585699.039999999</v>
      </c>
      <c r="P337" s="133">
        <v>0</v>
      </c>
      <c r="Q337" s="127" t="s">
        <v>1369</v>
      </c>
    </row>
    <row r="338" spans="1:17" ht="89.25">
      <c r="A338" s="127" t="s">
        <v>621</v>
      </c>
      <c r="B338" s="127"/>
      <c r="C338" s="128" t="s">
        <v>715</v>
      </c>
      <c r="D338" s="122">
        <v>42999</v>
      </c>
      <c r="E338" s="123" t="s">
        <v>13</v>
      </c>
      <c r="F338" s="123">
        <v>898527</v>
      </c>
      <c r="G338" s="127"/>
      <c r="H338" s="131" t="s">
        <v>14444</v>
      </c>
      <c r="I338" s="127"/>
      <c r="J338" s="127"/>
      <c r="K338" s="127"/>
      <c r="L338" s="127"/>
      <c r="M338" s="133">
        <v>40</v>
      </c>
      <c r="N338" s="133">
        <v>0</v>
      </c>
      <c r="O338" s="133">
        <v>274.39999999999998</v>
      </c>
      <c r="P338" s="133">
        <v>0</v>
      </c>
      <c r="Q338" s="127" t="s">
        <v>1369</v>
      </c>
    </row>
    <row r="339" spans="1:17" ht="25.5">
      <c r="A339" s="127" t="s">
        <v>621</v>
      </c>
      <c r="B339" s="127"/>
      <c r="C339" s="128" t="s">
        <v>715</v>
      </c>
      <c r="D339" s="122">
        <v>42999</v>
      </c>
      <c r="E339" s="123" t="s">
        <v>13</v>
      </c>
      <c r="F339" s="123">
        <v>46224</v>
      </c>
      <c r="G339" s="127"/>
      <c r="H339" s="131" t="s">
        <v>6982</v>
      </c>
      <c r="I339" s="127"/>
      <c r="J339" s="127"/>
      <c r="K339" s="127"/>
      <c r="L339" s="127"/>
      <c r="M339" s="133">
        <v>3575.86</v>
      </c>
      <c r="N339" s="133">
        <v>0</v>
      </c>
      <c r="O339" s="133">
        <v>24530.400000000001</v>
      </c>
      <c r="P339" s="133">
        <v>0</v>
      </c>
      <c r="Q339" s="127" t="s">
        <v>1369</v>
      </c>
    </row>
    <row r="340" spans="1:17" ht="63.75">
      <c r="A340" s="127">
        <v>46</v>
      </c>
      <c r="B340" s="127"/>
      <c r="C340" s="128" t="s">
        <v>699</v>
      </c>
      <c r="D340" s="122">
        <v>43000</v>
      </c>
      <c r="E340" s="123" t="s">
        <v>6</v>
      </c>
      <c r="F340" s="123">
        <v>551355</v>
      </c>
      <c r="G340" s="127"/>
      <c r="H340" s="131" t="s">
        <v>14445</v>
      </c>
      <c r="I340" s="127"/>
      <c r="J340" s="127"/>
      <c r="K340" s="127"/>
      <c r="L340" s="127"/>
      <c r="M340" s="133">
        <v>0</v>
      </c>
      <c r="N340" s="133">
        <v>326000</v>
      </c>
      <c r="O340" s="133">
        <v>0</v>
      </c>
      <c r="P340" s="133">
        <v>2236360</v>
      </c>
      <c r="Q340" s="127" t="s">
        <v>1369</v>
      </c>
    </row>
    <row r="341" spans="1:17" ht="63.75">
      <c r="A341" s="127">
        <v>46</v>
      </c>
      <c r="B341" s="127"/>
      <c r="C341" s="128" t="s">
        <v>699</v>
      </c>
      <c r="D341" s="122">
        <v>43000</v>
      </c>
      <c r="E341" s="123" t="s">
        <v>6</v>
      </c>
      <c r="F341" s="123">
        <v>551354</v>
      </c>
      <c r="G341" s="127"/>
      <c r="H341" s="131" t="s">
        <v>14446</v>
      </c>
      <c r="I341" s="127"/>
      <c r="J341" s="127"/>
      <c r="K341" s="127"/>
      <c r="L341" s="127"/>
      <c r="M341" s="133">
        <v>0</v>
      </c>
      <c r="N341" s="133">
        <v>1304000</v>
      </c>
      <c r="O341" s="133">
        <v>0</v>
      </c>
      <c r="P341" s="133">
        <v>8945440</v>
      </c>
      <c r="Q341" s="127" t="s">
        <v>1369</v>
      </c>
    </row>
    <row r="342" spans="1:17" ht="76.5">
      <c r="A342" s="127">
        <v>46</v>
      </c>
      <c r="B342" s="127"/>
      <c r="C342" s="128" t="s">
        <v>699</v>
      </c>
      <c r="D342" s="122">
        <v>43000</v>
      </c>
      <c r="E342" s="123" t="s">
        <v>11</v>
      </c>
      <c r="F342" s="123">
        <v>551354</v>
      </c>
      <c r="G342" s="127"/>
      <c r="H342" s="131" t="s">
        <v>14447</v>
      </c>
      <c r="I342" s="127"/>
      <c r="J342" s="127"/>
      <c r="K342" s="127"/>
      <c r="L342" s="127"/>
      <c r="M342" s="133">
        <v>7.29</v>
      </c>
      <c r="N342" s="133">
        <v>0</v>
      </c>
      <c r="O342" s="133">
        <v>50.01</v>
      </c>
      <c r="P342" s="133">
        <v>0</v>
      </c>
      <c r="Q342" s="127" t="s">
        <v>1369</v>
      </c>
    </row>
    <row r="343" spans="1:17" ht="76.5">
      <c r="A343" s="127">
        <v>46</v>
      </c>
      <c r="B343" s="127"/>
      <c r="C343" s="128" t="s">
        <v>699</v>
      </c>
      <c r="D343" s="122">
        <v>43000</v>
      </c>
      <c r="E343" s="123" t="s">
        <v>11</v>
      </c>
      <c r="F343" s="123">
        <v>551355</v>
      </c>
      <c r="G343" s="127"/>
      <c r="H343" s="131" t="s">
        <v>14448</v>
      </c>
      <c r="I343" s="127"/>
      <c r="J343" s="127"/>
      <c r="K343" s="127"/>
      <c r="L343" s="127"/>
      <c r="M343" s="133">
        <v>7.29</v>
      </c>
      <c r="N343" s="133">
        <v>0</v>
      </c>
      <c r="O343" s="133">
        <v>50.01</v>
      </c>
      <c r="P343" s="133">
        <v>0</v>
      </c>
      <c r="Q343" s="127" t="s">
        <v>1369</v>
      </c>
    </row>
    <row r="344" spans="1:17" ht="51">
      <c r="A344" s="127" t="s">
        <v>620</v>
      </c>
      <c r="B344" s="127"/>
      <c r="C344" s="128" t="s">
        <v>714</v>
      </c>
      <c r="D344" s="122">
        <v>43000</v>
      </c>
      <c r="E344" s="123" t="s">
        <v>23</v>
      </c>
      <c r="F344" s="123">
        <v>17207</v>
      </c>
      <c r="G344" s="127"/>
      <c r="H344" s="131" t="s">
        <v>14449</v>
      </c>
      <c r="I344" s="127"/>
      <c r="J344" s="127"/>
      <c r="K344" s="127"/>
      <c r="L344" s="127"/>
      <c r="M344" s="133">
        <v>0</v>
      </c>
      <c r="N344" s="133">
        <v>0</v>
      </c>
      <c r="O344" s="133">
        <v>0.02</v>
      </c>
      <c r="P344" s="133">
        <v>0</v>
      </c>
      <c r="Q344" s="127" t="s">
        <v>1369</v>
      </c>
    </row>
    <row r="345" spans="1:17" ht="51">
      <c r="A345" s="127">
        <v>20</v>
      </c>
      <c r="B345" s="127"/>
      <c r="C345" s="128" t="s">
        <v>694</v>
      </c>
      <c r="D345" s="122">
        <v>43003</v>
      </c>
      <c r="E345" s="123" t="s">
        <v>6</v>
      </c>
      <c r="F345" s="123">
        <v>898784</v>
      </c>
      <c r="G345" s="127"/>
      <c r="H345" s="131" t="s">
        <v>14450</v>
      </c>
      <c r="I345" s="127"/>
      <c r="J345" s="127"/>
      <c r="K345" s="127"/>
      <c r="L345" s="127"/>
      <c r="M345" s="133">
        <v>0</v>
      </c>
      <c r="N345" s="133">
        <v>15862.6</v>
      </c>
      <c r="O345" s="133">
        <v>0</v>
      </c>
      <c r="P345" s="133">
        <v>108817.44</v>
      </c>
      <c r="Q345" s="127" t="s">
        <v>1369</v>
      </c>
    </row>
    <row r="346" spans="1:17" ht="63.75">
      <c r="A346" s="127" t="s">
        <v>621</v>
      </c>
      <c r="B346" s="127"/>
      <c r="C346" s="128" t="s">
        <v>715</v>
      </c>
      <c r="D346" s="122">
        <v>43003</v>
      </c>
      <c r="E346" s="123" t="s">
        <v>6</v>
      </c>
      <c r="F346" s="123">
        <v>552491</v>
      </c>
      <c r="G346" s="127"/>
      <c r="H346" s="131" t="s">
        <v>14451</v>
      </c>
      <c r="I346" s="127"/>
      <c r="J346" s="127"/>
      <c r="K346" s="127"/>
      <c r="L346" s="127"/>
      <c r="M346" s="133">
        <v>0</v>
      </c>
      <c r="N346" s="133">
        <v>765930.16</v>
      </c>
      <c r="O346" s="133">
        <v>0</v>
      </c>
      <c r="P346" s="133">
        <v>5254280.9000000004</v>
      </c>
      <c r="Q346" s="127" t="s">
        <v>1369</v>
      </c>
    </row>
    <row r="347" spans="1:17" ht="51">
      <c r="A347" s="127" t="s">
        <v>621</v>
      </c>
      <c r="B347" s="127"/>
      <c r="C347" s="128" t="s">
        <v>715</v>
      </c>
      <c r="D347" s="122">
        <v>43003</v>
      </c>
      <c r="E347" s="123" t="s">
        <v>20</v>
      </c>
      <c r="F347" s="123">
        <v>9821</v>
      </c>
      <c r="G347" s="127"/>
      <c r="H347" s="131" t="s">
        <v>14452</v>
      </c>
      <c r="I347" s="127"/>
      <c r="J347" s="127"/>
      <c r="K347" s="127"/>
      <c r="L347" s="127"/>
      <c r="M347" s="133">
        <v>64079.44</v>
      </c>
      <c r="N347" s="133">
        <v>0</v>
      </c>
      <c r="O347" s="133">
        <v>439584.96</v>
      </c>
      <c r="P347" s="133">
        <v>0</v>
      </c>
      <c r="Q347" s="127" t="s">
        <v>1369</v>
      </c>
    </row>
    <row r="348" spans="1:17" ht="51">
      <c r="A348" s="127" t="s">
        <v>621</v>
      </c>
      <c r="B348" s="127"/>
      <c r="C348" s="128" t="s">
        <v>715</v>
      </c>
      <c r="D348" s="122">
        <v>43003</v>
      </c>
      <c r="E348" s="123" t="s">
        <v>20</v>
      </c>
      <c r="F348" s="123">
        <v>9766</v>
      </c>
      <c r="G348" s="127"/>
      <c r="H348" s="131" t="s">
        <v>14453</v>
      </c>
      <c r="I348" s="127"/>
      <c r="J348" s="127"/>
      <c r="K348" s="127"/>
      <c r="L348" s="127"/>
      <c r="M348" s="133">
        <v>24711.41</v>
      </c>
      <c r="N348" s="133">
        <v>0</v>
      </c>
      <c r="O348" s="133">
        <v>169520.27</v>
      </c>
      <c r="P348" s="133">
        <v>0</v>
      </c>
      <c r="Q348" s="127" t="s">
        <v>1369</v>
      </c>
    </row>
    <row r="349" spans="1:17" ht="51">
      <c r="A349" s="127" t="s">
        <v>621</v>
      </c>
      <c r="B349" s="127"/>
      <c r="C349" s="128" t="s">
        <v>715</v>
      </c>
      <c r="D349" s="122">
        <v>43003</v>
      </c>
      <c r="E349" s="123" t="s">
        <v>13</v>
      </c>
      <c r="F349" s="123">
        <v>898830</v>
      </c>
      <c r="G349" s="127"/>
      <c r="H349" s="131" t="s">
        <v>14454</v>
      </c>
      <c r="I349" s="127"/>
      <c r="J349" s="127"/>
      <c r="K349" s="127"/>
      <c r="L349" s="127"/>
      <c r="M349" s="133">
        <v>44.63</v>
      </c>
      <c r="N349" s="133">
        <v>0</v>
      </c>
      <c r="O349" s="133">
        <v>306.16000000000003</v>
      </c>
      <c r="P349" s="133">
        <v>0</v>
      </c>
      <c r="Q349" s="127" t="s">
        <v>1369</v>
      </c>
    </row>
    <row r="350" spans="1:17" ht="63.75">
      <c r="A350" s="127">
        <v>585</v>
      </c>
      <c r="B350" s="127"/>
      <c r="C350" s="128" t="s">
        <v>222</v>
      </c>
      <c r="D350" s="122">
        <v>43005</v>
      </c>
      <c r="E350" s="123" t="s">
        <v>6</v>
      </c>
      <c r="F350" s="123">
        <v>889502</v>
      </c>
      <c r="G350" s="127"/>
      <c r="H350" s="131" t="s">
        <v>14455</v>
      </c>
      <c r="I350" s="127"/>
      <c r="J350" s="127"/>
      <c r="K350" s="127"/>
      <c r="L350" s="127"/>
      <c r="M350" s="133">
        <v>0</v>
      </c>
      <c r="N350" s="133">
        <v>24799.97</v>
      </c>
      <c r="O350" s="133">
        <v>0</v>
      </c>
      <c r="P350" s="133">
        <v>170127.79</v>
      </c>
      <c r="Q350" s="127" t="s">
        <v>1369</v>
      </c>
    </row>
    <row r="351" spans="1:17" ht="76.5">
      <c r="A351" s="127">
        <v>291</v>
      </c>
      <c r="B351" s="127"/>
      <c r="C351" s="128" t="s">
        <v>795</v>
      </c>
      <c r="D351" s="122">
        <v>43005</v>
      </c>
      <c r="E351" s="123" t="s">
        <v>6</v>
      </c>
      <c r="F351" s="123">
        <v>554606</v>
      </c>
      <c r="G351" s="127"/>
      <c r="H351" s="131" t="s">
        <v>14456</v>
      </c>
      <c r="I351" s="127"/>
      <c r="J351" s="127"/>
      <c r="K351" s="127"/>
      <c r="L351" s="127"/>
      <c r="M351" s="133">
        <v>0</v>
      </c>
      <c r="N351" s="133">
        <v>2262029.7999999998</v>
      </c>
      <c r="O351" s="133">
        <v>0</v>
      </c>
      <c r="P351" s="133">
        <v>15517524.43</v>
      </c>
      <c r="Q351" s="127" t="s">
        <v>1369</v>
      </c>
    </row>
    <row r="352" spans="1:17" ht="51">
      <c r="A352" s="127" t="s">
        <v>621</v>
      </c>
      <c r="B352" s="127"/>
      <c r="C352" s="128" t="s">
        <v>715</v>
      </c>
      <c r="D352" s="122">
        <v>43005</v>
      </c>
      <c r="E352" s="123" t="s">
        <v>20</v>
      </c>
      <c r="F352" s="123">
        <v>9787</v>
      </c>
      <c r="G352" s="127"/>
      <c r="H352" s="131" t="s">
        <v>14457</v>
      </c>
      <c r="I352" s="127"/>
      <c r="J352" s="127"/>
      <c r="K352" s="127"/>
      <c r="L352" s="127"/>
      <c r="M352" s="133">
        <v>1119000.1200000001</v>
      </c>
      <c r="N352" s="133">
        <v>0</v>
      </c>
      <c r="O352" s="133">
        <v>7676340.8200000003</v>
      </c>
      <c r="P352" s="133">
        <v>0</v>
      </c>
      <c r="Q352" s="127" t="s">
        <v>1369</v>
      </c>
    </row>
    <row r="353" spans="1:17" ht="51">
      <c r="A353" s="127" t="s">
        <v>621</v>
      </c>
      <c r="B353" s="127"/>
      <c r="C353" s="128" t="s">
        <v>715</v>
      </c>
      <c r="D353" s="122">
        <v>43005</v>
      </c>
      <c r="E353" s="123" t="s">
        <v>20</v>
      </c>
      <c r="F353" s="123">
        <v>9848</v>
      </c>
      <c r="G353" s="127"/>
      <c r="H353" s="131" t="s">
        <v>14458</v>
      </c>
      <c r="I353" s="127"/>
      <c r="J353" s="127"/>
      <c r="K353" s="127"/>
      <c r="L353" s="127"/>
      <c r="M353" s="133">
        <v>386735.58</v>
      </c>
      <c r="N353" s="133">
        <v>0</v>
      </c>
      <c r="O353" s="133">
        <v>2653006.08</v>
      </c>
      <c r="P353" s="133">
        <v>0</v>
      </c>
      <c r="Q353" s="127" t="s">
        <v>1369</v>
      </c>
    </row>
    <row r="354" spans="1:17" ht="51">
      <c r="A354" s="127" t="s">
        <v>621</v>
      </c>
      <c r="B354" s="127"/>
      <c r="C354" s="128" t="s">
        <v>715</v>
      </c>
      <c r="D354" s="122">
        <v>43005</v>
      </c>
      <c r="E354" s="123" t="s">
        <v>20</v>
      </c>
      <c r="F354" s="123">
        <v>9809</v>
      </c>
      <c r="G354" s="127"/>
      <c r="H354" s="131" t="s">
        <v>14459</v>
      </c>
      <c r="I354" s="127"/>
      <c r="J354" s="127"/>
      <c r="K354" s="127"/>
      <c r="L354" s="127"/>
      <c r="M354" s="133">
        <v>759418.12</v>
      </c>
      <c r="N354" s="133">
        <v>0</v>
      </c>
      <c r="O354" s="133">
        <v>5209608.3</v>
      </c>
      <c r="P354" s="133">
        <v>0</v>
      </c>
      <c r="Q354" s="127" t="s">
        <v>1369</v>
      </c>
    </row>
    <row r="355" spans="1:17" ht="51">
      <c r="A355" s="127" t="s">
        <v>621</v>
      </c>
      <c r="B355" s="127"/>
      <c r="C355" s="128" t="s">
        <v>715</v>
      </c>
      <c r="D355" s="122">
        <v>43005</v>
      </c>
      <c r="E355" s="123" t="s">
        <v>20</v>
      </c>
      <c r="F355" s="123">
        <v>9818</v>
      </c>
      <c r="G355" s="127"/>
      <c r="H355" s="131" t="s">
        <v>14460</v>
      </c>
      <c r="I355" s="127"/>
      <c r="J355" s="127"/>
      <c r="K355" s="127"/>
      <c r="L355" s="127"/>
      <c r="M355" s="133">
        <v>5680.27</v>
      </c>
      <c r="N355" s="133">
        <v>0</v>
      </c>
      <c r="O355" s="133">
        <v>38966.65</v>
      </c>
      <c r="P355" s="133">
        <v>0</v>
      </c>
      <c r="Q355" s="127" t="s">
        <v>1369</v>
      </c>
    </row>
    <row r="356" spans="1:17" ht="51">
      <c r="A356" s="127" t="s">
        <v>621</v>
      </c>
      <c r="B356" s="127"/>
      <c r="C356" s="128" t="s">
        <v>715</v>
      </c>
      <c r="D356" s="122">
        <v>43005</v>
      </c>
      <c r="E356" s="123" t="s">
        <v>20</v>
      </c>
      <c r="F356" s="123">
        <v>9817</v>
      </c>
      <c r="G356" s="127"/>
      <c r="H356" s="131" t="s">
        <v>14461</v>
      </c>
      <c r="I356" s="127"/>
      <c r="J356" s="127"/>
      <c r="K356" s="127"/>
      <c r="L356" s="127"/>
      <c r="M356" s="133">
        <v>231088.86</v>
      </c>
      <c r="N356" s="133">
        <v>0</v>
      </c>
      <c r="O356" s="133">
        <v>1585269.58</v>
      </c>
      <c r="P356" s="133">
        <v>0</v>
      </c>
      <c r="Q356" s="127" t="s">
        <v>1369</v>
      </c>
    </row>
    <row r="357" spans="1:17" ht="51">
      <c r="A357" s="127" t="s">
        <v>621</v>
      </c>
      <c r="B357" s="127"/>
      <c r="C357" s="128" t="s">
        <v>715</v>
      </c>
      <c r="D357" s="122">
        <v>43005</v>
      </c>
      <c r="E357" s="123" t="s">
        <v>20</v>
      </c>
      <c r="F357" s="123">
        <v>9853</v>
      </c>
      <c r="G357" s="127"/>
      <c r="H357" s="131" t="s">
        <v>14462</v>
      </c>
      <c r="I357" s="127"/>
      <c r="J357" s="127"/>
      <c r="K357" s="127"/>
      <c r="L357" s="127"/>
      <c r="M357" s="133">
        <v>3780.82</v>
      </c>
      <c r="N357" s="133">
        <v>0</v>
      </c>
      <c r="O357" s="133">
        <v>25936.43</v>
      </c>
      <c r="P357" s="133">
        <v>0</v>
      </c>
      <c r="Q357" s="127" t="s">
        <v>1369</v>
      </c>
    </row>
    <row r="358" spans="1:17" ht="51">
      <c r="A358" s="127" t="s">
        <v>621</v>
      </c>
      <c r="B358" s="127"/>
      <c r="C358" s="128" t="s">
        <v>715</v>
      </c>
      <c r="D358" s="122">
        <v>43005</v>
      </c>
      <c r="E358" s="123" t="s">
        <v>20</v>
      </c>
      <c r="F358" s="123">
        <v>9812</v>
      </c>
      <c r="G358" s="127"/>
      <c r="H358" s="131" t="s">
        <v>14463</v>
      </c>
      <c r="I358" s="127"/>
      <c r="J358" s="127"/>
      <c r="K358" s="127"/>
      <c r="L358" s="127"/>
      <c r="M358" s="133">
        <v>370428.68</v>
      </c>
      <c r="N358" s="133">
        <v>0</v>
      </c>
      <c r="O358" s="133">
        <v>2541140.7400000002</v>
      </c>
      <c r="P358" s="133">
        <v>0</v>
      </c>
      <c r="Q358" s="127" t="s">
        <v>1369</v>
      </c>
    </row>
    <row r="359" spans="1:17" ht="51">
      <c r="A359" s="127" t="s">
        <v>621</v>
      </c>
      <c r="B359" s="127"/>
      <c r="C359" s="128" t="s">
        <v>715</v>
      </c>
      <c r="D359" s="122">
        <v>43005</v>
      </c>
      <c r="E359" s="123" t="s">
        <v>20</v>
      </c>
      <c r="F359" s="123">
        <v>9811</v>
      </c>
      <c r="G359" s="127"/>
      <c r="H359" s="131" t="s">
        <v>14464</v>
      </c>
      <c r="I359" s="127"/>
      <c r="J359" s="127"/>
      <c r="K359" s="127"/>
      <c r="L359" s="127"/>
      <c r="M359" s="133">
        <v>6060.54</v>
      </c>
      <c r="N359" s="133">
        <v>0</v>
      </c>
      <c r="O359" s="133">
        <v>41575.300000000003</v>
      </c>
      <c r="P359" s="133">
        <v>0</v>
      </c>
      <c r="Q359" s="127" t="s">
        <v>1369</v>
      </c>
    </row>
    <row r="360" spans="1:17" ht="51">
      <c r="A360" s="127" t="s">
        <v>621</v>
      </c>
      <c r="B360" s="127"/>
      <c r="C360" s="128" t="s">
        <v>715</v>
      </c>
      <c r="D360" s="122">
        <v>43005</v>
      </c>
      <c r="E360" s="123" t="s">
        <v>20</v>
      </c>
      <c r="F360" s="123">
        <v>9792</v>
      </c>
      <c r="G360" s="127"/>
      <c r="H360" s="131" t="s">
        <v>14465</v>
      </c>
      <c r="I360" s="127"/>
      <c r="J360" s="127"/>
      <c r="K360" s="127"/>
      <c r="L360" s="127"/>
      <c r="M360" s="133">
        <v>5397108.1500000004</v>
      </c>
      <c r="N360" s="133">
        <v>0</v>
      </c>
      <c r="O360" s="133">
        <v>37024161.909999996</v>
      </c>
      <c r="P360" s="133">
        <v>0</v>
      </c>
      <c r="Q360" s="127" t="s">
        <v>1369</v>
      </c>
    </row>
    <row r="361" spans="1:17" ht="51">
      <c r="A361" s="127" t="s">
        <v>621</v>
      </c>
      <c r="B361" s="127"/>
      <c r="C361" s="128" t="s">
        <v>715</v>
      </c>
      <c r="D361" s="122">
        <v>43005</v>
      </c>
      <c r="E361" s="123" t="s">
        <v>20</v>
      </c>
      <c r="F361" s="123">
        <v>9790</v>
      </c>
      <c r="G361" s="127"/>
      <c r="H361" s="131" t="s">
        <v>14466</v>
      </c>
      <c r="I361" s="127"/>
      <c r="J361" s="127"/>
      <c r="K361" s="127"/>
      <c r="L361" s="127"/>
      <c r="M361" s="133">
        <v>3310974.52</v>
      </c>
      <c r="N361" s="133">
        <v>0</v>
      </c>
      <c r="O361" s="133">
        <v>22713285.210000001</v>
      </c>
      <c r="P361" s="133">
        <v>0</v>
      </c>
      <c r="Q361" s="127" t="s">
        <v>1369</v>
      </c>
    </row>
    <row r="362" spans="1:17" ht="51">
      <c r="A362" s="127" t="s">
        <v>621</v>
      </c>
      <c r="B362" s="127"/>
      <c r="C362" s="128" t="s">
        <v>715</v>
      </c>
      <c r="D362" s="122">
        <v>43005</v>
      </c>
      <c r="E362" s="123" t="s">
        <v>20</v>
      </c>
      <c r="F362" s="123">
        <v>9805</v>
      </c>
      <c r="G362" s="127"/>
      <c r="H362" s="131" t="s">
        <v>14467</v>
      </c>
      <c r="I362" s="127"/>
      <c r="J362" s="127"/>
      <c r="K362" s="127"/>
      <c r="L362" s="127"/>
      <c r="M362" s="133">
        <v>12451.73</v>
      </c>
      <c r="N362" s="133">
        <v>0</v>
      </c>
      <c r="O362" s="133">
        <v>85418.87</v>
      </c>
      <c r="P362" s="133">
        <v>0</v>
      </c>
      <c r="Q362" s="127" t="s">
        <v>1369</v>
      </c>
    </row>
    <row r="363" spans="1:17" ht="51">
      <c r="A363" s="127" t="s">
        <v>620</v>
      </c>
      <c r="B363" s="127"/>
      <c r="C363" s="128" t="s">
        <v>714</v>
      </c>
      <c r="D363" s="122">
        <v>43006</v>
      </c>
      <c r="E363" s="123" t="s">
        <v>23</v>
      </c>
      <c r="F363" s="123">
        <v>17227</v>
      </c>
      <c r="G363" s="127"/>
      <c r="H363" s="131" t="s">
        <v>14468</v>
      </c>
      <c r="I363" s="127"/>
      <c r="J363" s="127"/>
      <c r="K363" s="127"/>
      <c r="L363" s="127"/>
      <c r="M363" s="133">
        <v>0</v>
      </c>
      <c r="N363" s="133">
        <v>0</v>
      </c>
      <c r="O363" s="133">
        <v>0</v>
      </c>
      <c r="P363" s="133">
        <v>0.01</v>
      </c>
      <c r="Q363" s="127" t="s">
        <v>1369</v>
      </c>
    </row>
    <row r="364" spans="1:17" ht="25.5">
      <c r="A364" s="127" t="s">
        <v>621</v>
      </c>
      <c r="B364" s="127"/>
      <c r="C364" s="128" t="s">
        <v>715</v>
      </c>
      <c r="D364" s="122">
        <v>43006</v>
      </c>
      <c r="E364" s="123" t="s">
        <v>13</v>
      </c>
      <c r="F364" s="123">
        <v>46261</v>
      </c>
      <c r="G364" s="127"/>
      <c r="H364" s="131" t="s">
        <v>6982</v>
      </c>
      <c r="I364" s="127"/>
      <c r="J364" s="127"/>
      <c r="K364" s="127"/>
      <c r="L364" s="127"/>
      <c r="M364" s="133">
        <v>32142.6</v>
      </c>
      <c r="N364" s="133">
        <v>0</v>
      </c>
      <c r="O364" s="133">
        <v>220498.24</v>
      </c>
      <c r="P364" s="133">
        <v>0</v>
      </c>
      <c r="Q364" s="127" t="s">
        <v>1369</v>
      </c>
    </row>
    <row r="365" spans="1:17" ht="25.5">
      <c r="A365" s="127" t="s">
        <v>621</v>
      </c>
      <c r="B365" s="127"/>
      <c r="C365" s="128" t="s">
        <v>715</v>
      </c>
      <c r="D365" s="122">
        <v>43006</v>
      </c>
      <c r="E365" s="123" t="s">
        <v>13</v>
      </c>
      <c r="F365" s="123">
        <v>46270</v>
      </c>
      <c r="G365" s="127"/>
      <c r="H365" s="131" t="s">
        <v>6982</v>
      </c>
      <c r="I365" s="127"/>
      <c r="J365" s="127"/>
      <c r="K365" s="127"/>
      <c r="L365" s="127"/>
      <c r="M365" s="133">
        <v>1430.35</v>
      </c>
      <c r="N365" s="133">
        <v>0</v>
      </c>
      <c r="O365" s="133">
        <v>9812.2000000000007</v>
      </c>
      <c r="P365" s="133">
        <v>0</v>
      </c>
      <c r="Q365" s="127" t="s">
        <v>1369</v>
      </c>
    </row>
    <row r="366" spans="1:17" ht="25.5">
      <c r="A366" s="127" t="s">
        <v>621</v>
      </c>
      <c r="B366" s="127"/>
      <c r="C366" s="128" t="s">
        <v>715</v>
      </c>
      <c r="D366" s="122">
        <v>43006</v>
      </c>
      <c r="E366" s="123" t="s">
        <v>13</v>
      </c>
      <c r="F366" s="123">
        <v>46267</v>
      </c>
      <c r="G366" s="127"/>
      <c r="H366" s="131" t="s">
        <v>6982</v>
      </c>
      <c r="I366" s="127"/>
      <c r="J366" s="127"/>
      <c r="K366" s="127"/>
      <c r="L366" s="127"/>
      <c r="M366" s="133">
        <v>32142.6</v>
      </c>
      <c r="N366" s="133">
        <v>0</v>
      </c>
      <c r="O366" s="133">
        <v>220498.24</v>
      </c>
      <c r="P366" s="133">
        <v>0</v>
      </c>
      <c r="Q366" s="127" t="s">
        <v>1369</v>
      </c>
    </row>
    <row r="367" spans="1:17" ht="25.5">
      <c r="A367" s="127" t="s">
        <v>621</v>
      </c>
      <c r="B367" s="127"/>
      <c r="C367" s="128" t="s">
        <v>715</v>
      </c>
      <c r="D367" s="122">
        <v>43006</v>
      </c>
      <c r="E367" s="123" t="s">
        <v>13</v>
      </c>
      <c r="F367" s="123">
        <v>46264</v>
      </c>
      <c r="G367" s="127"/>
      <c r="H367" s="131" t="s">
        <v>6982</v>
      </c>
      <c r="I367" s="127"/>
      <c r="J367" s="127"/>
      <c r="K367" s="127"/>
      <c r="L367" s="127"/>
      <c r="M367" s="133">
        <v>1430.35</v>
      </c>
      <c r="N367" s="133">
        <v>0</v>
      </c>
      <c r="O367" s="133">
        <v>9812.2000000000007</v>
      </c>
      <c r="P367" s="133">
        <v>0</v>
      </c>
      <c r="Q367" s="127" t="s">
        <v>1369</v>
      </c>
    </row>
    <row r="368" spans="1:17" ht="51">
      <c r="A368" s="127" t="s">
        <v>621</v>
      </c>
      <c r="B368" s="127"/>
      <c r="C368" s="128" t="s">
        <v>715</v>
      </c>
      <c r="D368" s="122">
        <v>43007</v>
      </c>
      <c r="E368" s="123" t="s">
        <v>20</v>
      </c>
      <c r="F368" s="123">
        <v>9854</v>
      </c>
      <c r="G368" s="127"/>
      <c r="H368" s="131" t="s">
        <v>14469</v>
      </c>
      <c r="I368" s="127"/>
      <c r="J368" s="127"/>
      <c r="K368" s="127"/>
      <c r="L368" s="127"/>
      <c r="M368" s="133">
        <v>622550.87</v>
      </c>
      <c r="N368" s="133">
        <v>0</v>
      </c>
      <c r="O368" s="133">
        <v>4270698.97</v>
      </c>
      <c r="P368" s="133">
        <v>0</v>
      </c>
      <c r="Q368" s="127" t="s">
        <v>1369</v>
      </c>
    </row>
    <row r="369" spans="1:17" ht="51">
      <c r="A369" s="127" t="s">
        <v>620</v>
      </c>
      <c r="B369" s="127"/>
      <c r="C369" s="128" t="s">
        <v>714</v>
      </c>
      <c r="D369" s="122">
        <v>43007</v>
      </c>
      <c r="E369" s="123" t="s">
        <v>23</v>
      </c>
      <c r="F369" s="123">
        <v>17231</v>
      </c>
      <c r="G369" s="127"/>
      <c r="H369" s="131" t="s">
        <v>14470</v>
      </c>
      <c r="I369" s="127"/>
      <c r="J369" s="127"/>
      <c r="K369" s="127"/>
      <c r="L369" s="127"/>
      <c r="M369" s="133">
        <v>0</v>
      </c>
      <c r="N369" s="133">
        <v>0</v>
      </c>
      <c r="O369" s="133">
        <v>0.01</v>
      </c>
      <c r="P369" s="133">
        <v>0</v>
      </c>
      <c r="Q369" s="127" t="s">
        <v>1369</v>
      </c>
    </row>
    <row r="370" spans="1:17" s="156" customFormat="1">
      <c r="A370" s="151"/>
      <c r="B370" s="151"/>
      <c r="C370" s="151"/>
      <c r="D370" s="152"/>
      <c r="E370" s="153"/>
      <c r="F370" s="153"/>
      <c r="G370" s="151"/>
      <c r="H370" s="154"/>
      <c r="I370" s="151"/>
      <c r="J370" s="151"/>
      <c r="K370" s="151"/>
      <c r="L370" s="151"/>
      <c r="M370" s="155"/>
      <c r="N370" s="155"/>
      <c r="O370" s="155"/>
      <c r="P370" s="155"/>
      <c r="Q370" s="151"/>
    </row>
    <row r="371" spans="1:17" s="156" customFormat="1">
      <c r="A371" s="151"/>
      <c r="B371" s="151"/>
      <c r="C371" s="151"/>
      <c r="D371" s="152"/>
      <c r="E371" s="153"/>
      <c r="F371" s="153"/>
      <c r="G371" s="151"/>
      <c r="H371" s="290" t="s">
        <v>638</v>
      </c>
      <c r="I371" s="290"/>
      <c r="J371" s="290"/>
      <c r="K371" s="290"/>
      <c r="L371" s="290"/>
      <c r="M371" s="147">
        <f>+SUBTOTAL(9,M10:M369)</f>
        <v>47749541.219999984</v>
      </c>
      <c r="N371" s="147">
        <f>+SUBTOTAL(9,N10:N369)</f>
        <v>463821965.77000022</v>
      </c>
      <c r="O371" s="147">
        <f>+SUBTOTAL(9,O10:O369)</f>
        <v>327561853.12999982</v>
      </c>
      <c r="P371" s="147">
        <f>+SUBTOTAL(9,P10:P369)</f>
        <v>3181818685.6200008</v>
      </c>
      <c r="Q371" s="151"/>
    </row>
  </sheetData>
  <sheetProtection algorithmName="SHA-512" hashValue="3CPc6B2llU3SaJYaz9duWVjTIez8z4ucFvhMFpoX9VZDdPho3ZingAu8X9dTcRUV8Q/SG3o+a0DN2sQFJ3c46g==" saltValue="2TkRuJXfyb5FB3pRbu9qjA==" spinCount="100000" sheet="1" objects="1" scenarios="1" formatCells="0" formatColumns="0" formatRows="0" insertColumns="0" insertRows="0" insertHyperlinks="0" sort="0" autoFilter="0" pivotTables="0"/>
  <autoFilter ref="A8:Q369"/>
  <mergeCells count="26">
    <mergeCell ref="M7:N7"/>
    <mergeCell ref="O7:P7"/>
    <mergeCell ref="M8:M9"/>
    <mergeCell ref="O8:O9"/>
    <mergeCell ref="Q8:Q9"/>
    <mergeCell ref="N8:N9"/>
    <mergeCell ref="P8:P9"/>
    <mergeCell ref="G8:G9"/>
    <mergeCell ref="H8:H9"/>
    <mergeCell ref="I8:I9"/>
    <mergeCell ref="J8:J9"/>
    <mergeCell ref="K8:K9"/>
    <mergeCell ref="L8:L9"/>
    <mergeCell ref="C8:C9"/>
    <mergeCell ref="H371:L371"/>
    <mergeCell ref="A1:J1"/>
    <mergeCell ref="A2:J2"/>
    <mergeCell ref="A3:J3"/>
    <mergeCell ref="A8:A9"/>
    <mergeCell ref="B8:B9"/>
    <mergeCell ref="D8:D9"/>
    <mergeCell ref="E8:E9"/>
    <mergeCell ref="F8:F9"/>
    <mergeCell ref="A4:I4"/>
    <mergeCell ref="I7:J7"/>
    <mergeCell ref="K7:L7"/>
  </mergeCells>
  <pageMargins left="0.31496062992125984" right="0.19685039370078741" top="0.31496062992125984" bottom="0.74803149606299213" header="0.31496062992125984" footer="0.31496062992125984"/>
  <pageSetup scale="58"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N62"/>
  <sheetViews>
    <sheetView view="pageBreakPreview" zoomScaleNormal="85" zoomScaleSheetLayoutView="100" workbookViewId="0">
      <pane ySplit="8" topLeftCell="A9" activePane="bottomLeft" state="frozen"/>
      <selection activeCell="G12" sqref="G12:K12"/>
      <selection pane="bottomLeft" activeCell="G14" sqref="G14"/>
    </sheetView>
  </sheetViews>
  <sheetFormatPr baseColWidth="10" defaultRowHeight="12.75"/>
  <cols>
    <col min="1" max="1" width="7.140625" style="177" customWidth="1"/>
    <col min="2" max="2" width="4.140625" style="177" bestFit="1" customWidth="1"/>
    <col min="3" max="3" width="30.7109375" style="177" customWidth="1"/>
    <col min="4" max="4" width="11.5703125" style="178" bestFit="1" customWidth="1"/>
    <col min="5" max="5" width="9.7109375" style="177" customWidth="1"/>
    <col min="6" max="6" width="11.7109375" style="177" customWidth="1"/>
    <col min="7" max="7" width="62.7109375" style="121" customWidth="1"/>
    <col min="8" max="11" width="7.28515625" style="121" customWidth="1"/>
    <col min="12" max="13" width="14.42578125" style="181" bestFit="1" customWidth="1"/>
    <col min="14" max="14" width="15.7109375" style="180" customWidth="1"/>
    <col min="15" max="16384" width="11.42578125" style="121"/>
  </cols>
  <sheetData>
    <row r="1" spans="1:14">
      <c r="A1" s="295" t="s">
        <v>37</v>
      </c>
      <c r="B1" s="295"/>
      <c r="C1" s="295"/>
      <c r="D1" s="295"/>
      <c r="E1" s="295"/>
      <c r="F1" s="295"/>
      <c r="G1" s="295"/>
      <c r="H1" s="295"/>
      <c r="I1" s="295"/>
      <c r="J1" s="295"/>
      <c r="K1" s="295"/>
      <c r="L1" s="295"/>
      <c r="M1" s="295"/>
      <c r="N1" s="296"/>
    </row>
    <row r="2" spans="1:14">
      <c r="A2" s="295" t="s">
        <v>38</v>
      </c>
      <c r="B2" s="295"/>
      <c r="C2" s="295"/>
      <c r="D2" s="295"/>
      <c r="E2" s="295"/>
      <c r="F2" s="295"/>
      <c r="G2" s="295"/>
      <c r="H2" s="295"/>
      <c r="I2" s="295"/>
      <c r="J2" s="295"/>
      <c r="K2" s="295"/>
      <c r="L2" s="295"/>
      <c r="M2" s="295"/>
      <c r="N2" s="296"/>
    </row>
    <row r="3" spans="1:14">
      <c r="A3" s="295" t="s">
        <v>39</v>
      </c>
      <c r="B3" s="295"/>
      <c r="C3" s="295"/>
      <c r="D3" s="295"/>
      <c r="E3" s="295"/>
      <c r="F3" s="295"/>
      <c r="G3" s="295"/>
      <c r="H3" s="295"/>
      <c r="I3" s="295"/>
      <c r="J3" s="295"/>
      <c r="K3" s="295"/>
      <c r="L3" s="295"/>
      <c r="M3" s="295"/>
      <c r="N3" s="296"/>
    </row>
    <row r="4" spans="1:14">
      <c r="A4" s="300" t="str">
        <f>+'CUT MN'!A4:J4</f>
        <v>DESDE ENERO A SEPTIEMBRE DE 2017</v>
      </c>
      <c r="B4" s="300"/>
      <c r="C4" s="300"/>
      <c r="D4" s="300"/>
      <c r="E4" s="300"/>
      <c r="F4" s="300"/>
      <c r="G4" s="300"/>
      <c r="H4" s="300"/>
      <c r="I4" s="300"/>
      <c r="J4" s="300"/>
      <c r="K4" s="300"/>
      <c r="L4" s="300"/>
      <c r="M4" s="300"/>
      <c r="N4" s="300"/>
    </row>
    <row r="5" spans="1:14">
      <c r="A5" s="114" t="str">
        <f>+'CUT MN'!A5</f>
        <v>ACTUALIZADO AL :  9 de Octubre de 2017</v>
      </c>
      <c r="B5" s="157"/>
      <c r="C5" s="158"/>
      <c r="D5" s="159"/>
      <c r="E5" s="158"/>
      <c r="F5" s="160"/>
      <c r="G5" s="161"/>
      <c r="H5" s="161"/>
      <c r="I5" s="161"/>
      <c r="J5" s="161"/>
      <c r="K5" s="161"/>
      <c r="L5" s="162"/>
      <c r="M5" s="162"/>
      <c r="N5" s="163"/>
    </row>
    <row r="6" spans="1:14">
      <c r="A6" s="114"/>
      <c r="B6" s="157"/>
      <c r="C6" s="158"/>
      <c r="D6" s="159"/>
      <c r="E6" s="158"/>
      <c r="F6" s="160"/>
      <c r="G6" s="161"/>
      <c r="H6" s="161"/>
      <c r="I6" s="161"/>
      <c r="J6" s="161"/>
      <c r="K6" s="161"/>
      <c r="L6" s="162"/>
      <c r="M6" s="162"/>
      <c r="N6" s="163"/>
    </row>
    <row r="7" spans="1:14">
      <c r="A7" s="164"/>
      <c r="B7" s="164"/>
      <c r="C7" s="164"/>
      <c r="D7" s="165"/>
      <c r="E7" s="157"/>
      <c r="F7" s="166"/>
      <c r="G7" s="167"/>
      <c r="H7" s="294" t="s">
        <v>10795</v>
      </c>
      <c r="I7" s="294"/>
      <c r="J7" s="294" t="s">
        <v>10794</v>
      </c>
      <c r="K7" s="297"/>
      <c r="L7" s="168"/>
      <c r="M7" s="168"/>
      <c r="N7" s="169"/>
    </row>
    <row r="8" spans="1:14" ht="25.5">
      <c r="A8" s="140" t="s">
        <v>10796</v>
      </c>
      <c r="B8" s="140" t="s">
        <v>10797</v>
      </c>
      <c r="C8" s="139" t="s">
        <v>14497</v>
      </c>
      <c r="D8" s="171" t="s">
        <v>14499</v>
      </c>
      <c r="E8" s="170" t="s">
        <v>633</v>
      </c>
      <c r="F8" s="170" t="s">
        <v>634</v>
      </c>
      <c r="G8" s="170" t="s">
        <v>42</v>
      </c>
      <c r="H8" s="140" t="s">
        <v>10799</v>
      </c>
      <c r="I8" s="140" t="s">
        <v>10800</v>
      </c>
      <c r="J8" s="140" t="s">
        <v>10798</v>
      </c>
      <c r="K8" s="140" t="s">
        <v>10808</v>
      </c>
      <c r="L8" s="149" t="s">
        <v>14402</v>
      </c>
      <c r="M8" s="139" t="s">
        <v>14403</v>
      </c>
      <c r="N8" s="172" t="s">
        <v>14471</v>
      </c>
    </row>
    <row r="9" spans="1:14" ht="25.5">
      <c r="A9" s="173">
        <v>290</v>
      </c>
      <c r="B9" s="173" t="s">
        <v>1295</v>
      </c>
      <c r="C9" s="131" t="s">
        <v>150</v>
      </c>
      <c r="D9" s="174">
        <v>42762.629108796296</v>
      </c>
      <c r="E9" s="173">
        <v>272</v>
      </c>
      <c r="F9" s="173" t="s">
        <v>1337</v>
      </c>
      <c r="G9" s="175" t="s">
        <v>1360</v>
      </c>
      <c r="H9" s="175"/>
      <c r="I9" s="175"/>
      <c r="J9" s="175"/>
      <c r="K9" s="175"/>
      <c r="L9" s="176">
        <v>3753.59</v>
      </c>
      <c r="M9" s="176">
        <v>0</v>
      </c>
      <c r="N9" s="176">
        <f>+L9+M9</f>
        <v>3753.59</v>
      </c>
    </row>
    <row r="10" spans="1:14" ht="25.5">
      <c r="A10" s="173">
        <v>249</v>
      </c>
      <c r="B10" s="173" t="s">
        <v>1295</v>
      </c>
      <c r="C10" s="131" t="s">
        <v>131</v>
      </c>
      <c r="D10" s="174">
        <v>42781.461562500001</v>
      </c>
      <c r="E10" s="173">
        <v>741</v>
      </c>
      <c r="F10" s="173" t="s">
        <v>1357</v>
      </c>
      <c r="G10" s="175" t="s">
        <v>1352</v>
      </c>
      <c r="H10" s="175"/>
      <c r="I10" s="175"/>
      <c r="J10" s="175"/>
      <c r="K10" s="175"/>
      <c r="L10" s="176">
        <v>216500</v>
      </c>
      <c r="M10" s="176">
        <v>0</v>
      </c>
      <c r="N10" s="176">
        <f t="shared" ref="N10:N60" si="0">+L10+M10</f>
        <v>216500</v>
      </c>
    </row>
    <row r="11" spans="1:14" ht="25.5">
      <c r="A11" s="173">
        <v>213</v>
      </c>
      <c r="B11" s="173" t="s">
        <v>1295</v>
      </c>
      <c r="C11" s="131" t="s">
        <v>116</v>
      </c>
      <c r="D11" s="174">
        <v>42783.739155092589</v>
      </c>
      <c r="E11" s="173">
        <v>819</v>
      </c>
      <c r="F11" s="173" t="s">
        <v>1354</v>
      </c>
      <c r="G11" s="175" t="s">
        <v>1353</v>
      </c>
      <c r="H11" s="175"/>
      <c r="I11" s="175"/>
      <c r="J11" s="175"/>
      <c r="K11" s="175"/>
      <c r="L11" s="176">
        <v>114</v>
      </c>
      <c r="M11" s="176">
        <v>0</v>
      </c>
      <c r="N11" s="176">
        <f t="shared" si="0"/>
        <v>114</v>
      </c>
    </row>
    <row r="12" spans="1:14" ht="25.5">
      <c r="A12" s="173">
        <v>290</v>
      </c>
      <c r="B12" s="173" t="s">
        <v>1335</v>
      </c>
      <c r="C12" s="131" t="s">
        <v>150</v>
      </c>
      <c r="D12" s="174">
        <v>42788.632407407407</v>
      </c>
      <c r="E12" s="173">
        <v>885</v>
      </c>
      <c r="F12" s="173" t="s">
        <v>1349</v>
      </c>
      <c r="G12" s="175" t="s">
        <v>1361</v>
      </c>
      <c r="H12" s="175"/>
      <c r="I12" s="175"/>
      <c r="J12" s="175"/>
      <c r="K12" s="175"/>
      <c r="L12" s="176">
        <v>417</v>
      </c>
      <c r="M12" s="176">
        <v>0</v>
      </c>
      <c r="N12" s="176">
        <f t="shared" si="0"/>
        <v>417</v>
      </c>
    </row>
    <row r="13" spans="1:14" ht="25.5">
      <c r="A13" s="173">
        <v>290</v>
      </c>
      <c r="B13" s="173" t="s">
        <v>1336</v>
      </c>
      <c r="C13" s="131" t="s">
        <v>150</v>
      </c>
      <c r="D13" s="174">
        <v>42788.632476851853</v>
      </c>
      <c r="E13" s="173">
        <v>886</v>
      </c>
      <c r="F13" s="173" t="s">
        <v>1362</v>
      </c>
      <c r="G13" s="175" t="s">
        <v>1363</v>
      </c>
      <c r="H13" s="175"/>
      <c r="I13" s="175"/>
      <c r="J13" s="175"/>
      <c r="K13" s="175"/>
      <c r="L13" s="176">
        <v>228.7</v>
      </c>
      <c r="M13" s="176">
        <v>0</v>
      </c>
      <c r="N13" s="176">
        <f t="shared" si="0"/>
        <v>228.7</v>
      </c>
    </row>
    <row r="14" spans="1:14" ht="51">
      <c r="A14" s="173">
        <v>582</v>
      </c>
      <c r="B14" s="173" t="s">
        <v>1295</v>
      </c>
      <c r="C14" s="131" t="s">
        <v>220</v>
      </c>
      <c r="D14" s="174">
        <v>42853</v>
      </c>
      <c r="E14" s="173" t="s">
        <v>4947</v>
      </c>
      <c r="F14" s="173" t="s">
        <v>4948</v>
      </c>
      <c r="G14" s="175" t="s">
        <v>4949</v>
      </c>
      <c r="H14" s="175"/>
      <c r="I14" s="175"/>
      <c r="J14" s="175"/>
      <c r="K14" s="175"/>
      <c r="L14" s="176">
        <v>1500000</v>
      </c>
      <c r="M14" s="176">
        <v>0</v>
      </c>
      <c r="N14" s="176">
        <f t="shared" si="0"/>
        <v>1500000</v>
      </c>
    </row>
    <row r="15" spans="1:14" ht="51">
      <c r="A15" s="173">
        <v>574</v>
      </c>
      <c r="B15" s="173" t="s">
        <v>1295</v>
      </c>
      <c r="C15" s="131" t="s">
        <v>213</v>
      </c>
      <c r="D15" s="174">
        <v>42853</v>
      </c>
      <c r="E15" s="173" t="s">
        <v>4950</v>
      </c>
      <c r="F15" s="173" t="s">
        <v>4951</v>
      </c>
      <c r="G15" s="175" t="s">
        <v>4952</v>
      </c>
      <c r="H15" s="175"/>
      <c r="I15" s="175"/>
      <c r="J15" s="175"/>
      <c r="K15" s="175"/>
      <c r="L15" s="176">
        <v>1000000</v>
      </c>
      <c r="M15" s="176">
        <v>0</v>
      </c>
      <c r="N15" s="176">
        <f t="shared" si="0"/>
        <v>1000000</v>
      </c>
    </row>
    <row r="16" spans="1:14" ht="51">
      <c r="A16" s="173" t="s">
        <v>620</v>
      </c>
      <c r="B16" s="173" t="s">
        <v>1296</v>
      </c>
      <c r="C16" s="131" t="s">
        <v>65</v>
      </c>
      <c r="D16" s="174">
        <v>42887</v>
      </c>
      <c r="E16" s="173">
        <v>2660</v>
      </c>
      <c r="F16" s="173" t="s">
        <v>1297</v>
      </c>
      <c r="G16" s="175" t="s">
        <v>6996</v>
      </c>
      <c r="H16" s="175"/>
      <c r="I16" s="175"/>
      <c r="J16" s="175"/>
      <c r="K16" s="175"/>
      <c r="L16" s="176">
        <v>72408</v>
      </c>
      <c r="M16" s="176">
        <v>0</v>
      </c>
      <c r="N16" s="176">
        <f t="shared" si="0"/>
        <v>72408</v>
      </c>
    </row>
    <row r="17" spans="1:14" ht="51">
      <c r="A17" s="173" t="s">
        <v>620</v>
      </c>
      <c r="B17" s="173" t="s">
        <v>1296</v>
      </c>
      <c r="C17" s="131" t="s">
        <v>65</v>
      </c>
      <c r="D17" s="174">
        <v>42929</v>
      </c>
      <c r="E17" s="173">
        <v>3616</v>
      </c>
      <c r="F17" s="173" t="s">
        <v>1297</v>
      </c>
      <c r="G17" s="175" t="s">
        <v>8421</v>
      </c>
      <c r="H17" s="175"/>
      <c r="I17" s="175"/>
      <c r="J17" s="175"/>
      <c r="K17" s="175"/>
      <c r="L17" s="176">
        <v>371</v>
      </c>
      <c r="M17" s="176">
        <v>0</v>
      </c>
      <c r="N17" s="176">
        <f t="shared" si="0"/>
        <v>371</v>
      </c>
    </row>
    <row r="18" spans="1:14" ht="25.5">
      <c r="A18" s="173" t="s">
        <v>620</v>
      </c>
      <c r="B18" s="173" t="s">
        <v>1296</v>
      </c>
      <c r="C18" s="131" t="s">
        <v>65</v>
      </c>
      <c r="D18" s="174">
        <v>42762.629108796296</v>
      </c>
      <c r="E18" s="173">
        <v>272</v>
      </c>
      <c r="F18" s="173" t="s">
        <v>1297</v>
      </c>
      <c r="G18" s="175" t="s">
        <v>1360</v>
      </c>
      <c r="H18" s="175"/>
      <c r="I18" s="175"/>
      <c r="J18" s="175"/>
      <c r="K18" s="175"/>
      <c r="L18" s="176">
        <v>0</v>
      </c>
      <c r="M18" s="176">
        <v>3753.59</v>
      </c>
      <c r="N18" s="176">
        <f t="shared" si="0"/>
        <v>3753.59</v>
      </c>
    </row>
    <row r="19" spans="1:14" ht="25.5">
      <c r="A19" s="173">
        <v>342</v>
      </c>
      <c r="B19" s="173" t="s">
        <v>1295</v>
      </c>
      <c r="C19" s="131" t="s">
        <v>177</v>
      </c>
      <c r="D19" s="174">
        <v>42769.511446759258</v>
      </c>
      <c r="E19" s="173">
        <v>477</v>
      </c>
      <c r="F19" s="173" t="s">
        <v>1365</v>
      </c>
      <c r="G19" s="175" t="s">
        <v>1366</v>
      </c>
      <c r="H19" s="175"/>
      <c r="I19" s="175"/>
      <c r="J19" s="175"/>
      <c r="K19" s="175"/>
      <c r="L19" s="176">
        <v>0</v>
      </c>
      <c r="M19" s="176">
        <v>91.35</v>
      </c>
      <c r="N19" s="176">
        <f t="shared" si="0"/>
        <v>91.35</v>
      </c>
    </row>
    <row r="20" spans="1:14" ht="25.5">
      <c r="A20" s="173">
        <v>292</v>
      </c>
      <c r="B20" s="173" t="s">
        <v>1295</v>
      </c>
      <c r="C20" s="131" t="s">
        <v>152</v>
      </c>
      <c r="D20" s="174">
        <v>42769.637662037036</v>
      </c>
      <c r="E20" s="173">
        <v>522</v>
      </c>
      <c r="F20" s="173" t="s">
        <v>1339</v>
      </c>
      <c r="G20" s="175" t="s">
        <v>1364</v>
      </c>
      <c r="H20" s="175"/>
      <c r="I20" s="175"/>
      <c r="J20" s="175"/>
      <c r="K20" s="175"/>
      <c r="L20" s="176">
        <v>0</v>
      </c>
      <c r="M20" s="176">
        <v>1356.29</v>
      </c>
      <c r="N20" s="176">
        <f t="shared" si="0"/>
        <v>1356.29</v>
      </c>
    </row>
    <row r="21" spans="1:14" ht="25.5">
      <c r="A21" s="173">
        <v>222</v>
      </c>
      <c r="B21" s="173" t="s">
        <v>1295</v>
      </c>
      <c r="C21" s="131" t="s">
        <v>118</v>
      </c>
      <c r="D21" s="174">
        <v>42769.637777777774</v>
      </c>
      <c r="E21" s="173">
        <v>524</v>
      </c>
      <c r="F21" s="173" t="s">
        <v>1351</v>
      </c>
      <c r="G21" s="175" t="s">
        <v>1355</v>
      </c>
      <c r="H21" s="175"/>
      <c r="I21" s="175"/>
      <c r="J21" s="175"/>
      <c r="K21" s="175"/>
      <c r="L21" s="176">
        <v>0</v>
      </c>
      <c r="M21" s="176">
        <v>119.9</v>
      </c>
      <c r="N21" s="176">
        <f t="shared" si="0"/>
        <v>119.9</v>
      </c>
    </row>
    <row r="22" spans="1:14" ht="25.5">
      <c r="A22" s="173">
        <v>222</v>
      </c>
      <c r="B22" s="173" t="s">
        <v>1295</v>
      </c>
      <c r="C22" s="131" t="s">
        <v>118</v>
      </c>
      <c r="D22" s="174">
        <v>42769.637824074074</v>
      </c>
      <c r="E22" s="173">
        <v>525</v>
      </c>
      <c r="F22" s="173" t="s">
        <v>1351</v>
      </c>
      <c r="G22" s="175" t="s">
        <v>1356</v>
      </c>
      <c r="H22" s="175"/>
      <c r="I22" s="175"/>
      <c r="J22" s="175"/>
      <c r="K22" s="175"/>
      <c r="L22" s="176">
        <v>0</v>
      </c>
      <c r="M22" s="176">
        <v>84.15</v>
      </c>
      <c r="N22" s="176">
        <f t="shared" si="0"/>
        <v>84.15</v>
      </c>
    </row>
    <row r="23" spans="1:14" ht="25.5">
      <c r="A23" s="173">
        <v>287</v>
      </c>
      <c r="B23" s="173" t="s">
        <v>1336</v>
      </c>
      <c r="C23" s="131" t="s">
        <v>147</v>
      </c>
      <c r="D23" s="174">
        <v>42781.658854166664</v>
      </c>
      <c r="E23" s="173">
        <v>770</v>
      </c>
      <c r="F23" s="173" t="s">
        <v>1338</v>
      </c>
      <c r="G23" s="175" t="s">
        <v>1358</v>
      </c>
      <c r="H23" s="175"/>
      <c r="I23" s="175"/>
      <c r="J23" s="175"/>
      <c r="K23" s="175"/>
      <c r="L23" s="176">
        <v>0</v>
      </c>
      <c r="M23" s="176">
        <v>107219</v>
      </c>
      <c r="N23" s="176">
        <f t="shared" si="0"/>
        <v>107219</v>
      </c>
    </row>
    <row r="24" spans="1:14" ht="25.5">
      <c r="A24" s="173">
        <v>222</v>
      </c>
      <c r="B24" s="173" t="s">
        <v>1295</v>
      </c>
      <c r="C24" s="131" t="s">
        <v>118</v>
      </c>
      <c r="D24" s="174">
        <v>42782.643067129633</v>
      </c>
      <c r="E24" s="173">
        <v>792</v>
      </c>
      <c r="F24" s="173" t="s">
        <v>1351</v>
      </c>
      <c r="G24" s="175" t="s">
        <v>1355</v>
      </c>
      <c r="H24" s="175"/>
      <c r="I24" s="175"/>
      <c r="J24" s="175"/>
      <c r="K24" s="175"/>
      <c r="L24" s="176">
        <v>0</v>
      </c>
      <c r="M24" s="176">
        <v>732.96</v>
      </c>
      <c r="N24" s="176">
        <f t="shared" si="0"/>
        <v>732.96</v>
      </c>
    </row>
    <row r="25" spans="1:14" ht="25.5">
      <c r="A25" s="173" t="s">
        <v>620</v>
      </c>
      <c r="B25" s="173" t="s">
        <v>1296</v>
      </c>
      <c r="C25" s="131" t="s">
        <v>65</v>
      </c>
      <c r="D25" s="174">
        <v>42788.632407407407</v>
      </c>
      <c r="E25" s="173">
        <v>885</v>
      </c>
      <c r="F25" s="173" t="s">
        <v>1297</v>
      </c>
      <c r="G25" s="175" t="s">
        <v>1361</v>
      </c>
      <c r="H25" s="175"/>
      <c r="I25" s="175"/>
      <c r="J25" s="175"/>
      <c r="K25" s="175"/>
      <c r="L25" s="176">
        <v>0</v>
      </c>
      <c r="M25" s="176">
        <v>417</v>
      </c>
      <c r="N25" s="176">
        <f t="shared" si="0"/>
        <v>417</v>
      </c>
    </row>
    <row r="26" spans="1:14" ht="25.5">
      <c r="A26" s="173" t="s">
        <v>620</v>
      </c>
      <c r="B26" s="173" t="s">
        <v>1296</v>
      </c>
      <c r="C26" s="131" t="s">
        <v>65</v>
      </c>
      <c r="D26" s="174">
        <v>42788.632476851853</v>
      </c>
      <c r="E26" s="173">
        <v>886</v>
      </c>
      <c r="F26" s="173" t="s">
        <v>1297</v>
      </c>
      <c r="G26" s="175" t="s">
        <v>1363</v>
      </c>
      <c r="H26" s="175"/>
      <c r="I26" s="175"/>
      <c r="J26" s="175"/>
      <c r="K26" s="175"/>
      <c r="L26" s="176">
        <v>0</v>
      </c>
      <c r="M26" s="176">
        <v>228.7</v>
      </c>
      <c r="N26" s="176">
        <f t="shared" si="0"/>
        <v>228.7</v>
      </c>
    </row>
    <row r="27" spans="1:14" ht="25.5">
      <c r="A27" s="173">
        <v>287</v>
      </c>
      <c r="B27" s="173" t="s">
        <v>1336</v>
      </c>
      <c r="C27" s="131" t="s">
        <v>147</v>
      </c>
      <c r="D27" s="174">
        <v>42788.722557870373</v>
      </c>
      <c r="E27" s="173">
        <v>895</v>
      </c>
      <c r="F27" s="173" t="s">
        <v>1350</v>
      </c>
      <c r="G27" s="175" t="s">
        <v>1359</v>
      </c>
      <c r="H27" s="175"/>
      <c r="I27" s="175"/>
      <c r="J27" s="175"/>
      <c r="K27" s="175"/>
      <c r="L27" s="176">
        <v>0</v>
      </c>
      <c r="M27" s="176">
        <v>405.47</v>
      </c>
      <c r="N27" s="176">
        <f t="shared" si="0"/>
        <v>405.47</v>
      </c>
    </row>
    <row r="28" spans="1:14" ht="51">
      <c r="A28" s="173">
        <v>132</v>
      </c>
      <c r="B28" s="173" t="s">
        <v>1295</v>
      </c>
      <c r="C28" s="131" t="s">
        <v>78</v>
      </c>
      <c r="D28" s="174">
        <v>42853</v>
      </c>
      <c r="E28" s="173" t="s">
        <v>4947</v>
      </c>
      <c r="F28" s="173" t="s">
        <v>4955</v>
      </c>
      <c r="G28" s="175" t="s">
        <v>4949</v>
      </c>
      <c r="H28" s="175"/>
      <c r="I28" s="175"/>
      <c r="J28" s="175"/>
      <c r="K28" s="175"/>
      <c r="L28" s="176">
        <v>0</v>
      </c>
      <c r="M28" s="176">
        <v>1500000</v>
      </c>
      <c r="N28" s="176">
        <f t="shared" si="0"/>
        <v>1500000</v>
      </c>
    </row>
    <row r="29" spans="1:14" ht="51">
      <c r="A29" s="173">
        <v>132</v>
      </c>
      <c r="B29" s="173" t="s">
        <v>1295</v>
      </c>
      <c r="C29" s="131" t="s">
        <v>78</v>
      </c>
      <c r="D29" s="174">
        <v>42853</v>
      </c>
      <c r="E29" s="173" t="s">
        <v>4950</v>
      </c>
      <c r="F29" s="173" t="s">
        <v>4955</v>
      </c>
      <c r="G29" s="175" t="s">
        <v>4952</v>
      </c>
      <c r="H29" s="175"/>
      <c r="I29" s="175"/>
      <c r="J29" s="175"/>
      <c r="K29" s="175"/>
      <c r="L29" s="176">
        <v>0</v>
      </c>
      <c r="M29" s="176">
        <v>1000000</v>
      </c>
      <c r="N29" s="176">
        <f t="shared" si="0"/>
        <v>1000000</v>
      </c>
    </row>
    <row r="30" spans="1:14" ht="51">
      <c r="A30" s="173">
        <v>222</v>
      </c>
      <c r="B30" s="173" t="s">
        <v>1295</v>
      </c>
      <c r="C30" s="131" t="s">
        <v>118</v>
      </c>
      <c r="D30" s="174">
        <v>42853</v>
      </c>
      <c r="E30" s="173" t="s">
        <v>4953</v>
      </c>
      <c r="F30" s="173" t="s">
        <v>1351</v>
      </c>
      <c r="G30" s="175" t="s">
        <v>4954</v>
      </c>
      <c r="H30" s="175"/>
      <c r="I30" s="175"/>
      <c r="J30" s="175"/>
      <c r="K30" s="175"/>
      <c r="L30" s="176">
        <v>0</v>
      </c>
      <c r="M30" s="176">
        <v>21.55</v>
      </c>
      <c r="N30" s="176">
        <f t="shared" si="0"/>
        <v>21.55</v>
      </c>
    </row>
    <row r="31" spans="1:14" ht="51">
      <c r="A31" s="173">
        <v>378</v>
      </c>
      <c r="B31" s="173" t="s">
        <v>1295</v>
      </c>
      <c r="C31" s="131" t="s">
        <v>1280</v>
      </c>
      <c r="D31" s="174">
        <v>42887</v>
      </c>
      <c r="E31" s="173">
        <v>2660</v>
      </c>
      <c r="F31" s="173" t="s">
        <v>7001</v>
      </c>
      <c r="G31" s="175" t="s">
        <v>6996</v>
      </c>
      <c r="H31" s="175"/>
      <c r="I31" s="175"/>
      <c r="J31" s="175"/>
      <c r="K31" s="175"/>
      <c r="L31" s="176">
        <v>0</v>
      </c>
      <c r="M31" s="176">
        <v>72408</v>
      </c>
      <c r="N31" s="176">
        <f t="shared" si="0"/>
        <v>72408</v>
      </c>
    </row>
    <row r="32" spans="1:14" ht="51">
      <c r="A32" s="173">
        <v>572</v>
      </c>
      <c r="B32" s="173" t="s">
        <v>1295</v>
      </c>
      <c r="C32" s="131" t="s">
        <v>211</v>
      </c>
      <c r="D32" s="174">
        <v>42913</v>
      </c>
      <c r="E32" s="173">
        <v>3265</v>
      </c>
      <c r="F32" s="173" t="s">
        <v>1367</v>
      </c>
      <c r="G32" s="175" t="s">
        <v>6997</v>
      </c>
      <c r="H32" s="175"/>
      <c r="I32" s="175"/>
      <c r="J32" s="175"/>
      <c r="K32" s="175"/>
      <c r="L32" s="176">
        <v>0</v>
      </c>
      <c r="M32" s="176">
        <v>679.38</v>
      </c>
      <c r="N32" s="176">
        <f t="shared" si="0"/>
        <v>679.38</v>
      </c>
    </row>
    <row r="33" spans="1:14" ht="51">
      <c r="A33" s="173">
        <v>572</v>
      </c>
      <c r="B33" s="173" t="s">
        <v>1295</v>
      </c>
      <c r="C33" s="131" t="s">
        <v>211</v>
      </c>
      <c r="D33" s="174">
        <v>42913</v>
      </c>
      <c r="E33" s="173">
        <v>3266</v>
      </c>
      <c r="F33" s="173" t="s">
        <v>1367</v>
      </c>
      <c r="G33" s="175" t="s">
        <v>6998</v>
      </c>
      <c r="H33" s="175"/>
      <c r="I33" s="175"/>
      <c r="J33" s="175"/>
      <c r="K33" s="175"/>
      <c r="L33" s="176">
        <v>0</v>
      </c>
      <c r="M33" s="176">
        <v>1655.24</v>
      </c>
      <c r="N33" s="176">
        <f t="shared" si="0"/>
        <v>1655.24</v>
      </c>
    </row>
    <row r="34" spans="1:14" ht="63.75">
      <c r="A34" s="173">
        <v>290</v>
      </c>
      <c r="B34" s="173" t="s">
        <v>7002</v>
      </c>
      <c r="C34" s="131" t="s">
        <v>150</v>
      </c>
      <c r="D34" s="174">
        <v>42913</v>
      </c>
      <c r="E34" s="173">
        <v>3267</v>
      </c>
      <c r="F34" s="173" t="s">
        <v>7003</v>
      </c>
      <c r="G34" s="175" t="s">
        <v>6999</v>
      </c>
      <c r="H34" s="175"/>
      <c r="I34" s="175"/>
      <c r="J34" s="175"/>
      <c r="K34" s="175"/>
      <c r="L34" s="176">
        <v>0</v>
      </c>
      <c r="M34" s="176">
        <v>288.95999999999998</v>
      </c>
      <c r="N34" s="176">
        <f t="shared" si="0"/>
        <v>288.95999999999998</v>
      </c>
    </row>
    <row r="35" spans="1:14" ht="51">
      <c r="A35" s="173">
        <v>287</v>
      </c>
      <c r="B35" s="173" t="s">
        <v>1336</v>
      </c>
      <c r="C35" s="131" t="s">
        <v>147</v>
      </c>
      <c r="D35" s="174">
        <v>42913</v>
      </c>
      <c r="E35" s="173">
        <v>3268</v>
      </c>
      <c r="F35" s="173" t="s">
        <v>1350</v>
      </c>
      <c r="G35" s="175" t="s">
        <v>7000</v>
      </c>
      <c r="H35" s="175"/>
      <c r="I35" s="175"/>
      <c r="J35" s="175"/>
      <c r="K35" s="175"/>
      <c r="L35" s="176">
        <v>0</v>
      </c>
      <c r="M35" s="176">
        <v>78.12</v>
      </c>
      <c r="N35" s="176">
        <f t="shared" si="0"/>
        <v>78.12</v>
      </c>
    </row>
    <row r="36" spans="1:14" ht="51">
      <c r="A36" s="173">
        <v>373</v>
      </c>
      <c r="B36" s="173" t="s">
        <v>1296</v>
      </c>
      <c r="C36" s="131" t="s">
        <v>8423</v>
      </c>
      <c r="D36" s="174">
        <v>42926</v>
      </c>
      <c r="E36" s="173">
        <v>3537</v>
      </c>
      <c r="F36" s="173" t="s">
        <v>8424</v>
      </c>
      <c r="G36" s="175" t="s">
        <v>8420</v>
      </c>
      <c r="H36" s="175"/>
      <c r="I36" s="175"/>
      <c r="J36" s="175"/>
      <c r="K36" s="175"/>
      <c r="L36" s="176">
        <v>0</v>
      </c>
      <c r="M36" s="176">
        <v>2506.14</v>
      </c>
      <c r="N36" s="176">
        <f t="shared" si="0"/>
        <v>2506.14</v>
      </c>
    </row>
    <row r="37" spans="1:14" ht="51">
      <c r="A37" s="173">
        <v>222</v>
      </c>
      <c r="B37" s="173" t="s">
        <v>1295</v>
      </c>
      <c r="C37" s="131" t="s">
        <v>118</v>
      </c>
      <c r="D37" s="174">
        <v>42929</v>
      </c>
      <c r="E37" s="173">
        <v>3616</v>
      </c>
      <c r="F37" s="173" t="s">
        <v>8425</v>
      </c>
      <c r="G37" s="175" t="s">
        <v>8421</v>
      </c>
      <c r="H37" s="175"/>
      <c r="I37" s="175"/>
      <c r="J37" s="175"/>
      <c r="K37" s="175"/>
      <c r="L37" s="176">
        <v>0</v>
      </c>
      <c r="M37" s="176">
        <v>371</v>
      </c>
      <c r="N37" s="176">
        <f t="shared" si="0"/>
        <v>371</v>
      </c>
    </row>
    <row r="38" spans="1:14" ht="51">
      <c r="A38" s="173">
        <v>283</v>
      </c>
      <c r="B38" s="173" t="s">
        <v>1295</v>
      </c>
      <c r="C38" s="131" t="s">
        <v>146</v>
      </c>
      <c r="D38" s="174">
        <v>42934</v>
      </c>
      <c r="E38" s="173">
        <v>3707</v>
      </c>
      <c r="F38" s="173" t="s">
        <v>8426</v>
      </c>
      <c r="G38" s="175" t="s">
        <v>8422</v>
      </c>
      <c r="H38" s="175"/>
      <c r="I38" s="175"/>
      <c r="J38" s="175"/>
      <c r="K38" s="175"/>
      <c r="L38" s="176">
        <v>0</v>
      </c>
      <c r="M38" s="176">
        <v>2819.94</v>
      </c>
      <c r="N38" s="176">
        <f t="shared" si="0"/>
        <v>2819.94</v>
      </c>
    </row>
    <row r="39" spans="1:14" ht="51">
      <c r="A39" s="173">
        <v>283</v>
      </c>
      <c r="B39" s="173" t="s">
        <v>1295</v>
      </c>
      <c r="C39" s="131" t="s">
        <v>146</v>
      </c>
      <c r="D39" s="174">
        <v>42949</v>
      </c>
      <c r="E39" s="173" t="s">
        <v>10765</v>
      </c>
      <c r="F39" s="173" t="s">
        <v>8426</v>
      </c>
      <c r="G39" s="175" t="s">
        <v>10766</v>
      </c>
      <c r="H39" s="175"/>
      <c r="I39" s="175"/>
      <c r="J39" s="175"/>
      <c r="K39" s="175"/>
      <c r="L39" s="176">
        <v>0</v>
      </c>
      <c r="M39" s="176">
        <v>323.76</v>
      </c>
      <c r="N39" s="176">
        <f t="shared" si="0"/>
        <v>323.76</v>
      </c>
    </row>
    <row r="40" spans="1:14" ht="51">
      <c r="A40" s="173" t="s">
        <v>620</v>
      </c>
      <c r="B40" s="173" t="s">
        <v>1296</v>
      </c>
      <c r="C40" s="131" t="s">
        <v>65</v>
      </c>
      <c r="D40" s="174">
        <v>42964</v>
      </c>
      <c r="E40" s="173" t="s">
        <v>10767</v>
      </c>
      <c r="F40" s="173" t="s">
        <v>1297</v>
      </c>
      <c r="G40" s="175" t="s">
        <v>10768</v>
      </c>
      <c r="H40" s="175"/>
      <c r="I40" s="175"/>
      <c r="J40" s="175"/>
      <c r="K40" s="175"/>
      <c r="L40" s="176">
        <v>0</v>
      </c>
      <c r="M40" s="176">
        <v>157052.01999999999</v>
      </c>
      <c r="N40" s="176">
        <f t="shared" si="0"/>
        <v>157052.01999999999</v>
      </c>
    </row>
    <row r="41" spans="1:14" ht="51">
      <c r="A41" s="173">
        <v>373</v>
      </c>
      <c r="B41" s="173" t="s">
        <v>1296</v>
      </c>
      <c r="C41" s="131" t="s">
        <v>8423</v>
      </c>
      <c r="D41" s="174">
        <v>42968</v>
      </c>
      <c r="E41" s="173" t="s">
        <v>10769</v>
      </c>
      <c r="F41" s="173" t="s">
        <v>8424</v>
      </c>
      <c r="G41" s="175" t="s">
        <v>10770</v>
      </c>
      <c r="H41" s="175"/>
      <c r="I41" s="175"/>
      <c r="J41" s="175"/>
      <c r="K41" s="175"/>
      <c r="L41" s="176">
        <v>0</v>
      </c>
      <c r="M41" s="176">
        <v>270</v>
      </c>
      <c r="N41" s="176">
        <f t="shared" si="0"/>
        <v>270</v>
      </c>
    </row>
    <row r="42" spans="1:14" ht="63.75">
      <c r="A42" s="173">
        <v>292</v>
      </c>
      <c r="B42" s="173" t="s">
        <v>1295</v>
      </c>
      <c r="C42" s="131" t="s">
        <v>152</v>
      </c>
      <c r="D42" s="174">
        <v>42975</v>
      </c>
      <c r="E42" s="173" t="s">
        <v>10771</v>
      </c>
      <c r="F42" s="173" t="s">
        <v>1339</v>
      </c>
      <c r="G42" s="175" t="s">
        <v>10772</v>
      </c>
      <c r="H42" s="175"/>
      <c r="I42" s="175"/>
      <c r="J42" s="175"/>
      <c r="K42" s="175"/>
      <c r="L42" s="176">
        <v>0</v>
      </c>
      <c r="M42" s="176">
        <v>449.82</v>
      </c>
      <c r="N42" s="176">
        <f t="shared" si="0"/>
        <v>449.82</v>
      </c>
    </row>
    <row r="43" spans="1:14" ht="63.75">
      <c r="A43" s="173">
        <v>292</v>
      </c>
      <c r="B43" s="173" t="s">
        <v>1295</v>
      </c>
      <c r="C43" s="131" t="s">
        <v>152</v>
      </c>
      <c r="D43" s="174">
        <v>42975</v>
      </c>
      <c r="E43" s="173" t="s">
        <v>10773</v>
      </c>
      <c r="F43" s="173" t="s">
        <v>1339</v>
      </c>
      <c r="G43" s="175" t="s">
        <v>10774</v>
      </c>
      <c r="H43" s="175"/>
      <c r="I43" s="175"/>
      <c r="J43" s="175"/>
      <c r="K43" s="175"/>
      <c r="L43" s="176">
        <v>0</v>
      </c>
      <c r="M43" s="176">
        <v>726.6</v>
      </c>
      <c r="N43" s="176">
        <f t="shared" si="0"/>
        <v>726.6</v>
      </c>
    </row>
    <row r="44" spans="1:14" ht="63.75">
      <c r="A44" s="173">
        <v>292</v>
      </c>
      <c r="B44" s="173" t="s">
        <v>1295</v>
      </c>
      <c r="C44" s="131" t="s">
        <v>152</v>
      </c>
      <c r="D44" s="174">
        <v>42975</v>
      </c>
      <c r="E44" s="173" t="s">
        <v>10775</v>
      </c>
      <c r="F44" s="173" t="s">
        <v>1339</v>
      </c>
      <c r="G44" s="175" t="s">
        <v>10776</v>
      </c>
      <c r="H44" s="175"/>
      <c r="I44" s="175"/>
      <c r="J44" s="175"/>
      <c r="K44" s="175"/>
      <c r="L44" s="176">
        <v>0</v>
      </c>
      <c r="M44" s="176">
        <v>124.72</v>
      </c>
      <c r="N44" s="176">
        <f t="shared" si="0"/>
        <v>124.72</v>
      </c>
    </row>
    <row r="45" spans="1:14" ht="63.75">
      <c r="A45" s="173">
        <v>223</v>
      </c>
      <c r="B45" s="173" t="s">
        <v>1295</v>
      </c>
      <c r="C45" s="131" t="s">
        <v>119</v>
      </c>
      <c r="D45" s="174">
        <v>42990</v>
      </c>
      <c r="E45" s="173" t="s">
        <v>14472</v>
      </c>
      <c r="F45" s="173" t="s">
        <v>14473</v>
      </c>
      <c r="G45" s="175" t="s">
        <v>14482</v>
      </c>
      <c r="H45" s="175"/>
      <c r="I45" s="175"/>
      <c r="J45" s="175"/>
      <c r="K45" s="175"/>
      <c r="L45" s="176">
        <v>0</v>
      </c>
      <c r="M45" s="176">
        <v>1746.02</v>
      </c>
      <c r="N45" s="176">
        <f t="shared" si="0"/>
        <v>1746.02</v>
      </c>
    </row>
    <row r="46" spans="1:14" ht="51">
      <c r="A46" s="173">
        <v>670</v>
      </c>
      <c r="B46" s="173" t="s">
        <v>1295</v>
      </c>
      <c r="C46" s="131" t="s">
        <v>236</v>
      </c>
      <c r="D46" s="174">
        <v>42990</v>
      </c>
      <c r="E46" s="173" t="s">
        <v>14474</v>
      </c>
      <c r="F46" s="173" t="s">
        <v>8427</v>
      </c>
      <c r="G46" s="175" t="s">
        <v>14483</v>
      </c>
      <c r="H46" s="175"/>
      <c r="I46" s="175"/>
      <c r="J46" s="175"/>
      <c r="K46" s="175"/>
      <c r="L46" s="176">
        <v>0</v>
      </c>
      <c r="M46" s="176">
        <v>2973.09</v>
      </c>
      <c r="N46" s="176">
        <f t="shared" si="0"/>
        <v>2973.09</v>
      </c>
    </row>
    <row r="47" spans="1:14" ht="25.5">
      <c r="A47" s="173">
        <v>10</v>
      </c>
      <c r="B47" s="173" t="s">
        <v>1295</v>
      </c>
      <c r="C47" s="131" t="s">
        <v>44</v>
      </c>
      <c r="D47" s="174">
        <v>42809.523321759261</v>
      </c>
      <c r="E47" s="173">
        <v>1294</v>
      </c>
      <c r="F47" s="173" t="s">
        <v>10777</v>
      </c>
      <c r="G47" s="175" t="s">
        <v>10778</v>
      </c>
      <c r="H47" s="175"/>
      <c r="I47" s="175"/>
      <c r="J47" s="175"/>
      <c r="K47" s="175"/>
      <c r="L47" s="176">
        <v>11405.57</v>
      </c>
      <c r="M47" s="176">
        <v>0</v>
      </c>
      <c r="N47" s="176">
        <f t="shared" si="0"/>
        <v>11405.57</v>
      </c>
    </row>
    <row r="48" spans="1:14" ht="38.25">
      <c r="A48" s="173" t="s">
        <v>620</v>
      </c>
      <c r="B48" s="173" t="s">
        <v>1296</v>
      </c>
      <c r="C48" s="131" t="s">
        <v>65</v>
      </c>
      <c r="D48" s="174">
        <v>42887</v>
      </c>
      <c r="E48" s="173">
        <v>2648</v>
      </c>
      <c r="F48" s="173" t="s">
        <v>1297</v>
      </c>
      <c r="G48" s="175" t="s">
        <v>10779</v>
      </c>
      <c r="H48" s="175"/>
      <c r="I48" s="175"/>
      <c r="J48" s="175"/>
      <c r="K48" s="175"/>
      <c r="L48" s="176">
        <v>1234418.1000000001</v>
      </c>
      <c r="M48" s="176">
        <v>0</v>
      </c>
      <c r="N48" s="176">
        <f t="shared" si="0"/>
        <v>1234418.1000000001</v>
      </c>
    </row>
    <row r="49" spans="1:14" ht="51">
      <c r="A49" s="173" t="s">
        <v>620</v>
      </c>
      <c r="B49" s="173" t="s">
        <v>1296</v>
      </c>
      <c r="C49" s="131" t="s">
        <v>65</v>
      </c>
      <c r="D49" s="174">
        <v>42950</v>
      </c>
      <c r="E49" s="173" t="s">
        <v>10780</v>
      </c>
      <c r="F49" s="173" t="s">
        <v>1297</v>
      </c>
      <c r="G49" s="175" t="s">
        <v>10781</v>
      </c>
      <c r="H49" s="175"/>
      <c r="I49" s="175"/>
      <c r="J49" s="175"/>
      <c r="K49" s="175"/>
      <c r="L49" s="176">
        <v>15601.51</v>
      </c>
      <c r="M49" s="176">
        <v>0</v>
      </c>
      <c r="N49" s="176">
        <f t="shared" si="0"/>
        <v>15601.51</v>
      </c>
    </row>
    <row r="50" spans="1:14" ht="51">
      <c r="A50" s="173">
        <v>81</v>
      </c>
      <c r="B50" s="173" t="s">
        <v>10783</v>
      </c>
      <c r="C50" s="131" t="s">
        <v>61</v>
      </c>
      <c r="D50" s="174">
        <v>42971</v>
      </c>
      <c r="E50" s="173" t="s">
        <v>10784</v>
      </c>
      <c r="F50" s="173" t="s">
        <v>10785</v>
      </c>
      <c r="G50" s="175" t="s">
        <v>10786</v>
      </c>
      <c r="H50" s="175"/>
      <c r="I50" s="175"/>
      <c r="J50" s="175"/>
      <c r="K50" s="175"/>
      <c r="L50" s="176">
        <v>2686.24</v>
      </c>
      <c r="M50" s="176">
        <v>0</v>
      </c>
      <c r="N50" s="176">
        <f t="shared" si="0"/>
        <v>2686.24</v>
      </c>
    </row>
    <row r="51" spans="1:14" ht="63.75">
      <c r="A51" s="173">
        <v>70</v>
      </c>
      <c r="B51" s="173" t="s">
        <v>1295</v>
      </c>
      <c r="C51" s="131" t="s">
        <v>58</v>
      </c>
      <c r="D51" s="174">
        <v>42990</v>
      </c>
      <c r="E51" s="173" t="s">
        <v>14475</v>
      </c>
      <c r="F51" s="173" t="s">
        <v>14476</v>
      </c>
      <c r="G51" s="175" t="s">
        <v>14484</v>
      </c>
      <c r="H51" s="175"/>
      <c r="I51" s="175"/>
      <c r="J51" s="175"/>
      <c r="K51" s="175"/>
      <c r="L51" s="176">
        <v>22090.92</v>
      </c>
      <c r="M51" s="176">
        <v>0</v>
      </c>
      <c r="N51" s="176">
        <f t="shared" si="0"/>
        <v>22090.92</v>
      </c>
    </row>
    <row r="52" spans="1:14" ht="51">
      <c r="A52" s="173" t="s">
        <v>618</v>
      </c>
      <c r="B52" s="173" t="s">
        <v>1295</v>
      </c>
      <c r="C52" s="131" t="s">
        <v>65</v>
      </c>
      <c r="D52" s="174">
        <v>43003</v>
      </c>
      <c r="E52" s="173" t="s">
        <v>14477</v>
      </c>
      <c r="F52" s="173" t="s">
        <v>10782</v>
      </c>
      <c r="G52" s="175" t="s">
        <v>14485</v>
      </c>
      <c r="H52" s="175"/>
      <c r="I52" s="175"/>
      <c r="J52" s="175"/>
      <c r="K52" s="175"/>
      <c r="L52" s="176">
        <v>350723.03</v>
      </c>
      <c r="M52" s="176">
        <v>0</v>
      </c>
      <c r="N52" s="176">
        <f t="shared" si="0"/>
        <v>350723.03</v>
      </c>
    </row>
    <row r="53" spans="1:14" ht="51">
      <c r="A53" s="173" t="s">
        <v>618</v>
      </c>
      <c r="B53" s="173" t="s">
        <v>1295</v>
      </c>
      <c r="C53" s="131" t="s">
        <v>65</v>
      </c>
      <c r="D53" s="174">
        <v>43003</v>
      </c>
      <c r="E53" s="173" t="s">
        <v>14478</v>
      </c>
      <c r="F53" s="173" t="s">
        <v>10782</v>
      </c>
      <c r="G53" s="175" t="s">
        <v>14486</v>
      </c>
      <c r="H53" s="175"/>
      <c r="I53" s="175"/>
      <c r="J53" s="175"/>
      <c r="K53" s="175"/>
      <c r="L53" s="176">
        <v>3337539.81</v>
      </c>
      <c r="M53" s="176">
        <v>0</v>
      </c>
      <c r="N53" s="176">
        <f t="shared" si="0"/>
        <v>3337539.81</v>
      </c>
    </row>
    <row r="54" spans="1:14" ht="51">
      <c r="A54" s="173" t="s">
        <v>620</v>
      </c>
      <c r="B54" s="173" t="s">
        <v>1296</v>
      </c>
      <c r="C54" s="131" t="s">
        <v>65</v>
      </c>
      <c r="D54" s="174">
        <v>43004</v>
      </c>
      <c r="E54" s="173" t="s">
        <v>14479</v>
      </c>
      <c r="F54" s="173" t="s">
        <v>1297</v>
      </c>
      <c r="G54" s="175" t="s">
        <v>14487</v>
      </c>
      <c r="H54" s="175"/>
      <c r="I54" s="175"/>
      <c r="J54" s="175"/>
      <c r="K54" s="175"/>
      <c r="L54" s="176">
        <v>34815.39</v>
      </c>
      <c r="M54" s="176">
        <v>0</v>
      </c>
      <c r="N54" s="176">
        <f t="shared" si="0"/>
        <v>34815.39</v>
      </c>
    </row>
    <row r="55" spans="1:14" ht="25.5">
      <c r="A55" s="173" t="s">
        <v>620</v>
      </c>
      <c r="B55" s="173" t="s">
        <v>1296</v>
      </c>
      <c r="C55" s="131" t="s">
        <v>65</v>
      </c>
      <c r="D55" s="174">
        <v>42809.523321759261</v>
      </c>
      <c r="E55" s="173">
        <v>1294</v>
      </c>
      <c r="F55" s="173" t="s">
        <v>1297</v>
      </c>
      <c r="G55" s="175" t="s">
        <v>10778</v>
      </c>
      <c r="H55" s="175"/>
      <c r="I55" s="175"/>
      <c r="J55" s="175"/>
      <c r="K55" s="175"/>
      <c r="L55" s="176">
        <v>0</v>
      </c>
      <c r="M55" s="176">
        <v>11405.57</v>
      </c>
      <c r="N55" s="176">
        <f t="shared" si="0"/>
        <v>11405.57</v>
      </c>
    </row>
    <row r="56" spans="1:14" ht="51">
      <c r="A56" s="173">
        <v>10</v>
      </c>
      <c r="B56" s="173" t="s">
        <v>1295</v>
      </c>
      <c r="C56" s="131" t="s">
        <v>44</v>
      </c>
      <c r="D56" s="174">
        <v>42950</v>
      </c>
      <c r="E56" s="173" t="s">
        <v>10780</v>
      </c>
      <c r="F56" s="173" t="s">
        <v>10787</v>
      </c>
      <c r="G56" s="175" t="s">
        <v>10781</v>
      </c>
      <c r="H56" s="175"/>
      <c r="I56" s="175"/>
      <c r="J56" s="175"/>
      <c r="K56" s="175"/>
      <c r="L56" s="176">
        <v>0</v>
      </c>
      <c r="M56" s="176">
        <v>15601.51</v>
      </c>
      <c r="N56" s="176">
        <f t="shared" si="0"/>
        <v>15601.51</v>
      </c>
    </row>
    <row r="57" spans="1:14" ht="51">
      <c r="A57" s="173" t="s">
        <v>620</v>
      </c>
      <c r="B57" s="173" t="s">
        <v>1296</v>
      </c>
      <c r="C57" s="131" t="s">
        <v>65</v>
      </c>
      <c r="D57" s="174">
        <v>42971</v>
      </c>
      <c r="E57" s="173" t="s">
        <v>10784</v>
      </c>
      <c r="F57" s="173" t="s">
        <v>1297</v>
      </c>
      <c r="G57" s="175" t="s">
        <v>10786</v>
      </c>
      <c r="H57" s="175"/>
      <c r="I57" s="175"/>
      <c r="J57" s="175"/>
      <c r="K57" s="175"/>
      <c r="L57" s="176">
        <v>0</v>
      </c>
      <c r="M57" s="176">
        <v>2686.24</v>
      </c>
      <c r="N57" s="176">
        <f t="shared" si="0"/>
        <v>2686.24</v>
      </c>
    </row>
    <row r="58" spans="1:14" ht="51">
      <c r="A58" s="173">
        <v>16</v>
      </c>
      <c r="B58" s="173" t="s">
        <v>1295</v>
      </c>
      <c r="C58" s="131" t="s">
        <v>46</v>
      </c>
      <c r="D58" s="174">
        <v>43003</v>
      </c>
      <c r="E58" s="173" t="s">
        <v>14477</v>
      </c>
      <c r="F58" s="173" t="s">
        <v>14480</v>
      </c>
      <c r="G58" s="175" t="s">
        <v>14485</v>
      </c>
      <c r="H58" s="175"/>
      <c r="I58" s="175"/>
      <c r="J58" s="175"/>
      <c r="K58" s="175"/>
      <c r="L58" s="176">
        <v>0</v>
      </c>
      <c r="M58" s="176">
        <v>350723.03</v>
      </c>
      <c r="N58" s="176">
        <f t="shared" si="0"/>
        <v>350723.03</v>
      </c>
    </row>
    <row r="59" spans="1:14" ht="51">
      <c r="A59" s="173">
        <v>16</v>
      </c>
      <c r="B59" s="173" t="s">
        <v>1295</v>
      </c>
      <c r="C59" s="131" t="s">
        <v>46</v>
      </c>
      <c r="D59" s="174">
        <v>43003</v>
      </c>
      <c r="E59" s="173" t="s">
        <v>14478</v>
      </c>
      <c r="F59" s="173" t="s">
        <v>14480</v>
      </c>
      <c r="G59" s="175" t="s">
        <v>14486</v>
      </c>
      <c r="H59" s="175"/>
      <c r="I59" s="175"/>
      <c r="J59" s="175"/>
      <c r="K59" s="175"/>
      <c r="L59" s="176">
        <v>0</v>
      </c>
      <c r="M59" s="176">
        <v>3337539.81</v>
      </c>
      <c r="N59" s="176">
        <f t="shared" si="0"/>
        <v>3337539.81</v>
      </c>
    </row>
    <row r="60" spans="1:14" ht="51">
      <c r="A60" s="173">
        <v>15</v>
      </c>
      <c r="B60" s="173" t="s">
        <v>1295</v>
      </c>
      <c r="C60" s="131" t="s">
        <v>45</v>
      </c>
      <c r="D60" s="174">
        <v>43004</v>
      </c>
      <c r="E60" s="173" t="s">
        <v>14479</v>
      </c>
      <c r="F60" s="173" t="s">
        <v>14481</v>
      </c>
      <c r="G60" s="175" t="s">
        <v>14487</v>
      </c>
      <c r="H60" s="175"/>
      <c r="I60" s="175"/>
      <c r="J60" s="175"/>
      <c r="K60" s="175"/>
      <c r="L60" s="176">
        <v>0</v>
      </c>
      <c r="M60" s="176">
        <v>34815.39</v>
      </c>
      <c r="N60" s="176">
        <f t="shared" si="0"/>
        <v>34815.39</v>
      </c>
    </row>
    <row r="62" spans="1:14">
      <c r="G62" s="289" t="s">
        <v>638</v>
      </c>
      <c r="H62" s="290"/>
      <c r="I62" s="290"/>
      <c r="J62" s="290"/>
      <c r="K62" s="299"/>
      <c r="L62" s="179">
        <f>+SUBTOTAL(9,L9:L60)</f>
        <v>7803072.8600000003</v>
      </c>
      <c r="M62" s="179">
        <f>+SUBTOTAL(9,M9:M60)</f>
        <v>6611674.3199999994</v>
      </c>
    </row>
  </sheetData>
  <sheetProtection algorithmName="SHA-512" hashValue="ogMHUmy8zOaY2GVBkpSSNxLilyMpu0+kc6dAURUMujSDvlT4eOenr6Hh1bjeCmwC2sbr2QInge8tEB0cXcFsrQ==" saltValue="V4kp9JxMNGwSn6W0VNS7iw==" spinCount="100000" sheet="1" objects="1" scenarios="1" formatCells="0" formatColumns="0" formatRows="0" insertColumns="0" insertRows="0" insertHyperlinks="0" sort="0" autoFilter="0" pivotTables="0"/>
  <autoFilter ref="A8:N60"/>
  <sortState ref="A9:J359">
    <sortCondition ref="A9:A359"/>
    <sortCondition ref="E9:E359"/>
  </sortState>
  <mergeCells count="7">
    <mergeCell ref="G62:K62"/>
    <mergeCell ref="A1:N1"/>
    <mergeCell ref="A2:N2"/>
    <mergeCell ref="A3:N3"/>
    <mergeCell ref="A4:N4"/>
    <mergeCell ref="H7:I7"/>
    <mergeCell ref="J7:K7"/>
  </mergeCells>
  <pageMargins left="0.39370078740157483" right="0.43307086614173229" top="0.55118110236220474" bottom="0.31496062992125984" header="0.31496062992125984" footer="0.31496062992125984"/>
  <pageSetup scale="61"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P15"/>
  <sheetViews>
    <sheetView view="pageBreakPreview" topLeftCell="H1" zoomScaleNormal="100" zoomScaleSheetLayoutView="100" workbookViewId="0">
      <selection activeCell="Y12" sqref="Y12"/>
    </sheetView>
  </sheetViews>
  <sheetFormatPr baseColWidth="10" defaultRowHeight="12.75" outlineLevelCol="1"/>
  <cols>
    <col min="1" max="1" width="7.140625" style="121" customWidth="1"/>
    <col min="2" max="2" width="4.140625" style="121" bestFit="1" customWidth="1"/>
    <col min="3" max="3" width="30.7109375" style="121" customWidth="1"/>
    <col min="4" max="4" width="11.5703125" style="121" bestFit="1" customWidth="1"/>
    <col min="5" max="5" width="9.7109375" style="121" customWidth="1"/>
    <col min="6" max="6" width="11.7109375" style="121" customWidth="1"/>
    <col min="7" max="7" width="57.28515625" style="121" customWidth="1"/>
    <col min="8" max="9" width="7.28515625" style="121" customWidth="1"/>
    <col min="10" max="10" width="7.28515625" style="121" customWidth="1" outlineLevel="1"/>
    <col min="11" max="11" width="7.28515625" style="121" customWidth="1"/>
    <col min="12" max="12" width="14.42578125" style="121" bestFit="1" customWidth="1"/>
    <col min="13" max="13" width="14.42578125" style="121" bestFit="1" customWidth="1" outlineLevel="1"/>
    <col min="14" max="14" width="14.42578125" style="121" bestFit="1" customWidth="1"/>
    <col min="15" max="15" width="15.85546875" style="121" bestFit="1" customWidth="1"/>
    <col min="16" max="16" width="15.7109375" style="121" customWidth="1"/>
    <col min="17" max="16384" width="11.42578125" style="121"/>
  </cols>
  <sheetData>
    <row r="1" spans="1:16">
      <c r="A1" s="295" t="s">
        <v>37</v>
      </c>
      <c r="B1" s="295"/>
      <c r="C1" s="295"/>
      <c r="D1" s="295"/>
      <c r="E1" s="295"/>
      <c r="F1" s="295"/>
      <c r="G1" s="295"/>
      <c r="H1" s="295"/>
      <c r="I1" s="295"/>
      <c r="J1" s="295"/>
      <c r="K1" s="295"/>
      <c r="L1" s="295"/>
      <c r="M1" s="295"/>
      <c r="N1" s="296"/>
      <c r="O1" s="205"/>
      <c r="P1" s="205"/>
    </row>
    <row r="2" spans="1:16">
      <c r="A2" s="295" t="s">
        <v>14501</v>
      </c>
      <c r="B2" s="295"/>
      <c r="C2" s="295"/>
      <c r="D2" s="295"/>
      <c r="E2" s="295"/>
      <c r="F2" s="295"/>
      <c r="G2" s="295"/>
      <c r="H2" s="295"/>
      <c r="I2" s="295"/>
      <c r="J2" s="295"/>
      <c r="K2" s="295"/>
      <c r="L2" s="295"/>
      <c r="M2" s="295"/>
      <c r="N2" s="296"/>
      <c r="O2" s="205"/>
      <c r="P2" s="205"/>
    </row>
    <row r="3" spans="1:16">
      <c r="A3" s="295" t="s">
        <v>39</v>
      </c>
      <c r="B3" s="295"/>
      <c r="C3" s="295"/>
      <c r="D3" s="295"/>
      <c r="E3" s="295"/>
      <c r="F3" s="295"/>
      <c r="G3" s="295"/>
      <c r="H3" s="295"/>
      <c r="I3" s="295"/>
      <c r="J3" s="295"/>
      <c r="K3" s="295"/>
      <c r="L3" s="295"/>
      <c r="M3" s="295"/>
      <c r="N3" s="296"/>
      <c r="O3" s="205"/>
      <c r="P3" s="205"/>
    </row>
    <row r="4" spans="1:16">
      <c r="A4" s="300" t="str">
        <f>+'CUT MN'!A4:J4</f>
        <v>DESDE ENERO A SEPTIEMBRE DE 2017</v>
      </c>
      <c r="B4" s="300"/>
      <c r="C4" s="300"/>
      <c r="D4" s="300"/>
      <c r="E4" s="300"/>
      <c r="F4" s="300"/>
      <c r="G4" s="300"/>
      <c r="H4" s="300"/>
      <c r="I4" s="300"/>
      <c r="J4" s="300"/>
      <c r="K4" s="300"/>
      <c r="L4" s="300"/>
      <c r="M4" s="300"/>
      <c r="N4" s="300"/>
      <c r="O4" s="205"/>
      <c r="P4" s="205"/>
    </row>
    <row r="5" spans="1:16" ht="9" customHeight="1">
      <c r="A5" s="114" t="str">
        <f>+'CUT MN'!A5</f>
        <v>ACTUALIZADO AL :  9 de Octubre de 2017</v>
      </c>
      <c r="B5" s="157"/>
      <c r="C5" s="158"/>
      <c r="D5" s="159"/>
      <c r="E5" s="158"/>
      <c r="F5" s="160"/>
      <c r="G5" s="161"/>
      <c r="H5" s="161"/>
      <c r="I5" s="161"/>
      <c r="J5" s="161"/>
      <c r="K5" s="161"/>
      <c r="L5" s="162"/>
      <c r="M5" s="162"/>
      <c r="N5" s="163"/>
      <c r="O5" s="205"/>
      <c r="P5" s="205"/>
    </row>
    <row r="6" spans="1:16">
      <c r="A6" s="182"/>
      <c r="B6" s="182"/>
      <c r="C6" s="182"/>
      <c r="D6" s="182"/>
      <c r="E6" s="167"/>
      <c r="F6" s="183"/>
      <c r="G6" s="167"/>
      <c r="H6" s="167"/>
      <c r="I6" s="167"/>
      <c r="J6" s="167"/>
      <c r="K6" s="167"/>
      <c r="L6" s="167"/>
      <c r="M6" s="167"/>
      <c r="O6" s="205"/>
      <c r="P6" s="205"/>
    </row>
    <row r="7" spans="1:16">
      <c r="A7" s="164"/>
      <c r="B7" s="164"/>
      <c r="C7" s="164"/>
      <c r="D7" s="165"/>
      <c r="E7" s="157"/>
      <c r="F7" s="166"/>
      <c r="G7" s="167"/>
      <c r="H7" s="294" t="s">
        <v>10795</v>
      </c>
      <c r="I7" s="294"/>
      <c r="J7" s="294" t="s">
        <v>10794</v>
      </c>
      <c r="K7" s="297"/>
      <c r="L7" s="168"/>
      <c r="M7" s="168"/>
      <c r="N7" s="169"/>
      <c r="O7" s="205"/>
      <c r="P7" s="205"/>
    </row>
    <row r="8" spans="1:16" ht="25.5">
      <c r="A8" s="140" t="s">
        <v>10796</v>
      </c>
      <c r="B8" s="140" t="s">
        <v>10797</v>
      </c>
      <c r="C8" s="229" t="s">
        <v>14497</v>
      </c>
      <c r="D8" s="171" t="s">
        <v>14499</v>
      </c>
      <c r="E8" s="170" t="s">
        <v>633</v>
      </c>
      <c r="F8" s="170" t="s">
        <v>634</v>
      </c>
      <c r="G8" s="170" t="s">
        <v>42</v>
      </c>
      <c r="H8" s="140" t="s">
        <v>10799</v>
      </c>
      <c r="I8" s="140" t="s">
        <v>10800</v>
      </c>
      <c r="J8" s="140" t="s">
        <v>10798</v>
      </c>
      <c r="K8" s="140" t="s">
        <v>10808</v>
      </c>
      <c r="L8" s="149" t="s">
        <v>14402</v>
      </c>
      <c r="M8" s="149" t="s">
        <v>14404</v>
      </c>
      <c r="N8" s="139" t="s">
        <v>14403</v>
      </c>
      <c r="O8" s="139" t="s">
        <v>14405</v>
      </c>
      <c r="P8" s="172" t="s">
        <v>14471</v>
      </c>
    </row>
    <row r="9" spans="1:16">
      <c r="A9" s="187"/>
      <c r="B9" s="187"/>
      <c r="C9" s="188"/>
      <c r="D9" s="189"/>
      <c r="E9" s="190"/>
      <c r="F9" s="190"/>
      <c r="G9" s="190"/>
      <c r="H9" s="187"/>
      <c r="I9" s="187"/>
      <c r="J9" s="187"/>
      <c r="K9" s="187"/>
      <c r="L9" s="191"/>
      <c r="M9" s="191"/>
      <c r="N9" s="192"/>
      <c r="O9" s="192"/>
      <c r="P9" s="193"/>
    </row>
    <row r="10" spans="1:16">
      <c r="A10" s="187"/>
      <c r="B10" s="187"/>
      <c r="C10" s="188"/>
      <c r="D10" s="189"/>
      <c r="E10" s="190"/>
      <c r="F10" s="190"/>
      <c r="G10" s="190"/>
      <c r="H10" s="187"/>
      <c r="I10" s="187"/>
      <c r="J10" s="187"/>
      <c r="K10" s="187"/>
      <c r="L10" s="191"/>
      <c r="M10" s="191"/>
      <c r="N10" s="192"/>
      <c r="O10" s="192"/>
      <c r="P10" s="193"/>
    </row>
    <row r="11" spans="1:16" s="198" customFormat="1">
      <c r="A11" s="148"/>
      <c r="B11" s="148"/>
      <c r="C11" s="194"/>
      <c r="D11" s="195"/>
      <c r="E11" s="196"/>
      <c r="F11" s="196"/>
      <c r="G11" s="196"/>
      <c r="H11" s="148"/>
      <c r="I11" s="148"/>
      <c r="J11" s="148"/>
      <c r="K11" s="148"/>
      <c r="L11" s="197"/>
      <c r="M11" s="197"/>
      <c r="N11" s="185"/>
      <c r="O11" s="185"/>
      <c r="P11" s="186"/>
    </row>
    <row r="12" spans="1:16">
      <c r="A12" s="203"/>
      <c r="B12" s="203"/>
      <c r="C12" s="199"/>
      <c r="D12" s="199"/>
      <c r="E12" s="199"/>
      <c r="F12" s="199"/>
      <c r="G12" s="289" t="s">
        <v>638</v>
      </c>
      <c r="H12" s="290"/>
      <c r="I12" s="290"/>
      <c r="J12" s="290"/>
      <c r="K12" s="299"/>
      <c r="L12" s="179">
        <f>+SUM(L9:L10)</f>
        <v>0</v>
      </c>
      <c r="M12" s="179">
        <f>+SUM(M9:M10)</f>
        <v>0</v>
      </c>
      <c r="N12" s="179">
        <f>+SUM(N9:N10)</f>
        <v>0</v>
      </c>
      <c r="O12" s="179">
        <f>+SUM(O9:O10)</f>
        <v>0</v>
      </c>
    </row>
    <row r="13" spans="1:16">
      <c r="A13" s="204"/>
      <c r="B13" s="204"/>
      <c r="C13" s="200"/>
      <c r="D13" s="200"/>
      <c r="E13" s="201"/>
      <c r="F13" s="202"/>
      <c r="G13" s="184"/>
      <c r="H13" s="184"/>
      <c r="I13" s="184"/>
      <c r="J13" s="184"/>
      <c r="K13" s="184"/>
      <c r="L13" s="184"/>
      <c r="M13" s="184"/>
    </row>
    <row r="14" spans="1:16">
      <c r="A14" s="156"/>
      <c r="B14" s="156"/>
    </row>
    <row r="15" spans="1:16">
      <c r="A15" s="156"/>
      <c r="B15" s="156"/>
    </row>
  </sheetData>
  <sheetProtection formatCells="0" formatColumns="0" formatRows="0" sort="0" autoFilter="0" pivotTables="0"/>
  <autoFilter ref="A8:P10"/>
  <mergeCells count="7">
    <mergeCell ref="G12:K12"/>
    <mergeCell ref="A1:N1"/>
    <mergeCell ref="A2:N2"/>
    <mergeCell ref="A3:N3"/>
    <mergeCell ref="A4:N4"/>
    <mergeCell ref="H7:I7"/>
    <mergeCell ref="J7:K7"/>
  </mergeCells>
  <pageMargins left="0.39370078740157483" right="0.43307086614173229" top="0.74803149606299213" bottom="0.74803149606299213" header="0.31496062992125984" footer="0.31496062992125984"/>
  <pageSetup scale="54"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FORM. 9</vt:lpstr>
      <vt:lpstr>CONCEPTOS</vt:lpstr>
      <vt:lpstr>bd_lista</vt:lpstr>
      <vt:lpstr>CONCEPTOS.</vt:lpstr>
      <vt:lpstr>RESUMEN</vt:lpstr>
      <vt:lpstr>CUT MN</vt:lpstr>
      <vt:lpstr>CUT ME</vt:lpstr>
      <vt:lpstr>TRL MN</vt:lpstr>
      <vt:lpstr>TRL ME</vt:lpstr>
      <vt:lpstr>CDI</vt:lpstr>
      <vt:lpstr>LISTA</vt:lpstr>
      <vt:lpstr>CDI!Área_de_impresión</vt:lpstr>
      <vt:lpstr>CONCEPTOS!Área_de_impresión</vt:lpstr>
      <vt:lpstr>CONCEPTOS.!Área_de_impresión</vt:lpstr>
      <vt:lpstr>'CUT ME'!Área_de_impresión</vt:lpstr>
      <vt:lpstr>'CUT MN'!Área_de_impresión</vt:lpstr>
      <vt:lpstr>'FORM. 9'!Área_de_impresión</vt:lpstr>
      <vt:lpstr>LISTA!Área_de_impresión</vt:lpstr>
      <vt:lpstr>RESUMEN!Área_de_impresión</vt:lpstr>
      <vt:lpstr>'TRL MN'!Área_de_impresión</vt:lpstr>
      <vt:lpstr>CDI!Títulos_a_imprimir</vt:lpstr>
      <vt:lpstr>'CUT ME'!Títulos_a_imprimir</vt:lpstr>
      <vt:lpstr>'CUT MN'!Títulos_a_imprimir</vt:lpstr>
      <vt:lpstr>LISTA!Títulos_a_imprimir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Pablo Roberto Laura Soto</cp:lastModifiedBy>
  <cp:lastPrinted>2017-10-09T19:24:28Z</cp:lastPrinted>
  <dcterms:created xsi:type="dcterms:W3CDTF">2014-07-03T21:21:01Z</dcterms:created>
  <dcterms:modified xsi:type="dcterms:W3CDTF">2017-10-09T19:39:08Z</dcterms:modified>
</cp:coreProperties>
</file>